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W:\P-C ACTUARIAL\AUTO\STATE FILES\California\REVISIONS\2020\1-1-2020 PP Symbol Filing\Exhibits\from previous filing\"/>
    </mc:Choice>
  </mc:AlternateContent>
  <bookViews>
    <workbookView xWindow="6720" yWindow="0" windowWidth="10965" windowHeight="8235" activeTab="2"/>
  </bookViews>
  <sheets>
    <sheet name="Proposed Factors" sheetId="2" r:id="rId1"/>
    <sheet name="Query Result 1" sheetId="3" r:id="rId2"/>
    <sheet name="BIPD WGT" sheetId="15" r:id="rId3"/>
    <sheet name="MPC WGT" sheetId="16" r:id="rId4"/>
    <sheet name="COMP WGT" sheetId="17" r:id="rId5"/>
    <sheet name="COLL WGT" sheetId="18" r:id="rId6"/>
    <sheet name="UBI WGT" sheetId="19" r:id="rId7"/>
    <sheet name="GSD-SAS" sheetId="20" r:id="rId8"/>
  </sheets>
  <definedNames>
    <definedName name="bdfactors">'Proposed Factors'!$A$2:$H$587</definedName>
    <definedName name="gsdfactors">'Proposed Factors'!$J$11:$P$17</definedName>
    <definedName name="lookups">'Query Result 1'!$CL$7:$CV$428</definedName>
    <definedName name="_xlnm.Print_Area" localSheetId="2">'BIPD WGT'!$A$1:$M$1274</definedName>
    <definedName name="_xlnm.Print_Area" localSheetId="5">'COLL WGT'!$A$1:$M$1272</definedName>
    <definedName name="_xlnm.Print_Area" localSheetId="4">'COMP WGT'!$A$1:$M$1272</definedName>
    <definedName name="_xlnm.Print_Area" localSheetId="7">'GSD-SAS'!$B$1:$U$149</definedName>
    <definedName name="_xlnm.Print_Area" localSheetId="3">'MPC WGT'!$A$1:$M$1272</definedName>
    <definedName name="_xlnm.Print_Area" localSheetId="0">'Proposed Factors'!$A$1:$H$587,'Proposed Factors'!$J$2:$P$18</definedName>
    <definedName name="_xlnm.Print_Area" localSheetId="1">'Query Result 1'!$R$6:$W$345,'Query Result 1'!$Y$6:$AG$345,'Query Result 1'!$AI$6:$AS$346,'Query Result 1'!$AU$2:$BE$346,'Query Result 1'!$BG$2:$BR$345,'Query Result 1'!$BT$6:$CD$345,'Query Result 1'!$CF$6:$CJ$344,'Query Result 1'!$CL$6:$CV$344</definedName>
    <definedName name="_xlnm.Print_Area" localSheetId="6">'UBI WGT'!$A$1:$M$1272</definedName>
    <definedName name="pumpedbd">'Query Result 1'!$BG$7:$BL$344</definedName>
    <definedName name="ylfactors">'Proposed Factors'!$J$3:$P$6</definedName>
  </definedNames>
  <calcPr calcId="152511"/>
  <pivotCaches>
    <pivotCache cacheId="0" r:id="rId9"/>
  </pivotCaches>
</workbook>
</file>

<file path=xl/calcChain.xml><?xml version="1.0" encoding="utf-8"?>
<calcChain xmlns="http://schemas.openxmlformats.org/spreadsheetml/2006/main">
  <c r="T57" i="20" l="1"/>
  <c r="T56" i="20"/>
  <c r="P57" i="20"/>
  <c r="P56" i="20"/>
  <c r="L57" i="20"/>
  <c r="L56" i="20"/>
  <c r="H57" i="20"/>
  <c r="H56" i="20"/>
  <c r="D57" i="20"/>
  <c r="D56" i="20"/>
  <c r="P93" i="20" l="1"/>
  <c r="L93" i="20"/>
  <c r="H93" i="20"/>
  <c r="P55" i="20"/>
  <c r="L63" i="20"/>
  <c r="L62" i="20"/>
  <c r="L61" i="20"/>
  <c r="L60" i="20"/>
  <c r="L59" i="20"/>
  <c r="L58" i="20"/>
  <c r="L55" i="20"/>
  <c r="H63" i="20"/>
  <c r="H62" i="20"/>
  <c r="H61" i="20"/>
  <c r="H60" i="20"/>
  <c r="H59" i="20"/>
  <c r="H58" i="20"/>
  <c r="H55" i="20"/>
  <c r="D63" i="20"/>
  <c r="D62" i="20"/>
  <c r="D61" i="20"/>
  <c r="D60" i="20"/>
  <c r="D59" i="20"/>
  <c r="G19" i="20" l="1"/>
  <c r="I19" i="20" s="1"/>
  <c r="K12" i="20"/>
  <c r="K29" i="20" s="1"/>
  <c r="K13" i="20"/>
  <c r="K30" i="20" s="1"/>
  <c r="K57" i="20" s="1"/>
  <c r="K87" i="20" s="1"/>
  <c r="K14" i="20"/>
  <c r="M14" i="20" s="1"/>
  <c r="K15" i="20"/>
  <c r="K32" i="20" s="1"/>
  <c r="K59" i="20" s="1"/>
  <c r="K89" i="20" s="1"/>
  <c r="K119" i="20" s="1"/>
  <c r="K16" i="20"/>
  <c r="K33" i="20" s="1"/>
  <c r="K60" i="20" s="1"/>
  <c r="K90" i="20" s="1"/>
  <c r="K120" i="20" s="1"/>
  <c r="K17" i="20"/>
  <c r="K34" i="20" s="1"/>
  <c r="K61" i="20" s="1"/>
  <c r="K91" i="20" s="1"/>
  <c r="K121" i="20" s="1"/>
  <c r="K18" i="20"/>
  <c r="M18" i="20" s="1"/>
  <c r="K19" i="20"/>
  <c r="K36" i="20" s="1"/>
  <c r="K11" i="20"/>
  <c r="K28" i="20" s="1"/>
  <c r="O19" i="20"/>
  <c r="Q19" i="20" s="1"/>
  <c r="O18" i="20"/>
  <c r="O35" i="20" s="1"/>
  <c r="O62" i="20" s="1"/>
  <c r="O92" i="20" s="1"/>
  <c r="O122" i="20" s="1"/>
  <c r="O17" i="20"/>
  <c r="Q17" i="20" s="1"/>
  <c r="O16" i="20"/>
  <c r="O33" i="20" s="1"/>
  <c r="O60" i="20" s="1"/>
  <c r="O90" i="20" s="1"/>
  <c r="O120" i="20" s="1"/>
  <c r="O15" i="20"/>
  <c r="Q15" i="20" s="1"/>
  <c r="O14" i="20"/>
  <c r="O31" i="20" s="1"/>
  <c r="O58" i="20" s="1"/>
  <c r="O88" i="20" s="1"/>
  <c r="O118" i="20" s="1"/>
  <c r="O13" i="20"/>
  <c r="Q13" i="20" s="1"/>
  <c r="O12" i="20"/>
  <c r="O29" i="20" s="1"/>
  <c r="O11" i="20"/>
  <c r="Q11" i="20" s="1"/>
  <c r="S19" i="20"/>
  <c r="S36" i="20" s="1"/>
  <c r="S18" i="20"/>
  <c r="U18" i="20" s="1"/>
  <c r="S17" i="20"/>
  <c r="S34" i="20" s="1"/>
  <c r="S61" i="20" s="1"/>
  <c r="S91" i="20" s="1"/>
  <c r="S121" i="20" s="1"/>
  <c r="S16" i="20"/>
  <c r="U16" i="20" s="1"/>
  <c r="S15" i="20"/>
  <c r="S32" i="20" s="1"/>
  <c r="S59" i="20" s="1"/>
  <c r="S89" i="20" s="1"/>
  <c r="S119" i="20" s="1"/>
  <c r="S133" i="20" s="1"/>
  <c r="S14" i="20"/>
  <c r="U14" i="20" s="1"/>
  <c r="S13" i="20"/>
  <c r="S30" i="20" s="1"/>
  <c r="S57" i="20" s="1"/>
  <c r="S87" i="20" s="1"/>
  <c r="S12" i="20"/>
  <c r="U12" i="20" s="1"/>
  <c r="S11" i="20"/>
  <c r="S28" i="20" s="1"/>
  <c r="G13" i="20"/>
  <c r="I13" i="20" s="1"/>
  <c r="G14" i="20"/>
  <c r="G31" i="20" s="1"/>
  <c r="G58" i="20" s="1"/>
  <c r="G88" i="20" s="1"/>
  <c r="G118" i="20" s="1"/>
  <c r="G15" i="20"/>
  <c r="I15" i="20" s="1"/>
  <c r="G16" i="20"/>
  <c r="G33" i="20" s="1"/>
  <c r="G60" i="20" s="1"/>
  <c r="G90" i="20" s="1"/>
  <c r="G120" i="20" s="1"/>
  <c r="G134" i="20" s="1"/>
  <c r="G17" i="20"/>
  <c r="I17" i="20" s="1"/>
  <c r="G18" i="20"/>
  <c r="G35" i="20" s="1"/>
  <c r="G62" i="20" s="1"/>
  <c r="G92" i="20" s="1"/>
  <c r="G122" i="20" s="1"/>
  <c r="G12" i="20"/>
  <c r="G29" i="20" s="1"/>
  <c r="G11" i="20"/>
  <c r="I11" i="20" s="1"/>
  <c r="A9" i="3"/>
  <c r="A10" i="3"/>
  <c r="C16" i="20" s="1"/>
  <c r="C33" i="20" s="1"/>
  <c r="C60" i="20" s="1"/>
  <c r="C90" i="20" s="1"/>
  <c r="C120" i="20" s="1"/>
  <c r="A11" i="3"/>
  <c r="A12" i="3"/>
  <c r="C13" i="20" s="1"/>
  <c r="C30" i="20" s="1"/>
  <c r="C57" i="20" s="1"/>
  <c r="C87" i="20" s="1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8" i="3"/>
  <c r="C14" i="20"/>
  <c r="C31" i="20" s="1"/>
  <c r="C58" i="20" s="1"/>
  <c r="C88" i="20" s="1"/>
  <c r="C118" i="20" s="1"/>
  <c r="S55" i="20" l="1"/>
  <c r="G56" i="20"/>
  <c r="G86" i="20" s="1"/>
  <c r="G116" i="20" s="1"/>
  <c r="G132" i="20" s="1"/>
  <c r="H44" i="20"/>
  <c r="S63" i="20"/>
  <c r="S93" i="20" s="1"/>
  <c r="T46" i="20"/>
  <c r="O56" i="20"/>
  <c r="O86" i="20" s="1"/>
  <c r="O116" i="20" s="1"/>
  <c r="O132" i="20" s="1"/>
  <c r="P44" i="20"/>
  <c r="O134" i="20"/>
  <c r="K55" i="20"/>
  <c r="K85" i="20" s="1"/>
  <c r="L103" i="20" s="1"/>
  <c r="K56" i="20"/>
  <c r="K86" i="20" s="1"/>
  <c r="K116" i="20" s="1"/>
  <c r="L44" i="20"/>
  <c r="K63" i="20"/>
  <c r="K93" i="20" s="1"/>
  <c r="L46" i="20"/>
  <c r="K133" i="20"/>
  <c r="S145" i="20"/>
  <c r="O144" i="20"/>
  <c r="O146" i="20"/>
  <c r="K145" i="20"/>
  <c r="C117" i="20"/>
  <c r="K117" i="20"/>
  <c r="T105" i="20"/>
  <c r="S123" i="20"/>
  <c r="S135" i="20" s="1"/>
  <c r="S117" i="20"/>
  <c r="K123" i="20"/>
  <c r="K135" i="20" s="1"/>
  <c r="L105" i="20"/>
  <c r="T73" i="20"/>
  <c r="S85" i="20"/>
  <c r="T75" i="20"/>
  <c r="L75" i="20"/>
  <c r="P74" i="20"/>
  <c r="I12" i="20"/>
  <c r="O30" i="20"/>
  <c r="O36" i="20"/>
  <c r="P46" i="20" s="1"/>
  <c r="L20" i="20"/>
  <c r="M13" i="20"/>
  <c r="O28" i="20"/>
  <c r="S29" i="20"/>
  <c r="P20" i="20"/>
  <c r="G28" i="20"/>
  <c r="M17" i="20"/>
  <c r="T20" i="20"/>
  <c r="Q18" i="20"/>
  <c r="O32" i="20"/>
  <c r="O59" i="20" s="1"/>
  <c r="O89" i="20" s="1"/>
  <c r="O119" i="20" s="1"/>
  <c r="H20" i="20"/>
  <c r="M15" i="20"/>
  <c r="G36" i="20"/>
  <c r="H46" i="20" s="1"/>
  <c r="G30" i="20"/>
  <c r="K31" i="20"/>
  <c r="S31" i="20"/>
  <c r="I16" i="20"/>
  <c r="M19" i="20"/>
  <c r="G32" i="20"/>
  <c r="G59" i="20" s="1"/>
  <c r="G89" i="20" s="1"/>
  <c r="G119" i="20" s="1"/>
  <c r="K35" i="20"/>
  <c r="L45" i="20" s="1"/>
  <c r="O34" i="20"/>
  <c r="O61" i="20" s="1"/>
  <c r="O91" i="20" s="1"/>
  <c r="O121" i="20" s="1"/>
  <c r="S33" i="20"/>
  <c r="S60" i="20" s="1"/>
  <c r="S90" i="20" s="1"/>
  <c r="S120" i="20" s="1"/>
  <c r="Q14" i="20"/>
  <c r="G34" i="20"/>
  <c r="G61" i="20" s="1"/>
  <c r="G91" i="20" s="1"/>
  <c r="G121" i="20" s="1"/>
  <c r="S35" i="20"/>
  <c r="S62" i="20" s="1"/>
  <c r="S92" i="20" s="1"/>
  <c r="S122" i="20" s="1"/>
  <c r="E14" i="20"/>
  <c r="M11" i="20"/>
  <c r="U13" i="20"/>
  <c r="U17" i="20"/>
  <c r="E13" i="20"/>
  <c r="M12" i="20"/>
  <c r="M16" i="20"/>
  <c r="E16" i="20"/>
  <c r="I14" i="20"/>
  <c r="I18" i="20"/>
  <c r="Q12" i="20"/>
  <c r="Q16" i="20"/>
  <c r="U11" i="20"/>
  <c r="U15" i="20"/>
  <c r="U19" i="20"/>
  <c r="C18" i="20"/>
  <c r="C17" i="20"/>
  <c r="C12" i="20"/>
  <c r="C19" i="20"/>
  <c r="C11" i="20"/>
  <c r="C15" i="20"/>
  <c r="S56" i="20" l="1"/>
  <c r="S86" i="20" s="1"/>
  <c r="S116" i="20" s="1"/>
  <c r="T44" i="20"/>
  <c r="H74" i="20"/>
  <c r="K115" i="20"/>
  <c r="K131" i="20" s="1"/>
  <c r="T45" i="20"/>
  <c r="G133" i="20"/>
  <c r="O55" i="20"/>
  <c r="O85" i="20" s="1"/>
  <c r="O115" i="20" s="1"/>
  <c r="P45" i="20"/>
  <c r="S134" i="20"/>
  <c r="O133" i="20"/>
  <c r="G55" i="20"/>
  <c r="G85" i="20" s="1"/>
  <c r="H45" i="20"/>
  <c r="L73" i="20"/>
  <c r="G144" i="20"/>
  <c r="O145" i="20"/>
  <c r="K147" i="20"/>
  <c r="S147" i="20"/>
  <c r="G146" i="20"/>
  <c r="H103" i="20"/>
  <c r="G115" i="20"/>
  <c r="S115" i="20"/>
  <c r="S131" i="20" s="1"/>
  <c r="P103" i="20"/>
  <c r="G63" i="20"/>
  <c r="G93" i="20" s="1"/>
  <c r="K62" i="20"/>
  <c r="K92" i="20" s="1"/>
  <c r="K122" i="20" s="1"/>
  <c r="K134" i="20" s="1"/>
  <c r="S58" i="20"/>
  <c r="S88" i="20" s="1"/>
  <c r="O63" i="20"/>
  <c r="O93" i="20" s="1"/>
  <c r="G57" i="20"/>
  <c r="G87" i="20" s="1"/>
  <c r="K58" i="20"/>
  <c r="K88" i="20" s="1"/>
  <c r="O57" i="20"/>
  <c r="O87" i="20" s="1"/>
  <c r="D20" i="20"/>
  <c r="P33" i="20"/>
  <c r="P29" i="20"/>
  <c r="P34" i="20"/>
  <c r="P36" i="20"/>
  <c r="P32" i="20"/>
  <c r="P28" i="20"/>
  <c r="P35" i="20"/>
  <c r="P31" i="20"/>
  <c r="P30" i="20"/>
  <c r="H35" i="20"/>
  <c r="H31" i="20"/>
  <c r="H34" i="20"/>
  <c r="H30" i="20"/>
  <c r="H36" i="20"/>
  <c r="H28" i="20"/>
  <c r="H33" i="20"/>
  <c r="H29" i="20"/>
  <c r="H32" i="20"/>
  <c r="T36" i="20"/>
  <c r="T32" i="20"/>
  <c r="T28" i="20"/>
  <c r="T35" i="20"/>
  <c r="T31" i="20"/>
  <c r="T29" i="20"/>
  <c r="T34" i="20"/>
  <c r="T30" i="20"/>
  <c r="T33" i="20"/>
  <c r="L34" i="20"/>
  <c r="L30" i="20"/>
  <c r="L33" i="20"/>
  <c r="L29" i="20"/>
  <c r="L35" i="20"/>
  <c r="L36" i="20"/>
  <c r="L32" i="20"/>
  <c r="L28" i="20"/>
  <c r="L31" i="20"/>
  <c r="C35" i="20"/>
  <c r="C62" i="20" s="1"/>
  <c r="C92" i="20" s="1"/>
  <c r="C122" i="20" s="1"/>
  <c r="C134" i="20" s="1"/>
  <c r="C146" i="20" s="1"/>
  <c r="E18" i="20"/>
  <c r="C36" i="20"/>
  <c r="E19" i="20"/>
  <c r="C28" i="20"/>
  <c r="E11" i="20"/>
  <c r="E12" i="20"/>
  <c r="C29" i="20"/>
  <c r="E15" i="20"/>
  <c r="C32" i="20"/>
  <c r="C59" i="20" s="1"/>
  <c r="C89" i="20" s="1"/>
  <c r="C119" i="20" s="1"/>
  <c r="C34" i="20"/>
  <c r="C61" i="20" s="1"/>
  <c r="C91" i="20" s="1"/>
  <c r="E17" i="20"/>
  <c r="C55" i="20" l="1"/>
  <c r="C85" i="20" s="1"/>
  <c r="D45" i="20"/>
  <c r="C56" i="20"/>
  <c r="C86" i="20" s="1"/>
  <c r="C116" i="20" s="1"/>
  <c r="C132" i="20" s="1"/>
  <c r="C144" i="20" s="1"/>
  <c r="D44" i="20"/>
  <c r="G131" i="20"/>
  <c r="T103" i="20"/>
  <c r="G145" i="20"/>
  <c r="S143" i="20"/>
  <c r="S146" i="20"/>
  <c r="K146" i="20"/>
  <c r="K143" i="20"/>
  <c r="K118" i="20"/>
  <c r="K132" i="20" s="1"/>
  <c r="L104" i="20"/>
  <c r="O117" i="20"/>
  <c r="O131" i="20" s="1"/>
  <c r="P104" i="20"/>
  <c r="G117" i="20"/>
  <c r="H104" i="20"/>
  <c r="S118" i="20"/>
  <c r="S132" i="20" s="1"/>
  <c r="T104" i="20"/>
  <c r="H105" i="20"/>
  <c r="G123" i="20"/>
  <c r="G135" i="20" s="1"/>
  <c r="P105" i="20"/>
  <c r="O123" i="20"/>
  <c r="O135" i="20" s="1"/>
  <c r="D103" i="20"/>
  <c r="C115" i="20"/>
  <c r="C131" i="20" s="1"/>
  <c r="C143" i="20" s="1"/>
  <c r="C121" i="20"/>
  <c r="C133" i="20" s="1"/>
  <c r="C145" i="20" s="1"/>
  <c r="D104" i="20"/>
  <c r="L74" i="20"/>
  <c r="P75" i="20"/>
  <c r="H73" i="20"/>
  <c r="P73" i="20"/>
  <c r="T74" i="20"/>
  <c r="H75" i="20"/>
  <c r="D73" i="20"/>
  <c r="D74" i="20"/>
  <c r="Q33" i="20"/>
  <c r="M33" i="20"/>
  <c r="I33" i="20"/>
  <c r="D46" i="20"/>
  <c r="C63" i="20"/>
  <c r="C93" i="20" s="1"/>
  <c r="U33" i="20"/>
  <c r="I32" i="20"/>
  <c r="M31" i="20"/>
  <c r="M35" i="20"/>
  <c r="M34" i="20"/>
  <c r="U34" i="20"/>
  <c r="U28" i="20"/>
  <c r="U45" i="20" s="1"/>
  <c r="I29" i="20"/>
  <c r="I30" i="20"/>
  <c r="Q30" i="20"/>
  <c r="Q45" i="20" s="1"/>
  <c r="Q32" i="20"/>
  <c r="M36" i="20"/>
  <c r="M46" i="20" s="1"/>
  <c r="U30" i="20"/>
  <c r="M28" i="20"/>
  <c r="M29" i="20"/>
  <c r="M44" i="20" s="1"/>
  <c r="I36" i="20"/>
  <c r="I46" i="20" s="1"/>
  <c r="U29" i="20"/>
  <c r="U32" i="20"/>
  <c r="I34" i="20"/>
  <c r="Q31" i="20"/>
  <c r="Q36" i="20"/>
  <c r="Q46" i="20" s="1"/>
  <c r="M30" i="20"/>
  <c r="U35" i="20"/>
  <c r="I35" i="20"/>
  <c r="Q28" i="20"/>
  <c r="Q29" i="20"/>
  <c r="Q44" i="20" s="1"/>
  <c r="M32" i="20"/>
  <c r="U31" i="20"/>
  <c r="U36" i="20"/>
  <c r="U46" i="20" s="1"/>
  <c r="I28" i="20"/>
  <c r="I45" i="20" s="1"/>
  <c r="I31" i="20"/>
  <c r="Q35" i="20"/>
  <c r="Q34" i="20"/>
  <c r="D28" i="20"/>
  <c r="D30" i="20"/>
  <c r="D36" i="20"/>
  <c r="D33" i="20"/>
  <c r="D32" i="20"/>
  <c r="D34" i="20"/>
  <c r="D29" i="20"/>
  <c r="D35" i="20"/>
  <c r="D31" i="20"/>
  <c r="M45" i="20" l="1"/>
  <c r="U44" i="20"/>
  <c r="I44" i="20"/>
  <c r="O143" i="20"/>
  <c r="S144" i="20"/>
  <c r="G143" i="20"/>
  <c r="K144" i="20"/>
  <c r="G147" i="20"/>
  <c r="O147" i="20"/>
  <c r="D105" i="20"/>
  <c r="C123" i="20"/>
  <c r="C135" i="20" s="1"/>
  <c r="C147" i="20" s="1"/>
  <c r="D75" i="20"/>
  <c r="E33" i="20"/>
  <c r="E31" i="20"/>
  <c r="E34" i="20"/>
  <c r="E30" i="20"/>
  <c r="E29" i="20"/>
  <c r="E44" i="20" s="1"/>
  <c r="E36" i="20"/>
  <c r="E32" i="20"/>
  <c r="E28" i="20"/>
  <c r="E45" i="20" s="1"/>
  <c r="E35" i="20"/>
  <c r="P63" i="20" l="1"/>
  <c r="I63" i="20"/>
  <c r="I75" i="20" s="1"/>
  <c r="H135" i="20" s="1"/>
  <c r="I135" i="20" s="1"/>
  <c r="T63" i="20"/>
  <c r="U63" i="20" s="1"/>
  <c r="U75" i="20" s="1"/>
  <c r="M63" i="20"/>
  <c r="M75" i="20" s="1"/>
  <c r="L135" i="20" s="1"/>
  <c r="M135" i="20" s="1"/>
  <c r="Q63" i="20"/>
  <c r="Q75" i="20" s="1"/>
  <c r="T58" i="20"/>
  <c r="P58" i="20"/>
  <c r="T62" i="20"/>
  <c r="T59" i="20"/>
  <c r="T60" i="20"/>
  <c r="T61" i="20"/>
  <c r="T55" i="20"/>
  <c r="P60" i="20"/>
  <c r="P61" i="20"/>
  <c r="P62" i="20"/>
  <c r="P59" i="20"/>
  <c r="E46" i="20"/>
  <c r="T93" i="20" l="1"/>
  <c r="T135" i="20"/>
  <c r="U135" i="20" s="1"/>
  <c r="Q93" i="20"/>
  <c r="Q105" i="20" s="1"/>
  <c r="P123" i="20" s="1"/>
  <c r="Q123" i="20" s="1"/>
  <c r="P135" i="20"/>
  <c r="Q135" i="20" s="1"/>
  <c r="M93" i="20"/>
  <c r="M105" i="20" s="1"/>
  <c r="L123" i="20" s="1"/>
  <c r="M123" i="20" s="1"/>
  <c r="I93" i="20"/>
  <c r="I105" i="20" s="1"/>
  <c r="H123" i="20" s="1"/>
  <c r="I123" i="20" s="1"/>
  <c r="U93" i="20"/>
  <c r="U105" i="20" s="1"/>
  <c r="T123" i="20" s="1"/>
  <c r="U123" i="20" s="1"/>
  <c r="U55" i="20"/>
  <c r="M55" i="20"/>
  <c r="U56" i="20"/>
  <c r="I56" i="20"/>
  <c r="Q56" i="20"/>
  <c r="M56" i="20"/>
  <c r="Q55" i="20"/>
  <c r="I55" i="20"/>
  <c r="E63" i="20"/>
  <c r="E75" i="20" s="1"/>
  <c r="D135" i="20" s="1"/>
  <c r="D147" i="20" s="1"/>
  <c r="Q62" i="20"/>
  <c r="U61" i="20"/>
  <c r="I57" i="20"/>
  <c r="Q60" i="20"/>
  <c r="Q58" i="20"/>
  <c r="M57" i="20"/>
  <c r="U62" i="20"/>
  <c r="I58" i="20"/>
  <c r="I60" i="20"/>
  <c r="I61" i="20"/>
  <c r="I59" i="20"/>
  <c r="M62" i="20"/>
  <c r="Q61" i="20"/>
  <c r="U60" i="20"/>
  <c r="Q57" i="20"/>
  <c r="U58" i="20"/>
  <c r="M58" i="20"/>
  <c r="I62" i="20"/>
  <c r="M60" i="20"/>
  <c r="Q59" i="20"/>
  <c r="U59" i="20"/>
  <c r="U57" i="20"/>
  <c r="M61" i="20"/>
  <c r="M59" i="20"/>
  <c r="D58" i="20"/>
  <c r="D55" i="20"/>
  <c r="CL8" i="3"/>
  <c r="C12" i="18" s="1"/>
  <c r="CL9" i="3"/>
  <c r="CL10" i="3"/>
  <c r="CL11" i="3"/>
  <c r="CL12" i="3"/>
  <c r="CL13" i="3"/>
  <c r="CL14" i="3"/>
  <c r="CL15" i="3"/>
  <c r="CL16" i="3"/>
  <c r="CL17" i="3"/>
  <c r="CL18" i="3"/>
  <c r="CL19" i="3"/>
  <c r="CL20" i="3"/>
  <c r="CL21" i="3"/>
  <c r="CL22" i="3"/>
  <c r="CL23" i="3"/>
  <c r="CL24" i="3"/>
  <c r="CL25" i="3"/>
  <c r="CL26" i="3"/>
  <c r="CL27" i="3"/>
  <c r="CL28" i="3"/>
  <c r="CL29" i="3"/>
  <c r="CL30" i="3"/>
  <c r="CL31" i="3"/>
  <c r="CL32" i="3"/>
  <c r="CL33" i="3"/>
  <c r="CL34" i="3"/>
  <c r="CL35" i="3"/>
  <c r="CL36" i="3"/>
  <c r="CL37" i="3"/>
  <c r="CL38" i="3"/>
  <c r="CL39" i="3"/>
  <c r="CL40" i="3"/>
  <c r="CL41" i="3"/>
  <c r="CL42" i="3"/>
  <c r="CL43" i="3"/>
  <c r="CL44" i="3"/>
  <c r="CL45" i="3"/>
  <c r="CL46" i="3"/>
  <c r="CL47" i="3"/>
  <c r="CL48" i="3"/>
  <c r="CL49" i="3"/>
  <c r="CL50" i="3"/>
  <c r="CL51" i="3"/>
  <c r="CL52" i="3"/>
  <c r="CL53" i="3"/>
  <c r="CL54" i="3"/>
  <c r="CL55" i="3"/>
  <c r="CL56" i="3"/>
  <c r="CL57" i="3"/>
  <c r="CL58" i="3"/>
  <c r="CL59" i="3"/>
  <c r="CL60" i="3"/>
  <c r="CL61" i="3"/>
  <c r="CL62" i="3"/>
  <c r="CL63" i="3"/>
  <c r="CL64" i="3"/>
  <c r="CL65" i="3"/>
  <c r="CL66" i="3"/>
  <c r="CL67" i="3"/>
  <c r="CL68" i="3"/>
  <c r="CL69" i="3"/>
  <c r="CL70" i="3"/>
  <c r="CL71" i="3"/>
  <c r="CL72" i="3"/>
  <c r="CL73" i="3"/>
  <c r="CL74" i="3"/>
  <c r="CL75" i="3"/>
  <c r="CL76" i="3"/>
  <c r="CL77" i="3"/>
  <c r="CL78" i="3"/>
  <c r="CL79" i="3"/>
  <c r="CL80" i="3"/>
  <c r="CL81" i="3"/>
  <c r="CL82" i="3"/>
  <c r="CL83" i="3"/>
  <c r="CL84" i="3"/>
  <c r="CL85" i="3"/>
  <c r="CL86" i="3"/>
  <c r="CL87" i="3"/>
  <c r="CL88" i="3"/>
  <c r="CL89" i="3"/>
  <c r="CL90" i="3"/>
  <c r="CL91" i="3"/>
  <c r="CL92" i="3"/>
  <c r="CL93" i="3"/>
  <c r="CL94" i="3"/>
  <c r="CL95" i="3"/>
  <c r="CL96" i="3"/>
  <c r="CL97" i="3"/>
  <c r="CL98" i="3"/>
  <c r="CL99" i="3"/>
  <c r="CL100" i="3"/>
  <c r="CL101" i="3"/>
  <c r="CL102" i="3"/>
  <c r="CL103" i="3"/>
  <c r="CL104" i="3"/>
  <c r="CL105" i="3"/>
  <c r="CL106" i="3"/>
  <c r="CL107" i="3"/>
  <c r="CL108" i="3"/>
  <c r="CL109" i="3"/>
  <c r="CL110" i="3"/>
  <c r="CL111" i="3"/>
  <c r="CL112" i="3"/>
  <c r="CL113" i="3"/>
  <c r="CL114" i="3"/>
  <c r="CL115" i="3"/>
  <c r="CL116" i="3"/>
  <c r="CL117" i="3"/>
  <c r="CL118" i="3"/>
  <c r="CL119" i="3"/>
  <c r="CL120" i="3"/>
  <c r="CL121" i="3"/>
  <c r="CL122" i="3"/>
  <c r="CL123" i="3"/>
  <c r="CL124" i="3"/>
  <c r="CL125" i="3"/>
  <c r="CL126" i="3"/>
  <c r="CL127" i="3"/>
  <c r="CL128" i="3"/>
  <c r="CL129" i="3"/>
  <c r="CL130" i="3"/>
  <c r="CL131" i="3"/>
  <c r="CL132" i="3"/>
  <c r="CL133" i="3"/>
  <c r="CL134" i="3"/>
  <c r="CL135" i="3"/>
  <c r="CL136" i="3"/>
  <c r="CL137" i="3"/>
  <c r="CL138" i="3"/>
  <c r="CL139" i="3"/>
  <c r="CL140" i="3"/>
  <c r="CL141" i="3"/>
  <c r="CL142" i="3"/>
  <c r="CL143" i="3"/>
  <c r="CL144" i="3"/>
  <c r="CL145" i="3"/>
  <c r="CL146" i="3"/>
  <c r="CL147" i="3"/>
  <c r="CL148" i="3"/>
  <c r="CL149" i="3"/>
  <c r="CL150" i="3"/>
  <c r="CL151" i="3"/>
  <c r="CL152" i="3"/>
  <c r="CL153" i="3"/>
  <c r="CL154" i="3"/>
  <c r="CL155" i="3"/>
  <c r="CL156" i="3"/>
  <c r="CL157" i="3"/>
  <c r="CL158" i="3"/>
  <c r="CL159" i="3"/>
  <c r="CL160" i="3"/>
  <c r="CL161" i="3"/>
  <c r="CL162" i="3"/>
  <c r="CL163" i="3"/>
  <c r="CL164" i="3"/>
  <c r="CL165" i="3"/>
  <c r="CL166" i="3"/>
  <c r="CL167" i="3"/>
  <c r="CL168" i="3"/>
  <c r="CL169" i="3"/>
  <c r="CL170" i="3"/>
  <c r="CL171" i="3"/>
  <c r="CL172" i="3"/>
  <c r="CL173" i="3"/>
  <c r="CL174" i="3"/>
  <c r="CL175" i="3"/>
  <c r="CL176" i="3"/>
  <c r="CL177" i="3"/>
  <c r="CL178" i="3"/>
  <c r="CL179" i="3"/>
  <c r="CL180" i="3"/>
  <c r="CL181" i="3"/>
  <c r="CL182" i="3"/>
  <c r="CL183" i="3"/>
  <c r="CL184" i="3"/>
  <c r="CL185" i="3"/>
  <c r="CL186" i="3"/>
  <c r="CL187" i="3"/>
  <c r="CL188" i="3"/>
  <c r="CL189" i="3"/>
  <c r="CL190" i="3"/>
  <c r="CL191" i="3"/>
  <c r="CL192" i="3"/>
  <c r="CL193" i="3"/>
  <c r="CL194" i="3"/>
  <c r="CL195" i="3"/>
  <c r="CL196" i="3"/>
  <c r="CL197" i="3"/>
  <c r="CL198" i="3"/>
  <c r="CL199" i="3"/>
  <c r="CL200" i="3"/>
  <c r="CL201" i="3"/>
  <c r="CL202" i="3"/>
  <c r="CL203" i="3"/>
  <c r="CL204" i="3"/>
  <c r="CL205" i="3"/>
  <c r="CL206" i="3"/>
  <c r="CL207" i="3"/>
  <c r="CL208" i="3"/>
  <c r="CL209" i="3"/>
  <c r="CL210" i="3"/>
  <c r="CL211" i="3"/>
  <c r="CL212" i="3"/>
  <c r="CL213" i="3"/>
  <c r="CL214" i="3"/>
  <c r="CL215" i="3"/>
  <c r="CL216" i="3"/>
  <c r="CL217" i="3"/>
  <c r="CL218" i="3"/>
  <c r="CL219" i="3"/>
  <c r="CL220" i="3"/>
  <c r="CL221" i="3"/>
  <c r="CL222" i="3"/>
  <c r="CL223" i="3"/>
  <c r="CL224" i="3"/>
  <c r="CL225" i="3"/>
  <c r="CL226" i="3"/>
  <c r="CL227" i="3"/>
  <c r="CL228" i="3"/>
  <c r="CL229" i="3"/>
  <c r="CL230" i="3"/>
  <c r="CL231" i="3"/>
  <c r="CL232" i="3"/>
  <c r="CL233" i="3"/>
  <c r="CL234" i="3"/>
  <c r="CL235" i="3"/>
  <c r="CL236" i="3"/>
  <c r="CL237" i="3"/>
  <c r="CL238" i="3"/>
  <c r="CL239" i="3"/>
  <c r="CL240" i="3"/>
  <c r="CL241" i="3"/>
  <c r="CL242" i="3"/>
  <c r="CL243" i="3"/>
  <c r="CL244" i="3"/>
  <c r="CL245" i="3"/>
  <c r="CL246" i="3"/>
  <c r="CL247" i="3"/>
  <c r="CL248" i="3"/>
  <c r="CL249" i="3"/>
  <c r="CL250" i="3"/>
  <c r="CL251" i="3"/>
  <c r="CL252" i="3"/>
  <c r="CL253" i="3"/>
  <c r="CL254" i="3"/>
  <c r="CL255" i="3"/>
  <c r="CL256" i="3"/>
  <c r="CL257" i="3"/>
  <c r="CL258" i="3"/>
  <c r="CL259" i="3"/>
  <c r="CL260" i="3"/>
  <c r="CL261" i="3"/>
  <c r="CL262" i="3"/>
  <c r="CL263" i="3"/>
  <c r="CL264" i="3"/>
  <c r="CL265" i="3"/>
  <c r="CL266" i="3"/>
  <c r="CL267" i="3"/>
  <c r="CL268" i="3"/>
  <c r="CL269" i="3"/>
  <c r="CL270" i="3"/>
  <c r="CL271" i="3"/>
  <c r="CL272" i="3"/>
  <c r="CL273" i="3"/>
  <c r="CL274" i="3"/>
  <c r="CL275" i="3"/>
  <c r="CL276" i="3"/>
  <c r="CL277" i="3"/>
  <c r="CL278" i="3"/>
  <c r="CL279" i="3"/>
  <c r="CL280" i="3"/>
  <c r="CL281" i="3"/>
  <c r="CL282" i="3"/>
  <c r="CL283" i="3"/>
  <c r="CL284" i="3"/>
  <c r="CL285" i="3"/>
  <c r="CL286" i="3"/>
  <c r="CL287" i="3"/>
  <c r="CL288" i="3"/>
  <c r="CL289" i="3"/>
  <c r="CL290" i="3"/>
  <c r="CL291" i="3"/>
  <c r="CL292" i="3"/>
  <c r="CL293" i="3"/>
  <c r="CL294" i="3"/>
  <c r="CL295" i="3"/>
  <c r="CL296" i="3"/>
  <c r="CL297" i="3"/>
  <c r="CL298" i="3"/>
  <c r="CL299" i="3"/>
  <c r="CL300" i="3"/>
  <c r="CL301" i="3"/>
  <c r="CL302" i="3"/>
  <c r="CL303" i="3"/>
  <c r="CL304" i="3"/>
  <c r="CL305" i="3"/>
  <c r="CL306" i="3"/>
  <c r="CL307" i="3"/>
  <c r="CL308" i="3"/>
  <c r="CL309" i="3"/>
  <c r="CL310" i="3"/>
  <c r="CL311" i="3"/>
  <c r="CL312" i="3"/>
  <c r="CL313" i="3"/>
  <c r="CL314" i="3"/>
  <c r="CL315" i="3"/>
  <c r="CL316" i="3"/>
  <c r="CL317" i="3"/>
  <c r="CL318" i="3"/>
  <c r="CL319" i="3"/>
  <c r="CL320" i="3"/>
  <c r="CL321" i="3"/>
  <c r="CL322" i="3"/>
  <c r="CL323" i="3"/>
  <c r="CL324" i="3"/>
  <c r="CL325" i="3"/>
  <c r="CL326" i="3"/>
  <c r="CL327" i="3"/>
  <c r="CL328" i="3"/>
  <c r="CL329" i="3"/>
  <c r="CL330" i="3"/>
  <c r="CL331" i="3"/>
  <c r="CL332" i="3"/>
  <c r="CL333" i="3"/>
  <c r="CL334" i="3"/>
  <c r="CL335" i="3"/>
  <c r="CL336" i="3"/>
  <c r="CL337" i="3"/>
  <c r="CL338" i="3"/>
  <c r="CL339" i="3"/>
  <c r="CL340" i="3"/>
  <c r="CL341" i="3"/>
  <c r="CL342" i="3"/>
  <c r="CL343" i="3"/>
  <c r="CL344" i="3"/>
  <c r="CS10" i="3"/>
  <c r="CT10" i="3"/>
  <c r="CU10" i="3"/>
  <c r="CV10" i="3"/>
  <c r="CS11" i="3"/>
  <c r="CT11" i="3"/>
  <c r="CU11" i="3"/>
  <c r="CV11" i="3"/>
  <c r="CS12" i="3"/>
  <c r="CT12" i="3"/>
  <c r="CU12" i="3"/>
  <c r="CV12" i="3"/>
  <c r="CS13" i="3"/>
  <c r="CT13" i="3"/>
  <c r="CU13" i="3"/>
  <c r="CV13" i="3"/>
  <c r="CS14" i="3"/>
  <c r="CT14" i="3"/>
  <c r="CU14" i="3"/>
  <c r="CV14" i="3"/>
  <c r="CS15" i="3"/>
  <c r="CT15" i="3"/>
  <c r="CU15" i="3"/>
  <c r="CV15" i="3"/>
  <c r="CS16" i="3"/>
  <c r="CT16" i="3"/>
  <c r="CU16" i="3"/>
  <c r="CV16" i="3"/>
  <c r="CS17" i="3"/>
  <c r="CT17" i="3"/>
  <c r="CU17" i="3"/>
  <c r="CV17" i="3"/>
  <c r="CS18" i="3"/>
  <c r="CT18" i="3"/>
  <c r="CU18" i="3"/>
  <c r="CV18" i="3"/>
  <c r="CS19" i="3"/>
  <c r="CT19" i="3"/>
  <c r="CU19" i="3"/>
  <c r="CV19" i="3"/>
  <c r="CS20" i="3"/>
  <c r="CT20" i="3"/>
  <c r="CU20" i="3"/>
  <c r="CV20" i="3"/>
  <c r="CS21" i="3"/>
  <c r="CT21" i="3"/>
  <c r="CU21" i="3"/>
  <c r="CV21" i="3"/>
  <c r="CS22" i="3"/>
  <c r="CT22" i="3"/>
  <c r="CU22" i="3"/>
  <c r="CV22" i="3"/>
  <c r="CS23" i="3"/>
  <c r="CT23" i="3"/>
  <c r="CU23" i="3"/>
  <c r="CV23" i="3"/>
  <c r="CS24" i="3"/>
  <c r="CT24" i="3"/>
  <c r="CU24" i="3"/>
  <c r="CV24" i="3"/>
  <c r="CS25" i="3"/>
  <c r="CT25" i="3"/>
  <c r="CU25" i="3"/>
  <c r="CV25" i="3"/>
  <c r="CS26" i="3"/>
  <c r="CT26" i="3"/>
  <c r="CU26" i="3"/>
  <c r="CV26" i="3"/>
  <c r="CS27" i="3"/>
  <c r="CT27" i="3"/>
  <c r="CU27" i="3"/>
  <c r="CV27" i="3"/>
  <c r="CS28" i="3"/>
  <c r="CT28" i="3"/>
  <c r="CU28" i="3"/>
  <c r="CV28" i="3"/>
  <c r="CS29" i="3"/>
  <c r="CT29" i="3"/>
  <c r="CU29" i="3"/>
  <c r="CV29" i="3"/>
  <c r="CS30" i="3"/>
  <c r="CT30" i="3"/>
  <c r="CU30" i="3"/>
  <c r="CV30" i="3"/>
  <c r="CS31" i="3"/>
  <c r="CT31" i="3"/>
  <c r="CU31" i="3"/>
  <c r="CV31" i="3"/>
  <c r="CS32" i="3"/>
  <c r="CT32" i="3"/>
  <c r="CU32" i="3"/>
  <c r="CV32" i="3"/>
  <c r="CS33" i="3"/>
  <c r="CT33" i="3"/>
  <c r="CU33" i="3"/>
  <c r="CV33" i="3"/>
  <c r="CS34" i="3"/>
  <c r="CT34" i="3"/>
  <c r="CU34" i="3"/>
  <c r="CV34" i="3"/>
  <c r="CS35" i="3"/>
  <c r="CT35" i="3"/>
  <c r="CU35" i="3"/>
  <c r="CV35" i="3"/>
  <c r="CS36" i="3"/>
  <c r="CT36" i="3"/>
  <c r="CU36" i="3"/>
  <c r="CV36" i="3"/>
  <c r="CS37" i="3"/>
  <c r="CT37" i="3"/>
  <c r="CU37" i="3"/>
  <c r="CV37" i="3"/>
  <c r="CS38" i="3"/>
  <c r="CT38" i="3"/>
  <c r="CU38" i="3"/>
  <c r="CV38" i="3"/>
  <c r="CS39" i="3"/>
  <c r="CT39" i="3"/>
  <c r="CU39" i="3"/>
  <c r="CV39" i="3"/>
  <c r="CS40" i="3"/>
  <c r="CT40" i="3"/>
  <c r="CU40" i="3"/>
  <c r="CV40" i="3"/>
  <c r="CS41" i="3"/>
  <c r="CT41" i="3"/>
  <c r="CU41" i="3"/>
  <c r="CV41" i="3"/>
  <c r="CS42" i="3"/>
  <c r="CT42" i="3"/>
  <c r="CU42" i="3"/>
  <c r="CV42" i="3"/>
  <c r="CS43" i="3"/>
  <c r="CT43" i="3"/>
  <c r="CU43" i="3"/>
  <c r="CV43" i="3"/>
  <c r="CS44" i="3"/>
  <c r="CT44" i="3"/>
  <c r="CU44" i="3"/>
  <c r="CV44" i="3"/>
  <c r="CS45" i="3"/>
  <c r="CT45" i="3"/>
  <c r="CU45" i="3"/>
  <c r="CV45" i="3"/>
  <c r="CS46" i="3"/>
  <c r="CT46" i="3"/>
  <c r="CU46" i="3"/>
  <c r="CV46" i="3"/>
  <c r="CS47" i="3"/>
  <c r="CT47" i="3"/>
  <c r="CU47" i="3"/>
  <c r="CV47" i="3"/>
  <c r="CS48" i="3"/>
  <c r="CT48" i="3"/>
  <c r="CU48" i="3"/>
  <c r="CV48" i="3"/>
  <c r="CS49" i="3"/>
  <c r="CT49" i="3"/>
  <c r="CU49" i="3"/>
  <c r="CV49" i="3"/>
  <c r="CS50" i="3"/>
  <c r="CT50" i="3"/>
  <c r="CU50" i="3"/>
  <c r="CV50" i="3"/>
  <c r="CS51" i="3"/>
  <c r="CT51" i="3"/>
  <c r="CU51" i="3"/>
  <c r="CV51" i="3"/>
  <c r="CS52" i="3"/>
  <c r="CT52" i="3"/>
  <c r="CU52" i="3"/>
  <c r="CV52" i="3"/>
  <c r="CS53" i="3"/>
  <c r="CT53" i="3"/>
  <c r="CU53" i="3"/>
  <c r="CV53" i="3"/>
  <c r="CS54" i="3"/>
  <c r="CT54" i="3"/>
  <c r="CU54" i="3"/>
  <c r="CV54" i="3"/>
  <c r="CS55" i="3"/>
  <c r="CT55" i="3"/>
  <c r="CU55" i="3"/>
  <c r="CV55" i="3"/>
  <c r="CS56" i="3"/>
  <c r="CT56" i="3"/>
  <c r="CU56" i="3"/>
  <c r="CV56" i="3"/>
  <c r="CS57" i="3"/>
  <c r="CT57" i="3"/>
  <c r="CU57" i="3"/>
  <c r="CV57" i="3"/>
  <c r="CS58" i="3"/>
  <c r="CT58" i="3"/>
  <c r="CU58" i="3"/>
  <c r="CV58" i="3"/>
  <c r="CS59" i="3"/>
  <c r="CT59" i="3"/>
  <c r="CU59" i="3"/>
  <c r="CV59" i="3"/>
  <c r="CS60" i="3"/>
  <c r="CT60" i="3"/>
  <c r="CU60" i="3"/>
  <c r="CV60" i="3"/>
  <c r="CS61" i="3"/>
  <c r="CT61" i="3"/>
  <c r="CU61" i="3"/>
  <c r="CV61" i="3"/>
  <c r="CS62" i="3"/>
  <c r="CT62" i="3"/>
  <c r="CU62" i="3"/>
  <c r="CV62" i="3"/>
  <c r="CS63" i="3"/>
  <c r="CT63" i="3"/>
  <c r="CU63" i="3"/>
  <c r="CV63" i="3"/>
  <c r="CS64" i="3"/>
  <c r="CT64" i="3"/>
  <c r="CU64" i="3"/>
  <c r="CV64" i="3"/>
  <c r="CS65" i="3"/>
  <c r="CT65" i="3"/>
  <c r="CU65" i="3"/>
  <c r="CV65" i="3"/>
  <c r="CS66" i="3"/>
  <c r="CT66" i="3"/>
  <c r="CU66" i="3"/>
  <c r="CV66" i="3"/>
  <c r="CS67" i="3"/>
  <c r="CT67" i="3"/>
  <c r="CU67" i="3"/>
  <c r="CV67" i="3"/>
  <c r="CS68" i="3"/>
  <c r="CT68" i="3"/>
  <c r="CU68" i="3"/>
  <c r="CV68" i="3"/>
  <c r="CS69" i="3"/>
  <c r="CT69" i="3"/>
  <c r="CU69" i="3"/>
  <c r="CV69" i="3"/>
  <c r="CS70" i="3"/>
  <c r="CT70" i="3"/>
  <c r="CU70" i="3"/>
  <c r="CV70" i="3"/>
  <c r="CS71" i="3"/>
  <c r="CT71" i="3"/>
  <c r="CU71" i="3"/>
  <c r="CV71" i="3"/>
  <c r="CS72" i="3"/>
  <c r="CT72" i="3"/>
  <c r="CU72" i="3"/>
  <c r="CV72" i="3"/>
  <c r="CS73" i="3"/>
  <c r="CT73" i="3"/>
  <c r="CU73" i="3"/>
  <c r="CV73" i="3"/>
  <c r="CS74" i="3"/>
  <c r="CT74" i="3"/>
  <c r="CU74" i="3"/>
  <c r="CV74" i="3"/>
  <c r="CS75" i="3"/>
  <c r="CT75" i="3"/>
  <c r="CU75" i="3"/>
  <c r="CV75" i="3"/>
  <c r="CS76" i="3"/>
  <c r="CT76" i="3"/>
  <c r="CU76" i="3"/>
  <c r="CV76" i="3"/>
  <c r="CS77" i="3"/>
  <c r="CT77" i="3"/>
  <c r="CU77" i="3"/>
  <c r="CV77" i="3"/>
  <c r="CS78" i="3"/>
  <c r="CT78" i="3"/>
  <c r="CU78" i="3"/>
  <c r="CV78" i="3"/>
  <c r="CS79" i="3"/>
  <c r="CT79" i="3"/>
  <c r="CU79" i="3"/>
  <c r="CV79" i="3"/>
  <c r="CS80" i="3"/>
  <c r="CT80" i="3"/>
  <c r="CU80" i="3"/>
  <c r="CV80" i="3"/>
  <c r="CS81" i="3"/>
  <c r="CT81" i="3"/>
  <c r="CU81" i="3"/>
  <c r="CV81" i="3"/>
  <c r="CS82" i="3"/>
  <c r="CT82" i="3"/>
  <c r="CU82" i="3"/>
  <c r="CV82" i="3"/>
  <c r="CS83" i="3"/>
  <c r="CT83" i="3"/>
  <c r="CU83" i="3"/>
  <c r="CV83" i="3"/>
  <c r="CS84" i="3"/>
  <c r="CT84" i="3"/>
  <c r="CU84" i="3"/>
  <c r="CV84" i="3"/>
  <c r="CS85" i="3"/>
  <c r="CT85" i="3"/>
  <c r="CU85" i="3"/>
  <c r="CV85" i="3"/>
  <c r="CS86" i="3"/>
  <c r="CT86" i="3"/>
  <c r="CU86" i="3"/>
  <c r="CV86" i="3"/>
  <c r="CS87" i="3"/>
  <c r="CT87" i="3"/>
  <c r="CU87" i="3"/>
  <c r="CV87" i="3"/>
  <c r="CS88" i="3"/>
  <c r="CT88" i="3"/>
  <c r="CU88" i="3"/>
  <c r="CV88" i="3"/>
  <c r="CS89" i="3"/>
  <c r="CT89" i="3"/>
  <c r="CU89" i="3"/>
  <c r="CV89" i="3"/>
  <c r="CS90" i="3"/>
  <c r="CT90" i="3"/>
  <c r="CU90" i="3"/>
  <c r="CV90" i="3"/>
  <c r="CS91" i="3"/>
  <c r="CT91" i="3"/>
  <c r="CU91" i="3"/>
  <c r="CV91" i="3"/>
  <c r="CS92" i="3"/>
  <c r="CT92" i="3"/>
  <c r="CU92" i="3"/>
  <c r="CV92" i="3"/>
  <c r="CS93" i="3"/>
  <c r="CT93" i="3"/>
  <c r="CU93" i="3"/>
  <c r="CV93" i="3"/>
  <c r="CS94" i="3"/>
  <c r="CT94" i="3"/>
  <c r="CU94" i="3"/>
  <c r="CV94" i="3"/>
  <c r="CS95" i="3"/>
  <c r="CT95" i="3"/>
  <c r="CU95" i="3"/>
  <c r="CV95" i="3"/>
  <c r="CS96" i="3"/>
  <c r="CT96" i="3"/>
  <c r="CU96" i="3"/>
  <c r="CV96" i="3"/>
  <c r="CS97" i="3"/>
  <c r="CT97" i="3"/>
  <c r="CU97" i="3"/>
  <c r="CV97" i="3"/>
  <c r="CS98" i="3"/>
  <c r="CT98" i="3"/>
  <c r="CU98" i="3"/>
  <c r="CV98" i="3"/>
  <c r="CS99" i="3"/>
  <c r="CT99" i="3"/>
  <c r="CU99" i="3"/>
  <c r="CV99" i="3"/>
  <c r="CS100" i="3"/>
  <c r="CT100" i="3"/>
  <c r="CU100" i="3"/>
  <c r="CV100" i="3"/>
  <c r="CS101" i="3"/>
  <c r="CT101" i="3"/>
  <c r="CU101" i="3"/>
  <c r="CV101" i="3"/>
  <c r="CS102" i="3"/>
  <c r="CT102" i="3"/>
  <c r="CU102" i="3"/>
  <c r="CV102" i="3"/>
  <c r="CS103" i="3"/>
  <c r="CT103" i="3"/>
  <c r="CU103" i="3"/>
  <c r="CV103" i="3"/>
  <c r="CS104" i="3"/>
  <c r="CT104" i="3"/>
  <c r="CU104" i="3"/>
  <c r="CV104" i="3"/>
  <c r="CS105" i="3"/>
  <c r="CT105" i="3"/>
  <c r="CU105" i="3"/>
  <c r="CV105" i="3"/>
  <c r="CS106" i="3"/>
  <c r="CT106" i="3"/>
  <c r="CU106" i="3"/>
  <c r="CV106" i="3"/>
  <c r="CS107" i="3"/>
  <c r="CT107" i="3"/>
  <c r="CU107" i="3"/>
  <c r="CV107" i="3"/>
  <c r="CS108" i="3"/>
  <c r="CT108" i="3"/>
  <c r="CU108" i="3"/>
  <c r="CV108" i="3"/>
  <c r="CS109" i="3"/>
  <c r="CT109" i="3"/>
  <c r="CU109" i="3"/>
  <c r="CV109" i="3"/>
  <c r="CS110" i="3"/>
  <c r="CT110" i="3"/>
  <c r="CU110" i="3"/>
  <c r="CV110" i="3"/>
  <c r="CS111" i="3"/>
  <c r="CT111" i="3"/>
  <c r="CU111" i="3"/>
  <c r="CV111" i="3"/>
  <c r="CS112" i="3"/>
  <c r="CT112" i="3"/>
  <c r="CU112" i="3"/>
  <c r="CV112" i="3"/>
  <c r="CS113" i="3"/>
  <c r="CT113" i="3"/>
  <c r="CU113" i="3"/>
  <c r="CV113" i="3"/>
  <c r="CS114" i="3"/>
  <c r="CT114" i="3"/>
  <c r="CU114" i="3"/>
  <c r="CV114" i="3"/>
  <c r="CS115" i="3"/>
  <c r="CT115" i="3"/>
  <c r="CU115" i="3"/>
  <c r="CV115" i="3"/>
  <c r="CS116" i="3"/>
  <c r="CT116" i="3"/>
  <c r="CU116" i="3"/>
  <c r="CV116" i="3"/>
  <c r="CS117" i="3"/>
  <c r="CT117" i="3"/>
  <c r="CU117" i="3"/>
  <c r="CV117" i="3"/>
  <c r="CS118" i="3"/>
  <c r="CT118" i="3"/>
  <c r="CU118" i="3"/>
  <c r="CV118" i="3"/>
  <c r="CS119" i="3"/>
  <c r="CT119" i="3"/>
  <c r="CU119" i="3"/>
  <c r="CV119" i="3"/>
  <c r="CS120" i="3"/>
  <c r="CT120" i="3"/>
  <c r="CU120" i="3"/>
  <c r="CV120" i="3"/>
  <c r="CS121" i="3"/>
  <c r="CT121" i="3"/>
  <c r="CU121" i="3"/>
  <c r="CV121" i="3"/>
  <c r="CS122" i="3"/>
  <c r="CT122" i="3"/>
  <c r="CU122" i="3"/>
  <c r="CV122" i="3"/>
  <c r="CS123" i="3"/>
  <c r="CT123" i="3"/>
  <c r="CU123" i="3"/>
  <c r="CV123" i="3"/>
  <c r="CS124" i="3"/>
  <c r="CT124" i="3"/>
  <c r="CU124" i="3"/>
  <c r="CV124" i="3"/>
  <c r="CS125" i="3"/>
  <c r="CT125" i="3"/>
  <c r="CU125" i="3"/>
  <c r="CV125" i="3"/>
  <c r="CS126" i="3"/>
  <c r="CT126" i="3"/>
  <c r="CU126" i="3"/>
  <c r="CV126" i="3"/>
  <c r="CS127" i="3"/>
  <c r="CT127" i="3"/>
  <c r="CU127" i="3"/>
  <c r="CV127" i="3"/>
  <c r="CS128" i="3"/>
  <c r="CT128" i="3"/>
  <c r="CU128" i="3"/>
  <c r="CV128" i="3"/>
  <c r="CS129" i="3"/>
  <c r="CT129" i="3"/>
  <c r="CU129" i="3"/>
  <c r="CV129" i="3"/>
  <c r="CS130" i="3"/>
  <c r="CT130" i="3"/>
  <c r="CU130" i="3"/>
  <c r="CV130" i="3"/>
  <c r="CS131" i="3"/>
  <c r="CT131" i="3"/>
  <c r="CU131" i="3"/>
  <c r="CV131" i="3"/>
  <c r="CS132" i="3"/>
  <c r="CT132" i="3"/>
  <c r="CU132" i="3"/>
  <c r="CV132" i="3"/>
  <c r="CS133" i="3"/>
  <c r="CT133" i="3"/>
  <c r="CU133" i="3"/>
  <c r="CV133" i="3"/>
  <c r="CS134" i="3"/>
  <c r="CT134" i="3"/>
  <c r="CU134" i="3"/>
  <c r="CV134" i="3"/>
  <c r="CS135" i="3"/>
  <c r="CT135" i="3"/>
  <c r="CU135" i="3"/>
  <c r="CV135" i="3"/>
  <c r="CS136" i="3"/>
  <c r="CT136" i="3"/>
  <c r="CU136" i="3"/>
  <c r="CV136" i="3"/>
  <c r="CS137" i="3"/>
  <c r="CT137" i="3"/>
  <c r="CU137" i="3"/>
  <c r="CV137" i="3"/>
  <c r="CS138" i="3"/>
  <c r="CT138" i="3"/>
  <c r="CU138" i="3"/>
  <c r="CV138" i="3"/>
  <c r="CS139" i="3"/>
  <c r="CT139" i="3"/>
  <c r="CU139" i="3"/>
  <c r="CV139" i="3"/>
  <c r="CS140" i="3"/>
  <c r="CT140" i="3"/>
  <c r="CU140" i="3"/>
  <c r="CV140" i="3"/>
  <c r="CS141" i="3"/>
  <c r="CT141" i="3"/>
  <c r="CU141" i="3"/>
  <c r="CV141" i="3"/>
  <c r="CS142" i="3"/>
  <c r="CT142" i="3"/>
  <c r="CU142" i="3"/>
  <c r="CV142" i="3"/>
  <c r="CS143" i="3"/>
  <c r="CT143" i="3"/>
  <c r="CU143" i="3"/>
  <c r="CV143" i="3"/>
  <c r="CS144" i="3"/>
  <c r="CT144" i="3"/>
  <c r="CU144" i="3"/>
  <c r="CV144" i="3"/>
  <c r="CS145" i="3"/>
  <c r="CT145" i="3"/>
  <c r="CU145" i="3"/>
  <c r="CV145" i="3"/>
  <c r="CS146" i="3"/>
  <c r="CT146" i="3"/>
  <c r="CU146" i="3"/>
  <c r="CV146" i="3"/>
  <c r="CS147" i="3"/>
  <c r="CT147" i="3"/>
  <c r="CU147" i="3"/>
  <c r="CV147" i="3"/>
  <c r="CS148" i="3"/>
  <c r="CT148" i="3"/>
  <c r="CU148" i="3"/>
  <c r="CV148" i="3"/>
  <c r="CS149" i="3"/>
  <c r="CT149" i="3"/>
  <c r="CU149" i="3"/>
  <c r="CV149" i="3"/>
  <c r="CS150" i="3"/>
  <c r="CT150" i="3"/>
  <c r="CU150" i="3"/>
  <c r="CV150" i="3"/>
  <c r="CS151" i="3"/>
  <c r="CT151" i="3"/>
  <c r="CU151" i="3"/>
  <c r="CV151" i="3"/>
  <c r="CS152" i="3"/>
  <c r="CT152" i="3"/>
  <c r="CU152" i="3"/>
  <c r="CV152" i="3"/>
  <c r="CS153" i="3"/>
  <c r="CT153" i="3"/>
  <c r="CU153" i="3"/>
  <c r="CV153" i="3"/>
  <c r="CS154" i="3"/>
  <c r="CT154" i="3"/>
  <c r="CU154" i="3"/>
  <c r="CV154" i="3"/>
  <c r="CS155" i="3"/>
  <c r="CT155" i="3"/>
  <c r="CU155" i="3"/>
  <c r="CV155" i="3"/>
  <c r="CS156" i="3"/>
  <c r="CT156" i="3"/>
  <c r="CU156" i="3"/>
  <c r="CV156" i="3"/>
  <c r="CS157" i="3"/>
  <c r="CT157" i="3"/>
  <c r="CU157" i="3"/>
  <c r="CV157" i="3"/>
  <c r="CS158" i="3"/>
  <c r="CT158" i="3"/>
  <c r="CU158" i="3"/>
  <c r="CV158" i="3"/>
  <c r="CS159" i="3"/>
  <c r="CT159" i="3"/>
  <c r="CU159" i="3"/>
  <c r="CV159" i="3"/>
  <c r="CS160" i="3"/>
  <c r="CT160" i="3"/>
  <c r="CU160" i="3"/>
  <c r="CV160" i="3"/>
  <c r="CS161" i="3"/>
  <c r="CT161" i="3"/>
  <c r="CU161" i="3"/>
  <c r="CV161" i="3"/>
  <c r="CS162" i="3"/>
  <c r="CT162" i="3"/>
  <c r="CU162" i="3"/>
  <c r="CV162" i="3"/>
  <c r="CS163" i="3"/>
  <c r="CT163" i="3"/>
  <c r="CU163" i="3"/>
  <c r="CV163" i="3"/>
  <c r="CS164" i="3"/>
  <c r="CT164" i="3"/>
  <c r="CU164" i="3"/>
  <c r="CV164" i="3"/>
  <c r="CS165" i="3"/>
  <c r="CT165" i="3"/>
  <c r="CU165" i="3"/>
  <c r="CV165" i="3"/>
  <c r="CS166" i="3"/>
  <c r="CT166" i="3"/>
  <c r="CU166" i="3"/>
  <c r="CV166" i="3"/>
  <c r="CS167" i="3"/>
  <c r="CT167" i="3"/>
  <c r="CU167" i="3"/>
  <c r="CV167" i="3"/>
  <c r="CS168" i="3"/>
  <c r="CT168" i="3"/>
  <c r="CU168" i="3"/>
  <c r="CV168" i="3"/>
  <c r="CS169" i="3"/>
  <c r="CT169" i="3"/>
  <c r="CU169" i="3"/>
  <c r="CV169" i="3"/>
  <c r="CS170" i="3"/>
  <c r="CT170" i="3"/>
  <c r="CU170" i="3"/>
  <c r="CV170" i="3"/>
  <c r="CS171" i="3"/>
  <c r="CT171" i="3"/>
  <c r="CU171" i="3"/>
  <c r="CV171" i="3"/>
  <c r="CS172" i="3"/>
  <c r="CT172" i="3"/>
  <c r="CU172" i="3"/>
  <c r="CV172" i="3"/>
  <c r="CS173" i="3"/>
  <c r="CT173" i="3"/>
  <c r="CU173" i="3"/>
  <c r="CV173" i="3"/>
  <c r="CS174" i="3"/>
  <c r="CT174" i="3"/>
  <c r="CU174" i="3"/>
  <c r="CV174" i="3"/>
  <c r="CS175" i="3"/>
  <c r="CT175" i="3"/>
  <c r="CU175" i="3"/>
  <c r="CV175" i="3"/>
  <c r="CS176" i="3"/>
  <c r="CT176" i="3"/>
  <c r="CU176" i="3"/>
  <c r="CV176" i="3"/>
  <c r="CS177" i="3"/>
  <c r="CT177" i="3"/>
  <c r="CU177" i="3"/>
  <c r="CV177" i="3"/>
  <c r="CS178" i="3"/>
  <c r="CT178" i="3"/>
  <c r="CU178" i="3"/>
  <c r="CV178" i="3"/>
  <c r="CS179" i="3"/>
  <c r="CT179" i="3"/>
  <c r="CU179" i="3"/>
  <c r="CV179" i="3"/>
  <c r="CS180" i="3"/>
  <c r="CT180" i="3"/>
  <c r="CU180" i="3"/>
  <c r="CV180" i="3"/>
  <c r="CS181" i="3"/>
  <c r="CT181" i="3"/>
  <c r="CU181" i="3"/>
  <c r="CV181" i="3"/>
  <c r="CS182" i="3"/>
  <c r="CT182" i="3"/>
  <c r="CU182" i="3"/>
  <c r="CV182" i="3"/>
  <c r="CS183" i="3"/>
  <c r="CT183" i="3"/>
  <c r="CU183" i="3"/>
  <c r="CV183" i="3"/>
  <c r="CS184" i="3"/>
  <c r="CT184" i="3"/>
  <c r="CU184" i="3"/>
  <c r="CV184" i="3"/>
  <c r="CS185" i="3"/>
  <c r="CT185" i="3"/>
  <c r="CU185" i="3"/>
  <c r="CV185" i="3"/>
  <c r="CS186" i="3"/>
  <c r="CT186" i="3"/>
  <c r="CU186" i="3"/>
  <c r="CV186" i="3"/>
  <c r="CS187" i="3"/>
  <c r="CT187" i="3"/>
  <c r="CU187" i="3"/>
  <c r="CV187" i="3"/>
  <c r="CS188" i="3"/>
  <c r="CT188" i="3"/>
  <c r="CU188" i="3"/>
  <c r="CV188" i="3"/>
  <c r="CS189" i="3"/>
  <c r="CT189" i="3"/>
  <c r="CU189" i="3"/>
  <c r="CV189" i="3"/>
  <c r="CS190" i="3"/>
  <c r="CT190" i="3"/>
  <c r="CU190" i="3"/>
  <c r="CV190" i="3"/>
  <c r="CS191" i="3"/>
  <c r="CT191" i="3"/>
  <c r="CU191" i="3"/>
  <c r="CV191" i="3"/>
  <c r="CS192" i="3"/>
  <c r="CT192" i="3"/>
  <c r="CU192" i="3"/>
  <c r="CV192" i="3"/>
  <c r="CS193" i="3"/>
  <c r="CT193" i="3"/>
  <c r="CU193" i="3"/>
  <c r="CV193" i="3"/>
  <c r="CS194" i="3"/>
  <c r="CT194" i="3"/>
  <c r="CU194" i="3"/>
  <c r="CV194" i="3"/>
  <c r="CS195" i="3"/>
  <c r="CT195" i="3"/>
  <c r="CU195" i="3"/>
  <c r="CV195" i="3"/>
  <c r="CS196" i="3"/>
  <c r="CT196" i="3"/>
  <c r="CU196" i="3"/>
  <c r="CV196" i="3"/>
  <c r="CS197" i="3"/>
  <c r="CT197" i="3"/>
  <c r="CU197" i="3"/>
  <c r="CV197" i="3"/>
  <c r="CS198" i="3"/>
  <c r="CT198" i="3"/>
  <c r="CU198" i="3"/>
  <c r="CV198" i="3"/>
  <c r="CS199" i="3"/>
  <c r="CT199" i="3"/>
  <c r="CU199" i="3"/>
  <c r="CV199" i="3"/>
  <c r="CS200" i="3"/>
  <c r="CT200" i="3"/>
  <c r="CU200" i="3"/>
  <c r="CV200" i="3"/>
  <c r="CS201" i="3"/>
  <c r="CT201" i="3"/>
  <c r="CU201" i="3"/>
  <c r="CV201" i="3"/>
  <c r="CS202" i="3"/>
  <c r="CT202" i="3"/>
  <c r="CU202" i="3"/>
  <c r="CV202" i="3"/>
  <c r="CS203" i="3"/>
  <c r="CT203" i="3"/>
  <c r="CU203" i="3"/>
  <c r="CV203" i="3"/>
  <c r="CS204" i="3"/>
  <c r="CT204" i="3"/>
  <c r="CU204" i="3"/>
  <c r="CV204" i="3"/>
  <c r="CS205" i="3"/>
  <c r="CT205" i="3"/>
  <c r="CU205" i="3"/>
  <c r="CV205" i="3"/>
  <c r="CS206" i="3"/>
  <c r="CT206" i="3"/>
  <c r="CU206" i="3"/>
  <c r="CV206" i="3"/>
  <c r="CS207" i="3"/>
  <c r="CT207" i="3"/>
  <c r="CU207" i="3"/>
  <c r="CV207" i="3"/>
  <c r="CS208" i="3"/>
  <c r="CT208" i="3"/>
  <c r="CU208" i="3"/>
  <c r="CV208" i="3"/>
  <c r="CS209" i="3"/>
  <c r="CT209" i="3"/>
  <c r="CU209" i="3"/>
  <c r="CV209" i="3"/>
  <c r="CS210" i="3"/>
  <c r="CT210" i="3"/>
  <c r="CU210" i="3"/>
  <c r="CV210" i="3"/>
  <c r="CS211" i="3"/>
  <c r="CT211" i="3"/>
  <c r="CU211" i="3"/>
  <c r="CV211" i="3"/>
  <c r="CS212" i="3"/>
  <c r="CT212" i="3"/>
  <c r="CU212" i="3"/>
  <c r="CV212" i="3"/>
  <c r="CS213" i="3"/>
  <c r="CT213" i="3"/>
  <c r="CU213" i="3"/>
  <c r="CV213" i="3"/>
  <c r="CS214" i="3"/>
  <c r="CT214" i="3"/>
  <c r="CU214" i="3"/>
  <c r="CV214" i="3"/>
  <c r="CS215" i="3"/>
  <c r="CT215" i="3"/>
  <c r="CU215" i="3"/>
  <c r="CV215" i="3"/>
  <c r="CS216" i="3"/>
  <c r="CT216" i="3"/>
  <c r="CU216" i="3"/>
  <c r="CV216" i="3"/>
  <c r="CS217" i="3"/>
  <c r="CT217" i="3"/>
  <c r="CU217" i="3"/>
  <c r="CV217" i="3"/>
  <c r="CS218" i="3"/>
  <c r="CT218" i="3"/>
  <c r="CU218" i="3"/>
  <c r="CV218" i="3"/>
  <c r="CS219" i="3"/>
  <c r="CT219" i="3"/>
  <c r="CU219" i="3"/>
  <c r="CV219" i="3"/>
  <c r="CS220" i="3"/>
  <c r="CT220" i="3"/>
  <c r="CU220" i="3"/>
  <c r="CV220" i="3"/>
  <c r="CS221" i="3"/>
  <c r="CT221" i="3"/>
  <c r="CU221" i="3"/>
  <c r="CV221" i="3"/>
  <c r="CS222" i="3"/>
  <c r="CT222" i="3"/>
  <c r="CU222" i="3"/>
  <c r="CV222" i="3"/>
  <c r="CS223" i="3"/>
  <c r="CT223" i="3"/>
  <c r="CU223" i="3"/>
  <c r="CV223" i="3"/>
  <c r="CS224" i="3"/>
  <c r="CT224" i="3"/>
  <c r="CU224" i="3"/>
  <c r="CV224" i="3"/>
  <c r="CS225" i="3"/>
  <c r="CT225" i="3"/>
  <c r="CU225" i="3"/>
  <c r="CV225" i="3"/>
  <c r="CS226" i="3"/>
  <c r="CT226" i="3"/>
  <c r="CU226" i="3"/>
  <c r="CV226" i="3"/>
  <c r="CS227" i="3"/>
  <c r="CT227" i="3"/>
  <c r="CU227" i="3"/>
  <c r="CV227" i="3"/>
  <c r="CS228" i="3"/>
  <c r="CT228" i="3"/>
  <c r="CU228" i="3"/>
  <c r="CV228" i="3"/>
  <c r="CS229" i="3"/>
  <c r="CT229" i="3"/>
  <c r="CU229" i="3"/>
  <c r="CV229" i="3"/>
  <c r="CS230" i="3"/>
  <c r="CT230" i="3"/>
  <c r="CU230" i="3"/>
  <c r="CV230" i="3"/>
  <c r="CS231" i="3"/>
  <c r="CT231" i="3"/>
  <c r="CU231" i="3"/>
  <c r="CV231" i="3"/>
  <c r="CS232" i="3"/>
  <c r="CT232" i="3"/>
  <c r="CU232" i="3"/>
  <c r="CV232" i="3"/>
  <c r="CS233" i="3"/>
  <c r="CT233" i="3"/>
  <c r="CU233" i="3"/>
  <c r="CV233" i="3"/>
  <c r="CS234" i="3"/>
  <c r="CT234" i="3"/>
  <c r="CU234" i="3"/>
  <c r="CV234" i="3"/>
  <c r="CS235" i="3"/>
  <c r="CT235" i="3"/>
  <c r="CU235" i="3"/>
  <c r="CV235" i="3"/>
  <c r="CS236" i="3"/>
  <c r="CT236" i="3"/>
  <c r="CU236" i="3"/>
  <c r="CV236" i="3"/>
  <c r="CS237" i="3"/>
  <c r="CT237" i="3"/>
  <c r="CU237" i="3"/>
  <c r="CV237" i="3"/>
  <c r="CS238" i="3"/>
  <c r="CT238" i="3"/>
  <c r="CU238" i="3"/>
  <c r="CV238" i="3"/>
  <c r="CS239" i="3"/>
  <c r="CT239" i="3"/>
  <c r="CU239" i="3"/>
  <c r="CV239" i="3"/>
  <c r="CS240" i="3"/>
  <c r="CT240" i="3"/>
  <c r="CU240" i="3"/>
  <c r="CV240" i="3"/>
  <c r="CS241" i="3"/>
  <c r="CT241" i="3"/>
  <c r="CU241" i="3"/>
  <c r="CV241" i="3"/>
  <c r="CS242" i="3"/>
  <c r="CT242" i="3"/>
  <c r="CU242" i="3"/>
  <c r="CV242" i="3"/>
  <c r="CS243" i="3"/>
  <c r="CT243" i="3"/>
  <c r="CU243" i="3"/>
  <c r="CV243" i="3"/>
  <c r="CS244" i="3"/>
  <c r="CT244" i="3"/>
  <c r="CU244" i="3"/>
  <c r="CV244" i="3"/>
  <c r="CS245" i="3"/>
  <c r="CT245" i="3"/>
  <c r="CU245" i="3"/>
  <c r="CV245" i="3"/>
  <c r="CS246" i="3"/>
  <c r="CT246" i="3"/>
  <c r="CU246" i="3"/>
  <c r="CV246" i="3"/>
  <c r="CS247" i="3"/>
  <c r="CT247" i="3"/>
  <c r="CU247" i="3"/>
  <c r="CV247" i="3"/>
  <c r="CS248" i="3"/>
  <c r="CT248" i="3"/>
  <c r="CU248" i="3"/>
  <c r="CV248" i="3"/>
  <c r="CS249" i="3"/>
  <c r="CT249" i="3"/>
  <c r="CU249" i="3"/>
  <c r="CV249" i="3"/>
  <c r="CS250" i="3"/>
  <c r="CT250" i="3"/>
  <c r="CU250" i="3"/>
  <c r="CV250" i="3"/>
  <c r="CS251" i="3"/>
  <c r="CT251" i="3"/>
  <c r="CU251" i="3"/>
  <c r="CV251" i="3"/>
  <c r="CS252" i="3"/>
  <c r="CT252" i="3"/>
  <c r="CU252" i="3"/>
  <c r="CV252" i="3"/>
  <c r="CS253" i="3"/>
  <c r="CT253" i="3"/>
  <c r="CU253" i="3"/>
  <c r="CV253" i="3"/>
  <c r="CS254" i="3"/>
  <c r="CT254" i="3"/>
  <c r="CU254" i="3"/>
  <c r="CV254" i="3"/>
  <c r="CS255" i="3"/>
  <c r="CT255" i="3"/>
  <c r="CU255" i="3"/>
  <c r="CV255" i="3"/>
  <c r="CS256" i="3"/>
  <c r="CT256" i="3"/>
  <c r="CU256" i="3"/>
  <c r="CV256" i="3"/>
  <c r="CS257" i="3"/>
  <c r="CT257" i="3"/>
  <c r="CU257" i="3"/>
  <c r="CV257" i="3"/>
  <c r="CS258" i="3"/>
  <c r="CT258" i="3"/>
  <c r="CU258" i="3"/>
  <c r="CV258" i="3"/>
  <c r="CS259" i="3"/>
  <c r="CT259" i="3"/>
  <c r="CU259" i="3"/>
  <c r="CV259" i="3"/>
  <c r="CS260" i="3"/>
  <c r="CT260" i="3"/>
  <c r="CU260" i="3"/>
  <c r="CV260" i="3"/>
  <c r="CS261" i="3"/>
  <c r="CT261" i="3"/>
  <c r="CU261" i="3"/>
  <c r="CV261" i="3"/>
  <c r="CS262" i="3"/>
  <c r="CT262" i="3"/>
  <c r="CU262" i="3"/>
  <c r="CV262" i="3"/>
  <c r="CS263" i="3"/>
  <c r="CT263" i="3"/>
  <c r="CU263" i="3"/>
  <c r="CV263" i="3"/>
  <c r="CS264" i="3"/>
  <c r="CT264" i="3"/>
  <c r="CU264" i="3"/>
  <c r="CV264" i="3"/>
  <c r="CS265" i="3"/>
  <c r="CT265" i="3"/>
  <c r="CU265" i="3"/>
  <c r="CV265" i="3"/>
  <c r="CS266" i="3"/>
  <c r="CT266" i="3"/>
  <c r="CU266" i="3"/>
  <c r="CV266" i="3"/>
  <c r="CS267" i="3"/>
  <c r="CT267" i="3"/>
  <c r="CU267" i="3"/>
  <c r="CV267" i="3"/>
  <c r="CS268" i="3"/>
  <c r="CT268" i="3"/>
  <c r="CU268" i="3"/>
  <c r="CV268" i="3"/>
  <c r="CS269" i="3"/>
  <c r="CT269" i="3"/>
  <c r="CU269" i="3"/>
  <c r="CV269" i="3"/>
  <c r="CS270" i="3"/>
  <c r="CT270" i="3"/>
  <c r="CU270" i="3"/>
  <c r="CV270" i="3"/>
  <c r="CS271" i="3"/>
  <c r="CT271" i="3"/>
  <c r="CU271" i="3"/>
  <c r="CV271" i="3"/>
  <c r="CS272" i="3"/>
  <c r="CT272" i="3"/>
  <c r="CU272" i="3"/>
  <c r="CV272" i="3"/>
  <c r="CS273" i="3"/>
  <c r="CT273" i="3"/>
  <c r="CU273" i="3"/>
  <c r="CV273" i="3"/>
  <c r="CS274" i="3"/>
  <c r="CT274" i="3"/>
  <c r="CU274" i="3"/>
  <c r="CV274" i="3"/>
  <c r="CS275" i="3"/>
  <c r="CT275" i="3"/>
  <c r="CU275" i="3"/>
  <c r="CV275" i="3"/>
  <c r="CS276" i="3"/>
  <c r="CT276" i="3"/>
  <c r="CU276" i="3"/>
  <c r="CV276" i="3"/>
  <c r="CS277" i="3"/>
  <c r="CT277" i="3"/>
  <c r="CU277" i="3"/>
  <c r="CV277" i="3"/>
  <c r="CS278" i="3"/>
  <c r="CT278" i="3"/>
  <c r="CU278" i="3"/>
  <c r="CV278" i="3"/>
  <c r="CS279" i="3"/>
  <c r="CT279" i="3"/>
  <c r="CU279" i="3"/>
  <c r="CV279" i="3"/>
  <c r="CS280" i="3"/>
  <c r="CT280" i="3"/>
  <c r="CU280" i="3"/>
  <c r="CV280" i="3"/>
  <c r="CS281" i="3"/>
  <c r="CT281" i="3"/>
  <c r="CU281" i="3"/>
  <c r="CV281" i="3"/>
  <c r="CS282" i="3"/>
  <c r="CT282" i="3"/>
  <c r="CU282" i="3"/>
  <c r="CV282" i="3"/>
  <c r="CS283" i="3"/>
  <c r="CT283" i="3"/>
  <c r="CU283" i="3"/>
  <c r="CV283" i="3"/>
  <c r="CS284" i="3"/>
  <c r="CT284" i="3"/>
  <c r="CU284" i="3"/>
  <c r="CV284" i="3"/>
  <c r="CS285" i="3"/>
  <c r="CT285" i="3"/>
  <c r="CU285" i="3"/>
  <c r="CV285" i="3"/>
  <c r="CS286" i="3"/>
  <c r="CT286" i="3"/>
  <c r="CU286" i="3"/>
  <c r="CV286" i="3"/>
  <c r="CS287" i="3"/>
  <c r="CT287" i="3"/>
  <c r="CU287" i="3"/>
  <c r="CV287" i="3"/>
  <c r="CS288" i="3"/>
  <c r="CT288" i="3"/>
  <c r="CU288" i="3"/>
  <c r="CV288" i="3"/>
  <c r="CS289" i="3"/>
  <c r="CT289" i="3"/>
  <c r="CU289" i="3"/>
  <c r="CV289" i="3"/>
  <c r="CS290" i="3"/>
  <c r="CT290" i="3"/>
  <c r="CU290" i="3"/>
  <c r="CV290" i="3"/>
  <c r="CS291" i="3"/>
  <c r="CT291" i="3"/>
  <c r="CU291" i="3"/>
  <c r="CV291" i="3"/>
  <c r="CS292" i="3"/>
  <c r="CT292" i="3"/>
  <c r="CU292" i="3"/>
  <c r="CV292" i="3"/>
  <c r="CS293" i="3"/>
  <c r="CT293" i="3"/>
  <c r="CU293" i="3"/>
  <c r="CV293" i="3"/>
  <c r="CS294" i="3"/>
  <c r="CT294" i="3"/>
  <c r="CU294" i="3"/>
  <c r="CV294" i="3"/>
  <c r="CS295" i="3"/>
  <c r="CT295" i="3"/>
  <c r="CU295" i="3"/>
  <c r="CV295" i="3"/>
  <c r="CS296" i="3"/>
  <c r="CT296" i="3"/>
  <c r="CU296" i="3"/>
  <c r="CV296" i="3"/>
  <c r="CS297" i="3"/>
  <c r="CT297" i="3"/>
  <c r="CU297" i="3"/>
  <c r="CV297" i="3"/>
  <c r="CS298" i="3"/>
  <c r="CT298" i="3"/>
  <c r="CU298" i="3"/>
  <c r="CV298" i="3"/>
  <c r="CS299" i="3"/>
  <c r="CT299" i="3"/>
  <c r="CU299" i="3"/>
  <c r="CV299" i="3"/>
  <c r="CS300" i="3"/>
  <c r="CT300" i="3"/>
  <c r="CU300" i="3"/>
  <c r="CV300" i="3"/>
  <c r="CS301" i="3"/>
  <c r="CT301" i="3"/>
  <c r="CU301" i="3"/>
  <c r="CV301" i="3"/>
  <c r="CS302" i="3"/>
  <c r="CT302" i="3"/>
  <c r="CU302" i="3"/>
  <c r="CV302" i="3"/>
  <c r="CS303" i="3"/>
  <c r="CT303" i="3"/>
  <c r="CU303" i="3"/>
  <c r="CV303" i="3"/>
  <c r="CS304" i="3"/>
  <c r="CT304" i="3"/>
  <c r="CU304" i="3"/>
  <c r="CV304" i="3"/>
  <c r="CS305" i="3"/>
  <c r="CT305" i="3"/>
  <c r="CU305" i="3"/>
  <c r="CV305" i="3"/>
  <c r="CS306" i="3"/>
  <c r="CT306" i="3"/>
  <c r="CU306" i="3"/>
  <c r="CV306" i="3"/>
  <c r="CS307" i="3"/>
  <c r="CT307" i="3"/>
  <c r="CU307" i="3"/>
  <c r="CV307" i="3"/>
  <c r="CS308" i="3"/>
  <c r="CT308" i="3"/>
  <c r="CU308" i="3"/>
  <c r="CV308" i="3"/>
  <c r="CS309" i="3"/>
  <c r="CT309" i="3"/>
  <c r="CU309" i="3"/>
  <c r="CV309" i="3"/>
  <c r="CS310" i="3"/>
  <c r="CT310" i="3"/>
  <c r="CU310" i="3"/>
  <c r="CV310" i="3"/>
  <c r="CS311" i="3"/>
  <c r="CT311" i="3"/>
  <c r="CU311" i="3"/>
  <c r="CV311" i="3"/>
  <c r="CS312" i="3"/>
  <c r="CT312" i="3"/>
  <c r="CU312" i="3"/>
  <c r="CV312" i="3"/>
  <c r="CS313" i="3"/>
  <c r="CT313" i="3"/>
  <c r="CU313" i="3"/>
  <c r="CV313" i="3"/>
  <c r="CS314" i="3"/>
  <c r="CT314" i="3"/>
  <c r="CU314" i="3"/>
  <c r="CV314" i="3"/>
  <c r="CS315" i="3"/>
  <c r="CT315" i="3"/>
  <c r="CU315" i="3"/>
  <c r="CV315" i="3"/>
  <c r="CS316" i="3"/>
  <c r="CT316" i="3"/>
  <c r="CU316" i="3"/>
  <c r="CV316" i="3"/>
  <c r="CS317" i="3"/>
  <c r="CT317" i="3"/>
  <c r="CU317" i="3"/>
  <c r="CV317" i="3"/>
  <c r="CS318" i="3"/>
  <c r="CT318" i="3"/>
  <c r="CU318" i="3"/>
  <c r="CV318" i="3"/>
  <c r="CS319" i="3"/>
  <c r="CT319" i="3"/>
  <c r="CU319" i="3"/>
  <c r="CV319" i="3"/>
  <c r="CS320" i="3"/>
  <c r="CT320" i="3"/>
  <c r="CU320" i="3"/>
  <c r="CV320" i="3"/>
  <c r="CS321" i="3"/>
  <c r="CT321" i="3"/>
  <c r="CU321" i="3"/>
  <c r="CV321" i="3"/>
  <c r="CS322" i="3"/>
  <c r="CT322" i="3"/>
  <c r="CU322" i="3"/>
  <c r="CV322" i="3"/>
  <c r="CS323" i="3"/>
  <c r="CT323" i="3"/>
  <c r="CU323" i="3"/>
  <c r="CV323" i="3"/>
  <c r="CS324" i="3"/>
  <c r="CT324" i="3"/>
  <c r="CU324" i="3"/>
  <c r="CV324" i="3"/>
  <c r="CS325" i="3"/>
  <c r="CT325" i="3"/>
  <c r="CU325" i="3"/>
  <c r="CV325" i="3"/>
  <c r="CS326" i="3"/>
  <c r="CT326" i="3"/>
  <c r="CU326" i="3"/>
  <c r="CV326" i="3"/>
  <c r="CS327" i="3"/>
  <c r="CT327" i="3"/>
  <c r="CU327" i="3"/>
  <c r="CV327" i="3"/>
  <c r="CS328" i="3"/>
  <c r="CT328" i="3"/>
  <c r="CU328" i="3"/>
  <c r="CV328" i="3"/>
  <c r="CS329" i="3"/>
  <c r="CT329" i="3"/>
  <c r="CU329" i="3"/>
  <c r="CV329" i="3"/>
  <c r="CS330" i="3"/>
  <c r="CT330" i="3"/>
  <c r="CU330" i="3"/>
  <c r="CV330" i="3"/>
  <c r="CS331" i="3"/>
  <c r="CT331" i="3"/>
  <c r="CU331" i="3"/>
  <c r="CV331" i="3"/>
  <c r="CS332" i="3"/>
  <c r="CT332" i="3"/>
  <c r="CU332" i="3"/>
  <c r="CV332" i="3"/>
  <c r="CS333" i="3"/>
  <c r="CT333" i="3"/>
  <c r="CU333" i="3"/>
  <c r="CV333" i="3"/>
  <c r="CS334" i="3"/>
  <c r="CT334" i="3"/>
  <c r="CU334" i="3"/>
  <c r="CV334" i="3"/>
  <c r="CS335" i="3"/>
  <c r="CT335" i="3"/>
  <c r="CU335" i="3"/>
  <c r="CV335" i="3"/>
  <c r="CS336" i="3"/>
  <c r="CT336" i="3"/>
  <c r="CU336" i="3"/>
  <c r="CV336" i="3"/>
  <c r="CS337" i="3"/>
  <c r="CT337" i="3"/>
  <c r="CU337" i="3"/>
  <c r="CV337" i="3"/>
  <c r="CS338" i="3"/>
  <c r="CT338" i="3"/>
  <c r="CU338" i="3"/>
  <c r="CV338" i="3"/>
  <c r="CS339" i="3"/>
  <c r="CT339" i="3"/>
  <c r="CU339" i="3"/>
  <c r="CV339" i="3"/>
  <c r="CS340" i="3"/>
  <c r="CT340" i="3"/>
  <c r="CU340" i="3"/>
  <c r="CV340" i="3"/>
  <c r="CS341" i="3"/>
  <c r="CT341" i="3"/>
  <c r="CU341" i="3"/>
  <c r="CV341" i="3"/>
  <c r="CS342" i="3"/>
  <c r="CT342" i="3"/>
  <c r="CU342" i="3"/>
  <c r="CV342" i="3"/>
  <c r="CS343" i="3"/>
  <c r="CT343" i="3"/>
  <c r="CU343" i="3"/>
  <c r="CV343" i="3"/>
  <c r="CS344" i="3"/>
  <c r="CT344" i="3"/>
  <c r="CU344" i="3"/>
  <c r="CV344" i="3"/>
  <c r="CS9" i="3"/>
  <c r="CT9" i="3"/>
  <c r="CU9" i="3"/>
  <c r="CV9" i="3"/>
  <c r="CS8" i="3"/>
  <c r="CT8" i="3"/>
  <c r="CU8" i="3"/>
  <c r="CV8" i="3"/>
  <c r="H147" i="20" l="1"/>
  <c r="P147" i="20"/>
  <c r="L147" i="20"/>
  <c r="T147" i="20"/>
  <c r="U74" i="20"/>
  <c r="Q74" i="20"/>
  <c r="E56" i="20"/>
  <c r="E55" i="20"/>
  <c r="I74" i="20"/>
  <c r="M73" i="20"/>
  <c r="Q73" i="20"/>
  <c r="D93" i="20"/>
  <c r="M74" i="20"/>
  <c r="I73" i="20"/>
  <c r="U73" i="20"/>
  <c r="T131" i="20" s="1"/>
  <c r="E59" i="20"/>
  <c r="E58" i="20"/>
  <c r="E61" i="20"/>
  <c r="E60" i="20"/>
  <c r="E57" i="20"/>
  <c r="E62" i="20"/>
  <c r="C12" i="17"/>
  <c r="C12" i="19"/>
  <c r="C12" i="16"/>
  <c r="T134" i="20" l="1"/>
  <c r="T132" i="20"/>
  <c r="P91" i="20"/>
  <c r="P87" i="20"/>
  <c r="P89" i="20"/>
  <c r="P85" i="20"/>
  <c r="P92" i="20"/>
  <c r="P88" i="20"/>
  <c r="Q88" i="20" s="1"/>
  <c r="P90" i="20"/>
  <c r="P86" i="20"/>
  <c r="L89" i="20"/>
  <c r="L85" i="20"/>
  <c r="L87" i="20"/>
  <c r="L91" i="20"/>
  <c r="L92" i="20"/>
  <c r="L90" i="20"/>
  <c r="L86" i="20"/>
  <c r="L88" i="20"/>
  <c r="H90" i="20"/>
  <c r="H86" i="20"/>
  <c r="H132" i="20"/>
  <c r="H92" i="20"/>
  <c r="H88" i="20"/>
  <c r="H134" i="20"/>
  <c r="I134" i="20" s="1"/>
  <c r="H133" i="20"/>
  <c r="H89" i="20"/>
  <c r="H85" i="20"/>
  <c r="H131" i="20"/>
  <c r="H91" i="20"/>
  <c r="H87" i="20"/>
  <c r="I133" i="20"/>
  <c r="I131" i="20"/>
  <c r="L133" i="20"/>
  <c r="M133" i="20" s="1"/>
  <c r="L131" i="20"/>
  <c r="M131" i="20" s="1"/>
  <c r="L132" i="20"/>
  <c r="M132" i="20" s="1"/>
  <c r="L134" i="20"/>
  <c r="M134" i="20" s="1"/>
  <c r="I132" i="20"/>
  <c r="P134" i="20"/>
  <c r="Q134" i="20" s="1"/>
  <c r="P132" i="20"/>
  <c r="Q132" i="20" s="1"/>
  <c r="T133" i="20"/>
  <c r="U133" i="20" s="1"/>
  <c r="U131" i="20"/>
  <c r="P133" i="20"/>
  <c r="Q133" i="20" s="1"/>
  <c r="P131" i="20"/>
  <c r="Q131" i="20" s="1"/>
  <c r="T90" i="20"/>
  <c r="U134" i="20"/>
  <c r="U132" i="20"/>
  <c r="T92" i="20"/>
  <c r="U92" i="20" s="1"/>
  <c r="T88" i="20"/>
  <c r="U88" i="20" s="1"/>
  <c r="Q90" i="20"/>
  <c r="H146" i="20"/>
  <c r="T86" i="20"/>
  <c r="U86" i="20" s="1"/>
  <c r="E74" i="20"/>
  <c r="D86" i="20" s="1"/>
  <c r="Q86" i="20"/>
  <c r="E93" i="20"/>
  <c r="E105" i="20" s="1"/>
  <c r="D123" i="20" s="1"/>
  <c r="E123" i="20" s="1"/>
  <c r="U90" i="20"/>
  <c r="Q92" i="20"/>
  <c r="T91" i="20"/>
  <c r="T85" i="20"/>
  <c r="T89" i="20"/>
  <c r="T87" i="20"/>
  <c r="E73" i="20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8" i="3"/>
  <c r="AC9" i="3"/>
  <c r="AD9" i="3"/>
  <c r="AE9" i="3"/>
  <c r="AF9" i="3"/>
  <c r="AG9" i="3"/>
  <c r="AC10" i="3"/>
  <c r="AD10" i="3"/>
  <c r="AE10" i="3"/>
  <c r="AF10" i="3"/>
  <c r="AG10" i="3"/>
  <c r="AC11" i="3"/>
  <c r="AD11" i="3"/>
  <c r="AE11" i="3"/>
  <c r="AF11" i="3"/>
  <c r="AG11" i="3"/>
  <c r="AC12" i="3"/>
  <c r="AD12" i="3"/>
  <c r="AE12" i="3"/>
  <c r="AF12" i="3"/>
  <c r="AG12" i="3"/>
  <c r="AC13" i="3"/>
  <c r="AD13" i="3"/>
  <c r="AE13" i="3"/>
  <c r="AF13" i="3"/>
  <c r="AG13" i="3"/>
  <c r="AC14" i="3"/>
  <c r="AD14" i="3"/>
  <c r="AE14" i="3"/>
  <c r="AF14" i="3"/>
  <c r="AG14" i="3"/>
  <c r="AC15" i="3"/>
  <c r="AD15" i="3"/>
  <c r="AE15" i="3"/>
  <c r="AF15" i="3"/>
  <c r="AG15" i="3"/>
  <c r="AC16" i="3"/>
  <c r="AD16" i="3"/>
  <c r="AE16" i="3"/>
  <c r="AF16" i="3"/>
  <c r="AG16" i="3"/>
  <c r="AC17" i="3"/>
  <c r="AD17" i="3"/>
  <c r="AE17" i="3"/>
  <c r="AF17" i="3"/>
  <c r="AG17" i="3"/>
  <c r="AC18" i="3"/>
  <c r="AD18" i="3"/>
  <c r="AE18" i="3"/>
  <c r="AF18" i="3"/>
  <c r="AG18" i="3"/>
  <c r="AC19" i="3"/>
  <c r="AD19" i="3"/>
  <c r="AE19" i="3"/>
  <c r="AF19" i="3"/>
  <c r="AG19" i="3"/>
  <c r="AC20" i="3"/>
  <c r="AD20" i="3"/>
  <c r="AE20" i="3"/>
  <c r="AF20" i="3"/>
  <c r="AG20" i="3"/>
  <c r="AC21" i="3"/>
  <c r="AD21" i="3"/>
  <c r="AE21" i="3"/>
  <c r="AF21" i="3"/>
  <c r="AG21" i="3"/>
  <c r="AC22" i="3"/>
  <c r="AD22" i="3"/>
  <c r="AE22" i="3"/>
  <c r="AF22" i="3"/>
  <c r="AG22" i="3"/>
  <c r="AC23" i="3"/>
  <c r="AD23" i="3"/>
  <c r="AE23" i="3"/>
  <c r="AF23" i="3"/>
  <c r="AG23" i="3"/>
  <c r="AC24" i="3"/>
  <c r="AD24" i="3"/>
  <c r="AE24" i="3"/>
  <c r="AF24" i="3"/>
  <c r="AG24" i="3"/>
  <c r="AC25" i="3"/>
  <c r="AD25" i="3"/>
  <c r="AE25" i="3"/>
  <c r="AF25" i="3"/>
  <c r="AG25" i="3"/>
  <c r="AC26" i="3"/>
  <c r="AD26" i="3"/>
  <c r="AE26" i="3"/>
  <c r="AF26" i="3"/>
  <c r="AG26" i="3"/>
  <c r="AC27" i="3"/>
  <c r="AD27" i="3"/>
  <c r="AE27" i="3"/>
  <c r="AF27" i="3"/>
  <c r="AG27" i="3"/>
  <c r="AC28" i="3"/>
  <c r="AD28" i="3"/>
  <c r="AE28" i="3"/>
  <c r="AF28" i="3"/>
  <c r="AG28" i="3"/>
  <c r="AC29" i="3"/>
  <c r="AD29" i="3"/>
  <c r="AE29" i="3"/>
  <c r="AF29" i="3"/>
  <c r="AG29" i="3"/>
  <c r="AC30" i="3"/>
  <c r="AD30" i="3"/>
  <c r="AE30" i="3"/>
  <c r="AF30" i="3"/>
  <c r="AG30" i="3"/>
  <c r="AC31" i="3"/>
  <c r="AD31" i="3"/>
  <c r="AE31" i="3"/>
  <c r="AF31" i="3"/>
  <c r="AG31" i="3"/>
  <c r="AC32" i="3"/>
  <c r="AD32" i="3"/>
  <c r="AE32" i="3"/>
  <c r="AF32" i="3"/>
  <c r="AG32" i="3"/>
  <c r="AC33" i="3"/>
  <c r="AD33" i="3"/>
  <c r="AE33" i="3"/>
  <c r="AF33" i="3"/>
  <c r="AG33" i="3"/>
  <c r="AC34" i="3"/>
  <c r="AD34" i="3"/>
  <c r="AE34" i="3"/>
  <c r="AF34" i="3"/>
  <c r="AG34" i="3"/>
  <c r="AC35" i="3"/>
  <c r="AD35" i="3"/>
  <c r="AE35" i="3"/>
  <c r="AF35" i="3"/>
  <c r="AG35" i="3"/>
  <c r="AC36" i="3"/>
  <c r="AD36" i="3"/>
  <c r="AE36" i="3"/>
  <c r="AF36" i="3"/>
  <c r="AG36" i="3"/>
  <c r="AC37" i="3"/>
  <c r="AD37" i="3"/>
  <c r="AE37" i="3"/>
  <c r="AF37" i="3"/>
  <c r="AG37" i="3"/>
  <c r="AC38" i="3"/>
  <c r="AD38" i="3"/>
  <c r="AE38" i="3"/>
  <c r="AF38" i="3"/>
  <c r="AG38" i="3"/>
  <c r="AC39" i="3"/>
  <c r="AD39" i="3"/>
  <c r="AE39" i="3"/>
  <c r="AF39" i="3"/>
  <c r="AG39" i="3"/>
  <c r="AC40" i="3"/>
  <c r="AD40" i="3"/>
  <c r="AE40" i="3"/>
  <c r="AF40" i="3"/>
  <c r="AG40" i="3"/>
  <c r="AC41" i="3"/>
  <c r="AD41" i="3"/>
  <c r="AE41" i="3"/>
  <c r="AF41" i="3"/>
  <c r="AG41" i="3"/>
  <c r="AC42" i="3"/>
  <c r="AD42" i="3"/>
  <c r="AE42" i="3"/>
  <c r="AF42" i="3"/>
  <c r="AG42" i="3"/>
  <c r="AC43" i="3"/>
  <c r="AD43" i="3"/>
  <c r="AE43" i="3"/>
  <c r="AF43" i="3"/>
  <c r="AG43" i="3"/>
  <c r="AC44" i="3"/>
  <c r="AD44" i="3"/>
  <c r="AE44" i="3"/>
  <c r="AF44" i="3"/>
  <c r="AG44" i="3"/>
  <c r="AC45" i="3"/>
  <c r="AD45" i="3"/>
  <c r="AE45" i="3"/>
  <c r="AF45" i="3"/>
  <c r="AG45" i="3"/>
  <c r="AC46" i="3"/>
  <c r="AD46" i="3"/>
  <c r="AE46" i="3"/>
  <c r="AF46" i="3"/>
  <c r="AG46" i="3"/>
  <c r="AC47" i="3"/>
  <c r="AD47" i="3"/>
  <c r="AE47" i="3"/>
  <c r="AF47" i="3"/>
  <c r="AG47" i="3"/>
  <c r="AC48" i="3"/>
  <c r="AD48" i="3"/>
  <c r="AE48" i="3"/>
  <c r="AF48" i="3"/>
  <c r="AG48" i="3"/>
  <c r="AC49" i="3"/>
  <c r="AD49" i="3"/>
  <c r="AE49" i="3"/>
  <c r="AF49" i="3"/>
  <c r="AG49" i="3"/>
  <c r="AC50" i="3"/>
  <c r="AD50" i="3"/>
  <c r="AE50" i="3"/>
  <c r="AF50" i="3"/>
  <c r="AG50" i="3"/>
  <c r="AC51" i="3"/>
  <c r="AD51" i="3"/>
  <c r="AE51" i="3"/>
  <c r="AF51" i="3"/>
  <c r="AG51" i="3"/>
  <c r="AC52" i="3"/>
  <c r="AD52" i="3"/>
  <c r="AE52" i="3"/>
  <c r="AF52" i="3"/>
  <c r="AG52" i="3"/>
  <c r="AC53" i="3"/>
  <c r="AD53" i="3"/>
  <c r="AE53" i="3"/>
  <c r="AF53" i="3"/>
  <c r="AG53" i="3"/>
  <c r="AC54" i="3"/>
  <c r="AD54" i="3"/>
  <c r="AE54" i="3"/>
  <c r="AF54" i="3"/>
  <c r="AG54" i="3"/>
  <c r="AC55" i="3"/>
  <c r="AD55" i="3"/>
  <c r="AE55" i="3"/>
  <c r="AF55" i="3"/>
  <c r="AG55" i="3"/>
  <c r="AC56" i="3"/>
  <c r="AD56" i="3"/>
  <c r="AE56" i="3"/>
  <c r="AF56" i="3"/>
  <c r="AG56" i="3"/>
  <c r="AC57" i="3"/>
  <c r="AD57" i="3"/>
  <c r="AE57" i="3"/>
  <c r="AF57" i="3"/>
  <c r="AG57" i="3"/>
  <c r="AC58" i="3"/>
  <c r="AD58" i="3"/>
  <c r="AE58" i="3"/>
  <c r="AF58" i="3"/>
  <c r="AG58" i="3"/>
  <c r="AC59" i="3"/>
  <c r="AD59" i="3"/>
  <c r="AE59" i="3"/>
  <c r="AF59" i="3"/>
  <c r="AG59" i="3"/>
  <c r="AC60" i="3"/>
  <c r="AD60" i="3"/>
  <c r="AE60" i="3"/>
  <c r="AF60" i="3"/>
  <c r="AG60" i="3"/>
  <c r="AC61" i="3"/>
  <c r="AD61" i="3"/>
  <c r="AE61" i="3"/>
  <c r="AF61" i="3"/>
  <c r="AG61" i="3"/>
  <c r="AC62" i="3"/>
  <c r="AD62" i="3"/>
  <c r="AE62" i="3"/>
  <c r="AF62" i="3"/>
  <c r="AG62" i="3"/>
  <c r="AC63" i="3"/>
  <c r="AD63" i="3"/>
  <c r="AE63" i="3"/>
  <c r="AF63" i="3"/>
  <c r="AG63" i="3"/>
  <c r="AC64" i="3"/>
  <c r="AD64" i="3"/>
  <c r="AE64" i="3"/>
  <c r="AF64" i="3"/>
  <c r="AG64" i="3"/>
  <c r="AC65" i="3"/>
  <c r="AD65" i="3"/>
  <c r="AE65" i="3"/>
  <c r="AF65" i="3"/>
  <c r="AG65" i="3"/>
  <c r="AC66" i="3"/>
  <c r="AD66" i="3"/>
  <c r="AE66" i="3"/>
  <c r="AF66" i="3"/>
  <c r="AG66" i="3"/>
  <c r="AC67" i="3"/>
  <c r="AD67" i="3"/>
  <c r="AE67" i="3"/>
  <c r="AF67" i="3"/>
  <c r="AG67" i="3"/>
  <c r="AC68" i="3"/>
  <c r="AD68" i="3"/>
  <c r="AE68" i="3"/>
  <c r="AF68" i="3"/>
  <c r="AG68" i="3"/>
  <c r="AC69" i="3"/>
  <c r="AD69" i="3"/>
  <c r="AE69" i="3"/>
  <c r="AF69" i="3"/>
  <c r="AG69" i="3"/>
  <c r="AC70" i="3"/>
  <c r="AD70" i="3"/>
  <c r="AE70" i="3"/>
  <c r="AF70" i="3"/>
  <c r="AG70" i="3"/>
  <c r="AC71" i="3"/>
  <c r="AD71" i="3"/>
  <c r="AE71" i="3"/>
  <c r="AF71" i="3"/>
  <c r="AG71" i="3"/>
  <c r="AC72" i="3"/>
  <c r="AD72" i="3"/>
  <c r="AE72" i="3"/>
  <c r="AF72" i="3"/>
  <c r="AG72" i="3"/>
  <c r="AC73" i="3"/>
  <c r="AD73" i="3"/>
  <c r="AE73" i="3"/>
  <c r="AF73" i="3"/>
  <c r="AG73" i="3"/>
  <c r="AC74" i="3"/>
  <c r="AD74" i="3"/>
  <c r="AE74" i="3"/>
  <c r="AF74" i="3"/>
  <c r="AG74" i="3"/>
  <c r="AC75" i="3"/>
  <c r="AD75" i="3"/>
  <c r="AE75" i="3"/>
  <c r="AF75" i="3"/>
  <c r="AG75" i="3"/>
  <c r="AC76" i="3"/>
  <c r="AD76" i="3"/>
  <c r="AE76" i="3"/>
  <c r="AF76" i="3"/>
  <c r="AG76" i="3"/>
  <c r="AC77" i="3"/>
  <c r="AD77" i="3"/>
  <c r="AE77" i="3"/>
  <c r="AF77" i="3"/>
  <c r="AG77" i="3"/>
  <c r="AC78" i="3"/>
  <c r="AD78" i="3"/>
  <c r="AE78" i="3"/>
  <c r="AF78" i="3"/>
  <c r="AG78" i="3"/>
  <c r="AC79" i="3"/>
  <c r="AD79" i="3"/>
  <c r="AE79" i="3"/>
  <c r="AF79" i="3"/>
  <c r="AG79" i="3"/>
  <c r="AC80" i="3"/>
  <c r="AD80" i="3"/>
  <c r="AE80" i="3"/>
  <c r="AF80" i="3"/>
  <c r="AG80" i="3"/>
  <c r="AC81" i="3"/>
  <c r="AD81" i="3"/>
  <c r="AE81" i="3"/>
  <c r="AF81" i="3"/>
  <c r="AG81" i="3"/>
  <c r="AC82" i="3"/>
  <c r="AD82" i="3"/>
  <c r="AE82" i="3"/>
  <c r="AF82" i="3"/>
  <c r="AG82" i="3"/>
  <c r="AC83" i="3"/>
  <c r="AD83" i="3"/>
  <c r="AE83" i="3"/>
  <c r="AF83" i="3"/>
  <c r="AG83" i="3"/>
  <c r="AC84" i="3"/>
  <c r="AD84" i="3"/>
  <c r="AE84" i="3"/>
  <c r="AF84" i="3"/>
  <c r="AG84" i="3"/>
  <c r="AC85" i="3"/>
  <c r="AD85" i="3"/>
  <c r="AE85" i="3"/>
  <c r="AF85" i="3"/>
  <c r="AG85" i="3"/>
  <c r="AC86" i="3"/>
  <c r="AD86" i="3"/>
  <c r="AE86" i="3"/>
  <c r="AF86" i="3"/>
  <c r="AG86" i="3"/>
  <c r="AC87" i="3"/>
  <c r="AD87" i="3"/>
  <c r="AE87" i="3"/>
  <c r="AF87" i="3"/>
  <c r="AG87" i="3"/>
  <c r="AC88" i="3"/>
  <c r="AD88" i="3"/>
  <c r="AE88" i="3"/>
  <c r="AF88" i="3"/>
  <c r="AG88" i="3"/>
  <c r="AC89" i="3"/>
  <c r="AD89" i="3"/>
  <c r="AE89" i="3"/>
  <c r="AF89" i="3"/>
  <c r="AG89" i="3"/>
  <c r="AC90" i="3"/>
  <c r="AD90" i="3"/>
  <c r="AE90" i="3"/>
  <c r="AF90" i="3"/>
  <c r="AG90" i="3"/>
  <c r="AC91" i="3"/>
  <c r="AD91" i="3"/>
  <c r="AE91" i="3"/>
  <c r="AF91" i="3"/>
  <c r="AG91" i="3"/>
  <c r="AC92" i="3"/>
  <c r="AD92" i="3"/>
  <c r="AE92" i="3"/>
  <c r="AF92" i="3"/>
  <c r="AG92" i="3"/>
  <c r="AC93" i="3"/>
  <c r="AD93" i="3"/>
  <c r="AE93" i="3"/>
  <c r="AF93" i="3"/>
  <c r="AG93" i="3"/>
  <c r="AC94" i="3"/>
  <c r="AD94" i="3"/>
  <c r="AE94" i="3"/>
  <c r="AF94" i="3"/>
  <c r="AG94" i="3"/>
  <c r="AC95" i="3"/>
  <c r="AD95" i="3"/>
  <c r="AE95" i="3"/>
  <c r="AF95" i="3"/>
  <c r="AG95" i="3"/>
  <c r="AC96" i="3"/>
  <c r="AD96" i="3"/>
  <c r="AE96" i="3"/>
  <c r="AF96" i="3"/>
  <c r="AG96" i="3"/>
  <c r="AC97" i="3"/>
  <c r="AD97" i="3"/>
  <c r="AE97" i="3"/>
  <c r="AF97" i="3"/>
  <c r="AG97" i="3"/>
  <c r="AC98" i="3"/>
  <c r="AD98" i="3"/>
  <c r="AE98" i="3"/>
  <c r="AF98" i="3"/>
  <c r="AG98" i="3"/>
  <c r="AC99" i="3"/>
  <c r="AD99" i="3"/>
  <c r="AE99" i="3"/>
  <c r="AF99" i="3"/>
  <c r="AG99" i="3"/>
  <c r="AC100" i="3"/>
  <c r="AD100" i="3"/>
  <c r="AE100" i="3"/>
  <c r="AF100" i="3"/>
  <c r="AG100" i="3"/>
  <c r="AC101" i="3"/>
  <c r="AD101" i="3"/>
  <c r="AE101" i="3"/>
  <c r="AF101" i="3"/>
  <c r="AG101" i="3"/>
  <c r="AC102" i="3"/>
  <c r="AD102" i="3"/>
  <c r="AE102" i="3"/>
  <c r="AF102" i="3"/>
  <c r="AG102" i="3"/>
  <c r="AC103" i="3"/>
  <c r="AD103" i="3"/>
  <c r="AE103" i="3"/>
  <c r="AF103" i="3"/>
  <c r="AG103" i="3"/>
  <c r="AC104" i="3"/>
  <c r="AD104" i="3"/>
  <c r="AE104" i="3"/>
  <c r="AF104" i="3"/>
  <c r="AG104" i="3"/>
  <c r="AC105" i="3"/>
  <c r="AD105" i="3"/>
  <c r="AE105" i="3"/>
  <c r="AF105" i="3"/>
  <c r="AG105" i="3"/>
  <c r="AC106" i="3"/>
  <c r="AD106" i="3"/>
  <c r="AE106" i="3"/>
  <c r="AF106" i="3"/>
  <c r="AG106" i="3"/>
  <c r="AC107" i="3"/>
  <c r="AD107" i="3"/>
  <c r="AE107" i="3"/>
  <c r="AF107" i="3"/>
  <c r="AG107" i="3"/>
  <c r="AC108" i="3"/>
  <c r="AD108" i="3"/>
  <c r="AE108" i="3"/>
  <c r="AF108" i="3"/>
  <c r="AG108" i="3"/>
  <c r="AC109" i="3"/>
  <c r="AD109" i="3"/>
  <c r="AE109" i="3"/>
  <c r="AF109" i="3"/>
  <c r="AG109" i="3"/>
  <c r="AC110" i="3"/>
  <c r="AD110" i="3"/>
  <c r="AE110" i="3"/>
  <c r="AF110" i="3"/>
  <c r="AG110" i="3"/>
  <c r="AC111" i="3"/>
  <c r="AD111" i="3"/>
  <c r="AE111" i="3"/>
  <c r="AF111" i="3"/>
  <c r="AG111" i="3"/>
  <c r="AC112" i="3"/>
  <c r="AD112" i="3"/>
  <c r="AE112" i="3"/>
  <c r="AF112" i="3"/>
  <c r="AG112" i="3"/>
  <c r="AC113" i="3"/>
  <c r="AD113" i="3"/>
  <c r="AE113" i="3"/>
  <c r="AF113" i="3"/>
  <c r="AG113" i="3"/>
  <c r="AC114" i="3"/>
  <c r="AD114" i="3"/>
  <c r="AE114" i="3"/>
  <c r="AF114" i="3"/>
  <c r="AG114" i="3"/>
  <c r="AC115" i="3"/>
  <c r="AD115" i="3"/>
  <c r="AE115" i="3"/>
  <c r="AF115" i="3"/>
  <c r="AG115" i="3"/>
  <c r="AC116" i="3"/>
  <c r="AD116" i="3"/>
  <c r="AE116" i="3"/>
  <c r="AF116" i="3"/>
  <c r="AG116" i="3"/>
  <c r="AC117" i="3"/>
  <c r="AD117" i="3"/>
  <c r="AE117" i="3"/>
  <c r="AF117" i="3"/>
  <c r="AG117" i="3"/>
  <c r="AC118" i="3"/>
  <c r="AD118" i="3"/>
  <c r="AE118" i="3"/>
  <c r="AF118" i="3"/>
  <c r="AG118" i="3"/>
  <c r="AC119" i="3"/>
  <c r="AD119" i="3"/>
  <c r="AE119" i="3"/>
  <c r="AF119" i="3"/>
  <c r="AG119" i="3"/>
  <c r="AC120" i="3"/>
  <c r="AD120" i="3"/>
  <c r="AE120" i="3"/>
  <c r="AF120" i="3"/>
  <c r="AG120" i="3"/>
  <c r="AC121" i="3"/>
  <c r="AD121" i="3"/>
  <c r="AE121" i="3"/>
  <c r="AF121" i="3"/>
  <c r="AG121" i="3"/>
  <c r="AC122" i="3"/>
  <c r="AD122" i="3"/>
  <c r="AE122" i="3"/>
  <c r="AF122" i="3"/>
  <c r="AG122" i="3"/>
  <c r="AC123" i="3"/>
  <c r="AD123" i="3"/>
  <c r="AE123" i="3"/>
  <c r="AF123" i="3"/>
  <c r="AG123" i="3"/>
  <c r="AC124" i="3"/>
  <c r="AD124" i="3"/>
  <c r="AE124" i="3"/>
  <c r="AF124" i="3"/>
  <c r="AG124" i="3"/>
  <c r="AC125" i="3"/>
  <c r="AD125" i="3"/>
  <c r="AE125" i="3"/>
  <c r="AF125" i="3"/>
  <c r="AG125" i="3"/>
  <c r="AC126" i="3"/>
  <c r="AD126" i="3"/>
  <c r="AE126" i="3"/>
  <c r="AF126" i="3"/>
  <c r="AG126" i="3"/>
  <c r="AC127" i="3"/>
  <c r="AD127" i="3"/>
  <c r="AE127" i="3"/>
  <c r="AF127" i="3"/>
  <c r="AG127" i="3"/>
  <c r="AC128" i="3"/>
  <c r="AD128" i="3"/>
  <c r="AE128" i="3"/>
  <c r="AF128" i="3"/>
  <c r="AG128" i="3"/>
  <c r="AC129" i="3"/>
  <c r="AD129" i="3"/>
  <c r="AE129" i="3"/>
  <c r="AF129" i="3"/>
  <c r="AG129" i="3"/>
  <c r="AC130" i="3"/>
  <c r="AD130" i="3"/>
  <c r="AE130" i="3"/>
  <c r="AF130" i="3"/>
  <c r="AG130" i="3"/>
  <c r="AC131" i="3"/>
  <c r="AD131" i="3"/>
  <c r="AE131" i="3"/>
  <c r="AF131" i="3"/>
  <c r="AG131" i="3"/>
  <c r="AC132" i="3"/>
  <c r="AD132" i="3"/>
  <c r="AE132" i="3"/>
  <c r="AF132" i="3"/>
  <c r="AG132" i="3"/>
  <c r="AC133" i="3"/>
  <c r="AD133" i="3"/>
  <c r="AE133" i="3"/>
  <c r="AF133" i="3"/>
  <c r="AG133" i="3"/>
  <c r="AC134" i="3"/>
  <c r="AD134" i="3"/>
  <c r="AE134" i="3"/>
  <c r="AF134" i="3"/>
  <c r="AG134" i="3"/>
  <c r="AC135" i="3"/>
  <c r="AD135" i="3"/>
  <c r="AE135" i="3"/>
  <c r="AF135" i="3"/>
  <c r="AG135" i="3"/>
  <c r="AC136" i="3"/>
  <c r="AD136" i="3"/>
  <c r="AE136" i="3"/>
  <c r="AF136" i="3"/>
  <c r="AG136" i="3"/>
  <c r="AC137" i="3"/>
  <c r="AD137" i="3"/>
  <c r="AE137" i="3"/>
  <c r="AF137" i="3"/>
  <c r="AG137" i="3"/>
  <c r="AC138" i="3"/>
  <c r="AD138" i="3"/>
  <c r="AE138" i="3"/>
  <c r="AF138" i="3"/>
  <c r="AG138" i="3"/>
  <c r="AC139" i="3"/>
  <c r="AD139" i="3"/>
  <c r="AE139" i="3"/>
  <c r="AF139" i="3"/>
  <c r="AG139" i="3"/>
  <c r="AC140" i="3"/>
  <c r="AD140" i="3"/>
  <c r="AE140" i="3"/>
  <c r="AF140" i="3"/>
  <c r="AG140" i="3"/>
  <c r="AC141" i="3"/>
  <c r="AD141" i="3"/>
  <c r="AE141" i="3"/>
  <c r="AF141" i="3"/>
  <c r="AG141" i="3"/>
  <c r="AC142" i="3"/>
  <c r="AD142" i="3"/>
  <c r="AE142" i="3"/>
  <c r="AF142" i="3"/>
  <c r="AG142" i="3"/>
  <c r="AC143" i="3"/>
  <c r="AD143" i="3"/>
  <c r="AE143" i="3"/>
  <c r="AF143" i="3"/>
  <c r="AG143" i="3"/>
  <c r="AC144" i="3"/>
  <c r="AD144" i="3"/>
  <c r="AE144" i="3"/>
  <c r="AF144" i="3"/>
  <c r="AG144" i="3"/>
  <c r="AC145" i="3"/>
  <c r="AD145" i="3"/>
  <c r="AE145" i="3"/>
  <c r="AF145" i="3"/>
  <c r="AG145" i="3"/>
  <c r="AC146" i="3"/>
  <c r="AD146" i="3"/>
  <c r="AE146" i="3"/>
  <c r="AF146" i="3"/>
  <c r="AG146" i="3"/>
  <c r="AC147" i="3"/>
  <c r="AD147" i="3"/>
  <c r="AE147" i="3"/>
  <c r="AF147" i="3"/>
  <c r="AG147" i="3"/>
  <c r="AC148" i="3"/>
  <c r="AD148" i="3"/>
  <c r="AE148" i="3"/>
  <c r="AF148" i="3"/>
  <c r="AG148" i="3"/>
  <c r="AC149" i="3"/>
  <c r="AD149" i="3"/>
  <c r="AE149" i="3"/>
  <c r="AF149" i="3"/>
  <c r="AG149" i="3"/>
  <c r="AC150" i="3"/>
  <c r="AD150" i="3"/>
  <c r="AE150" i="3"/>
  <c r="AF150" i="3"/>
  <c r="AG150" i="3"/>
  <c r="AC151" i="3"/>
  <c r="AD151" i="3"/>
  <c r="AE151" i="3"/>
  <c r="AF151" i="3"/>
  <c r="AG151" i="3"/>
  <c r="AC152" i="3"/>
  <c r="AD152" i="3"/>
  <c r="AE152" i="3"/>
  <c r="AF152" i="3"/>
  <c r="AG152" i="3"/>
  <c r="AC153" i="3"/>
  <c r="AD153" i="3"/>
  <c r="AE153" i="3"/>
  <c r="AF153" i="3"/>
  <c r="AG153" i="3"/>
  <c r="AC154" i="3"/>
  <c r="AD154" i="3"/>
  <c r="AE154" i="3"/>
  <c r="AF154" i="3"/>
  <c r="AG154" i="3"/>
  <c r="AC155" i="3"/>
  <c r="AD155" i="3"/>
  <c r="AE155" i="3"/>
  <c r="AF155" i="3"/>
  <c r="AG155" i="3"/>
  <c r="AC156" i="3"/>
  <c r="AD156" i="3"/>
  <c r="AE156" i="3"/>
  <c r="AF156" i="3"/>
  <c r="AG156" i="3"/>
  <c r="AC157" i="3"/>
  <c r="AD157" i="3"/>
  <c r="AE157" i="3"/>
  <c r="AF157" i="3"/>
  <c r="AG157" i="3"/>
  <c r="AC158" i="3"/>
  <c r="AD158" i="3"/>
  <c r="AE158" i="3"/>
  <c r="AF158" i="3"/>
  <c r="AG158" i="3"/>
  <c r="AC159" i="3"/>
  <c r="AD159" i="3"/>
  <c r="AE159" i="3"/>
  <c r="AF159" i="3"/>
  <c r="AG159" i="3"/>
  <c r="AC160" i="3"/>
  <c r="AD160" i="3"/>
  <c r="AE160" i="3"/>
  <c r="AF160" i="3"/>
  <c r="AG160" i="3"/>
  <c r="AC161" i="3"/>
  <c r="AD161" i="3"/>
  <c r="AE161" i="3"/>
  <c r="AF161" i="3"/>
  <c r="AG161" i="3"/>
  <c r="AC162" i="3"/>
  <c r="AD162" i="3"/>
  <c r="AE162" i="3"/>
  <c r="AF162" i="3"/>
  <c r="AG162" i="3"/>
  <c r="AC163" i="3"/>
  <c r="AD163" i="3"/>
  <c r="AE163" i="3"/>
  <c r="AF163" i="3"/>
  <c r="AG163" i="3"/>
  <c r="AC164" i="3"/>
  <c r="AD164" i="3"/>
  <c r="AE164" i="3"/>
  <c r="AF164" i="3"/>
  <c r="AG164" i="3"/>
  <c r="AC165" i="3"/>
  <c r="AD165" i="3"/>
  <c r="AE165" i="3"/>
  <c r="AF165" i="3"/>
  <c r="AG165" i="3"/>
  <c r="AC166" i="3"/>
  <c r="AD166" i="3"/>
  <c r="AE166" i="3"/>
  <c r="AF166" i="3"/>
  <c r="AG166" i="3"/>
  <c r="AC167" i="3"/>
  <c r="AD167" i="3"/>
  <c r="AE167" i="3"/>
  <c r="AF167" i="3"/>
  <c r="AG167" i="3"/>
  <c r="AC168" i="3"/>
  <c r="AD168" i="3"/>
  <c r="AE168" i="3"/>
  <c r="AF168" i="3"/>
  <c r="AG168" i="3"/>
  <c r="AC169" i="3"/>
  <c r="AD169" i="3"/>
  <c r="AE169" i="3"/>
  <c r="AF169" i="3"/>
  <c r="AG169" i="3"/>
  <c r="AC170" i="3"/>
  <c r="AD170" i="3"/>
  <c r="AE170" i="3"/>
  <c r="AF170" i="3"/>
  <c r="AG170" i="3"/>
  <c r="AC171" i="3"/>
  <c r="AD171" i="3"/>
  <c r="AE171" i="3"/>
  <c r="AF171" i="3"/>
  <c r="AG171" i="3"/>
  <c r="AC172" i="3"/>
  <c r="AD172" i="3"/>
  <c r="AE172" i="3"/>
  <c r="AF172" i="3"/>
  <c r="AG172" i="3"/>
  <c r="AC173" i="3"/>
  <c r="AD173" i="3"/>
  <c r="AE173" i="3"/>
  <c r="AF173" i="3"/>
  <c r="AG173" i="3"/>
  <c r="AC174" i="3"/>
  <c r="AD174" i="3"/>
  <c r="AE174" i="3"/>
  <c r="AF174" i="3"/>
  <c r="AG174" i="3"/>
  <c r="AC175" i="3"/>
  <c r="AD175" i="3"/>
  <c r="AE175" i="3"/>
  <c r="AF175" i="3"/>
  <c r="AG175" i="3"/>
  <c r="AC176" i="3"/>
  <c r="AD176" i="3"/>
  <c r="AE176" i="3"/>
  <c r="AF176" i="3"/>
  <c r="AG176" i="3"/>
  <c r="AC177" i="3"/>
  <c r="AD177" i="3"/>
  <c r="AE177" i="3"/>
  <c r="AF177" i="3"/>
  <c r="AG177" i="3"/>
  <c r="AC178" i="3"/>
  <c r="AD178" i="3"/>
  <c r="AE178" i="3"/>
  <c r="AF178" i="3"/>
  <c r="AG178" i="3"/>
  <c r="AC179" i="3"/>
  <c r="AD179" i="3"/>
  <c r="AE179" i="3"/>
  <c r="AF179" i="3"/>
  <c r="AG179" i="3"/>
  <c r="AC180" i="3"/>
  <c r="AD180" i="3"/>
  <c r="AE180" i="3"/>
  <c r="AF180" i="3"/>
  <c r="AG180" i="3"/>
  <c r="AC181" i="3"/>
  <c r="AD181" i="3"/>
  <c r="AE181" i="3"/>
  <c r="AF181" i="3"/>
  <c r="AG181" i="3"/>
  <c r="AC182" i="3"/>
  <c r="AD182" i="3"/>
  <c r="AE182" i="3"/>
  <c r="AF182" i="3"/>
  <c r="AG182" i="3"/>
  <c r="AC183" i="3"/>
  <c r="AD183" i="3"/>
  <c r="AE183" i="3"/>
  <c r="AF183" i="3"/>
  <c r="AG183" i="3"/>
  <c r="AC184" i="3"/>
  <c r="AD184" i="3"/>
  <c r="AE184" i="3"/>
  <c r="AF184" i="3"/>
  <c r="AG184" i="3"/>
  <c r="AC185" i="3"/>
  <c r="AD185" i="3"/>
  <c r="AE185" i="3"/>
  <c r="AF185" i="3"/>
  <c r="AG185" i="3"/>
  <c r="AC186" i="3"/>
  <c r="AD186" i="3"/>
  <c r="AE186" i="3"/>
  <c r="AF186" i="3"/>
  <c r="AG186" i="3"/>
  <c r="AC187" i="3"/>
  <c r="AD187" i="3"/>
  <c r="AE187" i="3"/>
  <c r="AF187" i="3"/>
  <c r="AG187" i="3"/>
  <c r="AC188" i="3"/>
  <c r="AD188" i="3"/>
  <c r="AE188" i="3"/>
  <c r="AF188" i="3"/>
  <c r="AG188" i="3"/>
  <c r="AC189" i="3"/>
  <c r="AD189" i="3"/>
  <c r="AE189" i="3"/>
  <c r="AF189" i="3"/>
  <c r="AG189" i="3"/>
  <c r="AC190" i="3"/>
  <c r="AD190" i="3"/>
  <c r="AE190" i="3"/>
  <c r="AF190" i="3"/>
  <c r="AG190" i="3"/>
  <c r="AC191" i="3"/>
  <c r="AD191" i="3"/>
  <c r="AE191" i="3"/>
  <c r="AF191" i="3"/>
  <c r="AG191" i="3"/>
  <c r="AC192" i="3"/>
  <c r="AD192" i="3"/>
  <c r="AE192" i="3"/>
  <c r="AF192" i="3"/>
  <c r="AG192" i="3"/>
  <c r="AC193" i="3"/>
  <c r="AD193" i="3"/>
  <c r="AE193" i="3"/>
  <c r="AF193" i="3"/>
  <c r="AG193" i="3"/>
  <c r="AC194" i="3"/>
  <c r="AD194" i="3"/>
  <c r="AE194" i="3"/>
  <c r="AF194" i="3"/>
  <c r="AG194" i="3"/>
  <c r="AC195" i="3"/>
  <c r="AD195" i="3"/>
  <c r="AE195" i="3"/>
  <c r="AF195" i="3"/>
  <c r="AG195" i="3"/>
  <c r="AC196" i="3"/>
  <c r="AD196" i="3"/>
  <c r="AE196" i="3"/>
  <c r="AF196" i="3"/>
  <c r="AG196" i="3"/>
  <c r="AC197" i="3"/>
  <c r="AD197" i="3"/>
  <c r="AE197" i="3"/>
  <c r="AF197" i="3"/>
  <c r="AG197" i="3"/>
  <c r="AC198" i="3"/>
  <c r="AD198" i="3"/>
  <c r="AE198" i="3"/>
  <c r="AF198" i="3"/>
  <c r="AG198" i="3"/>
  <c r="AC199" i="3"/>
  <c r="AD199" i="3"/>
  <c r="AE199" i="3"/>
  <c r="AF199" i="3"/>
  <c r="AG199" i="3"/>
  <c r="AC200" i="3"/>
  <c r="AD200" i="3"/>
  <c r="AE200" i="3"/>
  <c r="AF200" i="3"/>
  <c r="AG200" i="3"/>
  <c r="AC201" i="3"/>
  <c r="AD201" i="3"/>
  <c r="AE201" i="3"/>
  <c r="AF201" i="3"/>
  <c r="AG201" i="3"/>
  <c r="AC202" i="3"/>
  <c r="AD202" i="3"/>
  <c r="AE202" i="3"/>
  <c r="AF202" i="3"/>
  <c r="AG202" i="3"/>
  <c r="AC203" i="3"/>
  <c r="AD203" i="3"/>
  <c r="AE203" i="3"/>
  <c r="AF203" i="3"/>
  <c r="AG203" i="3"/>
  <c r="AC204" i="3"/>
  <c r="AD204" i="3"/>
  <c r="AE204" i="3"/>
  <c r="AF204" i="3"/>
  <c r="AG204" i="3"/>
  <c r="AC205" i="3"/>
  <c r="AD205" i="3"/>
  <c r="AE205" i="3"/>
  <c r="AF205" i="3"/>
  <c r="AG205" i="3"/>
  <c r="AC206" i="3"/>
  <c r="AD206" i="3"/>
  <c r="AE206" i="3"/>
  <c r="AF206" i="3"/>
  <c r="AG206" i="3"/>
  <c r="AC207" i="3"/>
  <c r="AD207" i="3"/>
  <c r="AE207" i="3"/>
  <c r="AF207" i="3"/>
  <c r="AG207" i="3"/>
  <c r="AC208" i="3"/>
  <c r="AD208" i="3"/>
  <c r="AE208" i="3"/>
  <c r="AF208" i="3"/>
  <c r="AG208" i="3"/>
  <c r="AC209" i="3"/>
  <c r="AD209" i="3"/>
  <c r="AE209" i="3"/>
  <c r="AF209" i="3"/>
  <c r="AG209" i="3"/>
  <c r="AC210" i="3"/>
  <c r="AD210" i="3"/>
  <c r="AE210" i="3"/>
  <c r="AF210" i="3"/>
  <c r="AG210" i="3"/>
  <c r="AC211" i="3"/>
  <c r="AD211" i="3"/>
  <c r="AE211" i="3"/>
  <c r="AF211" i="3"/>
  <c r="AG211" i="3"/>
  <c r="AC212" i="3"/>
  <c r="AD212" i="3"/>
  <c r="AE212" i="3"/>
  <c r="AF212" i="3"/>
  <c r="AG212" i="3"/>
  <c r="AC213" i="3"/>
  <c r="AD213" i="3"/>
  <c r="AE213" i="3"/>
  <c r="AF213" i="3"/>
  <c r="AG213" i="3"/>
  <c r="AC214" i="3"/>
  <c r="AD214" i="3"/>
  <c r="AE214" i="3"/>
  <c r="AF214" i="3"/>
  <c r="AG214" i="3"/>
  <c r="AC215" i="3"/>
  <c r="AD215" i="3"/>
  <c r="AE215" i="3"/>
  <c r="AF215" i="3"/>
  <c r="AG215" i="3"/>
  <c r="AC216" i="3"/>
  <c r="AD216" i="3"/>
  <c r="AE216" i="3"/>
  <c r="AF216" i="3"/>
  <c r="AG216" i="3"/>
  <c r="AC217" i="3"/>
  <c r="AD217" i="3"/>
  <c r="AE217" i="3"/>
  <c r="AF217" i="3"/>
  <c r="AG217" i="3"/>
  <c r="AC218" i="3"/>
  <c r="AD218" i="3"/>
  <c r="AE218" i="3"/>
  <c r="AF218" i="3"/>
  <c r="AG218" i="3"/>
  <c r="AC219" i="3"/>
  <c r="AD219" i="3"/>
  <c r="AE219" i="3"/>
  <c r="AF219" i="3"/>
  <c r="AG219" i="3"/>
  <c r="AC220" i="3"/>
  <c r="AD220" i="3"/>
  <c r="AE220" i="3"/>
  <c r="AF220" i="3"/>
  <c r="AG220" i="3"/>
  <c r="AC221" i="3"/>
  <c r="AD221" i="3"/>
  <c r="AE221" i="3"/>
  <c r="AF221" i="3"/>
  <c r="AG221" i="3"/>
  <c r="AC222" i="3"/>
  <c r="AD222" i="3"/>
  <c r="AE222" i="3"/>
  <c r="AF222" i="3"/>
  <c r="AG222" i="3"/>
  <c r="AC223" i="3"/>
  <c r="AD223" i="3"/>
  <c r="AE223" i="3"/>
  <c r="AF223" i="3"/>
  <c r="AG223" i="3"/>
  <c r="AC224" i="3"/>
  <c r="AD224" i="3"/>
  <c r="AE224" i="3"/>
  <c r="AF224" i="3"/>
  <c r="AG224" i="3"/>
  <c r="AC225" i="3"/>
  <c r="AD225" i="3"/>
  <c r="AE225" i="3"/>
  <c r="AF225" i="3"/>
  <c r="AG225" i="3"/>
  <c r="AC226" i="3"/>
  <c r="AD226" i="3"/>
  <c r="AE226" i="3"/>
  <c r="AF226" i="3"/>
  <c r="AG226" i="3"/>
  <c r="AC227" i="3"/>
  <c r="AD227" i="3"/>
  <c r="AE227" i="3"/>
  <c r="AF227" i="3"/>
  <c r="AG227" i="3"/>
  <c r="AC228" i="3"/>
  <c r="AD228" i="3"/>
  <c r="AE228" i="3"/>
  <c r="AF228" i="3"/>
  <c r="AG228" i="3"/>
  <c r="AC229" i="3"/>
  <c r="AD229" i="3"/>
  <c r="AE229" i="3"/>
  <c r="AF229" i="3"/>
  <c r="AG229" i="3"/>
  <c r="AC230" i="3"/>
  <c r="AD230" i="3"/>
  <c r="AE230" i="3"/>
  <c r="AF230" i="3"/>
  <c r="AG230" i="3"/>
  <c r="AC231" i="3"/>
  <c r="AD231" i="3"/>
  <c r="AE231" i="3"/>
  <c r="AF231" i="3"/>
  <c r="AG231" i="3"/>
  <c r="AC232" i="3"/>
  <c r="AD232" i="3"/>
  <c r="AE232" i="3"/>
  <c r="AF232" i="3"/>
  <c r="AG232" i="3"/>
  <c r="AC233" i="3"/>
  <c r="AD233" i="3"/>
  <c r="AE233" i="3"/>
  <c r="AF233" i="3"/>
  <c r="AG233" i="3"/>
  <c r="AC234" i="3"/>
  <c r="AD234" i="3"/>
  <c r="AE234" i="3"/>
  <c r="AF234" i="3"/>
  <c r="AG234" i="3"/>
  <c r="AC235" i="3"/>
  <c r="AD235" i="3"/>
  <c r="AE235" i="3"/>
  <c r="AF235" i="3"/>
  <c r="AG235" i="3"/>
  <c r="AC236" i="3"/>
  <c r="AD236" i="3"/>
  <c r="AE236" i="3"/>
  <c r="AF236" i="3"/>
  <c r="AG236" i="3"/>
  <c r="AC237" i="3"/>
  <c r="AD237" i="3"/>
  <c r="AE237" i="3"/>
  <c r="AF237" i="3"/>
  <c r="AG237" i="3"/>
  <c r="AC238" i="3"/>
  <c r="AD238" i="3"/>
  <c r="AE238" i="3"/>
  <c r="AF238" i="3"/>
  <c r="AG238" i="3"/>
  <c r="AC239" i="3"/>
  <c r="AD239" i="3"/>
  <c r="AE239" i="3"/>
  <c r="AF239" i="3"/>
  <c r="AG239" i="3"/>
  <c r="AC240" i="3"/>
  <c r="AD240" i="3"/>
  <c r="AE240" i="3"/>
  <c r="AF240" i="3"/>
  <c r="AG240" i="3"/>
  <c r="AC241" i="3"/>
  <c r="AD241" i="3"/>
  <c r="AE241" i="3"/>
  <c r="AF241" i="3"/>
  <c r="AG241" i="3"/>
  <c r="AC242" i="3"/>
  <c r="AD242" i="3"/>
  <c r="AE242" i="3"/>
  <c r="AF242" i="3"/>
  <c r="AG242" i="3"/>
  <c r="AC243" i="3"/>
  <c r="AD243" i="3"/>
  <c r="AE243" i="3"/>
  <c r="AF243" i="3"/>
  <c r="AG243" i="3"/>
  <c r="AC244" i="3"/>
  <c r="AD244" i="3"/>
  <c r="AE244" i="3"/>
  <c r="AF244" i="3"/>
  <c r="AG244" i="3"/>
  <c r="AC245" i="3"/>
  <c r="AD245" i="3"/>
  <c r="AE245" i="3"/>
  <c r="AF245" i="3"/>
  <c r="AG245" i="3"/>
  <c r="AC246" i="3"/>
  <c r="AD246" i="3"/>
  <c r="AE246" i="3"/>
  <c r="AF246" i="3"/>
  <c r="AG246" i="3"/>
  <c r="AC247" i="3"/>
  <c r="AD247" i="3"/>
  <c r="AE247" i="3"/>
  <c r="AF247" i="3"/>
  <c r="AG247" i="3"/>
  <c r="AC248" i="3"/>
  <c r="AD248" i="3"/>
  <c r="AE248" i="3"/>
  <c r="AF248" i="3"/>
  <c r="AG248" i="3"/>
  <c r="AC249" i="3"/>
  <c r="AD249" i="3"/>
  <c r="AE249" i="3"/>
  <c r="AF249" i="3"/>
  <c r="AG249" i="3"/>
  <c r="AC250" i="3"/>
  <c r="AD250" i="3"/>
  <c r="AE250" i="3"/>
  <c r="AF250" i="3"/>
  <c r="AG250" i="3"/>
  <c r="AC251" i="3"/>
  <c r="AD251" i="3"/>
  <c r="AE251" i="3"/>
  <c r="AF251" i="3"/>
  <c r="AG251" i="3"/>
  <c r="AC252" i="3"/>
  <c r="AD252" i="3"/>
  <c r="AE252" i="3"/>
  <c r="AF252" i="3"/>
  <c r="AG252" i="3"/>
  <c r="AC253" i="3"/>
  <c r="AD253" i="3"/>
  <c r="AE253" i="3"/>
  <c r="AF253" i="3"/>
  <c r="AG253" i="3"/>
  <c r="AC254" i="3"/>
  <c r="AD254" i="3"/>
  <c r="AE254" i="3"/>
  <c r="AF254" i="3"/>
  <c r="AG254" i="3"/>
  <c r="AC255" i="3"/>
  <c r="AD255" i="3"/>
  <c r="AE255" i="3"/>
  <c r="AF255" i="3"/>
  <c r="AG255" i="3"/>
  <c r="AC256" i="3"/>
  <c r="AD256" i="3"/>
  <c r="AE256" i="3"/>
  <c r="AF256" i="3"/>
  <c r="AG256" i="3"/>
  <c r="AC257" i="3"/>
  <c r="AD257" i="3"/>
  <c r="AE257" i="3"/>
  <c r="AF257" i="3"/>
  <c r="AG257" i="3"/>
  <c r="AC258" i="3"/>
  <c r="AD258" i="3"/>
  <c r="AE258" i="3"/>
  <c r="AF258" i="3"/>
  <c r="AG258" i="3"/>
  <c r="AC259" i="3"/>
  <c r="AD259" i="3"/>
  <c r="AE259" i="3"/>
  <c r="AF259" i="3"/>
  <c r="AG259" i="3"/>
  <c r="AC260" i="3"/>
  <c r="AD260" i="3"/>
  <c r="AE260" i="3"/>
  <c r="AF260" i="3"/>
  <c r="AG260" i="3"/>
  <c r="AC261" i="3"/>
  <c r="AD261" i="3"/>
  <c r="AE261" i="3"/>
  <c r="AF261" i="3"/>
  <c r="AG261" i="3"/>
  <c r="AC262" i="3"/>
  <c r="AD262" i="3"/>
  <c r="AE262" i="3"/>
  <c r="AF262" i="3"/>
  <c r="AG262" i="3"/>
  <c r="AC263" i="3"/>
  <c r="AD263" i="3"/>
  <c r="AE263" i="3"/>
  <c r="AF263" i="3"/>
  <c r="AG263" i="3"/>
  <c r="AC264" i="3"/>
  <c r="AD264" i="3"/>
  <c r="AE264" i="3"/>
  <c r="AF264" i="3"/>
  <c r="AG264" i="3"/>
  <c r="AC265" i="3"/>
  <c r="AD265" i="3"/>
  <c r="AE265" i="3"/>
  <c r="AF265" i="3"/>
  <c r="AG265" i="3"/>
  <c r="AC266" i="3"/>
  <c r="AD266" i="3"/>
  <c r="AE266" i="3"/>
  <c r="AF266" i="3"/>
  <c r="AG266" i="3"/>
  <c r="AC267" i="3"/>
  <c r="AD267" i="3"/>
  <c r="AE267" i="3"/>
  <c r="AF267" i="3"/>
  <c r="AG267" i="3"/>
  <c r="AC268" i="3"/>
  <c r="AD268" i="3"/>
  <c r="AE268" i="3"/>
  <c r="AF268" i="3"/>
  <c r="AG268" i="3"/>
  <c r="AC269" i="3"/>
  <c r="AD269" i="3"/>
  <c r="AE269" i="3"/>
  <c r="AF269" i="3"/>
  <c r="AG269" i="3"/>
  <c r="AC270" i="3"/>
  <c r="AD270" i="3"/>
  <c r="AE270" i="3"/>
  <c r="AF270" i="3"/>
  <c r="AG270" i="3"/>
  <c r="AC271" i="3"/>
  <c r="AD271" i="3"/>
  <c r="AE271" i="3"/>
  <c r="AF271" i="3"/>
  <c r="AG271" i="3"/>
  <c r="AC272" i="3"/>
  <c r="AD272" i="3"/>
  <c r="AE272" i="3"/>
  <c r="AF272" i="3"/>
  <c r="AG272" i="3"/>
  <c r="AC273" i="3"/>
  <c r="AD273" i="3"/>
  <c r="AE273" i="3"/>
  <c r="AF273" i="3"/>
  <c r="AG273" i="3"/>
  <c r="AC274" i="3"/>
  <c r="AD274" i="3"/>
  <c r="AE274" i="3"/>
  <c r="AF274" i="3"/>
  <c r="AG274" i="3"/>
  <c r="AC275" i="3"/>
  <c r="AD275" i="3"/>
  <c r="AE275" i="3"/>
  <c r="AF275" i="3"/>
  <c r="AG275" i="3"/>
  <c r="AC276" i="3"/>
  <c r="AD276" i="3"/>
  <c r="AE276" i="3"/>
  <c r="AF276" i="3"/>
  <c r="AG276" i="3"/>
  <c r="AC277" i="3"/>
  <c r="AD277" i="3"/>
  <c r="AE277" i="3"/>
  <c r="AF277" i="3"/>
  <c r="AG277" i="3"/>
  <c r="AC278" i="3"/>
  <c r="AD278" i="3"/>
  <c r="AE278" i="3"/>
  <c r="AF278" i="3"/>
  <c r="AG278" i="3"/>
  <c r="AC279" i="3"/>
  <c r="AD279" i="3"/>
  <c r="AE279" i="3"/>
  <c r="AF279" i="3"/>
  <c r="AG279" i="3"/>
  <c r="AC280" i="3"/>
  <c r="AD280" i="3"/>
  <c r="AE280" i="3"/>
  <c r="AF280" i="3"/>
  <c r="AG280" i="3"/>
  <c r="AC281" i="3"/>
  <c r="AD281" i="3"/>
  <c r="AE281" i="3"/>
  <c r="AF281" i="3"/>
  <c r="AG281" i="3"/>
  <c r="AC282" i="3"/>
  <c r="AD282" i="3"/>
  <c r="AE282" i="3"/>
  <c r="AF282" i="3"/>
  <c r="AG282" i="3"/>
  <c r="AC283" i="3"/>
  <c r="AD283" i="3"/>
  <c r="AE283" i="3"/>
  <c r="AF283" i="3"/>
  <c r="AG283" i="3"/>
  <c r="AC284" i="3"/>
  <c r="AD284" i="3"/>
  <c r="AE284" i="3"/>
  <c r="AF284" i="3"/>
  <c r="AG284" i="3"/>
  <c r="AC285" i="3"/>
  <c r="AD285" i="3"/>
  <c r="AE285" i="3"/>
  <c r="AF285" i="3"/>
  <c r="AG285" i="3"/>
  <c r="AC286" i="3"/>
  <c r="AD286" i="3"/>
  <c r="AE286" i="3"/>
  <c r="AF286" i="3"/>
  <c r="AG286" i="3"/>
  <c r="AC287" i="3"/>
  <c r="AD287" i="3"/>
  <c r="AE287" i="3"/>
  <c r="AF287" i="3"/>
  <c r="AG287" i="3"/>
  <c r="AC288" i="3"/>
  <c r="AD288" i="3"/>
  <c r="AE288" i="3"/>
  <c r="AF288" i="3"/>
  <c r="AG288" i="3"/>
  <c r="AC289" i="3"/>
  <c r="AD289" i="3"/>
  <c r="AE289" i="3"/>
  <c r="AF289" i="3"/>
  <c r="AG289" i="3"/>
  <c r="AC290" i="3"/>
  <c r="AD290" i="3"/>
  <c r="AE290" i="3"/>
  <c r="AF290" i="3"/>
  <c r="AG290" i="3"/>
  <c r="AC291" i="3"/>
  <c r="AD291" i="3"/>
  <c r="AE291" i="3"/>
  <c r="AF291" i="3"/>
  <c r="AG291" i="3"/>
  <c r="AC292" i="3"/>
  <c r="AD292" i="3"/>
  <c r="AE292" i="3"/>
  <c r="AF292" i="3"/>
  <c r="AG292" i="3"/>
  <c r="AC293" i="3"/>
  <c r="AD293" i="3"/>
  <c r="AE293" i="3"/>
  <c r="AF293" i="3"/>
  <c r="AG293" i="3"/>
  <c r="AC294" i="3"/>
  <c r="AD294" i="3"/>
  <c r="AE294" i="3"/>
  <c r="AF294" i="3"/>
  <c r="AG294" i="3"/>
  <c r="AC295" i="3"/>
  <c r="AD295" i="3"/>
  <c r="AE295" i="3"/>
  <c r="AF295" i="3"/>
  <c r="AG295" i="3"/>
  <c r="AC296" i="3"/>
  <c r="AD296" i="3"/>
  <c r="AE296" i="3"/>
  <c r="AF296" i="3"/>
  <c r="AG296" i="3"/>
  <c r="AC297" i="3"/>
  <c r="AD297" i="3"/>
  <c r="AE297" i="3"/>
  <c r="AF297" i="3"/>
  <c r="AG297" i="3"/>
  <c r="AC298" i="3"/>
  <c r="AD298" i="3"/>
  <c r="AE298" i="3"/>
  <c r="AF298" i="3"/>
  <c r="AG298" i="3"/>
  <c r="AC299" i="3"/>
  <c r="AD299" i="3"/>
  <c r="AE299" i="3"/>
  <c r="AF299" i="3"/>
  <c r="AG299" i="3"/>
  <c r="AC300" i="3"/>
  <c r="AD300" i="3"/>
  <c r="AE300" i="3"/>
  <c r="AF300" i="3"/>
  <c r="AG300" i="3"/>
  <c r="AC301" i="3"/>
  <c r="AD301" i="3"/>
  <c r="AE301" i="3"/>
  <c r="AF301" i="3"/>
  <c r="AG301" i="3"/>
  <c r="AC302" i="3"/>
  <c r="AD302" i="3"/>
  <c r="AE302" i="3"/>
  <c r="AF302" i="3"/>
  <c r="AG302" i="3"/>
  <c r="AC303" i="3"/>
  <c r="AD303" i="3"/>
  <c r="AE303" i="3"/>
  <c r="AF303" i="3"/>
  <c r="AG303" i="3"/>
  <c r="AC304" i="3"/>
  <c r="AD304" i="3"/>
  <c r="AE304" i="3"/>
  <c r="AF304" i="3"/>
  <c r="AG304" i="3"/>
  <c r="AC305" i="3"/>
  <c r="AD305" i="3"/>
  <c r="AE305" i="3"/>
  <c r="AF305" i="3"/>
  <c r="AG305" i="3"/>
  <c r="AC306" i="3"/>
  <c r="AD306" i="3"/>
  <c r="AE306" i="3"/>
  <c r="AF306" i="3"/>
  <c r="AG306" i="3"/>
  <c r="AC307" i="3"/>
  <c r="AD307" i="3"/>
  <c r="AE307" i="3"/>
  <c r="AF307" i="3"/>
  <c r="AG307" i="3"/>
  <c r="AC308" i="3"/>
  <c r="AD308" i="3"/>
  <c r="AE308" i="3"/>
  <c r="AF308" i="3"/>
  <c r="AG308" i="3"/>
  <c r="AC309" i="3"/>
  <c r="AD309" i="3"/>
  <c r="AE309" i="3"/>
  <c r="AF309" i="3"/>
  <c r="AG309" i="3"/>
  <c r="AC310" i="3"/>
  <c r="AD310" i="3"/>
  <c r="AE310" i="3"/>
  <c r="AF310" i="3"/>
  <c r="AG310" i="3"/>
  <c r="AC311" i="3"/>
  <c r="AD311" i="3"/>
  <c r="AE311" i="3"/>
  <c r="AF311" i="3"/>
  <c r="AG311" i="3"/>
  <c r="AC312" i="3"/>
  <c r="AD312" i="3"/>
  <c r="AE312" i="3"/>
  <c r="AF312" i="3"/>
  <c r="AG312" i="3"/>
  <c r="AC313" i="3"/>
  <c r="AD313" i="3"/>
  <c r="AE313" i="3"/>
  <c r="AF313" i="3"/>
  <c r="AG313" i="3"/>
  <c r="AC314" i="3"/>
  <c r="AD314" i="3"/>
  <c r="AE314" i="3"/>
  <c r="AF314" i="3"/>
  <c r="AG314" i="3"/>
  <c r="AC315" i="3"/>
  <c r="AD315" i="3"/>
  <c r="AE315" i="3"/>
  <c r="AF315" i="3"/>
  <c r="AG315" i="3"/>
  <c r="AC316" i="3"/>
  <c r="AD316" i="3"/>
  <c r="AE316" i="3"/>
  <c r="AF316" i="3"/>
  <c r="AG316" i="3"/>
  <c r="AC317" i="3"/>
  <c r="AD317" i="3"/>
  <c r="AE317" i="3"/>
  <c r="AF317" i="3"/>
  <c r="AG317" i="3"/>
  <c r="AC318" i="3"/>
  <c r="AD318" i="3"/>
  <c r="AE318" i="3"/>
  <c r="AF318" i="3"/>
  <c r="AG318" i="3"/>
  <c r="AC319" i="3"/>
  <c r="AD319" i="3"/>
  <c r="AE319" i="3"/>
  <c r="AF319" i="3"/>
  <c r="AG319" i="3"/>
  <c r="AC320" i="3"/>
  <c r="AD320" i="3"/>
  <c r="AE320" i="3"/>
  <c r="AF320" i="3"/>
  <c r="AG320" i="3"/>
  <c r="AC321" i="3"/>
  <c r="AD321" i="3"/>
  <c r="AE321" i="3"/>
  <c r="AF321" i="3"/>
  <c r="AG321" i="3"/>
  <c r="AC322" i="3"/>
  <c r="AD322" i="3"/>
  <c r="AE322" i="3"/>
  <c r="AF322" i="3"/>
  <c r="AG322" i="3"/>
  <c r="AC323" i="3"/>
  <c r="AD323" i="3"/>
  <c r="AE323" i="3"/>
  <c r="AF323" i="3"/>
  <c r="AG323" i="3"/>
  <c r="AC324" i="3"/>
  <c r="AD324" i="3"/>
  <c r="AE324" i="3"/>
  <c r="AF324" i="3"/>
  <c r="AG324" i="3"/>
  <c r="AC325" i="3"/>
  <c r="AD325" i="3"/>
  <c r="AE325" i="3"/>
  <c r="AF325" i="3"/>
  <c r="AG325" i="3"/>
  <c r="AC326" i="3"/>
  <c r="AD326" i="3"/>
  <c r="AE326" i="3"/>
  <c r="AF326" i="3"/>
  <c r="AG326" i="3"/>
  <c r="AC327" i="3"/>
  <c r="AD327" i="3"/>
  <c r="AE327" i="3"/>
  <c r="AF327" i="3"/>
  <c r="AG327" i="3"/>
  <c r="AC328" i="3"/>
  <c r="AD328" i="3"/>
  <c r="AE328" i="3"/>
  <c r="AF328" i="3"/>
  <c r="AG328" i="3"/>
  <c r="AC329" i="3"/>
  <c r="AD329" i="3"/>
  <c r="AE329" i="3"/>
  <c r="AF329" i="3"/>
  <c r="AG329" i="3"/>
  <c r="AC330" i="3"/>
  <c r="AD330" i="3"/>
  <c r="AE330" i="3"/>
  <c r="AF330" i="3"/>
  <c r="AG330" i="3"/>
  <c r="AC331" i="3"/>
  <c r="AD331" i="3"/>
  <c r="AE331" i="3"/>
  <c r="AF331" i="3"/>
  <c r="AG331" i="3"/>
  <c r="AC332" i="3"/>
  <c r="AD332" i="3"/>
  <c r="AE332" i="3"/>
  <c r="AF332" i="3"/>
  <c r="AG332" i="3"/>
  <c r="AC333" i="3"/>
  <c r="AD333" i="3"/>
  <c r="AE333" i="3"/>
  <c r="AF333" i="3"/>
  <c r="AG333" i="3"/>
  <c r="AC334" i="3"/>
  <c r="AD334" i="3"/>
  <c r="AE334" i="3"/>
  <c r="AF334" i="3"/>
  <c r="AG334" i="3"/>
  <c r="AC335" i="3"/>
  <c r="AD335" i="3"/>
  <c r="AE335" i="3"/>
  <c r="AF335" i="3"/>
  <c r="AG335" i="3"/>
  <c r="AC336" i="3"/>
  <c r="AD336" i="3"/>
  <c r="AE336" i="3"/>
  <c r="AF336" i="3"/>
  <c r="AG336" i="3"/>
  <c r="AC337" i="3"/>
  <c r="AD337" i="3"/>
  <c r="AE337" i="3"/>
  <c r="AF337" i="3"/>
  <c r="AG337" i="3"/>
  <c r="AC338" i="3"/>
  <c r="AD338" i="3"/>
  <c r="AE338" i="3"/>
  <c r="AF338" i="3"/>
  <c r="AG338" i="3"/>
  <c r="AC339" i="3"/>
  <c r="AD339" i="3"/>
  <c r="AE339" i="3"/>
  <c r="AF339" i="3"/>
  <c r="AG339" i="3"/>
  <c r="AC340" i="3"/>
  <c r="AD340" i="3"/>
  <c r="AE340" i="3"/>
  <c r="AF340" i="3"/>
  <c r="AG340" i="3"/>
  <c r="AC341" i="3"/>
  <c r="AD341" i="3"/>
  <c r="AE341" i="3"/>
  <c r="AF341" i="3"/>
  <c r="AG341" i="3"/>
  <c r="AC342" i="3"/>
  <c r="AD342" i="3"/>
  <c r="AE342" i="3"/>
  <c r="AF342" i="3"/>
  <c r="AG342" i="3"/>
  <c r="AC343" i="3"/>
  <c r="AD343" i="3"/>
  <c r="AE343" i="3"/>
  <c r="AF343" i="3"/>
  <c r="AG343" i="3"/>
  <c r="AC344" i="3"/>
  <c r="AD344" i="3"/>
  <c r="AE344" i="3"/>
  <c r="AF344" i="3"/>
  <c r="AG344" i="3"/>
  <c r="AD8" i="3"/>
  <c r="AE8" i="3"/>
  <c r="AF8" i="3"/>
  <c r="AG8" i="3"/>
  <c r="AC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8" i="3"/>
  <c r="L146" i="20" l="1"/>
  <c r="D133" i="20"/>
  <c r="D145" i="20" s="1"/>
  <c r="D131" i="20"/>
  <c r="D143" i="20" s="1"/>
  <c r="D90" i="20"/>
  <c r="D134" i="20"/>
  <c r="D146" i="20" s="1"/>
  <c r="D132" i="20"/>
  <c r="D144" i="20" s="1"/>
  <c r="D92" i="20"/>
  <c r="T146" i="20"/>
  <c r="P143" i="20"/>
  <c r="T145" i="20"/>
  <c r="L145" i="20"/>
  <c r="P145" i="20"/>
  <c r="T144" i="20"/>
  <c r="L144" i="20"/>
  <c r="H143" i="20"/>
  <c r="P144" i="20"/>
  <c r="L143" i="20"/>
  <c r="H144" i="20"/>
  <c r="D88" i="20"/>
  <c r="E88" i="20" s="1"/>
  <c r="T143" i="20"/>
  <c r="P146" i="20"/>
  <c r="H145" i="20"/>
  <c r="I89" i="20"/>
  <c r="U89" i="20"/>
  <c r="M86" i="20"/>
  <c r="E92" i="20"/>
  <c r="M87" i="20"/>
  <c r="I87" i="20"/>
  <c r="I92" i="20"/>
  <c r="Q89" i="20"/>
  <c r="U85" i="20"/>
  <c r="M88" i="20"/>
  <c r="I88" i="20"/>
  <c r="M92" i="20"/>
  <c r="M85" i="20"/>
  <c r="E86" i="20"/>
  <c r="I91" i="20"/>
  <c r="I86" i="20"/>
  <c r="Q91" i="20"/>
  <c r="U91" i="20"/>
  <c r="M89" i="20"/>
  <c r="Q87" i="20"/>
  <c r="E90" i="20"/>
  <c r="M90" i="20"/>
  <c r="M91" i="20"/>
  <c r="I85" i="20"/>
  <c r="I90" i="20"/>
  <c r="Q85" i="20"/>
  <c r="U87" i="20"/>
  <c r="U104" i="20" s="1"/>
  <c r="T117" i="20" s="1"/>
  <c r="U117" i="20" s="1"/>
  <c r="D89" i="20"/>
  <c r="D87" i="20"/>
  <c r="D85" i="20"/>
  <c r="D91" i="20"/>
  <c r="M981" i="3"/>
  <c r="N981" i="3"/>
  <c r="O981" i="3"/>
  <c r="P981" i="3"/>
  <c r="L981" i="3"/>
  <c r="U103" i="20" l="1"/>
  <c r="T115" i="20" s="1"/>
  <c r="U115" i="20" s="1"/>
  <c r="Q104" i="20"/>
  <c r="P117" i="20" s="1"/>
  <c r="Q117" i="20" s="1"/>
  <c r="Q103" i="20"/>
  <c r="P115" i="20" s="1"/>
  <c r="Q115" i="20" s="1"/>
  <c r="T119" i="20"/>
  <c r="U119" i="20" s="1"/>
  <c r="T121" i="20"/>
  <c r="U121" i="20" s="1"/>
  <c r="I103" i="20"/>
  <c r="E87" i="20"/>
  <c r="E89" i="20"/>
  <c r="I104" i="20"/>
  <c r="E91" i="20"/>
  <c r="P121" i="20"/>
  <c r="Q121" i="20" s="1"/>
  <c r="E85" i="20"/>
  <c r="T118" i="20"/>
  <c r="U118" i="20" s="1"/>
  <c r="T122" i="20"/>
  <c r="U122" i="20" s="1"/>
  <c r="M103" i="20"/>
  <c r="T120" i="20"/>
  <c r="U120" i="20" s="1"/>
  <c r="M104" i="20"/>
  <c r="A291" i="19"/>
  <c r="A290" i="19"/>
  <c r="A485" i="19" s="1"/>
  <c r="A289" i="19"/>
  <c r="A484" i="19" s="1"/>
  <c r="A288" i="19"/>
  <c r="A483" i="19" s="1"/>
  <c r="A684" i="19" s="1"/>
  <c r="A287" i="19"/>
  <c r="A286" i="19"/>
  <c r="A481" i="19" s="1"/>
  <c r="A285" i="19"/>
  <c r="A480" i="19" s="1"/>
  <c r="A681" i="19" s="1"/>
  <c r="A284" i="19"/>
  <c r="A479" i="19" s="1"/>
  <c r="A283" i="19"/>
  <c r="A282" i="19"/>
  <c r="A477" i="19" s="1"/>
  <c r="A281" i="19"/>
  <c r="A476" i="19" s="1"/>
  <c r="A280" i="19"/>
  <c r="A375" i="19" s="1"/>
  <c r="A279" i="19"/>
  <c r="A278" i="19"/>
  <c r="A473" i="19" s="1"/>
  <c r="A277" i="19"/>
  <c r="A472" i="19" s="1"/>
  <c r="A673" i="19" s="1"/>
  <c r="A276" i="19"/>
  <c r="A471" i="19" s="1"/>
  <c r="A275" i="19"/>
  <c r="A274" i="19"/>
  <c r="A469" i="19" s="1"/>
  <c r="A273" i="19"/>
  <c r="A468" i="19" s="1"/>
  <c r="A272" i="19"/>
  <c r="A467" i="19" s="1"/>
  <c r="A271" i="19"/>
  <c r="A270" i="19"/>
  <c r="A465" i="19" s="1"/>
  <c r="A269" i="19"/>
  <c r="A464" i="19" s="1"/>
  <c r="A665" i="19" s="1"/>
  <c r="A268" i="19"/>
  <c r="A463" i="19" s="1"/>
  <c r="A267" i="19"/>
  <c r="A266" i="19"/>
  <c r="A461" i="19" s="1"/>
  <c r="A265" i="19"/>
  <c r="A460" i="19" s="1"/>
  <c r="A264" i="19"/>
  <c r="A459" i="19" s="1"/>
  <c r="A263" i="19"/>
  <c r="A358" i="19" s="1"/>
  <c r="A262" i="19"/>
  <c r="A457" i="19" s="1"/>
  <c r="A261" i="19"/>
  <c r="A456" i="19" s="1"/>
  <c r="A657" i="19" s="1"/>
  <c r="A260" i="19"/>
  <c r="A455" i="19" s="1"/>
  <c r="A556" i="19" s="1"/>
  <c r="A259" i="19"/>
  <c r="A354" i="19" s="1"/>
  <c r="A258" i="19"/>
  <c r="A453" i="19" s="1"/>
  <c r="A257" i="19"/>
  <c r="A452" i="19" s="1"/>
  <c r="A256" i="19"/>
  <c r="A255" i="19"/>
  <c r="A350" i="19" s="1"/>
  <c r="A254" i="19"/>
  <c r="A449" i="19" s="1"/>
  <c r="A253" i="19"/>
  <c r="A448" i="19" s="1"/>
  <c r="A649" i="19" s="1"/>
  <c r="A252" i="19"/>
  <c r="A251" i="19"/>
  <c r="A250" i="19"/>
  <c r="A445" i="19" s="1"/>
  <c r="A546" i="19" s="1"/>
  <c r="A249" i="19"/>
  <c r="A444" i="19" s="1"/>
  <c r="A248" i="19"/>
  <c r="A247" i="19"/>
  <c r="A342" i="19" s="1"/>
  <c r="A246" i="19"/>
  <c r="A441" i="19" s="1"/>
  <c r="A245" i="19"/>
  <c r="A440" i="19" s="1"/>
  <c r="A641" i="19" s="1"/>
  <c r="A244" i="19"/>
  <c r="A243" i="19"/>
  <c r="A242" i="19"/>
  <c r="A437" i="19" s="1"/>
  <c r="A241" i="19"/>
  <c r="A436" i="19" s="1"/>
  <c r="A240" i="19"/>
  <c r="A239" i="19"/>
  <c r="A334" i="19" s="1"/>
  <c r="A238" i="19"/>
  <c r="A433" i="19" s="1"/>
  <c r="A237" i="19"/>
  <c r="A432" i="19" s="1"/>
  <c r="A633" i="19" s="1"/>
  <c r="A236" i="19"/>
  <c r="A235" i="19"/>
  <c r="A234" i="19"/>
  <c r="A429" i="19" s="1"/>
  <c r="A233" i="19"/>
  <c r="A428" i="19" s="1"/>
  <c r="A232" i="19"/>
  <c r="A231" i="19"/>
  <c r="A326" i="19" s="1"/>
  <c r="A230" i="19"/>
  <c r="A425" i="19" s="1"/>
  <c r="A229" i="19"/>
  <c r="A424" i="19" s="1"/>
  <c r="A625" i="19" s="1"/>
  <c r="A228" i="19"/>
  <c r="A227" i="19"/>
  <c r="A226" i="19"/>
  <c r="A421" i="19" s="1"/>
  <c r="A225" i="19"/>
  <c r="A420" i="19" s="1"/>
  <c r="A224" i="19"/>
  <c r="A223" i="19"/>
  <c r="A318" i="19" s="1"/>
  <c r="A222" i="19"/>
  <c r="A417" i="19" s="1"/>
  <c r="A518" i="19" s="1"/>
  <c r="A221" i="19"/>
  <c r="A416" i="19" s="1"/>
  <c r="A617" i="19" s="1"/>
  <c r="A220" i="19"/>
  <c r="A219" i="19"/>
  <c r="A218" i="19"/>
  <c r="A413" i="19" s="1"/>
  <c r="A217" i="19"/>
  <c r="A412" i="19" s="1"/>
  <c r="A216" i="19"/>
  <c r="A215" i="19"/>
  <c r="A310" i="19" s="1"/>
  <c r="A214" i="19"/>
  <c r="A409" i="19" s="1"/>
  <c r="A213" i="19"/>
  <c r="A408" i="19" s="1"/>
  <c r="A609" i="19" s="1"/>
  <c r="A212" i="19"/>
  <c r="A211" i="19"/>
  <c r="A210" i="19"/>
  <c r="A405" i="19" s="1"/>
  <c r="A209" i="19"/>
  <c r="A404" i="19" s="1"/>
  <c r="A208" i="19"/>
  <c r="A207" i="19"/>
  <c r="A302" i="19" s="1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D1" i="19"/>
  <c r="D1" i="18"/>
  <c r="A291" i="18"/>
  <c r="A290" i="18"/>
  <c r="A485" i="18" s="1"/>
  <c r="A289" i="18"/>
  <c r="A484" i="18" s="1"/>
  <c r="A288" i="18"/>
  <c r="A483" i="18" s="1"/>
  <c r="A287" i="18"/>
  <c r="A286" i="18"/>
  <c r="A285" i="18"/>
  <c r="A480" i="18" s="1"/>
  <c r="A284" i="18"/>
  <c r="A479" i="18" s="1"/>
  <c r="A680" i="18" s="1"/>
  <c r="A283" i="18"/>
  <c r="A378" i="18" s="1"/>
  <c r="A282" i="18"/>
  <c r="A477" i="18" s="1"/>
  <c r="A281" i="18"/>
  <c r="A476" i="18" s="1"/>
  <c r="A280" i="18"/>
  <c r="A279" i="18"/>
  <c r="A278" i="18"/>
  <c r="A473" i="18" s="1"/>
  <c r="A277" i="18"/>
  <c r="A472" i="18" s="1"/>
  <c r="A276" i="18"/>
  <c r="A275" i="18"/>
  <c r="A370" i="18" s="1"/>
  <c r="A274" i="18"/>
  <c r="A273" i="18"/>
  <c r="A468" i="18" s="1"/>
  <c r="A272" i="18"/>
  <c r="A367" i="18" s="1"/>
  <c r="A271" i="18"/>
  <c r="A366" i="18" s="1"/>
  <c r="A270" i="18"/>
  <c r="A465" i="18" s="1"/>
  <c r="A269" i="18"/>
  <c r="A464" i="18" s="1"/>
  <c r="A268" i="18"/>
  <c r="A363" i="18" s="1"/>
  <c r="A267" i="18"/>
  <c r="A266" i="18"/>
  <c r="A265" i="18"/>
  <c r="A264" i="18"/>
  <c r="A263" i="18"/>
  <c r="A358" i="18" s="1"/>
  <c r="A262" i="18"/>
  <c r="A357" i="18" s="1"/>
  <c r="A261" i="18"/>
  <c r="A260" i="18"/>
  <c r="A455" i="18" s="1"/>
  <c r="A259" i="18"/>
  <c r="A354" i="18" s="1"/>
  <c r="A258" i="18"/>
  <c r="A453" i="18" s="1"/>
  <c r="A257" i="18"/>
  <c r="A452" i="18" s="1"/>
  <c r="A256" i="18"/>
  <c r="A451" i="18" s="1"/>
  <c r="A255" i="18"/>
  <c r="A254" i="18"/>
  <c r="A253" i="18"/>
  <c r="A448" i="18" s="1"/>
  <c r="A252" i="18"/>
  <c r="A251" i="18"/>
  <c r="A250" i="18"/>
  <c r="A445" i="18" s="1"/>
  <c r="A249" i="18"/>
  <c r="A444" i="18" s="1"/>
  <c r="A248" i="18"/>
  <c r="A247" i="18"/>
  <c r="A342" i="18" s="1"/>
  <c r="A246" i="18"/>
  <c r="A441" i="18" s="1"/>
  <c r="A245" i="18"/>
  <c r="A440" i="18" s="1"/>
  <c r="A244" i="18"/>
  <c r="A439" i="18" s="1"/>
  <c r="A243" i="18"/>
  <c r="A338" i="18" s="1"/>
  <c r="A242" i="18"/>
  <c r="A437" i="18" s="1"/>
  <c r="A638" i="18" s="1"/>
  <c r="A241" i="18"/>
  <c r="A436" i="18" s="1"/>
  <c r="A240" i="18"/>
  <c r="A335" i="18" s="1"/>
  <c r="A239" i="18"/>
  <c r="A238" i="18"/>
  <c r="A433" i="18" s="1"/>
  <c r="A634" i="18" s="1"/>
  <c r="A831" i="18" s="1"/>
  <c r="A929" i="18" s="1"/>
  <c r="A1029" i="18" s="1"/>
  <c r="A1125" i="18" s="1"/>
  <c r="A1219" i="18" s="1"/>
  <c r="A237" i="18"/>
  <c r="A432" i="18" s="1"/>
  <c r="A236" i="18"/>
  <c r="A431" i="18" s="1"/>
  <c r="A235" i="18"/>
  <c r="A234" i="18"/>
  <c r="A329" i="18" s="1"/>
  <c r="A233" i="18"/>
  <c r="A428" i="18" s="1"/>
  <c r="A232" i="18"/>
  <c r="A427" i="18" s="1"/>
  <c r="A628" i="18" s="1"/>
  <c r="A231" i="18"/>
  <c r="A326" i="18" s="1"/>
  <c r="A230" i="18"/>
  <c r="A425" i="18" s="1"/>
  <c r="A229" i="18"/>
  <c r="A424" i="18" s="1"/>
  <c r="A228" i="18"/>
  <c r="A323" i="18" s="1"/>
  <c r="A227" i="18"/>
  <c r="A322" i="18" s="1"/>
  <c r="A226" i="18"/>
  <c r="A421" i="18" s="1"/>
  <c r="A225" i="18"/>
  <c r="A420" i="18" s="1"/>
  <c r="A521" i="18" s="1"/>
  <c r="A224" i="18"/>
  <c r="A319" i="18" s="1"/>
  <c r="A223" i="18"/>
  <c r="A222" i="18"/>
  <c r="A417" i="18" s="1"/>
  <c r="A518" i="18" s="1"/>
  <c r="A221" i="18"/>
  <c r="A416" i="18" s="1"/>
  <c r="A517" i="18" s="1"/>
  <c r="A220" i="18"/>
  <c r="A219" i="18"/>
  <c r="A218" i="18"/>
  <c r="A413" i="18" s="1"/>
  <c r="A217" i="18"/>
  <c r="A412" i="18" s="1"/>
  <c r="A216" i="18"/>
  <c r="A215" i="18"/>
  <c r="A310" i="18" s="1"/>
  <c r="A214" i="18"/>
  <c r="A309" i="18" s="1"/>
  <c r="A213" i="18"/>
  <c r="A408" i="18" s="1"/>
  <c r="A212" i="18"/>
  <c r="A307" i="18" s="1"/>
  <c r="A211" i="18"/>
  <c r="A210" i="18"/>
  <c r="A405" i="18" s="1"/>
  <c r="A606" i="18" s="1"/>
  <c r="A209" i="18"/>
  <c r="A404" i="18" s="1"/>
  <c r="A208" i="18"/>
  <c r="A303" i="18" s="1"/>
  <c r="A207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291" i="17"/>
  <c r="A486" i="17" s="1"/>
  <c r="A290" i="17"/>
  <c r="A485" i="17" s="1"/>
  <c r="A289" i="17"/>
  <c r="A384" i="17" s="1"/>
  <c r="A288" i="17"/>
  <c r="A483" i="17" s="1"/>
  <c r="A287" i="17"/>
  <c r="A482" i="17" s="1"/>
  <c r="A286" i="17"/>
  <c r="A481" i="17" s="1"/>
  <c r="A285" i="17"/>
  <c r="A480" i="17" s="1"/>
  <c r="A284" i="17"/>
  <c r="A479" i="17" s="1"/>
  <c r="A283" i="17"/>
  <c r="A282" i="17"/>
  <c r="A477" i="17" s="1"/>
  <c r="A281" i="17"/>
  <c r="A476" i="17" s="1"/>
  <c r="A280" i="17"/>
  <c r="A475" i="17" s="1"/>
  <c r="A279" i="17"/>
  <c r="A474" i="17" s="1"/>
  <c r="A278" i="17"/>
  <c r="A473" i="17" s="1"/>
  <c r="A277" i="17"/>
  <c r="A276" i="17"/>
  <c r="A471" i="17" s="1"/>
  <c r="A275" i="17"/>
  <c r="A470" i="17" s="1"/>
  <c r="A274" i="17"/>
  <c r="A469" i="17" s="1"/>
  <c r="A273" i="17"/>
  <c r="A368" i="17" s="1"/>
  <c r="A272" i="17"/>
  <c r="A467" i="17" s="1"/>
  <c r="A271" i="17"/>
  <c r="A466" i="17" s="1"/>
  <c r="A667" i="17" s="1"/>
  <c r="A270" i="17"/>
  <c r="A465" i="17" s="1"/>
  <c r="A269" i="17"/>
  <c r="A268" i="17"/>
  <c r="A463" i="17" s="1"/>
  <c r="A267" i="17"/>
  <c r="A462" i="17" s="1"/>
  <c r="A663" i="17" s="1"/>
  <c r="A266" i="17"/>
  <c r="A265" i="17"/>
  <c r="A264" i="17"/>
  <c r="A459" i="17" s="1"/>
  <c r="A263" i="17"/>
  <c r="A458" i="17" s="1"/>
  <c r="A262" i="17"/>
  <c r="A457" i="17" s="1"/>
  <c r="A261" i="17"/>
  <c r="A260" i="17"/>
  <c r="A455" i="17" s="1"/>
  <c r="A259" i="17"/>
  <c r="A454" i="17" s="1"/>
  <c r="A258" i="17"/>
  <c r="A453" i="17" s="1"/>
  <c r="A257" i="17"/>
  <c r="A256" i="17"/>
  <c r="A451" i="17" s="1"/>
  <c r="A255" i="17"/>
  <c r="A450" i="17" s="1"/>
  <c r="A254" i="17"/>
  <c r="A449" i="17" s="1"/>
  <c r="A253" i="17"/>
  <c r="A252" i="17"/>
  <c r="A447" i="17" s="1"/>
  <c r="A251" i="17"/>
  <c r="A446" i="17" s="1"/>
  <c r="A250" i="17"/>
  <c r="A445" i="17" s="1"/>
  <c r="A546" i="17" s="1"/>
  <c r="A249" i="17"/>
  <c r="A248" i="17"/>
  <c r="A443" i="17" s="1"/>
  <c r="A247" i="17"/>
  <c r="A442" i="17" s="1"/>
  <c r="A246" i="17"/>
  <c r="A441" i="17" s="1"/>
  <c r="A542" i="17" s="1"/>
  <c r="A245" i="17"/>
  <c r="A244" i="17"/>
  <c r="A439" i="17" s="1"/>
  <c r="A243" i="17"/>
  <c r="A438" i="17" s="1"/>
  <c r="A242" i="17"/>
  <c r="A437" i="17" s="1"/>
  <c r="A538" i="17" s="1"/>
  <c r="A241" i="17"/>
  <c r="A336" i="17" s="1"/>
  <c r="A240" i="17"/>
  <c r="A435" i="17" s="1"/>
  <c r="A239" i="17"/>
  <c r="A434" i="17" s="1"/>
  <c r="A635" i="17" s="1"/>
  <c r="A238" i="17"/>
  <c r="A433" i="17" s="1"/>
  <c r="A237" i="17"/>
  <c r="A236" i="17"/>
  <c r="A431" i="17" s="1"/>
  <c r="A235" i="17"/>
  <c r="A430" i="17" s="1"/>
  <c r="A631" i="17" s="1"/>
  <c r="A234" i="17"/>
  <c r="A429" i="17" s="1"/>
  <c r="A233" i="17"/>
  <c r="A328" i="17" s="1"/>
  <c r="A232" i="17"/>
  <c r="A231" i="17"/>
  <c r="A426" i="17" s="1"/>
  <c r="A627" i="17" s="1"/>
  <c r="A230" i="17"/>
  <c r="A425" i="17" s="1"/>
  <c r="A229" i="17"/>
  <c r="A228" i="17"/>
  <c r="A227" i="17"/>
  <c r="A422" i="17" s="1"/>
  <c r="A226" i="17"/>
  <c r="A421" i="17" s="1"/>
  <c r="A225" i="17"/>
  <c r="A320" i="17" s="1"/>
  <c r="A224" i="17"/>
  <c r="A223" i="17"/>
  <c r="A418" i="17" s="1"/>
  <c r="A222" i="17"/>
  <c r="A417" i="17" s="1"/>
  <c r="A518" i="17" s="1"/>
  <c r="A221" i="17"/>
  <c r="A220" i="17"/>
  <c r="A219" i="17"/>
  <c r="A414" i="17" s="1"/>
  <c r="A515" i="17" s="1"/>
  <c r="A218" i="17"/>
  <c r="A413" i="17" s="1"/>
  <c r="A514" i="17" s="1"/>
  <c r="A217" i="17"/>
  <c r="A312" i="17" s="1"/>
  <c r="A216" i="17"/>
  <c r="A215" i="17"/>
  <c r="A410" i="17" s="1"/>
  <c r="A511" i="17" s="1"/>
  <c r="A214" i="17"/>
  <c r="A409" i="17" s="1"/>
  <c r="A213" i="17"/>
  <c r="A212" i="17"/>
  <c r="A211" i="17"/>
  <c r="A406" i="17" s="1"/>
  <c r="A607" i="17" s="1"/>
  <c r="A210" i="17"/>
  <c r="A405" i="17" s="1"/>
  <c r="A209" i="17"/>
  <c r="A304" i="17" s="1"/>
  <c r="A208" i="17"/>
  <c r="A207" i="17"/>
  <c r="A402" i="17" s="1"/>
  <c r="A603" i="17" s="1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291" i="16"/>
  <c r="A386" i="16" s="1"/>
  <c r="A290" i="16"/>
  <c r="A289" i="16"/>
  <c r="A288" i="16"/>
  <c r="A483" i="16" s="1"/>
  <c r="A287" i="16"/>
  <c r="A482" i="16" s="1"/>
  <c r="A286" i="16"/>
  <c r="A285" i="16"/>
  <c r="A284" i="16"/>
  <c r="A479" i="16" s="1"/>
  <c r="A283" i="16"/>
  <c r="A478" i="16" s="1"/>
  <c r="A282" i="16"/>
  <c r="A281" i="16"/>
  <c r="A280" i="16"/>
  <c r="A375" i="16" s="1"/>
  <c r="A279" i="16"/>
  <c r="A474" i="16" s="1"/>
  <c r="A675" i="16" s="1"/>
  <c r="A278" i="16"/>
  <c r="A277" i="16"/>
  <c r="A276" i="16"/>
  <c r="A371" i="16" s="1"/>
  <c r="A275" i="16"/>
  <c r="A470" i="16" s="1"/>
  <c r="A671" i="16" s="1"/>
  <c r="A274" i="16"/>
  <c r="A273" i="16"/>
  <c r="A272" i="16"/>
  <c r="A367" i="16" s="1"/>
  <c r="A271" i="16"/>
  <c r="A466" i="16" s="1"/>
  <c r="A270" i="16"/>
  <c r="A269" i="16"/>
  <c r="A364" i="16" s="1"/>
  <c r="A268" i="16"/>
  <c r="A363" i="16" s="1"/>
  <c r="A267" i="16"/>
  <c r="A462" i="16" s="1"/>
  <c r="A266" i="16"/>
  <c r="A265" i="16"/>
  <c r="A264" i="16"/>
  <c r="A263" i="16"/>
  <c r="A458" i="16" s="1"/>
  <c r="A659" i="16" s="1"/>
  <c r="A262" i="16"/>
  <c r="A261" i="16"/>
  <c r="A356" i="16" s="1"/>
  <c r="A260" i="16"/>
  <c r="A355" i="16" s="1"/>
  <c r="A259" i="16"/>
  <c r="A454" i="16" s="1"/>
  <c r="A655" i="16" s="1"/>
  <c r="A258" i="16"/>
  <c r="A257" i="16"/>
  <c r="A256" i="16"/>
  <c r="A255" i="16"/>
  <c r="A450" i="16" s="1"/>
  <c r="A254" i="16"/>
  <c r="A253" i="16"/>
  <c r="A252" i="16"/>
  <c r="A447" i="16" s="1"/>
  <c r="A251" i="16"/>
  <c r="A346" i="16" s="1"/>
  <c r="A250" i="16"/>
  <c r="A345" i="16" s="1"/>
  <c r="A249" i="16"/>
  <c r="A248" i="16"/>
  <c r="A443" i="16" s="1"/>
  <c r="A247" i="16"/>
  <c r="A342" i="16" s="1"/>
  <c r="A246" i="16"/>
  <c r="A341" i="16" s="1"/>
  <c r="A245" i="16"/>
  <c r="A244" i="16"/>
  <c r="A439" i="16" s="1"/>
  <c r="A243" i="16"/>
  <c r="A338" i="16" s="1"/>
  <c r="A242" i="16"/>
  <c r="A337" i="16" s="1"/>
  <c r="A241" i="16"/>
  <c r="A240" i="16"/>
  <c r="A435" i="16" s="1"/>
  <c r="A239" i="16"/>
  <c r="A238" i="16"/>
  <c r="A333" i="16" s="1"/>
  <c r="A237" i="16"/>
  <c r="A236" i="16"/>
  <c r="A235" i="16"/>
  <c r="A330" i="16" s="1"/>
  <c r="A234" i="16"/>
  <c r="A329" i="16" s="1"/>
  <c r="A233" i="16"/>
  <c r="A232" i="16"/>
  <c r="A231" i="16"/>
  <c r="A326" i="16" s="1"/>
  <c r="A230" i="16"/>
  <c r="A229" i="16"/>
  <c r="A228" i="16"/>
  <c r="A227" i="16"/>
  <c r="A322" i="16" s="1"/>
  <c r="A226" i="16"/>
  <c r="A321" i="16" s="1"/>
  <c r="A225" i="16"/>
  <c r="A224" i="16"/>
  <c r="A223" i="16"/>
  <c r="A318" i="16" s="1"/>
  <c r="A222" i="16"/>
  <c r="A221" i="16"/>
  <c r="A220" i="16"/>
  <c r="A219" i="16"/>
  <c r="A314" i="16" s="1"/>
  <c r="A218" i="16"/>
  <c r="A217" i="16"/>
  <c r="A216" i="16"/>
  <c r="A215" i="16"/>
  <c r="A310" i="16" s="1"/>
  <c r="A214" i="16"/>
  <c r="A213" i="16"/>
  <c r="A212" i="16"/>
  <c r="A211" i="16"/>
  <c r="A306" i="16" s="1"/>
  <c r="A210" i="16"/>
  <c r="A305" i="16" s="1"/>
  <c r="A209" i="16"/>
  <c r="A208" i="16"/>
  <c r="A207" i="16"/>
  <c r="A302" i="16" s="1"/>
  <c r="A193" i="16"/>
  <c r="A192" i="16"/>
  <c r="A191" i="16"/>
  <c r="A190" i="16"/>
  <c r="A189" i="16"/>
  <c r="A188" i="16"/>
  <c r="A187" i="16"/>
  <c r="A186" i="16"/>
  <c r="A185" i="16"/>
  <c r="A184" i="16"/>
  <c r="A183" i="16"/>
  <c r="A182" i="16"/>
  <c r="A181" i="16"/>
  <c r="A180" i="16"/>
  <c r="A179" i="16"/>
  <c r="A178" i="16"/>
  <c r="A177" i="16"/>
  <c r="A176" i="16"/>
  <c r="A175" i="16"/>
  <c r="A174" i="16"/>
  <c r="A173" i="16"/>
  <c r="A172" i="16"/>
  <c r="A171" i="16"/>
  <c r="A170" i="16"/>
  <c r="A169" i="16"/>
  <c r="A168" i="16"/>
  <c r="A167" i="16"/>
  <c r="A166" i="16"/>
  <c r="A165" i="16"/>
  <c r="A164" i="16"/>
  <c r="A163" i="16"/>
  <c r="A162" i="16"/>
  <c r="A161" i="16"/>
  <c r="A160" i="16"/>
  <c r="A159" i="16"/>
  <c r="A158" i="16"/>
  <c r="A157" i="16"/>
  <c r="A156" i="16"/>
  <c r="A155" i="16"/>
  <c r="A154" i="16"/>
  <c r="A153" i="16"/>
  <c r="A152" i="16"/>
  <c r="A151" i="16"/>
  <c r="A150" i="16"/>
  <c r="A149" i="16"/>
  <c r="A148" i="16"/>
  <c r="A147" i="16"/>
  <c r="A146" i="16"/>
  <c r="A145" i="16"/>
  <c r="A144" i="16"/>
  <c r="A143" i="16"/>
  <c r="A142" i="16"/>
  <c r="A141" i="16"/>
  <c r="A140" i="16"/>
  <c r="A139" i="16"/>
  <c r="A138" i="16"/>
  <c r="A137" i="16"/>
  <c r="A136" i="16"/>
  <c r="A135" i="16"/>
  <c r="A134" i="16"/>
  <c r="A133" i="16"/>
  <c r="A132" i="16"/>
  <c r="A131" i="16"/>
  <c r="A130" i="16"/>
  <c r="A129" i="16"/>
  <c r="A128" i="16"/>
  <c r="A127" i="16"/>
  <c r="A126" i="16"/>
  <c r="A125" i="16"/>
  <c r="A124" i="16"/>
  <c r="A123" i="16"/>
  <c r="A122" i="16"/>
  <c r="A121" i="16"/>
  <c r="A120" i="16"/>
  <c r="A119" i="16"/>
  <c r="A118" i="16"/>
  <c r="A117" i="16"/>
  <c r="A116" i="16"/>
  <c r="A115" i="16"/>
  <c r="A114" i="16"/>
  <c r="A113" i="16"/>
  <c r="A112" i="16"/>
  <c r="A111" i="16"/>
  <c r="A110" i="16"/>
  <c r="A109" i="16"/>
  <c r="P122" i="20" l="1"/>
  <c r="Q122" i="20" s="1"/>
  <c r="P118" i="20"/>
  <c r="Q118" i="20" s="1"/>
  <c r="T116" i="20"/>
  <c r="U116" i="20" s="1"/>
  <c r="P116" i="20"/>
  <c r="Q116" i="20" s="1"/>
  <c r="P120" i="20"/>
  <c r="Q120" i="20" s="1"/>
  <c r="P119" i="20"/>
  <c r="Q119" i="20" s="1"/>
  <c r="H119" i="20"/>
  <c r="I119" i="20" s="1"/>
  <c r="H116" i="20"/>
  <c r="I116" i="20" s="1"/>
  <c r="H115" i="20"/>
  <c r="I115" i="20" s="1"/>
  <c r="H120" i="20"/>
  <c r="I120" i="20" s="1"/>
  <c r="E104" i="20"/>
  <c r="D118" i="20" s="1"/>
  <c r="E118" i="20" s="1"/>
  <c r="H122" i="20"/>
  <c r="I122" i="20" s="1"/>
  <c r="H118" i="20"/>
  <c r="I118" i="20" s="1"/>
  <c r="H121" i="20"/>
  <c r="I121" i="20" s="1"/>
  <c r="H117" i="20"/>
  <c r="I117" i="20" s="1"/>
  <c r="L116" i="20"/>
  <c r="M116" i="20" s="1"/>
  <c r="L115" i="20"/>
  <c r="M115" i="20" s="1"/>
  <c r="L119" i="20"/>
  <c r="M119" i="20" s="1"/>
  <c r="L120" i="20"/>
  <c r="M120" i="20" s="1"/>
  <c r="E103" i="20"/>
  <c r="L118" i="20"/>
  <c r="M118" i="20" s="1"/>
  <c r="L117" i="20"/>
  <c r="M117" i="20" s="1"/>
  <c r="L121" i="20"/>
  <c r="M121" i="20" s="1"/>
  <c r="L122" i="20"/>
  <c r="M122" i="20" s="1"/>
  <c r="A402" i="16"/>
  <c r="A503" i="16" s="1"/>
  <c r="A402" i="19"/>
  <c r="A603" i="19" s="1"/>
  <c r="A503" i="17"/>
  <c r="A410" i="16"/>
  <c r="A511" i="16" s="1"/>
  <c r="A328" i="18"/>
  <c r="A426" i="18"/>
  <c r="A627" i="18" s="1"/>
  <c r="A383" i="19"/>
  <c r="A372" i="18"/>
  <c r="A367" i="19"/>
  <c r="A565" i="19"/>
  <c r="A376" i="19"/>
  <c r="A345" i="18"/>
  <c r="A364" i="19"/>
  <c r="A380" i="19"/>
  <c r="A418" i="19"/>
  <c r="A519" i="19" s="1"/>
  <c r="A517" i="19"/>
  <c r="A458" i="19"/>
  <c r="A533" i="19"/>
  <c r="A438" i="16"/>
  <c r="A539" i="16" s="1"/>
  <c r="A376" i="18"/>
  <c r="A372" i="19"/>
  <c r="A434" i="19"/>
  <c r="A635" i="19" s="1"/>
  <c r="A549" i="19"/>
  <c r="A632" i="18"/>
  <c r="A829" i="18" s="1"/>
  <c r="A927" i="18" s="1"/>
  <c r="A1027" i="18" s="1"/>
  <c r="A1123" i="18" s="1"/>
  <c r="A1217" i="18" s="1"/>
  <c r="A532" i="18"/>
  <c r="A660" i="19"/>
  <c r="A757" i="19" s="1"/>
  <c r="A560" i="19"/>
  <c r="A564" i="19"/>
  <c r="A664" i="19"/>
  <c r="A313" i="17"/>
  <c r="A383" i="18"/>
  <c r="A435" i="18"/>
  <c r="A536" i="18" s="1"/>
  <c r="A463" i="18"/>
  <c r="A664" i="18" s="1"/>
  <c r="A305" i="19"/>
  <c r="A321" i="19"/>
  <c r="A337" i="19"/>
  <c r="A353" i="19"/>
  <c r="A361" i="19"/>
  <c r="A377" i="19"/>
  <c r="A317" i="17"/>
  <c r="A376" i="17"/>
  <c r="A331" i="18"/>
  <c r="A355" i="18"/>
  <c r="A373" i="18"/>
  <c r="A385" i="18"/>
  <c r="A309" i="19"/>
  <c r="A325" i="19"/>
  <c r="A341" i="19"/>
  <c r="A355" i="19"/>
  <c r="A363" i="19"/>
  <c r="A368" i="19"/>
  <c r="A373" i="19"/>
  <c r="A379" i="19"/>
  <c r="A384" i="19"/>
  <c r="A450" i="19"/>
  <c r="A651" i="19" s="1"/>
  <c r="A475" i="19"/>
  <c r="A676" i="19" s="1"/>
  <c r="A873" i="19" s="1"/>
  <c r="A971" i="19" s="1"/>
  <c r="A1071" i="19" s="1"/>
  <c r="A1167" i="19" s="1"/>
  <c r="A1261" i="19" s="1"/>
  <c r="A646" i="19"/>
  <c r="A843" i="19" s="1"/>
  <c r="A941" i="19" s="1"/>
  <c r="A1041" i="19" s="1"/>
  <c r="A1137" i="19" s="1"/>
  <c r="A1231" i="19" s="1"/>
  <c r="A642" i="17"/>
  <c r="A739" i="17" s="1"/>
  <c r="A325" i="17"/>
  <c r="A381" i="17"/>
  <c r="A339" i="18"/>
  <c r="A407" i="18"/>
  <c r="A608" i="18" s="1"/>
  <c r="A349" i="17"/>
  <c r="A618" i="17"/>
  <c r="A815" i="17" s="1"/>
  <c r="A913" i="17" s="1"/>
  <c r="A1013" i="17" s="1"/>
  <c r="A1109" i="17" s="1"/>
  <c r="A1203" i="17" s="1"/>
  <c r="A325" i="18"/>
  <c r="A313" i="19"/>
  <c r="A329" i="19"/>
  <c r="A345" i="19"/>
  <c r="A357" i="19"/>
  <c r="A369" i="19"/>
  <c r="A385" i="19"/>
  <c r="A618" i="19"/>
  <c r="A715" i="19" s="1"/>
  <c r="A418" i="16"/>
  <c r="A619" i="16" s="1"/>
  <c r="A333" i="17"/>
  <c r="A404" i="17"/>
  <c r="A605" i="17" s="1"/>
  <c r="A484" i="17"/>
  <c r="A585" i="17" s="1"/>
  <c r="A327" i="18"/>
  <c r="A340" i="18"/>
  <c r="A365" i="18"/>
  <c r="A379" i="18"/>
  <c r="A538" i="18"/>
  <c r="A317" i="19"/>
  <c r="A333" i="19"/>
  <c r="A349" i="19"/>
  <c r="A359" i="19"/>
  <c r="A365" i="19"/>
  <c r="A371" i="19"/>
  <c r="A381" i="19"/>
  <c r="A403" i="19"/>
  <c r="A303" i="19"/>
  <c r="A311" i="19"/>
  <c r="A411" i="19"/>
  <c r="A343" i="19"/>
  <c r="A443" i="19"/>
  <c r="A327" i="19"/>
  <c r="A427" i="19"/>
  <c r="A478" i="19"/>
  <c r="A378" i="19"/>
  <c r="A461" i="17"/>
  <c r="A662" i="17" s="1"/>
  <c r="A361" i="17"/>
  <c r="A666" i="18"/>
  <c r="A863" i="18" s="1"/>
  <c r="A961" i="18" s="1"/>
  <c r="A1061" i="18" s="1"/>
  <c r="A1157" i="18" s="1"/>
  <c r="A1251" i="18" s="1"/>
  <c r="A566" i="18"/>
  <c r="A469" i="18"/>
  <c r="A670" i="18" s="1"/>
  <c r="A867" i="18" s="1"/>
  <c r="A965" i="18" s="1"/>
  <c r="A1065" i="18" s="1"/>
  <c r="A1161" i="18" s="1"/>
  <c r="A1255" i="18" s="1"/>
  <c r="A369" i="18"/>
  <c r="A375" i="18"/>
  <c r="A475" i="18"/>
  <c r="A415" i="19"/>
  <c r="A315" i="19"/>
  <c r="A431" i="19"/>
  <c r="A331" i="19"/>
  <c r="A447" i="19"/>
  <c r="A347" i="19"/>
  <c r="A366" i="19"/>
  <c r="A466" i="19"/>
  <c r="A482" i="19"/>
  <c r="A382" i="19"/>
  <c r="A460" i="18"/>
  <c r="A360" i="18"/>
  <c r="A457" i="18"/>
  <c r="A407" i="19"/>
  <c r="A307" i="19"/>
  <c r="A419" i="19"/>
  <c r="A319" i="19"/>
  <c r="A435" i="19"/>
  <c r="A335" i="19"/>
  <c r="A451" i="19"/>
  <c r="A351" i="19"/>
  <c r="A470" i="19"/>
  <c r="A370" i="19"/>
  <c r="A486" i="19"/>
  <c r="A386" i="19"/>
  <c r="A362" i="19"/>
  <c r="A462" i="19"/>
  <c r="A447" i="18"/>
  <c r="A347" i="18"/>
  <c r="A459" i="18"/>
  <c r="A359" i="18"/>
  <c r="A371" i="18"/>
  <c r="A471" i="18"/>
  <c r="A672" i="18" s="1"/>
  <c r="A869" i="18" s="1"/>
  <c r="A967" i="18" s="1"/>
  <c r="A1067" i="18" s="1"/>
  <c r="A1163" i="18" s="1"/>
  <c r="A1257" i="18" s="1"/>
  <c r="A423" i="19"/>
  <c r="A323" i="19"/>
  <c r="A439" i="19"/>
  <c r="A339" i="19"/>
  <c r="A474" i="19"/>
  <c r="A374" i="19"/>
  <c r="A878" i="19"/>
  <c r="A976" i="19" s="1"/>
  <c r="A1076" i="19" s="1"/>
  <c r="A1172" i="19" s="1"/>
  <c r="A1266" i="19" s="1"/>
  <c r="A778" i="19"/>
  <c r="A456" i="18"/>
  <c r="A356" i="18"/>
  <c r="A410" i="18"/>
  <c r="A511" i="18" s="1"/>
  <c r="A333" i="18"/>
  <c r="A467" i="18"/>
  <c r="A668" i="18" s="1"/>
  <c r="A662" i="19"/>
  <c r="A562" i="19"/>
  <c r="A668" i="19"/>
  <c r="A568" i="19"/>
  <c r="A672" i="19"/>
  <c r="A572" i="19"/>
  <c r="A680" i="19"/>
  <c r="A580" i="19"/>
  <c r="A571" i="16"/>
  <c r="A449" i="18"/>
  <c r="A550" i="18" s="1"/>
  <c r="A349" i="18"/>
  <c r="A341" i="18"/>
  <c r="A351" i="18"/>
  <c r="A429" i="18"/>
  <c r="A581" i="19"/>
  <c r="A422" i="18"/>
  <c r="A523" i="18" s="1"/>
  <c r="A309" i="17"/>
  <c r="A329" i="17"/>
  <c r="A374" i="17"/>
  <c r="A385" i="17"/>
  <c r="A563" i="17"/>
  <c r="A306" i="18"/>
  <c r="A406" i="18"/>
  <c r="A507" i="18" s="1"/>
  <c r="A443" i="18"/>
  <c r="A644" i="18" s="1"/>
  <c r="A741" i="18" s="1"/>
  <c r="A343" i="18"/>
  <c r="A461" i="18"/>
  <c r="A361" i="18"/>
  <c r="A481" i="18"/>
  <c r="A582" i="18" s="1"/>
  <c r="A381" i="18"/>
  <c r="A337" i="18"/>
  <c r="A344" i="18"/>
  <c r="A353" i="18"/>
  <c r="A377" i="18"/>
  <c r="A403" i="18"/>
  <c r="A604" i="18" s="1"/>
  <c r="A528" i="18"/>
  <c r="A306" i="19"/>
  <c r="A406" i="19"/>
  <c r="A314" i="19"/>
  <c r="A414" i="19"/>
  <c r="A322" i="19"/>
  <c r="A422" i="19"/>
  <c r="A330" i="19"/>
  <c r="A430" i="19"/>
  <c r="A338" i="19"/>
  <c r="A438" i="19"/>
  <c r="A346" i="19"/>
  <c r="A446" i="19"/>
  <c r="A658" i="19"/>
  <c r="A558" i="19"/>
  <c r="A410" i="19"/>
  <c r="A426" i="19"/>
  <c r="A442" i="19"/>
  <c r="A605" i="19"/>
  <c r="A505" i="19"/>
  <c r="A706" i="19"/>
  <c r="A806" i="19"/>
  <c r="A904" i="19" s="1"/>
  <c r="A1004" i="19" s="1"/>
  <c r="A1100" i="19" s="1"/>
  <c r="A1194" i="19" s="1"/>
  <c r="A613" i="19"/>
  <c r="A513" i="19"/>
  <c r="A714" i="19"/>
  <c r="A814" i="19"/>
  <c r="A912" i="19" s="1"/>
  <c r="A1012" i="19" s="1"/>
  <c r="A1108" i="19" s="1"/>
  <c r="A1202" i="19" s="1"/>
  <c r="A621" i="19"/>
  <c r="A521" i="19"/>
  <c r="A722" i="19"/>
  <c r="A822" i="19"/>
  <c r="A920" i="19" s="1"/>
  <c r="A1020" i="19" s="1"/>
  <c r="A1116" i="19" s="1"/>
  <c r="A1210" i="19" s="1"/>
  <c r="A629" i="19"/>
  <c r="A529" i="19"/>
  <c r="A830" i="19"/>
  <c r="A928" i="19" s="1"/>
  <c r="A1028" i="19" s="1"/>
  <c r="A1124" i="19" s="1"/>
  <c r="A1218" i="19" s="1"/>
  <c r="A730" i="19"/>
  <c r="A637" i="19"/>
  <c r="A537" i="19"/>
  <c r="A738" i="19"/>
  <c r="A838" i="19"/>
  <c r="A936" i="19" s="1"/>
  <c r="A1036" i="19" s="1"/>
  <c r="A1132" i="19" s="1"/>
  <c r="A1226" i="19" s="1"/>
  <c r="A645" i="19"/>
  <c r="A545" i="19"/>
  <c r="A846" i="19"/>
  <c r="A944" i="19" s="1"/>
  <c r="A1044" i="19" s="1"/>
  <c r="A1140" i="19" s="1"/>
  <c r="A1234" i="19" s="1"/>
  <c r="A746" i="19"/>
  <c r="A653" i="19"/>
  <c r="A553" i="19"/>
  <c r="A666" i="19"/>
  <c r="A566" i="19"/>
  <c r="A670" i="19"/>
  <c r="A570" i="19"/>
  <c r="A674" i="19"/>
  <c r="A574" i="19"/>
  <c r="A678" i="19"/>
  <c r="A578" i="19"/>
  <c r="A682" i="19"/>
  <c r="A582" i="19"/>
  <c r="A686" i="19"/>
  <c r="A586" i="19"/>
  <c r="A454" i="19"/>
  <c r="A870" i="19"/>
  <c r="A968" i="19" s="1"/>
  <c r="A1068" i="19" s="1"/>
  <c r="A1164" i="19" s="1"/>
  <c r="A1258" i="19" s="1"/>
  <c r="A770" i="19"/>
  <c r="A509" i="19"/>
  <c r="A525" i="19"/>
  <c r="A541" i="19"/>
  <c r="A557" i="19"/>
  <c r="A573" i="19"/>
  <c r="A606" i="19"/>
  <c r="A506" i="19"/>
  <c r="A510" i="19"/>
  <c r="A610" i="19"/>
  <c r="A514" i="19"/>
  <c r="A614" i="19"/>
  <c r="A622" i="19"/>
  <c r="A522" i="19"/>
  <c r="A526" i="19"/>
  <c r="A626" i="19"/>
  <c r="A630" i="19"/>
  <c r="A530" i="19"/>
  <c r="A634" i="19"/>
  <c r="A534" i="19"/>
  <c r="A638" i="19"/>
  <c r="A538" i="19"/>
  <c r="A642" i="19"/>
  <c r="A542" i="19"/>
  <c r="A650" i="19"/>
  <c r="A550" i="19"/>
  <c r="A654" i="19"/>
  <c r="A554" i="19"/>
  <c r="A754" i="19"/>
  <c r="A854" i="19"/>
  <c r="A952" i="19" s="1"/>
  <c r="A1052" i="19" s="1"/>
  <c r="A1148" i="19" s="1"/>
  <c r="A1242" i="19" s="1"/>
  <c r="A661" i="19"/>
  <c r="A561" i="19"/>
  <c r="A862" i="19"/>
  <c r="A960" i="19" s="1"/>
  <c r="A1060" i="19" s="1"/>
  <c r="A1156" i="19" s="1"/>
  <c r="A1250" i="19" s="1"/>
  <c r="A762" i="19"/>
  <c r="A669" i="19"/>
  <c r="A569" i="19"/>
  <c r="A677" i="19"/>
  <c r="A577" i="19"/>
  <c r="A685" i="19"/>
  <c r="A585" i="19"/>
  <c r="A304" i="19"/>
  <c r="A308" i="19"/>
  <c r="A312" i="19"/>
  <c r="A316" i="19"/>
  <c r="A320" i="19"/>
  <c r="A324" i="19"/>
  <c r="A328" i="19"/>
  <c r="A332" i="19"/>
  <c r="A336" i="19"/>
  <c r="A340" i="19"/>
  <c r="A344" i="19"/>
  <c r="A348" i="19"/>
  <c r="A352" i="19"/>
  <c r="A356" i="19"/>
  <c r="A360" i="19"/>
  <c r="A881" i="19"/>
  <c r="A979" i="19" s="1"/>
  <c r="A1079" i="19" s="1"/>
  <c r="A1175" i="19" s="1"/>
  <c r="A1269" i="19" s="1"/>
  <c r="A781" i="19"/>
  <c r="A584" i="19"/>
  <c r="A656" i="19"/>
  <c r="A514" i="18"/>
  <c r="A614" i="18"/>
  <c r="A674" i="18"/>
  <c r="A574" i="18"/>
  <c r="A652" i="18"/>
  <c r="A552" i="18"/>
  <c r="A618" i="18"/>
  <c r="A365" i="17"/>
  <c r="A429" i="16"/>
  <c r="A630" i="16" s="1"/>
  <c r="A437" i="16"/>
  <c r="A638" i="16" s="1"/>
  <c r="A341" i="17"/>
  <c r="A357" i="17"/>
  <c r="A373" i="17"/>
  <c r="A379" i="17"/>
  <c r="A535" i="17"/>
  <c r="A611" i="17"/>
  <c r="A708" i="17" s="1"/>
  <c r="A402" i="18"/>
  <c r="A302" i="18"/>
  <c r="A414" i="18"/>
  <c r="A314" i="18"/>
  <c r="A418" i="18"/>
  <c r="A318" i="18"/>
  <c r="A633" i="18"/>
  <c r="A533" i="18"/>
  <c r="A641" i="18"/>
  <c r="A541" i="18"/>
  <c r="A649" i="18"/>
  <c r="A549" i="18"/>
  <c r="A665" i="18"/>
  <c r="A565" i="18"/>
  <c r="A673" i="18"/>
  <c r="A573" i="18"/>
  <c r="A681" i="18"/>
  <c r="A581" i="18"/>
  <c r="A304" i="18"/>
  <c r="A312" i="18"/>
  <c r="A320" i="18"/>
  <c r="A332" i="18"/>
  <c r="A348" i="18"/>
  <c r="A364" i="18"/>
  <c r="A380" i="18"/>
  <c r="A419" i="18"/>
  <c r="A626" i="18"/>
  <c r="A526" i="18"/>
  <c r="A646" i="18"/>
  <c r="A546" i="18"/>
  <c r="A470" i="18"/>
  <c r="A478" i="18"/>
  <c r="A534" i="18"/>
  <c r="A731" i="18"/>
  <c r="A380" i="17"/>
  <c r="A345" i="17"/>
  <c r="A428" i="17"/>
  <c r="A529" i="17" s="1"/>
  <c r="A803" i="18"/>
  <c r="A901" i="18" s="1"/>
  <c r="A1001" i="18" s="1"/>
  <c r="A1097" i="18" s="1"/>
  <c r="A1191" i="18" s="1"/>
  <c r="A703" i="18"/>
  <c r="A622" i="18"/>
  <c r="A522" i="18"/>
  <c r="A434" i="18"/>
  <c r="A334" i="18"/>
  <c r="A450" i="18"/>
  <c r="A350" i="18"/>
  <c r="A474" i="18"/>
  <c r="A374" i="18"/>
  <c r="A482" i="18"/>
  <c r="A382" i="18"/>
  <c r="A305" i="18"/>
  <c r="A313" i="18"/>
  <c r="A321" i="18"/>
  <c r="A684" i="18"/>
  <c r="A584" i="18"/>
  <c r="A456" i="16"/>
  <c r="A657" i="16" s="1"/>
  <c r="A467" i="16"/>
  <c r="A568" i="16" s="1"/>
  <c r="A505" i="18"/>
  <c r="A605" i="18"/>
  <c r="A509" i="18"/>
  <c r="A609" i="18"/>
  <c r="A513" i="18"/>
  <c r="A613" i="18"/>
  <c r="A625" i="18"/>
  <c r="A525" i="18"/>
  <c r="A629" i="18"/>
  <c r="A529" i="18"/>
  <c r="A637" i="18"/>
  <c r="A537" i="18"/>
  <c r="A645" i="18"/>
  <c r="A545" i="18"/>
  <c r="A653" i="18"/>
  <c r="A553" i="18"/>
  <c r="A669" i="18"/>
  <c r="A569" i="18"/>
  <c r="A677" i="18"/>
  <c r="A577" i="18"/>
  <c r="A685" i="18"/>
  <c r="A585" i="18"/>
  <c r="A308" i="18"/>
  <c r="A316" i="18"/>
  <c r="A324" i="18"/>
  <c r="A409" i="18"/>
  <c r="A540" i="18"/>
  <c r="A640" i="18"/>
  <c r="A656" i="18"/>
  <c r="A556" i="18"/>
  <c r="A466" i="18"/>
  <c r="A617" i="18"/>
  <c r="A426" i="16"/>
  <c r="A627" i="16" s="1"/>
  <c r="A446" i="16"/>
  <c r="A547" i="16" s="1"/>
  <c r="A475" i="16"/>
  <c r="A676" i="16" s="1"/>
  <c r="A305" i="17"/>
  <c r="A321" i="17"/>
  <c r="A337" i="17"/>
  <c r="A353" i="17"/>
  <c r="A369" i="17"/>
  <c r="A377" i="17"/>
  <c r="A383" i="17"/>
  <c r="A420" i="17"/>
  <c r="A521" i="17" s="1"/>
  <c r="A436" i="17"/>
  <c r="A637" i="17" s="1"/>
  <c r="A527" i="17"/>
  <c r="A411" i="18"/>
  <c r="A311" i="18"/>
  <c r="A315" i="18"/>
  <c r="A415" i="18"/>
  <c r="A430" i="18"/>
  <c r="A330" i="18"/>
  <c r="A835" i="18"/>
  <c r="A933" i="18" s="1"/>
  <c r="A1033" i="18" s="1"/>
  <c r="A1129" i="18" s="1"/>
  <c r="A1223" i="18" s="1"/>
  <c r="A735" i="18"/>
  <c r="A446" i="18"/>
  <c r="A346" i="18"/>
  <c r="A654" i="18"/>
  <c r="A554" i="18"/>
  <c r="A462" i="18"/>
  <c r="A362" i="18"/>
  <c r="A486" i="18"/>
  <c r="A386" i="18"/>
  <c r="A317" i="18"/>
  <c r="A336" i="18"/>
  <c r="A352" i="18"/>
  <c r="A368" i="18"/>
  <c r="A384" i="18"/>
  <c r="A423" i="18"/>
  <c r="A438" i="18"/>
  <c r="A642" i="18"/>
  <c r="A542" i="18"/>
  <c r="A442" i="18"/>
  <c r="A454" i="18"/>
  <c r="A458" i="18"/>
  <c r="A686" i="18"/>
  <c r="A586" i="18"/>
  <c r="A506" i="18"/>
  <c r="A621" i="18"/>
  <c r="A877" i="18"/>
  <c r="A975" i="18" s="1"/>
  <c r="A1075" i="18" s="1"/>
  <c r="A1171" i="18" s="1"/>
  <c r="A1265" i="18" s="1"/>
  <c r="A777" i="18"/>
  <c r="A678" i="18"/>
  <c r="A578" i="18"/>
  <c r="A725" i="18"/>
  <c r="A825" i="18"/>
  <c r="A923" i="18" s="1"/>
  <c r="A1023" i="18" s="1"/>
  <c r="A1119" i="18" s="1"/>
  <c r="A1213" i="18" s="1"/>
  <c r="A580" i="18"/>
  <c r="A313" i="16"/>
  <c r="A413" i="16"/>
  <c r="A514" i="16" s="1"/>
  <c r="A687" i="17"/>
  <c r="A587" i="17"/>
  <c r="A372" i="16"/>
  <c r="A472" i="16"/>
  <c r="A573" i="16" s="1"/>
  <c r="A334" i="16"/>
  <c r="A434" i="16"/>
  <c r="A635" i="16" s="1"/>
  <c r="A351" i="16"/>
  <c r="A451" i="16"/>
  <c r="A552" i="16" s="1"/>
  <c r="A359" i="16"/>
  <c r="A459" i="16"/>
  <c r="A660" i="16" s="1"/>
  <c r="A632" i="17"/>
  <c r="A532" i="17"/>
  <c r="A344" i="17"/>
  <c r="A444" i="17"/>
  <c r="A548" i="17"/>
  <c r="A648" i="17"/>
  <c r="A360" i="17"/>
  <c r="A460" i="17"/>
  <c r="A664" i="17"/>
  <c r="A564" i="17"/>
  <c r="A540" i="17"/>
  <c r="A640" i="17"/>
  <c r="A352" i="17"/>
  <c r="A452" i="17"/>
  <c r="A556" i="17"/>
  <c r="A656" i="17"/>
  <c r="A672" i="17"/>
  <c r="A572" i="17"/>
  <c r="A468" i="17"/>
  <c r="A403" i="17"/>
  <c r="A303" i="17"/>
  <c r="A407" i="17"/>
  <c r="A307" i="17"/>
  <c r="A411" i="17"/>
  <c r="A311" i="17"/>
  <c r="A415" i="17"/>
  <c r="A315" i="17"/>
  <c r="A419" i="17"/>
  <c r="A319" i="17"/>
  <c r="A423" i="17"/>
  <c r="A323" i="17"/>
  <c r="A427" i="17"/>
  <c r="A327" i="17"/>
  <c r="A478" i="17"/>
  <c r="A378" i="17"/>
  <c r="A308" i="17"/>
  <c r="A408" i="17"/>
  <c r="A316" i="17"/>
  <c r="A416" i="17"/>
  <c r="A324" i="17"/>
  <c r="A424" i="17"/>
  <c r="A332" i="17"/>
  <c r="A432" i="17"/>
  <c r="A536" i="17"/>
  <c r="A636" i="17"/>
  <c r="A340" i="17"/>
  <c r="A440" i="17"/>
  <c r="A644" i="17"/>
  <c r="A544" i="17"/>
  <c r="A348" i="17"/>
  <c r="A448" i="17"/>
  <c r="A552" i="17"/>
  <c r="A652" i="17"/>
  <c r="A356" i="17"/>
  <c r="A456" i="17"/>
  <c r="A660" i="17"/>
  <c r="A560" i="17"/>
  <c r="A364" i="17"/>
  <c r="A464" i="17"/>
  <c r="A668" i="17"/>
  <c r="A568" i="17"/>
  <c r="A372" i="17"/>
  <c r="A472" i="17"/>
  <c r="A676" i="17"/>
  <c r="A576" i="17"/>
  <c r="A680" i="17"/>
  <c r="A580" i="17"/>
  <c r="A582" i="17"/>
  <c r="A682" i="17"/>
  <c r="A586" i="17"/>
  <c r="A686" i="17"/>
  <c r="A412" i="17"/>
  <c r="A677" i="17"/>
  <c r="A577" i="17"/>
  <c r="A683" i="17"/>
  <c r="A583" i="17"/>
  <c r="A331" i="17"/>
  <c r="A335" i="17"/>
  <c r="A339" i="17"/>
  <c r="A343" i="17"/>
  <c r="A347" i="17"/>
  <c r="A351" i="17"/>
  <c r="A355" i="17"/>
  <c r="A359" i="17"/>
  <c r="A363" i="17"/>
  <c r="A367" i="17"/>
  <c r="A371" i="17"/>
  <c r="A375" i="17"/>
  <c r="A684" i="17"/>
  <c r="A584" i="17"/>
  <c r="A442" i="16"/>
  <c r="A445" i="16"/>
  <c r="A646" i="16" s="1"/>
  <c r="A843" i="16" s="1"/>
  <c r="A941" i="16" s="1"/>
  <c r="A1041" i="16" s="1"/>
  <c r="A1137" i="16" s="1"/>
  <c r="A1231" i="16" s="1"/>
  <c r="A486" i="16"/>
  <c r="A687" i="16" s="1"/>
  <c r="A575" i="16"/>
  <c r="A800" i="17"/>
  <c r="A898" i="17" s="1"/>
  <c r="A998" i="17" s="1"/>
  <c r="A1094" i="17" s="1"/>
  <c r="A1188" i="17" s="1"/>
  <c r="A700" i="17"/>
  <c r="A804" i="17"/>
  <c r="A902" i="17" s="1"/>
  <c r="A1002" i="17" s="1"/>
  <c r="A1098" i="17" s="1"/>
  <c r="A1192" i="17" s="1"/>
  <c r="A704" i="17"/>
  <c r="A619" i="17"/>
  <c r="A519" i="17"/>
  <c r="A623" i="17"/>
  <c r="A523" i="17"/>
  <c r="A724" i="17"/>
  <c r="A824" i="17"/>
  <c r="A922" i="17" s="1"/>
  <c r="A1022" i="17" s="1"/>
  <c r="A1118" i="17" s="1"/>
  <c r="A1212" i="17" s="1"/>
  <c r="A828" i="17"/>
  <c r="A926" i="17" s="1"/>
  <c r="A1026" i="17" s="1"/>
  <c r="A1122" i="17" s="1"/>
  <c r="A1216" i="17" s="1"/>
  <c r="A728" i="17"/>
  <c r="A832" i="17"/>
  <c r="A930" i="17" s="1"/>
  <c r="A1030" i="17" s="1"/>
  <c r="A1126" i="17" s="1"/>
  <c r="A1220" i="17" s="1"/>
  <c r="A732" i="17"/>
  <c r="A639" i="17"/>
  <c r="A539" i="17"/>
  <c r="A643" i="17"/>
  <c r="A543" i="17"/>
  <c r="A647" i="17"/>
  <c r="A547" i="17"/>
  <c r="A651" i="17"/>
  <c r="A551" i="17"/>
  <c r="A655" i="17"/>
  <c r="A555" i="17"/>
  <c r="A559" i="17"/>
  <c r="A659" i="17"/>
  <c r="A860" i="17"/>
  <c r="A958" i="17" s="1"/>
  <c r="A1058" i="17" s="1"/>
  <c r="A1154" i="17" s="1"/>
  <c r="A1248" i="17" s="1"/>
  <c r="A760" i="17"/>
  <c r="A864" i="17"/>
  <c r="A962" i="17" s="1"/>
  <c r="A1062" i="17" s="1"/>
  <c r="A1158" i="17" s="1"/>
  <c r="A1252" i="17" s="1"/>
  <c r="A764" i="17"/>
  <c r="A571" i="17"/>
  <c r="A671" i="17"/>
  <c r="A575" i="17"/>
  <c r="A675" i="17"/>
  <c r="A678" i="17"/>
  <c r="A578" i="17"/>
  <c r="A681" i="17"/>
  <c r="A581" i="17"/>
  <c r="A567" i="17"/>
  <c r="A615" i="17"/>
  <c r="A638" i="17"/>
  <c r="A646" i="17"/>
  <c r="A506" i="17"/>
  <c r="A606" i="17"/>
  <c r="A510" i="17"/>
  <c r="A610" i="17"/>
  <c r="A522" i="17"/>
  <c r="A622" i="17"/>
  <c r="A526" i="17"/>
  <c r="A626" i="17"/>
  <c r="A530" i="17"/>
  <c r="A630" i="17"/>
  <c r="A634" i="17"/>
  <c r="A534" i="17"/>
  <c r="A650" i="17"/>
  <c r="A550" i="17"/>
  <c r="A554" i="17"/>
  <c r="A654" i="17"/>
  <c r="A558" i="17"/>
  <c r="A658" i="17"/>
  <c r="A666" i="17"/>
  <c r="A566" i="17"/>
  <c r="A570" i="17"/>
  <c r="A670" i="17"/>
  <c r="A574" i="17"/>
  <c r="A674" i="17"/>
  <c r="A302" i="17"/>
  <c r="A306" i="17"/>
  <c r="A310" i="17"/>
  <c r="A314" i="17"/>
  <c r="A318" i="17"/>
  <c r="A322" i="17"/>
  <c r="A326" i="17"/>
  <c r="A330" i="17"/>
  <c r="A334" i="17"/>
  <c r="A338" i="17"/>
  <c r="A342" i="17"/>
  <c r="A346" i="17"/>
  <c r="A350" i="17"/>
  <c r="A354" i="17"/>
  <c r="A358" i="17"/>
  <c r="A362" i="17"/>
  <c r="A366" i="17"/>
  <c r="A370" i="17"/>
  <c r="A382" i="17"/>
  <c r="A386" i="17"/>
  <c r="A507" i="17"/>
  <c r="A531" i="17"/>
  <c r="A614" i="17"/>
  <c r="A603" i="16"/>
  <c r="A304" i="16"/>
  <c r="A404" i="16"/>
  <c r="A308" i="16"/>
  <c r="A408" i="16"/>
  <c r="A312" i="16"/>
  <c r="A412" i="16"/>
  <c r="A316" i="16"/>
  <c r="A416" i="16"/>
  <c r="A320" i="16"/>
  <c r="A420" i="16"/>
  <c r="A324" i="16"/>
  <c r="A424" i="16"/>
  <c r="A328" i="16"/>
  <c r="A428" i="16"/>
  <c r="A405" i="16"/>
  <c r="A421" i="16"/>
  <c r="A309" i="16"/>
  <c r="A409" i="16"/>
  <c r="A317" i="16"/>
  <c r="A417" i="16"/>
  <c r="A325" i="16"/>
  <c r="A425" i="16"/>
  <c r="A636" i="16"/>
  <c r="A536" i="16"/>
  <c r="A540" i="16"/>
  <c r="A640" i="16"/>
  <c r="A644" i="16"/>
  <c r="A544" i="16"/>
  <c r="A648" i="16"/>
  <c r="A548" i="16"/>
  <c r="A332" i="16"/>
  <c r="A432" i="16"/>
  <c r="A449" i="16"/>
  <c r="A349" i="16"/>
  <c r="A453" i="16"/>
  <c r="A353" i="16"/>
  <c r="A457" i="16"/>
  <c r="A357" i="16"/>
  <c r="A461" i="16"/>
  <c r="A361" i="16"/>
  <c r="A465" i="16"/>
  <c r="A365" i="16"/>
  <c r="A469" i="16"/>
  <c r="A369" i="16"/>
  <c r="A473" i="16"/>
  <c r="A373" i="16"/>
  <c r="A477" i="16"/>
  <c r="A377" i="16"/>
  <c r="A481" i="16"/>
  <c r="A381" i="16"/>
  <c r="A485" i="16"/>
  <c r="A385" i="16"/>
  <c r="A406" i="16"/>
  <c r="A414" i="16"/>
  <c r="A422" i="16"/>
  <c r="A430" i="16"/>
  <c r="A403" i="16"/>
  <c r="A303" i="16"/>
  <c r="A407" i="16"/>
  <c r="A307" i="16"/>
  <c r="A411" i="16"/>
  <c r="A311" i="16"/>
  <c r="A415" i="16"/>
  <c r="A315" i="16"/>
  <c r="A419" i="16"/>
  <c r="A319" i="16"/>
  <c r="A423" i="16"/>
  <c r="A323" i="16"/>
  <c r="A427" i="16"/>
  <c r="A327" i="16"/>
  <c r="A431" i="16"/>
  <c r="A331" i="16"/>
  <c r="A336" i="16"/>
  <c r="A436" i="16"/>
  <c r="A340" i="16"/>
  <c r="A440" i="16"/>
  <c r="A344" i="16"/>
  <c r="A444" i="16"/>
  <c r="A348" i="16"/>
  <c r="A448" i="16"/>
  <c r="A452" i="16"/>
  <c r="A352" i="16"/>
  <c r="A460" i="16"/>
  <c r="A360" i="16"/>
  <c r="A468" i="16"/>
  <c r="A368" i="16"/>
  <c r="A476" i="16"/>
  <c r="A376" i="16"/>
  <c r="A380" i="16"/>
  <c r="A480" i="16"/>
  <c r="A484" i="16"/>
  <c r="A384" i="16"/>
  <c r="A433" i="16"/>
  <c r="A441" i="16"/>
  <c r="A464" i="16"/>
  <c r="A680" i="16"/>
  <c r="A580" i="16"/>
  <c r="A684" i="16"/>
  <c r="A584" i="16"/>
  <c r="A455" i="16"/>
  <c r="A463" i="16"/>
  <c r="A471" i="16"/>
  <c r="A559" i="16"/>
  <c r="A651" i="16"/>
  <c r="A551" i="16"/>
  <c r="A852" i="16"/>
  <c r="A950" i="16" s="1"/>
  <c r="A1050" i="16" s="1"/>
  <c r="A1146" i="16" s="1"/>
  <c r="A1240" i="16" s="1"/>
  <c r="A752" i="16"/>
  <c r="A756" i="16"/>
  <c r="A856" i="16"/>
  <c r="A954" i="16" s="1"/>
  <c r="A1054" i="16" s="1"/>
  <c r="A1150" i="16" s="1"/>
  <c r="A1244" i="16" s="1"/>
  <c r="A663" i="16"/>
  <c r="A563" i="16"/>
  <c r="A667" i="16"/>
  <c r="A567" i="16"/>
  <c r="A868" i="16"/>
  <c r="A966" i="16" s="1"/>
  <c r="A1066" i="16" s="1"/>
  <c r="A1162" i="16" s="1"/>
  <c r="A1256" i="16" s="1"/>
  <c r="A768" i="16"/>
  <c r="A772" i="16"/>
  <c r="A872" i="16"/>
  <c r="A970" i="16" s="1"/>
  <c r="A1070" i="16" s="1"/>
  <c r="A1166" i="16" s="1"/>
  <c r="A1260" i="16" s="1"/>
  <c r="A679" i="16"/>
  <c r="A579" i="16"/>
  <c r="A683" i="16"/>
  <c r="A583" i="16"/>
  <c r="A335" i="16"/>
  <c r="A339" i="16"/>
  <c r="A343" i="16"/>
  <c r="A347" i="16"/>
  <c r="A350" i="16"/>
  <c r="A354" i="16"/>
  <c r="A358" i="16"/>
  <c r="A362" i="16"/>
  <c r="A366" i="16"/>
  <c r="A370" i="16"/>
  <c r="A374" i="16"/>
  <c r="A378" i="16"/>
  <c r="A379" i="16"/>
  <c r="A382" i="16"/>
  <c r="A383" i="16"/>
  <c r="A555" i="16"/>
  <c r="D122" i="20" l="1"/>
  <c r="E122" i="20" s="1"/>
  <c r="E135" i="20" s="1"/>
  <c r="D117" i="20"/>
  <c r="E117" i="20" s="1"/>
  <c r="D121" i="20"/>
  <c r="E121" i="20" s="1"/>
  <c r="D116" i="20"/>
  <c r="E116" i="20" s="1"/>
  <c r="D120" i="20"/>
  <c r="E120" i="20" s="1"/>
  <c r="D115" i="20"/>
  <c r="E115" i="20" s="1"/>
  <c r="D119" i="20"/>
  <c r="E119" i="20" s="1"/>
  <c r="A503" i="19"/>
  <c r="A685" i="17"/>
  <c r="A882" i="17" s="1"/>
  <c r="A980" i="17" s="1"/>
  <c r="A1080" i="17" s="1"/>
  <c r="A1176" i="17" s="1"/>
  <c r="A1270" i="17" s="1"/>
  <c r="A611" i="16"/>
  <c r="A708" i="16" s="1"/>
  <c r="A576" i="19"/>
  <c r="A623" i="18"/>
  <c r="A720" i="18" s="1"/>
  <c r="A743" i="19"/>
  <c r="A808" i="17"/>
  <c r="A906" i="17" s="1"/>
  <c r="A1006" i="17" s="1"/>
  <c r="A1102" i="17" s="1"/>
  <c r="A1196" i="17" s="1"/>
  <c r="A636" i="18"/>
  <c r="A733" i="18" s="1"/>
  <c r="A815" i="19"/>
  <c r="A913" i="19" s="1"/>
  <c r="A1013" i="19" s="1"/>
  <c r="A1109" i="19" s="1"/>
  <c r="A1203" i="19" s="1"/>
  <c r="A538" i="16"/>
  <c r="A639" i="16"/>
  <c r="A836" i="16" s="1"/>
  <c r="A934" i="16" s="1"/>
  <c r="A1034" i="16" s="1"/>
  <c r="A1130" i="16" s="1"/>
  <c r="A1224" i="16" s="1"/>
  <c r="A841" i="18"/>
  <c r="A939" i="18" s="1"/>
  <c r="A1039" i="18" s="1"/>
  <c r="A1135" i="18" s="1"/>
  <c r="A1229" i="18" s="1"/>
  <c r="A562" i="17"/>
  <c r="A682" i="18"/>
  <c r="A779" i="18" s="1"/>
  <c r="A607" i="18"/>
  <c r="A804" i="18" s="1"/>
  <c r="A902" i="18" s="1"/>
  <c r="A1002" i="18" s="1"/>
  <c r="A1098" i="18" s="1"/>
  <c r="A1192" i="18" s="1"/>
  <c r="A839" i="17"/>
  <c r="A937" i="17" s="1"/>
  <c r="A1037" i="17" s="1"/>
  <c r="A1133" i="17" s="1"/>
  <c r="A1227" i="17" s="1"/>
  <c r="A527" i="18"/>
  <c r="A535" i="19"/>
  <c r="A530" i="16"/>
  <c r="A763" i="18"/>
  <c r="A767" i="18"/>
  <c r="A544" i="18"/>
  <c r="A650" i="18"/>
  <c r="A747" i="18" s="1"/>
  <c r="A652" i="16"/>
  <c r="A749" i="16" s="1"/>
  <c r="A769" i="18"/>
  <c r="A508" i="18"/>
  <c r="A857" i="19"/>
  <c r="A955" i="19" s="1"/>
  <c r="A1055" i="19" s="1"/>
  <c r="A1151" i="19" s="1"/>
  <c r="A1245" i="19" s="1"/>
  <c r="A551" i="19"/>
  <c r="A673" i="16"/>
  <c r="A870" i="16" s="1"/>
  <c r="A968" i="16" s="1"/>
  <c r="A1068" i="16" s="1"/>
  <c r="A1164" i="16" s="1"/>
  <c r="A1258" i="16" s="1"/>
  <c r="A715" i="17"/>
  <c r="A729" i="18"/>
  <c r="A519" i="16"/>
  <c r="A504" i="18"/>
  <c r="A527" i="16"/>
  <c r="A614" i="16"/>
  <c r="A711" i="16" s="1"/>
  <c r="A773" i="19"/>
  <c r="A562" i="18"/>
  <c r="A662" i="18"/>
  <c r="A759" i="18" s="1"/>
  <c r="A657" i="18"/>
  <c r="A854" i="18" s="1"/>
  <c r="A952" i="18" s="1"/>
  <c r="A1052" i="18" s="1"/>
  <c r="A1148" i="18" s="1"/>
  <c r="A1242" i="18" s="1"/>
  <c r="A557" i="18"/>
  <c r="A861" i="19"/>
  <c r="A959" i="19" s="1"/>
  <c r="A1059" i="19" s="1"/>
  <c r="A1155" i="19" s="1"/>
  <c r="A1249" i="19" s="1"/>
  <c r="A761" i="19"/>
  <c r="A659" i="19"/>
  <c r="A756" i="19" s="1"/>
  <c r="A559" i="19"/>
  <c r="A647" i="16"/>
  <c r="A744" i="16" s="1"/>
  <c r="A743" i="16"/>
  <c r="A530" i="18"/>
  <c r="A630" i="18"/>
  <c r="A827" i="18" s="1"/>
  <c r="A925" i="18" s="1"/>
  <c r="A1025" i="18" s="1"/>
  <c r="A1121" i="18" s="1"/>
  <c r="A1215" i="18" s="1"/>
  <c r="A661" i="18"/>
  <c r="A858" i="18" s="1"/>
  <c r="A956" i="18" s="1"/>
  <c r="A1056" i="18" s="1"/>
  <c r="A1152" i="18" s="1"/>
  <c r="A1246" i="18" s="1"/>
  <c r="A561" i="18"/>
  <c r="A558" i="18"/>
  <c r="A658" i="18"/>
  <c r="A755" i="18" s="1"/>
  <c r="A676" i="18"/>
  <c r="A576" i="18"/>
  <c r="A861" i="18"/>
  <c r="A959" i="18" s="1"/>
  <c r="A1059" i="18" s="1"/>
  <c r="A1155" i="18" s="1"/>
  <c r="A1249" i="18" s="1"/>
  <c r="A761" i="18"/>
  <c r="A564" i="18"/>
  <c r="A568" i="18"/>
  <c r="A505" i="17"/>
  <c r="A619" i="19"/>
  <c r="A668" i="16"/>
  <c r="A865" i="16" s="1"/>
  <c r="A963" i="16" s="1"/>
  <c r="A1063" i="16" s="1"/>
  <c r="A1159" i="16" s="1"/>
  <c r="A1253" i="16" s="1"/>
  <c r="A546" i="16"/>
  <c r="A629" i="17"/>
  <c r="A726" i="17" s="1"/>
  <c r="A570" i="18"/>
  <c r="A621" i="17"/>
  <c r="A718" i="17" s="1"/>
  <c r="A572" i="18"/>
  <c r="A611" i="18"/>
  <c r="A808" i="18" s="1"/>
  <c r="A906" i="18" s="1"/>
  <c r="A1006" i="18" s="1"/>
  <c r="A1102" i="18" s="1"/>
  <c r="A1196" i="18" s="1"/>
  <c r="A874" i="19"/>
  <c r="A972" i="19" s="1"/>
  <c r="A1072" i="19" s="1"/>
  <c r="A1168" i="19" s="1"/>
  <c r="A1262" i="19" s="1"/>
  <c r="A774" i="19"/>
  <c r="A879" i="19"/>
  <c r="A977" i="19" s="1"/>
  <c r="A1077" i="19" s="1"/>
  <c r="A1173" i="19" s="1"/>
  <c r="A1267" i="19" s="1"/>
  <c r="A779" i="19"/>
  <c r="A750" i="19"/>
  <c r="A850" i="19"/>
  <c r="A948" i="19" s="1"/>
  <c r="A1048" i="19" s="1"/>
  <c r="A1144" i="19" s="1"/>
  <c r="A1238" i="19" s="1"/>
  <c r="A726" i="19"/>
  <c r="A826" i="19"/>
  <c r="A924" i="19" s="1"/>
  <c r="A1024" i="19" s="1"/>
  <c r="A1120" i="19" s="1"/>
  <c r="A1214" i="19" s="1"/>
  <c r="A710" i="19"/>
  <c r="A810" i="19"/>
  <c r="A908" i="19" s="1"/>
  <c r="A1008" i="19" s="1"/>
  <c r="A1104" i="19" s="1"/>
  <c r="A1198" i="19" s="1"/>
  <c r="A855" i="19"/>
  <c r="A953" i="19" s="1"/>
  <c r="A1053" i="19" s="1"/>
  <c r="A1149" i="19" s="1"/>
  <c r="A1243" i="19" s="1"/>
  <c r="A755" i="19"/>
  <c r="A557" i="16"/>
  <c r="A576" i="16"/>
  <c r="A847" i="19"/>
  <c r="A945" i="19" s="1"/>
  <c r="A1045" i="19" s="1"/>
  <c r="A1141" i="19" s="1"/>
  <c r="A1235" i="19" s="1"/>
  <c r="A747" i="19"/>
  <c r="A835" i="19"/>
  <c r="A933" i="19" s="1"/>
  <c r="A1033" i="19" s="1"/>
  <c r="A1129" i="19" s="1"/>
  <c r="A1223" i="19" s="1"/>
  <c r="A735" i="19"/>
  <c r="A827" i="19"/>
  <c r="A925" i="19" s="1"/>
  <c r="A1025" i="19" s="1"/>
  <c r="A1121" i="19" s="1"/>
  <c r="A1215" i="19" s="1"/>
  <c r="A727" i="19"/>
  <c r="A819" i="19"/>
  <c r="A917" i="19" s="1"/>
  <c r="A1017" i="19" s="1"/>
  <c r="A1113" i="19" s="1"/>
  <c r="A1207" i="19" s="1"/>
  <c r="A719" i="19"/>
  <c r="A527" i="19"/>
  <c r="A627" i="19"/>
  <c r="A647" i="19"/>
  <c r="A547" i="19"/>
  <c r="A639" i="19"/>
  <c r="A539" i="19"/>
  <c r="A631" i="19"/>
  <c r="A531" i="19"/>
  <c r="A623" i="19"/>
  <c r="A523" i="19"/>
  <c r="A615" i="19"/>
  <c r="A515" i="19"/>
  <c r="A869" i="19"/>
  <c r="A967" i="19" s="1"/>
  <c r="A1067" i="19" s="1"/>
  <c r="A1163" i="19" s="1"/>
  <c r="A1257" i="19" s="1"/>
  <c r="A769" i="19"/>
  <c r="A675" i="19"/>
  <c r="A575" i="19"/>
  <c r="A683" i="19"/>
  <c r="A583" i="19"/>
  <c r="A853" i="19"/>
  <c r="A951" i="19" s="1"/>
  <c r="A1051" i="19" s="1"/>
  <c r="A1147" i="19" s="1"/>
  <c r="A1241" i="19" s="1"/>
  <c r="A753" i="19"/>
  <c r="A871" i="19"/>
  <c r="A969" i="19" s="1"/>
  <c r="A1069" i="19" s="1"/>
  <c r="A1165" i="19" s="1"/>
  <c r="A1259" i="19" s="1"/>
  <c r="A771" i="19"/>
  <c r="A742" i="19"/>
  <c r="A842" i="19"/>
  <c r="A940" i="19" s="1"/>
  <c r="A1040" i="19" s="1"/>
  <c r="A1136" i="19" s="1"/>
  <c r="A1230" i="19" s="1"/>
  <c r="A718" i="19"/>
  <c r="A818" i="19"/>
  <c r="A916" i="19" s="1"/>
  <c r="A1016" i="19" s="1"/>
  <c r="A1112" i="19" s="1"/>
  <c r="A1206" i="19" s="1"/>
  <c r="A620" i="19"/>
  <c r="A520" i="19"/>
  <c r="A560" i="16"/>
  <c r="A535" i="16"/>
  <c r="A866" i="19"/>
  <c r="A964" i="19" s="1"/>
  <c r="A1064" i="19" s="1"/>
  <c r="A1160" i="19" s="1"/>
  <c r="A1254" i="19" s="1"/>
  <c r="A766" i="19"/>
  <c r="A823" i="19"/>
  <c r="A921" i="19" s="1"/>
  <c r="A1021" i="19" s="1"/>
  <c r="A1117" i="19" s="1"/>
  <c r="A1211" i="19" s="1"/>
  <c r="A723" i="19"/>
  <c r="A811" i="19"/>
  <c r="A909" i="19" s="1"/>
  <c r="A1009" i="19" s="1"/>
  <c r="A1105" i="19" s="1"/>
  <c r="A1199" i="19" s="1"/>
  <c r="A711" i="19"/>
  <c r="A655" i="19"/>
  <c r="A555" i="19"/>
  <c r="A883" i="19"/>
  <c r="A981" i="19" s="1"/>
  <c r="A1081" i="19" s="1"/>
  <c r="A1177" i="19" s="1"/>
  <c r="A1271" i="19" s="1"/>
  <c r="A783" i="19"/>
  <c r="A875" i="19"/>
  <c r="A973" i="19" s="1"/>
  <c r="A1073" i="19" s="1"/>
  <c r="A1169" i="19" s="1"/>
  <c r="A1263" i="19" s="1"/>
  <c r="A775" i="19"/>
  <c r="A867" i="19"/>
  <c r="A965" i="19" s="1"/>
  <c r="A1065" i="19" s="1"/>
  <c r="A1161" i="19" s="1"/>
  <c r="A1255" i="19" s="1"/>
  <c r="A767" i="19"/>
  <c r="A511" i="19"/>
  <c r="A611" i="19"/>
  <c r="A507" i="19"/>
  <c r="A607" i="19"/>
  <c r="A608" i="19"/>
  <c r="A508" i="19"/>
  <c r="A707" i="19"/>
  <c r="A807" i="19"/>
  <c r="A905" i="19" s="1"/>
  <c r="A1005" i="19" s="1"/>
  <c r="A1101" i="19" s="1"/>
  <c r="A1195" i="19" s="1"/>
  <c r="A863" i="19"/>
  <c r="A961" i="19" s="1"/>
  <c r="A1061" i="19" s="1"/>
  <c r="A1157" i="19" s="1"/>
  <c r="A1251" i="19" s="1"/>
  <c r="A763" i="19"/>
  <c r="A734" i="19"/>
  <c r="A834" i="19"/>
  <c r="A932" i="19" s="1"/>
  <c r="A1032" i="19" s="1"/>
  <c r="A1128" i="19" s="1"/>
  <c r="A1222" i="19" s="1"/>
  <c r="A702" i="19"/>
  <c r="A802" i="19"/>
  <c r="A900" i="19" s="1"/>
  <c r="A1000" i="19" s="1"/>
  <c r="A1096" i="19" s="1"/>
  <c r="A1190" i="19" s="1"/>
  <c r="A882" i="19"/>
  <c r="A980" i="19" s="1"/>
  <c r="A1080" i="19" s="1"/>
  <c r="A1176" i="19" s="1"/>
  <c r="A1270" i="19" s="1"/>
  <c r="A782" i="19"/>
  <c r="A858" i="19"/>
  <c r="A956" i="19" s="1"/>
  <c r="A1056" i="19" s="1"/>
  <c r="A1152" i="19" s="1"/>
  <c r="A1246" i="19" s="1"/>
  <c r="A758" i="19"/>
  <c r="A851" i="19"/>
  <c r="A949" i="19" s="1"/>
  <c r="A1049" i="19" s="1"/>
  <c r="A1145" i="19" s="1"/>
  <c r="A1239" i="19" s="1"/>
  <c r="A751" i="19"/>
  <c r="A839" i="19"/>
  <c r="A937" i="19" s="1"/>
  <c r="A1037" i="19" s="1"/>
  <c r="A1133" i="19" s="1"/>
  <c r="A1227" i="19" s="1"/>
  <c r="A739" i="19"/>
  <c r="A831" i="19"/>
  <c r="A929" i="19" s="1"/>
  <c r="A1029" i="19" s="1"/>
  <c r="A1125" i="19" s="1"/>
  <c r="A1219" i="19" s="1"/>
  <c r="A731" i="19"/>
  <c r="A703" i="19"/>
  <c r="A803" i="19"/>
  <c r="A901" i="19" s="1"/>
  <c r="A1001" i="19" s="1"/>
  <c r="A1097" i="19" s="1"/>
  <c r="A1191" i="19" s="1"/>
  <c r="A543" i="19"/>
  <c r="A643" i="19"/>
  <c r="A877" i="19"/>
  <c r="A975" i="19" s="1"/>
  <c r="A1075" i="19" s="1"/>
  <c r="A1171" i="19" s="1"/>
  <c r="A1265" i="19" s="1"/>
  <c r="A777" i="19"/>
  <c r="A540" i="19"/>
  <c r="A640" i="19"/>
  <c r="A548" i="18"/>
  <c r="A648" i="18"/>
  <c r="A632" i="19"/>
  <c r="A532" i="19"/>
  <c r="A732" i="19"/>
  <c r="A832" i="19"/>
  <c r="A930" i="19" s="1"/>
  <c r="A1030" i="19" s="1"/>
  <c r="A1126" i="19" s="1"/>
  <c r="A1220" i="19" s="1"/>
  <c r="A865" i="19"/>
  <c r="A963" i="19" s="1"/>
  <c r="A1063" i="19" s="1"/>
  <c r="A1159" i="19" s="1"/>
  <c r="A1253" i="19" s="1"/>
  <c r="A765" i="19"/>
  <c r="A663" i="19"/>
  <c r="A563" i="19"/>
  <c r="A648" i="19"/>
  <c r="A548" i="19"/>
  <c r="A616" i="19"/>
  <c r="A516" i="19"/>
  <c r="A612" i="19"/>
  <c r="A512" i="19"/>
  <c r="A700" i="19"/>
  <c r="A800" i="19"/>
  <c r="A898" i="19" s="1"/>
  <c r="A998" i="19" s="1"/>
  <c r="A1094" i="19" s="1"/>
  <c r="A1188" i="19" s="1"/>
  <c r="A859" i="19"/>
  <c r="A957" i="19" s="1"/>
  <c r="A1057" i="19" s="1"/>
  <c r="A1153" i="19" s="1"/>
  <c r="A1247" i="19" s="1"/>
  <c r="A759" i="19"/>
  <c r="A624" i="19"/>
  <c r="A524" i="19"/>
  <c r="A560" i="18"/>
  <c r="A660" i="18"/>
  <c r="A652" i="19"/>
  <c r="A552" i="19"/>
  <c r="A628" i="19"/>
  <c r="A528" i="19"/>
  <c r="A604" i="19"/>
  <c r="A504" i="19"/>
  <c r="A848" i="19"/>
  <c r="A946" i="19" s="1"/>
  <c r="A1046" i="19" s="1"/>
  <c r="A1142" i="19" s="1"/>
  <c r="A1236" i="19" s="1"/>
  <c r="A748" i="19"/>
  <c r="A687" i="19"/>
  <c r="A587" i="19"/>
  <c r="A671" i="19"/>
  <c r="A571" i="19"/>
  <c r="A636" i="19"/>
  <c r="A536" i="19"/>
  <c r="A667" i="19"/>
  <c r="A567" i="19"/>
  <c r="A579" i="19"/>
  <c r="A679" i="19"/>
  <c r="A644" i="19"/>
  <c r="A544" i="19"/>
  <c r="A667" i="18"/>
  <c r="A567" i="18"/>
  <c r="A875" i="18"/>
  <c r="A973" i="18" s="1"/>
  <c r="A1073" i="18" s="1"/>
  <c r="A1169" i="18" s="1"/>
  <c r="A1263" i="18" s="1"/>
  <c r="A775" i="18"/>
  <c r="A639" i="18"/>
  <c r="A539" i="18"/>
  <c r="A624" i="18"/>
  <c r="A524" i="18"/>
  <c r="A834" i="18"/>
  <c r="A932" i="18" s="1"/>
  <c r="A1032" i="18" s="1"/>
  <c r="A1128" i="18" s="1"/>
  <c r="A1222" i="18" s="1"/>
  <c r="A734" i="18"/>
  <c r="A862" i="18"/>
  <c r="A960" i="18" s="1"/>
  <c r="A1060" i="18" s="1"/>
  <c r="A1156" i="18" s="1"/>
  <c r="A1250" i="18" s="1"/>
  <c r="A762" i="18"/>
  <c r="A575" i="18"/>
  <c r="A675" i="18"/>
  <c r="A824" i="18"/>
  <c r="A922" i="18" s="1"/>
  <c r="A1022" i="18" s="1"/>
  <c r="A1118" i="18" s="1"/>
  <c r="A1212" i="18" s="1"/>
  <c r="A724" i="18"/>
  <c r="A663" i="18"/>
  <c r="A563" i="18"/>
  <c r="A866" i="18"/>
  <c r="A964" i="18" s="1"/>
  <c r="A1064" i="18" s="1"/>
  <c r="A1160" i="18" s="1"/>
  <c r="A1254" i="18" s="1"/>
  <c r="A766" i="18"/>
  <c r="A881" i="18"/>
  <c r="A979" i="18" s="1"/>
  <c r="A1079" i="18" s="1"/>
  <c r="A1175" i="18" s="1"/>
  <c r="A1269" i="18" s="1"/>
  <c r="A781" i="18"/>
  <c r="A722" i="18"/>
  <c r="A822" i="18"/>
  <c r="A920" i="18" s="1"/>
  <c r="A1020" i="18" s="1"/>
  <c r="A1116" i="18" s="1"/>
  <c r="A1210" i="18" s="1"/>
  <c r="A537" i="17"/>
  <c r="A616" i="18"/>
  <c r="A516" i="18"/>
  <c r="A714" i="18"/>
  <c r="A814" i="18"/>
  <c r="A912" i="18" s="1"/>
  <c r="A1012" i="18" s="1"/>
  <c r="A1108" i="18" s="1"/>
  <c r="A1202" i="18" s="1"/>
  <c r="A706" i="18"/>
  <c r="A806" i="18"/>
  <c r="A904" i="18" s="1"/>
  <c r="A1004" i="18" s="1"/>
  <c r="A1100" i="18" s="1"/>
  <c r="A1194" i="18" s="1"/>
  <c r="A679" i="18"/>
  <c r="A579" i="18"/>
  <c r="A823" i="18"/>
  <c r="A921" i="18" s="1"/>
  <c r="A1021" i="18" s="1"/>
  <c r="A1117" i="18" s="1"/>
  <c r="A1211" i="18" s="1"/>
  <c r="A723" i="18"/>
  <c r="A849" i="18"/>
  <c r="A947" i="18" s="1"/>
  <c r="A1047" i="18" s="1"/>
  <c r="A1143" i="18" s="1"/>
  <c r="A1237" i="18" s="1"/>
  <c r="A749" i="18"/>
  <c r="A805" i="18"/>
  <c r="A903" i="18" s="1"/>
  <c r="A1003" i="18" s="1"/>
  <c r="A1099" i="18" s="1"/>
  <c r="A1193" i="18" s="1"/>
  <c r="A705" i="18"/>
  <c r="A871" i="18"/>
  <c r="A969" i="18" s="1"/>
  <c r="A1069" i="18" s="1"/>
  <c r="A1165" i="18" s="1"/>
  <c r="A1259" i="18" s="1"/>
  <c r="A771" i="18"/>
  <c r="A839" i="18"/>
  <c r="A937" i="18" s="1"/>
  <c r="A1037" i="18" s="1"/>
  <c r="A1133" i="18" s="1"/>
  <c r="A1227" i="18" s="1"/>
  <c r="A739" i="18"/>
  <c r="A687" i="18"/>
  <c r="A587" i="18"/>
  <c r="A631" i="18"/>
  <c r="A531" i="18"/>
  <c r="A612" i="18"/>
  <c r="A512" i="18"/>
  <c r="A753" i="18"/>
  <c r="A853" i="18"/>
  <c r="A951" i="18" s="1"/>
  <c r="A1051" i="18" s="1"/>
  <c r="A1147" i="18" s="1"/>
  <c r="A1241" i="18" s="1"/>
  <c r="A837" i="18"/>
  <c r="A935" i="18" s="1"/>
  <c r="A1035" i="18" s="1"/>
  <c r="A1131" i="18" s="1"/>
  <c r="A1225" i="18" s="1"/>
  <c r="A737" i="18"/>
  <c r="A874" i="18"/>
  <c r="A972" i="18" s="1"/>
  <c r="A1072" i="18" s="1"/>
  <c r="A1168" i="18" s="1"/>
  <c r="A1262" i="18" s="1"/>
  <c r="A774" i="18"/>
  <c r="A742" i="18"/>
  <c r="A842" i="18"/>
  <c r="A940" i="18" s="1"/>
  <c r="A1040" i="18" s="1"/>
  <c r="A1136" i="18" s="1"/>
  <c r="A1230" i="18" s="1"/>
  <c r="A819" i="18"/>
  <c r="A917" i="18" s="1"/>
  <c r="A1017" i="18" s="1"/>
  <c r="A1113" i="18" s="1"/>
  <c r="A1207" i="18" s="1"/>
  <c r="A719" i="18"/>
  <c r="A671" i="18"/>
  <c r="A571" i="18"/>
  <c r="A778" i="18"/>
  <c r="A878" i="18"/>
  <c r="A976" i="18" s="1"/>
  <c r="A1076" i="18" s="1"/>
  <c r="A1172" i="18" s="1"/>
  <c r="A1266" i="18" s="1"/>
  <c r="A870" i="18"/>
  <c r="A968" i="18" s="1"/>
  <c r="A1068" i="18" s="1"/>
  <c r="A1164" i="18" s="1"/>
  <c r="A1258" i="18" s="1"/>
  <c r="A770" i="18"/>
  <c r="A746" i="18"/>
  <c r="A846" i="18"/>
  <c r="A944" i="18" s="1"/>
  <c r="A1044" i="18" s="1"/>
  <c r="A1140" i="18" s="1"/>
  <c r="A1234" i="18" s="1"/>
  <c r="A619" i="18"/>
  <c r="A519" i="18"/>
  <c r="A603" i="18"/>
  <c r="A503" i="18"/>
  <c r="A883" i="18"/>
  <c r="A981" i="18" s="1"/>
  <c r="A1081" i="18" s="1"/>
  <c r="A1177" i="18" s="1"/>
  <c r="A1271" i="18" s="1"/>
  <c r="A783" i="18"/>
  <c r="A655" i="18"/>
  <c r="A555" i="18"/>
  <c r="A643" i="18"/>
  <c r="A543" i="18"/>
  <c r="A851" i="18"/>
  <c r="A949" i="18" s="1"/>
  <c r="A1049" i="18" s="1"/>
  <c r="A1145" i="18" s="1"/>
  <c r="A1239" i="18" s="1"/>
  <c r="A751" i="18"/>
  <c r="A647" i="18"/>
  <c r="A547" i="18"/>
  <c r="A510" i="18"/>
  <c r="A610" i="18"/>
  <c r="A726" i="18"/>
  <c r="A826" i="18"/>
  <c r="A924" i="18" s="1"/>
  <c r="A1024" i="18" s="1"/>
  <c r="A1120" i="18" s="1"/>
  <c r="A1214" i="18" s="1"/>
  <c r="A710" i="18"/>
  <c r="A810" i="18"/>
  <c r="A908" i="18" s="1"/>
  <c r="A1008" i="18" s="1"/>
  <c r="A1104" i="18" s="1"/>
  <c r="A1198" i="18" s="1"/>
  <c r="A683" i="18"/>
  <c r="A583" i="18"/>
  <c r="A635" i="18"/>
  <c r="A535" i="18"/>
  <c r="A843" i="18"/>
  <c r="A941" i="18" s="1"/>
  <c r="A1041" i="18" s="1"/>
  <c r="A1137" i="18" s="1"/>
  <c r="A1231" i="18" s="1"/>
  <c r="A743" i="18"/>
  <c r="A738" i="18"/>
  <c r="A838" i="18"/>
  <c r="A936" i="18" s="1"/>
  <c r="A1036" i="18" s="1"/>
  <c r="A1132" i="18" s="1"/>
  <c r="A1226" i="18" s="1"/>
  <c r="A515" i="18"/>
  <c r="A615" i="18"/>
  <c r="A811" i="18"/>
  <c r="A909" i="18" s="1"/>
  <c r="A1009" i="18" s="1"/>
  <c r="A1105" i="18" s="1"/>
  <c r="A1199" i="18" s="1"/>
  <c r="A711" i="18"/>
  <c r="A865" i="18"/>
  <c r="A963" i="18" s="1"/>
  <c r="A1063" i="18" s="1"/>
  <c r="A1159" i="18" s="1"/>
  <c r="A1253" i="18" s="1"/>
  <c r="A765" i="18"/>
  <c r="A818" i="18"/>
  <c r="A916" i="18" s="1"/>
  <c r="A1016" i="18" s="1"/>
  <c r="A1112" i="18" s="1"/>
  <c r="A1206" i="18" s="1"/>
  <c r="A718" i="18"/>
  <c r="A559" i="18"/>
  <c r="A659" i="18"/>
  <c r="A801" i="18"/>
  <c r="A899" i="18" s="1"/>
  <c r="A999" i="18" s="1"/>
  <c r="A1095" i="18" s="1"/>
  <c r="A1189" i="18" s="1"/>
  <c r="A701" i="18"/>
  <c r="A882" i="18"/>
  <c r="A980" i="18" s="1"/>
  <c r="A1080" i="18" s="1"/>
  <c r="A1176" i="18" s="1"/>
  <c r="A1270" i="18" s="1"/>
  <c r="A782" i="18"/>
  <c r="A850" i="18"/>
  <c r="A948" i="18" s="1"/>
  <c r="A1048" i="18" s="1"/>
  <c r="A1144" i="18" s="1"/>
  <c r="A1238" i="18" s="1"/>
  <c r="A750" i="18"/>
  <c r="A702" i="18"/>
  <c r="A802" i="18"/>
  <c r="A900" i="18" s="1"/>
  <c r="A1000" i="18" s="1"/>
  <c r="A1096" i="18" s="1"/>
  <c r="A1190" i="18" s="1"/>
  <c r="A651" i="18"/>
  <c r="A551" i="18"/>
  <c r="A620" i="18"/>
  <c r="A520" i="18"/>
  <c r="A730" i="18"/>
  <c r="A830" i="18"/>
  <c r="A928" i="18" s="1"/>
  <c r="A1028" i="18" s="1"/>
  <c r="A1124" i="18" s="1"/>
  <c r="A1218" i="18" s="1"/>
  <c r="A815" i="18"/>
  <c r="A913" i="18" s="1"/>
  <c r="A1013" i="18" s="1"/>
  <c r="A1109" i="18" s="1"/>
  <c r="A1203" i="18" s="1"/>
  <c r="A715" i="18"/>
  <c r="A711" i="17"/>
  <c r="A811" i="17"/>
  <c r="A909" i="17" s="1"/>
  <c r="A1009" i="17" s="1"/>
  <c r="A1105" i="17" s="1"/>
  <c r="A1199" i="17" s="1"/>
  <c r="A759" i="17"/>
  <c r="A859" i="17"/>
  <c r="A957" i="17" s="1"/>
  <c r="A1057" i="17" s="1"/>
  <c r="A1153" i="17" s="1"/>
  <c r="A1247" i="17" s="1"/>
  <c r="A827" i="17"/>
  <c r="A925" i="17" s="1"/>
  <c r="A1025" i="17" s="1"/>
  <c r="A1121" i="17" s="1"/>
  <c r="A1215" i="17" s="1"/>
  <c r="A727" i="17"/>
  <c r="A867" i="17"/>
  <c r="A965" i="17" s="1"/>
  <c r="A1065" i="17" s="1"/>
  <c r="A1161" i="17" s="1"/>
  <c r="A1255" i="17" s="1"/>
  <c r="A767" i="17"/>
  <c r="A855" i="17"/>
  <c r="A953" i="17" s="1"/>
  <c r="A1053" i="17" s="1"/>
  <c r="A1149" i="17" s="1"/>
  <c r="A1243" i="17" s="1"/>
  <c r="A755" i="17"/>
  <c r="A847" i="17"/>
  <c r="A945" i="17" s="1"/>
  <c r="A1045" i="17" s="1"/>
  <c r="A1141" i="17" s="1"/>
  <c r="A1235" i="17" s="1"/>
  <c r="A747" i="17"/>
  <c r="A831" i="17"/>
  <c r="A929" i="17" s="1"/>
  <c r="A1029" i="17" s="1"/>
  <c r="A1125" i="17" s="1"/>
  <c r="A1219" i="17" s="1"/>
  <c r="A731" i="17"/>
  <c r="A878" i="17"/>
  <c r="A976" i="17" s="1"/>
  <c r="A1076" i="17" s="1"/>
  <c r="A1172" i="17" s="1"/>
  <c r="A1266" i="17" s="1"/>
  <c r="A778" i="17"/>
  <c r="A848" i="17"/>
  <c r="A946" i="17" s="1"/>
  <c r="A1046" i="17" s="1"/>
  <c r="A1142" i="17" s="1"/>
  <c r="A1236" i="17" s="1"/>
  <c r="A748" i="17"/>
  <c r="A840" i="17"/>
  <c r="A938" i="17" s="1"/>
  <c r="A1038" i="17" s="1"/>
  <c r="A1134" i="17" s="1"/>
  <c r="A1228" i="17" s="1"/>
  <c r="A740" i="17"/>
  <c r="A816" i="17"/>
  <c r="A914" i="17" s="1"/>
  <c r="A1014" i="17" s="1"/>
  <c r="A1110" i="17" s="1"/>
  <c r="A1204" i="17" s="1"/>
  <c r="A716" i="17"/>
  <c r="A613" i="17"/>
  <c r="A513" i="17"/>
  <c r="A877" i="17"/>
  <c r="A975" i="17" s="1"/>
  <c r="A1075" i="17" s="1"/>
  <c r="A1171" i="17" s="1"/>
  <c r="A1265" i="17" s="1"/>
  <c r="A777" i="17"/>
  <c r="A673" i="17"/>
  <c r="A573" i="17"/>
  <c r="A865" i="17"/>
  <c r="A963" i="17" s="1"/>
  <c r="A1063" i="17" s="1"/>
  <c r="A1159" i="17" s="1"/>
  <c r="A1253" i="17" s="1"/>
  <c r="A765" i="17"/>
  <c r="A657" i="17"/>
  <c r="A557" i="17"/>
  <c r="A641" i="17"/>
  <c r="A541" i="17"/>
  <c r="A579" i="17"/>
  <c r="A679" i="17"/>
  <c r="A628" i="17"/>
  <c r="A528" i="17"/>
  <c r="A624" i="17"/>
  <c r="A524" i="17"/>
  <c r="A620" i="17"/>
  <c r="A520" i="17"/>
  <c r="A616" i="17"/>
  <c r="A516" i="17"/>
  <c r="A512" i="17"/>
  <c r="A612" i="17"/>
  <c r="A604" i="17"/>
  <c r="A504" i="17"/>
  <c r="A669" i="17"/>
  <c r="A569" i="17"/>
  <c r="A737" i="17"/>
  <c r="A837" i="17"/>
  <c r="A935" i="17" s="1"/>
  <c r="A1035" i="17" s="1"/>
  <c r="A1131" i="17" s="1"/>
  <c r="A1225" i="17" s="1"/>
  <c r="A861" i="17"/>
  <c r="A959" i="17" s="1"/>
  <c r="A1059" i="17" s="1"/>
  <c r="A1155" i="17" s="1"/>
  <c r="A1249" i="17" s="1"/>
  <c r="A761" i="17"/>
  <c r="A745" i="17"/>
  <c r="A845" i="17"/>
  <c r="A943" i="17" s="1"/>
  <c r="A1043" i="17" s="1"/>
  <c r="A1139" i="17" s="1"/>
  <c r="A1233" i="17" s="1"/>
  <c r="A703" i="17"/>
  <c r="A803" i="17"/>
  <c r="A901" i="17" s="1"/>
  <c r="A1001" i="17" s="1"/>
  <c r="A1097" i="17" s="1"/>
  <c r="A1191" i="17" s="1"/>
  <c r="A756" i="17"/>
  <c r="A856" i="17"/>
  <c r="A954" i="17" s="1"/>
  <c r="A1054" i="17" s="1"/>
  <c r="A1150" i="17" s="1"/>
  <c r="A1244" i="17" s="1"/>
  <c r="A881" i="17"/>
  <c r="A979" i="17" s="1"/>
  <c r="A1079" i="17" s="1"/>
  <c r="A1175" i="17" s="1"/>
  <c r="A1269" i="17" s="1"/>
  <c r="A781" i="17"/>
  <c r="A874" i="17"/>
  <c r="A972" i="17" s="1"/>
  <c r="A1072" i="17" s="1"/>
  <c r="A1168" i="17" s="1"/>
  <c r="A1262" i="17" s="1"/>
  <c r="A774" i="17"/>
  <c r="A587" i="16"/>
  <c r="A823" i="17"/>
  <c r="A921" i="17" s="1"/>
  <c r="A1021" i="17" s="1"/>
  <c r="A1117" i="17" s="1"/>
  <c r="A1211" i="17" s="1"/>
  <c r="A723" i="17"/>
  <c r="A807" i="17"/>
  <c r="A905" i="17" s="1"/>
  <c r="A1005" i="17" s="1"/>
  <c r="A1101" i="17" s="1"/>
  <c r="A1195" i="17" s="1"/>
  <c r="A707" i="17"/>
  <c r="A843" i="17"/>
  <c r="A941" i="17" s="1"/>
  <c r="A1041" i="17" s="1"/>
  <c r="A1137" i="17" s="1"/>
  <c r="A1231" i="17" s="1"/>
  <c r="A743" i="17"/>
  <c r="A875" i="17"/>
  <c r="A973" i="17" s="1"/>
  <c r="A1073" i="17" s="1"/>
  <c r="A1169" i="17" s="1"/>
  <c r="A1263" i="17" s="1"/>
  <c r="A775" i="17"/>
  <c r="A868" i="17"/>
  <c r="A966" i="17" s="1"/>
  <c r="A1066" i="17" s="1"/>
  <c r="A1162" i="17" s="1"/>
  <c r="A1256" i="17" s="1"/>
  <c r="A768" i="17"/>
  <c r="A643" i="16"/>
  <c r="A543" i="16"/>
  <c r="A880" i="17"/>
  <c r="A978" i="17" s="1"/>
  <c r="A1078" i="17" s="1"/>
  <c r="A1174" i="17" s="1"/>
  <c r="A1268" i="17" s="1"/>
  <c r="A780" i="17"/>
  <c r="A883" i="17"/>
  <c r="A981" i="17" s="1"/>
  <c r="A1081" i="17" s="1"/>
  <c r="A1177" i="17" s="1"/>
  <c r="A1271" i="17" s="1"/>
  <c r="A783" i="17"/>
  <c r="A625" i="17"/>
  <c r="A525" i="17"/>
  <c r="A617" i="17"/>
  <c r="A517" i="17"/>
  <c r="A702" i="17"/>
  <c r="A802" i="17"/>
  <c r="A900" i="17" s="1"/>
  <c r="A1000" i="17" s="1"/>
  <c r="A1096" i="17" s="1"/>
  <c r="A1190" i="17" s="1"/>
  <c r="A753" i="17"/>
  <c r="A853" i="17"/>
  <c r="A951" i="17" s="1"/>
  <c r="A1051" i="17" s="1"/>
  <c r="A1147" i="17" s="1"/>
  <c r="A1241" i="17" s="1"/>
  <c r="A661" i="17"/>
  <c r="A561" i="17"/>
  <c r="A645" i="17"/>
  <c r="A545" i="17"/>
  <c r="A734" i="17"/>
  <c r="A834" i="17"/>
  <c r="A932" i="17" s="1"/>
  <c r="A1032" i="17" s="1"/>
  <c r="A1128" i="17" s="1"/>
  <c r="A1222" i="17" s="1"/>
  <c r="A884" i="17"/>
  <c r="A982" i="17" s="1"/>
  <c r="A1082" i="17" s="1"/>
  <c r="A1178" i="17" s="1"/>
  <c r="A1272" i="17" s="1"/>
  <c r="A784" i="17"/>
  <c r="A819" i="17"/>
  <c r="A917" i="17" s="1"/>
  <c r="A1017" i="17" s="1"/>
  <c r="A1113" i="17" s="1"/>
  <c r="A1207" i="17" s="1"/>
  <c r="A719" i="17"/>
  <c r="A812" i="17"/>
  <c r="A910" i="17" s="1"/>
  <c r="A1010" i="17" s="1"/>
  <c r="A1106" i="17" s="1"/>
  <c r="A1200" i="17" s="1"/>
  <c r="A712" i="17"/>
  <c r="A772" i="17"/>
  <c r="A872" i="17"/>
  <c r="A970" i="17" s="1"/>
  <c r="A1070" i="17" s="1"/>
  <c r="A1166" i="17" s="1"/>
  <c r="A1260" i="17" s="1"/>
  <c r="A849" i="17"/>
  <c r="A947" i="17" s="1"/>
  <c r="A1047" i="17" s="1"/>
  <c r="A1143" i="17" s="1"/>
  <c r="A1237" i="17" s="1"/>
  <c r="A749" i="17"/>
  <c r="A833" i="17"/>
  <c r="A931" i="17" s="1"/>
  <c r="A1031" i="17" s="1"/>
  <c r="A1127" i="17" s="1"/>
  <c r="A1221" i="17" s="1"/>
  <c r="A733" i="17"/>
  <c r="A653" i="17"/>
  <c r="A553" i="17"/>
  <c r="A871" i="17"/>
  <c r="A969" i="17" s="1"/>
  <c r="A1069" i="17" s="1"/>
  <c r="A1165" i="17" s="1"/>
  <c r="A1259" i="17" s="1"/>
  <c r="A771" i="17"/>
  <c r="A863" i="17"/>
  <c r="A961" i="17" s="1"/>
  <c r="A1061" i="17" s="1"/>
  <c r="A1157" i="17" s="1"/>
  <c r="A1251" i="17" s="1"/>
  <c r="A763" i="17"/>
  <c r="A851" i="17"/>
  <c r="A949" i="17" s="1"/>
  <c r="A1049" i="17" s="1"/>
  <c r="A1145" i="17" s="1"/>
  <c r="A1239" i="17" s="1"/>
  <c r="A751" i="17"/>
  <c r="A835" i="17"/>
  <c r="A933" i="17" s="1"/>
  <c r="A1033" i="17" s="1"/>
  <c r="A1129" i="17" s="1"/>
  <c r="A1223" i="17" s="1"/>
  <c r="A735" i="17"/>
  <c r="A852" i="17"/>
  <c r="A950" i="17" s="1"/>
  <c r="A1050" i="17" s="1"/>
  <c r="A1146" i="17" s="1"/>
  <c r="A1240" i="17" s="1"/>
  <c r="A752" i="17"/>
  <c r="A844" i="17"/>
  <c r="A942" i="17" s="1"/>
  <c r="A1042" i="17" s="1"/>
  <c r="A1138" i="17" s="1"/>
  <c r="A1232" i="17" s="1"/>
  <c r="A744" i="17"/>
  <c r="A836" i="17"/>
  <c r="A934" i="17" s="1"/>
  <c r="A1034" i="17" s="1"/>
  <c r="A1130" i="17" s="1"/>
  <c r="A1224" i="17" s="1"/>
  <c r="A736" i="17"/>
  <c r="A820" i="17"/>
  <c r="A918" i="17" s="1"/>
  <c r="A1018" i="17" s="1"/>
  <c r="A1114" i="17" s="1"/>
  <c r="A1208" i="17" s="1"/>
  <c r="A720" i="17"/>
  <c r="A879" i="17"/>
  <c r="A977" i="17" s="1"/>
  <c r="A1077" i="17" s="1"/>
  <c r="A1173" i="17" s="1"/>
  <c r="A1267" i="17" s="1"/>
  <c r="A779" i="17"/>
  <c r="A873" i="17"/>
  <c r="A971" i="17" s="1"/>
  <c r="A1071" i="17" s="1"/>
  <c r="A1167" i="17" s="1"/>
  <c r="A1261" i="17" s="1"/>
  <c r="A773" i="17"/>
  <c r="A665" i="17"/>
  <c r="A565" i="17"/>
  <c r="A757" i="17"/>
  <c r="A857" i="17"/>
  <c r="A955" i="17" s="1"/>
  <c r="A1055" i="17" s="1"/>
  <c r="A1151" i="17" s="1"/>
  <c r="A1245" i="17" s="1"/>
  <c r="A649" i="17"/>
  <c r="A549" i="17"/>
  <c r="A841" i="17"/>
  <c r="A939" i="17" s="1"/>
  <c r="A1039" i="17" s="1"/>
  <c r="A1135" i="17" s="1"/>
  <c r="A1229" i="17" s="1"/>
  <c r="A741" i="17"/>
  <c r="A633" i="17"/>
  <c r="A533" i="17"/>
  <c r="A609" i="17"/>
  <c r="A509" i="17"/>
  <c r="A508" i="17"/>
  <c r="A608" i="17"/>
  <c r="A869" i="17"/>
  <c r="A967" i="17" s="1"/>
  <c r="A1067" i="17" s="1"/>
  <c r="A1163" i="17" s="1"/>
  <c r="A1257" i="17" s="1"/>
  <c r="A769" i="17"/>
  <c r="A829" i="17"/>
  <c r="A927" i="17" s="1"/>
  <c r="A1027" i="17" s="1"/>
  <c r="A1123" i="17" s="1"/>
  <c r="A1217" i="17" s="1"/>
  <c r="A729" i="17"/>
  <c r="A880" i="16"/>
  <c r="A978" i="16" s="1"/>
  <c r="A1078" i="16" s="1"/>
  <c r="A1174" i="16" s="1"/>
  <c r="A1268" i="16" s="1"/>
  <c r="A780" i="16"/>
  <c r="A864" i="16"/>
  <c r="A962" i="16" s="1"/>
  <c r="A1062" i="16" s="1"/>
  <c r="A1158" i="16" s="1"/>
  <c r="A1252" i="16" s="1"/>
  <c r="A764" i="16"/>
  <c r="A848" i="16"/>
  <c r="A946" i="16" s="1"/>
  <c r="A1046" i="16" s="1"/>
  <c r="A1142" i="16" s="1"/>
  <c r="A1236" i="16" s="1"/>
  <c r="A748" i="16"/>
  <c r="A877" i="16"/>
  <c r="A975" i="16" s="1"/>
  <c r="A1075" i="16" s="1"/>
  <c r="A1171" i="16" s="1"/>
  <c r="A1265" i="16" s="1"/>
  <c r="A777" i="16"/>
  <c r="A641" i="16"/>
  <c r="A541" i="16"/>
  <c r="A520" i="16"/>
  <c r="A620" i="16"/>
  <c r="A504" i="16"/>
  <c r="A604" i="16"/>
  <c r="A623" i="16"/>
  <c r="A523" i="16"/>
  <c r="A678" i="16"/>
  <c r="A578" i="16"/>
  <c r="A662" i="16"/>
  <c r="A562" i="16"/>
  <c r="A626" i="16"/>
  <c r="A526" i="16"/>
  <c r="A509" i="16"/>
  <c r="A609" i="16"/>
  <c r="A677" i="16"/>
  <c r="A577" i="16"/>
  <c r="A615" i="16"/>
  <c r="A515" i="16"/>
  <c r="A876" i="16"/>
  <c r="A974" i="16" s="1"/>
  <c r="A1074" i="16" s="1"/>
  <c r="A1170" i="16" s="1"/>
  <c r="A1264" i="16" s="1"/>
  <c r="A776" i="16"/>
  <c r="A860" i="16"/>
  <c r="A958" i="16" s="1"/>
  <c r="A1058" i="16" s="1"/>
  <c r="A1154" i="16" s="1"/>
  <c r="A1248" i="16" s="1"/>
  <c r="A760" i="16"/>
  <c r="A672" i="16"/>
  <c r="A572" i="16"/>
  <c r="A881" i="16"/>
  <c r="A979" i="16" s="1"/>
  <c r="A1079" i="16" s="1"/>
  <c r="A1175" i="16" s="1"/>
  <c r="A1269" i="16" s="1"/>
  <c r="A781" i="16"/>
  <c r="A665" i="16"/>
  <c r="A565" i="16"/>
  <c r="A534" i="16"/>
  <c r="A634" i="16"/>
  <c r="A681" i="16"/>
  <c r="A581" i="16"/>
  <c r="A645" i="16"/>
  <c r="A545" i="16"/>
  <c r="A637" i="16"/>
  <c r="A537" i="16"/>
  <c r="A632" i="16"/>
  <c r="A532" i="16"/>
  <c r="A524" i="16"/>
  <c r="A624" i="16"/>
  <c r="A516" i="16"/>
  <c r="A616" i="16"/>
  <c r="A508" i="16"/>
  <c r="A608" i="16"/>
  <c r="A607" i="16"/>
  <c r="A507" i="16"/>
  <c r="A682" i="16"/>
  <c r="A582" i="16"/>
  <c r="A674" i="16"/>
  <c r="A574" i="16"/>
  <c r="A566" i="16"/>
  <c r="A666" i="16"/>
  <c r="A658" i="16"/>
  <c r="A558" i="16"/>
  <c r="A650" i="16"/>
  <c r="A550" i="16"/>
  <c r="A724" i="16"/>
  <c r="A824" i="16"/>
  <c r="A922" i="16" s="1"/>
  <c r="A1022" i="16" s="1"/>
  <c r="A1118" i="16" s="1"/>
  <c r="A1212" i="16" s="1"/>
  <c r="A845" i="16"/>
  <c r="A943" i="16" s="1"/>
  <c r="A1043" i="16" s="1"/>
  <c r="A1139" i="16" s="1"/>
  <c r="A1233" i="16" s="1"/>
  <c r="A745" i="16"/>
  <c r="A884" i="16"/>
  <c r="A982" i="16" s="1"/>
  <c r="A1082" i="16" s="1"/>
  <c r="A1178" i="16" s="1"/>
  <c r="A1272" i="16" s="1"/>
  <c r="A784" i="16"/>
  <c r="A832" i="16"/>
  <c r="A930" i="16" s="1"/>
  <c r="A1030" i="16" s="1"/>
  <c r="A1126" i="16" s="1"/>
  <c r="A1220" i="16" s="1"/>
  <c r="A732" i="16"/>
  <c r="A613" i="16"/>
  <c r="A513" i="16"/>
  <c r="A656" i="16"/>
  <c r="A556" i="16"/>
  <c r="A649" i="16"/>
  <c r="A549" i="16"/>
  <c r="A528" i="16"/>
  <c r="A628" i="16"/>
  <c r="A512" i="16"/>
  <c r="A612" i="16"/>
  <c r="A686" i="16"/>
  <c r="A586" i="16"/>
  <c r="A670" i="16"/>
  <c r="A570" i="16"/>
  <c r="A654" i="16"/>
  <c r="A554" i="16"/>
  <c r="A873" i="16"/>
  <c r="A971" i="16" s="1"/>
  <c r="A1071" i="16" s="1"/>
  <c r="A1167" i="16" s="1"/>
  <c r="A1261" i="16" s="1"/>
  <c r="A773" i="16"/>
  <c r="A629" i="16"/>
  <c r="A529" i="16"/>
  <c r="A617" i="16"/>
  <c r="A517" i="16"/>
  <c r="A816" i="16"/>
  <c r="A914" i="16" s="1"/>
  <c r="A1014" i="16" s="1"/>
  <c r="A1110" i="16" s="1"/>
  <c r="A1204" i="16" s="1"/>
  <c r="A716" i="16"/>
  <c r="A800" i="16"/>
  <c r="A898" i="16" s="1"/>
  <c r="A998" i="16" s="1"/>
  <c r="A1094" i="16" s="1"/>
  <c r="A1188" i="16" s="1"/>
  <c r="A700" i="16"/>
  <c r="A685" i="16"/>
  <c r="A585" i="16"/>
  <c r="A661" i="16"/>
  <c r="A561" i="16"/>
  <c r="A841" i="16"/>
  <c r="A939" i="16" s="1"/>
  <c r="A1039" i="16" s="1"/>
  <c r="A1135" i="16" s="1"/>
  <c r="A1229" i="16" s="1"/>
  <c r="A741" i="16"/>
  <c r="A521" i="16"/>
  <c r="A621" i="16"/>
  <c r="A505" i="16"/>
  <c r="A605" i="16"/>
  <c r="A835" i="16"/>
  <c r="A933" i="16" s="1"/>
  <c r="A1033" i="16" s="1"/>
  <c r="A1129" i="16" s="1"/>
  <c r="A1223" i="16" s="1"/>
  <c r="A735" i="16"/>
  <c r="A664" i="16"/>
  <c r="A564" i="16"/>
  <c r="A642" i="16"/>
  <c r="A542" i="16"/>
  <c r="A669" i="16"/>
  <c r="A569" i="16"/>
  <c r="A653" i="16"/>
  <c r="A553" i="16"/>
  <c r="A631" i="16"/>
  <c r="A531" i="16"/>
  <c r="A633" i="16"/>
  <c r="A533" i="16"/>
  <c r="A737" i="16"/>
  <c r="A837" i="16"/>
  <c r="A935" i="16" s="1"/>
  <c r="A1035" i="16" s="1"/>
  <c r="A1131" i="16" s="1"/>
  <c r="A1225" i="16" s="1"/>
  <c r="A833" i="16"/>
  <c r="A931" i="16" s="1"/>
  <c r="A1031" i="16" s="1"/>
  <c r="A1127" i="16" s="1"/>
  <c r="A1221" i="16" s="1"/>
  <c r="A733" i="16"/>
  <c r="A618" i="16"/>
  <c r="A518" i="16"/>
  <c r="A610" i="16"/>
  <c r="A510" i="16"/>
  <c r="A757" i="16"/>
  <c r="A857" i="16"/>
  <c r="A955" i="16" s="1"/>
  <c r="A1055" i="16" s="1"/>
  <c r="A1151" i="16" s="1"/>
  <c r="A1245" i="16" s="1"/>
  <c r="A754" i="16"/>
  <c r="A854" i="16"/>
  <c r="A952" i="16" s="1"/>
  <c r="A1052" i="16" s="1"/>
  <c r="A1148" i="16" s="1"/>
  <c r="A1242" i="16" s="1"/>
  <c r="A827" i="16"/>
  <c r="A925" i="16" s="1"/>
  <c r="A1025" i="16" s="1"/>
  <c r="A1121" i="16" s="1"/>
  <c r="A1215" i="16" s="1"/>
  <c r="A727" i="16"/>
  <c r="A622" i="16"/>
  <c r="A522" i="16"/>
  <c r="A606" i="16"/>
  <c r="A506" i="16"/>
  <c r="A525" i="16"/>
  <c r="A625" i="16"/>
  <c r="E131" i="20" l="1"/>
  <c r="E132" i="20"/>
  <c r="E133" i="20"/>
  <c r="E134" i="20"/>
  <c r="A782" i="17"/>
  <c r="A808" i="16"/>
  <c r="A906" i="16" s="1"/>
  <c r="A1006" i="16" s="1"/>
  <c r="A1102" i="16" s="1"/>
  <c r="A1196" i="16" s="1"/>
  <c r="A855" i="18"/>
  <c r="A953" i="18" s="1"/>
  <c r="A1053" i="18" s="1"/>
  <c r="A1149" i="18" s="1"/>
  <c r="A1243" i="18" s="1"/>
  <c r="A704" i="18"/>
  <c r="A856" i="19"/>
  <c r="A954" i="19" s="1"/>
  <c r="A1054" i="19" s="1"/>
  <c r="A1150" i="19" s="1"/>
  <c r="A1244" i="19" s="1"/>
  <c r="A820" i="18"/>
  <c r="A918" i="18" s="1"/>
  <c r="A1018" i="18" s="1"/>
  <c r="A1114" i="18" s="1"/>
  <c r="A1208" i="18" s="1"/>
  <c r="A736" i="16"/>
  <c r="A847" i="18"/>
  <c r="A945" i="18" s="1"/>
  <c r="A1045" i="18" s="1"/>
  <c r="A1141" i="18" s="1"/>
  <c r="A1235" i="18" s="1"/>
  <c r="A844" i="16"/>
  <c r="A942" i="16" s="1"/>
  <c r="A1042" i="16" s="1"/>
  <c r="A1138" i="16" s="1"/>
  <c r="A1232" i="16" s="1"/>
  <c r="A833" i="18"/>
  <c r="A931" i="18" s="1"/>
  <c r="A1031" i="18" s="1"/>
  <c r="A1127" i="18" s="1"/>
  <c r="A1221" i="18" s="1"/>
  <c r="A879" i="18"/>
  <c r="A977" i="18" s="1"/>
  <c r="A1077" i="18" s="1"/>
  <c r="A1173" i="18" s="1"/>
  <c r="A1267" i="18" s="1"/>
  <c r="A765" i="16"/>
  <c r="A758" i="18"/>
  <c r="A770" i="16"/>
  <c r="A818" i="17"/>
  <c r="A916" i="17" s="1"/>
  <c r="A1016" i="17" s="1"/>
  <c r="A1112" i="17" s="1"/>
  <c r="A1206" i="17" s="1"/>
  <c r="A849" i="16"/>
  <c r="A947" i="16" s="1"/>
  <c r="A1047" i="16" s="1"/>
  <c r="A1143" i="16" s="1"/>
  <c r="A1237" i="16" s="1"/>
  <c r="A727" i="18"/>
  <c r="A826" i="17"/>
  <c r="A924" i="17" s="1"/>
  <c r="A1024" i="17" s="1"/>
  <c r="A1120" i="17" s="1"/>
  <c r="A1214" i="17" s="1"/>
  <c r="A811" i="16"/>
  <c r="A909" i="16" s="1"/>
  <c r="A1009" i="16" s="1"/>
  <c r="A1105" i="16" s="1"/>
  <c r="A1199" i="16" s="1"/>
  <c r="A754" i="18"/>
  <c r="A708" i="18"/>
  <c r="A859" i="18"/>
  <c r="A957" i="18" s="1"/>
  <c r="A1057" i="18" s="1"/>
  <c r="A1153" i="18" s="1"/>
  <c r="A1247" i="18" s="1"/>
  <c r="A873" i="18"/>
  <c r="A971" i="18" s="1"/>
  <c r="A1071" i="18" s="1"/>
  <c r="A1167" i="18" s="1"/>
  <c r="A1261" i="18" s="1"/>
  <c r="A773" i="18"/>
  <c r="A716" i="19"/>
  <c r="A816" i="19"/>
  <c r="A914" i="19" s="1"/>
  <c r="A1014" i="19" s="1"/>
  <c r="A1110" i="19" s="1"/>
  <c r="A1204" i="19" s="1"/>
  <c r="A876" i="19"/>
  <c r="A974" i="19" s="1"/>
  <c r="A1074" i="19" s="1"/>
  <c r="A1170" i="19" s="1"/>
  <c r="A1264" i="19" s="1"/>
  <c r="A776" i="19"/>
  <c r="A860" i="19"/>
  <c r="A958" i="19" s="1"/>
  <c r="A1058" i="19" s="1"/>
  <c r="A1154" i="19" s="1"/>
  <c r="A1248" i="19" s="1"/>
  <c r="A760" i="19"/>
  <c r="A808" i="19"/>
  <c r="A906" i="19" s="1"/>
  <c r="A1006" i="19" s="1"/>
  <c r="A1102" i="19" s="1"/>
  <c r="A1196" i="19" s="1"/>
  <c r="A708" i="19"/>
  <c r="A868" i="19"/>
  <c r="A966" i="19" s="1"/>
  <c r="A1066" i="19" s="1"/>
  <c r="A1162" i="19" s="1"/>
  <c r="A1256" i="19" s="1"/>
  <c r="A768" i="19"/>
  <c r="A725" i="19"/>
  <c r="A825" i="19"/>
  <c r="A923" i="19" s="1"/>
  <c r="A1023" i="19" s="1"/>
  <c r="A1119" i="19" s="1"/>
  <c r="A1213" i="19" s="1"/>
  <c r="A849" i="19"/>
  <c r="A947" i="19" s="1"/>
  <c r="A1047" i="19" s="1"/>
  <c r="A1143" i="19" s="1"/>
  <c r="A1237" i="19" s="1"/>
  <c r="A749" i="19"/>
  <c r="A757" i="18"/>
  <c r="A857" i="18"/>
  <c r="A955" i="18" s="1"/>
  <c r="A1055" i="18" s="1"/>
  <c r="A1151" i="18" s="1"/>
  <c r="A1245" i="18" s="1"/>
  <c r="A809" i="19"/>
  <c r="A907" i="19" s="1"/>
  <c r="A1007" i="19" s="1"/>
  <c r="A1103" i="19" s="1"/>
  <c r="A1197" i="19" s="1"/>
  <c r="A709" i="19"/>
  <c r="A845" i="19"/>
  <c r="A943" i="19" s="1"/>
  <c r="A1043" i="19" s="1"/>
  <c r="A1139" i="19" s="1"/>
  <c r="A1233" i="19" s="1"/>
  <c r="A745" i="19"/>
  <c r="A729" i="19"/>
  <c r="A829" i="19"/>
  <c r="A927" i="19" s="1"/>
  <c r="A1027" i="19" s="1"/>
  <c r="A1123" i="19" s="1"/>
  <c r="A1217" i="19" s="1"/>
  <c r="A805" i="19"/>
  <c r="A903" i="19" s="1"/>
  <c r="A1003" i="19" s="1"/>
  <c r="A1099" i="19" s="1"/>
  <c r="A1193" i="19" s="1"/>
  <c r="A705" i="19"/>
  <c r="A704" i="19"/>
  <c r="A804" i="19"/>
  <c r="A902" i="19" s="1"/>
  <c r="A1002" i="19" s="1"/>
  <c r="A1098" i="19" s="1"/>
  <c r="A1192" i="19" s="1"/>
  <c r="A828" i="19"/>
  <c r="A926" i="19" s="1"/>
  <c r="A1026" i="19" s="1"/>
  <c r="A1122" i="19" s="1"/>
  <c r="A1216" i="19" s="1"/>
  <c r="A728" i="19"/>
  <c r="A837" i="19"/>
  <c r="A935" i="19" s="1"/>
  <c r="A1035" i="19" s="1"/>
  <c r="A1131" i="19" s="1"/>
  <c r="A1225" i="19" s="1"/>
  <c r="A737" i="19"/>
  <c r="A812" i="19"/>
  <c r="A910" i="19" s="1"/>
  <c r="A1010" i="19" s="1"/>
  <c r="A1106" i="19" s="1"/>
  <c r="A1200" i="19" s="1"/>
  <c r="A712" i="19"/>
  <c r="A836" i="19"/>
  <c r="A934" i="19" s="1"/>
  <c r="A1034" i="19" s="1"/>
  <c r="A1130" i="19" s="1"/>
  <c r="A1224" i="19" s="1"/>
  <c r="A736" i="19"/>
  <c r="A801" i="19"/>
  <c r="A899" i="19" s="1"/>
  <c r="A999" i="19" s="1"/>
  <c r="A1095" i="19" s="1"/>
  <c r="A1189" i="19" s="1"/>
  <c r="A701" i="19"/>
  <c r="A845" i="18"/>
  <c r="A943" i="18" s="1"/>
  <c r="A1043" i="18" s="1"/>
  <c r="A1139" i="18" s="1"/>
  <c r="A1233" i="18" s="1"/>
  <c r="A745" i="18"/>
  <c r="A820" i="19"/>
  <c r="A918" i="19" s="1"/>
  <c r="A1018" i="19" s="1"/>
  <c r="A1114" i="19" s="1"/>
  <c r="A1208" i="19" s="1"/>
  <c r="A720" i="19"/>
  <c r="A841" i="19"/>
  <c r="A939" i="19" s="1"/>
  <c r="A1039" i="19" s="1"/>
  <c r="A1135" i="19" s="1"/>
  <c r="A1229" i="19" s="1"/>
  <c r="A741" i="19"/>
  <c r="A864" i="19"/>
  <c r="A962" i="19" s="1"/>
  <c r="A1062" i="19" s="1"/>
  <c r="A1158" i="19" s="1"/>
  <c r="A1252" i="19" s="1"/>
  <c r="A764" i="19"/>
  <c r="A821" i="19"/>
  <c r="A919" i="19" s="1"/>
  <c r="A1019" i="19" s="1"/>
  <c r="A1115" i="19" s="1"/>
  <c r="A1209" i="19" s="1"/>
  <c r="A721" i="19"/>
  <c r="A840" i="19"/>
  <c r="A938" i="19" s="1"/>
  <c r="A1038" i="19" s="1"/>
  <c r="A1134" i="19" s="1"/>
  <c r="A1228" i="19" s="1"/>
  <c r="A740" i="19"/>
  <c r="A724" i="19"/>
  <c r="A824" i="19"/>
  <c r="A922" i="19" s="1"/>
  <c r="A1022" i="19" s="1"/>
  <c r="A1118" i="19" s="1"/>
  <c r="A1212" i="19" s="1"/>
  <c r="A833" i="19"/>
  <c r="A931" i="19" s="1"/>
  <c r="A1031" i="19" s="1"/>
  <c r="A1127" i="19" s="1"/>
  <c r="A1221" i="19" s="1"/>
  <c r="A733" i="19"/>
  <c r="A884" i="19"/>
  <c r="A982" i="19" s="1"/>
  <c r="A1082" i="19" s="1"/>
  <c r="A1178" i="19" s="1"/>
  <c r="A1272" i="19" s="1"/>
  <c r="A784" i="19"/>
  <c r="A813" i="19"/>
  <c r="A911" i="19" s="1"/>
  <c r="A1011" i="19" s="1"/>
  <c r="A1107" i="19" s="1"/>
  <c r="A1201" i="19" s="1"/>
  <c r="A713" i="19"/>
  <c r="A852" i="19"/>
  <c r="A950" i="19" s="1"/>
  <c r="A1050" i="19" s="1"/>
  <c r="A1146" i="19" s="1"/>
  <c r="A1240" i="19" s="1"/>
  <c r="A752" i="19"/>
  <c r="A817" i="19"/>
  <c r="A915" i="19" s="1"/>
  <c r="A1015" i="19" s="1"/>
  <c r="A1111" i="19" s="1"/>
  <c r="A1205" i="19" s="1"/>
  <c r="A717" i="19"/>
  <c r="A880" i="19"/>
  <c r="A978" i="19" s="1"/>
  <c r="A1078" i="19" s="1"/>
  <c r="A1174" i="19" s="1"/>
  <c r="A1268" i="19" s="1"/>
  <c r="A780" i="19"/>
  <c r="A872" i="19"/>
  <c r="A970" i="19" s="1"/>
  <c r="A1070" i="19" s="1"/>
  <c r="A1166" i="19" s="1"/>
  <c r="A1260" i="19" s="1"/>
  <c r="A772" i="19"/>
  <c r="A844" i="19"/>
  <c r="A942" i="19" s="1"/>
  <c r="A1042" i="19" s="1"/>
  <c r="A1138" i="19" s="1"/>
  <c r="A1232" i="19" s="1"/>
  <c r="A744" i="19"/>
  <c r="A844" i="18"/>
  <c r="A942" i="18" s="1"/>
  <c r="A1042" i="18" s="1"/>
  <c r="A1138" i="18" s="1"/>
  <c r="A1232" i="18" s="1"/>
  <c r="A744" i="18"/>
  <c r="A856" i="18"/>
  <c r="A954" i="18" s="1"/>
  <c r="A1054" i="18" s="1"/>
  <c r="A1150" i="18" s="1"/>
  <c r="A1244" i="18" s="1"/>
  <c r="A756" i="18"/>
  <c r="A813" i="18"/>
  <c r="A911" i="18" s="1"/>
  <c r="A1011" i="18" s="1"/>
  <c r="A1107" i="18" s="1"/>
  <c r="A1201" i="18" s="1"/>
  <c r="A713" i="18"/>
  <c r="A860" i="18"/>
  <c r="A958" i="18" s="1"/>
  <c r="A1058" i="18" s="1"/>
  <c r="A1154" i="18" s="1"/>
  <c r="A1248" i="18" s="1"/>
  <c r="A760" i="18"/>
  <c r="A832" i="18"/>
  <c r="A930" i="18" s="1"/>
  <c r="A1030" i="18" s="1"/>
  <c r="A1126" i="18" s="1"/>
  <c r="A1220" i="18" s="1"/>
  <c r="A732" i="18"/>
  <c r="A880" i="18"/>
  <c r="A978" i="18" s="1"/>
  <c r="A1078" i="18" s="1"/>
  <c r="A1174" i="18" s="1"/>
  <c r="A1268" i="18" s="1"/>
  <c r="A780" i="18"/>
  <c r="A828" i="18"/>
  <c r="A926" i="18" s="1"/>
  <c r="A1026" i="18" s="1"/>
  <c r="A1122" i="18" s="1"/>
  <c r="A1216" i="18" s="1"/>
  <c r="A728" i="18"/>
  <c r="A812" i="18"/>
  <c r="A910" i="18" s="1"/>
  <c r="A1010" i="18" s="1"/>
  <c r="A1106" i="18" s="1"/>
  <c r="A1200" i="18" s="1"/>
  <c r="A712" i="18"/>
  <c r="A707" i="18"/>
  <c r="A807" i="18"/>
  <c r="A905" i="18" s="1"/>
  <c r="A1005" i="18" s="1"/>
  <c r="A1101" i="18" s="1"/>
  <c r="A1195" i="18" s="1"/>
  <c r="A840" i="18"/>
  <c r="A938" i="18" s="1"/>
  <c r="A1038" i="18" s="1"/>
  <c r="A1134" i="18" s="1"/>
  <c r="A1228" i="18" s="1"/>
  <c r="A740" i="18"/>
  <c r="A852" i="18"/>
  <c r="A950" i="18" s="1"/>
  <c r="A1050" i="18" s="1"/>
  <c r="A1146" i="18" s="1"/>
  <c r="A1240" i="18" s="1"/>
  <c r="A752" i="18"/>
  <c r="A817" i="18"/>
  <c r="A915" i="18" s="1"/>
  <c r="A1015" i="18" s="1"/>
  <c r="A1111" i="18" s="1"/>
  <c r="A1205" i="18" s="1"/>
  <c r="A717" i="18"/>
  <c r="A848" i="18"/>
  <c r="A946" i="18" s="1"/>
  <c r="A1046" i="18" s="1"/>
  <c r="A1142" i="18" s="1"/>
  <c r="A1236" i="18" s="1"/>
  <c r="A748" i="18"/>
  <c r="A800" i="18"/>
  <c r="A898" i="18" s="1"/>
  <c r="A998" i="18" s="1"/>
  <c r="A1094" i="18" s="1"/>
  <c r="A1188" i="18" s="1"/>
  <c r="A700" i="18"/>
  <c r="A716" i="18"/>
  <c r="A816" i="18"/>
  <c r="A914" i="18" s="1"/>
  <c r="A1014" i="18" s="1"/>
  <c r="A1110" i="18" s="1"/>
  <c r="A1204" i="18" s="1"/>
  <c r="A868" i="18"/>
  <c r="A966" i="18" s="1"/>
  <c r="A1066" i="18" s="1"/>
  <c r="A1162" i="18" s="1"/>
  <c r="A1256" i="18" s="1"/>
  <c r="A768" i="18"/>
  <c r="A876" i="18"/>
  <c r="A974" i="18" s="1"/>
  <c r="A1074" i="18" s="1"/>
  <c r="A1170" i="18" s="1"/>
  <c r="A1264" i="18" s="1"/>
  <c r="A776" i="18"/>
  <c r="A821" i="18"/>
  <c r="A919" i="18" s="1"/>
  <c r="A1019" i="18" s="1"/>
  <c r="A1115" i="18" s="1"/>
  <c r="A1209" i="18" s="1"/>
  <c r="A721" i="18"/>
  <c r="A864" i="18"/>
  <c r="A962" i="18" s="1"/>
  <c r="A1062" i="18" s="1"/>
  <c r="A1158" i="18" s="1"/>
  <c r="A1252" i="18" s="1"/>
  <c r="A764" i="18"/>
  <c r="A809" i="18"/>
  <c r="A907" i="18" s="1"/>
  <c r="A1007" i="18" s="1"/>
  <c r="A1103" i="18" s="1"/>
  <c r="A1197" i="18" s="1"/>
  <c r="A709" i="18"/>
  <c r="A884" i="18"/>
  <c r="A982" i="18" s="1"/>
  <c r="A1082" i="18" s="1"/>
  <c r="A1178" i="18" s="1"/>
  <c r="A1272" i="18" s="1"/>
  <c r="A784" i="18"/>
  <c r="A772" i="18"/>
  <c r="A872" i="18"/>
  <c r="A970" i="18" s="1"/>
  <c r="A1070" i="18" s="1"/>
  <c r="A1166" i="18" s="1"/>
  <c r="A1260" i="18" s="1"/>
  <c r="A736" i="18"/>
  <c r="A836" i="18"/>
  <c r="A934" i="18" s="1"/>
  <c r="A1034" i="18" s="1"/>
  <c r="A1130" i="18" s="1"/>
  <c r="A1224" i="18" s="1"/>
  <c r="A830" i="17"/>
  <c r="A928" i="17" s="1"/>
  <c r="A1028" i="17" s="1"/>
  <c r="A1124" i="17" s="1"/>
  <c r="A1218" i="17" s="1"/>
  <c r="A730" i="17"/>
  <c r="A722" i="17"/>
  <c r="A822" i="17"/>
  <c r="A920" i="17" s="1"/>
  <c r="A1020" i="17" s="1"/>
  <c r="A1116" i="17" s="1"/>
  <c r="A1210" i="17" s="1"/>
  <c r="A866" i="17"/>
  <c r="A964" i="17" s="1"/>
  <c r="A1064" i="17" s="1"/>
  <c r="A1160" i="17" s="1"/>
  <c r="A1254" i="17" s="1"/>
  <c r="A766" i="17"/>
  <c r="A725" i="17"/>
  <c r="A825" i="17"/>
  <c r="A923" i="17" s="1"/>
  <c r="A1023" i="17" s="1"/>
  <c r="A1119" i="17" s="1"/>
  <c r="A1213" i="17" s="1"/>
  <c r="A805" i="17"/>
  <c r="A903" i="17" s="1"/>
  <c r="A1003" i="17" s="1"/>
  <c r="A1099" i="17" s="1"/>
  <c r="A1193" i="17" s="1"/>
  <c r="A705" i="17"/>
  <c r="A846" i="17"/>
  <c r="A944" i="17" s="1"/>
  <c r="A1044" i="17" s="1"/>
  <c r="A1140" i="17" s="1"/>
  <c r="A1234" i="17" s="1"/>
  <c r="A746" i="17"/>
  <c r="A742" i="17"/>
  <c r="A842" i="17"/>
  <c r="A940" i="17" s="1"/>
  <c r="A1040" i="17" s="1"/>
  <c r="A1136" i="17" s="1"/>
  <c r="A1230" i="17" s="1"/>
  <c r="A858" i="17"/>
  <c r="A956" i="17" s="1"/>
  <c r="A1056" i="17" s="1"/>
  <c r="A1152" i="17" s="1"/>
  <c r="A1246" i="17" s="1"/>
  <c r="A758" i="17"/>
  <c r="A776" i="17"/>
  <c r="A876" i="17"/>
  <c r="A974" i="17" s="1"/>
  <c r="A1074" i="17" s="1"/>
  <c r="A1170" i="17" s="1"/>
  <c r="A1264" i="17" s="1"/>
  <c r="A738" i="17"/>
  <c r="A838" i="17"/>
  <c r="A936" i="17" s="1"/>
  <c r="A1036" i="17" s="1"/>
  <c r="A1132" i="17" s="1"/>
  <c r="A1226" i="17" s="1"/>
  <c r="A870" i="17"/>
  <c r="A968" i="17" s="1"/>
  <c r="A1068" i="17" s="1"/>
  <c r="A1164" i="17" s="1"/>
  <c r="A1258" i="17" s="1"/>
  <c r="A770" i="17"/>
  <c r="A817" i="17"/>
  <c r="A915" i="17" s="1"/>
  <c r="A1015" i="17" s="1"/>
  <c r="A1111" i="17" s="1"/>
  <c r="A1205" i="17" s="1"/>
  <c r="A717" i="17"/>
  <c r="A706" i="17"/>
  <c r="A806" i="17"/>
  <c r="A904" i="17" s="1"/>
  <c r="A1004" i="17" s="1"/>
  <c r="A1100" i="17" s="1"/>
  <c r="A1194" i="17" s="1"/>
  <c r="A862" i="17"/>
  <c r="A960" i="17" s="1"/>
  <c r="A1060" i="17" s="1"/>
  <c r="A1156" i="17" s="1"/>
  <c r="A1250" i="17" s="1"/>
  <c r="A762" i="17"/>
  <c r="A714" i="17"/>
  <c r="A814" i="17"/>
  <c r="A912" i="17" s="1"/>
  <c r="A1012" i="17" s="1"/>
  <c r="A1108" i="17" s="1"/>
  <c r="A1202" i="17" s="1"/>
  <c r="A801" i="17"/>
  <c r="A899" i="17" s="1"/>
  <c r="A999" i="17" s="1"/>
  <c r="A1095" i="17" s="1"/>
  <c r="A1189" i="17" s="1"/>
  <c r="A701" i="17"/>
  <c r="A813" i="17"/>
  <c r="A911" i="17" s="1"/>
  <c r="A1011" i="17" s="1"/>
  <c r="A1107" i="17" s="1"/>
  <c r="A1201" i="17" s="1"/>
  <c r="A713" i="17"/>
  <c r="A721" i="17"/>
  <c r="A821" i="17"/>
  <c r="A919" i="17" s="1"/>
  <c r="A1019" i="17" s="1"/>
  <c r="A1115" i="17" s="1"/>
  <c r="A1209" i="17" s="1"/>
  <c r="A840" i="16"/>
  <c r="A938" i="16" s="1"/>
  <c r="A1038" i="16" s="1"/>
  <c r="A1134" i="16" s="1"/>
  <c r="A1228" i="16" s="1"/>
  <c r="A740" i="16"/>
  <c r="A754" i="17"/>
  <c r="A854" i="17"/>
  <c r="A952" i="17" s="1"/>
  <c r="A1052" i="17" s="1"/>
  <c r="A1148" i="17" s="1"/>
  <c r="A1242" i="17" s="1"/>
  <c r="A750" i="17"/>
  <c r="A850" i="17"/>
  <c r="A948" i="17" s="1"/>
  <c r="A1048" i="17" s="1"/>
  <c r="A1144" i="17" s="1"/>
  <c r="A1238" i="17" s="1"/>
  <c r="A809" i="17"/>
  <c r="A907" i="17" s="1"/>
  <c r="A1007" i="17" s="1"/>
  <c r="A1103" i="17" s="1"/>
  <c r="A1197" i="17" s="1"/>
  <c r="A709" i="17"/>
  <c r="A710" i="17"/>
  <c r="A810" i="17"/>
  <c r="A908" i="17" s="1"/>
  <c r="A1008" i="17" s="1"/>
  <c r="A1104" i="17" s="1"/>
  <c r="A1198" i="17" s="1"/>
  <c r="A828" i="16"/>
  <c r="A926" i="16" s="1"/>
  <c r="A1026" i="16" s="1"/>
  <c r="A1122" i="16" s="1"/>
  <c r="A1216" i="16" s="1"/>
  <c r="A728" i="16"/>
  <c r="A882" i="16"/>
  <c r="A980" i="16" s="1"/>
  <c r="A1080" i="16" s="1"/>
  <c r="A1176" i="16" s="1"/>
  <c r="A1270" i="16" s="1"/>
  <c r="A782" i="16"/>
  <c r="A851" i="16"/>
  <c r="A949" i="16" s="1"/>
  <c r="A1049" i="16" s="1"/>
  <c r="A1145" i="16" s="1"/>
  <c r="A1239" i="16" s="1"/>
  <c r="A751" i="16"/>
  <c r="A846" i="16"/>
  <c r="A944" i="16" s="1"/>
  <c r="A1044" i="16" s="1"/>
  <c r="A1140" i="16" s="1"/>
  <c r="A1234" i="16" s="1"/>
  <c r="A746" i="16"/>
  <c r="A871" i="16"/>
  <c r="A969" i="16" s="1"/>
  <c r="A1069" i="16" s="1"/>
  <c r="A1165" i="16" s="1"/>
  <c r="A1259" i="16" s="1"/>
  <c r="A771" i="16"/>
  <c r="A721" i="16"/>
  <c r="A821" i="16"/>
  <c r="A919" i="16" s="1"/>
  <c r="A1019" i="16" s="1"/>
  <c r="A1115" i="16" s="1"/>
  <c r="A1209" i="16" s="1"/>
  <c r="A712" i="16"/>
  <c r="A812" i="16"/>
  <c r="A910" i="16" s="1"/>
  <c r="A1010" i="16" s="1"/>
  <c r="A1106" i="16" s="1"/>
  <c r="A1200" i="16" s="1"/>
  <c r="A703" i="16"/>
  <c r="A803" i="16"/>
  <c r="A901" i="16" s="1"/>
  <c r="A1001" i="16" s="1"/>
  <c r="A1097" i="16" s="1"/>
  <c r="A1191" i="16" s="1"/>
  <c r="A819" i="16"/>
  <c r="A917" i="16" s="1"/>
  <c r="A1017" i="16" s="1"/>
  <c r="A1113" i="16" s="1"/>
  <c r="A1207" i="16" s="1"/>
  <c r="A719" i="16"/>
  <c r="A807" i="16"/>
  <c r="A905" i="16" s="1"/>
  <c r="A1005" i="16" s="1"/>
  <c r="A1101" i="16" s="1"/>
  <c r="A1195" i="16" s="1"/>
  <c r="A707" i="16"/>
  <c r="A866" i="16"/>
  <c r="A964" i="16" s="1"/>
  <c r="A1064" i="16" s="1"/>
  <c r="A1160" i="16" s="1"/>
  <c r="A1254" i="16" s="1"/>
  <c r="A766" i="16"/>
  <c r="A702" i="16"/>
  <c r="A802" i="16"/>
  <c r="A900" i="16" s="1"/>
  <c r="A1000" i="16" s="1"/>
  <c r="A1096" i="16" s="1"/>
  <c r="A1190" i="16" s="1"/>
  <c r="A825" i="16"/>
  <c r="A923" i="16" s="1"/>
  <c r="A1023" i="16" s="1"/>
  <c r="A1119" i="16" s="1"/>
  <c r="A1213" i="16" s="1"/>
  <c r="A725" i="16"/>
  <c r="A878" i="16"/>
  <c r="A976" i="16" s="1"/>
  <c r="A1076" i="16" s="1"/>
  <c r="A1172" i="16" s="1"/>
  <c r="A1266" i="16" s="1"/>
  <c r="A778" i="16"/>
  <c r="A738" i="16"/>
  <c r="A838" i="16"/>
  <c r="A936" i="16" s="1"/>
  <c r="A1036" i="16" s="1"/>
  <c r="A1132" i="16" s="1"/>
  <c r="A1226" i="16" s="1"/>
  <c r="A722" i="16"/>
  <c r="A822" i="16"/>
  <c r="A920" i="16" s="1"/>
  <c r="A1020" i="16" s="1"/>
  <c r="A1116" i="16" s="1"/>
  <c r="A1210" i="16" s="1"/>
  <c r="A830" i="16"/>
  <c r="A928" i="16" s="1"/>
  <c r="A1028" i="16" s="1"/>
  <c r="A1124" i="16" s="1"/>
  <c r="A1218" i="16" s="1"/>
  <c r="A730" i="16"/>
  <c r="A858" i="16"/>
  <c r="A956" i="16" s="1"/>
  <c r="A1056" i="16" s="1"/>
  <c r="A1152" i="16" s="1"/>
  <c r="A1246" i="16" s="1"/>
  <c r="A758" i="16"/>
  <c r="A867" i="16"/>
  <c r="A965" i="16" s="1"/>
  <c r="A1065" i="16" s="1"/>
  <c r="A1161" i="16" s="1"/>
  <c r="A1255" i="16" s="1"/>
  <c r="A767" i="16"/>
  <c r="A753" i="16"/>
  <c r="A853" i="16"/>
  <c r="A951" i="16" s="1"/>
  <c r="A1051" i="16" s="1"/>
  <c r="A1147" i="16" s="1"/>
  <c r="A1241" i="16" s="1"/>
  <c r="A847" i="16"/>
  <c r="A945" i="16" s="1"/>
  <c r="A1045" i="16" s="1"/>
  <c r="A1141" i="16" s="1"/>
  <c r="A1235" i="16" s="1"/>
  <c r="A747" i="16"/>
  <c r="A879" i="16"/>
  <c r="A977" i="16" s="1"/>
  <c r="A1077" i="16" s="1"/>
  <c r="A1173" i="16" s="1"/>
  <c r="A1267" i="16" s="1"/>
  <c r="A779" i="16"/>
  <c r="A813" i="16"/>
  <c r="A911" i="16" s="1"/>
  <c r="A1011" i="16" s="1"/>
  <c r="A1107" i="16" s="1"/>
  <c r="A1201" i="16" s="1"/>
  <c r="A713" i="16"/>
  <c r="A831" i="16"/>
  <c r="A929" i="16" s="1"/>
  <c r="A1029" i="16" s="1"/>
  <c r="A1125" i="16" s="1"/>
  <c r="A1219" i="16" s="1"/>
  <c r="A731" i="16"/>
  <c r="A759" i="16"/>
  <c r="A859" i="16"/>
  <c r="A957" i="16" s="1"/>
  <c r="A1057" i="16" s="1"/>
  <c r="A1153" i="16" s="1"/>
  <c r="A1247" i="16" s="1"/>
  <c r="A820" i="16"/>
  <c r="A918" i="16" s="1"/>
  <c r="A1018" i="16" s="1"/>
  <c r="A1114" i="16" s="1"/>
  <c r="A1208" i="16" s="1"/>
  <c r="A720" i="16"/>
  <c r="A817" i="16"/>
  <c r="A915" i="16" s="1"/>
  <c r="A1015" i="16" s="1"/>
  <c r="A1111" i="16" s="1"/>
  <c r="A1205" i="16" s="1"/>
  <c r="A717" i="16"/>
  <c r="A883" i="16"/>
  <c r="A981" i="16" s="1"/>
  <c r="A1081" i="16" s="1"/>
  <c r="A1177" i="16" s="1"/>
  <c r="A1271" i="16" s="1"/>
  <c r="A783" i="16"/>
  <c r="A710" i="16"/>
  <c r="A810" i="16"/>
  <c r="A908" i="16" s="1"/>
  <c r="A1008" i="16" s="1"/>
  <c r="A1104" i="16" s="1"/>
  <c r="A1198" i="16" s="1"/>
  <c r="A855" i="16"/>
  <c r="A953" i="16" s="1"/>
  <c r="A1053" i="16" s="1"/>
  <c r="A1149" i="16" s="1"/>
  <c r="A1243" i="16" s="1"/>
  <c r="A755" i="16"/>
  <c r="A804" i="16"/>
  <c r="A902" i="16" s="1"/>
  <c r="A1002" i="16" s="1"/>
  <c r="A1098" i="16" s="1"/>
  <c r="A1192" i="16" s="1"/>
  <c r="A704" i="16"/>
  <c r="A805" i="16"/>
  <c r="A903" i="16" s="1"/>
  <c r="A1003" i="16" s="1"/>
  <c r="A1099" i="16" s="1"/>
  <c r="A1193" i="16" s="1"/>
  <c r="A705" i="16"/>
  <c r="A875" i="16"/>
  <c r="A973" i="16" s="1"/>
  <c r="A1073" i="16" s="1"/>
  <c r="A1169" i="16" s="1"/>
  <c r="A1263" i="16" s="1"/>
  <c r="A775" i="16"/>
  <c r="A801" i="16"/>
  <c r="A899" i="16" s="1"/>
  <c r="A999" i="16" s="1"/>
  <c r="A1095" i="16" s="1"/>
  <c r="A1189" i="16" s="1"/>
  <c r="A701" i="16"/>
  <c r="A861" i="16"/>
  <c r="A959" i="16" s="1"/>
  <c r="A1059" i="16" s="1"/>
  <c r="A1155" i="16" s="1"/>
  <c r="A1249" i="16" s="1"/>
  <c r="A761" i="16"/>
  <c r="A714" i="16"/>
  <c r="A814" i="16"/>
  <c r="A912" i="16" s="1"/>
  <c r="A1012" i="16" s="1"/>
  <c r="A1108" i="16" s="1"/>
  <c r="A1202" i="16" s="1"/>
  <c r="A863" i="16"/>
  <c r="A961" i="16" s="1"/>
  <c r="A1061" i="16" s="1"/>
  <c r="A1157" i="16" s="1"/>
  <c r="A1251" i="16" s="1"/>
  <c r="A763" i="16"/>
  <c r="A734" i="16"/>
  <c r="A834" i="16"/>
  <c r="A932" i="16" s="1"/>
  <c r="A1032" i="16" s="1"/>
  <c r="A1128" i="16" s="1"/>
  <c r="A1222" i="16" s="1"/>
  <c r="A862" i="16"/>
  <c r="A960" i="16" s="1"/>
  <c r="A1060" i="16" s="1"/>
  <c r="A1156" i="16" s="1"/>
  <c r="A1250" i="16" s="1"/>
  <c r="A762" i="16"/>
  <c r="A869" i="16"/>
  <c r="A967" i="16" s="1"/>
  <c r="A1067" i="16" s="1"/>
  <c r="A1163" i="16" s="1"/>
  <c r="A1257" i="16" s="1"/>
  <c r="A769" i="16"/>
  <c r="A706" i="16"/>
  <c r="A806" i="16"/>
  <c r="A904" i="16" s="1"/>
  <c r="A1004" i="16" s="1"/>
  <c r="A1100" i="16" s="1"/>
  <c r="A1194" i="16" s="1"/>
  <c r="A823" i="16"/>
  <c r="A921" i="16" s="1"/>
  <c r="A1021" i="16" s="1"/>
  <c r="A1117" i="16" s="1"/>
  <c r="A1211" i="16" s="1"/>
  <c r="A723" i="16"/>
  <c r="A815" i="16"/>
  <c r="A913" i="16" s="1"/>
  <c r="A1013" i="16" s="1"/>
  <c r="A1109" i="16" s="1"/>
  <c r="A1203" i="16" s="1"/>
  <c r="A715" i="16"/>
  <c r="A750" i="16"/>
  <c r="A850" i="16"/>
  <c r="A948" i="16" s="1"/>
  <c r="A1048" i="16" s="1"/>
  <c r="A1144" i="16" s="1"/>
  <c r="A1238" i="16" s="1"/>
  <c r="A839" i="16"/>
  <c r="A937" i="16" s="1"/>
  <c r="A1037" i="16" s="1"/>
  <c r="A1133" i="16" s="1"/>
  <c r="A1227" i="16" s="1"/>
  <c r="A739" i="16"/>
  <c r="A718" i="16"/>
  <c r="A818" i="16"/>
  <c r="A916" i="16" s="1"/>
  <c r="A1016" i="16" s="1"/>
  <c r="A1112" i="16" s="1"/>
  <c r="A1206" i="16" s="1"/>
  <c r="A726" i="16"/>
  <c r="A826" i="16"/>
  <c r="A924" i="16" s="1"/>
  <c r="A1024" i="16" s="1"/>
  <c r="A1120" i="16" s="1"/>
  <c r="A1214" i="16" s="1"/>
  <c r="A809" i="16"/>
  <c r="A907" i="16" s="1"/>
  <c r="A1007" i="16" s="1"/>
  <c r="A1103" i="16" s="1"/>
  <c r="A1197" i="16" s="1"/>
  <c r="A709" i="16"/>
  <c r="A829" i="16"/>
  <c r="A927" i="16" s="1"/>
  <c r="A1027" i="16" s="1"/>
  <c r="A1123" i="16" s="1"/>
  <c r="A1217" i="16" s="1"/>
  <c r="A729" i="16"/>
  <c r="A742" i="16"/>
  <c r="A842" i="16"/>
  <c r="A940" i="16" s="1"/>
  <c r="A1040" i="16" s="1"/>
  <c r="A1136" i="16" s="1"/>
  <c r="A1230" i="16" s="1"/>
  <c r="A874" i="16"/>
  <c r="A972" i="16" s="1"/>
  <c r="A1072" i="16" s="1"/>
  <c r="A1168" i="16" s="1"/>
  <c r="A1262" i="16" s="1"/>
  <c r="A774" i="16"/>
  <c r="A208" i="15" l="1"/>
  <c r="A403" i="15" s="1"/>
  <c r="A604" i="15" s="1"/>
  <c r="A801" i="15" s="1"/>
  <c r="A899" i="15" s="1"/>
  <c r="A999" i="15" s="1"/>
  <c r="A1095" i="15" s="1"/>
  <c r="A1189" i="15" s="1"/>
  <c r="A209" i="15"/>
  <c r="A404" i="15" s="1"/>
  <c r="A605" i="15" s="1"/>
  <c r="A802" i="15" s="1"/>
  <c r="A900" i="15" s="1"/>
  <c r="A1000" i="15" s="1"/>
  <c r="A1096" i="15" s="1"/>
  <c r="A1190" i="15" s="1"/>
  <c r="A210" i="15"/>
  <c r="A405" i="15" s="1"/>
  <c r="A606" i="15" s="1"/>
  <c r="A803" i="15" s="1"/>
  <c r="A901" i="15" s="1"/>
  <c r="A1001" i="15" s="1"/>
  <c r="A1097" i="15" s="1"/>
  <c r="A1191" i="15" s="1"/>
  <c r="A211" i="15"/>
  <c r="A406" i="15" s="1"/>
  <c r="A607" i="15" s="1"/>
  <c r="A804" i="15" s="1"/>
  <c r="A902" i="15" s="1"/>
  <c r="A1002" i="15" s="1"/>
  <c r="A1098" i="15" s="1"/>
  <c r="A1192" i="15" s="1"/>
  <c r="A212" i="15"/>
  <c r="A407" i="15" s="1"/>
  <c r="A608" i="15" s="1"/>
  <c r="A805" i="15" s="1"/>
  <c r="A903" i="15" s="1"/>
  <c r="A1003" i="15" s="1"/>
  <c r="A1099" i="15" s="1"/>
  <c r="A1193" i="15" s="1"/>
  <c r="A213" i="15"/>
  <c r="A408" i="15" s="1"/>
  <c r="A609" i="15" s="1"/>
  <c r="A806" i="15" s="1"/>
  <c r="A904" i="15" s="1"/>
  <c r="A1004" i="15" s="1"/>
  <c r="A1100" i="15" s="1"/>
  <c r="A1194" i="15" s="1"/>
  <c r="A214" i="15"/>
  <c r="A409" i="15" s="1"/>
  <c r="A610" i="15" s="1"/>
  <c r="A807" i="15" s="1"/>
  <c r="A905" i="15" s="1"/>
  <c r="A1005" i="15" s="1"/>
  <c r="A1101" i="15" s="1"/>
  <c r="A1195" i="15" s="1"/>
  <c r="A215" i="15"/>
  <c r="A410" i="15" s="1"/>
  <c r="A611" i="15" s="1"/>
  <c r="A808" i="15" s="1"/>
  <c r="A906" i="15" s="1"/>
  <c r="A1006" i="15" s="1"/>
  <c r="A1102" i="15" s="1"/>
  <c r="A1196" i="15" s="1"/>
  <c r="A216" i="15"/>
  <c r="A411" i="15" s="1"/>
  <c r="A612" i="15" s="1"/>
  <c r="A809" i="15" s="1"/>
  <c r="A907" i="15" s="1"/>
  <c r="A1007" i="15" s="1"/>
  <c r="A1103" i="15" s="1"/>
  <c r="A1197" i="15" s="1"/>
  <c r="A217" i="15"/>
  <c r="A412" i="15" s="1"/>
  <c r="A613" i="15" s="1"/>
  <c r="A810" i="15" s="1"/>
  <c r="A908" i="15" s="1"/>
  <c r="A1008" i="15" s="1"/>
  <c r="A1104" i="15" s="1"/>
  <c r="A1198" i="15" s="1"/>
  <c r="A218" i="15"/>
  <c r="A413" i="15" s="1"/>
  <c r="A614" i="15" s="1"/>
  <c r="A811" i="15" s="1"/>
  <c r="A909" i="15" s="1"/>
  <c r="A1009" i="15" s="1"/>
  <c r="A1105" i="15" s="1"/>
  <c r="A1199" i="15" s="1"/>
  <c r="A219" i="15"/>
  <c r="A414" i="15" s="1"/>
  <c r="A615" i="15" s="1"/>
  <c r="A812" i="15" s="1"/>
  <c r="A910" i="15" s="1"/>
  <c r="A1010" i="15" s="1"/>
  <c r="A1106" i="15" s="1"/>
  <c r="A1200" i="15" s="1"/>
  <c r="A220" i="15"/>
  <c r="A415" i="15" s="1"/>
  <c r="A616" i="15" s="1"/>
  <c r="A813" i="15" s="1"/>
  <c r="A911" i="15" s="1"/>
  <c r="A1011" i="15" s="1"/>
  <c r="A1107" i="15" s="1"/>
  <c r="A1201" i="15" s="1"/>
  <c r="A221" i="15"/>
  <c r="A416" i="15" s="1"/>
  <c r="A617" i="15" s="1"/>
  <c r="A814" i="15" s="1"/>
  <c r="A912" i="15" s="1"/>
  <c r="A1012" i="15" s="1"/>
  <c r="A1108" i="15" s="1"/>
  <c r="A1202" i="15" s="1"/>
  <c r="A222" i="15"/>
  <c r="A417" i="15" s="1"/>
  <c r="A618" i="15" s="1"/>
  <c r="A815" i="15" s="1"/>
  <c r="A913" i="15" s="1"/>
  <c r="A1013" i="15" s="1"/>
  <c r="A1109" i="15" s="1"/>
  <c r="A1203" i="15" s="1"/>
  <c r="A223" i="15"/>
  <c r="A418" i="15" s="1"/>
  <c r="A619" i="15" s="1"/>
  <c r="A816" i="15" s="1"/>
  <c r="A914" i="15" s="1"/>
  <c r="A1014" i="15" s="1"/>
  <c r="A1110" i="15" s="1"/>
  <c r="A1204" i="15" s="1"/>
  <c r="A224" i="15"/>
  <c r="A419" i="15" s="1"/>
  <c r="A620" i="15" s="1"/>
  <c r="A817" i="15" s="1"/>
  <c r="A915" i="15" s="1"/>
  <c r="A1015" i="15" s="1"/>
  <c r="A1111" i="15" s="1"/>
  <c r="A1205" i="15" s="1"/>
  <c r="A225" i="15"/>
  <c r="A420" i="15" s="1"/>
  <c r="A621" i="15" s="1"/>
  <c r="A818" i="15" s="1"/>
  <c r="A916" i="15" s="1"/>
  <c r="A1016" i="15" s="1"/>
  <c r="A1112" i="15" s="1"/>
  <c r="A1206" i="15" s="1"/>
  <c r="A226" i="15"/>
  <c r="A421" i="15" s="1"/>
  <c r="A622" i="15" s="1"/>
  <c r="A819" i="15" s="1"/>
  <c r="A917" i="15" s="1"/>
  <c r="A1017" i="15" s="1"/>
  <c r="A1113" i="15" s="1"/>
  <c r="A1207" i="15" s="1"/>
  <c r="A227" i="15"/>
  <c r="A422" i="15" s="1"/>
  <c r="A623" i="15" s="1"/>
  <c r="A820" i="15" s="1"/>
  <c r="A918" i="15" s="1"/>
  <c r="A1018" i="15" s="1"/>
  <c r="A1114" i="15" s="1"/>
  <c r="A1208" i="15" s="1"/>
  <c r="A228" i="15"/>
  <c r="A423" i="15" s="1"/>
  <c r="A624" i="15" s="1"/>
  <c r="A821" i="15" s="1"/>
  <c r="A919" i="15" s="1"/>
  <c r="A1019" i="15" s="1"/>
  <c r="A1115" i="15" s="1"/>
  <c r="A1209" i="15" s="1"/>
  <c r="A229" i="15"/>
  <c r="A424" i="15" s="1"/>
  <c r="A625" i="15" s="1"/>
  <c r="A822" i="15" s="1"/>
  <c r="A920" i="15" s="1"/>
  <c r="A1020" i="15" s="1"/>
  <c r="A1116" i="15" s="1"/>
  <c r="A1210" i="15" s="1"/>
  <c r="A230" i="15"/>
  <c r="A425" i="15" s="1"/>
  <c r="A626" i="15" s="1"/>
  <c r="A823" i="15" s="1"/>
  <c r="A921" i="15" s="1"/>
  <c r="A1021" i="15" s="1"/>
  <c r="A1117" i="15" s="1"/>
  <c r="A1211" i="15" s="1"/>
  <c r="A231" i="15"/>
  <c r="A426" i="15" s="1"/>
  <c r="A627" i="15" s="1"/>
  <c r="A824" i="15" s="1"/>
  <c r="A922" i="15" s="1"/>
  <c r="A1022" i="15" s="1"/>
  <c r="A1118" i="15" s="1"/>
  <c r="A1212" i="15" s="1"/>
  <c r="A232" i="15"/>
  <c r="A427" i="15" s="1"/>
  <c r="A628" i="15" s="1"/>
  <c r="A825" i="15" s="1"/>
  <c r="A923" i="15" s="1"/>
  <c r="A1023" i="15" s="1"/>
  <c r="A1119" i="15" s="1"/>
  <c r="A1213" i="15" s="1"/>
  <c r="A233" i="15"/>
  <c r="A428" i="15" s="1"/>
  <c r="A629" i="15" s="1"/>
  <c r="A826" i="15" s="1"/>
  <c r="A924" i="15" s="1"/>
  <c r="A1024" i="15" s="1"/>
  <c r="A1120" i="15" s="1"/>
  <c r="A1214" i="15" s="1"/>
  <c r="A234" i="15"/>
  <c r="A429" i="15" s="1"/>
  <c r="A630" i="15" s="1"/>
  <c r="A827" i="15" s="1"/>
  <c r="A925" i="15" s="1"/>
  <c r="A1025" i="15" s="1"/>
  <c r="A1121" i="15" s="1"/>
  <c r="A1215" i="15" s="1"/>
  <c r="A235" i="15"/>
  <c r="A430" i="15" s="1"/>
  <c r="A631" i="15" s="1"/>
  <c r="A828" i="15" s="1"/>
  <c r="A926" i="15" s="1"/>
  <c r="A1026" i="15" s="1"/>
  <c r="A1122" i="15" s="1"/>
  <c r="A1216" i="15" s="1"/>
  <c r="A236" i="15"/>
  <c r="A431" i="15" s="1"/>
  <c r="A632" i="15" s="1"/>
  <c r="A829" i="15" s="1"/>
  <c r="A927" i="15" s="1"/>
  <c r="A1027" i="15" s="1"/>
  <c r="A1123" i="15" s="1"/>
  <c r="A1217" i="15" s="1"/>
  <c r="A237" i="15"/>
  <c r="A432" i="15" s="1"/>
  <c r="A633" i="15" s="1"/>
  <c r="A830" i="15" s="1"/>
  <c r="A928" i="15" s="1"/>
  <c r="A1028" i="15" s="1"/>
  <c r="A1124" i="15" s="1"/>
  <c r="A1218" i="15" s="1"/>
  <c r="A238" i="15"/>
  <c r="A433" i="15" s="1"/>
  <c r="A634" i="15" s="1"/>
  <c r="A831" i="15" s="1"/>
  <c r="A929" i="15" s="1"/>
  <c r="A1029" i="15" s="1"/>
  <c r="A1125" i="15" s="1"/>
  <c r="A1219" i="15" s="1"/>
  <c r="A239" i="15"/>
  <c r="A434" i="15" s="1"/>
  <c r="A635" i="15" s="1"/>
  <c r="A832" i="15" s="1"/>
  <c r="A930" i="15" s="1"/>
  <c r="A1030" i="15" s="1"/>
  <c r="A1126" i="15" s="1"/>
  <c r="A1220" i="15" s="1"/>
  <c r="A240" i="15"/>
  <c r="A435" i="15" s="1"/>
  <c r="A636" i="15" s="1"/>
  <c r="A833" i="15" s="1"/>
  <c r="A931" i="15" s="1"/>
  <c r="A1031" i="15" s="1"/>
  <c r="A1127" i="15" s="1"/>
  <c r="A1221" i="15" s="1"/>
  <c r="A241" i="15"/>
  <c r="A436" i="15" s="1"/>
  <c r="A637" i="15" s="1"/>
  <c r="A834" i="15" s="1"/>
  <c r="A932" i="15" s="1"/>
  <c r="A1032" i="15" s="1"/>
  <c r="A1128" i="15" s="1"/>
  <c r="A1222" i="15" s="1"/>
  <c r="A242" i="15"/>
  <c r="A437" i="15" s="1"/>
  <c r="A638" i="15" s="1"/>
  <c r="A835" i="15" s="1"/>
  <c r="A933" i="15" s="1"/>
  <c r="A1033" i="15" s="1"/>
  <c r="A1129" i="15" s="1"/>
  <c r="A1223" i="15" s="1"/>
  <c r="A243" i="15"/>
  <c r="A438" i="15" s="1"/>
  <c r="A639" i="15" s="1"/>
  <c r="A836" i="15" s="1"/>
  <c r="A934" i="15" s="1"/>
  <c r="A1034" i="15" s="1"/>
  <c r="A1130" i="15" s="1"/>
  <c r="A1224" i="15" s="1"/>
  <c r="A244" i="15"/>
  <c r="A439" i="15" s="1"/>
  <c r="A640" i="15" s="1"/>
  <c r="A837" i="15" s="1"/>
  <c r="A935" i="15" s="1"/>
  <c r="A1035" i="15" s="1"/>
  <c r="A1131" i="15" s="1"/>
  <c r="A1225" i="15" s="1"/>
  <c r="A245" i="15"/>
  <c r="A440" i="15" s="1"/>
  <c r="A641" i="15" s="1"/>
  <c r="A838" i="15" s="1"/>
  <c r="A936" i="15" s="1"/>
  <c r="A1036" i="15" s="1"/>
  <c r="A1132" i="15" s="1"/>
  <c r="A1226" i="15" s="1"/>
  <c r="A246" i="15"/>
  <c r="A441" i="15" s="1"/>
  <c r="A642" i="15" s="1"/>
  <c r="A839" i="15" s="1"/>
  <c r="A937" i="15" s="1"/>
  <c r="A1037" i="15" s="1"/>
  <c r="A1133" i="15" s="1"/>
  <c r="A1227" i="15" s="1"/>
  <c r="A247" i="15"/>
  <c r="A442" i="15" s="1"/>
  <c r="A643" i="15" s="1"/>
  <c r="A840" i="15" s="1"/>
  <c r="A938" i="15" s="1"/>
  <c r="A1038" i="15" s="1"/>
  <c r="A1134" i="15" s="1"/>
  <c r="A1228" i="15" s="1"/>
  <c r="A248" i="15"/>
  <c r="A443" i="15" s="1"/>
  <c r="A644" i="15" s="1"/>
  <c r="A841" i="15" s="1"/>
  <c r="A939" i="15" s="1"/>
  <c r="A1039" i="15" s="1"/>
  <c r="A1135" i="15" s="1"/>
  <c r="A1229" i="15" s="1"/>
  <c r="A249" i="15"/>
  <c r="A444" i="15" s="1"/>
  <c r="A645" i="15" s="1"/>
  <c r="A842" i="15" s="1"/>
  <c r="A940" i="15" s="1"/>
  <c r="A1040" i="15" s="1"/>
  <c r="A1136" i="15" s="1"/>
  <c r="A1230" i="15" s="1"/>
  <c r="A250" i="15"/>
  <c r="A445" i="15" s="1"/>
  <c r="A646" i="15" s="1"/>
  <c r="A843" i="15" s="1"/>
  <c r="A941" i="15" s="1"/>
  <c r="A1041" i="15" s="1"/>
  <c r="A1137" i="15" s="1"/>
  <c r="A1231" i="15" s="1"/>
  <c r="A251" i="15"/>
  <c r="A446" i="15" s="1"/>
  <c r="A647" i="15" s="1"/>
  <c r="A844" i="15" s="1"/>
  <c r="A942" i="15" s="1"/>
  <c r="A1042" i="15" s="1"/>
  <c r="A1138" i="15" s="1"/>
  <c r="A1232" i="15" s="1"/>
  <c r="A252" i="15"/>
  <c r="A447" i="15" s="1"/>
  <c r="A648" i="15" s="1"/>
  <c r="A845" i="15" s="1"/>
  <c r="A943" i="15" s="1"/>
  <c r="A1043" i="15" s="1"/>
  <c r="A1139" i="15" s="1"/>
  <c r="A1233" i="15" s="1"/>
  <c r="A253" i="15"/>
  <c r="A448" i="15" s="1"/>
  <c r="A649" i="15" s="1"/>
  <c r="A846" i="15" s="1"/>
  <c r="A944" i="15" s="1"/>
  <c r="A1044" i="15" s="1"/>
  <c r="A1140" i="15" s="1"/>
  <c r="A1234" i="15" s="1"/>
  <c r="A254" i="15"/>
  <c r="A449" i="15" s="1"/>
  <c r="A650" i="15" s="1"/>
  <c r="A847" i="15" s="1"/>
  <c r="A945" i="15" s="1"/>
  <c r="A1045" i="15" s="1"/>
  <c r="A1141" i="15" s="1"/>
  <c r="A1235" i="15" s="1"/>
  <c r="A255" i="15"/>
  <c r="A450" i="15" s="1"/>
  <c r="A651" i="15" s="1"/>
  <c r="A848" i="15" s="1"/>
  <c r="A946" i="15" s="1"/>
  <c r="A1046" i="15" s="1"/>
  <c r="A1142" i="15" s="1"/>
  <c r="A1236" i="15" s="1"/>
  <c r="A256" i="15"/>
  <c r="A451" i="15" s="1"/>
  <c r="A652" i="15" s="1"/>
  <c r="A849" i="15" s="1"/>
  <c r="A947" i="15" s="1"/>
  <c r="A1047" i="15" s="1"/>
  <c r="A1143" i="15" s="1"/>
  <c r="A1237" i="15" s="1"/>
  <c r="A257" i="15"/>
  <c r="A452" i="15" s="1"/>
  <c r="A653" i="15" s="1"/>
  <c r="A850" i="15" s="1"/>
  <c r="A948" i="15" s="1"/>
  <c r="A1048" i="15" s="1"/>
  <c r="A1144" i="15" s="1"/>
  <c r="A1238" i="15" s="1"/>
  <c r="A258" i="15"/>
  <c r="A453" i="15" s="1"/>
  <c r="A654" i="15" s="1"/>
  <c r="A851" i="15" s="1"/>
  <c r="A949" i="15" s="1"/>
  <c r="A1049" i="15" s="1"/>
  <c r="A1145" i="15" s="1"/>
  <c r="A1239" i="15" s="1"/>
  <c r="A259" i="15"/>
  <c r="A454" i="15" s="1"/>
  <c r="A655" i="15" s="1"/>
  <c r="A852" i="15" s="1"/>
  <c r="A950" i="15" s="1"/>
  <c r="A1050" i="15" s="1"/>
  <c r="A1146" i="15" s="1"/>
  <c r="A1240" i="15" s="1"/>
  <c r="A260" i="15"/>
  <c r="A455" i="15" s="1"/>
  <c r="A656" i="15" s="1"/>
  <c r="A853" i="15" s="1"/>
  <c r="A951" i="15" s="1"/>
  <c r="A1051" i="15" s="1"/>
  <c r="A1147" i="15" s="1"/>
  <c r="A1241" i="15" s="1"/>
  <c r="A261" i="15"/>
  <c r="A456" i="15" s="1"/>
  <c r="A657" i="15" s="1"/>
  <c r="A854" i="15" s="1"/>
  <c r="A952" i="15" s="1"/>
  <c r="A1052" i="15" s="1"/>
  <c r="A1148" i="15" s="1"/>
  <c r="A1242" i="15" s="1"/>
  <c r="A262" i="15"/>
  <c r="A457" i="15" s="1"/>
  <c r="A658" i="15" s="1"/>
  <c r="A855" i="15" s="1"/>
  <c r="A953" i="15" s="1"/>
  <c r="A1053" i="15" s="1"/>
  <c r="A1149" i="15" s="1"/>
  <c r="A1243" i="15" s="1"/>
  <c r="A263" i="15"/>
  <c r="A458" i="15" s="1"/>
  <c r="A659" i="15" s="1"/>
  <c r="A856" i="15" s="1"/>
  <c r="A954" i="15" s="1"/>
  <c r="A1054" i="15" s="1"/>
  <c r="A1150" i="15" s="1"/>
  <c r="A1244" i="15" s="1"/>
  <c r="A264" i="15"/>
  <c r="A459" i="15" s="1"/>
  <c r="A660" i="15" s="1"/>
  <c r="A857" i="15" s="1"/>
  <c r="A955" i="15" s="1"/>
  <c r="A1055" i="15" s="1"/>
  <c r="A1151" i="15" s="1"/>
  <c r="A1245" i="15" s="1"/>
  <c r="A265" i="15"/>
  <c r="A460" i="15" s="1"/>
  <c r="A661" i="15" s="1"/>
  <c r="A858" i="15" s="1"/>
  <c r="A956" i="15" s="1"/>
  <c r="A1056" i="15" s="1"/>
  <c r="A1152" i="15" s="1"/>
  <c r="A1246" i="15" s="1"/>
  <c r="A266" i="15"/>
  <c r="A461" i="15" s="1"/>
  <c r="A662" i="15" s="1"/>
  <c r="A859" i="15" s="1"/>
  <c r="A957" i="15" s="1"/>
  <c r="A1057" i="15" s="1"/>
  <c r="A1153" i="15" s="1"/>
  <c r="A1247" i="15" s="1"/>
  <c r="A267" i="15"/>
  <c r="A462" i="15" s="1"/>
  <c r="A663" i="15" s="1"/>
  <c r="A860" i="15" s="1"/>
  <c r="A958" i="15" s="1"/>
  <c r="A1058" i="15" s="1"/>
  <c r="A1154" i="15" s="1"/>
  <c r="A1248" i="15" s="1"/>
  <c r="A268" i="15"/>
  <c r="A463" i="15" s="1"/>
  <c r="A664" i="15" s="1"/>
  <c r="A861" i="15" s="1"/>
  <c r="A959" i="15" s="1"/>
  <c r="A1059" i="15" s="1"/>
  <c r="A1155" i="15" s="1"/>
  <c r="A1249" i="15" s="1"/>
  <c r="A269" i="15"/>
  <c r="A464" i="15" s="1"/>
  <c r="A665" i="15" s="1"/>
  <c r="A862" i="15" s="1"/>
  <c r="A960" i="15" s="1"/>
  <c r="A1060" i="15" s="1"/>
  <c r="A1156" i="15" s="1"/>
  <c r="A1250" i="15" s="1"/>
  <c r="A270" i="15"/>
  <c r="A465" i="15" s="1"/>
  <c r="A666" i="15" s="1"/>
  <c r="A863" i="15" s="1"/>
  <c r="A961" i="15" s="1"/>
  <c r="A1061" i="15" s="1"/>
  <c r="A1157" i="15" s="1"/>
  <c r="A1251" i="15" s="1"/>
  <c r="A271" i="15"/>
  <c r="A466" i="15" s="1"/>
  <c r="A667" i="15" s="1"/>
  <c r="A864" i="15" s="1"/>
  <c r="A962" i="15" s="1"/>
  <c r="A1062" i="15" s="1"/>
  <c r="A1158" i="15" s="1"/>
  <c r="A1252" i="15" s="1"/>
  <c r="A272" i="15"/>
  <c r="A467" i="15" s="1"/>
  <c r="A668" i="15" s="1"/>
  <c r="A865" i="15" s="1"/>
  <c r="A963" i="15" s="1"/>
  <c r="A1063" i="15" s="1"/>
  <c r="A1159" i="15" s="1"/>
  <c r="A1253" i="15" s="1"/>
  <c r="A273" i="15"/>
  <c r="A468" i="15" s="1"/>
  <c r="A669" i="15" s="1"/>
  <c r="A866" i="15" s="1"/>
  <c r="A964" i="15" s="1"/>
  <c r="A1064" i="15" s="1"/>
  <c r="A1160" i="15" s="1"/>
  <c r="A1254" i="15" s="1"/>
  <c r="A274" i="15"/>
  <c r="A469" i="15" s="1"/>
  <c r="A670" i="15" s="1"/>
  <c r="A867" i="15" s="1"/>
  <c r="A965" i="15" s="1"/>
  <c r="A1065" i="15" s="1"/>
  <c r="A1161" i="15" s="1"/>
  <c r="A1255" i="15" s="1"/>
  <c r="A275" i="15"/>
  <c r="A470" i="15" s="1"/>
  <c r="A671" i="15" s="1"/>
  <c r="A868" i="15" s="1"/>
  <c r="A966" i="15" s="1"/>
  <c r="A1066" i="15" s="1"/>
  <c r="A1162" i="15" s="1"/>
  <c r="A1256" i="15" s="1"/>
  <c r="A276" i="15"/>
  <c r="A471" i="15" s="1"/>
  <c r="A672" i="15" s="1"/>
  <c r="A869" i="15" s="1"/>
  <c r="A967" i="15" s="1"/>
  <c r="A1067" i="15" s="1"/>
  <c r="A1163" i="15" s="1"/>
  <c r="A1257" i="15" s="1"/>
  <c r="A277" i="15"/>
  <c r="A472" i="15" s="1"/>
  <c r="A673" i="15" s="1"/>
  <c r="A870" i="15" s="1"/>
  <c r="A968" i="15" s="1"/>
  <c r="A1068" i="15" s="1"/>
  <c r="A1164" i="15" s="1"/>
  <c r="A1258" i="15" s="1"/>
  <c r="A278" i="15"/>
  <c r="A473" i="15" s="1"/>
  <c r="A674" i="15" s="1"/>
  <c r="A871" i="15" s="1"/>
  <c r="A969" i="15" s="1"/>
  <c r="A1069" i="15" s="1"/>
  <c r="A1165" i="15" s="1"/>
  <c r="A1259" i="15" s="1"/>
  <c r="A279" i="15"/>
  <c r="A474" i="15" s="1"/>
  <c r="A675" i="15" s="1"/>
  <c r="A872" i="15" s="1"/>
  <c r="A970" i="15" s="1"/>
  <c r="A1070" i="15" s="1"/>
  <c r="A1166" i="15" s="1"/>
  <c r="A1260" i="15" s="1"/>
  <c r="A280" i="15"/>
  <c r="A475" i="15" s="1"/>
  <c r="A676" i="15" s="1"/>
  <c r="A873" i="15" s="1"/>
  <c r="A971" i="15" s="1"/>
  <c r="A1071" i="15" s="1"/>
  <c r="A1167" i="15" s="1"/>
  <c r="A1261" i="15" s="1"/>
  <c r="A281" i="15"/>
  <c r="A476" i="15" s="1"/>
  <c r="A677" i="15" s="1"/>
  <c r="A874" i="15" s="1"/>
  <c r="A972" i="15" s="1"/>
  <c r="A1072" i="15" s="1"/>
  <c r="A1168" i="15" s="1"/>
  <c r="A1262" i="15" s="1"/>
  <c r="A282" i="15"/>
  <c r="A477" i="15" s="1"/>
  <c r="A678" i="15" s="1"/>
  <c r="A875" i="15" s="1"/>
  <c r="A973" i="15" s="1"/>
  <c r="A1073" i="15" s="1"/>
  <c r="A1169" i="15" s="1"/>
  <c r="A1263" i="15" s="1"/>
  <c r="A283" i="15"/>
  <c r="A478" i="15" s="1"/>
  <c r="A679" i="15" s="1"/>
  <c r="A876" i="15" s="1"/>
  <c r="A974" i="15" s="1"/>
  <c r="A1074" i="15" s="1"/>
  <c r="A1170" i="15" s="1"/>
  <c r="A1264" i="15" s="1"/>
  <c r="A284" i="15"/>
  <c r="A479" i="15" s="1"/>
  <c r="A680" i="15" s="1"/>
  <c r="A877" i="15" s="1"/>
  <c r="A975" i="15" s="1"/>
  <c r="A1075" i="15" s="1"/>
  <c r="A1171" i="15" s="1"/>
  <c r="A1265" i="15" s="1"/>
  <c r="A285" i="15"/>
  <c r="A480" i="15" s="1"/>
  <c r="A681" i="15" s="1"/>
  <c r="A878" i="15" s="1"/>
  <c r="A976" i="15" s="1"/>
  <c r="A1076" i="15" s="1"/>
  <c r="A1172" i="15" s="1"/>
  <c r="A1266" i="15" s="1"/>
  <c r="A286" i="15"/>
  <c r="A481" i="15" s="1"/>
  <c r="A682" i="15" s="1"/>
  <c r="A879" i="15" s="1"/>
  <c r="A977" i="15" s="1"/>
  <c r="A1077" i="15" s="1"/>
  <c r="A1173" i="15" s="1"/>
  <c r="A1267" i="15" s="1"/>
  <c r="A287" i="15"/>
  <c r="A482" i="15" s="1"/>
  <c r="A683" i="15" s="1"/>
  <c r="A880" i="15" s="1"/>
  <c r="A978" i="15" s="1"/>
  <c r="A1078" i="15" s="1"/>
  <c r="A1174" i="15" s="1"/>
  <c r="A1268" i="15" s="1"/>
  <c r="A288" i="15"/>
  <c r="A483" i="15" s="1"/>
  <c r="A684" i="15" s="1"/>
  <c r="A881" i="15" s="1"/>
  <c r="A979" i="15" s="1"/>
  <c r="A1079" i="15" s="1"/>
  <c r="A1175" i="15" s="1"/>
  <c r="A1269" i="15" s="1"/>
  <c r="A289" i="15"/>
  <c r="A484" i="15" s="1"/>
  <c r="A685" i="15" s="1"/>
  <c r="A882" i="15" s="1"/>
  <c r="A980" i="15" s="1"/>
  <c r="A1080" i="15" s="1"/>
  <c r="A1176" i="15" s="1"/>
  <c r="A1270" i="15" s="1"/>
  <c r="A290" i="15"/>
  <c r="A485" i="15" s="1"/>
  <c r="A686" i="15" s="1"/>
  <c r="A883" i="15" s="1"/>
  <c r="A981" i="15" s="1"/>
  <c r="A1081" i="15" s="1"/>
  <c r="A1177" i="15" s="1"/>
  <c r="A1271" i="15" s="1"/>
  <c r="A291" i="15"/>
  <c r="A486" i="15" s="1"/>
  <c r="A687" i="15" s="1"/>
  <c r="A884" i="15" s="1"/>
  <c r="A982" i="15" s="1"/>
  <c r="A1082" i="15" s="1"/>
  <c r="A1178" i="15" s="1"/>
  <c r="A1272" i="15" s="1"/>
  <c r="A207" i="15"/>
  <c r="A402" i="15" s="1"/>
  <c r="A603" i="15" s="1"/>
  <c r="A800" i="15" s="1"/>
  <c r="A898" i="15" s="1"/>
  <c r="A998" i="15" s="1"/>
  <c r="A1094" i="15" s="1"/>
  <c r="A1188" i="15" s="1"/>
  <c r="CM9" i="3"/>
  <c r="CN9" i="3"/>
  <c r="CO9" i="3"/>
  <c r="CP9" i="3"/>
  <c r="CQ9" i="3"/>
  <c r="CM10" i="3"/>
  <c r="CN10" i="3"/>
  <c r="CO10" i="3"/>
  <c r="CP10" i="3"/>
  <c r="CQ10" i="3"/>
  <c r="CM11" i="3"/>
  <c r="CN11" i="3"/>
  <c r="CO11" i="3"/>
  <c r="CP11" i="3"/>
  <c r="CQ11" i="3"/>
  <c r="CM12" i="3"/>
  <c r="CN12" i="3"/>
  <c r="CO12" i="3"/>
  <c r="CP12" i="3"/>
  <c r="CQ12" i="3"/>
  <c r="CM13" i="3"/>
  <c r="CN13" i="3"/>
  <c r="CO13" i="3"/>
  <c r="CP13" i="3"/>
  <c r="CQ13" i="3"/>
  <c r="CM14" i="3"/>
  <c r="CN14" i="3"/>
  <c r="CO14" i="3"/>
  <c r="CP14" i="3"/>
  <c r="CQ14" i="3"/>
  <c r="CM15" i="3"/>
  <c r="CN15" i="3"/>
  <c r="CO15" i="3"/>
  <c r="CP15" i="3"/>
  <c r="CQ15" i="3"/>
  <c r="CM16" i="3"/>
  <c r="CN16" i="3"/>
  <c r="CO16" i="3"/>
  <c r="CP16" i="3"/>
  <c r="CQ16" i="3"/>
  <c r="CM17" i="3"/>
  <c r="CN17" i="3"/>
  <c r="CO17" i="3"/>
  <c r="CP17" i="3"/>
  <c r="CQ17" i="3"/>
  <c r="CM18" i="3"/>
  <c r="CN18" i="3"/>
  <c r="CO18" i="3"/>
  <c r="CP18" i="3"/>
  <c r="CQ18" i="3"/>
  <c r="CM19" i="3"/>
  <c r="CN19" i="3"/>
  <c r="CO19" i="3"/>
  <c r="CP19" i="3"/>
  <c r="CQ19" i="3"/>
  <c r="CM20" i="3"/>
  <c r="CN20" i="3"/>
  <c r="CO20" i="3"/>
  <c r="CP20" i="3"/>
  <c r="CQ20" i="3"/>
  <c r="CM21" i="3"/>
  <c r="CN21" i="3"/>
  <c r="CO21" i="3"/>
  <c r="CP21" i="3"/>
  <c r="CQ21" i="3"/>
  <c r="CM22" i="3"/>
  <c r="CN22" i="3"/>
  <c r="CO22" i="3"/>
  <c r="CP22" i="3"/>
  <c r="CQ22" i="3"/>
  <c r="CM23" i="3"/>
  <c r="CN23" i="3"/>
  <c r="CO23" i="3"/>
  <c r="CP23" i="3"/>
  <c r="CQ23" i="3"/>
  <c r="CM24" i="3"/>
  <c r="CP24" i="3"/>
  <c r="CQ24" i="3"/>
  <c r="CN25" i="3"/>
  <c r="CO25" i="3"/>
  <c r="CP25" i="3"/>
  <c r="CQ25" i="3"/>
  <c r="CM26" i="3"/>
  <c r="CN26" i="3"/>
  <c r="CO26" i="3"/>
  <c r="CP26" i="3"/>
  <c r="CQ26" i="3"/>
  <c r="CM27" i="3"/>
  <c r="CN27" i="3"/>
  <c r="CO27" i="3"/>
  <c r="CP27" i="3"/>
  <c r="CQ27" i="3"/>
  <c r="CM28" i="3"/>
  <c r="CN28" i="3"/>
  <c r="CO28" i="3"/>
  <c r="CP28" i="3"/>
  <c r="CQ28" i="3"/>
  <c r="CM29" i="3"/>
  <c r="CN29" i="3"/>
  <c r="CO29" i="3"/>
  <c r="CP29" i="3"/>
  <c r="CQ29" i="3"/>
  <c r="CM30" i="3"/>
  <c r="CN30" i="3"/>
  <c r="CO30" i="3"/>
  <c r="CP30" i="3"/>
  <c r="CQ30" i="3"/>
  <c r="CM31" i="3"/>
  <c r="CN31" i="3"/>
  <c r="CO31" i="3"/>
  <c r="CP31" i="3"/>
  <c r="CQ31" i="3"/>
  <c r="CM32" i="3"/>
  <c r="CN32" i="3"/>
  <c r="CO32" i="3"/>
  <c r="CP32" i="3"/>
  <c r="CQ32" i="3"/>
  <c r="CM33" i="3"/>
  <c r="CN33" i="3"/>
  <c r="CO33" i="3"/>
  <c r="CP33" i="3"/>
  <c r="CQ33" i="3"/>
  <c r="CM34" i="3"/>
  <c r="CN34" i="3"/>
  <c r="CO34" i="3"/>
  <c r="CP34" i="3"/>
  <c r="CQ34" i="3"/>
  <c r="CM35" i="3"/>
  <c r="CN35" i="3"/>
  <c r="CO35" i="3"/>
  <c r="CP35" i="3"/>
  <c r="CQ35" i="3"/>
  <c r="CM36" i="3"/>
  <c r="CN36" i="3"/>
  <c r="CO36" i="3"/>
  <c r="CP36" i="3"/>
  <c r="CQ36" i="3"/>
  <c r="CM37" i="3"/>
  <c r="CN37" i="3"/>
  <c r="CO37" i="3"/>
  <c r="CP37" i="3"/>
  <c r="CQ37" i="3"/>
  <c r="CM38" i="3"/>
  <c r="CN38" i="3"/>
  <c r="CO38" i="3"/>
  <c r="CP38" i="3"/>
  <c r="CQ38" i="3"/>
  <c r="CM39" i="3"/>
  <c r="CN39" i="3"/>
  <c r="CO39" i="3"/>
  <c r="CP39" i="3"/>
  <c r="CQ39" i="3"/>
  <c r="CM40" i="3"/>
  <c r="CN40" i="3"/>
  <c r="CO40" i="3"/>
  <c r="CP40" i="3"/>
  <c r="CQ40" i="3"/>
  <c r="CM41" i="3"/>
  <c r="CN41" i="3"/>
  <c r="CO41" i="3"/>
  <c r="CP41" i="3"/>
  <c r="CQ41" i="3"/>
  <c r="CM42" i="3"/>
  <c r="CN42" i="3"/>
  <c r="CO42" i="3"/>
  <c r="CP42" i="3"/>
  <c r="CQ42" i="3"/>
  <c r="CM43" i="3"/>
  <c r="CN43" i="3"/>
  <c r="CO43" i="3"/>
  <c r="CP43" i="3"/>
  <c r="CQ43" i="3"/>
  <c r="CM44" i="3"/>
  <c r="CO44" i="3"/>
  <c r="CP44" i="3"/>
  <c r="CQ44" i="3"/>
  <c r="CM45" i="3"/>
  <c r="CN45" i="3"/>
  <c r="CO45" i="3"/>
  <c r="CP45" i="3"/>
  <c r="CQ45" i="3"/>
  <c r="CM46" i="3"/>
  <c r="CN46" i="3"/>
  <c r="CO46" i="3"/>
  <c r="CP46" i="3"/>
  <c r="CM47" i="3"/>
  <c r="CN47" i="3"/>
  <c r="CO47" i="3"/>
  <c r="CP47" i="3"/>
  <c r="CQ47" i="3"/>
  <c r="CM48" i="3"/>
  <c r="CN48" i="3"/>
  <c r="CO48" i="3"/>
  <c r="CP48" i="3"/>
  <c r="CQ48" i="3"/>
  <c r="CM49" i="3"/>
  <c r="CN49" i="3"/>
  <c r="CO49" i="3"/>
  <c r="CP49" i="3"/>
  <c r="CQ49" i="3"/>
  <c r="CM50" i="3"/>
  <c r="CN50" i="3"/>
  <c r="CO50" i="3"/>
  <c r="CP50" i="3"/>
  <c r="CQ50" i="3"/>
  <c r="CM51" i="3"/>
  <c r="CN51" i="3"/>
  <c r="CO51" i="3"/>
  <c r="CP51" i="3"/>
  <c r="CQ51" i="3"/>
  <c r="CM52" i="3"/>
  <c r="CN52" i="3"/>
  <c r="CO52" i="3"/>
  <c r="CP52" i="3"/>
  <c r="CQ52" i="3"/>
  <c r="CM53" i="3"/>
  <c r="CN53" i="3"/>
  <c r="CO53" i="3"/>
  <c r="CP53" i="3"/>
  <c r="CQ53" i="3"/>
  <c r="CM54" i="3"/>
  <c r="CN54" i="3"/>
  <c r="CO54" i="3"/>
  <c r="CP54" i="3"/>
  <c r="CQ54" i="3"/>
  <c r="CM55" i="3"/>
  <c r="CN55" i="3"/>
  <c r="CO55" i="3"/>
  <c r="CP55" i="3"/>
  <c r="CQ55" i="3"/>
  <c r="CM56" i="3"/>
  <c r="CN56" i="3"/>
  <c r="CO56" i="3"/>
  <c r="CP56" i="3"/>
  <c r="CQ56" i="3"/>
  <c r="CM57" i="3"/>
  <c r="CN57" i="3"/>
  <c r="CO57" i="3"/>
  <c r="CP57" i="3"/>
  <c r="CM58" i="3"/>
  <c r="CN58" i="3"/>
  <c r="CO58" i="3"/>
  <c r="CP58" i="3"/>
  <c r="CQ58" i="3"/>
  <c r="CM59" i="3"/>
  <c r="CN59" i="3"/>
  <c r="CO59" i="3"/>
  <c r="CP59" i="3"/>
  <c r="CQ59" i="3"/>
  <c r="CM60" i="3"/>
  <c r="CN60" i="3"/>
  <c r="CO60" i="3"/>
  <c r="CP60" i="3"/>
  <c r="CQ60" i="3"/>
  <c r="CM61" i="3"/>
  <c r="CN61" i="3"/>
  <c r="CO61" i="3"/>
  <c r="CP61" i="3"/>
  <c r="CQ61" i="3"/>
  <c r="CM62" i="3"/>
  <c r="CN62" i="3"/>
  <c r="CO62" i="3"/>
  <c r="CP62" i="3"/>
  <c r="CQ62" i="3"/>
  <c r="CM63" i="3"/>
  <c r="CN63" i="3"/>
  <c r="CO63" i="3"/>
  <c r="CP63" i="3"/>
  <c r="CQ63" i="3"/>
  <c r="CM64" i="3"/>
  <c r="CN64" i="3"/>
  <c r="CO64" i="3"/>
  <c r="CP64" i="3"/>
  <c r="CQ64" i="3"/>
  <c r="CM65" i="3"/>
  <c r="CN65" i="3"/>
  <c r="CO65" i="3"/>
  <c r="CP65" i="3"/>
  <c r="CQ65" i="3"/>
  <c r="CM66" i="3"/>
  <c r="CN66" i="3"/>
  <c r="CO66" i="3"/>
  <c r="CP66" i="3"/>
  <c r="CQ66" i="3"/>
  <c r="CM67" i="3"/>
  <c r="CN67" i="3"/>
  <c r="CO67" i="3"/>
  <c r="CP67" i="3"/>
  <c r="CQ67" i="3"/>
  <c r="CM68" i="3"/>
  <c r="CN68" i="3"/>
  <c r="CO68" i="3"/>
  <c r="CP68" i="3"/>
  <c r="CQ68" i="3"/>
  <c r="CM69" i="3"/>
  <c r="CN69" i="3"/>
  <c r="CO69" i="3"/>
  <c r="CP69" i="3"/>
  <c r="CQ69" i="3"/>
  <c r="CM70" i="3"/>
  <c r="CN70" i="3"/>
  <c r="CO70" i="3"/>
  <c r="CP70" i="3"/>
  <c r="CQ70" i="3"/>
  <c r="CM71" i="3"/>
  <c r="CN71" i="3"/>
  <c r="CO71" i="3"/>
  <c r="CP71" i="3"/>
  <c r="CQ71" i="3"/>
  <c r="CM72" i="3"/>
  <c r="CN72" i="3"/>
  <c r="CO72" i="3"/>
  <c r="CP72" i="3"/>
  <c r="CQ72" i="3"/>
  <c r="CM73" i="3"/>
  <c r="CN73" i="3"/>
  <c r="CO73" i="3"/>
  <c r="CP73" i="3"/>
  <c r="CQ73" i="3"/>
  <c r="CM74" i="3"/>
  <c r="CN74" i="3"/>
  <c r="CO74" i="3"/>
  <c r="CQ74" i="3"/>
  <c r="CM75" i="3"/>
  <c r="CN75" i="3"/>
  <c r="CO75" i="3"/>
  <c r="CP75" i="3"/>
  <c r="CQ75" i="3"/>
  <c r="CM76" i="3"/>
  <c r="CN76" i="3"/>
  <c r="CP76" i="3"/>
  <c r="CQ76" i="3"/>
  <c r="CM77" i="3"/>
  <c r="CN77" i="3"/>
  <c r="CO77" i="3"/>
  <c r="CP77" i="3"/>
  <c r="CQ77" i="3"/>
  <c r="CM78" i="3"/>
  <c r="CN78" i="3"/>
  <c r="CO78" i="3"/>
  <c r="CP78" i="3"/>
  <c r="CQ78" i="3"/>
  <c r="CM79" i="3"/>
  <c r="CN79" i="3"/>
  <c r="CO79" i="3"/>
  <c r="CP79" i="3"/>
  <c r="CQ79" i="3"/>
  <c r="CM80" i="3"/>
  <c r="CN80" i="3"/>
  <c r="CO80" i="3"/>
  <c r="CP80" i="3"/>
  <c r="CQ80" i="3"/>
  <c r="CM81" i="3"/>
  <c r="CN81" i="3"/>
  <c r="CO81" i="3"/>
  <c r="CP81" i="3"/>
  <c r="CQ81" i="3"/>
  <c r="CM82" i="3"/>
  <c r="CN82" i="3"/>
  <c r="CO82" i="3"/>
  <c r="CP82" i="3"/>
  <c r="CQ82" i="3"/>
  <c r="CM83" i="3"/>
  <c r="CN83" i="3"/>
  <c r="CO83" i="3"/>
  <c r="CP83" i="3"/>
  <c r="CQ83" i="3"/>
  <c r="CM84" i="3"/>
  <c r="CN84" i="3"/>
  <c r="CO84" i="3"/>
  <c r="CP84" i="3"/>
  <c r="CQ84" i="3"/>
  <c r="CM85" i="3"/>
  <c r="CN85" i="3"/>
  <c r="CO85" i="3"/>
  <c r="CP85" i="3"/>
  <c r="CQ85" i="3"/>
  <c r="CM86" i="3"/>
  <c r="CN86" i="3"/>
  <c r="CO86" i="3"/>
  <c r="CP86" i="3"/>
  <c r="CQ86" i="3"/>
  <c r="CM87" i="3"/>
  <c r="CN87" i="3"/>
  <c r="CO87" i="3"/>
  <c r="CP87" i="3"/>
  <c r="CQ87" i="3"/>
  <c r="CM88" i="3"/>
  <c r="CN88" i="3"/>
  <c r="CO88" i="3"/>
  <c r="CP88" i="3"/>
  <c r="CQ88" i="3"/>
  <c r="CM89" i="3"/>
  <c r="CN89" i="3"/>
  <c r="CO89" i="3"/>
  <c r="CP89" i="3"/>
  <c r="CQ89" i="3"/>
  <c r="CM90" i="3"/>
  <c r="CN90" i="3"/>
  <c r="CO90" i="3"/>
  <c r="CP90" i="3"/>
  <c r="CQ90" i="3"/>
  <c r="CM91" i="3"/>
  <c r="CN91" i="3"/>
  <c r="CO91" i="3"/>
  <c r="CP91" i="3"/>
  <c r="CQ91" i="3"/>
  <c r="CM92" i="3"/>
  <c r="CN92" i="3"/>
  <c r="CO92" i="3"/>
  <c r="CP92" i="3"/>
  <c r="CQ92" i="3"/>
  <c r="CN93" i="3"/>
  <c r="CO93" i="3"/>
  <c r="CP93" i="3"/>
  <c r="CQ93" i="3"/>
  <c r="CN94" i="3"/>
  <c r="CO94" i="3"/>
  <c r="CP94" i="3"/>
  <c r="CQ94" i="3"/>
  <c r="CM95" i="3"/>
  <c r="CN95" i="3"/>
  <c r="CO95" i="3"/>
  <c r="CP95" i="3"/>
  <c r="CQ95" i="3"/>
  <c r="CM96" i="3"/>
  <c r="CN96" i="3"/>
  <c r="CO96" i="3"/>
  <c r="CP96" i="3"/>
  <c r="CQ96" i="3"/>
  <c r="CM97" i="3"/>
  <c r="CN97" i="3"/>
  <c r="CO97" i="3"/>
  <c r="CP97" i="3"/>
  <c r="CQ97" i="3"/>
  <c r="CM98" i="3"/>
  <c r="CN98" i="3"/>
  <c r="CO98" i="3"/>
  <c r="CP98" i="3"/>
  <c r="CQ98" i="3"/>
  <c r="CM99" i="3"/>
  <c r="CN99" i="3"/>
  <c r="CO99" i="3"/>
  <c r="CP99" i="3"/>
  <c r="CQ99" i="3"/>
  <c r="CM100" i="3"/>
  <c r="CN100" i="3"/>
  <c r="CO100" i="3"/>
  <c r="CP100" i="3"/>
  <c r="CQ100" i="3"/>
  <c r="CM101" i="3"/>
  <c r="CN101" i="3"/>
  <c r="CO101" i="3"/>
  <c r="CP101" i="3"/>
  <c r="CQ101" i="3"/>
  <c r="CM102" i="3"/>
  <c r="CN102" i="3"/>
  <c r="CO102" i="3"/>
  <c r="CP102" i="3"/>
  <c r="CQ102" i="3"/>
  <c r="CM103" i="3"/>
  <c r="CN103" i="3"/>
  <c r="CO103" i="3"/>
  <c r="CP103" i="3"/>
  <c r="CQ103" i="3"/>
  <c r="CM104" i="3"/>
  <c r="CN104" i="3"/>
  <c r="CO104" i="3"/>
  <c r="CP104" i="3"/>
  <c r="CQ104" i="3"/>
  <c r="CM105" i="3"/>
  <c r="CN105" i="3"/>
  <c r="CO105" i="3"/>
  <c r="CP105" i="3"/>
  <c r="CQ105" i="3"/>
  <c r="CM106" i="3"/>
  <c r="CN106" i="3"/>
  <c r="CO106" i="3"/>
  <c r="CP106" i="3"/>
  <c r="CQ106" i="3"/>
  <c r="CM107" i="3"/>
  <c r="CN107" i="3"/>
  <c r="CO107" i="3"/>
  <c r="CP107" i="3"/>
  <c r="CQ107" i="3"/>
  <c r="CM108" i="3"/>
  <c r="CN108" i="3"/>
  <c r="CO108" i="3"/>
  <c r="CP108" i="3"/>
  <c r="CQ108" i="3"/>
  <c r="CN109" i="3"/>
  <c r="CO109" i="3"/>
  <c r="CP109" i="3"/>
  <c r="CQ109" i="3"/>
  <c r="CM110" i="3"/>
  <c r="CN110" i="3"/>
  <c r="CO110" i="3"/>
  <c r="CP110" i="3"/>
  <c r="CQ110" i="3"/>
  <c r="CM111" i="3"/>
  <c r="CN111" i="3"/>
  <c r="CO111" i="3"/>
  <c r="CP111" i="3"/>
  <c r="CQ111" i="3"/>
  <c r="CM112" i="3"/>
  <c r="CN112" i="3"/>
  <c r="CO112" i="3"/>
  <c r="CP112" i="3"/>
  <c r="CQ112" i="3"/>
  <c r="CM113" i="3"/>
  <c r="CO113" i="3"/>
  <c r="CP113" i="3"/>
  <c r="CQ113" i="3"/>
  <c r="CM114" i="3"/>
  <c r="CN114" i="3"/>
  <c r="CO114" i="3"/>
  <c r="CP114" i="3"/>
  <c r="CQ114" i="3"/>
  <c r="CM115" i="3"/>
  <c r="CN115" i="3"/>
  <c r="CO115" i="3"/>
  <c r="CP115" i="3"/>
  <c r="CQ115" i="3"/>
  <c r="CM116" i="3"/>
  <c r="CN116" i="3"/>
  <c r="CO116" i="3"/>
  <c r="CP116" i="3"/>
  <c r="CQ116" i="3"/>
  <c r="CM117" i="3"/>
  <c r="CN117" i="3"/>
  <c r="CO117" i="3"/>
  <c r="CP117" i="3"/>
  <c r="CQ117" i="3"/>
  <c r="CM118" i="3"/>
  <c r="CN118" i="3"/>
  <c r="CO118" i="3"/>
  <c r="CP118" i="3"/>
  <c r="CQ118" i="3"/>
  <c r="CM119" i="3"/>
  <c r="CN119" i="3"/>
  <c r="CO119" i="3"/>
  <c r="CP119" i="3"/>
  <c r="CQ119" i="3"/>
  <c r="CM120" i="3"/>
  <c r="CN120" i="3"/>
  <c r="CO120" i="3"/>
  <c r="CP120" i="3"/>
  <c r="CQ120" i="3"/>
  <c r="CM121" i="3"/>
  <c r="CN121" i="3"/>
  <c r="CO121" i="3"/>
  <c r="CP121" i="3"/>
  <c r="CQ121" i="3"/>
  <c r="CM122" i="3"/>
  <c r="CN122" i="3"/>
  <c r="CO122" i="3"/>
  <c r="CP122" i="3"/>
  <c r="CQ122" i="3"/>
  <c r="CM123" i="3"/>
  <c r="CN123" i="3"/>
  <c r="CO123" i="3"/>
  <c r="CP123" i="3"/>
  <c r="CQ123" i="3"/>
  <c r="CM124" i="3"/>
  <c r="CN124" i="3"/>
  <c r="CP124" i="3"/>
  <c r="CQ124" i="3"/>
  <c r="CM125" i="3"/>
  <c r="CN125" i="3"/>
  <c r="CO125" i="3"/>
  <c r="CP125" i="3"/>
  <c r="CM126" i="3"/>
  <c r="CN126" i="3"/>
  <c r="CO126" i="3"/>
  <c r="CP126" i="3"/>
  <c r="CQ126" i="3"/>
  <c r="CM127" i="3"/>
  <c r="CN127" i="3"/>
  <c r="CO127" i="3"/>
  <c r="CP127" i="3"/>
  <c r="CQ127" i="3"/>
  <c r="CM128" i="3"/>
  <c r="CN128" i="3"/>
  <c r="CO128" i="3"/>
  <c r="CP128" i="3"/>
  <c r="CQ128" i="3"/>
  <c r="CM129" i="3"/>
  <c r="CN129" i="3"/>
  <c r="CO129" i="3"/>
  <c r="CP129" i="3"/>
  <c r="CQ129" i="3"/>
  <c r="CM130" i="3"/>
  <c r="CN130" i="3"/>
  <c r="CO130" i="3"/>
  <c r="CP130" i="3"/>
  <c r="CQ130" i="3"/>
  <c r="CM131" i="3"/>
  <c r="CN131" i="3"/>
  <c r="CO131" i="3"/>
  <c r="CP131" i="3"/>
  <c r="CQ131" i="3"/>
  <c r="CM132" i="3"/>
  <c r="CN132" i="3"/>
  <c r="CO132" i="3"/>
  <c r="CP132" i="3"/>
  <c r="CQ132" i="3"/>
  <c r="CM133" i="3"/>
  <c r="CN133" i="3"/>
  <c r="CO133" i="3"/>
  <c r="CP133" i="3"/>
  <c r="CQ133" i="3"/>
  <c r="CM134" i="3"/>
  <c r="CN134" i="3"/>
  <c r="CO134" i="3"/>
  <c r="CP134" i="3"/>
  <c r="CQ134" i="3"/>
  <c r="CM135" i="3"/>
  <c r="CN135" i="3"/>
  <c r="CO135" i="3"/>
  <c r="CP135" i="3"/>
  <c r="CQ135" i="3"/>
  <c r="CM136" i="3"/>
  <c r="CN136" i="3"/>
  <c r="CO136" i="3"/>
  <c r="CP136" i="3"/>
  <c r="CQ136" i="3"/>
  <c r="CM137" i="3"/>
  <c r="CN137" i="3"/>
  <c r="CO137" i="3"/>
  <c r="CP137" i="3"/>
  <c r="CQ137" i="3"/>
  <c r="CM138" i="3"/>
  <c r="CN138" i="3"/>
  <c r="CO138" i="3"/>
  <c r="CP138" i="3"/>
  <c r="CQ138" i="3"/>
  <c r="CM139" i="3"/>
  <c r="CN139" i="3"/>
  <c r="CO139" i="3"/>
  <c r="CP139" i="3"/>
  <c r="CQ139" i="3"/>
  <c r="CM140" i="3"/>
  <c r="CN140" i="3"/>
  <c r="CO140" i="3"/>
  <c r="CP140" i="3"/>
  <c r="CQ140" i="3"/>
  <c r="CM141" i="3"/>
  <c r="CO141" i="3"/>
  <c r="CP141" i="3"/>
  <c r="CQ141" i="3"/>
  <c r="CM142" i="3"/>
  <c r="CN142" i="3"/>
  <c r="CO142" i="3"/>
  <c r="CP142" i="3"/>
  <c r="CQ142" i="3"/>
  <c r="CM143" i="3"/>
  <c r="CN143" i="3"/>
  <c r="CO143" i="3"/>
  <c r="CP143" i="3"/>
  <c r="CQ143" i="3"/>
  <c r="CM144" i="3"/>
  <c r="CN144" i="3"/>
  <c r="CO144" i="3"/>
  <c r="CP144" i="3"/>
  <c r="CQ144" i="3"/>
  <c r="CM145" i="3"/>
  <c r="CN145" i="3"/>
  <c r="CO145" i="3"/>
  <c r="CP145" i="3"/>
  <c r="CQ145" i="3"/>
  <c r="CM146" i="3"/>
  <c r="CN146" i="3"/>
  <c r="CO146" i="3"/>
  <c r="CP146" i="3"/>
  <c r="CQ146" i="3"/>
  <c r="CM147" i="3"/>
  <c r="CN147" i="3"/>
  <c r="CO147" i="3"/>
  <c r="CP147" i="3"/>
  <c r="CQ147" i="3"/>
  <c r="CM148" i="3"/>
  <c r="CN148" i="3"/>
  <c r="CO148" i="3"/>
  <c r="CP148" i="3"/>
  <c r="CQ148" i="3"/>
  <c r="CM149" i="3"/>
  <c r="CN149" i="3"/>
  <c r="CO149" i="3"/>
  <c r="CP149" i="3"/>
  <c r="CQ149" i="3"/>
  <c r="CM150" i="3"/>
  <c r="CN150" i="3"/>
  <c r="CO150" i="3"/>
  <c r="CP150" i="3"/>
  <c r="CQ150" i="3"/>
  <c r="CM151" i="3"/>
  <c r="CN151" i="3"/>
  <c r="CO151" i="3"/>
  <c r="CP151" i="3"/>
  <c r="CQ151" i="3"/>
  <c r="CM152" i="3"/>
  <c r="CN152" i="3"/>
  <c r="CO152" i="3"/>
  <c r="CP152" i="3"/>
  <c r="CQ152" i="3"/>
  <c r="CM153" i="3"/>
  <c r="CN153" i="3"/>
  <c r="CO153" i="3"/>
  <c r="CP153" i="3"/>
  <c r="CQ153" i="3"/>
  <c r="CM154" i="3"/>
  <c r="CN154" i="3"/>
  <c r="CO154" i="3"/>
  <c r="CP154" i="3"/>
  <c r="CQ154" i="3"/>
  <c r="CM155" i="3"/>
  <c r="CN155" i="3"/>
  <c r="CO155" i="3"/>
  <c r="CP155" i="3"/>
  <c r="CQ155" i="3"/>
  <c r="CM156" i="3"/>
  <c r="CN156" i="3"/>
  <c r="CO156" i="3"/>
  <c r="CP156" i="3"/>
  <c r="CQ156" i="3"/>
  <c r="CM157" i="3"/>
  <c r="CN157" i="3"/>
  <c r="CO157" i="3"/>
  <c r="CP157" i="3"/>
  <c r="CM158" i="3"/>
  <c r="CN158" i="3"/>
  <c r="CO158" i="3"/>
  <c r="CP158" i="3"/>
  <c r="CQ158" i="3"/>
  <c r="CM159" i="3"/>
  <c r="CN159" i="3"/>
  <c r="CO159" i="3"/>
  <c r="CP159" i="3"/>
  <c r="CQ159" i="3"/>
  <c r="CM160" i="3"/>
  <c r="CN160" i="3"/>
  <c r="CO160" i="3"/>
  <c r="CP160" i="3"/>
  <c r="CQ160" i="3"/>
  <c r="CM161" i="3"/>
  <c r="CN161" i="3"/>
  <c r="CO161" i="3"/>
  <c r="CP161" i="3"/>
  <c r="CQ161" i="3"/>
  <c r="CM162" i="3"/>
  <c r="CN162" i="3"/>
  <c r="CO162" i="3"/>
  <c r="CP162" i="3"/>
  <c r="CQ162" i="3"/>
  <c r="CM163" i="3"/>
  <c r="CN163" i="3"/>
  <c r="CO163" i="3"/>
  <c r="CP163" i="3"/>
  <c r="CQ163" i="3"/>
  <c r="CM164" i="3"/>
  <c r="CN164" i="3"/>
  <c r="CO164" i="3"/>
  <c r="CP164" i="3"/>
  <c r="CQ164" i="3"/>
  <c r="CM165" i="3"/>
  <c r="CN165" i="3"/>
  <c r="CO165" i="3"/>
  <c r="CP165" i="3"/>
  <c r="CQ165" i="3"/>
  <c r="CM166" i="3"/>
  <c r="CN166" i="3"/>
  <c r="CO166" i="3"/>
  <c r="CP166" i="3"/>
  <c r="CQ166" i="3"/>
  <c r="CM167" i="3"/>
  <c r="CN167" i="3"/>
  <c r="CO167" i="3"/>
  <c r="CP167" i="3"/>
  <c r="CQ167" i="3"/>
  <c r="CM168" i="3"/>
  <c r="CN168" i="3"/>
  <c r="CO168" i="3"/>
  <c r="CP168" i="3"/>
  <c r="CQ168" i="3"/>
  <c r="CM169" i="3"/>
  <c r="CN169" i="3"/>
  <c r="CO169" i="3"/>
  <c r="CP169" i="3"/>
  <c r="CQ169" i="3"/>
  <c r="CM170" i="3"/>
  <c r="CN170" i="3"/>
  <c r="CO170" i="3"/>
  <c r="CP170" i="3"/>
  <c r="CQ170" i="3"/>
  <c r="CM171" i="3"/>
  <c r="CN171" i="3"/>
  <c r="CO171" i="3"/>
  <c r="CP171" i="3"/>
  <c r="CQ171" i="3"/>
  <c r="CM172" i="3"/>
  <c r="CN172" i="3"/>
  <c r="CO172" i="3"/>
  <c r="CP172" i="3"/>
  <c r="CQ172" i="3"/>
  <c r="CM173" i="3"/>
  <c r="CN173" i="3"/>
  <c r="CO173" i="3"/>
  <c r="CP173" i="3"/>
  <c r="CQ173" i="3"/>
  <c r="CM174" i="3"/>
  <c r="CN174" i="3"/>
  <c r="CO174" i="3"/>
  <c r="CQ174" i="3"/>
  <c r="CM175" i="3"/>
  <c r="CN175" i="3"/>
  <c r="CO175" i="3"/>
  <c r="CP175" i="3"/>
  <c r="CQ175" i="3"/>
  <c r="CM176" i="3"/>
  <c r="CN176" i="3"/>
  <c r="CO176" i="3"/>
  <c r="CP176" i="3"/>
  <c r="CQ176" i="3"/>
  <c r="CM177" i="3"/>
  <c r="CN177" i="3"/>
  <c r="CO177" i="3"/>
  <c r="CP177" i="3"/>
  <c r="CQ177" i="3"/>
  <c r="CM178" i="3"/>
  <c r="CN178" i="3"/>
  <c r="CO178" i="3"/>
  <c r="CP178" i="3"/>
  <c r="CQ178" i="3"/>
  <c r="CM179" i="3"/>
  <c r="CN179" i="3"/>
  <c r="CO179" i="3"/>
  <c r="CP179" i="3"/>
  <c r="CQ179" i="3"/>
  <c r="CM180" i="3"/>
  <c r="CN180" i="3"/>
  <c r="CO180" i="3"/>
  <c r="CP180" i="3"/>
  <c r="CQ180" i="3"/>
  <c r="CM181" i="3"/>
  <c r="CN181" i="3"/>
  <c r="CO181" i="3"/>
  <c r="CP181" i="3"/>
  <c r="CQ181" i="3"/>
  <c r="CM182" i="3"/>
  <c r="CN182" i="3"/>
  <c r="CO182" i="3"/>
  <c r="CP182" i="3"/>
  <c r="CQ182" i="3"/>
  <c r="CM183" i="3"/>
  <c r="CN183" i="3"/>
  <c r="CO183" i="3"/>
  <c r="CP183" i="3"/>
  <c r="CQ183" i="3"/>
  <c r="CM184" i="3"/>
  <c r="CN184" i="3"/>
  <c r="CO184" i="3"/>
  <c r="CP184" i="3"/>
  <c r="CQ184" i="3"/>
  <c r="CM185" i="3"/>
  <c r="CN185" i="3"/>
  <c r="CO185" i="3"/>
  <c r="CP185" i="3"/>
  <c r="CQ185" i="3"/>
  <c r="CM186" i="3"/>
  <c r="CN186" i="3"/>
  <c r="CO186" i="3"/>
  <c r="CP186" i="3"/>
  <c r="CQ186" i="3"/>
  <c r="CM187" i="3"/>
  <c r="CN187" i="3"/>
  <c r="CO187" i="3"/>
  <c r="CP187" i="3"/>
  <c r="CQ187" i="3"/>
  <c r="CM188" i="3"/>
  <c r="CN188" i="3"/>
  <c r="CO188" i="3"/>
  <c r="CP188" i="3"/>
  <c r="CQ188" i="3"/>
  <c r="CM189" i="3"/>
  <c r="CN189" i="3"/>
  <c r="CO189" i="3"/>
  <c r="CP189" i="3"/>
  <c r="CQ189" i="3"/>
  <c r="CM190" i="3"/>
  <c r="CN190" i="3"/>
  <c r="CO190" i="3"/>
  <c r="CP190" i="3"/>
  <c r="CQ190" i="3"/>
  <c r="CM191" i="3"/>
  <c r="CN191" i="3"/>
  <c r="CO191" i="3"/>
  <c r="CP191" i="3"/>
  <c r="CQ191" i="3"/>
  <c r="CM192" i="3"/>
  <c r="CN192" i="3"/>
  <c r="CO192" i="3"/>
  <c r="CP192" i="3"/>
  <c r="CQ192" i="3"/>
  <c r="CN193" i="3"/>
  <c r="CO193" i="3"/>
  <c r="CP193" i="3"/>
  <c r="CQ193" i="3"/>
  <c r="CM194" i="3"/>
  <c r="CN194" i="3"/>
  <c r="CO194" i="3"/>
  <c r="CP194" i="3"/>
  <c r="CQ194" i="3"/>
  <c r="CM195" i="3"/>
  <c r="CN195" i="3"/>
  <c r="CO195" i="3"/>
  <c r="CP195" i="3"/>
  <c r="CQ195" i="3"/>
  <c r="CM196" i="3"/>
  <c r="CN196" i="3"/>
  <c r="CO196" i="3"/>
  <c r="CP196" i="3"/>
  <c r="CQ196" i="3"/>
  <c r="CM197" i="3"/>
  <c r="CN197" i="3"/>
  <c r="CO197" i="3"/>
  <c r="CP197" i="3"/>
  <c r="CQ197" i="3"/>
  <c r="CM198" i="3"/>
  <c r="CN198" i="3"/>
  <c r="CO198" i="3"/>
  <c r="CP198" i="3"/>
  <c r="CQ198" i="3"/>
  <c r="CM199" i="3"/>
  <c r="CN199" i="3"/>
  <c r="CO199" i="3"/>
  <c r="CP199" i="3"/>
  <c r="CQ199" i="3"/>
  <c r="CM200" i="3"/>
  <c r="CN200" i="3"/>
  <c r="CO200" i="3"/>
  <c r="CP200" i="3"/>
  <c r="CQ200" i="3"/>
  <c r="CM201" i="3"/>
  <c r="CN201" i="3"/>
  <c r="CO201" i="3"/>
  <c r="CP201" i="3"/>
  <c r="CQ201" i="3"/>
  <c r="CM202" i="3"/>
  <c r="CN202" i="3"/>
  <c r="CO202" i="3"/>
  <c r="CP202" i="3"/>
  <c r="CQ202" i="3"/>
  <c r="CM203" i="3"/>
  <c r="CN203" i="3"/>
  <c r="CO203" i="3"/>
  <c r="CP203" i="3"/>
  <c r="CQ203" i="3"/>
  <c r="CM204" i="3"/>
  <c r="CN204" i="3"/>
  <c r="CO204" i="3"/>
  <c r="CP204" i="3"/>
  <c r="CQ204" i="3"/>
  <c r="CM205" i="3"/>
  <c r="CN205" i="3"/>
  <c r="CO205" i="3"/>
  <c r="CP205" i="3"/>
  <c r="CQ205" i="3"/>
  <c r="CM206" i="3"/>
  <c r="CN206" i="3"/>
  <c r="CO206" i="3"/>
  <c r="CP206" i="3"/>
  <c r="CQ206" i="3"/>
  <c r="CM207" i="3"/>
  <c r="CN207" i="3"/>
  <c r="CO207" i="3"/>
  <c r="CP207" i="3"/>
  <c r="CQ207" i="3"/>
  <c r="CM208" i="3"/>
  <c r="CN208" i="3"/>
  <c r="CO208" i="3"/>
  <c r="CP208" i="3"/>
  <c r="CQ208" i="3"/>
  <c r="CN209" i="3"/>
  <c r="CO209" i="3"/>
  <c r="CP209" i="3"/>
  <c r="CQ209" i="3"/>
  <c r="CM210" i="3"/>
  <c r="CN210" i="3"/>
  <c r="CO210" i="3"/>
  <c r="CP210" i="3"/>
  <c r="CQ210" i="3"/>
  <c r="CM211" i="3"/>
  <c r="CN211" i="3"/>
  <c r="CO211" i="3"/>
  <c r="CP211" i="3"/>
  <c r="CQ211" i="3"/>
  <c r="CM212" i="3"/>
  <c r="CN212" i="3"/>
  <c r="CO212" i="3"/>
  <c r="CP212" i="3"/>
  <c r="CQ212" i="3"/>
  <c r="CM213" i="3"/>
  <c r="CN213" i="3"/>
  <c r="CO213" i="3"/>
  <c r="CP213" i="3"/>
  <c r="CQ213" i="3"/>
  <c r="CM214" i="3"/>
  <c r="CN214" i="3"/>
  <c r="CO214" i="3"/>
  <c r="CP214" i="3"/>
  <c r="CQ214" i="3"/>
  <c r="CM215" i="3"/>
  <c r="CN215" i="3"/>
  <c r="CO215" i="3"/>
  <c r="CP215" i="3"/>
  <c r="CQ215" i="3"/>
  <c r="CM216" i="3"/>
  <c r="CN216" i="3"/>
  <c r="CO216" i="3"/>
  <c r="CP216" i="3"/>
  <c r="CQ216" i="3"/>
  <c r="CM217" i="3"/>
  <c r="CN217" i="3"/>
  <c r="CO217" i="3"/>
  <c r="CP217" i="3"/>
  <c r="CQ217" i="3"/>
  <c r="CM218" i="3"/>
  <c r="CN218" i="3"/>
  <c r="CO218" i="3"/>
  <c r="CP218" i="3"/>
  <c r="CQ218" i="3"/>
  <c r="CM219" i="3"/>
  <c r="CN219" i="3"/>
  <c r="CO219" i="3"/>
  <c r="CP219" i="3"/>
  <c r="CQ219" i="3"/>
  <c r="CM220" i="3"/>
  <c r="CN220" i="3"/>
  <c r="CO220" i="3"/>
  <c r="CP220" i="3"/>
  <c r="CQ220" i="3"/>
  <c r="CM221" i="3"/>
  <c r="CN221" i="3"/>
  <c r="CO221" i="3"/>
  <c r="CP221" i="3"/>
  <c r="CQ221" i="3"/>
  <c r="CM222" i="3"/>
  <c r="CN222" i="3"/>
  <c r="CO222" i="3"/>
  <c r="CP222" i="3"/>
  <c r="CQ222" i="3"/>
  <c r="CM223" i="3"/>
  <c r="CN223" i="3"/>
  <c r="CO223" i="3"/>
  <c r="CP223" i="3"/>
  <c r="CQ223" i="3"/>
  <c r="CM224" i="3"/>
  <c r="CN224" i="3"/>
  <c r="CO224" i="3"/>
  <c r="CP224" i="3"/>
  <c r="CQ224" i="3"/>
  <c r="CM225" i="3"/>
  <c r="CN225" i="3"/>
  <c r="CO225" i="3"/>
  <c r="CP225" i="3"/>
  <c r="CM226" i="3"/>
  <c r="CN226" i="3"/>
  <c r="CO226" i="3"/>
  <c r="CP226" i="3"/>
  <c r="CQ226" i="3"/>
  <c r="CM227" i="3"/>
  <c r="CN227" i="3"/>
  <c r="CO227" i="3"/>
  <c r="CP227" i="3"/>
  <c r="CQ227" i="3"/>
  <c r="CM228" i="3"/>
  <c r="CN228" i="3"/>
  <c r="CO228" i="3"/>
  <c r="CP228" i="3"/>
  <c r="CQ228" i="3"/>
  <c r="CM229" i="3"/>
  <c r="CN229" i="3"/>
  <c r="CO229" i="3"/>
  <c r="CP229" i="3"/>
  <c r="CQ229" i="3"/>
  <c r="CM230" i="3"/>
  <c r="CN230" i="3"/>
  <c r="CO230" i="3"/>
  <c r="CP230" i="3"/>
  <c r="CQ230" i="3"/>
  <c r="CM231" i="3"/>
  <c r="CN231" i="3"/>
  <c r="CO231" i="3"/>
  <c r="CP231" i="3"/>
  <c r="CQ231" i="3"/>
  <c r="CM232" i="3"/>
  <c r="CN232" i="3"/>
  <c r="CO232" i="3"/>
  <c r="CP232" i="3"/>
  <c r="CQ232" i="3"/>
  <c r="CM233" i="3"/>
  <c r="CN233" i="3"/>
  <c r="CO233" i="3"/>
  <c r="CP233" i="3"/>
  <c r="CQ233" i="3"/>
  <c r="CM234" i="3"/>
  <c r="CN234" i="3"/>
  <c r="CO234" i="3"/>
  <c r="CP234" i="3"/>
  <c r="CQ234" i="3"/>
  <c r="CM235" i="3"/>
  <c r="CN235" i="3"/>
  <c r="CO235" i="3"/>
  <c r="CP235" i="3"/>
  <c r="CQ235" i="3"/>
  <c r="CM236" i="3"/>
  <c r="CN236" i="3"/>
  <c r="CO236" i="3"/>
  <c r="CP236" i="3"/>
  <c r="CQ236" i="3"/>
  <c r="CM237" i="3"/>
  <c r="CN237" i="3"/>
  <c r="CO237" i="3"/>
  <c r="CP237" i="3"/>
  <c r="CQ237" i="3"/>
  <c r="CM238" i="3"/>
  <c r="CN238" i="3"/>
  <c r="CO238" i="3"/>
  <c r="CP238" i="3"/>
  <c r="CQ238" i="3"/>
  <c r="CM239" i="3"/>
  <c r="CN239" i="3"/>
  <c r="CO239" i="3"/>
  <c r="CP239" i="3"/>
  <c r="CQ239" i="3"/>
  <c r="CM240" i="3"/>
  <c r="CN240" i="3"/>
  <c r="CO240" i="3"/>
  <c r="CP240" i="3"/>
  <c r="CQ240" i="3"/>
  <c r="CM241" i="3"/>
  <c r="CN241" i="3"/>
  <c r="CO241" i="3"/>
  <c r="CP241" i="3"/>
  <c r="CQ241" i="3"/>
  <c r="CM242" i="3"/>
  <c r="CN242" i="3"/>
  <c r="CO242" i="3"/>
  <c r="CP242" i="3"/>
  <c r="CM243" i="3"/>
  <c r="CN243" i="3"/>
  <c r="CO243" i="3"/>
  <c r="CP243" i="3"/>
  <c r="CQ243" i="3"/>
  <c r="CM244" i="3"/>
  <c r="CN244" i="3"/>
  <c r="CP244" i="3"/>
  <c r="CQ244" i="3"/>
  <c r="CM245" i="3"/>
  <c r="CN245" i="3"/>
  <c r="CO245" i="3"/>
  <c r="CP245" i="3"/>
  <c r="CQ245" i="3"/>
  <c r="CM246" i="3"/>
  <c r="CN246" i="3"/>
  <c r="CO246" i="3"/>
  <c r="CP246" i="3"/>
  <c r="CQ246" i="3"/>
  <c r="CM247" i="3"/>
  <c r="CN247" i="3"/>
  <c r="CO247" i="3"/>
  <c r="CP247" i="3"/>
  <c r="CQ247" i="3"/>
  <c r="CM248" i="3"/>
  <c r="CN248" i="3"/>
  <c r="CO248" i="3"/>
  <c r="CP248" i="3"/>
  <c r="CQ248" i="3"/>
  <c r="CM249" i="3"/>
  <c r="CN249" i="3"/>
  <c r="CO249" i="3"/>
  <c r="CP249" i="3"/>
  <c r="CQ249" i="3"/>
  <c r="CM250" i="3"/>
  <c r="CN250" i="3"/>
  <c r="CO250" i="3"/>
  <c r="CP250" i="3"/>
  <c r="CQ250" i="3"/>
  <c r="CM251" i="3"/>
  <c r="CN251" i="3"/>
  <c r="CO251" i="3"/>
  <c r="CP251" i="3"/>
  <c r="CQ251" i="3"/>
  <c r="CM252" i="3"/>
  <c r="CN252" i="3"/>
  <c r="CO252" i="3"/>
  <c r="CP252" i="3"/>
  <c r="CQ252" i="3"/>
  <c r="CM253" i="3"/>
  <c r="CN253" i="3"/>
  <c r="CO253" i="3"/>
  <c r="CP253" i="3"/>
  <c r="CQ253" i="3"/>
  <c r="CM254" i="3"/>
  <c r="CN254" i="3"/>
  <c r="CO254" i="3"/>
  <c r="CP254" i="3"/>
  <c r="CQ254" i="3"/>
  <c r="CM255" i="3"/>
  <c r="CN255" i="3"/>
  <c r="CO255" i="3"/>
  <c r="CP255" i="3"/>
  <c r="CQ255" i="3"/>
  <c r="CM256" i="3"/>
  <c r="CN256" i="3"/>
  <c r="CO256" i="3"/>
  <c r="CP256" i="3"/>
  <c r="CQ256" i="3"/>
  <c r="CM257" i="3"/>
  <c r="CN257" i="3"/>
  <c r="CO257" i="3"/>
  <c r="CP257" i="3"/>
  <c r="CQ257" i="3"/>
  <c r="CM258" i="3"/>
  <c r="CN258" i="3"/>
  <c r="CO258" i="3"/>
  <c r="CP258" i="3"/>
  <c r="CQ258" i="3"/>
  <c r="CM259" i="3"/>
  <c r="CN259" i="3"/>
  <c r="CO259" i="3"/>
  <c r="CP259" i="3"/>
  <c r="CQ259" i="3"/>
  <c r="CM260" i="3"/>
  <c r="CN260" i="3"/>
  <c r="CO260" i="3"/>
  <c r="CP260" i="3"/>
  <c r="CQ260" i="3"/>
  <c r="CM261" i="3"/>
  <c r="CN261" i="3"/>
  <c r="CO261" i="3"/>
  <c r="CP261" i="3"/>
  <c r="CQ261" i="3"/>
  <c r="CM262" i="3"/>
  <c r="CN262" i="3"/>
  <c r="CO262" i="3"/>
  <c r="CP262" i="3"/>
  <c r="CQ262" i="3"/>
  <c r="CM263" i="3"/>
  <c r="CN263" i="3"/>
  <c r="CO263" i="3"/>
  <c r="CP263" i="3"/>
  <c r="CQ263" i="3"/>
  <c r="CM264" i="3"/>
  <c r="CN264" i="3"/>
  <c r="CO264" i="3"/>
  <c r="CP264" i="3"/>
  <c r="CQ264" i="3"/>
  <c r="CN265" i="3"/>
  <c r="CO265" i="3"/>
  <c r="CP265" i="3"/>
  <c r="CQ265" i="3"/>
  <c r="CM266" i="3"/>
  <c r="CN266" i="3"/>
  <c r="CO266" i="3"/>
  <c r="CP266" i="3"/>
  <c r="CQ266" i="3"/>
  <c r="CN267" i="3"/>
  <c r="CO267" i="3"/>
  <c r="CP267" i="3"/>
  <c r="CQ267" i="3"/>
  <c r="CM268" i="3"/>
  <c r="CN268" i="3"/>
  <c r="CO268" i="3"/>
  <c r="CP268" i="3"/>
  <c r="CQ268" i="3"/>
  <c r="CN269" i="3"/>
  <c r="CO269" i="3"/>
  <c r="CP269" i="3"/>
  <c r="CQ269" i="3"/>
  <c r="CM270" i="3"/>
  <c r="CN270" i="3"/>
  <c r="CO270" i="3"/>
  <c r="CP270" i="3"/>
  <c r="CQ270" i="3"/>
  <c r="CM271" i="3"/>
  <c r="CN271" i="3"/>
  <c r="CO271" i="3"/>
  <c r="CP271" i="3"/>
  <c r="CQ271" i="3"/>
  <c r="CM272" i="3"/>
  <c r="CN272" i="3"/>
  <c r="CO272" i="3"/>
  <c r="CP272" i="3"/>
  <c r="CQ272" i="3"/>
  <c r="CN273" i="3"/>
  <c r="CO273" i="3"/>
  <c r="CP273" i="3"/>
  <c r="CQ273" i="3"/>
  <c r="CM274" i="3"/>
  <c r="CN274" i="3"/>
  <c r="CO274" i="3"/>
  <c r="CP274" i="3"/>
  <c r="CQ274" i="3"/>
  <c r="CM275" i="3"/>
  <c r="CN275" i="3"/>
  <c r="CO275" i="3"/>
  <c r="CP275" i="3"/>
  <c r="CQ275" i="3"/>
  <c r="CM276" i="3"/>
  <c r="CN276" i="3"/>
  <c r="CO276" i="3"/>
  <c r="CP276" i="3"/>
  <c r="CQ276" i="3"/>
  <c r="CM277" i="3"/>
  <c r="CN277" i="3"/>
  <c r="CP277" i="3"/>
  <c r="CQ277" i="3"/>
  <c r="CM278" i="3"/>
  <c r="CN278" i="3"/>
  <c r="CO278" i="3"/>
  <c r="CP278" i="3"/>
  <c r="CQ278" i="3"/>
  <c r="CM279" i="3"/>
  <c r="CN279" i="3"/>
  <c r="CO279" i="3"/>
  <c r="CP279" i="3"/>
  <c r="CQ279" i="3"/>
  <c r="CM280" i="3"/>
  <c r="CN280" i="3"/>
  <c r="CO280" i="3"/>
  <c r="CP280" i="3"/>
  <c r="CQ280" i="3"/>
  <c r="CM281" i="3"/>
  <c r="CN281" i="3"/>
  <c r="CO281" i="3"/>
  <c r="CP281" i="3"/>
  <c r="CQ281" i="3"/>
  <c r="CM282" i="3"/>
  <c r="CN282" i="3"/>
  <c r="CO282" i="3"/>
  <c r="CP282" i="3"/>
  <c r="CQ282" i="3"/>
  <c r="CM283" i="3"/>
  <c r="CN283" i="3"/>
  <c r="CO283" i="3"/>
  <c r="CP283" i="3"/>
  <c r="CQ283" i="3"/>
  <c r="CM284" i="3"/>
  <c r="CN284" i="3"/>
  <c r="CO284" i="3"/>
  <c r="CP284" i="3"/>
  <c r="CQ284" i="3"/>
  <c r="CM285" i="3"/>
  <c r="CN285" i="3"/>
  <c r="CO285" i="3"/>
  <c r="CP285" i="3"/>
  <c r="CQ285" i="3"/>
  <c r="CM286" i="3"/>
  <c r="CN286" i="3"/>
  <c r="CO286" i="3"/>
  <c r="CP286" i="3"/>
  <c r="CQ286" i="3"/>
  <c r="CM287" i="3"/>
  <c r="CO287" i="3"/>
  <c r="CP287" i="3"/>
  <c r="CQ287" i="3"/>
  <c r="CM288" i="3"/>
  <c r="CN288" i="3"/>
  <c r="CO288" i="3"/>
  <c r="CP288" i="3"/>
  <c r="CQ288" i="3"/>
  <c r="CM289" i="3"/>
  <c r="CN289" i="3"/>
  <c r="CO289" i="3"/>
  <c r="CP289" i="3"/>
  <c r="CQ289" i="3"/>
  <c r="CM290" i="3"/>
  <c r="CN290" i="3"/>
  <c r="CO290" i="3"/>
  <c r="CP290" i="3"/>
  <c r="CQ290" i="3"/>
  <c r="CM291" i="3"/>
  <c r="CN291" i="3"/>
  <c r="CO291" i="3"/>
  <c r="CP291" i="3"/>
  <c r="CQ291" i="3"/>
  <c r="CM292" i="3"/>
  <c r="CN292" i="3"/>
  <c r="CO292" i="3"/>
  <c r="CP292" i="3"/>
  <c r="CQ292" i="3"/>
  <c r="CM293" i="3"/>
  <c r="CN293" i="3"/>
  <c r="CO293" i="3"/>
  <c r="CP293" i="3"/>
  <c r="CQ293" i="3"/>
  <c r="CM294" i="3"/>
  <c r="CN294" i="3"/>
  <c r="CO294" i="3"/>
  <c r="CP294" i="3"/>
  <c r="CQ294" i="3"/>
  <c r="CM295" i="3"/>
  <c r="CN295" i="3"/>
  <c r="CP295" i="3"/>
  <c r="CQ295" i="3"/>
  <c r="CM296" i="3"/>
  <c r="CN296" i="3"/>
  <c r="CO296" i="3"/>
  <c r="CP296" i="3"/>
  <c r="CQ296" i="3"/>
  <c r="CM297" i="3"/>
  <c r="CN297" i="3"/>
  <c r="CO297" i="3"/>
  <c r="CM298" i="3"/>
  <c r="CN298" i="3"/>
  <c r="CO298" i="3"/>
  <c r="CP298" i="3"/>
  <c r="CQ298" i="3"/>
  <c r="CM299" i="3"/>
  <c r="CN299" i="3"/>
  <c r="CO299" i="3"/>
  <c r="CP299" i="3"/>
  <c r="CQ299" i="3"/>
  <c r="CM300" i="3"/>
  <c r="CN300" i="3"/>
  <c r="CO300" i="3"/>
  <c r="CP300" i="3"/>
  <c r="CQ300" i="3"/>
  <c r="CN301" i="3"/>
  <c r="CO301" i="3"/>
  <c r="CP301" i="3"/>
  <c r="CQ301" i="3"/>
  <c r="CM302" i="3"/>
  <c r="CN302" i="3"/>
  <c r="CO302" i="3"/>
  <c r="CP302" i="3"/>
  <c r="CQ302" i="3"/>
  <c r="CM303" i="3"/>
  <c r="CN303" i="3"/>
  <c r="CO303" i="3"/>
  <c r="CP303" i="3"/>
  <c r="CQ303" i="3"/>
  <c r="CM304" i="3"/>
  <c r="CN304" i="3"/>
  <c r="CO304" i="3"/>
  <c r="CP304" i="3"/>
  <c r="CQ304" i="3"/>
  <c r="CM305" i="3"/>
  <c r="CN305" i="3"/>
  <c r="CO305" i="3"/>
  <c r="CP305" i="3"/>
  <c r="CQ305" i="3"/>
  <c r="CM306" i="3"/>
  <c r="CN306" i="3"/>
  <c r="CO306" i="3"/>
  <c r="CQ306" i="3"/>
  <c r="CM307" i="3"/>
  <c r="CN307" i="3"/>
  <c r="CO307" i="3"/>
  <c r="CP307" i="3"/>
  <c r="CQ307" i="3"/>
  <c r="CM308" i="3"/>
  <c r="CN308" i="3"/>
  <c r="CO308" i="3"/>
  <c r="CP308" i="3"/>
  <c r="CM309" i="3"/>
  <c r="CN309" i="3"/>
  <c r="CO309" i="3"/>
  <c r="CP309" i="3"/>
  <c r="CM310" i="3"/>
  <c r="CN310" i="3"/>
  <c r="CO310" i="3"/>
  <c r="CP310" i="3"/>
  <c r="CQ310" i="3"/>
  <c r="CM311" i="3"/>
  <c r="CN311" i="3"/>
  <c r="CO311" i="3"/>
  <c r="CP311" i="3"/>
  <c r="CQ311" i="3"/>
  <c r="CM312" i="3"/>
  <c r="CO312" i="3"/>
  <c r="CP312" i="3"/>
  <c r="CQ312" i="3"/>
  <c r="CM313" i="3"/>
  <c r="CN313" i="3"/>
  <c r="CO313" i="3"/>
  <c r="CP313" i="3"/>
  <c r="CQ313" i="3"/>
  <c r="CM314" i="3"/>
  <c r="CN314" i="3"/>
  <c r="CO314" i="3"/>
  <c r="CP314" i="3"/>
  <c r="CQ314" i="3"/>
  <c r="CM315" i="3"/>
  <c r="CN315" i="3"/>
  <c r="CO315" i="3"/>
  <c r="CP315" i="3"/>
  <c r="CQ315" i="3"/>
  <c r="CM316" i="3"/>
  <c r="CN316" i="3"/>
  <c r="CO316" i="3"/>
  <c r="CP316" i="3"/>
  <c r="CQ316" i="3"/>
  <c r="CM317" i="3"/>
  <c r="CN317" i="3"/>
  <c r="CO317" i="3"/>
  <c r="CP317" i="3"/>
  <c r="CQ317" i="3"/>
  <c r="CM318" i="3"/>
  <c r="CN318" i="3"/>
  <c r="CO318" i="3"/>
  <c r="CP318" i="3"/>
  <c r="CQ318" i="3"/>
  <c r="CM319" i="3"/>
  <c r="CN319" i="3"/>
  <c r="CO319" i="3"/>
  <c r="CP319" i="3"/>
  <c r="CQ319" i="3"/>
  <c r="CM320" i="3"/>
  <c r="CN320" i="3"/>
  <c r="CO320" i="3"/>
  <c r="CP320" i="3"/>
  <c r="CM321" i="3"/>
  <c r="CN321" i="3"/>
  <c r="CO321" i="3"/>
  <c r="CP321" i="3"/>
  <c r="CQ321" i="3"/>
  <c r="CM322" i="3"/>
  <c r="CN322" i="3"/>
  <c r="CO322" i="3"/>
  <c r="CP322" i="3"/>
  <c r="CQ322" i="3"/>
  <c r="CM323" i="3"/>
  <c r="CN323" i="3"/>
  <c r="CO323" i="3"/>
  <c r="CP323" i="3"/>
  <c r="CQ323" i="3"/>
  <c r="CM324" i="3"/>
  <c r="CN324" i="3"/>
  <c r="CO324" i="3"/>
  <c r="CP324" i="3"/>
  <c r="CQ324" i="3"/>
  <c r="CM325" i="3"/>
  <c r="CN325" i="3"/>
  <c r="CO325" i="3"/>
  <c r="CP325" i="3"/>
  <c r="CM326" i="3"/>
  <c r="CN326" i="3"/>
  <c r="CO326" i="3"/>
  <c r="CP326" i="3"/>
  <c r="CQ326" i="3"/>
  <c r="CM327" i="3"/>
  <c r="CN327" i="3"/>
  <c r="CO327" i="3"/>
  <c r="CP327" i="3"/>
  <c r="CQ327" i="3"/>
  <c r="CM328" i="3"/>
  <c r="CN328" i="3"/>
  <c r="CO328" i="3"/>
  <c r="CP328" i="3"/>
  <c r="CQ328" i="3"/>
  <c r="CM329" i="3"/>
  <c r="CN329" i="3"/>
  <c r="CO329" i="3"/>
  <c r="CP329" i="3"/>
  <c r="CQ329" i="3"/>
  <c r="CM330" i="3"/>
  <c r="CN330" i="3"/>
  <c r="CO330" i="3"/>
  <c r="CP330" i="3"/>
  <c r="CQ330" i="3"/>
  <c r="CM331" i="3"/>
  <c r="CO331" i="3"/>
  <c r="CP331" i="3"/>
  <c r="CQ331" i="3"/>
  <c r="CM332" i="3"/>
  <c r="CN332" i="3"/>
  <c r="CO332" i="3"/>
  <c r="CP332" i="3"/>
  <c r="CQ332" i="3"/>
  <c r="CM333" i="3"/>
  <c r="CN333" i="3"/>
  <c r="CO333" i="3"/>
  <c r="CP333" i="3"/>
  <c r="CM334" i="3"/>
  <c r="CN334" i="3"/>
  <c r="CO334" i="3"/>
  <c r="CP334" i="3"/>
  <c r="CQ334" i="3"/>
  <c r="CM335" i="3"/>
  <c r="CN335" i="3"/>
  <c r="CO335" i="3"/>
  <c r="CP335" i="3"/>
  <c r="CQ335" i="3"/>
  <c r="CM336" i="3"/>
  <c r="CN336" i="3"/>
  <c r="CO336" i="3"/>
  <c r="CP336" i="3"/>
  <c r="CQ336" i="3"/>
  <c r="CM337" i="3"/>
  <c r="CN337" i="3"/>
  <c r="CO337" i="3"/>
  <c r="CQ337" i="3"/>
  <c r="CM338" i="3"/>
  <c r="CN338" i="3"/>
  <c r="CO338" i="3"/>
  <c r="CP338" i="3"/>
  <c r="CQ338" i="3"/>
  <c r="CM339" i="3"/>
  <c r="CN339" i="3"/>
  <c r="CO339" i="3"/>
  <c r="CP339" i="3"/>
  <c r="CQ339" i="3"/>
  <c r="CM340" i="3"/>
  <c r="CO340" i="3"/>
  <c r="CP340" i="3"/>
  <c r="CQ340" i="3"/>
  <c r="CM341" i="3"/>
  <c r="CN341" i="3"/>
  <c r="CO341" i="3"/>
  <c r="CP341" i="3"/>
  <c r="CQ341" i="3"/>
  <c r="CM342" i="3"/>
  <c r="CN342" i="3"/>
  <c r="CO342" i="3"/>
  <c r="CP342" i="3"/>
  <c r="CQ342" i="3"/>
  <c r="CM343" i="3"/>
  <c r="CN343" i="3"/>
  <c r="CO343" i="3"/>
  <c r="CP343" i="3"/>
  <c r="CQ343" i="3"/>
  <c r="CM344" i="3"/>
  <c r="CO344" i="3"/>
  <c r="CP344" i="3"/>
  <c r="CQ344" i="3"/>
  <c r="CN8" i="3"/>
  <c r="CO8" i="3"/>
  <c r="CP8" i="3"/>
  <c r="CQ8" i="3"/>
  <c r="CN24" i="3"/>
  <c r="CM25" i="3"/>
  <c r="CN44" i="3"/>
  <c r="CQ57" i="3"/>
  <c r="CP74" i="3"/>
  <c r="CM93" i="3"/>
  <c r="CM109" i="3"/>
  <c r="CQ125" i="3"/>
  <c r="CM8" i="3"/>
  <c r="D8" i="3"/>
  <c r="E8" i="3" s="1"/>
  <c r="C8" i="3"/>
  <c r="B8" i="3" s="1"/>
  <c r="CO24" i="3"/>
  <c r="CQ46" i="3"/>
  <c r="CO76" i="3"/>
  <c r="CM94" i="3"/>
  <c r="CN113" i="3"/>
  <c r="CO124" i="3"/>
  <c r="CN141" i="3"/>
  <c r="CQ157" i="3"/>
  <c r="CP174" i="3"/>
  <c r="CM193" i="3"/>
  <c r="CM209" i="3"/>
  <c r="CQ225" i="3"/>
  <c r="CQ242" i="3"/>
  <c r="CO244" i="3"/>
  <c r="CM265" i="3"/>
  <c r="CM267" i="3"/>
  <c r="CM269" i="3"/>
  <c r="CM273" i="3"/>
  <c r="CO277" i="3"/>
  <c r="CN287" i="3"/>
  <c r="CO295" i="3"/>
  <c r="CP297" i="3"/>
  <c r="CQ297" i="3"/>
  <c r="CM301" i="3"/>
  <c r="CP306" i="3"/>
  <c r="CQ308" i="3"/>
  <c r="CQ309" i="3"/>
  <c r="CN312" i="3"/>
  <c r="CQ320" i="3"/>
  <c r="CQ325" i="3"/>
  <c r="CN331" i="3"/>
  <c r="CQ333" i="3"/>
  <c r="CP337" i="3"/>
  <c r="CN340" i="3"/>
  <c r="CN344" i="3"/>
  <c r="BG10" i="3"/>
  <c r="BG70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BG8" i="3" l="1"/>
  <c r="BG340" i="3"/>
  <c r="BG332" i="3"/>
  <c r="BG324" i="3"/>
  <c r="BG316" i="3"/>
  <c r="BG308" i="3"/>
  <c r="BG300" i="3"/>
  <c r="BG292" i="3"/>
  <c r="BG284" i="3"/>
  <c r="BG276" i="3"/>
  <c r="BG264" i="3"/>
  <c r="BG256" i="3"/>
  <c r="BG248" i="3"/>
  <c r="BG240" i="3"/>
  <c r="BG232" i="3"/>
  <c r="BG224" i="3"/>
  <c r="BG216" i="3"/>
  <c r="BG208" i="3"/>
  <c r="BG196" i="3"/>
  <c r="BG188" i="3"/>
  <c r="BG180" i="3"/>
  <c r="BG172" i="3"/>
  <c r="BG164" i="3"/>
  <c r="BG156" i="3"/>
  <c r="BG144" i="3"/>
  <c r="BG136" i="3"/>
  <c r="BG128" i="3"/>
  <c r="BG124" i="3"/>
  <c r="BG116" i="3"/>
  <c r="BG108" i="3"/>
  <c r="BG96" i="3"/>
  <c r="BG88" i="3"/>
  <c r="BG80" i="3"/>
  <c r="BG72" i="3"/>
  <c r="BG64" i="3"/>
  <c r="BG52" i="3"/>
  <c r="BG44" i="3"/>
  <c r="BG36" i="3"/>
  <c r="BG24" i="3"/>
  <c r="BG12" i="3"/>
  <c r="BG343" i="3"/>
  <c r="BG335" i="3"/>
  <c r="BG327" i="3"/>
  <c r="BG319" i="3"/>
  <c r="BG311" i="3"/>
  <c r="BG303" i="3"/>
  <c r="BG295" i="3"/>
  <c r="BG287" i="3"/>
  <c r="BG279" i="3"/>
  <c r="BG271" i="3"/>
  <c r="BG263" i="3"/>
  <c r="BG255" i="3"/>
  <c r="BG247" i="3"/>
  <c r="BG239" i="3"/>
  <c r="BG231" i="3"/>
  <c r="BG223" i="3"/>
  <c r="BG215" i="3"/>
  <c r="BG207" i="3"/>
  <c r="BG199" i="3"/>
  <c r="BG191" i="3"/>
  <c r="BG183" i="3"/>
  <c r="BG175" i="3"/>
  <c r="BG167" i="3"/>
  <c r="BG159" i="3"/>
  <c r="BG151" i="3"/>
  <c r="BG143" i="3"/>
  <c r="BG135" i="3"/>
  <c r="BG127" i="3"/>
  <c r="BG119" i="3"/>
  <c r="BG111" i="3"/>
  <c r="BG103" i="3"/>
  <c r="BG91" i="3"/>
  <c r="BG83" i="3"/>
  <c r="BG75" i="3"/>
  <c r="BG67" i="3"/>
  <c r="BG59" i="3"/>
  <c r="BG51" i="3"/>
  <c r="BG47" i="3"/>
  <c r="BG39" i="3"/>
  <c r="BG35" i="3"/>
  <c r="BG27" i="3"/>
  <c r="BG19" i="3"/>
  <c r="BG11" i="3"/>
  <c r="BG342" i="3"/>
  <c r="BG338" i="3"/>
  <c r="BG334" i="3"/>
  <c r="BG330" i="3"/>
  <c r="BG326" i="3"/>
  <c r="BG322" i="3"/>
  <c r="BG318" i="3"/>
  <c r="BG314" i="3"/>
  <c r="BG310" i="3"/>
  <c r="BG306" i="3"/>
  <c r="BG302" i="3"/>
  <c r="BG298" i="3"/>
  <c r="BG294" i="3"/>
  <c r="BG290" i="3"/>
  <c r="BG286" i="3"/>
  <c r="BG282" i="3"/>
  <c r="BG278" i="3"/>
  <c r="BG274" i="3"/>
  <c r="BG270" i="3"/>
  <c r="BG266" i="3"/>
  <c r="BG262" i="3"/>
  <c r="BG258" i="3"/>
  <c r="BG254" i="3"/>
  <c r="BG250" i="3"/>
  <c r="BG246" i="3"/>
  <c r="BG242" i="3"/>
  <c r="BG238" i="3"/>
  <c r="BG234" i="3"/>
  <c r="BG230" i="3"/>
  <c r="BG226" i="3"/>
  <c r="BG222" i="3"/>
  <c r="BG218" i="3"/>
  <c r="BG214" i="3"/>
  <c r="BG210" i="3"/>
  <c r="BG206" i="3"/>
  <c r="BG202" i="3"/>
  <c r="BG198" i="3"/>
  <c r="BG194" i="3"/>
  <c r="BG190" i="3"/>
  <c r="BG186" i="3"/>
  <c r="BG182" i="3"/>
  <c r="BG178" i="3"/>
  <c r="BG174" i="3"/>
  <c r="BG170" i="3"/>
  <c r="BG166" i="3"/>
  <c r="BG162" i="3"/>
  <c r="BG158" i="3"/>
  <c r="BG154" i="3"/>
  <c r="BG150" i="3"/>
  <c r="BG146" i="3"/>
  <c r="BG142" i="3"/>
  <c r="BG138" i="3"/>
  <c r="BG134" i="3"/>
  <c r="BG130" i="3"/>
  <c r="BG126" i="3"/>
  <c r="BG122" i="3"/>
  <c r="BG118" i="3"/>
  <c r="BG114" i="3"/>
  <c r="BG110" i="3"/>
  <c r="BG106" i="3"/>
  <c r="BG102" i="3"/>
  <c r="BG98" i="3"/>
  <c r="BG94" i="3"/>
  <c r="BG90" i="3"/>
  <c r="BG86" i="3"/>
  <c r="BG82" i="3"/>
  <c r="BG78" i="3"/>
  <c r="BG74" i="3"/>
  <c r="BG66" i="3"/>
  <c r="BG62" i="3"/>
  <c r="BG58" i="3"/>
  <c r="BG54" i="3"/>
  <c r="BG50" i="3"/>
  <c r="BG46" i="3"/>
  <c r="BG42" i="3"/>
  <c r="BG38" i="3"/>
  <c r="BG34" i="3"/>
  <c r="BG30" i="3"/>
  <c r="BG26" i="3"/>
  <c r="BG22" i="3"/>
  <c r="BG18" i="3"/>
  <c r="BG14" i="3"/>
  <c r="BG336" i="3"/>
  <c r="BG328" i="3"/>
  <c r="BG320" i="3"/>
  <c r="BG312" i="3"/>
  <c r="BG304" i="3"/>
  <c r="BG296" i="3"/>
  <c r="BG288" i="3"/>
  <c r="BG280" i="3"/>
  <c r="BG272" i="3"/>
  <c r="BG268" i="3"/>
  <c r="BG260" i="3"/>
  <c r="BG252" i="3"/>
  <c r="BG244" i="3"/>
  <c r="BG236" i="3"/>
  <c r="BG228" i="3"/>
  <c r="BG220" i="3"/>
  <c r="BG212" i="3"/>
  <c r="BG204" i="3"/>
  <c r="BG200" i="3"/>
  <c r="BG192" i="3"/>
  <c r="BG184" i="3"/>
  <c r="BG176" i="3"/>
  <c r="BG168" i="3"/>
  <c r="BG160" i="3"/>
  <c r="BG152" i="3"/>
  <c r="BG148" i="3"/>
  <c r="BG140" i="3"/>
  <c r="BG132" i="3"/>
  <c r="BG120" i="3"/>
  <c r="BG112" i="3"/>
  <c r="BG104" i="3"/>
  <c r="BG100" i="3"/>
  <c r="BG92" i="3"/>
  <c r="BG84" i="3"/>
  <c r="BG76" i="3"/>
  <c r="BG68" i="3"/>
  <c r="BG60" i="3"/>
  <c r="BG56" i="3"/>
  <c r="BG48" i="3"/>
  <c r="BG40" i="3"/>
  <c r="BG32" i="3"/>
  <c r="BG28" i="3"/>
  <c r="BG20" i="3"/>
  <c r="BG16" i="3"/>
  <c r="BG339" i="3"/>
  <c r="BG331" i="3"/>
  <c r="BG323" i="3"/>
  <c r="BG315" i="3"/>
  <c r="BG307" i="3"/>
  <c r="BG299" i="3"/>
  <c r="BG291" i="3"/>
  <c r="BG283" i="3"/>
  <c r="BG275" i="3"/>
  <c r="BG267" i="3"/>
  <c r="BG259" i="3"/>
  <c r="BG251" i="3"/>
  <c r="BG243" i="3"/>
  <c r="BG235" i="3"/>
  <c r="BG227" i="3"/>
  <c r="BG219" i="3"/>
  <c r="BG211" i="3"/>
  <c r="BG203" i="3"/>
  <c r="BG195" i="3"/>
  <c r="BG187" i="3"/>
  <c r="BG179" i="3"/>
  <c r="BG171" i="3"/>
  <c r="BG163" i="3"/>
  <c r="BG155" i="3"/>
  <c r="BG147" i="3"/>
  <c r="BG139" i="3"/>
  <c r="BG131" i="3"/>
  <c r="BG123" i="3"/>
  <c r="BG115" i="3"/>
  <c r="BG107" i="3"/>
  <c r="BG99" i="3"/>
  <c r="BG95" i="3"/>
  <c r="BG87" i="3"/>
  <c r="BG79" i="3"/>
  <c r="BG71" i="3"/>
  <c r="BG63" i="3"/>
  <c r="BG55" i="3"/>
  <c r="BG43" i="3"/>
  <c r="BG31" i="3"/>
  <c r="BG23" i="3"/>
  <c r="BG15" i="3"/>
  <c r="BG341" i="3"/>
  <c r="BG337" i="3"/>
  <c r="BG333" i="3"/>
  <c r="BG329" i="3"/>
  <c r="BG325" i="3"/>
  <c r="BG321" i="3"/>
  <c r="BG317" i="3"/>
  <c r="BG313" i="3"/>
  <c r="BG309" i="3"/>
  <c r="BG305" i="3"/>
  <c r="BG301" i="3"/>
  <c r="BG297" i="3"/>
  <c r="BG293" i="3"/>
  <c r="BG289" i="3"/>
  <c r="BG285" i="3"/>
  <c r="BG281" i="3"/>
  <c r="BG277" i="3"/>
  <c r="BG273" i="3"/>
  <c r="BG269" i="3"/>
  <c r="BG265" i="3"/>
  <c r="BG261" i="3"/>
  <c r="BG257" i="3"/>
  <c r="BG253" i="3"/>
  <c r="BG249" i="3"/>
  <c r="BG245" i="3"/>
  <c r="BG241" i="3"/>
  <c r="BG237" i="3"/>
  <c r="BG233" i="3"/>
  <c r="BG229" i="3"/>
  <c r="BG225" i="3"/>
  <c r="BG221" i="3"/>
  <c r="BG217" i="3"/>
  <c r="BG213" i="3"/>
  <c r="BG209" i="3"/>
  <c r="BG205" i="3"/>
  <c r="BG201" i="3"/>
  <c r="BG197" i="3"/>
  <c r="BG193" i="3"/>
  <c r="BG189" i="3"/>
  <c r="BG185" i="3"/>
  <c r="BG181" i="3"/>
  <c r="BG177" i="3"/>
  <c r="BG173" i="3"/>
  <c r="BG169" i="3"/>
  <c r="BG165" i="3"/>
  <c r="BG161" i="3"/>
  <c r="BG157" i="3"/>
  <c r="BG153" i="3"/>
  <c r="BG149" i="3"/>
  <c r="BG145" i="3"/>
  <c r="BG141" i="3"/>
  <c r="BG137" i="3"/>
  <c r="BG133" i="3"/>
  <c r="BG129" i="3"/>
  <c r="BG125" i="3"/>
  <c r="BG121" i="3"/>
  <c r="BG117" i="3"/>
  <c r="BG113" i="3"/>
  <c r="BG109" i="3"/>
  <c r="BG105" i="3"/>
  <c r="BG101" i="3"/>
  <c r="BG97" i="3"/>
  <c r="BG93" i="3"/>
  <c r="BG89" i="3"/>
  <c r="BG85" i="3"/>
  <c r="BG81" i="3"/>
  <c r="BG77" i="3"/>
  <c r="BG73" i="3"/>
  <c r="BG69" i="3"/>
  <c r="BG65" i="3"/>
  <c r="BG61" i="3"/>
  <c r="BG57" i="3"/>
  <c r="BG53" i="3"/>
  <c r="BG49" i="3"/>
  <c r="BG45" i="3"/>
  <c r="BG41" i="3"/>
  <c r="BG37" i="3"/>
  <c r="BG33" i="3"/>
  <c r="BG29" i="3"/>
  <c r="BG25" i="3"/>
  <c r="BG21" i="3"/>
  <c r="BG17" i="3"/>
  <c r="BG13" i="3"/>
  <c r="BG9" i="3"/>
  <c r="BO8" i="3"/>
  <c r="AA8" i="3"/>
  <c r="BQ335" i="3"/>
  <c r="BQ307" i="3"/>
  <c r="BQ287" i="3"/>
  <c r="BQ259" i="3"/>
  <c r="BQ239" i="3"/>
  <c r="BQ219" i="3"/>
  <c r="BQ191" i="3"/>
  <c r="BQ322" i="3"/>
  <c r="BQ302" i="3"/>
  <c r="BQ282" i="3"/>
  <c r="BQ254" i="3"/>
  <c r="BQ234" i="3"/>
  <c r="BQ214" i="3"/>
  <c r="BQ186" i="3"/>
  <c r="BQ8" i="3"/>
  <c r="BQ317" i="3"/>
  <c r="BQ297" i="3"/>
  <c r="BQ277" i="3"/>
  <c r="BQ249" i="3"/>
  <c r="BQ229" i="3"/>
  <c r="BQ209" i="3"/>
  <c r="BO181" i="3"/>
  <c r="BN8" i="3"/>
  <c r="BR8" i="3"/>
  <c r="BQ341" i="3"/>
  <c r="BQ337" i="3"/>
  <c r="BQ333" i="3"/>
  <c r="BQ329" i="3"/>
  <c r="BQ325" i="3"/>
  <c r="BQ321" i="3"/>
  <c r="BQ313" i="3"/>
  <c r="BQ309" i="3"/>
  <c r="BQ305" i="3"/>
  <c r="BQ301" i="3"/>
  <c r="BQ293" i="3"/>
  <c r="BQ289" i="3"/>
  <c r="BQ285" i="3"/>
  <c r="BQ281" i="3"/>
  <c r="BQ273" i="3"/>
  <c r="BQ269" i="3"/>
  <c r="BQ265" i="3"/>
  <c r="BQ261" i="3"/>
  <c r="BQ257" i="3"/>
  <c r="BQ253" i="3"/>
  <c r="BQ245" i="3"/>
  <c r="BQ241" i="3"/>
  <c r="BQ237" i="3"/>
  <c r="BQ233" i="3"/>
  <c r="BQ225" i="3"/>
  <c r="BQ221" i="3"/>
  <c r="BQ217" i="3"/>
  <c r="BQ213" i="3"/>
  <c r="BQ205" i="3"/>
  <c r="BQ201" i="3"/>
  <c r="BQ197" i="3"/>
  <c r="BQ193" i="3"/>
  <c r="BQ189" i="3"/>
  <c r="BQ185" i="3"/>
  <c r="BQ343" i="3"/>
  <c r="BQ339" i="3"/>
  <c r="BQ331" i="3"/>
  <c r="BQ327" i="3"/>
  <c r="BQ323" i="3"/>
  <c r="BQ319" i="3"/>
  <c r="BQ315" i="3"/>
  <c r="BQ311" i="3"/>
  <c r="BQ303" i="3"/>
  <c r="BQ299" i="3"/>
  <c r="BQ295" i="3"/>
  <c r="BQ291" i="3"/>
  <c r="BQ283" i="3"/>
  <c r="BQ279" i="3"/>
  <c r="BQ275" i="3"/>
  <c r="BQ271" i="3"/>
  <c r="BQ267" i="3"/>
  <c r="BQ263" i="3"/>
  <c r="BQ255" i="3"/>
  <c r="BQ251" i="3"/>
  <c r="BQ247" i="3"/>
  <c r="BQ243" i="3"/>
  <c r="BQ235" i="3"/>
  <c r="BQ231" i="3"/>
  <c r="BQ227" i="3"/>
  <c r="BQ223" i="3"/>
  <c r="BQ215" i="3"/>
  <c r="BQ211" i="3"/>
  <c r="BQ207" i="3"/>
  <c r="BQ203" i="3"/>
  <c r="BQ199" i="3"/>
  <c r="BQ195" i="3"/>
  <c r="BQ187" i="3"/>
  <c r="BQ183" i="3"/>
  <c r="BQ250" i="3"/>
  <c r="BQ246" i="3"/>
  <c r="BQ242" i="3"/>
  <c r="BQ238" i="3"/>
  <c r="BQ230" i="3"/>
  <c r="BQ226" i="3"/>
  <c r="BQ222" i="3"/>
  <c r="BQ218" i="3"/>
  <c r="BQ210" i="3"/>
  <c r="BQ206" i="3"/>
  <c r="BQ202" i="3"/>
  <c r="BQ198" i="3"/>
  <c r="BQ194" i="3"/>
  <c r="BQ190" i="3"/>
  <c r="BQ182" i="3"/>
  <c r="BP8" i="3"/>
  <c r="BQ342" i="3"/>
  <c r="BQ338" i="3"/>
  <c r="BQ334" i="3"/>
  <c r="BQ330" i="3"/>
  <c r="BQ326" i="3"/>
  <c r="BQ318" i="3"/>
  <c r="BQ314" i="3"/>
  <c r="BQ310" i="3"/>
  <c r="BQ306" i="3"/>
  <c r="BQ298" i="3"/>
  <c r="BQ294" i="3"/>
  <c r="BQ290" i="3"/>
  <c r="BQ286" i="3"/>
  <c r="BQ278" i="3"/>
  <c r="BQ274" i="3"/>
  <c r="BQ270" i="3"/>
  <c r="BQ266" i="3"/>
  <c r="BQ262" i="3"/>
  <c r="BQ258" i="3"/>
  <c r="BO180" i="3"/>
  <c r="BP180" i="3"/>
  <c r="BQ180" i="3"/>
  <c r="BN180" i="3"/>
  <c r="BR180" i="3"/>
  <c r="BO176" i="3"/>
  <c r="BP176" i="3"/>
  <c r="BQ176" i="3"/>
  <c r="BN176" i="3"/>
  <c r="BR176" i="3"/>
  <c r="BO172" i="3"/>
  <c r="BP172" i="3"/>
  <c r="BQ172" i="3"/>
  <c r="BN172" i="3"/>
  <c r="BR172" i="3"/>
  <c r="BO168" i="3"/>
  <c r="BP168" i="3"/>
  <c r="BQ168" i="3"/>
  <c r="BN168" i="3"/>
  <c r="BR168" i="3"/>
  <c r="BO164" i="3"/>
  <c r="BP164" i="3"/>
  <c r="BQ164" i="3"/>
  <c r="BN164" i="3"/>
  <c r="BR164" i="3"/>
  <c r="BO160" i="3"/>
  <c r="BP160" i="3"/>
  <c r="BQ160" i="3"/>
  <c r="BN160" i="3"/>
  <c r="BR160" i="3"/>
  <c r="BO156" i="3"/>
  <c r="BP156" i="3"/>
  <c r="BQ156" i="3"/>
  <c r="BN156" i="3"/>
  <c r="BR156" i="3"/>
  <c r="BO152" i="3"/>
  <c r="BP152" i="3"/>
  <c r="BQ152" i="3"/>
  <c r="BN152" i="3"/>
  <c r="BR152" i="3"/>
  <c r="BO148" i="3"/>
  <c r="BP148" i="3"/>
  <c r="BQ148" i="3"/>
  <c r="BN148" i="3"/>
  <c r="BR148" i="3"/>
  <c r="BO144" i="3"/>
  <c r="BP144" i="3"/>
  <c r="BQ144" i="3"/>
  <c r="BN144" i="3"/>
  <c r="BR144" i="3"/>
  <c r="BO140" i="3"/>
  <c r="BP140" i="3"/>
  <c r="BQ140" i="3"/>
  <c r="BN140" i="3"/>
  <c r="BR140" i="3"/>
  <c r="BO136" i="3"/>
  <c r="BP136" i="3"/>
  <c r="BQ136" i="3"/>
  <c r="BN136" i="3"/>
  <c r="BR136" i="3"/>
  <c r="BO132" i="3"/>
  <c r="BP132" i="3"/>
  <c r="BQ132" i="3"/>
  <c r="BN132" i="3"/>
  <c r="BR132" i="3"/>
  <c r="BO128" i="3"/>
  <c r="BP128" i="3"/>
  <c r="BQ128" i="3"/>
  <c r="BN128" i="3"/>
  <c r="BR128" i="3"/>
  <c r="BO124" i="3"/>
  <c r="BP124" i="3"/>
  <c r="BQ124" i="3"/>
  <c r="BN124" i="3"/>
  <c r="BR124" i="3"/>
  <c r="BO120" i="3"/>
  <c r="BP120" i="3"/>
  <c r="BQ120" i="3"/>
  <c r="BN120" i="3"/>
  <c r="BR120" i="3"/>
  <c r="BO116" i="3"/>
  <c r="BP116" i="3"/>
  <c r="BQ116" i="3"/>
  <c r="BN116" i="3"/>
  <c r="BR116" i="3"/>
  <c r="BO112" i="3"/>
  <c r="BP112" i="3"/>
  <c r="BQ112" i="3"/>
  <c r="BN112" i="3"/>
  <c r="BR112" i="3"/>
  <c r="BO108" i="3"/>
  <c r="BP108" i="3"/>
  <c r="BQ108" i="3"/>
  <c r="BN108" i="3"/>
  <c r="BR108" i="3"/>
  <c r="BO104" i="3"/>
  <c r="BP104" i="3"/>
  <c r="BQ104" i="3"/>
  <c r="BN104" i="3"/>
  <c r="BR104" i="3"/>
  <c r="BO100" i="3"/>
  <c r="BP100" i="3"/>
  <c r="BQ100" i="3"/>
  <c r="BN100" i="3"/>
  <c r="BR100" i="3"/>
  <c r="BO96" i="3"/>
  <c r="BP96" i="3"/>
  <c r="BQ96" i="3"/>
  <c r="BN96" i="3"/>
  <c r="BR96" i="3"/>
  <c r="BO92" i="3"/>
  <c r="BP92" i="3"/>
  <c r="BQ92" i="3"/>
  <c r="BN92" i="3"/>
  <c r="BR92" i="3"/>
  <c r="BO88" i="3"/>
  <c r="BP88" i="3"/>
  <c r="BQ88" i="3"/>
  <c r="BN88" i="3"/>
  <c r="BR88" i="3"/>
  <c r="BO84" i="3"/>
  <c r="BP84" i="3"/>
  <c r="BQ84" i="3"/>
  <c r="BN84" i="3"/>
  <c r="BR84" i="3"/>
  <c r="BO80" i="3"/>
  <c r="BP80" i="3"/>
  <c r="BQ80" i="3"/>
  <c r="BN80" i="3"/>
  <c r="BR80" i="3"/>
  <c r="BO76" i="3"/>
  <c r="BP76" i="3"/>
  <c r="BQ76" i="3"/>
  <c r="BN76" i="3"/>
  <c r="BR76" i="3"/>
  <c r="BO72" i="3"/>
  <c r="BP72" i="3"/>
  <c r="BQ72" i="3"/>
  <c r="BN72" i="3"/>
  <c r="BR72" i="3"/>
  <c r="BO68" i="3"/>
  <c r="BP68" i="3"/>
  <c r="BQ68" i="3"/>
  <c r="BN68" i="3"/>
  <c r="BR68" i="3"/>
  <c r="BO64" i="3"/>
  <c r="BP64" i="3"/>
  <c r="BQ64" i="3"/>
  <c r="BN64" i="3"/>
  <c r="BR64" i="3"/>
  <c r="BO60" i="3"/>
  <c r="BP60" i="3"/>
  <c r="BQ60" i="3"/>
  <c r="BN60" i="3"/>
  <c r="BR60" i="3"/>
  <c r="BO56" i="3"/>
  <c r="BP56" i="3"/>
  <c r="BQ56" i="3"/>
  <c r="BN56" i="3"/>
  <c r="BR56" i="3"/>
  <c r="BO52" i="3"/>
  <c r="BP52" i="3"/>
  <c r="BQ52" i="3"/>
  <c r="BN52" i="3"/>
  <c r="BR52" i="3"/>
  <c r="BO48" i="3"/>
  <c r="BP48" i="3"/>
  <c r="BQ48" i="3"/>
  <c r="BN48" i="3"/>
  <c r="BR48" i="3"/>
  <c r="BO44" i="3"/>
  <c r="BP44" i="3"/>
  <c r="BQ44" i="3"/>
  <c r="BN44" i="3"/>
  <c r="BR44" i="3"/>
  <c r="BO40" i="3"/>
  <c r="BP40" i="3"/>
  <c r="BQ40" i="3"/>
  <c r="BN40" i="3"/>
  <c r="BR40" i="3"/>
  <c r="BO36" i="3"/>
  <c r="BP36" i="3"/>
  <c r="BQ36" i="3"/>
  <c r="BN36" i="3"/>
  <c r="BR36" i="3"/>
  <c r="BO32" i="3"/>
  <c r="BP32" i="3"/>
  <c r="BQ32" i="3"/>
  <c r="BN32" i="3"/>
  <c r="BR32" i="3"/>
  <c r="BO28" i="3"/>
  <c r="BP28" i="3"/>
  <c r="BQ28" i="3"/>
  <c r="BN28" i="3"/>
  <c r="BR28" i="3"/>
  <c r="BO24" i="3"/>
  <c r="BP24" i="3"/>
  <c r="BQ24" i="3"/>
  <c r="BN24" i="3"/>
  <c r="BR24" i="3"/>
  <c r="BO20" i="3"/>
  <c r="BP20" i="3"/>
  <c r="BQ20" i="3"/>
  <c r="BN20" i="3"/>
  <c r="BR20" i="3"/>
  <c r="BR16" i="3"/>
  <c r="BO16" i="3"/>
  <c r="BN16" i="3"/>
  <c r="BP16" i="3"/>
  <c r="BQ16" i="3"/>
  <c r="BQ12" i="3"/>
  <c r="BN12" i="3"/>
  <c r="BR12" i="3"/>
  <c r="BO12" i="3"/>
  <c r="BP12" i="3"/>
  <c r="CL428" i="3"/>
  <c r="AA344" i="3"/>
  <c r="AA340" i="3"/>
  <c r="AA336" i="3"/>
  <c r="AA332" i="3"/>
  <c r="AA328" i="3"/>
  <c r="AA324" i="3"/>
  <c r="AA320" i="3"/>
  <c r="AA316" i="3"/>
  <c r="AA312" i="3"/>
  <c r="AA308" i="3"/>
  <c r="AA304" i="3"/>
  <c r="AA300" i="3"/>
  <c r="AA296" i="3"/>
  <c r="AA292" i="3"/>
  <c r="AA288" i="3"/>
  <c r="AA284" i="3"/>
  <c r="AA280" i="3"/>
  <c r="AA276" i="3"/>
  <c r="AA272" i="3"/>
  <c r="AA268" i="3"/>
  <c r="AA264" i="3"/>
  <c r="AA260" i="3"/>
  <c r="AA256" i="3"/>
  <c r="AA252" i="3"/>
  <c r="AA248" i="3"/>
  <c r="AA244" i="3"/>
  <c r="AA240" i="3"/>
  <c r="AA236" i="3"/>
  <c r="AA232" i="3"/>
  <c r="AA228" i="3"/>
  <c r="AA224" i="3"/>
  <c r="AA220" i="3"/>
  <c r="AA216" i="3"/>
  <c r="AA212" i="3"/>
  <c r="AA208" i="3"/>
  <c r="AA204" i="3"/>
  <c r="AA200" i="3"/>
  <c r="AA196" i="3"/>
  <c r="AA192" i="3"/>
  <c r="AA188" i="3"/>
  <c r="AA184" i="3"/>
  <c r="AA180" i="3"/>
  <c r="AA176" i="3"/>
  <c r="AA172" i="3"/>
  <c r="AA168" i="3"/>
  <c r="AA164" i="3"/>
  <c r="AA160" i="3"/>
  <c r="AA156" i="3"/>
  <c r="AA152" i="3"/>
  <c r="AA148" i="3"/>
  <c r="AA144" i="3"/>
  <c r="AA140" i="3"/>
  <c r="AA136" i="3"/>
  <c r="AA132" i="3"/>
  <c r="AA128" i="3"/>
  <c r="AA124" i="3"/>
  <c r="AA120" i="3"/>
  <c r="AA116" i="3"/>
  <c r="AA112" i="3"/>
  <c r="AA108" i="3"/>
  <c r="AA104" i="3"/>
  <c r="AA100" i="3"/>
  <c r="AA96" i="3"/>
  <c r="AA92" i="3"/>
  <c r="AA88" i="3"/>
  <c r="AA84" i="3"/>
  <c r="AA80" i="3"/>
  <c r="AA76" i="3"/>
  <c r="AA72" i="3"/>
  <c r="AA68" i="3"/>
  <c r="AA64" i="3"/>
  <c r="AA60" i="3"/>
  <c r="AA56" i="3"/>
  <c r="AA52" i="3"/>
  <c r="AA48" i="3"/>
  <c r="AA44" i="3"/>
  <c r="AA40" i="3"/>
  <c r="AA36" i="3"/>
  <c r="AA32" i="3"/>
  <c r="AA28" i="3"/>
  <c r="AA24" i="3"/>
  <c r="AA20" i="3"/>
  <c r="AA16" i="3"/>
  <c r="AA12" i="3"/>
  <c r="BP344" i="3"/>
  <c r="BR342" i="3"/>
  <c r="BN342" i="3"/>
  <c r="BO341" i="3"/>
  <c r="BP340" i="3"/>
  <c r="BR338" i="3"/>
  <c r="BN338" i="3"/>
  <c r="BO337" i="3"/>
  <c r="BP336" i="3"/>
  <c r="BR334" i="3"/>
  <c r="BN334" i="3"/>
  <c r="BO333" i="3"/>
  <c r="BP332" i="3"/>
  <c r="BR330" i="3"/>
  <c r="BN330" i="3"/>
  <c r="BO329" i="3"/>
  <c r="BP328" i="3"/>
  <c r="BR326" i="3"/>
  <c r="BN326" i="3"/>
  <c r="BO325" i="3"/>
  <c r="BP324" i="3"/>
  <c r="BR322" i="3"/>
  <c r="BN322" i="3"/>
  <c r="BO321" i="3"/>
  <c r="BP320" i="3"/>
  <c r="BR318" i="3"/>
  <c r="BN318" i="3"/>
  <c r="BO317" i="3"/>
  <c r="BP316" i="3"/>
  <c r="BR314" i="3"/>
  <c r="BN314" i="3"/>
  <c r="BO313" i="3"/>
  <c r="BP312" i="3"/>
  <c r="BR310" i="3"/>
  <c r="BN310" i="3"/>
  <c r="BO309" i="3"/>
  <c r="BP308" i="3"/>
  <c r="BR306" i="3"/>
  <c r="BN306" i="3"/>
  <c r="BO305" i="3"/>
  <c r="BP304" i="3"/>
  <c r="BR302" i="3"/>
  <c r="BN302" i="3"/>
  <c r="BO301" i="3"/>
  <c r="BP300" i="3"/>
  <c r="BR298" i="3"/>
  <c r="BN298" i="3"/>
  <c r="BO297" i="3"/>
  <c r="BP296" i="3"/>
  <c r="BR294" i="3"/>
  <c r="BN294" i="3"/>
  <c r="BO293" i="3"/>
  <c r="BP292" i="3"/>
  <c r="BR290" i="3"/>
  <c r="BN290" i="3"/>
  <c r="BO289" i="3"/>
  <c r="BP288" i="3"/>
  <c r="BR286" i="3"/>
  <c r="BN286" i="3"/>
  <c r="BO285" i="3"/>
  <c r="BP284" i="3"/>
  <c r="BR282" i="3"/>
  <c r="BN282" i="3"/>
  <c r="BO281" i="3"/>
  <c r="BP280" i="3"/>
  <c r="BR278" i="3"/>
  <c r="BN278" i="3"/>
  <c r="BO277" i="3"/>
  <c r="BP276" i="3"/>
  <c r="BR274" i="3"/>
  <c r="BN274" i="3"/>
  <c r="BO273" i="3"/>
  <c r="BP272" i="3"/>
  <c r="BR270" i="3"/>
  <c r="BN270" i="3"/>
  <c r="BO269" i="3"/>
  <c r="BP268" i="3"/>
  <c r="BR266" i="3"/>
  <c r="BN266" i="3"/>
  <c r="BO265" i="3"/>
  <c r="BP264" i="3"/>
  <c r="BR262" i="3"/>
  <c r="BN262" i="3"/>
  <c r="BO261" i="3"/>
  <c r="BP260" i="3"/>
  <c r="BR258" i="3"/>
  <c r="BN258" i="3"/>
  <c r="BO257" i="3"/>
  <c r="BP256" i="3"/>
  <c r="BR254" i="3"/>
  <c r="BN254" i="3"/>
  <c r="BO253" i="3"/>
  <c r="BP252" i="3"/>
  <c r="BR250" i="3"/>
  <c r="BN250" i="3"/>
  <c r="BO249" i="3"/>
  <c r="BP248" i="3"/>
  <c r="BR246" i="3"/>
  <c r="BN246" i="3"/>
  <c r="BO245" i="3"/>
  <c r="BP244" i="3"/>
  <c r="BR242" i="3"/>
  <c r="BN242" i="3"/>
  <c r="BO241" i="3"/>
  <c r="BP240" i="3"/>
  <c r="BR238" i="3"/>
  <c r="BN238" i="3"/>
  <c r="BO237" i="3"/>
  <c r="BP236" i="3"/>
  <c r="BR234" i="3"/>
  <c r="BN234" i="3"/>
  <c r="BO233" i="3"/>
  <c r="BP232" i="3"/>
  <c r="BR230" i="3"/>
  <c r="BN230" i="3"/>
  <c r="BO229" i="3"/>
  <c r="BP228" i="3"/>
  <c r="BR226" i="3"/>
  <c r="BN226" i="3"/>
  <c r="BO225" i="3"/>
  <c r="BP224" i="3"/>
  <c r="BR222" i="3"/>
  <c r="BN222" i="3"/>
  <c r="BO221" i="3"/>
  <c r="BP220" i="3"/>
  <c r="BR218" i="3"/>
  <c r="BN218" i="3"/>
  <c r="BO217" i="3"/>
  <c r="BP216" i="3"/>
  <c r="BR214" i="3"/>
  <c r="BN214" i="3"/>
  <c r="BO213" i="3"/>
  <c r="BP212" i="3"/>
  <c r="BR210" i="3"/>
  <c r="BN210" i="3"/>
  <c r="BO209" i="3"/>
  <c r="BP208" i="3"/>
  <c r="BR206" i="3"/>
  <c r="BN206" i="3"/>
  <c r="BO205" i="3"/>
  <c r="BP204" i="3"/>
  <c r="BR202" i="3"/>
  <c r="BN202" i="3"/>
  <c r="BO201" i="3"/>
  <c r="BP200" i="3"/>
  <c r="BR198" i="3"/>
  <c r="BN198" i="3"/>
  <c r="BO197" i="3"/>
  <c r="BP196" i="3"/>
  <c r="BR194" i="3"/>
  <c r="BN194" i="3"/>
  <c r="BO193" i="3"/>
  <c r="BP192" i="3"/>
  <c r="BR190" i="3"/>
  <c r="BN190" i="3"/>
  <c r="BO189" i="3"/>
  <c r="BP188" i="3"/>
  <c r="BR186" i="3"/>
  <c r="BN186" i="3"/>
  <c r="BO185" i="3"/>
  <c r="BP184" i="3"/>
  <c r="BR182" i="3"/>
  <c r="BR181" i="3"/>
  <c r="BP179" i="3"/>
  <c r="BQ179" i="3"/>
  <c r="BN179" i="3"/>
  <c r="BR179" i="3"/>
  <c r="BO179" i="3"/>
  <c r="BP175" i="3"/>
  <c r="BQ175" i="3"/>
  <c r="BN175" i="3"/>
  <c r="BR175" i="3"/>
  <c r="BO175" i="3"/>
  <c r="BP171" i="3"/>
  <c r="BQ171" i="3"/>
  <c r="BN171" i="3"/>
  <c r="BR171" i="3"/>
  <c r="BO171" i="3"/>
  <c r="BP167" i="3"/>
  <c r="BQ167" i="3"/>
  <c r="BN167" i="3"/>
  <c r="BR167" i="3"/>
  <c r="BO167" i="3"/>
  <c r="BP163" i="3"/>
  <c r="BQ163" i="3"/>
  <c r="BN163" i="3"/>
  <c r="BR163" i="3"/>
  <c r="BO163" i="3"/>
  <c r="BP159" i="3"/>
  <c r="BQ159" i="3"/>
  <c r="BN159" i="3"/>
  <c r="BR159" i="3"/>
  <c r="BO159" i="3"/>
  <c r="BP155" i="3"/>
  <c r="BQ155" i="3"/>
  <c r="BN155" i="3"/>
  <c r="BR155" i="3"/>
  <c r="BO155" i="3"/>
  <c r="BP151" i="3"/>
  <c r="BQ151" i="3"/>
  <c r="BN151" i="3"/>
  <c r="BR151" i="3"/>
  <c r="BO151" i="3"/>
  <c r="BP147" i="3"/>
  <c r="BQ147" i="3"/>
  <c r="BN147" i="3"/>
  <c r="BR147" i="3"/>
  <c r="BO147" i="3"/>
  <c r="BP143" i="3"/>
  <c r="BQ143" i="3"/>
  <c r="BN143" i="3"/>
  <c r="BR143" i="3"/>
  <c r="BO143" i="3"/>
  <c r="BP139" i="3"/>
  <c r="BQ139" i="3"/>
  <c r="BN139" i="3"/>
  <c r="BR139" i="3"/>
  <c r="BO139" i="3"/>
  <c r="BP135" i="3"/>
  <c r="BQ135" i="3"/>
  <c r="BN135" i="3"/>
  <c r="BR135" i="3"/>
  <c r="BO135" i="3"/>
  <c r="BP131" i="3"/>
  <c r="BQ131" i="3"/>
  <c r="BN131" i="3"/>
  <c r="BR131" i="3"/>
  <c r="BO131" i="3"/>
  <c r="BP127" i="3"/>
  <c r="BQ127" i="3"/>
  <c r="BN127" i="3"/>
  <c r="BR127" i="3"/>
  <c r="BO127" i="3"/>
  <c r="BP123" i="3"/>
  <c r="BQ123" i="3"/>
  <c r="BN123" i="3"/>
  <c r="BR123" i="3"/>
  <c r="BO123" i="3"/>
  <c r="BP119" i="3"/>
  <c r="BQ119" i="3"/>
  <c r="BN119" i="3"/>
  <c r="BR119" i="3"/>
  <c r="BO119" i="3"/>
  <c r="BP115" i="3"/>
  <c r="BQ115" i="3"/>
  <c r="BN115" i="3"/>
  <c r="BR115" i="3"/>
  <c r="BO115" i="3"/>
  <c r="BP111" i="3"/>
  <c r="BQ111" i="3"/>
  <c r="BN111" i="3"/>
  <c r="BR111" i="3"/>
  <c r="BO111" i="3"/>
  <c r="BP107" i="3"/>
  <c r="BQ107" i="3"/>
  <c r="BN107" i="3"/>
  <c r="BR107" i="3"/>
  <c r="BO107" i="3"/>
  <c r="BP103" i="3"/>
  <c r="BQ103" i="3"/>
  <c r="BN103" i="3"/>
  <c r="BR103" i="3"/>
  <c r="BO103" i="3"/>
  <c r="BP99" i="3"/>
  <c r="BQ99" i="3"/>
  <c r="BN99" i="3"/>
  <c r="BR99" i="3"/>
  <c r="BO99" i="3"/>
  <c r="BP95" i="3"/>
  <c r="BQ95" i="3"/>
  <c r="BN95" i="3"/>
  <c r="BR95" i="3"/>
  <c r="BO95" i="3"/>
  <c r="BP91" i="3"/>
  <c r="BQ91" i="3"/>
  <c r="BN91" i="3"/>
  <c r="BR91" i="3"/>
  <c r="BO91" i="3"/>
  <c r="BP87" i="3"/>
  <c r="BQ87" i="3"/>
  <c r="BN87" i="3"/>
  <c r="BR87" i="3"/>
  <c r="BO87" i="3"/>
  <c r="BP83" i="3"/>
  <c r="BQ83" i="3"/>
  <c r="BN83" i="3"/>
  <c r="BR83" i="3"/>
  <c r="BO83" i="3"/>
  <c r="BP79" i="3"/>
  <c r="BQ79" i="3"/>
  <c r="BN79" i="3"/>
  <c r="BR79" i="3"/>
  <c r="BO79" i="3"/>
  <c r="BP75" i="3"/>
  <c r="BQ75" i="3"/>
  <c r="BN75" i="3"/>
  <c r="BR75" i="3"/>
  <c r="BO75" i="3"/>
  <c r="BP71" i="3"/>
  <c r="BQ71" i="3"/>
  <c r="BN71" i="3"/>
  <c r="BR71" i="3"/>
  <c r="BO71" i="3"/>
  <c r="BP67" i="3"/>
  <c r="BQ67" i="3"/>
  <c r="BN67" i="3"/>
  <c r="BR67" i="3"/>
  <c r="BO67" i="3"/>
  <c r="BP63" i="3"/>
  <c r="BQ63" i="3"/>
  <c r="BN63" i="3"/>
  <c r="BR63" i="3"/>
  <c r="BO63" i="3"/>
  <c r="BP59" i="3"/>
  <c r="BQ59" i="3"/>
  <c r="BN59" i="3"/>
  <c r="BR59" i="3"/>
  <c r="BO59" i="3"/>
  <c r="BP55" i="3"/>
  <c r="BQ55" i="3"/>
  <c r="BN55" i="3"/>
  <c r="BR55" i="3"/>
  <c r="BO55" i="3"/>
  <c r="BP51" i="3"/>
  <c r="BQ51" i="3"/>
  <c r="BN51" i="3"/>
  <c r="BR51" i="3"/>
  <c r="BO51" i="3"/>
  <c r="BP47" i="3"/>
  <c r="BQ47" i="3"/>
  <c r="BN47" i="3"/>
  <c r="BR47" i="3"/>
  <c r="BO47" i="3"/>
  <c r="BP43" i="3"/>
  <c r="BQ43" i="3"/>
  <c r="BN43" i="3"/>
  <c r="BR43" i="3"/>
  <c r="BO43" i="3"/>
  <c r="BP39" i="3"/>
  <c r="BQ39" i="3"/>
  <c r="BN39" i="3"/>
  <c r="BR39" i="3"/>
  <c r="BO39" i="3"/>
  <c r="BP35" i="3"/>
  <c r="BQ35" i="3"/>
  <c r="BN35" i="3"/>
  <c r="BR35" i="3"/>
  <c r="BO35" i="3"/>
  <c r="BP31" i="3"/>
  <c r="BQ31" i="3"/>
  <c r="BN31" i="3"/>
  <c r="BR31" i="3"/>
  <c r="BO31" i="3"/>
  <c r="BP27" i="3"/>
  <c r="BQ27" i="3"/>
  <c r="BN27" i="3"/>
  <c r="BR27" i="3"/>
  <c r="BO27" i="3"/>
  <c r="BP23" i="3"/>
  <c r="BQ23" i="3"/>
  <c r="BN23" i="3"/>
  <c r="BR23" i="3"/>
  <c r="BO23" i="3"/>
  <c r="BP19" i="3"/>
  <c r="BQ19" i="3"/>
  <c r="BN19" i="3"/>
  <c r="BR19" i="3"/>
  <c r="BO19" i="3"/>
  <c r="BN15" i="3"/>
  <c r="BR15" i="3"/>
  <c r="BO15" i="3"/>
  <c r="BP15" i="3"/>
  <c r="BQ15" i="3"/>
  <c r="BN11" i="3"/>
  <c r="BR11" i="3"/>
  <c r="BO11" i="3"/>
  <c r="BP11" i="3"/>
  <c r="BQ11" i="3"/>
  <c r="AA343" i="3"/>
  <c r="AA339" i="3"/>
  <c r="AA335" i="3"/>
  <c r="AA331" i="3"/>
  <c r="AA327" i="3"/>
  <c r="AA323" i="3"/>
  <c r="AA319" i="3"/>
  <c r="AA315" i="3"/>
  <c r="AA311" i="3"/>
  <c r="AA307" i="3"/>
  <c r="AA303" i="3"/>
  <c r="AA299" i="3"/>
  <c r="AA295" i="3"/>
  <c r="AA291" i="3"/>
  <c r="AA287" i="3"/>
  <c r="AA283" i="3"/>
  <c r="AA279" i="3"/>
  <c r="AA275" i="3"/>
  <c r="AA271" i="3"/>
  <c r="AA267" i="3"/>
  <c r="AA263" i="3"/>
  <c r="AA259" i="3"/>
  <c r="AA255" i="3"/>
  <c r="AA251" i="3"/>
  <c r="AA247" i="3"/>
  <c r="AA243" i="3"/>
  <c r="AA239" i="3"/>
  <c r="AA235" i="3"/>
  <c r="AA231" i="3"/>
  <c r="AA227" i="3"/>
  <c r="AA223" i="3"/>
  <c r="AA219" i="3"/>
  <c r="AA215" i="3"/>
  <c r="AA211" i="3"/>
  <c r="AA207" i="3"/>
  <c r="AA203" i="3"/>
  <c r="AA199" i="3"/>
  <c r="AA195" i="3"/>
  <c r="AA191" i="3"/>
  <c r="AA187" i="3"/>
  <c r="AA183" i="3"/>
  <c r="AA179" i="3"/>
  <c r="AA175" i="3"/>
  <c r="AA171" i="3"/>
  <c r="AA167" i="3"/>
  <c r="AA163" i="3"/>
  <c r="AA159" i="3"/>
  <c r="AA155" i="3"/>
  <c r="AA151" i="3"/>
  <c r="AA147" i="3"/>
  <c r="AA143" i="3"/>
  <c r="AA139" i="3"/>
  <c r="AA135" i="3"/>
  <c r="AA131" i="3"/>
  <c r="AA127" i="3"/>
  <c r="AA123" i="3"/>
  <c r="AA119" i="3"/>
  <c r="AA115" i="3"/>
  <c r="AA111" i="3"/>
  <c r="AA107" i="3"/>
  <c r="AA103" i="3"/>
  <c r="AA99" i="3"/>
  <c r="AA95" i="3"/>
  <c r="AA91" i="3"/>
  <c r="AA87" i="3"/>
  <c r="AA83" i="3"/>
  <c r="AA79" i="3"/>
  <c r="AA75" i="3"/>
  <c r="AA71" i="3"/>
  <c r="AA67" i="3"/>
  <c r="AA63" i="3"/>
  <c r="AA59" i="3"/>
  <c r="AA55" i="3"/>
  <c r="AA51" i="3"/>
  <c r="AA47" i="3"/>
  <c r="AA43" i="3"/>
  <c r="AA39" i="3"/>
  <c r="AA35" i="3"/>
  <c r="AA31" i="3"/>
  <c r="AA27" i="3"/>
  <c r="AA23" i="3"/>
  <c r="AA19" i="3"/>
  <c r="AA15" i="3"/>
  <c r="AA11" i="3"/>
  <c r="BO344" i="3"/>
  <c r="BP343" i="3"/>
  <c r="BR341" i="3"/>
  <c r="BN341" i="3"/>
  <c r="BO340" i="3"/>
  <c r="BP339" i="3"/>
  <c r="BR337" i="3"/>
  <c r="BN337" i="3"/>
  <c r="BO336" i="3"/>
  <c r="BP335" i="3"/>
  <c r="BR333" i="3"/>
  <c r="BN333" i="3"/>
  <c r="BO332" i="3"/>
  <c r="BP331" i="3"/>
  <c r="BR329" i="3"/>
  <c r="BN329" i="3"/>
  <c r="BO328" i="3"/>
  <c r="BP327" i="3"/>
  <c r="BR325" i="3"/>
  <c r="BN325" i="3"/>
  <c r="BO324" i="3"/>
  <c r="BP323" i="3"/>
  <c r="BR321" i="3"/>
  <c r="BN321" i="3"/>
  <c r="BO320" i="3"/>
  <c r="BP319" i="3"/>
  <c r="BR317" i="3"/>
  <c r="BN317" i="3"/>
  <c r="BO316" i="3"/>
  <c r="BP315" i="3"/>
  <c r="BR313" i="3"/>
  <c r="BN313" i="3"/>
  <c r="BO312" i="3"/>
  <c r="BP311" i="3"/>
  <c r="BR309" i="3"/>
  <c r="BN309" i="3"/>
  <c r="BO308" i="3"/>
  <c r="BP307" i="3"/>
  <c r="BR305" i="3"/>
  <c r="BN305" i="3"/>
  <c r="BO304" i="3"/>
  <c r="BP303" i="3"/>
  <c r="BR301" i="3"/>
  <c r="BN301" i="3"/>
  <c r="BO300" i="3"/>
  <c r="BP299" i="3"/>
  <c r="BR297" i="3"/>
  <c r="BN297" i="3"/>
  <c r="BO296" i="3"/>
  <c r="BP295" i="3"/>
  <c r="BR293" i="3"/>
  <c r="BN293" i="3"/>
  <c r="BO292" i="3"/>
  <c r="BP291" i="3"/>
  <c r="BR289" i="3"/>
  <c r="BN289" i="3"/>
  <c r="BO288" i="3"/>
  <c r="BP287" i="3"/>
  <c r="BR285" i="3"/>
  <c r="BN285" i="3"/>
  <c r="BO284" i="3"/>
  <c r="BP283" i="3"/>
  <c r="BR281" i="3"/>
  <c r="BN281" i="3"/>
  <c r="BO280" i="3"/>
  <c r="BP279" i="3"/>
  <c r="BR277" i="3"/>
  <c r="BN277" i="3"/>
  <c r="BO276" i="3"/>
  <c r="BP275" i="3"/>
  <c r="BR273" i="3"/>
  <c r="BN273" i="3"/>
  <c r="BO272" i="3"/>
  <c r="BP271" i="3"/>
  <c r="BR269" i="3"/>
  <c r="BN269" i="3"/>
  <c r="BO268" i="3"/>
  <c r="BP267" i="3"/>
  <c r="BR265" i="3"/>
  <c r="BN265" i="3"/>
  <c r="BO264" i="3"/>
  <c r="BP263" i="3"/>
  <c r="BR261" i="3"/>
  <c r="BN261" i="3"/>
  <c r="BO260" i="3"/>
  <c r="BP259" i="3"/>
  <c r="BR257" i="3"/>
  <c r="BN257" i="3"/>
  <c r="BO256" i="3"/>
  <c r="BP255" i="3"/>
  <c r="BR253" i="3"/>
  <c r="BN253" i="3"/>
  <c r="BO252" i="3"/>
  <c r="BP251" i="3"/>
  <c r="BR249" i="3"/>
  <c r="BN249" i="3"/>
  <c r="BO248" i="3"/>
  <c r="BP247" i="3"/>
  <c r="BR245" i="3"/>
  <c r="BN245" i="3"/>
  <c r="BO244" i="3"/>
  <c r="BP243" i="3"/>
  <c r="BR241" i="3"/>
  <c r="BN241" i="3"/>
  <c r="BO240" i="3"/>
  <c r="BP239" i="3"/>
  <c r="BR237" i="3"/>
  <c r="BN237" i="3"/>
  <c r="BO236" i="3"/>
  <c r="BP235" i="3"/>
  <c r="BR233" i="3"/>
  <c r="BN233" i="3"/>
  <c r="BO232" i="3"/>
  <c r="BP231" i="3"/>
  <c r="BR229" i="3"/>
  <c r="BN229" i="3"/>
  <c r="BO228" i="3"/>
  <c r="BP227" i="3"/>
  <c r="BR225" i="3"/>
  <c r="BN225" i="3"/>
  <c r="BO224" i="3"/>
  <c r="BP223" i="3"/>
  <c r="BR221" i="3"/>
  <c r="BN221" i="3"/>
  <c r="BO220" i="3"/>
  <c r="BP219" i="3"/>
  <c r="BR217" i="3"/>
  <c r="BN217" i="3"/>
  <c r="BO216" i="3"/>
  <c r="BP215" i="3"/>
  <c r="BR213" i="3"/>
  <c r="BN213" i="3"/>
  <c r="BO212" i="3"/>
  <c r="BP211" i="3"/>
  <c r="BR209" i="3"/>
  <c r="BN209" i="3"/>
  <c r="BO208" i="3"/>
  <c r="BP207" i="3"/>
  <c r="BR205" i="3"/>
  <c r="BN205" i="3"/>
  <c r="BO204" i="3"/>
  <c r="BP203" i="3"/>
  <c r="BR201" i="3"/>
  <c r="BN201" i="3"/>
  <c r="BO200" i="3"/>
  <c r="BP199" i="3"/>
  <c r="BR197" i="3"/>
  <c r="BN197" i="3"/>
  <c r="BO196" i="3"/>
  <c r="BP195" i="3"/>
  <c r="BR193" i="3"/>
  <c r="BN193" i="3"/>
  <c r="BO192" i="3"/>
  <c r="BP191" i="3"/>
  <c r="BR189" i="3"/>
  <c r="BN189" i="3"/>
  <c r="BO188" i="3"/>
  <c r="BP187" i="3"/>
  <c r="BR185" i="3"/>
  <c r="BN185" i="3"/>
  <c r="BO184" i="3"/>
  <c r="BP183" i="3"/>
  <c r="BP182" i="3"/>
  <c r="BQ178" i="3"/>
  <c r="BN178" i="3"/>
  <c r="BR178" i="3"/>
  <c r="BO178" i="3"/>
  <c r="BP178" i="3"/>
  <c r="BQ174" i="3"/>
  <c r="BN174" i="3"/>
  <c r="BR174" i="3"/>
  <c r="BO174" i="3"/>
  <c r="BP174" i="3"/>
  <c r="BQ170" i="3"/>
  <c r="BN170" i="3"/>
  <c r="BR170" i="3"/>
  <c r="BO170" i="3"/>
  <c r="BP170" i="3"/>
  <c r="BQ166" i="3"/>
  <c r="BN166" i="3"/>
  <c r="BR166" i="3"/>
  <c r="BO166" i="3"/>
  <c r="BP166" i="3"/>
  <c r="BQ162" i="3"/>
  <c r="BN162" i="3"/>
  <c r="BR162" i="3"/>
  <c r="BO162" i="3"/>
  <c r="BP162" i="3"/>
  <c r="BQ158" i="3"/>
  <c r="BN158" i="3"/>
  <c r="BR158" i="3"/>
  <c r="BO158" i="3"/>
  <c r="BP158" i="3"/>
  <c r="BQ154" i="3"/>
  <c r="BN154" i="3"/>
  <c r="BR154" i="3"/>
  <c r="BO154" i="3"/>
  <c r="BP154" i="3"/>
  <c r="BQ150" i="3"/>
  <c r="BN150" i="3"/>
  <c r="BR150" i="3"/>
  <c r="BO150" i="3"/>
  <c r="BP150" i="3"/>
  <c r="BQ146" i="3"/>
  <c r="BN146" i="3"/>
  <c r="BR146" i="3"/>
  <c r="BO146" i="3"/>
  <c r="BP146" i="3"/>
  <c r="BQ142" i="3"/>
  <c r="BN142" i="3"/>
  <c r="BR142" i="3"/>
  <c r="BO142" i="3"/>
  <c r="BP142" i="3"/>
  <c r="BQ138" i="3"/>
  <c r="BN138" i="3"/>
  <c r="BR138" i="3"/>
  <c r="BO138" i="3"/>
  <c r="BP138" i="3"/>
  <c r="BQ134" i="3"/>
  <c r="BN134" i="3"/>
  <c r="BR134" i="3"/>
  <c r="BO134" i="3"/>
  <c r="BP134" i="3"/>
  <c r="BQ130" i="3"/>
  <c r="BN130" i="3"/>
  <c r="BR130" i="3"/>
  <c r="BO130" i="3"/>
  <c r="BP130" i="3"/>
  <c r="BQ126" i="3"/>
  <c r="BN126" i="3"/>
  <c r="BR126" i="3"/>
  <c r="BO126" i="3"/>
  <c r="BP126" i="3"/>
  <c r="BQ122" i="3"/>
  <c r="BN122" i="3"/>
  <c r="BR122" i="3"/>
  <c r="BO122" i="3"/>
  <c r="BP122" i="3"/>
  <c r="BQ118" i="3"/>
  <c r="BN118" i="3"/>
  <c r="BR118" i="3"/>
  <c r="BO118" i="3"/>
  <c r="BP118" i="3"/>
  <c r="BQ114" i="3"/>
  <c r="BN114" i="3"/>
  <c r="BR114" i="3"/>
  <c r="BO114" i="3"/>
  <c r="BP114" i="3"/>
  <c r="BQ110" i="3"/>
  <c r="BN110" i="3"/>
  <c r="BR110" i="3"/>
  <c r="BO110" i="3"/>
  <c r="BP110" i="3"/>
  <c r="BQ106" i="3"/>
  <c r="BN106" i="3"/>
  <c r="BR106" i="3"/>
  <c r="BO106" i="3"/>
  <c r="BP106" i="3"/>
  <c r="BQ102" i="3"/>
  <c r="BN102" i="3"/>
  <c r="BR102" i="3"/>
  <c r="BO102" i="3"/>
  <c r="BP102" i="3"/>
  <c r="BQ98" i="3"/>
  <c r="BN98" i="3"/>
  <c r="BR98" i="3"/>
  <c r="BO98" i="3"/>
  <c r="BP98" i="3"/>
  <c r="BQ94" i="3"/>
  <c r="BN94" i="3"/>
  <c r="BR94" i="3"/>
  <c r="BO94" i="3"/>
  <c r="BP94" i="3"/>
  <c r="BQ90" i="3"/>
  <c r="BN90" i="3"/>
  <c r="BR90" i="3"/>
  <c r="BO90" i="3"/>
  <c r="BP90" i="3"/>
  <c r="BQ86" i="3"/>
  <c r="BN86" i="3"/>
  <c r="BR86" i="3"/>
  <c r="BO86" i="3"/>
  <c r="BP86" i="3"/>
  <c r="BQ82" i="3"/>
  <c r="BN82" i="3"/>
  <c r="BR82" i="3"/>
  <c r="BO82" i="3"/>
  <c r="BP82" i="3"/>
  <c r="BQ78" i="3"/>
  <c r="BN78" i="3"/>
  <c r="BR78" i="3"/>
  <c r="BO78" i="3"/>
  <c r="BP78" i="3"/>
  <c r="BQ74" i="3"/>
  <c r="BN74" i="3"/>
  <c r="BR74" i="3"/>
  <c r="BO74" i="3"/>
  <c r="BP74" i="3"/>
  <c r="BQ70" i="3"/>
  <c r="BN70" i="3"/>
  <c r="BR70" i="3"/>
  <c r="BO70" i="3"/>
  <c r="BP70" i="3"/>
  <c r="BQ66" i="3"/>
  <c r="BN66" i="3"/>
  <c r="BR66" i="3"/>
  <c r="BO66" i="3"/>
  <c r="BP66" i="3"/>
  <c r="BQ62" i="3"/>
  <c r="BN62" i="3"/>
  <c r="BR62" i="3"/>
  <c r="BO62" i="3"/>
  <c r="BP62" i="3"/>
  <c r="BQ58" i="3"/>
  <c r="BN58" i="3"/>
  <c r="BR58" i="3"/>
  <c r="BO58" i="3"/>
  <c r="BP58" i="3"/>
  <c r="BQ54" i="3"/>
  <c r="BN54" i="3"/>
  <c r="BR54" i="3"/>
  <c r="BO54" i="3"/>
  <c r="BP54" i="3"/>
  <c r="BQ50" i="3"/>
  <c r="BN50" i="3"/>
  <c r="BR50" i="3"/>
  <c r="BO50" i="3"/>
  <c r="BP50" i="3"/>
  <c r="BQ46" i="3"/>
  <c r="BN46" i="3"/>
  <c r="BR46" i="3"/>
  <c r="BO46" i="3"/>
  <c r="BP46" i="3"/>
  <c r="BQ42" i="3"/>
  <c r="BN42" i="3"/>
  <c r="BR42" i="3"/>
  <c r="BO42" i="3"/>
  <c r="BP42" i="3"/>
  <c r="BQ38" i="3"/>
  <c r="BN38" i="3"/>
  <c r="BR38" i="3"/>
  <c r="BO38" i="3"/>
  <c r="BP38" i="3"/>
  <c r="BQ34" i="3"/>
  <c r="BN34" i="3"/>
  <c r="BR34" i="3"/>
  <c r="BO34" i="3"/>
  <c r="BP34" i="3"/>
  <c r="BQ30" i="3"/>
  <c r="BN30" i="3"/>
  <c r="BR30" i="3"/>
  <c r="BO30" i="3"/>
  <c r="BP30" i="3"/>
  <c r="BQ26" i="3"/>
  <c r="BN26" i="3"/>
  <c r="BR26" i="3"/>
  <c r="BO26" i="3"/>
  <c r="BP26" i="3"/>
  <c r="BQ22" i="3"/>
  <c r="BN22" i="3"/>
  <c r="BR22" i="3"/>
  <c r="BO22" i="3"/>
  <c r="BP22" i="3"/>
  <c r="BP18" i="3"/>
  <c r="BQ18" i="3"/>
  <c r="BR18" i="3"/>
  <c r="BN18" i="3"/>
  <c r="BO18" i="3"/>
  <c r="BO14" i="3"/>
  <c r="BP14" i="3"/>
  <c r="BQ14" i="3"/>
  <c r="BN14" i="3"/>
  <c r="BR14" i="3"/>
  <c r="BO10" i="3"/>
  <c r="BP10" i="3"/>
  <c r="BQ10" i="3"/>
  <c r="BN10" i="3"/>
  <c r="BR10" i="3"/>
  <c r="AA342" i="3"/>
  <c r="AA338" i="3"/>
  <c r="AA334" i="3"/>
  <c r="AA330" i="3"/>
  <c r="AA326" i="3"/>
  <c r="AA322" i="3"/>
  <c r="AA318" i="3"/>
  <c r="AA314" i="3"/>
  <c r="AA310" i="3"/>
  <c r="AA306" i="3"/>
  <c r="AA302" i="3"/>
  <c r="AA298" i="3"/>
  <c r="AA294" i="3"/>
  <c r="AA290" i="3"/>
  <c r="AA286" i="3"/>
  <c r="AA282" i="3"/>
  <c r="AA278" i="3"/>
  <c r="AA274" i="3"/>
  <c r="AA270" i="3"/>
  <c r="AA266" i="3"/>
  <c r="AA262" i="3"/>
  <c r="AA258" i="3"/>
  <c r="AA254" i="3"/>
  <c r="AA250" i="3"/>
  <c r="AA246" i="3"/>
  <c r="AA242" i="3"/>
  <c r="AA238" i="3"/>
  <c r="AA234" i="3"/>
  <c r="AA230" i="3"/>
  <c r="AA226" i="3"/>
  <c r="AA222" i="3"/>
  <c r="AA218" i="3"/>
  <c r="AA214" i="3"/>
  <c r="AA210" i="3"/>
  <c r="AA206" i="3"/>
  <c r="AA202" i="3"/>
  <c r="AA198" i="3"/>
  <c r="AA194" i="3"/>
  <c r="AA190" i="3"/>
  <c r="AA186" i="3"/>
  <c r="AA182" i="3"/>
  <c r="AA178" i="3"/>
  <c r="AA174" i="3"/>
  <c r="AA170" i="3"/>
  <c r="AA166" i="3"/>
  <c r="AA162" i="3"/>
  <c r="AA158" i="3"/>
  <c r="AA154" i="3"/>
  <c r="AA150" i="3"/>
  <c r="AA146" i="3"/>
  <c r="AA142" i="3"/>
  <c r="AA138" i="3"/>
  <c r="AA134" i="3"/>
  <c r="AA130" i="3"/>
  <c r="AA126" i="3"/>
  <c r="AA122" i="3"/>
  <c r="AA118" i="3"/>
  <c r="AA114" i="3"/>
  <c r="AA110" i="3"/>
  <c r="AA106" i="3"/>
  <c r="AA102" i="3"/>
  <c r="AA98" i="3"/>
  <c r="AA94" i="3"/>
  <c r="AA90" i="3"/>
  <c r="AA86" i="3"/>
  <c r="AA82" i="3"/>
  <c r="AA78" i="3"/>
  <c r="AA74" i="3"/>
  <c r="AA70" i="3"/>
  <c r="AA66" i="3"/>
  <c r="AA62" i="3"/>
  <c r="AA58" i="3"/>
  <c r="AA54" i="3"/>
  <c r="AA50" i="3"/>
  <c r="AA46" i="3"/>
  <c r="AA42" i="3"/>
  <c r="AA38" i="3"/>
  <c r="AA34" i="3"/>
  <c r="AA30" i="3"/>
  <c r="AA26" i="3"/>
  <c r="AA22" i="3"/>
  <c r="AA18" i="3"/>
  <c r="AA14" i="3"/>
  <c r="AA10" i="3"/>
  <c r="BR344" i="3"/>
  <c r="BN344" i="3"/>
  <c r="BO343" i="3"/>
  <c r="BP342" i="3"/>
  <c r="BR340" i="3"/>
  <c r="BN340" i="3"/>
  <c r="BO339" i="3"/>
  <c r="BP338" i="3"/>
  <c r="BR336" i="3"/>
  <c r="BN336" i="3"/>
  <c r="BO335" i="3"/>
  <c r="BP334" i="3"/>
  <c r="BR332" i="3"/>
  <c r="BN332" i="3"/>
  <c r="BO331" i="3"/>
  <c r="BP330" i="3"/>
  <c r="BR328" i="3"/>
  <c r="BN328" i="3"/>
  <c r="BO327" i="3"/>
  <c r="BP326" i="3"/>
  <c r="BR324" i="3"/>
  <c r="BN324" i="3"/>
  <c r="BO323" i="3"/>
  <c r="BP322" i="3"/>
  <c r="BR320" i="3"/>
  <c r="BN320" i="3"/>
  <c r="BO319" i="3"/>
  <c r="BP318" i="3"/>
  <c r="BR316" i="3"/>
  <c r="BN316" i="3"/>
  <c r="BO315" i="3"/>
  <c r="BP314" i="3"/>
  <c r="BR312" i="3"/>
  <c r="BN312" i="3"/>
  <c r="BO311" i="3"/>
  <c r="BP310" i="3"/>
  <c r="BR308" i="3"/>
  <c r="BN308" i="3"/>
  <c r="BO307" i="3"/>
  <c r="BP306" i="3"/>
  <c r="BR304" i="3"/>
  <c r="BN304" i="3"/>
  <c r="BO303" i="3"/>
  <c r="BP302" i="3"/>
  <c r="BR300" i="3"/>
  <c r="BN300" i="3"/>
  <c r="BO299" i="3"/>
  <c r="BP298" i="3"/>
  <c r="BR296" i="3"/>
  <c r="BN296" i="3"/>
  <c r="BO295" i="3"/>
  <c r="BP294" i="3"/>
  <c r="BR292" i="3"/>
  <c r="BN292" i="3"/>
  <c r="BO291" i="3"/>
  <c r="BP290" i="3"/>
  <c r="BR288" i="3"/>
  <c r="BN288" i="3"/>
  <c r="BO287" i="3"/>
  <c r="BP286" i="3"/>
  <c r="BR284" i="3"/>
  <c r="BN284" i="3"/>
  <c r="BO283" i="3"/>
  <c r="BP282" i="3"/>
  <c r="BR280" i="3"/>
  <c r="BN280" i="3"/>
  <c r="BO279" i="3"/>
  <c r="BP278" i="3"/>
  <c r="BR276" i="3"/>
  <c r="BN276" i="3"/>
  <c r="BO275" i="3"/>
  <c r="BP274" i="3"/>
  <c r="BR272" i="3"/>
  <c r="BN272" i="3"/>
  <c r="BO271" i="3"/>
  <c r="BP270" i="3"/>
  <c r="BR268" i="3"/>
  <c r="BN268" i="3"/>
  <c r="BO267" i="3"/>
  <c r="BP266" i="3"/>
  <c r="BR264" i="3"/>
  <c r="BN264" i="3"/>
  <c r="BO263" i="3"/>
  <c r="BP262" i="3"/>
  <c r="BR260" i="3"/>
  <c r="BN260" i="3"/>
  <c r="BO259" i="3"/>
  <c r="BP258" i="3"/>
  <c r="BR256" i="3"/>
  <c r="BN256" i="3"/>
  <c r="BO255" i="3"/>
  <c r="BP254" i="3"/>
  <c r="BR252" i="3"/>
  <c r="BN252" i="3"/>
  <c r="BO251" i="3"/>
  <c r="BP250" i="3"/>
  <c r="BR248" i="3"/>
  <c r="BN248" i="3"/>
  <c r="BO247" i="3"/>
  <c r="BP246" i="3"/>
  <c r="BR244" i="3"/>
  <c r="BN244" i="3"/>
  <c r="BO243" i="3"/>
  <c r="BP242" i="3"/>
  <c r="BR240" i="3"/>
  <c r="BN240" i="3"/>
  <c r="BO239" i="3"/>
  <c r="BP238" i="3"/>
  <c r="BR236" i="3"/>
  <c r="BN236" i="3"/>
  <c r="BO235" i="3"/>
  <c r="BP234" i="3"/>
  <c r="BR232" i="3"/>
  <c r="BN232" i="3"/>
  <c r="BO231" i="3"/>
  <c r="BP230" i="3"/>
  <c r="BR228" i="3"/>
  <c r="BN228" i="3"/>
  <c r="BO227" i="3"/>
  <c r="BP226" i="3"/>
  <c r="BR224" i="3"/>
  <c r="BN224" i="3"/>
  <c r="BO223" i="3"/>
  <c r="BP222" i="3"/>
  <c r="BR220" i="3"/>
  <c r="BN220" i="3"/>
  <c r="BO219" i="3"/>
  <c r="BP218" i="3"/>
  <c r="BR216" i="3"/>
  <c r="BN216" i="3"/>
  <c r="BO215" i="3"/>
  <c r="BP214" i="3"/>
  <c r="BR212" i="3"/>
  <c r="BN212" i="3"/>
  <c r="BO211" i="3"/>
  <c r="BP210" i="3"/>
  <c r="BR208" i="3"/>
  <c r="BN208" i="3"/>
  <c r="BO207" i="3"/>
  <c r="BP206" i="3"/>
  <c r="BR204" i="3"/>
  <c r="BN204" i="3"/>
  <c r="BO203" i="3"/>
  <c r="BP202" i="3"/>
  <c r="BR200" i="3"/>
  <c r="BN200" i="3"/>
  <c r="BO199" i="3"/>
  <c r="BP198" i="3"/>
  <c r="BR196" i="3"/>
  <c r="BN196" i="3"/>
  <c r="BO195" i="3"/>
  <c r="BP194" i="3"/>
  <c r="BR192" i="3"/>
  <c r="BN192" i="3"/>
  <c r="BO191" i="3"/>
  <c r="BP190" i="3"/>
  <c r="BR188" i="3"/>
  <c r="BN188" i="3"/>
  <c r="BO187" i="3"/>
  <c r="BP186" i="3"/>
  <c r="BR184" i="3"/>
  <c r="BN184" i="3"/>
  <c r="BO183" i="3"/>
  <c r="BO182" i="3"/>
  <c r="BN181" i="3"/>
  <c r="BP181" i="3"/>
  <c r="BQ181" i="3"/>
  <c r="BN177" i="3"/>
  <c r="BR177" i="3"/>
  <c r="BO177" i="3"/>
  <c r="BP177" i="3"/>
  <c r="BQ177" i="3"/>
  <c r="BN173" i="3"/>
  <c r="BR173" i="3"/>
  <c r="BO173" i="3"/>
  <c r="BP173" i="3"/>
  <c r="BQ173" i="3"/>
  <c r="BN169" i="3"/>
  <c r="BR169" i="3"/>
  <c r="BO169" i="3"/>
  <c r="BP169" i="3"/>
  <c r="BQ169" i="3"/>
  <c r="BN165" i="3"/>
  <c r="BR165" i="3"/>
  <c r="BO165" i="3"/>
  <c r="BP165" i="3"/>
  <c r="BQ165" i="3"/>
  <c r="BN161" i="3"/>
  <c r="BR161" i="3"/>
  <c r="BO161" i="3"/>
  <c r="BP161" i="3"/>
  <c r="BQ161" i="3"/>
  <c r="BN157" i="3"/>
  <c r="BR157" i="3"/>
  <c r="BO157" i="3"/>
  <c r="BP157" i="3"/>
  <c r="BQ157" i="3"/>
  <c r="BN153" i="3"/>
  <c r="BR153" i="3"/>
  <c r="BO153" i="3"/>
  <c r="BP153" i="3"/>
  <c r="BQ153" i="3"/>
  <c r="BN149" i="3"/>
  <c r="BR149" i="3"/>
  <c r="BO149" i="3"/>
  <c r="BP149" i="3"/>
  <c r="BQ149" i="3"/>
  <c r="BN145" i="3"/>
  <c r="BR145" i="3"/>
  <c r="BO145" i="3"/>
  <c r="BP145" i="3"/>
  <c r="BQ145" i="3"/>
  <c r="BN141" i="3"/>
  <c r="BR141" i="3"/>
  <c r="BO141" i="3"/>
  <c r="BP141" i="3"/>
  <c r="BQ141" i="3"/>
  <c r="BN137" i="3"/>
  <c r="BR137" i="3"/>
  <c r="BO137" i="3"/>
  <c r="BP137" i="3"/>
  <c r="BQ137" i="3"/>
  <c r="BN133" i="3"/>
  <c r="BR133" i="3"/>
  <c r="BO133" i="3"/>
  <c r="BP133" i="3"/>
  <c r="BQ133" i="3"/>
  <c r="BN129" i="3"/>
  <c r="BR129" i="3"/>
  <c r="BO129" i="3"/>
  <c r="BP129" i="3"/>
  <c r="BQ129" i="3"/>
  <c r="BN125" i="3"/>
  <c r="BR125" i="3"/>
  <c r="BO125" i="3"/>
  <c r="BP125" i="3"/>
  <c r="BQ125" i="3"/>
  <c r="BN121" i="3"/>
  <c r="BR121" i="3"/>
  <c r="BO121" i="3"/>
  <c r="BP121" i="3"/>
  <c r="BQ121" i="3"/>
  <c r="BN117" i="3"/>
  <c r="BR117" i="3"/>
  <c r="BO117" i="3"/>
  <c r="BP117" i="3"/>
  <c r="BQ117" i="3"/>
  <c r="BN113" i="3"/>
  <c r="BR113" i="3"/>
  <c r="BO113" i="3"/>
  <c r="BP113" i="3"/>
  <c r="BQ113" i="3"/>
  <c r="BN109" i="3"/>
  <c r="BR109" i="3"/>
  <c r="BO109" i="3"/>
  <c r="BP109" i="3"/>
  <c r="BQ109" i="3"/>
  <c r="BN105" i="3"/>
  <c r="BR105" i="3"/>
  <c r="BO105" i="3"/>
  <c r="BP105" i="3"/>
  <c r="BQ105" i="3"/>
  <c r="BN101" i="3"/>
  <c r="BR101" i="3"/>
  <c r="BO101" i="3"/>
  <c r="BP101" i="3"/>
  <c r="BQ101" i="3"/>
  <c r="BN97" i="3"/>
  <c r="BR97" i="3"/>
  <c r="BO97" i="3"/>
  <c r="BP97" i="3"/>
  <c r="BQ97" i="3"/>
  <c r="BN93" i="3"/>
  <c r="BR93" i="3"/>
  <c r="BO93" i="3"/>
  <c r="BP93" i="3"/>
  <c r="BQ93" i="3"/>
  <c r="BN89" i="3"/>
  <c r="BR89" i="3"/>
  <c r="BO89" i="3"/>
  <c r="BP89" i="3"/>
  <c r="BQ89" i="3"/>
  <c r="BN85" i="3"/>
  <c r="BR85" i="3"/>
  <c r="BO85" i="3"/>
  <c r="BP85" i="3"/>
  <c r="BQ85" i="3"/>
  <c r="BN81" i="3"/>
  <c r="BR81" i="3"/>
  <c r="BO81" i="3"/>
  <c r="BP81" i="3"/>
  <c r="BQ81" i="3"/>
  <c r="BN77" i="3"/>
  <c r="BR77" i="3"/>
  <c r="BO77" i="3"/>
  <c r="BP77" i="3"/>
  <c r="BQ77" i="3"/>
  <c r="BN73" i="3"/>
  <c r="BR73" i="3"/>
  <c r="BO73" i="3"/>
  <c r="BP73" i="3"/>
  <c r="BQ73" i="3"/>
  <c r="BN69" i="3"/>
  <c r="BR69" i="3"/>
  <c r="BO69" i="3"/>
  <c r="BP69" i="3"/>
  <c r="BQ69" i="3"/>
  <c r="BN65" i="3"/>
  <c r="BR65" i="3"/>
  <c r="BO65" i="3"/>
  <c r="BP65" i="3"/>
  <c r="BQ65" i="3"/>
  <c r="BN61" i="3"/>
  <c r="BR61" i="3"/>
  <c r="BO61" i="3"/>
  <c r="BP61" i="3"/>
  <c r="BQ61" i="3"/>
  <c r="BN57" i="3"/>
  <c r="BR57" i="3"/>
  <c r="BO57" i="3"/>
  <c r="BP57" i="3"/>
  <c r="BQ57" i="3"/>
  <c r="BN53" i="3"/>
  <c r="BR53" i="3"/>
  <c r="BO53" i="3"/>
  <c r="BP53" i="3"/>
  <c r="BQ53" i="3"/>
  <c r="BN49" i="3"/>
  <c r="BR49" i="3"/>
  <c r="BO49" i="3"/>
  <c r="BP49" i="3"/>
  <c r="BQ49" i="3"/>
  <c r="BN45" i="3"/>
  <c r="BR45" i="3"/>
  <c r="BO45" i="3"/>
  <c r="BP45" i="3"/>
  <c r="BQ45" i="3"/>
  <c r="BN41" i="3"/>
  <c r="BR41" i="3"/>
  <c r="BO41" i="3"/>
  <c r="BP41" i="3"/>
  <c r="BQ41" i="3"/>
  <c r="BN37" i="3"/>
  <c r="BR37" i="3"/>
  <c r="BO37" i="3"/>
  <c r="BP37" i="3"/>
  <c r="BQ37" i="3"/>
  <c r="BN33" i="3"/>
  <c r="BR33" i="3"/>
  <c r="BO33" i="3"/>
  <c r="BP33" i="3"/>
  <c r="BQ33" i="3"/>
  <c r="BN29" i="3"/>
  <c r="BR29" i="3"/>
  <c r="BO29" i="3"/>
  <c r="BP29" i="3"/>
  <c r="BQ29" i="3"/>
  <c r="BN25" i="3"/>
  <c r="BR25" i="3"/>
  <c r="BO25" i="3"/>
  <c r="BP25" i="3"/>
  <c r="BQ25" i="3"/>
  <c r="BN21" i="3"/>
  <c r="BR21" i="3"/>
  <c r="BO21" i="3"/>
  <c r="BP21" i="3"/>
  <c r="BQ21" i="3"/>
  <c r="BQ17" i="3"/>
  <c r="BN17" i="3"/>
  <c r="BR17" i="3"/>
  <c r="BO17" i="3"/>
  <c r="BP17" i="3"/>
  <c r="BP13" i="3"/>
  <c r="BQ13" i="3"/>
  <c r="BN13" i="3"/>
  <c r="BR13" i="3"/>
  <c r="BO13" i="3"/>
  <c r="BP9" i="3"/>
  <c r="BQ9" i="3"/>
  <c r="BN9" i="3"/>
  <c r="BR9" i="3"/>
  <c r="BO9" i="3"/>
  <c r="AA341" i="3"/>
  <c r="AA337" i="3"/>
  <c r="AA333" i="3"/>
  <c r="AA329" i="3"/>
  <c r="AA325" i="3"/>
  <c r="AA321" i="3"/>
  <c r="AA317" i="3"/>
  <c r="AA313" i="3"/>
  <c r="AA309" i="3"/>
  <c r="AA305" i="3"/>
  <c r="AA301" i="3"/>
  <c r="AA297" i="3"/>
  <c r="AA293" i="3"/>
  <c r="AA289" i="3"/>
  <c r="AA285" i="3"/>
  <c r="AA281" i="3"/>
  <c r="AA277" i="3"/>
  <c r="AA273" i="3"/>
  <c r="AA269" i="3"/>
  <c r="AA265" i="3"/>
  <c r="AA261" i="3"/>
  <c r="AA257" i="3"/>
  <c r="AA253" i="3"/>
  <c r="AA249" i="3"/>
  <c r="AA245" i="3"/>
  <c r="AA241" i="3"/>
  <c r="AA237" i="3"/>
  <c r="AA233" i="3"/>
  <c r="AA229" i="3"/>
  <c r="AA225" i="3"/>
  <c r="AA221" i="3"/>
  <c r="AA217" i="3"/>
  <c r="AA213" i="3"/>
  <c r="AA209" i="3"/>
  <c r="AA205" i="3"/>
  <c r="AA201" i="3"/>
  <c r="AA197" i="3"/>
  <c r="AA193" i="3"/>
  <c r="AA189" i="3"/>
  <c r="AA185" i="3"/>
  <c r="AA181" i="3"/>
  <c r="AA177" i="3"/>
  <c r="AA173" i="3"/>
  <c r="AA169" i="3"/>
  <c r="AA165" i="3"/>
  <c r="AA161" i="3"/>
  <c r="AA157" i="3"/>
  <c r="AA153" i="3"/>
  <c r="AA149" i="3"/>
  <c r="AA145" i="3"/>
  <c r="AA141" i="3"/>
  <c r="AA137" i="3"/>
  <c r="AA133" i="3"/>
  <c r="AA129" i="3"/>
  <c r="AA125" i="3"/>
  <c r="AA121" i="3"/>
  <c r="AA117" i="3"/>
  <c r="AA113" i="3"/>
  <c r="AA109" i="3"/>
  <c r="AA105" i="3"/>
  <c r="AA101" i="3"/>
  <c r="AA97" i="3"/>
  <c r="AA93" i="3"/>
  <c r="AA89" i="3"/>
  <c r="AA85" i="3"/>
  <c r="AA81" i="3"/>
  <c r="AA77" i="3"/>
  <c r="AA73" i="3"/>
  <c r="AA69" i="3"/>
  <c r="AA65" i="3"/>
  <c r="AA61" i="3"/>
  <c r="AA57" i="3"/>
  <c r="AA53" i="3"/>
  <c r="AA49" i="3"/>
  <c r="AA45" i="3"/>
  <c r="AA41" i="3"/>
  <c r="AA37" i="3"/>
  <c r="AA33" i="3"/>
  <c r="AA29" i="3"/>
  <c r="AA25" i="3"/>
  <c r="AA21" i="3"/>
  <c r="AA17" i="3"/>
  <c r="AA13" i="3"/>
  <c r="AA9" i="3"/>
  <c r="BQ344" i="3"/>
  <c r="BR343" i="3"/>
  <c r="BN343" i="3"/>
  <c r="BO342" i="3"/>
  <c r="BP341" i="3"/>
  <c r="BQ340" i="3"/>
  <c r="BR339" i="3"/>
  <c r="BN339" i="3"/>
  <c r="BO338" i="3"/>
  <c r="BP337" i="3"/>
  <c r="BQ336" i="3"/>
  <c r="BR335" i="3"/>
  <c r="BN335" i="3"/>
  <c r="BO334" i="3"/>
  <c r="BP333" i="3"/>
  <c r="BQ332" i="3"/>
  <c r="BR331" i="3"/>
  <c r="BN331" i="3"/>
  <c r="BO330" i="3"/>
  <c r="BP329" i="3"/>
  <c r="BQ328" i="3"/>
  <c r="BR327" i="3"/>
  <c r="BN327" i="3"/>
  <c r="BO326" i="3"/>
  <c r="BP325" i="3"/>
  <c r="BQ324" i="3"/>
  <c r="BR323" i="3"/>
  <c r="BN323" i="3"/>
  <c r="BO322" i="3"/>
  <c r="BP321" i="3"/>
  <c r="BQ320" i="3"/>
  <c r="BR319" i="3"/>
  <c r="BN319" i="3"/>
  <c r="BO318" i="3"/>
  <c r="BP317" i="3"/>
  <c r="BQ316" i="3"/>
  <c r="BR315" i="3"/>
  <c r="BN315" i="3"/>
  <c r="BO314" i="3"/>
  <c r="BP313" i="3"/>
  <c r="BQ312" i="3"/>
  <c r="BR311" i="3"/>
  <c r="BN311" i="3"/>
  <c r="BO310" i="3"/>
  <c r="BP309" i="3"/>
  <c r="BQ308" i="3"/>
  <c r="BR307" i="3"/>
  <c r="BN307" i="3"/>
  <c r="BO306" i="3"/>
  <c r="BP305" i="3"/>
  <c r="BQ304" i="3"/>
  <c r="BR303" i="3"/>
  <c r="BN303" i="3"/>
  <c r="BO302" i="3"/>
  <c r="BP301" i="3"/>
  <c r="BQ300" i="3"/>
  <c r="BR299" i="3"/>
  <c r="BN299" i="3"/>
  <c r="BO298" i="3"/>
  <c r="BP297" i="3"/>
  <c r="BQ296" i="3"/>
  <c r="BR295" i="3"/>
  <c r="BN295" i="3"/>
  <c r="BO294" i="3"/>
  <c r="BP293" i="3"/>
  <c r="BQ292" i="3"/>
  <c r="BR291" i="3"/>
  <c r="BN291" i="3"/>
  <c r="BO290" i="3"/>
  <c r="BP289" i="3"/>
  <c r="BQ288" i="3"/>
  <c r="BR287" i="3"/>
  <c r="BN287" i="3"/>
  <c r="BO286" i="3"/>
  <c r="BP285" i="3"/>
  <c r="BQ284" i="3"/>
  <c r="BR283" i="3"/>
  <c r="BN283" i="3"/>
  <c r="BO282" i="3"/>
  <c r="BP281" i="3"/>
  <c r="BQ280" i="3"/>
  <c r="BR279" i="3"/>
  <c r="BN279" i="3"/>
  <c r="BO278" i="3"/>
  <c r="BP277" i="3"/>
  <c r="BQ276" i="3"/>
  <c r="BR275" i="3"/>
  <c r="BN275" i="3"/>
  <c r="BO274" i="3"/>
  <c r="BP273" i="3"/>
  <c r="BQ272" i="3"/>
  <c r="BR271" i="3"/>
  <c r="BN271" i="3"/>
  <c r="BO270" i="3"/>
  <c r="BP269" i="3"/>
  <c r="BQ268" i="3"/>
  <c r="BR267" i="3"/>
  <c r="BN267" i="3"/>
  <c r="BO266" i="3"/>
  <c r="BP265" i="3"/>
  <c r="BQ264" i="3"/>
  <c r="BR263" i="3"/>
  <c r="BN263" i="3"/>
  <c r="BO262" i="3"/>
  <c r="BP261" i="3"/>
  <c r="BQ260" i="3"/>
  <c r="BR259" i="3"/>
  <c r="BN259" i="3"/>
  <c r="BO258" i="3"/>
  <c r="BP257" i="3"/>
  <c r="BQ256" i="3"/>
  <c r="BR255" i="3"/>
  <c r="BN255" i="3"/>
  <c r="BO254" i="3"/>
  <c r="BP253" i="3"/>
  <c r="BQ252" i="3"/>
  <c r="BR251" i="3"/>
  <c r="BN251" i="3"/>
  <c r="BO250" i="3"/>
  <c r="BP249" i="3"/>
  <c r="BQ248" i="3"/>
  <c r="BR247" i="3"/>
  <c r="BN247" i="3"/>
  <c r="BO246" i="3"/>
  <c r="BP245" i="3"/>
  <c r="BQ244" i="3"/>
  <c r="BR243" i="3"/>
  <c r="BN243" i="3"/>
  <c r="BO242" i="3"/>
  <c r="BP241" i="3"/>
  <c r="BQ240" i="3"/>
  <c r="BR239" i="3"/>
  <c r="BN239" i="3"/>
  <c r="BO238" i="3"/>
  <c r="BP237" i="3"/>
  <c r="BQ236" i="3"/>
  <c r="BR235" i="3"/>
  <c r="BN235" i="3"/>
  <c r="BO234" i="3"/>
  <c r="BP233" i="3"/>
  <c r="BQ232" i="3"/>
  <c r="BR231" i="3"/>
  <c r="BN231" i="3"/>
  <c r="BO230" i="3"/>
  <c r="BP229" i="3"/>
  <c r="BQ228" i="3"/>
  <c r="BR227" i="3"/>
  <c r="BN227" i="3"/>
  <c r="BO226" i="3"/>
  <c r="BP225" i="3"/>
  <c r="BQ224" i="3"/>
  <c r="BR223" i="3"/>
  <c r="BN223" i="3"/>
  <c r="BO222" i="3"/>
  <c r="BP221" i="3"/>
  <c r="BQ220" i="3"/>
  <c r="BR219" i="3"/>
  <c r="BN219" i="3"/>
  <c r="BO218" i="3"/>
  <c r="BP217" i="3"/>
  <c r="BQ216" i="3"/>
  <c r="BR215" i="3"/>
  <c r="BN215" i="3"/>
  <c r="BO214" i="3"/>
  <c r="BP213" i="3"/>
  <c r="BQ212" i="3"/>
  <c r="BR211" i="3"/>
  <c r="BN211" i="3"/>
  <c r="BO210" i="3"/>
  <c r="BP209" i="3"/>
  <c r="BQ208" i="3"/>
  <c r="BR207" i="3"/>
  <c r="BN207" i="3"/>
  <c r="BO206" i="3"/>
  <c r="BP205" i="3"/>
  <c r="BQ204" i="3"/>
  <c r="BR203" i="3"/>
  <c r="BN203" i="3"/>
  <c r="BO202" i="3"/>
  <c r="BP201" i="3"/>
  <c r="BQ200" i="3"/>
  <c r="BR199" i="3"/>
  <c r="BN199" i="3"/>
  <c r="BO198" i="3"/>
  <c r="BP197" i="3"/>
  <c r="BQ196" i="3"/>
  <c r="BR195" i="3"/>
  <c r="BN195" i="3"/>
  <c r="BO194" i="3"/>
  <c r="BP193" i="3"/>
  <c r="BQ192" i="3"/>
  <c r="BR191" i="3"/>
  <c r="BN191" i="3"/>
  <c r="BO190" i="3"/>
  <c r="BP189" i="3"/>
  <c r="BQ188" i="3"/>
  <c r="BR187" i="3"/>
  <c r="BN187" i="3"/>
  <c r="BO186" i="3"/>
  <c r="BP185" i="3"/>
  <c r="BQ184" i="3"/>
  <c r="BR183" i="3"/>
  <c r="BN183" i="3"/>
  <c r="BN182" i="3"/>
  <c r="B12" i="19" l="1"/>
  <c r="H12" i="19"/>
  <c r="B16" i="19"/>
  <c r="H16" i="19"/>
  <c r="B17" i="19"/>
  <c r="H17" i="19"/>
  <c r="E18" i="19"/>
  <c r="K18" i="19"/>
  <c r="E21" i="19"/>
  <c r="K21" i="19"/>
  <c r="E22" i="19"/>
  <c r="K22" i="19"/>
  <c r="E23" i="19"/>
  <c r="K23" i="19"/>
  <c r="E24" i="19"/>
  <c r="K24" i="19"/>
  <c r="E25" i="19"/>
  <c r="K25" i="19"/>
  <c r="E26" i="19"/>
  <c r="K26" i="19"/>
  <c r="E27" i="19"/>
  <c r="K27" i="19"/>
  <c r="E28" i="19"/>
  <c r="K28" i="19"/>
  <c r="E29" i="19"/>
  <c r="K29" i="19"/>
  <c r="E30" i="19"/>
  <c r="K30" i="19"/>
  <c r="E31" i="19"/>
  <c r="K31" i="19"/>
  <c r="E32" i="19"/>
  <c r="K32" i="19"/>
  <c r="E33" i="19"/>
  <c r="K33" i="19"/>
  <c r="E34" i="19"/>
  <c r="K34" i="19"/>
  <c r="E35" i="19"/>
  <c r="K35" i="19"/>
  <c r="E36" i="19"/>
  <c r="K36" i="19"/>
  <c r="E37" i="19"/>
  <c r="K37" i="19"/>
  <c r="E38" i="19"/>
  <c r="K38" i="19"/>
  <c r="E39" i="19"/>
  <c r="K39" i="19"/>
  <c r="E40" i="19"/>
  <c r="K40" i="19"/>
  <c r="E41" i="19"/>
  <c r="K41" i="19"/>
  <c r="E42" i="19"/>
  <c r="K42" i="19"/>
  <c r="E43" i="19"/>
  <c r="K43" i="19"/>
  <c r="E44" i="19"/>
  <c r="K44" i="19"/>
  <c r="E45" i="19"/>
  <c r="K45" i="19"/>
  <c r="E46" i="19"/>
  <c r="K46" i="19"/>
  <c r="E47" i="19"/>
  <c r="K47" i="19"/>
  <c r="E48" i="19"/>
  <c r="K48" i="19"/>
  <c r="E49" i="19"/>
  <c r="K49" i="19"/>
  <c r="E50" i="19"/>
  <c r="K50" i="19"/>
  <c r="E51" i="19"/>
  <c r="K51" i="19"/>
  <c r="E52" i="19"/>
  <c r="K52" i="19"/>
  <c r="E53" i="19"/>
  <c r="K53" i="19"/>
  <c r="E54" i="19"/>
  <c r="E13" i="19"/>
  <c r="K13" i="19"/>
  <c r="B14" i="19"/>
  <c r="H14" i="19"/>
  <c r="B15" i="19"/>
  <c r="H15" i="19"/>
  <c r="E19" i="19"/>
  <c r="K19" i="19"/>
  <c r="E20" i="19"/>
  <c r="K20" i="19"/>
  <c r="E12" i="19"/>
  <c r="K12" i="19"/>
  <c r="E16" i="19"/>
  <c r="K16" i="19"/>
  <c r="E17" i="19"/>
  <c r="K17" i="19"/>
  <c r="B18" i="19"/>
  <c r="H18" i="19"/>
  <c r="B21" i="19"/>
  <c r="H21" i="19"/>
  <c r="B22" i="19"/>
  <c r="H22" i="19"/>
  <c r="B23" i="19"/>
  <c r="H23" i="19"/>
  <c r="B24" i="19"/>
  <c r="H24" i="19"/>
  <c r="B25" i="19"/>
  <c r="H25" i="19"/>
  <c r="B26" i="19"/>
  <c r="H26" i="19"/>
  <c r="B27" i="19"/>
  <c r="H27" i="19"/>
  <c r="B28" i="19"/>
  <c r="H28" i="19"/>
  <c r="B29" i="19"/>
  <c r="H29" i="19"/>
  <c r="B30" i="19"/>
  <c r="H30" i="19"/>
  <c r="B31" i="19"/>
  <c r="H31" i="19"/>
  <c r="B32" i="19"/>
  <c r="H32" i="19"/>
  <c r="B33" i="19"/>
  <c r="H33" i="19"/>
  <c r="B34" i="19"/>
  <c r="H34" i="19"/>
  <c r="B35" i="19"/>
  <c r="H35" i="19"/>
  <c r="B36" i="19"/>
  <c r="H36" i="19"/>
  <c r="B37" i="19"/>
  <c r="H37" i="19"/>
  <c r="B38" i="19"/>
  <c r="H38" i="19"/>
  <c r="B39" i="19"/>
  <c r="H39" i="19"/>
  <c r="B40" i="19"/>
  <c r="H40" i="19"/>
  <c r="B41" i="19"/>
  <c r="H41" i="19"/>
  <c r="B42" i="19"/>
  <c r="H42" i="19"/>
  <c r="B43" i="19"/>
  <c r="H43" i="19"/>
  <c r="B44" i="19"/>
  <c r="H44" i="19"/>
  <c r="B45" i="19"/>
  <c r="H45" i="19"/>
  <c r="B46" i="19"/>
  <c r="H46" i="19"/>
  <c r="B47" i="19"/>
  <c r="H47" i="19"/>
  <c r="B48" i="19"/>
  <c r="H48" i="19"/>
  <c r="B49" i="19"/>
  <c r="H49" i="19"/>
  <c r="B50" i="19"/>
  <c r="H50" i="19"/>
  <c r="B51" i="19"/>
  <c r="H51" i="19"/>
  <c r="B52" i="19"/>
  <c r="H52" i="19"/>
  <c r="B53" i="19"/>
  <c r="H53" i="19"/>
  <c r="B54" i="19"/>
  <c r="K15" i="19"/>
  <c r="H20" i="19"/>
  <c r="B13" i="19"/>
  <c r="E14" i="19"/>
  <c r="B19" i="19"/>
  <c r="H54" i="19"/>
  <c r="B55" i="19"/>
  <c r="H55" i="19"/>
  <c r="B56" i="19"/>
  <c r="H56" i="19"/>
  <c r="B57" i="19"/>
  <c r="H57" i="19"/>
  <c r="B58" i="19"/>
  <c r="H58" i="19"/>
  <c r="B59" i="19"/>
  <c r="H59" i="19"/>
  <c r="B60" i="19"/>
  <c r="H60" i="19"/>
  <c r="B61" i="19"/>
  <c r="H61" i="19"/>
  <c r="B62" i="19"/>
  <c r="H62" i="19"/>
  <c r="B63" i="19"/>
  <c r="H63" i="19"/>
  <c r="B64" i="19"/>
  <c r="H64" i="19"/>
  <c r="B65" i="19"/>
  <c r="H65" i="19"/>
  <c r="B66" i="19"/>
  <c r="H66" i="19"/>
  <c r="B67" i="19"/>
  <c r="H67" i="19"/>
  <c r="B68" i="19"/>
  <c r="H68" i="19"/>
  <c r="B69" i="19"/>
  <c r="H69" i="19"/>
  <c r="B70" i="19"/>
  <c r="H70" i="19"/>
  <c r="B71" i="19"/>
  <c r="H71" i="19"/>
  <c r="B72" i="19"/>
  <c r="H72" i="19"/>
  <c r="B73" i="19"/>
  <c r="H73" i="19"/>
  <c r="B74" i="19"/>
  <c r="H74" i="19"/>
  <c r="B75" i="19"/>
  <c r="H75" i="19"/>
  <c r="B76" i="19"/>
  <c r="H76" i="19"/>
  <c r="B77" i="19"/>
  <c r="H77" i="19"/>
  <c r="B78" i="19"/>
  <c r="H78" i="19"/>
  <c r="B79" i="19"/>
  <c r="H79" i="19"/>
  <c r="B80" i="19"/>
  <c r="H80" i="19"/>
  <c r="B81" i="19"/>
  <c r="H81" i="19"/>
  <c r="B82" i="19"/>
  <c r="H82" i="19"/>
  <c r="B83" i="19"/>
  <c r="H83" i="19"/>
  <c r="B84" i="19"/>
  <c r="H84" i="19"/>
  <c r="B85" i="19"/>
  <c r="E15" i="19"/>
  <c r="B20" i="19"/>
  <c r="K54" i="19"/>
  <c r="E55" i="19"/>
  <c r="K55" i="19"/>
  <c r="E56" i="19"/>
  <c r="K56" i="19"/>
  <c r="E57" i="19"/>
  <c r="K57" i="19"/>
  <c r="E58" i="19"/>
  <c r="K58" i="19"/>
  <c r="E59" i="19"/>
  <c r="K59" i="19"/>
  <c r="E60" i="19"/>
  <c r="K60" i="19"/>
  <c r="E61" i="19"/>
  <c r="K61" i="19"/>
  <c r="E62" i="19"/>
  <c r="K62" i="19"/>
  <c r="E63" i="19"/>
  <c r="K63" i="19"/>
  <c r="E64" i="19"/>
  <c r="K64" i="19"/>
  <c r="E65" i="19"/>
  <c r="K65" i="19"/>
  <c r="E66" i="19"/>
  <c r="K66" i="19"/>
  <c r="E67" i="19"/>
  <c r="K67" i="19"/>
  <c r="E68" i="19"/>
  <c r="K68" i="19"/>
  <c r="E69" i="19"/>
  <c r="K69" i="19"/>
  <c r="E70" i="19"/>
  <c r="K70" i="19"/>
  <c r="E71" i="19"/>
  <c r="K71" i="19"/>
  <c r="E72" i="19"/>
  <c r="K72" i="19"/>
  <c r="E73" i="19"/>
  <c r="K73" i="19"/>
  <c r="E74" i="19"/>
  <c r="K74" i="19"/>
  <c r="E75" i="19"/>
  <c r="K75" i="19"/>
  <c r="E76" i="19"/>
  <c r="K76" i="19"/>
  <c r="E77" i="19"/>
  <c r="K77" i="19"/>
  <c r="E78" i="19"/>
  <c r="K78" i="19"/>
  <c r="E79" i="19"/>
  <c r="K79" i="19"/>
  <c r="E80" i="19"/>
  <c r="K80" i="19"/>
  <c r="E81" i="19"/>
  <c r="K81" i="19"/>
  <c r="E82" i="19"/>
  <c r="K82" i="19"/>
  <c r="E83" i="19"/>
  <c r="K83" i="19"/>
  <c r="E84" i="19"/>
  <c r="K84" i="19"/>
  <c r="E85" i="19"/>
  <c r="H85" i="19"/>
  <c r="B86" i="19"/>
  <c r="H86" i="19"/>
  <c r="B87" i="19"/>
  <c r="H87" i="19"/>
  <c r="B88" i="19"/>
  <c r="H88" i="19"/>
  <c r="B89" i="19"/>
  <c r="H89" i="19"/>
  <c r="B90" i="19"/>
  <c r="H90" i="19"/>
  <c r="B91" i="19"/>
  <c r="H91" i="19"/>
  <c r="B92" i="19"/>
  <c r="H92" i="19"/>
  <c r="B93" i="19"/>
  <c r="H93" i="19"/>
  <c r="B94" i="19"/>
  <c r="H94" i="19"/>
  <c r="B95" i="19"/>
  <c r="H95" i="19"/>
  <c r="B96" i="19"/>
  <c r="H13" i="19"/>
  <c r="H19" i="19"/>
  <c r="E87" i="19"/>
  <c r="E89" i="19"/>
  <c r="E91" i="19"/>
  <c r="E93" i="19"/>
  <c r="E95" i="19"/>
  <c r="E88" i="19"/>
  <c r="E94" i="19"/>
  <c r="K14" i="19"/>
  <c r="K85" i="19"/>
  <c r="K87" i="19"/>
  <c r="K89" i="19"/>
  <c r="K91" i="19"/>
  <c r="K93" i="19"/>
  <c r="K95" i="19"/>
  <c r="E90" i="19"/>
  <c r="K86" i="19"/>
  <c r="K88" i="19"/>
  <c r="K90" i="19"/>
  <c r="K92" i="19"/>
  <c r="K94" i="19"/>
  <c r="E86" i="19"/>
  <c r="E92" i="19"/>
  <c r="K12" i="17"/>
  <c r="K207" i="17" s="1"/>
  <c r="K402" i="17" s="1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70" i="18"/>
  <c r="B69" i="18"/>
  <c r="B68" i="18"/>
  <c r="B67" i="18"/>
  <c r="B66" i="18"/>
  <c r="B65" i="18"/>
  <c r="B64" i="18"/>
  <c r="B63" i="18"/>
  <c r="H95" i="18"/>
  <c r="H94" i="18"/>
  <c r="H93" i="18"/>
  <c r="H92" i="18"/>
  <c r="H91" i="18"/>
  <c r="H90" i="18"/>
  <c r="H89" i="18"/>
  <c r="H88" i="18"/>
  <c r="H87" i="18"/>
  <c r="H86" i="18"/>
  <c r="H85" i="18"/>
  <c r="H84" i="18"/>
  <c r="H83" i="18"/>
  <c r="H82" i="18"/>
  <c r="H81" i="18"/>
  <c r="H80" i="18"/>
  <c r="H79" i="18"/>
  <c r="H78" i="18"/>
  <c r="H77" i="18"/>
  <c r="H76" i="18"/>
  <c r="H75" i="18"/>
  <c r="H74" i="18"/>
  <c r="H73" i="18"/>
  <c r="H72" i="18"/>
  <c r="H71" i="18"/>
  <c r="H70" i="18"/>
  <c r="H69" i="18"/>
  <c r="H68" i="18"/>
  <c r="H67" i="18"/>
  <c r="H66" i="18"/>
  <c r="H65" i="18"/>
  <c r="H64" i="18"/>
  <c r="H63" i="18"/>
  <c r="K95" i="18"/>
  <c r="K93" i="18"/>
  <c r="K91" i="18"/>
  <c r="K89" i="18"/>
  <c r="K87" i="18"/>
  <c r="K85" i="18"/>
  <c r="K83" i="18"/>
  <c r="K81" i="18"/>
  <c r="K79" i="18"/>
  <c r="K77" i="18"/>
  <c r="K75" i="18"/>
  <c r="K73" i="18"/>
  <c r="K71" i="18"/>
  <c r="K69" i="18"/>
  <c r="K67" i="18"/>
  <c r="K65" i="18"/>
  <c r="K63" i="18"/>
  <c r="H62" i="18"/>
  <c r="H61" i="18"/>
  <c r="H60" i="18"/>
  <c r="H59" i="18"/>
  <c r="H58" i="18"/>
  <c r="H57" i="18"/>
  <c r="H56" i="18"/>
  <c r="H55" i="18"/>
  <c r="H54" i="18"/>
  <c r="H53" i="18"/>
  <c r="H52" i="18"/>
  <c r="H51" i="18"/>
  <c r="H50" i="18"/>
  <c r="H49" i="18"/>
  <c r="H48" i="18"/>
  <c r="H47" i="18"/>
  <c r="H46" i="18"/>
  <c r="H45" i="18"/>
  <c r="H44" i="18"/>
  <c r="H43" i="18"/>
  <c r="H42" i="18"/>
  <c r="H41" i="18"/>
  <c r="H40" i="18"/>
  <c r="H39" i="18"/>
  <c r="H38" i="18"/>
  <c r="H37" i="18"/>
  <c r="H36" i="18"/>
  <c r="H35" i="18"/>
  <c r="H34" i="18"/>
  <c r="H33" i="18"/>
  <c r="H32" i="18"/>
  <c r="H31" i="18"/>
  <c r="H30" i="18"/>
  <c r="H29" i="18"/>
  <c r="H28" i="18"/>
  <c r="H27" i="18"/>
  <c r="H26" i="18"/>
  <c r="H25" i="18"/>
  <c r="H24" i="18"/>
  <c r="H23" i="18"/>
  <c r="H22" i="18"/>
  <c r="H21" i="18"/>
  <c r="H20" i="18"/>
  <c r="H19" i="18"/>
  <c r="H18" i="18"/>
  <c r="H17" i="18"/>
  <c r="H16" i="18"/>
  <c r="H15" i="18"/>
  <c r="H14" i="18"/>
  <c r="H13" i="18"/>
  <c r="E12" i="18"/>
  <c r="K95" i="17"/>
  <c r="K94" i="17"/>
  <c r="K93" i="17"/>
  <c r="K92" i="17"/>
  <c r="K91" i="17"/>
  <c r="K90" i="17"/>
  <c r="K89" i="17"/>
  <c r="K88" i="17"/>
  <c r="K87" i="17"/>
  <c r="K86" i="17"/>
  <c r="K85" i="17"/>
  <c r="K84" i="17"/>
  <c r="K83" i="17"/>
  <c r="K82" i="17"/>
  <c r="K81" i="17"/>
  <c r="K80" i="17"/>
  <c r="K79" i="17"/>
  <c r="K78" i="17"/>
  <c r="K77" i="17"/>
  <c r="K76" i="17"/>
  <c r="K75" i="17"/>
  <c r="K74" i="17"/>
  <c r="K73" i="17"/>
  <c r="K72" i="17"/>
  <c r="K71" i="17"/>
  <c r="K70" i="17"/>
  <c r="K69" i="17"/>
  <c r="K68" i="17"/>
  <c r="K67" i="17"/>
  <c r="K66" i="17"/>
  <c r="K65" i="17"/>
  <c r="K64" i="17"/>
  <c r="K63" i="17"/>
  <c r="K62" i="17"/>
  <c r="K61" i="17"/>
  <c r="K60" i="17"/>
  <c r="K59" i="17"/>
  <c r="K58" i="17"/>
  <c r="K57" i="17"/>
  <c r="K56" i="17"/>
  <c r="K55" i="17"/>
  <c r="K54" i="17"/>
  <c r="K53" i="17"/>
  <c r="K52" i="17"/>
  <c r="K51" i="17"/>
  <c r="K50" i="17"/>
  <c r="K49" i="17"/>
  <c r="K48" i="17"/>
  <c r="K47" i="17"/>
  <c r="K46" i="17"/>
  <c r="K45" i="17"/>
  <c r="K44" i="17"/>
  <c r="K43" i="17"/>
  <c r="K42" i="17"/>
  <c r="K41" i="17"/>
  <c r="K94" i="18"/>
  <c r="K92" i="18"/>
  <c r="K90" i="18"/>
  <c r="K88" i="18"/>
  <c r="K86" i="18"/>
  <c r="K84" i="18"/>
  <c r="K82" i="18"/>
  <c r="K80" i="18"/>
  <c r="K78" i="18"/>
  <c r="K76" i="18"/>
  <c r="K74" i="18"/>
  <c r="K72" i="18"/>
  <c r="K70" i="18"/>
  <c r="K68" i="18"/>
  <c r="K66" i="18"/>
  <c r="K64" i="18"/>
  <c r="B62" i="18"/>
  <c r="B61" i="18"/>
  <c r="B60" i="18"/>
  <c r="B59" i="18"/>
  <c r="B58" i="18"/>
  <c r="B57" i="18"/>
  <c r="B56" i="18"/>
  <c r="B55" i="18"/>
  <c r="B54" i="18"/>
  <c r="B53" i="18"/>
  <c r="B52" i="18"/>
  <c r="B51" i="18"/>
  <c r="B50" i="18"/>
  <c r="B49" i="18"/>
  <c r="B48" i="18"/>
  <c r="B47" i="18"/>
  <c r="B46" i="18"/>
  <c r="B45" i="18"/>
  <c r="B44" i="18"/>
  <c r="B43" i="18"/>
  <c r="B42" i="18"/>
  <c r="B41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8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B15" i="18"/>
  <c r="B14" i="18"/>
  <c r="B13" i="18"/>
  <c r="E95" i="17"/>
  <c r="E94" i="17"/>
  <c r="E93" i="17"/>
  <c r="E92" i="17"/>
  <c r="E91" i="17"/>
  <c r="E90" i="17"/>
  <c r="E89" i="17"/>
  <c r="E88" i="17"/>
  <c r="E87" i="17"/>
  <c r="E86" i="17"/>
  <c r="E85" i="17"/>
  <c r="E84" i="17"/>
  <c r="E83" i="17"/>
  <c r="E82" i="17"/>
  <c r="E81" i="17"/>
  <c r="E80" i="17"/>
  <c r="E79" i="17"/>
  <c r="E78" i="17"/>
  <c r="E77" i="17"/>
  <c r="E76" i="17"/>
  <c r="E75" i="17"/>
  <c r="E74" i="17"/>
  <c r="E73" i="17"/>
  <c r="E72" i="17"/>
  <c r="E71" i="17"/>
  <c r="E70" i="17"/>
  <c r="E69" i="17"/>
  <c r="E68" i="17"/>
  <c r="E67" i="17"/>
  <c r="E66" i="17"/>
  <c r="E65" i="17"/>
  <c r="E64" i="17"/>
  <c r="E63" i="17"/>
  <c r="E62" i="17"/>
  <c r="E61" i="17"/>
  <c r="E60" i="17"/>
  <c r="E59" i="17"/>
  <c r="E58" i="17"/>
  <c r="E57" i="17"/>
  <c r="E56" i="17"/>
  <c r="E55" i="17"/>
  <c r="E54" i="17"/>
  <c r="E53" i="17"/>
  <c r="E52" i="17"/>
  <c r="E51" i="17"/>
  <c r="E50" i="17"/>
  <c r="E49" i="17"/>
  <c r="E48" i="17"/>
  <c r="E47" i="17"/>
  <c r="E46" i="17"/>
  <c r="E45" i="17"/>
  <c r="E44" i="17"/>
  <c r="E43" i="17"/>
  <c r="E42" i="17"/>
  <c r="E41" i="17"/>
  <c r="E93" i="18"/>
  <c r="E89" i="18"/>
  <c r="E85" i="18"/>
  <c r="E81" i="18"/>
  <c r="E77" i="18"/>
  <c r="E73" i="18"/>
  <c r="E69" i="18"/>
  <c r="E65" i="18"/>
  <c r="E61" i="18"/>
  <c r="E59" i="18"/>
  <c r="E57" i="18"/>
  <c r="E55" i="18"/>
  <c r="E53" i="18"/>
  <c r="E51" i="18"/>
  <c r="E49" i="18"/>
  <c r="E47" i="18"/>
  <c r="E45" i="18"/>
  <c r="E43" i="18"/>
  <c r="E41" i="18"/>
  <c r="E39" i="18"/>
  <c r="E37" i="18"/>
  <c r="E35" i="18"/>
  <c r="E33" i="18"/>
  <c r="E31" i="18"/>
  <c r="E29" i="18"/>
  <c r="E27" i="18"/>
  <c r="E25" i="18"/>
  <c r="E23" i="18"/>
  <c r="E21" i="18"/>
  <c r="E19" i="18"/>
  <c r="E17" i="18"/>
  <c r="E15" i="18"/>
  <c r="E13" i="18"/>
  <c r="B96" i="17"/>
  <c r="B94" i="17"/>
  <c r="B92" i="17"/>
  <c r="B90" i="17"/>
  <c r="B88" i="17"/>
  <c r="B86" i="17"/>
  <c r="B84" i="17"/>
  <c r="B82" i="17"/>
  <c r="B80" i="17"/>
  <c r="B78" i="17"/>
  <c r="B76" i="17"/>
  <c r="B74" i="17"/>
  <c r="B72" i="17"/>
  <c r="B70" i="17"/>
  <c r="B68" i="17"/>
  <c r="B66" i="17"/>
  <c r="B64" i="17"/>
  <c r="B62" i="17"/>
  <c r="B60" i="17"/>
  <c r="B58" i="17"/>
  <c r="B56" i="17"/>
  <c r="B54" i="17"/>
  <c r="B52" i="17"/>
  <c r="B50" i="17"/>
  <c r="B48" i="17"/>
  <c r="B46" i="17"/>
  <c r="B44" i="17"/>
  <c r="B42" i="17"/>
  <c r="B40" i="17"/>
  <c r="B39" i="17"/>
  <c r="B38" i="17"/>
  <c r="B37" i="17"/>
  <c r="B36" i="17"/>
  <c r="B35" i="17"/>
  <c r="B34" i="17"/>
  <c r="B33" i="17"/>
  <c r="B32" i="17"/>
  <c r="B31" i="17"/>
  <c r="B30" i="17"/>
  <c r="B29" i="17"/>
  <c r="B28" i="17"/>
  <c r="B27" i="17"/>
  <c r="B26" i="17"/>
  <c r="B25" i="17"/>
  <c r="B24" i="17"/>
  <c r="B23" i="17"/>
  <c r="B22" i="17"/>
  <c r="B21" i="17"/>
  <c r="B20" i="17"/>
  <c r="B19" i="17"/>
  <c r="B18" i="17"/>
  <c r="B17" i="17"/>
  <c r="B16" i="17"/>
  <c r="B15" i="17"/>
  <c r="B14" i="17"/>
  <c r="B13" i="17"/>
  <c r="H95" i="16"/>
  <c r="H94" i="16"/>
  <c r="H93" i="16"/>
  <c r="H92" i="16"/>
  <c r="H91" i="16"/>
  <c r="H90" i="16"/>
  <c r="H89" i="16"/>
  <c r="H88" i="16"/>
  <c r="H87" i="16"/>
  <c r="H86" i="16"/>
  <c r="H85" i="16"/>
  <c r="H84" i="16"/>
  <c r="H83" i="16"/>
  <c r="H82" i="16"/>
  <c r="H81" i="16"/>
  <c r="H80" i="16"/>
  <c r="H79" i="16"/>
  <c r="H78" i="16"/>
  <c r="H77" i="16"/>
  <c r="H76" i="16"/>
  <c r="H75" i="16"/>
  <c r="H74" i="16"/>
  <c r="H73" i="16"/>
  <c r="H72" i="16"/>
  <c r="H71" i="16"/>
  <c r="H70" i="16"/>
  <c r="H69" i="16"/>
  <c r="H68" i="16"/>
  <c r="H67" i="16"/>
  <c r="H66" i="16"/>
  <c r="H65" i="16"/>
  <c r="H64" i="16"/>
  <c r="H63" i="16"/>
  <c r="H62" i="16"/>
  <c r="H61" i="16"/>
  <c r="H60" i="16"/>
  <c r="H59" i="16"/>
  <c r="H58" i="16"/>
  <c r="H57" i="16"/>
  <c r="H56" i="16"/>
  <c r="H55" i="16"/>
  <c r="H54" i="16"/>
  <c r="H53" i="16"/>
  <c r="E95" i="18"/>
  <c r="E91" i="18"/>
  <c r="E87" i="18"/>
  <c r="E83" i="18"/>
  <c r="E79" i="18"/>
  <c r="E75" i="18"/>
  <c r="E71" i="18"/>
  <c r="E67" i="18"/>
  <c r="E63" i="18"/>
  <c r="E62" i="18"/>
  <c r="E60" i="18"/>
  <c r="E58" i="18"/>
  <c r="E56" i="18"/>
  <c r="E54" i="18"/>
  <c r="E52" i="18"/>
  <c r="E50" i="18"/>
  <c r="E48" i="18"/>
  <c r="E46" i="18"/>
  <c r="E44" i="18"/>
  <c r="E42" i="18"/>
  <c r="E40" i="18"/>
  <c r="E38" i="18"/>
  <c r="E36" i="18"/>
  <c r="E34" i="18"/>
  <c r="E32" i="18"/>
  <c r="E30" i="18"/>
  <c r="E28" i="18"/>
  <c r="E26" i="18"/>
  <c r="E24" i="18"/>
  <c r="E22" i="18"/>
  <c r="E20" i="18"/>
  <c r="E18" i="18"/>
  <c r="E16" i="18"/>
  <c r="E14" i="18"/>
  <c r="B12" i="18"/>
  <c r="B95" i="17"/>
  <c r="B93" i="17"/>
  <c r="B91" i="17"/>
  <c r="B89" i="17"/>
  <c r="B87" i="17"/>
  <c r="B85" i="17"/>
  <c r="B83" i="17"/>
  <c r="B81" i="17"/>
  <c r="B79" i="17"/>
  <c r="B77" i="17"/>
  <c r="B75" i="17"/>
  <c r="B73" i="17"/>
  <c r="B71" i="17"/>
  <c r="B69" i="17"/>
  <c r="B67" i="17"/>
  <c r="B65" i="17"/>
  <c r="B63" i="17"/>
  <c r="B61" i="17"/>
  <c r="B59" i="17"/>
  <c r="B57" i="17"/>
  <c r="B55" i="17"/>
  <c r="B53" i="17"/>
  <c r="B51" i="17"/>
  <c r="B49" i="17"/>
  <c r="B47" i="17"/>
  <c r="B45" i="17"/>
  <c r="B43" i="17"/>
  <c r="B41" i="17"/>
  <c r="H40" i="17"/>
  <c r="H39" i="17"/>
  <c r="H38" i="17"/>
  <c r="H37" i="17"/>
  <c r="H36" i="17"/>
  <c r="H35" i="17"/>
  <c r="H34" i="17"/>
  <c r="H33" i="17"/>
  <c r="H32" i="17"/>
  <c r="H31" i="17"/>
  <c r="H30" i="17"/>
  <c r="H29" i="17"/>
  <c r="H28" i="17"/>
  <c r="H27" i="17"/>
  <c r="H26" i="17"/>
  <c r="H25" i="17"/>
  <c r="H24" i="17"/>
  <c r="H23" i="17"/>
  <c r="H22" i="17"/>
  <c r="H21" i="17"/>
  <c r="H20" i="17"/>
  <c r="H19" i="17"/>
  <c r="H18" i="17"/>
  <c r="H17" i="17"/>
  <c r="H16" i="17"/>
  <c r="H15" i="17"/>
  <c r="H14" i="17"/>
  <c r="H13" i="17"/>
  <c r="E12" i="17"/>
  <c r="B96" i="16"/>
  <c r="B95" i="16"/>
  <c r="B94" i="16"/>
  <c r="B93" i="16"/>
  <c r="B92" i="16"/>
  <c r="B91" i="16"/>
  <c r="B90" i="16"/>
  <c r="B89" i="16"/>
  <c r="B88" i="16"/>
  <c r="B87" i="16"/>
  <c r="B86" i="16"/>
  <c r="B85" i="16"/>
  <c r="B84" i="16"/>
  <c r="B83" i="16"/>
  <c r="B82" i="16"/>
  <c r="B81" i="16"/>
  <c r="B80" i="16"/>
  <c r="B79" i="16"/>
  <c r="B78" i="16"/>
  <c r="B77" i="16"/>
  <c r="B76" i="16"/>
  <c r="B75" i="16"/>
  <c r="B74" i="16"/>
  <c r="B73" i="16"/>
  <c r="B72" i="16"/>
  <c r="B71" i="16"/>
  <c r="B70" i="16"/>
  <c r="B69" i="16"/>
  <c r="B68" i="16"/>
  <c r="B67" i="16"/>
  <c r="B66" i="16"/>
  <c r="B65" i="16"/>
  <c r="B64" i="16"/>
  <c r="B63" i="16"/>
  <c r="B62" i="16"/>
  <c r="B61" i="16"/>
  <c r="B60" i="16"/>
  <c r="B59" i="16"/>
  <c r="B58" i="16"/>
  <c r="B57" i="16"/>
  <c r="B56" i="16"/>
  <c r="B55" i="16"/>
  <c r="B54" i="16"/>
  <c r="E92" i="18"/>
  <c r="E84" i="18"/>
  <c r="E76" i="18"/>
  <c r="E68" i="18"/>
  <c r="K62" i="18"/>
  <c r="K58" i="18"/>
  <c r="K54" i="18"/>
  <c r="K50" i="18"/>
  <c r="K46" i="18"/>
  <c r="K42" i="18"/>
  <c r="K38" i="18"/>
  <c r="K34" i="18"/>
  <c r="K30" i="18"/>
  <c r="K26" i="18"/>
  <c r="K22" i="18"/>
  <c r="K20" i="18"/>
  <c r="K16" i="18"/>
  <c r="H12" i="18"/>
  <c r="H93" i="17"/>
  <c r="H89" i="17"/>
  <c r="H85" i="17"/>
  <c r="H81" i="17"/>
  <c r="H77" i="17"/>
  <c r="H73" i="17"/>
  <c r="H69" i="17"/>
  <c r="H65" i="17"/>
  <c r="H61" i="17"/>
  <c r="H57" i="17"/>
  <c r="H53" i="17"/>
  <c r="H49" i="17"/>
  <c r="H45" i="17"/>
  <c r="H41" i="17"/>
  <c r="K40" i="17"/>
  <c r="K38" i="17"/>
  <c r="K36" i="17"/>
  <c r="K34" i="17"/>
  <c r="K32" i="17"/>
  <c r="K30" i="17"/>
  <c r="K28" i="17"/>
  <c r="K26" i="17"/>
  <c r="K24" i="17"/>
  <c r="K22" i="17"/>
  <c r="K20" i="17"/>
  <c r="K18" i="17"/>
  <c r="K16" i="17"/>
  <c r="K14" i="17"/>
  <c r="H12" i="17"/>
  <c r="K95" i="16"/>
  <c r="K93" i="16"/>
  <c r="K91" i="16"/>
  <c r="K89" i="16"/>
  <c r="K87" i="16"/>
  <c r="K85" i="16"/>
  <c r="K83" i="16"/>
  <c r="K81" i="16"/>
  <c r="K79" i="16"/>
  <c r="K77" i="16"/>
  <c r="K75" i="16"/>
  <c r="K73" i="16"/>
  <c r="K71" i="16"/>
  <c r="K69" i="16"/>
  <c r="K67" i="16"/>
  <c r="K65" i="16"/>
  <c r="K63" i="16"/>
  <c r="K61" i="16"/>
  <c r="K59" i="16"/>
  <c r="K57" i="16"/>
  <c r="K55" i="16"/>
  <c r="K52" i="16"/>
  <c r="K51" i="16"/>
  <c r="K50" i="16"/>
  <c r="K49" i="16"/>
  <c r="K48" i="16"/>
  <c r="K47" i="16"/>
  <c r="K46" i="16"/>
  <c r="K45" i="16"/>
  <c r="K44" i="16"/>
  <c r="K43" i="16"/>
  <c r="K42" i="16"/>
  <c r="K41" i="16"/>
  <c r="K40" i="16"/>
  <c r="K39" i="16"/>
  <c r="K38" i="16"/>
  <c r="K37" i="16"/>
  <c r="K36" i="16"/>
  <c r="K35" i="16"/>
  <c r="K34" i="16"/>
  <c r="K33" i="16"/>
  <c r="K32" i="16"/>
  <c r="K31" i="16"/>
  <c r="K30" i="16"/>
  <c r="K29" i="16"/>
  <c r="K28" i="16"/>
  <c r="K27" i="16"/>
  <c r="K26" i="16"/>
  <c r="K25" i="16"/>
  <c r="K24" i="16"/>
  <c r="K23" i="16"/>
  <c r="K22" i="16"/>
  <c r="K21" i="16"/>
  <c r="K20" i="16"/>
  <c r="K19" i="16"/>
  <c r="K18" i="16"/>
  <c r="K17" i="16"/>
  <c r="K16" i="16"/>
  <c r="K15" i="16"/>
  <c r="K14" i="16"/>
  <c r="K13" i="16"/>
  <c r="H12" i="16"/>
  <c r="E90" i="18"/>
  <c r="E82" i="18"/>
  <c r="E74" i="18"/>
  <c r="E66" i="18"/>
  <c r="K61" i="18"/>
  <c r="K57" i="18"/>
  <c r="K53" i="18"/>
  <c r="K49" i="18"/>
  <c r="K45" i="18"/>
  <c r="K41" i="18"/>
  <c r="K37" i="18"/>
  <c r="K33" i="18"/>
  <c r="K29" i="18"/>
  <c r="K25" i="18"/>
  <c r="K21" i="18"/>
  <c r="K17" i="18"/>
  <c r="K13" i="18"/>
  <c r="H92" i="17"/>
  <c r="H88" i="17"/>
  <c r="H84" i="17"/>
  <c r="H80" i="17"/>
  <c r="H76" i="17"/>
  <c r="H72" i="17"/>
  <c r="H68" i="17"/>
  <c r="H64" i="17"/>
  <c r="H60" i="17"/>
  <c r="H56" i="17"/>
  <c r="H52" i="17"/>
  <c r="H48" i="17"/>
  <c r="H44" i="17"/>
  <c r="E40" i="17"/>
  <c r="E38" i="17"/>
  <c r="E36" i="17"/>
  <c r="E34" i="17"/>
  <c r="E32" i="17"/>
  <c r="E30" i="17"/>
  <c r="E28" i="17"/>
  <c r="E26" i="17"/>
  <c r="E24" i="17"/>
  <c r="E22" i="17"/>
  <c r="E20" i="17"/>
  <c r="E18" i="17"/>
  <c r="E16" i="17"/>
  <c r="E14" i="17"/>
  <c r="B12" i="17"/>
  <c r="E95" i="16"/>
  <c r="E93" i="16"/>
  <c r="E91" i="16"/>
  <c r="E89" i="16"/>
  <c r="E87" i="16"/>
  <c r="E85" i="16"/>
  <c r="E83" i="16"/>
  <c r="E81" i="16"/>
  <c r="E79" i="16"/>
  <c r="E77" i="16"/>
  <c r="E75" i="16"/>
  <c r="E73" i="16"/>
  <c r="E71" i="16"/>
  <c r="E69" i="16"/>
  <c r="E67" i="16"/>
  <c r="E65" i="16"/>
  <c r="E63" i="16"/>
  <c r="E61" i="16"/>
  <c r="E59" i="16"/>
  <c r="E57" i="16"/>
  <c r="E55" i="16"/>
  <c r="K53" i="16"/>
  <c r="H52" i="16"/>
  <c r="H51" i="16"/>
  <c r="H50" i="16"/>
  <c r="H49" i="16"/>
  <c r="H48" i="16"/>
  <c r="H47" i="16"/>
  <c r="H46" i="16"/>
  <c r="H45" i="16"/>
  <c r="H44" i="16"/>
  <c r="H43" i="16"/>
  <c r="H42" i="16"/>
  <c r="H41" i="16"/>
  <c r="H40" i="16"/>
  <c r="H39" i="16"/>
  <c r="H38" i="16"/>
  <c r="H37" i="16"/>
  <c r="H36" i="16"/>
  <c r="H35" i="16"/>
  <c r="H34" i="16"/>
  <c r="H33" i="16"/>
  <c r="H32" i="16"/>
  <c r="H31" i="16"/>
  <c r="H30" i="16"/>
  <c r="H29" i="16"/>
  <c r="H28" i="16"/>
  <c r="H27" i="16"/>
  <c r="H26" i="16"/>
  <c r="H25" i="16"/>
  <c r="H24" i="16"/>
  <c r="H23" i="16"/>
  <c r="H22" i="16"/>
  <c r="H21" i="16"/>
  <c r="H20" i="16"/>
  <c r="H19" i="16"/>
  <c r="H18" i="16"/>
  <c r="H17" i="16"/>
  <c r="H16" i="16"/>
  <c r="H15" i="16"/>
  <c r="H14" i="16"/>
  <c r="H13" i="16"/>
  <c r="E12" i="16"/>
  <c r="E88" i="18"/>
  <c r="E80" i="18"/>
  <c r="E72" i="18"/>
  <c r="E64" i="18"/>
  <c r="K60" i="18"/>
  <c r="K56" i="18"/>
  <c r="K52" i="18"/>
  <c r="K48" i="18"/>
  <c r="K44" i="18"/>
  <c r="K40" i="18"/>
  <c r="K36" i="18"/>
  <c r="K32" i="18"/>
  <c r="K28" i="18"/>
  <c r="K24" i="18"/>
  <c r="K18" i="18"/>
  <c r="K14" i="18"/>
  <c r="H95" i="17"/>
  <c r="H91" i="17"/>
  <c r="H87" i="17"/>
  <c r="H83" i="17"/>
  <c r="H79" i="17"/>
  <c r="H75" i="17"/>
  <c r="H71" i="17"/>
  <c r="H67" i="17"/>
  <c r="H63" i="17"/>
  <c r="H59" i="17"/>
  <c r="H55" i="17"/>
  <c r="H51" i="17"/>
  <c r="H47" i="17"/>
  <c r="H43" i="17"/>
  <c r="K39" i="17"/>
  <c r="K37" i="17"/>
  <c r="K35" i="17"/>
  <c r="K33" i="17"/>
  <c r="K31" i="17"/>
  <c r="K29" i="17"/>
  <c r="K27" i="17"/>
  <c r="K25" i="17"/>
  <c r="K23" i="17"/>
  <c r="K21" i="17"/>
  <c r="K19" i="17"/>
  <c r="K17" i="17"/>
  <c r="K15" i="17"/>
  <c r="K13" i="17"/>
  <c r="K94" i="16"/>
  <c r="K92" i="16"/>
  <c r="K90" i="16"/>
  <c r="K88" i="16"/>
  <c r="K86" i="16"/>
  <c r="K84" i="16"/>
  <c r="K82" i="16"/>
  <c r="K80" i="16"/>
  <c r="K78" i="16"/>
  <c r="K76" i="16"/>
  <c r="K74" i="16"/>
  <c r="K72" i="16"/>
  <c r="K70" i="16"/>
  <c r="K68" i="16"/>
  <c r="K66" i="16"/>
  <c r="K64" i="16"/>
  <c r="K62" i="16"/>
  <c r="K60" i="16"/>
  <c r="K58" i="16"/>
  <c r="K56" i="16"/>
  <c r="K54" i="16"/>
  <c r="E53" i="16"/>
  <c r="E52" i="16"/>
  <c r="E51" i="16"/>
  <c r="E50" i="16"/>
  <c r="E49" i="16"/>
  <c r="E48" i="16"/>
  <c r="E47" i="16"/>
  <c r="E46" i="16"/>
  <c r="E45" i="16"/>
  <c r="E44" i="16"/>
  <c r="E43" i="16"/>
  <c r="E42" i="16"/>
  <c r="E41" i="16"/>
  <c r="E40" i="16"/>
  <c r="E39" i="16"/>
  <c r="E38" i="16"/>
  <c r="E37" i="16"/>
  <c r="E36" i="16"/>
  <c r="E35" i="16"/>
  <c r="E34" i="16"/>
  <c r="E33" i="16"/>
  <c r="E32" i="16"/>
  <c r="E31" i="16"/>
  <c r="E30" i="16"/>
  <c r="E29" i="16"/>
  <c r="E28" i="16"/>
  <c r="E27" i="16"/>
  <c r="E26" i="16"/>
  <c r="E25" i="16"/>
  <c r="E24" i="16"/>
  <c r="E23" i="16"/>
  <c r="E22" i="16"/>
  <c r="E21" i="16"/>
  <c r="E20" i="16"/>
  <c r="E19" i="16"/>
  <c r="E18" i="16"/>
  <c r="E17" i="16"/>
  <c r="E16" i="16"/>
  <c r="E15" i="16"/>
  <c r="E14" i="16"/>
  <c r="E13" i="16"/>
  <c r="B12" i="16"/>
  <c r="E94" i="18"/>
  <c r="E86" i="18"/>
  <c r="E78" i="18"/>
  <c r="E70" i="18"/>
  <c r="K59" i="18"/>
  <c r="K55" i="18"/>
  <c r="K51" i="18"/>
  <c r="K47" i="18"/>
  <c r="K43" i="18"/>
  <c r="K39" i="18"/>
  <c r="K35" i="18"/>
  <c r="K31" i="18"/>
  <c r="K27" i="18"/>
  <c r="K23" i="18"/>
  <c r="K19" i="18"/>
  <c r="K15" i="18"/>
  <c r="H94" i="17"/>
  <c r="H90" i="17"/>
  <c r="H86" i="17"/>
  <c r="H82" i="17"/>
  <c r="H78" i="17"/>
  <c r="H74" i="17"/>
  <c r="H70" i="17"/>
  <c r="H66" i="17"/>
  <c r="H62" i="17"/>
  <c r="H58" i="17"/>
  <c r="H54" i="17"/>
  <c r="H50" i="17"/>
  <c r="H46" i="17"/>
  <c r="H42" i="17"/>
  <c r="E39" i="17"/>
  <c r="E37" i="17"/>
  <c r="E35" i="17"/>
  <c r="E33" i="17"/>
  <c r="E31" i="17"/>
  <c r="E29" i="17"/>
  <c r="E27" i="17"/>
  <c r="E25" i="17"/>
  <c r="E23" i="17"/>
  <c r="E21" i="17"/>
  <c r="E19" i="17"/>
  <c r="E17" i="17"/>
  <c r="E15" i="17"/>
  <c r="E13" i="17"/>
  <c r="E94" i="16"/>
  <c r="E92" i="16"/>
  <c r="E90" i="16"/>
  <c r="E88" i="16"/>
  <c r="E86" i="16"/>
  <c r="E84" i="16"/>
  <c r="E82" i="16"/>
  <c r="E80" i="16"/>
  <c r="E78" i="16"/>
  <c r="E76" i="16"/>
  <c r="E74" i="16"/>
  <c r="E72" i="16"/>
  <c r="E70" i="16"/>
  <c r="E68" i="16"/>
  <c r="E66" i="16"/>
  <c r="E64" i="16"/>
  <c r="E62" i="16"/>
  <c r="E60" i="16"/>
  <c r="E58" i="16"/>
  <c r="E56" i="16"/>
  <c r="E54" i="16"/>
  <c r="B53" i="16"/>
  <c r="B52" i="16"/>
  <c r="B51" i="16"/>
  <c r="B50" i="16"/>
  <c r="B49" i="16"/>
  <c r="B48" i="16"/>
  <c r="B47" i="16"/>
  <c r="B46" i="16"/>
  <c r="B45" i="16"/>
  <c r="B44" i="16"/>
  <c r="B43" i="16"/>
  <c r="B42" i="16"/>
  <c r="B41" i="16"/>
  <c r="B40" i="16"/>
  <c r="B39" i="16"/>
  <c r="B38" i="16"/>
  <c r="B37" i="16"/>
  <c r="B36" i="16"/>
  <c r="B35" i="16"/>
  <c r="B34" i="16"/>
  <c r="B33" i="16"/>
  <c r="B32" i="16"/>
  <c r="B31" i="16"/>
  <c r="B30" i="16"/>
  <c r="B29" i="16"/>
  <c r="B28" i="16"/>
  <c r="B27" i="16"/>
  <c r="B26" i="16"/>
  <c r="B25" i="16"/>
  <c r="B24" i="16"/>
  <c r="B23" i="16"/>
  <c r="B22" i="16"/>
  <c r="B21" i="16"/>
  <c r="B20" i="16"/>
  <c r="B19" i="16"/>
  <c r="B18" i="16"/>
  <c r="B17" i="16"/>
  <c r="B16" i="16"/>
  <c r="B15" i="16"/>
  <c r="B14" i="16"/>
  <c r="B13" i="16"/>
  <c r="B96" i="15"/>
  <c r="B291" i="15" s="1"/>
  <c r="B386" i="15" s="1"/>
  <c r="K12" i="18"/>
  <c r="K12" i="16"/>
  <c r="K94" i="15"/>
  <c r="K289" i="15" s="1"/>
  <c r="K484" i="15" s="1"/>
  <c r="K92" i="15"/>
  <c r="K287" i="15" s="1"/>
  <c r="K482" i="15" s="1"/>
  <c r="K683" i="15" s="1"/>
  <c r="K880" i="15" s="1"/>
  <c r="K90" i="15"/>
  <c r="K285" i="15" s="1"/>
  <c r="K480" i="15" s="1"/>
  <c r="K88" i="15"/>
  <c r="K283" i="15" s="1"/>
  <c r="K478" i="15" s="1"/>
  <c r="K679" i="15" s="1"/>
  <c r="K876" i="15" s="1"/>
  <c r="K86" i="15"/>
  <c r="K281" i="15" s="1"/>
  <c r="K476" i="15" s="1"/>
  <c r="K84" i="15"/>
  <c r="K279" i="15" s="1"/>
  <c r="K474" i="15" s="1"/>
  <c r="K675" i="15" s="1"/>
  <c r="K872" i="15" s="1"/>
  <c r="K82" i="15"/>
  <c r="K277" i="15" s="1"/>
  <c r="K472" i="15" s="1"/>
  <c r="K80" i="15"/>
  <c r="K275" i="15" s="1"/>
  <c r="K470" i="15" s="1"/>
  <c r="K671" i="15" s="1"/>
  <c r="K868" i="15" s="1"/>
  <c r="K78" i="15"/>
  <c r="K273" i="15" s="1"/>
  <c r="K468" i="15" s="1"/>
  <c r="K76" i="15"/>
  <c r="K271" i="15" s="1"/>
  <c r="K466" i="15" s="1"/>
  <c r="K667" i="15" s="1"/>
  <c r="K864" i="15" s="1"/>
  <c r="K74" i="15"/>
  <c r="K269" i="15" s="1"/>
  <c r="K464" i="15" s="1"/>
  <c r="K72" i="15"/>
  <c r="K267" i="15" s="1"/>
  <c r="K462" i="15" s="1"/>
  <c r="K663" i="15" s="1"/>
  <c r="K70" i="15"/>
  <c r="K265" i="15" s="1"/>
  <c r="K460" i="15" s="1"/>
  <c r="K68" i="15"/>
  <c r="K263" i="15" s="1"/>
  <c r="K458" i="15" s="1"/>
  <c r="K659" i="15" s="1"/>
  <c r="K856" i="15" s="1"/>
  <c r="K66" i="15"/>
  <c r="K261" i="15" s="1"/>
  <c r="K456" i="15" s="1"/>
  <c r="K64" i="15"/>
  <c r="K259" i="15" s="1"/>
  <c r="K454" i="15" s="1"/>
  <c r="K62" i="15"/>
  <c r="K257" i="15" s="1"/>
  <c r="K452" i="15" s="1"/>
  <c r="K653" i="15" s="1"/>
  <c r="K60" i="15"/>
  <c r="K255" i="15" s="1"/>
  <c r="K450" i="15" s="1"/>
  <c r="K58" i="15"/>
  <c r="K253" i="15" s="1"/>
  <c r="K448" i="15" s="1"/>
  <c r="K56" i="15"/>
  <c r="K251" i="15" s="1"/>
  <c r="K446" i="15" s="1"/>
  <c r="K54" i="15"/>
  <c r="K249" i="15" s="1"/>
  <c r="K444" i="15" s="1"/>
  <c r="K52" i="15"/>
  <c r="K247" i="15" s="1"/>
  <c r="K442" i="15" s="1"/>
  <c r="K50" i="15"/>
  <c r="K245" i="15" s="1"/>
  <c r="K440" i="15" s="1"/>
  <c r="K48" i="15"/>
  <c r="K243" i="15" s="1"/>
  <c r="K438" i="15" s="1"/>
  <c r="K46" i="15"/>
  <c r="K241" i="15" s="1"/>
  <c r="K436" i="15" s="1"/>
  <c r="K44" i="15"/>
  <c r="K239" i="15" s="1"/>
  <c r="K434" i="15" s="1"/>
  <c r="K42" i="15"/>
  <c r="K237" i="15" s="1"/>
  <c r="K432" i="15" s="1"/>
  <c r="K633" i="15" s="1"/>
  <c r="K40" i="15"/>
  <c r="K235" i="15" s="1"/>
  <c r="K430" i="15" s="1"/>
  <c r="K38" i="15"/>
  <c r="K233" i="15" s="1"/>
  <c r="K428" i="15" s="1"/>
  <c r="K36" i="15"/>
  <c r="K231" i="15" s="1"/>
  <c r="K426" i="15" s="1"/>
  <c r="K627" i="15" s="1"/>
  <c r="K824" i="15" s="1"/>
  <c r="K34" i="15"/>
  <c r="K229" i="15" s="1"/>
  <c r="K424" i="15" s="1"/>
  <c r="K32" i="15"/>
  <c r="K227" i="15" s="1"/>
  <c r="K422" i="15" s="1"/>
  <c r="K623" i="15" s="1"/>
  <c r="K30" i="15"/>
  <c r="K225" i="15" s="1"/>
  <c r="K420" i="15" s="1"/>
  <c r="K28" i="15"/>
  <c r="K223" i="15" s="1"/>
  <c r="K418" i="15" s="1"/>
  <c r="K619" i="15" s="1"/>
  <c r="K816" i="15" s="1"/>
  <c r="K26" i="15"/>
  <c r="K221" i="15" s="1"/>
  <c r="K416" i="15" s="1"/>
  <c r="K24" i="15"/>
  <c r="K219" i="15" s="1"/>
  <c r="K414" i="15" s="1"/>
  <c r="K22" i="15"/>
  <c r="K217" i="15" s="1"/>
  <c r="K412" i="15" s="1"/>
  <c r="K20" i="15"/>
  <c r="K215" i="15" s="1"/>
  <c r="K410" i="15" s="1"/>
  <c r="K611" i="15" s="1"/>
  <c r="K808" i="15" s="1"/>
  <c r="K18" i="15"/>
  <c r="K213" i="15" s="1"/>
  <c r="K408" i="15" s="1"/>
  <c r="K16" i="15"/>
  <c r="K211" i="15" s="1"/>
  <c r="K406" i="15" s="1"/>
  <c r="K607" i="15" s="1"/>
  <c r="K804" i="15" s="1"/>
  <c r="K14" i="15"/>
  <c r="K209" i="15" s="1"/>
  <c r="K404" i="15" s="1"/>
  <c r="K12" i="15"/>
  <c r="K207" i="15" s="1"/>
  <c r="K402" i="15" s="1"/>
  <c r="H94" i="15"/>
  <c r="H289" i="15" s="1"/>
  <c r="H484" i="15" s="1"/>
  <c r="H92" i="15"/>
  <c r="H287" i="15" s="1"/>
  <c r="H482" i="15" s="1"/>
  <c r="H90" i="15"/>
  <c r="H285" i="15" s="1"/>
  <c r="H480" i="15" s="1"/>
  <c r="H88" i="15"/>
  <c r="H283" i="15" s="1"/>
  <c r="H478" i="15" s="1"/>
  <c r="H86" i="15"/>
  <c r="H281" i="15" s="1"/>
  <c r="H476" i="15" s="1"/>
  <c r="H84" i="15"/>
  <c r="H279" i="15" s="1"/>
  <c r="H474" i="15" s="1"/>
  <c r="H82" i="15"/>
  <c r="H277" i="15" s="1"/>
  <c r="H472" i="15" s="1"/>
  <c r="H80" i="15"/>
  <c r="H275" i="15" s="1"/>
  <c r="H470" i="15" s="1"/>
  <c r="H78" i="15"/>
  <c r="H273" i="15" s="1"/>
  <c r="H468" i="15" s="1"/>
  <c r="H76" i="15"/>
  <c r="H271" i="15" s="1"/>
  <c r="H466" i="15" s="1"/>
  <c r="H74" i="15"/>
  <c r="H269" i="15" s="1"/>
  <c r="H464" i="15" s="1"/>
  <c r="H72" i="15"/>
  <c r="H267" i="15" s="1"/>
  <c r="H462" i="15" s="1"/>
  <c r="H70" i="15"/>
  <c r="H265" i="15" s="1"/>
  <c r="H460" i="15" s="1"/>
  <c r="H68" i="15"/>
  <c r="H263" i="15" s="1"/>
  <c r="H458" i="15" s="1"/>
  <c r="H66" i="15"/>
  <c r="H261" i="15" s="1"/>
  <c r="H456" i="15" s="1"/>
  <c r="H64" i="15"/>
  <c r="H259" i="15" s="1"/>
  <c r="H454" i="15" s="1"/>
  <c r="H62" i="15"/>
  <c r="H257" i="15" s="1"/>
  <c r="H452" i="15" s="1"/>
  <c r="H60" i="15"/>
  <c r="H255" i="15" s="1"/>
  <c r="H450" i="15" s="1"/>
  <c r="H58" i="15"/>
  <c r="H253" i="15" s="1"/>
  <c r="H448" i="15" s="1"/>
  <c r="H56" i="15"/>
  <c r="H251" i="15" s="1"/>
  <c r="H446" i="15" s="1"/>
  <c r="H54" i="15"/>
  <c r="H249" i="15" s="1"/>
  <c r="H444" i="15" s="1"/>
  <c r="H52" i="15"/>
  <c r="H247" i="15" s="1"/>
  <c r="H442" i="15" s="1"/>
  <c r="H50" i="15"/>
  <c r="H245" i="15" s="1"/>
  <c r="H440" i="15" s="1"/>
  <c r="H48" i="15"/>
  <c r="H243" i="15" s="1"/>
  <c r="H438" i="15" s="1"/>
  <c r="H46" i="15"/>
  <c r="H241" i="15" s="1"/>
  <c r="H436" i="15" s="1"/>
  <c r="H44" i="15"/>
  <c r="H239" i="15" s="1"/>
  <c r="H434" i="15" s="1"/>
  <c r="H42" i="15"/>
  <c r="H237" i="15" s="1"/>
  <c r="H432" i="15" s="1"/>
  <c r="H40" i="15"/>
  <c r="H235" i="15" s="1"/>
  <c r="H430" i="15" s="1"/>
  <c r="H38" i="15"/>
  <c r="H233" i="15" s="1"/>
  <c r="H428" i="15" s="1"/>
  <c r="H36" i="15"/>
  <c r="H231" i="15" s="1"/>
  <c r="H426" i="15" s="1"/>
  <c r="H34" i="15"/>
  <c r="H229" i="15" s="1"/>
  <c r="H424" i="15" s="1"/>
  <c r="H32" i="15"/>
  <c r="H227" i="15" s="1"/>
  <c r="H422" i="15" s="1"/>
  <c r="H30" i="15"/>
  <c r="H225" i="15" s="1"/>
  <c r="H420" i="15" s="1"/>
  <c r="H28" i="15"/>
  <c r="H223" i="15" s="1"/>
  <c r="H418" i="15" s="1"/>
  <c r="H26" i="15"/>
  <c r="H221" i="15" s="1"/>
  <c r="H416" i="15" s="1"/>
  <c r="H24" i="15"/>
  <c r="H219" i="15" s="1"/>
  <c r="H414" i="15" s="1"/>
  <c r="H22" i="15"/>
  <c r="H217" i="15" s="1"/>
  <c r="H412" i="15" s="1"/>
  <c r="H20" i="15"/>
  <c r="H215" i="15" s="1"/>
  <c r="H410" i="15" s="1"/>
  <c r="H18" i="15"/>
  <c r="H213" i="15" s="1"/>
  <c r="H408" i="15" s="1"/>
  <c r="H16" i="15"/>
  <c r="H211" i="15" s="1"/>
  <c r="H406" i="15" s="1"/>
  <c r="H14" i="15"/>
  <c r="H209" i="15" s="1"/>
  <c r="H404" i="15" s="1"/>
  <c r="H12" i="15"/>
  <c r="H207" i="15" s="1"/>
  <c r="H402" i="15" s="1"/>
  <c r="K95" i="15"/>
  <c r="K290" i="15" s="1"/>
  <c r="K485" i="15" s="1"/>
  <c r="K93" i="15"/>
  <c r="K288" i="15" s="1"/>
  <c r="K483" i="15" s="1"/>
  <c r="K91" i="15"/>
  <c r="K286" i="15" s="1"/>
  <c r="K481" i="15" s="1"/>
  <c r="K89" i="15"/>
  <c r="K284" i="15" s="1"/>
  <c r="K479" i="15" s="1"/>
  <c r="K87" i="15"/>
  <c r="K282" i="15" s="1"/>
  <c r="K477" i="15" s="1"/>
  <c r="K85" i="15"/>
  <c r="K280" i="15" s="1"/>
  <c r="K475" i="15" s="1"/>
  <c r="K83" i="15"/>
  <c r="K278" i="15" s="1"/>
  <c r="K473" i="15" s="1"/>
  <c r="K81" i="15"/>
  <c r="K276" i="15" s="1"/>
  <c r="K471" i="15" s="1"/>
  <c r="K79" i="15"/>
  <c r="K274" i="15" s="1"/>
  <c r="K469" i="15" s="1"/>
  <c r="K77" i="15"/>
  <c r="K272" i="15" s="1"/>
  <c r="K467" i="15" s="1"/>
  <c r="K75" i="15"/>
  <c r="K270" i="15" s="1"/>
  <c r="K465" i="15" s="1"/>
  <c r="K73" i="15"/>
  <c r="K268" i="15" s="1"/>
  <c r="K463" i="15" s="1"/>
  <c r="K71" i="15"/>
  <c r="K266" i="15" s="1"/>
  <c r="K461" i="15" s="1"/>
  <c r="K69" i="15"/>
  <c r="K264" i="15" s="1"/>
  <c r="K459" i="15" s="1"/>
  <c r="K67" i="15"/>
  <c r="K262" i="15" s="1"/>
  <c r="K457" i="15" s="1"/>
  <c r="K65" i="15"/>
  <c r="K260" i="15" s="1"/>
  <c r="K455" i="15" s="1"/>
  <c r="K63" i="15"/>
  <c r="K258" i="15" s="1"/>
  <c r="K453" i="15" s="1"/>
  <c r="K61" i="15"/>
  <c r="K256" i="15" s="1"/>
  <c r="K451" i="15" s="1"/>
  <c r="K59" i="15"/>
  <c r="K254" i="15" s="1"/>
  <c r="K449" i="15" s="1"/>
  <c r="K57" i="15"/>
  <c r="K252" i="15" s="1"/>
  <c r="K447" i="15" s="1"/>
  <c r="K55" i="15"/>
  <c r="K250" i="15" s="1"/>
  <c r="K445" i="15" s="1"/>
  <c r="K53" i="15"/>
  <c r="K248" i="15" s="1"/>
  <c r="K443" i="15" s="1"/>
  <c r="K51" i="15"/>
  <c r="K246" i="15" s="1"/>
  <c r="K441" i="15" s="1"/>
  <c r="K49" i="15"/>
  <c r="K244" i="15" s="1"/>
  <c r="K439" i="15" s="1"/>
  <c r="K47" i="15"/>
  <c r="K242" i="15" s="1"/>
  <c r="K437" i="15" s="1"/>
  <c r="K45" i="15"/>
  <c r="K240" i="15" s="1"/>
  <c r="K435" i="15" s="1"/>
  <c r="K43" i="15"/>
  <c r="K238" i="15" s="1"/>
  <c r="K433" i="15" s="1"/>
  <c r="K41" i="15"/>
  <c r="K236" i="15" s="1"/>
  <c r="K431" i="15" s="1"/>
  <c r="K39" i="15"/>
  <c r="K234" i="15" s="1"/>
  <c r="K429" i="15" s="1"/>
  <c r="K37" i="15"/>
  <c r="K232" i="15" s="1"/>
  <c r="K427" i="15" s="1"/>
  <c r="K35" i="15"/>
  <c r="K230" i="15" s="1"/>
  <c r="K425" i="15" s="1"/>
  <c r="K33" i="15"/>
  <c r="K228" i="15" s="1"/>
  <c r="K423" i="15" s="1"/>
  <c r="K624" i="15" s="1"/>
  <c r="K31" i="15"/>
  <c r="K226" i="15" s="1"/>
  <c r="K421" i="15" s="1"/>
  <c r="K29" i="15"/>
  <c r="K224" i="15" s="1"/>
  <c r="K419" i="15" s="1"/>
  <c r="K27" i="15"/>
  <c r="K222" i="15" s="1"/>
  <c r="K417" i="15" s="1"/>
  <c r="K25" i="15"/>
  <c r="K220" i="15" s="1"/>
  <c r="K415" i="15" s="1"/>
  <c r="K23" i="15"/>
  <c r="K218" i="15" s="1"/>
  <c r="K413" i="15" s="1"/>
  <c r="K21" i="15"/>
  <c r="K216" i="15" s="1"/>
  <c r="K411" i="15" s="1"/>
  <c r="K19" i="15"/>
  <c r="K214" i="15" s="1"/>
  <c r="K409" i="15" s="1"/>
  <c r="K17" i="15"/>
  <c r="K212" i="15" s="1"/>
  <c r="K407" i="15" s="1"/>
  <c r="K15" i="15"/>
  <c r="K210" i="15" s="1"/>
  <c r="K405" i="15" s="1"/>
  <c r="K13" i="15"/>
  <c r="K208" i="15" s="1"/>
  <c r="K403" i="15" s="1"/>
  <c r="K604" i="15" s="1"/>
  <c r="H95" i="15"/>
  <c r="H290" i="15" s="1"/>
  <c r="H485" i="15" s="1"/>
  <c r="H93" i="15"/>
  <c r="H288" i="15" s="1"/>
  <c r="H483" i="15" s="1"/>
  <c r="H91" i="15"/>
  <c r="H286" i="15" s="1"/>
  <c r="H481" i="15" s="1"/>
  <c r="H89" i="15"/>
  <c r="H284" i="15" s="1"/>
  <c r="H479" i="15" s="1"/>
  <c r="H87" i="15"/>
  <c r="H282" i="15" s="1"/>
  <c r="H477" i="15" s="1"/>
  <c r="H85" i="15"/>
  <c r="H280" i="15" s="1"/>
  <c r="H475" i="15" s="1"/>
  <c r="H83" i="15"/>
  <c r="H278" i="15" s="1"/>
  <c r="H473" i="15" s="1"/>
  <c r="H81" i="15"/>
  <c r="H276" i="15" s="1"/>
  <c r="H471" i="15" s="1"/>
  <c r="H79" i="15"/>
  <c r="H274" i="15" s="1"/>
  <c r="H469" i="15" s="1"/>
  <c r="H77" i="15"/>
  <c r="H272" i="15" s="1"/>
  <c r="H467" i="15" s="1"/>
  <c r="H75" i="15"/>
  <c r="H270" i="15" s="1"/>
  <c r="H465" i="15" s="1"/>
  <c r="H73" i="15"/>
  <c r="H268" i="15" s="1"/>
  <c r="H463" i="15" s="1"/>
  <c r="H71" i="15"/>
  <c r="H266" i="15" s="1"/>
  <c r="H461" i="15" s="1"/>
  <c r="H69" i="15"/>
  <c r="H264" i="15" s="1"/>
  <c r="H459" i="15" s="1"/>
  <c r="H67" i="15"/>
  <c r="H262" i="15" s="1"/>
  <c r="H457" i="15" s="1"/>
  <c r="H65" i="15"/>
  <c r="H260" i="15" s="1"/>
  <c r="H455" i="15" s="1"/>
  <c r="H63" i="15"/>
  <c r="H258" i="15" s="1"/>
  <c r="H453" i="15" s="1"/>
  <c r="H61" i="15"/>
  <c r="H256" i="15" s="1"/>
  <c r="H451" i="15" s="1"/>
  <c r="H59" i="15"/>
  <c r="H254" i="15" s="1"/>
  <c r="H449" i="15" s="1"/>
  <c r="H57" i="15"/>
  <c r="H252" i="15" s="1"/>
  <c r="H447" i="15" s="1"/>
  <c r="H55" i="15"/>
  <c r="H250" i="15" s="1"/>
  <c r="H445" i="15" s="1"/>
  <c r="H53" i="15"/>
  <c r="H248" i="15" s="1"/>
  <c r="H443" i="15" s="1"/>
  <c r="H51" i="15"/>
  <c r="H246" i="15" s="1"/>
  <c r="H441" i="15" s="1"/>
  <c r="H49" i="15"/>
  <c r="H244" i="15" s="1"/>
  <c r="H439" i="15" s="1"/>
  <c r="H47" i="15"/>
  <c r="H242" i="15" s="1"/>
  <c r="H437" i="15" s="1"/>
  <c r="H45" i="15"/>
  <c r="H240" i="15" s="1"/>
  <c r="H435" i="15" s="1"/>
  <c r="H43" i="15"/>
  <c r="H238" i="15" s="1"/>
  <c r="H433" i="15" s="1"/>
  <c r="H41" i="15"/>
  <c r="H236" i="15" s="1"/>
  <c r="H431" i="15" s="1"/>
  <c r="H39" i="15"/>
  <c r="H234" i="15" s="1"/>
  <c r="H429" i="15" s="1"/>
  <c r="H37" i="15"/>
  <c r="H232" i="15" s="1"/>
  <c r="H427" i="15" s="1"/>
  <c r="H35" i="15"/>
  <c r="H230" i="15" s="1"/>
  <c r="H425" i="15" s="1"/>
  <c r="H33" i="15"/>
  <c r="H228" i="15" s="1"/>
  <c r="H423" i="15" s="1"/>
  <c r="H31" i="15"/>
  <c r="H226" i="15" s="1"/>
  <c r="H421" i="15" s="1"/>
  <c r="H29" i="15"/>
  <c r="H224" i="15" s="1"/>
  <c r="H419" i="15" s="1"/>
  <c r="H27" i="15"/>
  <c r="H222" i="15" s="1"/>
  <c r="H417" i="15" s="1"/>
  <c r="H25" i="15"/>
  <c r="H220" i="15" s="1"/>
  <c r="H415" i="15" s="1"/>
  <c r="H23" i="15"/>
  <c r="H218" i="15" s="1"/>
  <c r="H413" i="15" s="1"/>
  <c r="H21" i="15"/>
  <c r="H216" i="15" s="1"/>
  <c r="H411" i="15" s="1"/>
  <c r="H19" i="15"/>
  <c r="H214" i="15" s="1"/>
  <c r="H409" i="15" s="1"/>
  <c r="H17" i="15"/>
  <c r="H212" i="15" s="1"/>
  <c r="H407" i="15" s="1"/>
  <c r="H15" i="15"/>
  <c r="H210" i="15" s="1"/>
  <c r="H405" i="15" s="1"/>
  <c r="H13" i="15"/>
  <c r="H208" i="15" s="1"/>
  <c r="H403" i="15" s="1"/>
  <c r="B13" i="15"/>
  <c r="B208" i="15" s="1"/>
  <c r="B15" i="15"/>
  <c r="B210" i="15" s="1"/>
  <c r="E14" i="15"/>
  <c r="E209" i="15" s="1"/>
  <c r="E404" i="15" s="1"/>
  <c r="E12" i="15"/>
  <c r="E207" i="15" s="1"/>
  <c r="E402" i="15" s="1"/>
  <c r="B14" i="15"/>
  <c r="B209" i="15" s="1"/>
  <c r="B16" i="15"/>
  <c r="B211" i="15" s="1"/>
  <c r="E15" i="15"/>
  <c r="E210" i="15" s="1"/>
  <c r="E405" i="15" s="1"/>
  <c r="E19" i="15"/>
  <c r="E214" i="15" s="1"/>
  <c r="E409" i="15" s="1"/>
  <c r="E23" i="15"/>
  <c r="E218" i="15" s="1"/>
  <c r="E413" i="15" s="1"/>
  <c r="E27" i="15"/>
  <c r="E222" i="15" s="1"/>
  <c r="E417" i="15" s="1"/>
  <c r="E31" i="15"/>
  <c r="E226" i="15" s="1"/>
  <c r="E421" i="15" s="1"/>
  <c r="E35" i="15"/>
  <c r="E230" i="15" s="1"/>
  <c r="E425" i="15" s="1"/>
  <c r="E39" i="15"/>
  <c r="E234" i="15" s="1"/>
  <c r="E429" i="15" s="1"/>
  <c r="E43" i="15"/>
  <c r="E238" i="15" s="1"/>
  <c r="E433" i="15" s="1"/>
  <c r="E47" i="15"/>
  <c r="E242" i="15" s="1"/>
  <c r="E437" i="15" s="1"/>
  <c r="E51" i="15"/>
  <c r="E246" i="15" s="1"/>
  <c r="E441" i="15" s="1"/>
  <c r="E55" i="15"/>
  <c r="E250" i="15" s="1"/>
  <c r="E445" i="15" s="1"/>
  <c r="E59" i="15"/>
  <c r="E254" i="15" s="1"/>
  <c r="E449" i="15" s="1"/>
  <c r="E63" i="15"/>
  <c r="E258" i="15" s="1"/>
  <c r="E453" i="15" s="1"/>
  <c r="E67" i="15"/>
  <c r="E262" i="15" s="1"/>
  <c r="E457" i="15" s="1"/>
  <c r="E71" i="15"/>
  <c r="E266" i="15" s="1"/>
  <c r="E461" i="15" s="1"/>
  <c r="E75" i="15"/>
  <c r="E270" i="15" s="1"/>
  <c r="E465" i="15" s="1"/>
  <c r="E79" i="15"/>
  <c r="E274" i="15" s="1"/>
  <c r="E469" i="15" s="1"/>
  <c r="E83" i="15"/>
  <c r="E278" i="15" s="1"/>
  <c r="E473" i="15" s="1"/>
  <c r="E87" i="15"/>
  <c r="E282" i="15" s="1"/>
  <c r="E477" i="15" s="1"/>
  <c r="E91" i="15"/>
  <c r="E286" i="15" s="1"/>
  <c r="E481" i="15" s="1"/>
  <c r="E95" i="15"/>
  <c r="E290" i="15" s="1"/>
  <c r="E485" i="15" s="1"/>
  <c r="E16" i="15"/>
  <c r="E211" i="15" s="1"/>
  <c r="E406" i="15" s="1"/>
  <c r="E20" i="15"/>
  <c r="E215" i="15" s="1"/>
  <c r="E410" i="15" s="1"/>
  <c r="E24" i="15"/>
  <c r="E219" i="15" s="1"/>
  <c r="E414" i="15" s="1"/>
  <c r="E28" i="15"/>
  <c r="E223" i="15" s="1"/>
  <c r="E418" i="15" s="1"/>
  <c r="E32" i="15"/>
  <c r="E227" i="15" s="1"/>
  <c r="E422" i="15" s="1"/>
  <c r="E36" i="15"/>
  <c r="E231" i="15" s="1"/>
  <c r="E426" i="15" s="1"/>
  <c r="E40" i="15"/>
  <c r="E235" i="15" s="1"/>
  <c r="E430" i="15" s="1"/>
  <c r="E631" i="15" s="1"/>
  <c r="E44" i="15"/>
  <c r="E239" i="15" s="1"/>
  <c r="E434" i="15" s="1"/>
  <c r="E635" i="15" s="1"/>
  <c r="E48" i="15"/>
  <c r="E243" i="15" s="1"/>
  <c r="E438" i="15" s="1"/>
  <c r="E639" i="15" s="1"/>
  <c r="E52" i="15"/>
  <c r="E247" i="15" s="1"/>
  <c r="E442" i="15" s="1"/>
  <c r="E643" i="15" s="1"/>
  <c r="E56" i="15"/>
  <c r="E251" i="15" s="1"/>
  <c r="E446" i="15" s="1"/>
  <c r="E647" i="15" s="1"/>
  <c r="E60" i="15"/>
  <c r="E255" i="15" s="1"/>
  <c r="E450" i="15" s="1"/>
  <c r="E651" i="15" s="1"/>
  <c r="E64" i="15"/>
  <c r="E259" i="15" s="1"/>
  <c r="E454" i="15" s="1"/>
  <c r="E655" i="15" s="1"/>
  <c r="E68" i="15"/>
  <c r="E263" i="15" s="1"/>
  <c r="E458" i="15" s="1"/>
  <c r="E72" i="15"/>
  <c r="E267" i="15" s="1"/>
  <c r="E462" i="15" s="1"/>
  <c r="E76" i="15"/>
  <c r="E271" i="15" s="1"/>
  <c r="E466" i="15" s="1"/>
  <c r="E80" i="15"/>
  <c r="E275" i="15" s="1"/>
  <c r="E470" i="15" s="1"/>
  <c r="E84" i="15"/>
  <c r="E279" i="15" s="1"/>
  <c r="E474" i="15" s="1"/>
  <c r="E88" i="15"/>
  <c r="E283" i="15" s="1"/>
  <c r="E478" i="15" s="1"/>
  <c r="E92" i="15"/>
  <c r="E287" i="15" s="1"/>
  <c r="E482" i="15" s="1"/>
  <c r="B18" i="15"/>
  <c r="B213" i="15" s="1"/>
  <c r="B20" i="15"/>
  <c r="B215" i="15" s="1"/>
  <c r="B22" i="15"/>
  <c r="B217" i="15" s="1"/>
  <c r="B24" i="15"/>
  <c r="B219" i="15" s="1"/>
  <c r="B26" i="15"/>
  <c r="B221" i="15" s="1"/>
  <c r="B28" i="15"/>
  <c r="B223" i="15" s="1"/>
  <c r="B30" i="15"/>
  <c r="B225" i="15" s="1"/>
  <c r="B32" i="15"/>
  <c r="B227" i="15" s="1"/>
  <c r="B34" i="15"/>
  <c r="B229" i="15" s="1"/>
  <c r="B36" i="15"/>
  <c r="B231" i="15" s="1"/>
  <c r="B38" i="15"/>
  <c r="B233" i="15" s="1"/>
  <c r="B40" i="15"/>
  <c r="B235" i="15" s="1"/>
  <c r="B42" i="15"/>
  <c r="B237" i="15" s="1"/>
  <c r="B44" i="15"/>
  <c r="B239" i="15" s="1"/>
  <c r="B46" i="15"/>
  <c r="B241" i="15" s="1"/>
  <c r="B48" i="15"/>
  <c r="B243" i="15" s="1"/>
  <c r="B50" i="15"/>
  <c r="B245" i="15" s="1"/>
  <c r="B52" i="15"/>
  <c r="B247" i="15" s="1"/>
  <c r="B54" i="15"/>
  <c r="B249" i="15" s="1"/>
  <c r="B56" i="15"/>
  <c r="B251" i="15" s="1"/>
  <c r="B58" i="15"/>
  <c r="B253" i="15" s="1"/>
  <c r="B60" i="15"/>
  <c r="B255" i="15" s="1"/>
  <c r="B62" i="15"/>
  <c r="B257" i="15" s="1"/>
  <c r="B64" i="15"/>
  <c r="B259" i="15" s="1"/>
  <c r="B66" i="15"/>
  <c r="B261" i="15" s="1"/>
  <c r="B68" i="15"/>
  <c r="B263" i="15" s="1"/>
  <c r="B70" i="15"/>
  <c r="B265" i="15" s="1"/>
  <c r="B72" i="15"/>
  <c r="B267" i="15" s="1"/>
  <c r="B74" i="15"/>
  <c r="B269" i="15" s="1"/>
  <c r="B76" i="15"/>
  <c r="B271" i="15" s="1"/>
  <c r="B78" i="15"/>
  <c r="B273" i="15" s="1"/>
  <c r="B80" i="15"/>
  <c r="B275" i="15" s="1"/>
  <c r="B82" i="15"/>
  <c r="B277" i="15" s="1"/>
  <c r="B84" i="15"/>
  <c r="B279" i="15" s="1"/>
  <c r="B86" i="15"/>
  <c r="B281" i="15" s="1"/>
  <c r="B88" i="15"/>
  <c r="B283" i="15" s="1"/>
  <c r="B90" i="15"/>
  <c r="B285" i="15" s="1"/>
  <c r="B92" i="15"/>
  <c r="B287" i="15" s="1"/>
  <c r="B94" i="15"/>
  <c r="B289" i="15" s="1"/>
  <c r="E18" i="15"/>
  <c r="E213" i="15" s="1"/>
  <c r="E408" i="15" s="1"/>
  <c r="E26" i="15"/>
  <c r="E221" i="15" s="1"/>
  <c r="E416" i="15" s="1"/>
  <c r="E34" i="15"/>
  <c r="E229" i="15" s="1"/>
  <c r="E424" i="15" s="1"/>
  <c r="E625" i="15" s="1"/>
  <c r="E42" i="15"/>
  <c r="E237" i="15" s="1"/>
  <c r="E432" i="15" s="1"/>
  <c r="E50" i="15"/>
  <c r="E245" i="15" s="1"/>
  <c r="E440" i="15" s="1"/>
  <c r="E58" i="15"/>
  <c r="E253" i="15" s="1"/>
  <c r="E448" i="15" s="1"/>
  <c r="E66" i="15"/>
  <c r="E261" i="15" s="1"/>
  <c r="E456" i="15" s="1"/>
  <c r="E74" i="15"/>
  <c r="E269" i="15" s="1"/>
  <c r="E464" i="15" s="1"/>
  <c r="E82" i="15"/>
  <c r="E277" i="15" s="1"/>
  <c r="E472" i="15" s="1"/>
  <c r="E90" i="15"/>
  <c r="E285" i="15" s="1"/>
  <c r="E480" i="15" s="1"/>
  <c r="B19" i="15"/>
  <c r="B214" i="15" s="1"/>
  <c r="B23" i="15"/>
  <c r="B218" i="15" s="1"/>
  <c r="B27" i="15"/>
  <c r="B222" i="15" s="1"/>
  <c r="B31" i="15"/>
  <c r="B226" i="15" s="1"/>
  <c r="B35" i="15"/>
  <c r="B230" i="15" s="1"/>
  <c r="B39" i="15"/>
  <c r="B234" i="15" s="1"/>
  <c r="B43" i="15"/>
  <c r="B238" i="15" s="1"/>
  <c r="B47" i="15"/>
  <c r="B242" i="15" s="1"/>
  <c r="B51" i="15"/>
  <c r="B246" i="15" s="1"/>
  <c r="B55" i="15"/>
  <c r="B250" i="15" s="1"/>
  <c r="B59" i="15"/>
  <c r="B254" i="15" s="1"/>
  <c r="B63" i="15"/>
  <c r="B258" i="15" s="1"/>
  <c r="B67" i="15"/>
  <c r="B262" i="15" s="1"/>
  <c r="B71" i="15"/>
  <c r="B266" i="15" s="1"/>
  <c r="B75" i="15"/>
  <c r="B270" i="15" s="1"/>
  <c r="B79" i="15"/>
  <c r="B274" i="15" s="1"/>
  <c r="B83" i="15"/>
  <c r="B278" i="15" s="1"/>
  <c r="B87" i="15"/>
  <c r="B282" i="15" s="1"/>
  <c r="B91" i="15"/>
  <c r="B286" i="15" s="1"/>
  <c r="E21" i="15"/>
  <c r="E216" i="15" s="1"/>
  <c r="E411" i="15" s="1"/>
  <c r="E29" i="15"/>
  <c r="E224" i="15" s="1"/>
  <c r="E419" i="15" s="1"/>
  <c r="E37" i="15"/>
  <c r="E232" i="15" s="1"/>
  <c r="E427" i="15" s="1"/>
  <c r="E45" i="15"/>
  <c r="E240" i="15" s="1"/>
  <c r="E435" i="15" s="1"/>
  <c r="E636" i="15" s="1"/>
  <c r="E53" i="15"/>
  <c r="E248" i="15" s="1"/>
  <c r="E443" i="15" s="1"/>
  <c r="E644" i="15" s="1"/>
  <c r="E61" i="15"/>
  <c r="E256" i="15" s="1"/>
  <c r="E451" i="15" s="1"/>
  <c r="E652" i="15" s="1"/>
  <c r="E69" i="15"/>
  <c r="E264" i="15" s="1"/>
  <c r="E459" i="15" s="1"/>
  <c r="E77" i="15"/>
  <c r="E272" i="15" s="1"/>
  <c r="E467" i="15" s="1"/>
  <c r="E668" i="15" s="1"/>
  <c r="E85" i="15"/>
  <c r="E280" i="15" s="1"/>
  <c r="E475" i="15" s="1"/>
  <c r="E676" i="15" s="1"/>
  <c r="E93" i="15"/>
  <c r="E288" i="15" s="1"/>
  <c r="E483" i="15" s="1"/>
  <c r="E684" i="15" s="1"/>
  <c r="E25" i="15"/>
  <c r="E220" i="15" s="1"/>
  <c r="E415" i="15" s="1"/>
  <c r="E41" i="15"/>
  <c r="E236" i="15" s="1"/>
  <c r="E431" i="15" s="1"/>
  <c r="E57" i="15"/>
  <c r="E252" i="15" s="1"/>
  <c r="E447" i="15" s="1"/>
  <c r="E648" i="15" s="1"/>
  <c r="E73" i="15"/>
  <c r="E268" i="15" s="1"/>
  <c r="E463" i="15" s="1"/>
  <c r="E89" i="15"/>
  <c r="E284" i="15" s="1"/>
  <c r="E479" i="15" s="1"/>
  <c r="E13" i="15"/>
  <c r="E208" i="15" s="1"/>
  <c r="E403" i="15" s="1"/>
  <c r="E30" i="15"/>
  <c r="E225" i="15" s="1"/>
  <c r="E420" i="15" s="1"/>
  <c r="E46" i="15"/>
  <c r="E241" i="15" s="1"/>
  <c r="E436" i="15" s="1"/>
  <c r="E62" i="15"/>
  <c r="E257" i="15" s="1"/>
  <c r="E452" i="15" s="1"/>
  <c r="E78" i="15"/>
  <c r="E273" i="15" s="1"/>
  <c r="E468" i="15" s="1"/>
  <c r="E94" i="15"/>
  <c r="E289" i="15" s="1"/>
  <c r="E484" i="15" s="1"/>
  <c r="B21" i="15"/>
  <c r="B216" i="15" s="1"/>
  <c r="B29" i="15"/>
  <c r="B224" i="15" s="1"/>
  <c r="B37" i="15"/>
  <c r="B232" i="15" s="1"/>
  <c r="B45" i="15"/>
  <c r="B240" i="15" s="1"/>
  <c r="B53" i="15"/>
  <c r="B248" i="15" s="1"/>
  <c r="B61" i="15"/>
  <c r="B256" i="15" s="1"/>
  <c r="B69" i="15"/>
  <c r="B264" i="15" s="1"/>
  <c r="B77" i="15"/>
  <c r="B272" i="15" s="1"/>
  <c r="B85" i="15"/>
  <c r="B280" i="15" s="1"/>
  <c r="E22" i="15"/>
  <c r="E217" i="15" s="1"/>
  <c r="E412" i="15" s="1"/>
  <c r="E613" i="15" s="1"/>
  <c r="E54" i="15"/>
  <c r="E249" i="15" s="1"/>
  <c r="E444" i="15" s="1"/>
  <c r="E86" i="15"/>
  <c r="E281" i="15" s="1"/>
  <c r="E476" i="15" s="1"/>
  <c r="B25" i="15"/>
  <c r="B220" i="15" s="1"/>
  <c r="B41" i="15"/>
  <c r="B236" i="15" s="1"/>
  <c r="B57" i="15"/>
  <c r="B252" i="15" s="1"/>
  <c r="B73" i="15"/>
  <c r="B268" i="15" s="1"/>
  <c r="B89" i="15"/>
  <c r="B284" i="15" s="1"/>
  <c r="E33" i="15"/>
  <c r="E228" i="15" s="1"/>
  <c r="E423" i="15" s="1"/>
  <c r="E65" i="15"/>
  <c r="E260" i="15" s="1"/>
  <c r="E455" i="15" s="1"/>
  <c r="E656" i="15" s="1"/>
  <c r="B12" i="15"/>
  <c r="B93" i="15"/>
  <c r="B288" i="15" s="1"/>
  <c r="E49" i="15"/>
  <c r="E244" i="15" s="1"/>
  <c r="E439" i="15" s="1"/>
  <c r="E640" i="15" s="1"/>
  <c r="E70" i="15"/>
  <c r="E265" i="15" s="1"/>
  <c r="E460" i="15" s="1"/>
  <c r="E661" i="15" s="1"/>
  <c r="B33" i="15"/>
  <c r="B228" i="15" s="1"/>
  <c r="B65" i="15"/>
  <c r="B260" i="15" s="1"/>
  <c r="B95" i="15"/>
  <c r="B290" i="15" s="1"/>
  <c r="E17" i="15"/>
  <c r="E212" i="15" s="1"/>
  <c r="E407" i="15" s="1"/>
  <c r="E81" i="15"/>
  <c r="E276" i="15" s="1"/>
  <c r="E471" i="15" s="1"/>
  <c r="B49" i="15"/>
  <c r="B244" i="15" s="1"/>
  <c r="B81" i="15"/>
  <c r="B276" i="15" s="1"/>
  <c r="E38" i="15"/>
  <c r="E233" i="15" s="1"/>
  <c r="E428" i="15" s="1"/>
  <c r="B17" i="15"/>
  <c r="B212" i="15" s="1"/>
  <c r="BW343" i="3"/>
  <c r="BU343" i="3"/>
  <c r="BV343" i="3"/>
  <c r="BT343" i="3"/>
  <c r="BX343" i="3"/>
  <c r="BW339" i="3"/>
  <c r="BU339" i="3"/>
  <c r="BV339" i="3"/>
  <c r="BX339" i="3"/>
  <c r="BT339" i="3"/>
  <c r="BW335" i="3"/>
  <c r="BU335" i="3"/>
  <c r="BV335" i="3"/>
  <c r="BX335" i="3"/>
  <c r="BT335" i="3"/>
  <c r="BW327" i="3"/>
  <c r="BU327" i="3"/>
  <c r="BV327" i="3"/>
  <c r="BT327" i="3"/>
  <c r="BX327" i="3"/>
  <c r="BW323" i="3"/>
  <c r="BU323" i="3"/>
  <c r="BV323" i="3"/>
  <c r="BX323" i="3"/>
  <c r="BT323" i="3"/>
  <c r="BW319" i="3"/>
  <c r="BU319" i="3"/>
  <c r="BV319" i="3"/>
  <c r="BX319" i="3"/>
  <c r="BT319" i="3"/>
  <c r="BW315" i="3"/>
  <c r="BU315" i="3"/>
  <c r="BV315" i="3"/>
  <c r="BT315" i="3"/>
  <c r="BX315" i="3"/>
  <c r="BW311" i="3"/>
  <c r="BU311" i="3"/>
  <c r="BV311" i="3"/>
  <c r="BT311" i="3"/>
  <c r="BX311" i="3"/>
  <c r="BW307" i="3"/>
  <c r="BU307" i="3"/>
  <c r="BV307" i="3"/>
  <c r="BX307" i="3"/>
  <c r="BT307" i="3"/>
  <c r="BW303" i="3"/>
  <c r="BU303" i="3"/>
  <c r="BV303" i="3"/>
  <c r="BX303" i="3"/>
  <c r="BT303" i="3"/>
  <c r="BW299" i="3"/>
  <c r="BU299" i="3"/>
  <c r="BV299" i="3"/>
  <c r="BT299" i="3"/>
  <c r="BX299" i="3"/>
  <c r="BW295" i="3"/>
  <c r="BU295" i="3"/>
  <c r="BV295" i="3"/>
  <c r="BT295" i="3"/>
  <c r="BX295" i="3"/>
  <c r="BW291" i="3"/>
  <c r="BU291" i="3"/>
  <c r="BV291" i="3"/>
  <c r="BX291" i="3"/>
  <c r="BT291" i="3"/>
  <c r="BW287" i="3"/>
  <c r="BU287" i="3"/>
  <c r="BV287" i="3"/>
  <c r="BX287" i="3"/>
  <c r="BT287" i="3"/>
  <c r="BW283" i="3"/>
  <c r="BU283" i="3"/>
  <c r="BV283" i="3"/>
  <c r="BT283" i="3"/>
  <c r="BX283" i="3"/>
  <c r="BW275" i="3"/>
  <c r="BU275" i="3"/>
  <c r="BV275" i="3"/>
  <c r="BX275" i="3"/>
  <c r="BT275" i="3"/>
  <c r="BW271" i="3"/>
  <c r="BU271" i="3"/>
  <c r="BV271" i="3"/>
  <c r="BX271" i="3"/>
  <c r="BT271" i="3"/>
  <c r="BW267" i="3"/>
  <c r="BU267" i="3"/>
  <c r="BV267" i="3"/>
  <c r="BT267" i="3"/>
  <c r="BX267" i="3"/>
  <c r="BW263" i="3"/>
  <c r="BU263" i="3"/>
  <c r="BV263" i="3"/>
  <c r="BT263" i="3"/>
  <c r="BX263" i="3"/>
  <c r="BW259" i="3"/>
  <c r="BU259" i="3"/>
  <c r="BV259" i="3"/>
  <c r="BX259" i="3"/>
  <c r="BT259" i="3"/>
  <c r="BW255" i="3"/>
  <c r="BU255" i="3"/>
  <c r="BV255" i="3"/>
  <c r="BX255" i="3"/>
  <c r="BT255" i="3"/>
  <c r="BW251" i="3"/>
  <c r="BU251" i="3"/>
  <c r="BV251" i="3"/>
  <c r="BT251" i="3"/>
  <c r="BX251" i="3"/>
  <c r="BU247" i="3"/>
  <c r="BT247" i="3"/>
  <c r="BX247" i="3"/>
  <c r="BW247" i="3"/>
  <c r="BV247" i="3"/>
  <c r="BU243" i="3"/>
  <c r="BT243" i="3"/>
  <c r="BX243" i="3"/>
  <c r="BW243" i="3"/>
  <c r="BV243" i="3"/>
  <c r="BU239" i="3"/>
  <c r="BT239" i="3"/>
  <c r="BX239" i="3"/>
  <c r="BW239" i="3"/>
  <c r="BV239" i="3"/>
  <c r="BU235" i="3"/>
  <c r="BT235" i="3"/>
  <c r="BX235" i="3"/>
  <c r="BW235" i="3"/>
  <c r="BV235" i="3"/>
  <c r="BU231" i="3"/>
  <c r="BT231" i="3"/>
  <c r="BX231" i="3"/>
  <c r="BW231" i="3"/>
  <c r="BV231" i="3"/>
  <c r="BU223" i="3"/>
  <c r="BT223" i="3"/>
  <c r="BX223" i="3"/>
  <c r="BW223" i="3"/>
  <c r="BV223" i="3"/>
  <c r="BU219" i="3"/>
  <c r="BW219" i="3"/>
  <c r="BT219" i="3"/>
  <c r="BX219" i="3"/>
  <c r="BV219" i="3"/>
  <c r="BU215" i="3"/>
  <c r="BW215" i="3"/>
  <c r="BT215" i="3"/>
  <c r="BX215" i="3"/>
  <c r="BV215" i="3"/>
  <c r="BU211" i="3"/>
  <c r="BW211" i="3"/>
  <c r="BT211" i="3"/>
  <c r="BX211" i="3"/>
  <c r="BV211" i="3"/>
  <c r="BU207" i="3"/>
  <c r="BW207" i="3"/>
  <c r="BT207" i="3"/>
  <c r="BX207" i="3"/>
  <c r="BV207" i="3"/>
  <c r="BU203" i="3"/>
  <c r="BW203" i="3"/>
  <c r="BT203" i="3"/>
  <c r="BX203" i="3"/>
  <c r="BV203" i="3"/>
  <c r="BU199" i="3"/>
  <c r="BW199" i="3"/>
  <c r="BT199" i="3"/>
  <c r="BX199" i="3"/>
  <c r="BV199" i="3"/>
  <c r="BU195" i="3"/>
  <c r="BV195" i="3"/>
  <c r="BW195" i="3"/>
  <c r="BX195" i="3"/>
  <c r="BT195" i="3"/>
  <c r="BU191" i="3"/>
  <c r="BV191" i="3"/>
  <c r="BW191" i="3"/>
  <c r="BT191" i="3"/>
  <c r="BX191" i="3"/>
  <c r="BU187" i="3"/>
  <c r="BV187" i="3"/>
  <c r="BW187" i="3"/>
  <c r="BX187" i="3"/>
  <c r="BT187" i="3"/>
  <c r="BU183" i="3"/>
  <c r="BV183" i="3"/>
  <c r="BW183" i="3"/>
  <c r="BT183" i="3"/>
  <c r="BX183" i="3"/>
  <c r="BU179" i="3"/>
  <c r="BV179" i="3"/>
  <c r="BW179" i="3"/>
  <c r="BX179" i="3"/>
  <c r="BT179" i="3"/>
  <c r="BU171" i="3"/>
  <c r="BV171" i="3"/>
  <c r="BW171" i="3"/>
  <c r="BX171" i="3"/>
  <c r="BT171" i="3"/>
  <c r="BU167" i="3"/>
  <c r="BV167" i="3"/>
  <c r="BW167" i="3"/>
  <c r="BT167" i="3"/>
  <c r="BX167" i="3"/>
  <c r="BU163" i="3"/>
  <c r="BV163" i="3"/>
  <c r="BW163" i="3"/>
  <c r="BX163" i="3"/>
  <c r="BT163" i="3"/>
  <c r="BU159" i="3"/>
  <c r="BV159" i="3"/>
  <c r="BW159" i="3"/>
  <c r="BT159" i="3"/>
  <c r="BX159" i="3"/>
  <c r="BU155" i="3"/>
  <c r="BV155" i="3"/>
  <c r="BT155" i="3"/>
  <c r="BX155" i="3"/>
  <c r="BW155" i="3"/>
  <c r="BU151" i="3"/>
  <c r="BV151" i="3"/>
  <c r="BT151" i="3"/>
  <c r="BX151" i="3"/>
  <c r="BW151" i="3"/>
  <c r="BU147" i="3"/>
  <c r="BV147" i="3"/>
  <c r="BT147" i="3"/>
  <c r="BX147" i="3"/>
  <c r="BW147" i="3"/>
  <c r="BU143" i="3"/>
  <c r="BV143" i="3"/>
  <c r="BT143" i="3"/>
  <c r="BX143" i="3"/>
  <c r="BW143" i="3"/>
  <c r="BU139" i="3"/>
  <c r="BV139" i="3"/>
  <c r="BT139" i="3"/>
  <c r="BX139" i="3"/>
  <c r="BW139" i="3"/>
  <c r="BU135" i="3"/>
  <c r="BV135" i="3"/>
  <c r="BT135" i="3"/>
  <c r="BX135" i="3"/>
  <c r="BW135" i="3"/>
  <c r="BU131" i="3"/>
  <c r="BV131" i="3"/>
  <c r="BT131" i="3"/>
  <c r="BX131" i="3"/>
  <c r="BW131" i="3"/>
  <c r="BU127" i="3"/>
  <c r="BV127" i="3"/>
  <c r="BT127" i="3"/>
  <c r="BX127" i="3"/>
  <c r="BW127" i="3"/>
  <c r="BU119" i="3"/>
  <c r="BV119" i="3"/>
  <c r="BT119" i="3"/>
  <c r="BX119" i="3"/>
  <c r="BW119" i="3"/>
  <c r="BU115" i="3"/>
  <c r="BV115" i="3"/>
  <c r="BT115" i="3"/>
  <c r="BX115" i="3"/>
  <c r="BW115" i="3"/>
  <c r="BU111" i="3"/>
  <c r="BV111" i="3"/>
  <c r="BT111" i="3"/>
  <c r="BX111" i="3"/>
  <c r="BW111" i="3"/>
  <c r="BU107" i="3"/>
  <c r="BV107" i="3"/>
  <c r="BT107" i="3"/>
  <c r="BX107" i="3"/>
  <c r="BW107" i="3"/>
  <c r="BU103" i="3"/>
  <c r="BV103" i="3"/>
  <c r="BT103" i="3"/>
  <c r="BX103" i="3"/>
  <c r="BW103" i="3"/>
  <c r="BU99" i="3"/>
  <c r="BV99" i="3"/>
  <c r="BT99" i="3"/>
  <c r="BX99" i="3"/>
  <c r="BW99" i="3"/>
  <c r="BT95" i="3"/>
  <c r="BX95" i="3"/>
  <c r="BV95" i="3"/>
  <c r="BW95" i="3"/>
  <c r="BU95" i="3"/>
  <c r="BT91" i="3"/>
  <c r="BX91" i="3"/>
  <c r="BV91" i="3"/>
  <c r="BU91" i="3"/>
  <c r="BW91" i="3"/>
  <c r="BW87" i="3"/>
  <c r="BT87" i="3"/>
  <c r="BX87" i="3"/>
  <c r="BV87" i="3"/>
  <c r="BU87" i="3"/>
  <c r="BW83" i="3"/>
  <c r="BT83" i="3"/>
  <c r="BX83" i="3"/>
  <c r="BV83" i="3"/>
  <c r="BU83" i="3"/>
  <c r="BW79" i="3"/>
  <c r="BT79" i="3"/>
  <c r="BX79" i="3"/>
  <c r="BV79" i="3"/>
  <c r="BU79" i="3"/>
  <c r="BW75" i="3"/>
  <c r="BT75" i="3"/>
  <c r="BX75" i="3"/>
  <c r="BV75" i="3"/>
  <c r="BU75" i="3"/>
  <c r="BW67" i="3"/>
  <c r="BT67" i="3"/>
  <c r="BX67" i="3"/>
  <c r="BV67" i="3"/>
  <c r="BU67" i="3"/>
  <c r="BW63" i="3"/>
  <c r="BT63" i="3"/>
  <c r="BX63" i="3"/>
  <c r="BV63" i="3"/>
  <c r="BU63" i="3"/>
  <c r="BW59" i="3"/>
  <c r="BT59" i="3"/>
  <c r="BX59" i="3"/>
  <c r="BV59" i="3"/>
  <c r="BU59" i="3"/>
  <c r="BW55" i="3"/>
  <c r="BT55" i="3"/>
  <c r="BX55" i="3"/>
  <c r="BV55" i="3"/>
  <c r="BU55" i="3"/>
  <c r="BW51" i="3"/>
  <c r="BT51" i="3"/>
  <c r="BX51" i="3"/>
  <c r="BV51" i="3"/>
  <c r="BU51" i="3"/>
  <c r="BW47" i="3"/>
  <c r="BT47" i="3"/>
  <c r="BX47" i="3"/>
  <c r="BV47" i="3"/>
  <c r="BU47" i="3"/>
  <c r="BW43" i="3"/>
  <c r="BT43" i="3"/>
  <c r="BX43" i="3"/>
  <c r="BV43" i="3"/>
  <c r="BU43" i="3"/>
  <c r="BW39" i="3"/>
  <c r="BT39" i="3"/>
  <c r="BX39" i="3"/>
  <c r="BV39" i="3"/>
  <c r="BU39" i="3"/>
  <c r="BW35" i="3"/>
  <c r="BT35" i="3"/>
  <c r="BX35" i="3"/>
  <c r="BV35" i="3"/>
  <c r="BU35" i="3"/>
  <c r="BW31" i="3"/>
  <c r="BT31" i="3"/>
  <c r="BX31" i="3"/>
  <c r="BV31" i="3"/>
  <c r="BU31" i="3"/>
  <c r="BW27" i="3"/>
  <c r="BT27" i="3"/>
  <c r="BX27" i="3"/>
  <c r="BV27" i="3"/>
  <c r="BU27" i="3"/>
  <c r="BW23" i="3"/>
  <c r="BT23" i="3"/>
  <c r="BX23" i="3"/>
  <c r="BV23" i="3"/>
  <c r="BU23" i="3"/>
  <c r="BW15" i="3"/>
  <c r="BT15" i="3"/>
  <c r="BX15" i="3"/>
  <c r="BV15" i="3"/>
  <c r="BU15" i="3"/>
  <c r="BW11" i="3"/>
  <c r="BT11" i="3"/>
  <c r="BX11" i="3"/>
  <c r="BV11" i="3"/>
  <c r="BU11" i="3"/>
  <c r="BT342" i="3"/>
  <c r="BX342" i="3"/>
  <c r="BV342" i="3"/>
  <c r="BW342" i="3"/>
  <c r="BU342" i="3"/>
  <c r="BT338" i="3"/>
  <c r="BX338" i="3"/>
  <c r="BV338" i="3"/>
  <c r="BW338" i="3"/>
  <c r="BU338" i="3"/>
  <c r="BT334" i="3"/>
  <c r="BX334" i="3"/>
  <c r="BV334" i="3"/>
  <c r="BW334" i="3"/>
  <c r="BU334" i="3"/>
  <c r="BT330" i="3"/>
  <c r="BX330" i="3"/>
  <c r="BV330" i="3"/>
  <c r="BW330" i="3"/>
  <c r="BU330" i="3"/>
  <c r="BT326" i="3"/>
  <c r="BX326" i="3"/>
  <c r="BV326" i="3"/>
  <c r="BW326" i="3"/>
  <c r="BU326" i="3"/>
  <c r="BT318" i="3"/>
  <c r="BX318" i="3"/>
  <c r="BV318" i="3"/>
  <c r="BW318" i="3"/>
  <c r="BU318" i="3"/>
  <c r="BT314" i="3"/>
  <c r="BX314" i="3"/>
  <c r="BV314" i="3"/>
  <c r="BW314" i="3"/>
  <c r="BU314" i="3"/>
  <c r="BT310" i="3"/>
  <c r="BX310" i="3"/>
  <c r="BV310" i="3"/>
  <c r="BW310" i="3"/>
  <c r="BU310" i="3"/>
  <c r="BT306" i="3"/>
  <c r="BX306" i="3"/>
  <c r="BV306" i="3"/>
  <c r="BW306" i="3"/>
  <c r="BU306" i="3"/>
  <c r="BT302" i="3"/>
  <c r="BX302" i="3"/>
  <c r="BV302" i="3"/>
  <c r="BW302" i="3"/>
  <c r="BU302" i="3"/>
  <c r="BT298" i="3"/>
  <c r="BX298" i="3"/>
  <c r="BV298" i="3"/>
  <c r="BW298" i="3"/>
  <c r="BU298" i="3"/>
  <c r="BT294" i="3"/>
  <c r="BX294" i="3"/>
  <c r="BV294" i="3"/>
  <c r="BW294" i="3"/>
  <c r="BU294" i="3"/>
  <c r="BT290" i="3"/>
  <c r="BX290" i="3"/>
  <c r="BV290" i="3"/>
  <c r="BW290" i="3"/>
  <c r="BU290" i="3"/>
  <c r="BT286" i="3"/>
  <c r="BX286" i="3"/>
  <c r="BV286" i="3"/>
  <c r="BW286" i="3"/>
  <c r="BU286" i="3"/>
  <c r="BT282" i="3"/>
  <c r="BX282" i="3"/>
  <c r="BV282" i="3"/>
  <c r="BW282" i="3"/>
  <c r="BU282" i="3"/>
  <c r="BT278" i="3"/>
  <c r="BX278" i="3"/>
  <c r="BV278" i="3"/>
  <c r="BW278" i="3"/>
  <c r="BU278" i="3"/>
  <c r="BT274" i="3"/>
  <c r="BX274" i="3"/>
  <c r="BV274" i="3"/>
  <c r="BW274" i="3"/>
  <c r="BU274" i="3"/>
  <c r="BT266" i="3"/>
  <c r="BX266" i="3"/>
  <c r="BV266" i="3"/>
  <c r="BW266" i="3"/>
  <c r="BU266" i="3"/>
  <c r="BT262" i="3"/>
  <c r="BX262" i="3"/>
  <c r="BV262" i="3"/>
  <c r="BW262" i="3"/>
  <c r="BU262" i="3"/>
  <c r="BT258" i="3"/>
  <c r="BX258" i="3"/>
  <c r="BV258" i="3"/>
  <c r="BW258" i="3"/>
  <c r="BU258" i="3"/>
  <c r="BT254" i="3"/>
  <c r="BX254" i="3"/>
  <c r="BV254" i="3"/>
  <c r="BW254" i="3"/>
  <c r="BU254" i="3"/>
  <c r="BT250" i="3"/>
  <c r="BX250" i="3"/>
  <c r="BV250" i="3"/>
  <c r="BW250" i="3"/>
  <c r="BU250" i="3"/>
  <c r="BV246" i="3"/>
  <c r="BU246" i="3"/>
  <c r="BX246" i="3"/>
  <c r="BT246" i="3"/>
  <c r="BW246" i="3"/>
  <c r="BV242" i="3"/>
  <c r="BU242" i="3"/>
  <c r="BT242" i="3"/>
  <c r="BX242" i="3"/>
  <c r="BW242" i="3"/>
  <c r="BV238" i="3"/>
  <c r="BU238" i="3"/>
  <c r="BX238" i="3"/>
  <c r="BT238" i="3"/>
  <c r="BW238" i="3"/>
  <c r="BV234" i="3"/>
  <c r="BU234" i="3"/>
  <c r="BT234" i="3"/>
  <c r="BX234" i="3"/>
  <c r="BW234" i="3"/>
  <c r="BV230" i="3"/>
  <c r="BU230" i="3"/>
  <c r="BX230" i="3"/>
  <c r="BT230" i="3"/>
  <c r="BW230" i="3"/>
  <c r="BV226" i="3"/>
  <c r="BU226" i="3"/>
  <c r="BT226" i="3"/>
  <c r="BX226" i="3"/>
  <c r="BW226" i="3"/>
  <c r="BV222" i="3"/>
  <c r="BU222" i="3"/>
  <c r="BX222" i="3"/>
  <c r="BT222" i="3"/>
  <c r="BW222" i="3"/>
  <c r="BV214" i="3"/>
  <c r="BT214" i="3"/>
  <c r="BX214" i="3"/>
  <c r="BU214" i="3"/>
  <c r="BW214" i="3"/>
  <c r="BV210" i="3"/>
  <c r="BT210" i="3"/>
  <c r="BX210" i="3"/>
  <c r="BU210" i="3"/>
  <c r="BW210" i="3"/>
  <c r="BV206" i="3"/>
  <c r="BT206" i="3"/>
  <c r="BX206" i="3"/>
  <c r="BU206" i="3"/>
  <c r="BW206" i="3"/>
  <c r="BV202" i="3"/>
  <c r="BT202" i="3"/>
  <c r="BX202" i="3"/>
  <c r="BU202" i="3"/>
  <c r="BW202" i="3"/>
  <c r="BV198" i="3"/>
  <c r="BT198" i="3"/>
  <c r="BX198" i="3"/>
  <c r="BU198" i="3"/>
  <c r="BW198" i="3"/>
  <c r="BV194" i="3"/>
  <c r="BW194" i="3"/>
  <c r="BX194" i="3"/>
  <c r="BT194" i="3"/>
  <c r="BU194" i="3"/>
  <c r="BV190" i="3"/>
  <c r="BW190" i="3"/>
  <c r="BT190" i="3"/>
  <c r="BX190" i="3"/>
  <c r="BU190" i="3"/>
  <c r="BV186" i="3"/>
  <c r="BW186" i="3"/>
  <c r="BX186" i="3"/>
  <c r="BT186" i="3"/>
  <c r="BU186" i="3"/>
  <c r="BV182" i="3"/>
  <c r="BW182" i="3"/>
  <c r="BT182" i="3"/>
  <c r="BX182" i="3"/>
  <c r="BU182" i="3"/>
  <c r="BV178" i="3"/>
  <c r="BW178" i="3"/>
  <c r="BX178" i="3"/>
  <c r="BT178" i="3"/>
  <c r="BU178" i="3"/>
  <c r="BV174" i="3"/>
  <c r="BW174" i="3"/>
  <c r="BT174" i="3"/>
  <c r="BX174" i="3"/>
  <c r="BU174" i="3"/>
  <c r="BV170" i="3"/>
  <c r="BW170" i="3"/>
  <c r="BX170" i="3"/>
  <c r="BT170" i="3"/>
  <c r="BU170" i="3"/>
  <c r="BV162" i="3"/>
  <c r="BW162" i="3"/>
  <c r="BX162" i="3"/>
  <c r="BT162" i="3"/>
  <c r="BU162" i="3"/>
  <c r="BV158" i="3"/>
  <c r="BW158" i="3"/>
  <c r="BT158" i="3"/>
  <c r="BX158" i="3"/>
  <c r="BU158" i="3"/>
  <c r="BV154" i="3"/>
  <c r="BW154" i="3"/>
  <c r="BU154" i="3"/>
  <c r="BX154" i="3"/>
  <c r="BT154" i="3"/>
  <c r="BV150" i="3"/>
  <c r="BW150" i="3"/>
  <c r="BU150" i="3"/>
  <c r="BT150" i="3"/>
  <c r="BX150" i="3"/>
  <c r="BV146" i="3"/>
  <c r="BW146" i="3"/>
  <c r="BU146" i="3"/>
  <c r="BX146" i="3"/>
  <c r="BT146" i="3"/>
  <c r="BV142" i="3"/>
  <c r="BW142" i="3"/>
  <c r="BU142" i="3"/>
  <c r="BT142" i="3"/>
  <c r="BX142" i="3"/>
  <c r="BV138" i="3"/>
  <c r="BW138" i="3"/>
  <c r="BU138" i="3"/>
  <c r="BX138" i="3"/>
  <c r="BT138" i="3"/>
  <c r="BV134" i="3"/>
  <c r="BW134" i="3"/>
  <c r="BU134" i="3"/>
  <c r="BT134" i="3"/>
  <c r="BX134" i="3"/>
  <c r="BV130" i="3"/>
  <c r="BW130" i="3"/>
  <c r="BU130" i="3"/>
  <c r="BX130" i="3"/>
  <c r="BT130" i="3"/>
  <c r="BV126" i="3"/>
  <c r="BW126" i="3"/>
  <c r="BU126" i="3"/>
  <c r="BT126" i="3"/>
  <c r="BX126" i="3"/>
  <c r="BV122" i="3"/>
  <c r="BW122" i="3"/>
  <c r="BU122" i="3"/>
  <c r="BX122" i="3"/>
  <c r="BT122" i="3"/>
  <c r="BV118" i="3"/>
  <c r="BW118" i="3"/>
  <c r="BU118" i="3"/>
  <c r="BT118" i="3"/>
  <c r="BX118" i="3"/>
  <c r="BV110" i="3"/>
  <c r="BW110" i="3"/>
  <c r="BU110" i="3"/>
  <c r="BT110" i="3"/>
  <c r="BX110" i="3"/>
  <c r="BV106" i="3"/>
  <c r="BW106" i="3"/>
  <c r="BU106" i="3"/>
  <c r="BX106" i="3"/>
  <c r="BT106" i="3"/>
  <c r="BV102" i="3"/>
  <c r="BW102" i="3"/>
  <c r="BU102" i="3"/>
  <c r="BT102" i="3"/>
  <c r="BX102" i="3"/>
  <c r="BV98" i="3"/>
  <c r="BW98" i="3"/>
  <c r="BU98" i="3"/>
  <c r="BX98" i="3"/>
  <c r="BT98" i="3"/>
  <c r="BU94" i="3"/>
  <c r="BW94" i="3"/>
  <c r="BT94" i="3"/>
  <c r="BV94" i="3"/>
  <c r="BX94" i="3"/>
  <c r="BU90" i="3"/>
  <c r="BW90" i="3"/>
  <c r="BX90" i="3"/>
  <c r="BV90" i="3"/>
  <c r="BT90" i="3"/>
  <c r="BT86" i="3"/>
  <c r="BX86" i="3"/>
  <c r="BU86" i="3"/>
  <c r="BW86" i="3"/>
  <c r="BV86" i="3"/>
  <c r="BT82" i="3"/>
  <c r="BX82" i="3"/>
  <c r="BU82" i="3"/>
  <c r="BW82" i="3"/>
  <c r="BV82" i="3"/>
  <c r="BT78" i="3"/>
  <c r="BX78" i="3"/>
  <c r="BU78" i="3"/>
  <c r="BW78" i="3"/>
  <c r="BV78" i="3"/>
  <c r="BT74" i="3"/>
  <c r="BX74" i="3"/>
  <c r="BU74" i="3"/>
  <c r="BW74" i="3"/>
  <c r="BV74" i="3"/>
  <c r="BT70" i="3"/>
  <c r="BX70" i="3"/>
  <c r="BU70" i="3"/>
  <c r="BW70" i="3"/>
  <c r="BV70" i="3"/>
  <c r="BT66" i="3"/>
  <c r="BX66" i="3"/>
  <c r="BU66" i="3"/>
  <c r="BW66" i="3"/>
  <c r="BV66" i="3"/>
  <c r="BT58" i="3"/>
  <c r="BX58" i="3"/>
  <c r="BU58" i="3"/>
  <c r="BW58" i="3"/>
  <c r="BV58" i="3"/>
  <c r="BT54" i="3"/>
  <c r="BX54" i="3"/>
  <c r="BU54" i="3"/>
  <c r="BW54" i="3"/>
  <c r="BV54" i="3"/>
  <c r="BT50" i="3"/>
  <c r="BX50" i="3"/>
  <c r="BU50" i="3"/>
  <c r="BW50" i="3"/>
  <c r="BV50" i="3"/>
  <c r="BT46" i="3"/>
  <c r="BX46" i="3"/>
  <c r="BU46" i="3"/>
  <c r="BW46" i="3"/>
  <c r="BV46" i="3"/>
  <c r="BT42" i="3"/>
  <c r="BX42" i="3"/>
  <c r="BU42" i="3"/>
  <c r="BW42" i="3"/>
  <c r="BV42" i="3"/>
  <c r="BT38" i="3"/>
  <c r="BX38" i="3"/>
  <c r="BU38" i="3"/>
  <c r="BW38" i="3"/>
  <c r="BV38" i="3"/>
  <c r="BT34" i="3"/>
  <c r="BX34" i="3"/>
  <c r="BU34" i="3"/>
  <c r="BW34" i="3"/>
  <c r="BV34" i="3"/>
  <c r="BT30" i="3"/>
  <c r="BX30" i="3"/>
  <c r="BU30" i="3"/>
  <c r="BW30" i="3"/>
  <c r="BV30" i="3"/>
  <c r="BT26" i="3"/>
  <c r="BX26" i="3"/>
  <c r="BU26" i="3"/>
  <c r="BW26" i="3"/>
  <c r="BV26" i="3"/>
  <c r="BT22" i="3"/>
  <c r="BX22" i="3"/>
  <c r="BU22" i="3"/>
  <c r="BW22" i="3"/>
  <c r="BV22" i="3"/>
  <c r="BT18" i="3"/>
  <c r="BX18" i="3"/>
  <c r="BU18" i="3"/>
  <c r="BW18" i="3"/>
  <c r="BV18" i="3"/>
  <c r="BT14" i="3"/>
  <c r="BX14" i="3"/>
  <c r="BU14" i="3"/>
  <c r="BW14" i="3"/>
  <c r="BV14" i="3"/>
  <c r="BU341" i="3"/>
  <c r="BW341" i="3"/>
  <c r="BT341" i="3"/>
  <c r="BX341" i="3"/>
  <c r="BV341" i="3"/>
  <c r="BU337" i="3"/>
  <c r="BW337" i="3"/>
  <c r="BT337" i="3"/>
  <c r="BX337" i="3"/>
  <c r="BV337" i="3"/>
  <c r="BU333" i="3"/>
  <c r="BW333" i="3"/>
  <c r="BT333" i="3"/>
  <c r="BX333" i="3"/>
  <c r="BV333" i="3"/>
  <c r="BU329" i="3"/>
  <c r="BW329" i="3"/>
  <c r="BT329" i="3"/>
  <c r="BX329" i="3"/>
  <c r="BV329" i="3"/>
  <c r="BU321" i="3"/>
  <c r="BW321" i="3"/>
  <c r="BT321" i="3"/>
  <c r="BX321" i="3"/>
  <c r="BV321" i="3"/>
  <c r="BU317" i="3"/>
  <c r="BW317" i="3"/>
  <c r="BT317" i="3"/>
  <c r="BX317" i="3"/>
  <c r="BV317" i="3"/>
  <c r="BU313" i="3"/>
  <c r="BW313" i="3"/>
  <c r="BT313" i="3"/>
  <c r="BX313" i="3"/>
  <c r="BV313" i="3"/>
  <c r="BU309" i="3"/>
  <c r="BW309" i="3"/>
  <c r="BT309" i="3"/>
  <c r="BX309" i="3"/>
  <c r="BV309" i="3"/>
  <c r="BU305" i="3"/>
  <c r="BW305" i="3"/>
  <c r="BT305" i="3"/>
  <c r="BX305" i="3"/>
  <c r="BV305" i="3"/>
  <c r="BU301" i="3"/>
  <c r="BW301" i="3"/>
  <c r="BT301" i="3"/>
  <c r="BX301" i="3"/>
  <c r="BV301" i="3"/>
  <c r="BU297" i="3"/>
  <c r="BW297" i="3"/>
  <c r="BT297" i="3"/>
  <c r="BX297" i="3"/>
  <c r="BV297" i="3"/>
  <c r="BU293" i="3"/>
  <c r="BW293" i="3"/>
  <c r="BT293" i="3"/>
  <c r="BX293" i="3"/>
  <c r="BV293" i="3"/>
  <c r="BU289" i="3"/>
  <c r="BW289" i="3"/>
  <c r="BT289" i="3"/>
  <c r="BX289" i="3"/>
  <c r="BV289" i="3"/>
  <c r="BU285" i="3"/>
  <c r="BW285" i="3"/>
  <c r="BT285" i="3"/>
  <c r="BX285" i="3"/>
  <c r="BV285" i="3"/>
  <c r="BU281" i="3"/>
  <c r="BW281" i="3"/>
  <c r="BT281" i="3"/>
  <c r="BX281" i="3"/>
  <c r="BV281" i="3"/>
  <c r="BU277" i="3"/>
  <c r="BW277" i="3"/>
  <c r="BT277" i="3"/>
  <c r="BX277" i="3"/>
  <c r="BV277" i="3"/>
  <c r="BU269" i="3"/>
  <c r="BW269" i="3"/>
  <c r="BT269" i="3"/>
  <c r="BX269" i="3"/>
  <c r="BV269" i="3"/>
  <c r="BU265" i="3"/>
  <c r="BW265" i="3"/>
  <c r="BT265" i="3"/>
  <c r="BX265" i="3"/>
  <c r="BV265" i="3"/>
  <c r="BU261" i="3"/>
  <c r="BW261" i="3"/>
  <c r="BT261" i="3"/>
  <c r="BX261" i="3"/>
  <c r="BV261" i="3"/>
  <c r="BU257" i="3"/>
  <c r="BW257" i="3"/>
  <c r="BT257" i="3"/>
  <c r="BX257" i="3"/>
  <c r="BV257" i="3"/>
  <c r="BU253" i="3"/>
  <c r="BW253" i="3"/>
  <c r="BT253" i="3"/>
  <c r="BX253" i="3"/>
  <c r="BV253" i="3"/>
  <c r="BU249" i="3"/>
  <c r="BW249" i="3"/>
  <c r="BT249" i="3"/>
  <c r="BX249" i="3"/>
  <c r="BV249" i="3"/>
  <c r="BW245" i="3"/>
  <c r="BV245" i="3"/>
  <c r="BU245" i="3"/>
  <c r="BT245" i="3"/>
  <c r="BX245" i="3"/>
  <c r="BW241" i="3"/>
  <c r="BV241" i="3"/>
  <c r="BU241" i="3"/>
  <c r="BX241" i="3"/>
  <c r="BT241" i="3"/>
  <c r="BW237" i="3"/>
  <c r="BV237" i="3"/>
  <c r="BU237" i="3"/>
  <c r="BT237" i="3"/>
  <c r="BX237" i="3"/>
  <c r="BW233" i="3"/>
  <c r="BV233" i="3"/>
  <c r="BU233" i="3"/>
  <c r="BX233" i="3"/>
  <c r="BT233" i="3"/>
  <c r="BW229" i="3"/>
  <c r="BV229" i="3"/>
  <c r="BU229" i="3"/>
  <c r="BT229" i="3"/>
  <c r="BX229" i="3"/>
  <c r="BW225" i="3"/>
  <c r="BV225" i="3"/>
  <c r="BU225" i="3"/>
  <c r="BX225" i="3"/>
  <c r="BT225" i="3"/>
  <c r="BW217" i="3"/>
  <c r="BU217" i="3"/>
  <c r="BV217" i="3"/>
  <c r="BX217" i="3"/>
  <c r="BT217" i="3"/>
  <c r="BW213" i="3"/>
  <c r="BU213" i="3"/>
  <c r="BV213" i="3"/>
  <c r="BT213" i="3"/>
  <c r="BX213" i="3"/>
  <c r="BW209" i="3"/>
  <c r="BU209" i="3"/>
  <c r="BV209" i="3"/>
  <c r="BX209" i="3"/>
  <c r="BT209" i="3"/>
  <c r="BW205" i="3"/>
  <c r="BU205" i="3"/>
  <c r="BV205" i="3"/>
  <c r="BT205" i="3"/>
  <c r="BX205" i="3"/>
  <c r="BW201" i="3"/>
  <c r="BU201" i="3"/>
  <c r="BV201" i="3"/>
  <c r="BX201" i="3"/>
  <c r="BT201" i="3"/>
  <c r="BT197" i="3"/>
  <c r="BW197" i="3"/>
  <c r="BU197" i="3"/>
  <c r="BV197" i="3"/>
  <c r="BX197" i="3"/>
  <c r="BW193" i="3"/>
  <c r="BT193" i="3"/>
  <c r="BX193" i="3"/>
  <c r="BU193" i="3"/>
  <c r="BV193" i="3"/>
  <c r="BW189" i="3"/>
  <c r="BT189" i="3"/>
  <c r="BX189" i="3"/>
  <c r="BU189" i="3"/>
  <c r="BV189" i="3"/>
  <c r="BW185" i="3"/>
  <c r="BT185" i="3"/>
  <c r="BX185" i="3"/>
  <c r="BU185" i="3"/>
  <c r="BV185" i="3"/>
  <c r="BW181" i="3"/>
  <c r="BT181" i="3"/>
  <c r="BX181" i="3"/>
  <c r="BU181" i="3"/>
  <c r="BV181" i="3"/>
  <c r="BW177" i="3"/>
  <c r="BT177" i="3"/>
  <c r="BX177" i="3"/>
  <c r="BU177" i="3"/>
  <c r="BV177" i="3"/>
  <c r="BW173" i="3"/>
  <c r="BT173" i="3"/>
  <c r="BX173" i="3"/>
  <c r="BU173" i="3"/>
  <c r="BV173" i="3"/>
  <c r="BW165" i="3"/>
  <c r="BT165" i="3"/>
  <c r="BX165" i="3"/>
  <c r="BU165" i="3"/>
  <c r="BV165" i="3"/>
  <c r="BW161" i="3"/>
  <c r="BT161" i="3"/>
  <c r="BX161" i="3"/>
  <c r="BU161" i="3"/>
  <c r="BV161" i="3"/>
  <c r="BW157" i="3"/>
  <c r="BT157" i="3"/>
  <c r="BX157" i="3"/>
  <c r="BV157" i="3"/>
  <c r="BU157" i="3"/>
  <c r="BW153" i="3"/>
  <c r="BT153" i="3"/>
  <c r="BX153" i="3"/>
  <c r="BV153" i="3"/>
  <c r="BU153" i="3"/>
  <c r="BW149" i="3"/>
  <c r="BT149" i="3"/>
  <c r="BX149" i="3"/>
  <c r="BV149" i="3"/>
  <c r="BU149" i="3"/>
  <c r="BW145" i="3"/>
  <c r="BT145" i="3"/>
  <c r="BX145" i="3"/>
  <c r="BV145" i="3"/>
  <c r="BU145" i="3"/>
  <c r="BW141" i="3"/>
  <c r="BT141" i="3"/>
  <c r="BX141" i="3"/>
  <c r="BV141" i="3"/>
  <c r="BU141" i="3"/>
  <c r="BW137" i="3"/>
  <c r="BT137" i="3"/>
  <c r="BX137" i="3"/>
  <c r="BV137" i="3"/>
  <c r="BU137" i="3"/>
  <c r="BW133" i="3"/>
  <c r="BT133" i="3"/>
  <c r="BX133" i="3"/>
  <c r="BV133" i="3"/>
  <c r="BU133" i="3"/>
  <c r="BW129" i="3"/>
  <c r="BT129" i="3"/>
  <c r="BX129" i="3"/>
  <c r="BV129" i="3"/>
  <c r="BU129" i="3"/>
  <c r="BW125" i="3"/>
  <c r="BT125" i="3"/>
  <c r="BX125" i="3"/>
  <c r="BV125" i="3"/>
  <c r="BU125" i="3"/>
  <c r="BW121" i="3"/>
  <c r="BT121" i="3"/>
  <c r="BX121" i="3"/>
  <c r="BV121" i="3"/>
  <c r="BU121" i="3"/>
  <c r="BW113" i="3"/>
  <c r="BT113" i="3"/>
  <c r="BX113" i="3"/>
  <c r="BV113" i="3"/>
  <c r="BU113" i="3"/>
  <c r="BW109" i="3"/>
  <c r="BT109" i="3"/>
  <c r="BX109" i="3"/>
  <c r="BV109" i="3"/>
  <c r="BU109" i="3"/>
  <c r="BW105" i="3"/>
  <c r="BT105" i="3"/>
  <c r="BX105" i="3"/>
  <c r="BV105" i="3"/>
  <c r="BU105" i="3"/>
  <c r="BW101" i="3"/>
  <c r="BT101" i="3"/>
  <c r="BX101" i="3"/>
  <c r="BV101" i="3"/>
  <c r="BU101" i="3"/>
  <c r="BV97" i="3"/>
  <c r="BT97" i="3"/>
  <c r="BX97" i="3"/>
  <c r="BU97" i="3"/>
  <c r="BW97" i="3"/>
  <c r="BV93" i="3"/>
  <c r="BT93" i="3"/>
  <c r="BX93" i="3"/>
  <c r="BW93" i="3"/>
  <c r="BU93" i="3"/>
  <c r="BV89" i="3"/>
  <c r="BT89" i="3"/>
  <c r="BX89" i="3"/>
  <c r="BU89" i="3"/>
  <c r="BW89" i="3"/>
  <c r="BU85" i="3"/>
  <c r="BV85" i="3"/>
  <c r="BT85" i="3"/>
  <c r="BX85" i="3"/>
  <c r="BW85" i="3"/>
  <c r="BU81" i="3"/>
  <c r="BV81" i="3"/>
  <c r="BT81" i="3"/>
  <c r="BX81" i="3"/>
  <c r="BW81" i="3"/>
  <c r="BU77" i="3"/>
  <c r="BV77" i="3"/>
  <c r="BT77" i="3"/>
  <c r="BX77" i="3"/>
  <c r="BW77" i="3"/>
  <c r="BU73" i="3"/>
  <c r="BV73" i="3"/>
  <c r="BT73" i="3"/>
  <c r="BX73" i="3"/>
  <c r="BW73" i="3"/>
  <c r="BU69" i="3"/>
  <c r="BV69" i="3"/>
  <c r="BT69" i="3"/>
  <c r="BX69" i="3"/>
  <c r="BW69" i="3"/>
  <c r="BU61" i="3"/>
  <c r="BV61" i="3"/>
  <c r="BT61" i="3"/>
  <c r="BX61" i="3"/>
  <c r="BW61" i="3"/>
  <c r="BU57" i="3"/>
  <c r="BV57" i="3"/>
  <c r="BT57" i="3"/>
  <c r="BX57" i="3"/>
  <c r="BW57" i="3"/>
  <c r="BU53" i="3"/>
  <c r="BV53" i="3"/>
  <c r="BT53" i="3"/>
  <c r="BX53" i="3"/>
  <c r="BW53" i="3"/>
  <c r="BU49" i="3"/>
  <c r="BV49" i="3"/>
  <c r="BT49" i="3"/>
  <c r="BX49" i="3"/>
  <c r="BW49" i="3"/>
  <c r="BU45" i="3"/>
  <c r="BV45" i="3"/>
  <c r="BT45" i="3"/>
  <c r="BX45" i="3"/>
  <c r="BW45" i="3"/>
  <c r="BU41" i="3"/>
  <c r="BV41" i="3"/>
  <c r="BT41" i="3"/>
  <c r="BX41" i="3"/>
  <c r="BW41" i="3"/>
  <c r="BU37" i="3"/>
  <c r="BV37" i="3"/>
  <c r="BT37" i="3"/>
  <c r="BX37" i="3"/>
  <c r="BW37" i="3"/>
  <c r="BU33" i="3"/>
  <c r="BV33" i="3"/>
  <c r="BT33" i="3"/>
  <c r="BX33" i="3"/>
  <c r="BW33" i="3"/>
  <c r="BU29" i="3"/>
  <c r="BV29" i="3"/>
  <c r="BT29" i="3"/>
  <c r="BX29" i="3"/>
  <c r="BW29" i="3"/>
  <c r="BU25" i="3"/>
  <c r="BV25" i="3"/>
  <c r="BT25" i="3"/>
  <c r="BX25" i="3"/>
  <c r="BW25" i="3"/>
  <c r="BU21" i="3"/>
  <c r="BV21" i="3"/>
  <c r="BT21" i="3"/>
  <c r="BX21" i="3"/>
  <c r="BW21" i="3"/>
  <c r="BU17" i="3"/>
  <c r="BV17" i="3"/>
  <c r="BT17" i="3"/>
  <c r="BX17" i="3"/>
  <c r="BW17" i="3"/>
  <c r="BU9" i="3"/>
  <c r="BV9" i="3"/>
  <c r="BT9" i="3"/>
  <c r="BX9" i="3"/>
  <c r="BW9" i="3"/>
  <c r="BV344" i="3"/>
  <c r="BT344" i="3"/>
  <c r="BX344" i="3"/>
  <c r="BU344" i="3"/>
  <c r="BW344" i="3"/>
  <c r="BV340" i="3"/>
  <c r="BT340" i="3"/>
  <c r="BX340" i="3"/>
  <c r="BU340" i="3"/>
  <c r="BW340" i="3"/>
  <c r="BV336" i="3"/>
  <c r="BT336" i="3"/>
  <c r="BX336" i="3"/>
  <c r="BU336" i="3"/>
  <c r="BW336" i="3"/>
  <c r="BV332" i="3"/>
  <c r="BT332" i="3"/>
  <c r="BX332" i="3"/>
  <c r="BU332" i="3"/>
  <c r="BW332" i="3"/>
  <c r="BV324" i="3"/>
  <c r="BT324" i="3"/>
  <c r="BX324" i="3"/>
  <c r="BU324" i="3"/>
  <c r="BW324" i="3"/>
  <c r="BV320" i="3"/>
  <c r="BT320" i="3"/>
  <c r="BX320" i="3"/>
  <c r="BU320" i="3"/>
  <c r="BW320" i="3"/>
  <c r="BV316" i="3"/>
  <c r="BT316" i="3"/>
  <c r="BX316" i="3"/>
  <c r="BU316" i="3"/>
  <c r="BW316" i="3"/>
  <c r="BV312" i="3"/>
  <c r="BT312" i="3"/>
  <c r="BX312" i="3"/>
  <c r="BU312" i="3"/>
  <c r="BW312" i="3"/>
  <c r="BV308" i="3"/>
  <c r="BT308" i="3"/>
  <c r="BX308" i="3"/>
  <c r="BU308" i="3"/>
  <c r="BW308" i="3"/>
  <c r="BV304" i="3"/>
  <c r="BT304" i="3"/>
  <c r="BX304" i="3"/>
  <c r="BU304" i="3"/>
  <c r="BW304" i="3"/>
  <c r="BV300" i="3"/>
  <c r="BT300" i="3"/>
  <c r="BX300" i="3"/>
  <c r="BU300" i="3"/>
  <c r="BW300" i="3"/>
  <c r="BV296" i="3"/>
  <c r="BT296" i="3"/>
  <c r="BX296" i="3"/>
  <c r="BU296" i="3"/>
  <c r="BW296" i="3"/>
  <c r="BV292" i="3"/>
  <c r="BT292" i="3"/>
  <c r="BX292" i="3"/>
  <c r="BU292" i="3"/>
  <c r="BW292" i="3"/>
  <c r="BV288" i="3"/>
  <c r="BT288" i="3"/>
  <c r="BX288" i="3"/>
  <c r="BU288" i="3"/>
  <c r="BW288" i="3"/>
  <c r="BV284" i="3"/>
  <c r="BT284" i="3"/>
  <c r="BX284" i="3"/>
  <c r="BU284" i="3"/>
  <c r="BW284" i="3"/>
  <c r="BV280" i="3"/>
  <c r="BT280" i="3"/>
  <c r="BX280" i="3"/>
  <c r="BU280" i="3"/>
  <c r="BW280" i="3"/>
  <c r="BV272" i="3"/>
  <c r="BT272" i="3"/>
  <c r="BX272" i="3"/>
  <c r="BU272" i="3"/>
  <c r="BW272" i="3"/>
  <c r="BV268" i="3"/>
  <c r="BT268" i="3"/>
  <c r="BX268" i="3"/>
  <c r="BU268" i="3"/>
  <c r="BW268" i="3"/>
  <c r="BV264" i="3"/>
  <c r="BT264" i="3"/>
  <c r="BX264" i="3"/>
  <c r="BU264" i="3"/>
  <c r="BW264" i="3"/>
  <c r="BV260" i="3"/>
  <c r="BT260" i="3"/>
  <c r="BX260" i="3"/>
  <c r="BU260" i="3"/>
  <c r="BW260" i="3"/>
  <c r="BV256" i="3"/>
  <c r="BT256" i="3"/>
  <c r="BX256" i="3"/>
  <c r="BU256" i="3"/>
  <c r="BW256" i="3"/>
  <c r="BV252" i="3"/>
  <c r="BT252" i="3"/>
  <c r="BX252" i="3"/>
  <c r="BU252" i="3"/>
  <c r="BW252" i="3"/>
  <c r="BT248" i="3"/>
  <c r="BV248" i="3"/>
  <c r="BX248" i="3"/>
  <c r="BU248" i="3"/>
  <c r="BW248" i="3"/>
  <c r="BT244" i="3"/>
  <c r="BX244" i="3"/>
  <c r="BW244" i="3"/>
  <c r="BV244" i="3"/>
  <c r="BU244" i="3"/>
  <c r="BT240" i="3"/>
  <c r="BX240" i="3"/>
  <c r="BW240" i="3"/>
  <c r="BV240" i="3"/>
  <c r="BU240" i="3"/>
  <c r="BT236" i="3"/>
  <c r="BX236" i="3"/>
  <c r="BW236" i="3"/>
  <c r="BV236" i="3"/>
  <c r="BU236" i="3"/>
  <c r="BT232" i="3"/>
  <c r="BX232" i="3"/>
  <c r="BW232" i="3"/>
  <c r="BV232" i="3"/>
  <c r="BU232" i="3"/>
  <c r="BT228" i="3"/>
  <c r="BX228" i="3"/>
  <c r="BW228" i="3"/>
  <c r="BV228" i="3"/>
  <c r="BU228" i="3"/>
  <c r="BT220" i="3"/>
  <c r="BX220" i="3"/>
  <c r="BV220" i="3"/>
  <c r="BW220" i="3"/>
  <c r="BU220" i="3"/>
  <c r="BT216" i="3"/>
  <c r="BX216" i="3"/>
  <c r="BV216" i="3"/>
  <c r="BW216" i="3"/>
  <c r="BU216" i="3"/>
  <c r="BT212" i="3"/>
  <c r="BX212" i="3"/>
  <c r="BV212" i="3"/>
  <c r="BW212" i="3"/>
  <c r="BU212" i="3"/>
  <c r="BT208" i="3"/>
  <c r="BX208" i="3"/>
  <c r="BV208" i="3"/>
  <c r="BW208" i="3"/>
  <c r="BU208" i="3"/>
  <c r="BT204" i="3"/>
  <c r="BX204" i="3"/>
  <c r="BV204" i="3"/>
  <c r="BW204" i="3"/>
  <c r="BU204" i="3"/>
  <c r="BT200" i="3"/>
  <c r="BX200" i="3"/>
  <c r="BV200" i="3"/>
  <c r="BW200" i="3"/>
  <c r="BU200" i="3"/>
  <c r="BT196" i="3"/>
  <c r="BX196" i="3"/>
  <c r="BU196" i="3"/>
  <c r="BV196" i="3"/>
  <c r="BW196" i="3"/>
  <c r="BT192" i="3"/>
  <c r="BX192" i="3"/>
  <c r="BU192" i="3"/>
  <c r="BV192" i="3"/>
  <c r="BW192" i="3"/>
  <c r="BT188" i="3"/>
  <c r="BX188" i="3"/>
  <c r="BU188" i="3"/>
  <c r="BV188" i="3"/>
  <c r="BW188" i="3"/>
  <c r="BT184" i="3"/>
  <c r="BX184" i="3"/>
  <c r="BU184" i="3"/>
  <c r="BV184" i="3"/>
  <c r="BW184" i="3"/>
  <c r="BT180" i="3"/>
  <c r="BX180" i="3"/>
  <c r="BU180" i="3"/>
  <c r="BV180" i="3"/>
  <c r="BW180" i="3"/>
  <c r="BT176" i="3"/>
  <c r="BX176" i="3"/>
  <c r="BU176" i="3"/>
  <c r="BV176" i="3"/>
  <c r="BW176" i="3"/>
  <c r="BT168" i="3"/>
  <c r="BX168" i="3"/>
  <c r="BU168" i="3"/>
  <c r="BV168" i="3"/>
  <c r="BW168" i="3"/>
  <c r="BT164" i="3"/>
  <c r="BX164" i="3"/>
  <c r="BU164" i="3"/>
  <c r="BV164" i="3"/>
  <c r="BW164" i="3"/>
  <c r="BT160" i="3"/>
  <c r="BX160" i="3"/>
  <c r="BU160" i="3"/>
  <c r="BV160" i="3"/>
  <c r="BW160" i="3"/>
  <c r="BT156" i="3"/>
  <c r="BX156" i="3"/>
  <c r="BU156" i="3"/>
  <c r="BW156" i="3"/>
  <c r="BV156" i="3"/>
  <c r="BT152" i="3"/>
  <c r="BX152" i="3"/>
  <c r="BU152" i="3"/>
  <c r="BW152" i="3"/>
  <c r="BV152" i="3"/>
  <c r="BT148" i="3"/>
  <c r="BX148" i="3"/>
  <c r="BU148" i="3"/>
  <c r="BW148" i="3"/>
  <c r="BV148" i="3"/>
  <c r="BT144" i="3"/>
  <c r="BX144" i="3"/>
  <c r="BU144" i="3"/>
  <c r="BW144" i="3"/>
  <c r="BV144" i="3"/>
  <c r="BT140" i="3"/>
  <c r="BX140" i="3"/>
  <c r="BU140" i="3"/>
  <c r="BW140" i="3"/>
  <c r="BV140" i="3"/>
  <c r="BT136" i="3"/>
  <c r="BX136" i="3"/>
  <c r="BU136" i="3"/>
  <c r="BW136" i="3"/>
  <c r="BV136" i="3"/>
  <c r="BT132" i="3"/>
  <c r="BX132" i="3"/>
  <c r="BU132" i="3"/>
  <c r="BW132" i="3"/>
  <c r="BV132" i="3"/>
  <c r="BT128" i="3"/>
  <c r="BX128" i="3"/>
  <c r="BU128" i="3"/>
  <c r="BW128" i="3"/>
  <c r="BV128" i="3"/>
  <c r="BT124" i="3"/>
  <c r="BX124" i="3"/>
  <c r="BU124" i="3"/>
  <c r="BW124" i="3"/>
  <c r="BV124" i="3"/>
  <c r="BT116" i="3"/>
  <c r="BX116" i="3"/>
  <c r="BU116" i="3"/>
  <c r="BW116" i="3"/>
  <c r="BV116" i="3"/>
  <c r="BT112" i="3"/>
  <c r="BX112" i="3"/>
  <c r="BU112" i="3"/>
  <c r="BW112" i="3"/>
  <c r="BV112" i="3"/>
  <c r="BT108" i="3"/>
  <c r="BX108" i="3"/>
  <c r="BU108" i="3"/>
  <c r="BW108" i="3"/>
  <c r="BV108" i="3"/>
  <c r="BT104" i="3"/>
  <c r="BX104" i="3"/>
  <c r="BU104" i="3"/>
  <c r="BW104" i="3"/>
  <c r="BV104" i="3"/>
  <c r="BT100" i="3"/>
  <c r="BX100" i="3"/>
  <c r="BU100" i="3"/>
  <c r="BW100" i="3"/>
  <c r="BV100" i="3"/>
  <c r="BW96" i="3"/>
  <c r="BU96" i="3"/>
  <c r="BT96" i="3"/>
  <c r="BX96" i="3"/>
  <c r="BV96" i="3"/>
  <c r="BW92" i="3"/>
  <c r="BU92" i="3"/>
  <c r="BV92" i="3"/>
  <c r="BX92" i="3"/>
  <c r="BT92" i="3"/>
  <c r="BW88" i="3"/>
  <c r="BU88" i="3"/>
  <c r="BT88" i="3"/>
  <c r="BX88" i="3"/>
  <c r="BV88" i="3"/>
  <c r="BV84" i="3"/>
  <c r="BW84" i="3"/>
  <c r="BU84" i="3"/>
  <c r="BT84" i="3"/>
  <c r="BX84" i="3"/>
  <c r="BV80" i="3"/>
  <c r="BW80" i="3"/>
  <c r="BU80" i="3"/>
  <c r="BX80" i="3"/>
  <c r="BT80" i="3"/>
  <c r="BV76" i="3"/>
  <c r="BW76" i="3"/>
  <c r="BU76" i="3"/>
  <c r="BX76" i="3"/>
  <c r="BT76" i="3"/>
  <c r="BV72" i="3"/>
  <c r="BW72" i="3"/>
  <c r="BU72" i="3"/>
  <c r="BT72" i="3"/>
  <c r="BX72" i="3"/>
  <c r="BV64" i="3"/>
  <c r="BW64" i="3"/>
  <c r="BU64" i="3"/>
  <c r="BX64" i="3"/>
  <c r="BT64" i="3"/>
  <c r="BV60" i="3"/>
  <c r="BW60" i="3"/>
  <c r="BU60" i="3"/>
  <c r="BX60" i="3"/>
  <c r="BT60" i="3"/>
  <c r="BV56" i="3"/>
  <c r="BW56" i="3"/>
  <c r="BU56" i="3"/>
  <c r="BT56" i="3"/>
  <c r="BX56" i="3"/>
  <c r="BV52" i="3"/>
  <c r="BW52" i="3"/>
  <c r="BU52" i="3"/>
  <c r="BT52" i="3"/>
  <c r="BX52" i="3"/>
  <c r="BV48" i="3"/>
  <c r="BW48" i="3"/>
  <c r="BU48" i="3"/>
  <c r="BX48" i="3"/>
  <c r="BT48" i="3"/>
  <c r="BV44" i="3"/>
  <c r="BW44" i="3"/>
  <c r="BU44" i="3"/>
  <c r="BX44" i="3"/>
  <c r="BT44" i="3"/>
  <c r="BV40" i="3"/>
  <c r="BW40" i="3"/>
  <c r="BU40" i="3"/>
  <c r="BT40" i="3"/>
  <c r="BX40" i="3"/>
  <c r="BV36" i="3"/>
  <c r="BW36" i="3"/>
  <c r="BU36" i="3"/>
  <c r="BT36" i="3"/>
  <c r="BX36" i="3"/>
  <c r="BV32" i="3"/>
  <c r="BW32" i="3"/>
  <c r="BU32" i="3"/>
  <c r="BX32" i="3"/>
  <c r="BT32" i="3"/>
  <c r="BV28" i="3"/>
  <c r="BW28" i="3"/>
  <c r="BU28" i="3"/>
  <c r="BX28" i="3"/>
  <c r="BT28" i="3"/>
  <c r="BV24" i="3"/>
  <c r="BW24" i="3"/>
  <c r="BU24" i="3"/>
  <c r="BT24" i="3"/>
  <c r="BX24" i="3"/>
  <c r="BV20" i="3"/>
  <c r="BW20" i="3"/>
  <c r="BU20" i="3"/>
  <c r="BT20" i="3"/>
  <c r="BX20" i="3"/>
  <c r="BU16" i="3"/>
  <c r="BV12" i="3"/>
  <c r="BW12" i="3"/>
  <c r="BU12" i="3"/>
  <c r="BX12" i="3"/>
  <c r="BT12" i="3"/>
  <c r="BW279" i="3"/>
  <c r="BU71" i="3"/>
  <c r="A28" i="2"/>
  <c r="A29" i="2"/>
  <c r="A30" i="2"/>
  <c r="A31" i="2"/>
  <c r="A32" i="2"/>
  <c r="A33" i="2"/>
  <c r="A34" i="2"/>
  <c r="A35" i="2"/>
  <c r="A4" i="2"/>
  <c r="A5" i="2"/>
  <c r="A6" i="2"/>
  <c r="A7" i="2"/>
  <c r="A8" i="2"/>
  <c r="A18" i="2"/>
  <c r="A19" i="2"/>
  <c r="A20" i="2"/>
  <c r="A21" i="2"/>
  <c r="A22" i="2"/>
  <c r="A9" i="2"/>
  <c r="A10" i="2"/>
  <c r="A11" i="2"/>
  <c r="A12" i="2"/>
  <c r="A23" i="2"/>
  <c r="A24" i="2"/>
  <c r="A25" i="2"/>
  <c r="A26" i="2"/>
  <c r="A13" i="2"/>
  <c r="A14" i="2"/>
  <c r="A15" i="2"/>
  <c r="A16" i="2"/>
  <c r="A17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3" i="2"/>
  <c r="A144" i="2"/>
  <c r="A145" i="2"/>
  <c r="A146" i="2"/>
  <c r="A147" i="2"/>
  <c r="A148" i="2"/>
  <c r="A149" i="2"/>
  <c r="A150" i="2"/>
  <c r="A151" i="2"/>
  <c r="A152" i="2"/>
  <c r="A121" i="2"/>
  <c r="A122" i="2"/>
  <c r="A123" i="2"/>
  <c r="A124" i="2"/>
  <c r="A125" i="2"/>
  <c r="A135" i="2"/>
  <c r="A136" i="2"/>
  <c r="A137" i="2"/>
  <c r="A138" i="2"/>
  <c r="A139" i="2"/>
  <c r="A126" i="2"/>
  <c r="A127" i="2"/>
  <c r="A128" i="2"/>
  <c r="A129" i="2"/>
  <c r="A140" i="2"/>
  <c r="A141" i="2"/>
  <c r="A142" i="2"/>
  <c r="A143" i="2"/>
  <c r="A130" i="2"/>
  <c r="A131" i="2"/>
  <c r="A132" i="2"/>
  <c r="A133" i="2"/>
  <c r="A134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120" i="2"/>
  <c r="A261" i="2"/>
  <c r="A262" i="2"/>
  <c r="A263" i="2"/>
  <c r="A264" i="2"/>
  <c r="A265" i="2"/>
  <c r="A266" i="2"/>
  <c r="A267" i="2"/>
  <c r="A268" i="2"/>
  <c r="A269" i="2"/>
  <c r="A238" i="2"/>
  <c r="A239" i="2"/>
  <c r="A240" i="2"/>
  <c r="A241" i="2"/>
  <c r="A242" i="2"/>
  <c r="A252" i="2"/>
  <c r="A253" i="2"/>
  <c r="A254" i="2"/>
  <c r="A255" i="2"/>
  <c r="A256" i="2"/>
  <c r="A243" i="2"/>
  <c r="A244" i="2"/>
  <c r="A245" i="2"/>
  <c r="A246" i="2"/>
  <c r="A257" i="2"/>
  <c r="A258" i="2"/>
  <c r="A259" i="2"/>
  <c r="A260" i="2"/>
  <c r="A247" i="2"/>
  <c r="A248" i="2"/>
  <c r="A249" i="2"/>
  <c r="A250" i="2"/>
  <c r="A251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237" i="2"/>
  <c r="A378" i="2"/>
  <c r="A379" i="2"/>
  <c r="A380" i="2"/>
  <c r="A381" i="2"/>
  <c r="A382" i="2"/>
  <c r="A383" i="2"/>
  <c r="A384" i="2"/>
  <c r="A385" i="2"/>
  <c r="A386" i="2"/>
  <c r="A355" i="2"/>
  <c r="A356" i="2"/>
  <c r="A357" i="2"/>
  <c r="A358" i="2"/>
  <c r="A359" i="2"/>
  <c r="A369" i="2"/>
  <c r="A370" i="2"/>
  <c r="A371" i="2"/>
  <c r="A372" i="2"/>
  <c r="A373" i="2"/>
  <c r="A360" i="2"/>
  <c r="A361" i="2"/>
  <c r="A362" i="2"/>
  <c r="A363" i="2"/>
  <c r="A374" i="2"/>
  <c r="A375" i="2"/>
  <c r="A376" i="2"/>
  <c r="A377" i="2"/>
  <c r="A364" i="2"/>
  <c r="A365" i="2"/>
  <c r="A366" i="2"/>
  <c r="A367" i="2"/>
  <c r="A368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354" i="2"/>
  <c r="A495" i="2"/>
  <c r="A496" i="2"/>
  <c r="A497" i="2"/>
  <c r="A498" i="2"/>
  <c r="A499" i="2"/>
  <c r="A500" i="2"/>
  <c r="A501" i="2"/>
  <c r="A502" i="2"/>
  <c r="A503" i="2"/>
  <c r="A472" i="2"/>
  <c r="A473" i="2"/>
  <c r="A474" i="2"/>
  <c r="A475" i="2"/>
  <c r="A476" i="2"/>
  <c r="A486" i="2"/>
  <c r="A487" i="2"/>
  <c r="A488" i="2"/>
  <c r="A489" i="2"/>
  <c r="A490" i="2"/>
  <c r="A477" i="2"/>
  <c r="A478" i="2"/>
  <c r="A479" i="2"/>
  <c r="A480" i="2"/>
  <c r="A491" i="2"/>
  <c r="A492" i="2"/>
  <c r="A493" i="2"/>
  <c r="A494" i="2"/>
  <c r="A481" i="2"/>
  <c r="A482" i="2"/>
  <c r="A483" i="2"/>
  <c r="A484" i="2"/>
  <c r="A485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471" i="2"/>
  <c r="A27" i="2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C9" i="3"/>
  <c r="B9" i="3" s="1"/>
  <c r="C10" i="3"/>
  <c r="B10" i="3" s="1"/>
  <c r="C11" i="3"/>
  <c r="B11" i="3" s="1"/>
  <c r="C12" i="3"/>
  <c r="B12" i="3" s="1"/>
  <c r="C13" i="3"/>
  <c r="B13" i="3" s="1"/>
  <c r="C14" i="3"/>
  <c r="B14" i="3" s="1"/>
  <c r="C15" i="3"/>
  <c r="B15" i="3" s="1"/>
  <c r="C16" i="3"/>
  <c r="B16" i="3" s="1"/>
  <c r="C17" i="3"/>
  <c r="B17" i="3" s="1"/>
  <c r="C18" i="3"/>
  <c r="B18" i="3" s="1"/>
  <c r="C19" i="3"/>
  <c r="B19" i="3" s="1"/>
  <c r="C20" i="3"/>
  <c r="B20" i="3" s="1"/>
  <c r="C21" i="3"/>
  <c r="B21" i="3" s="1"/>
  <c r="C22" i="3"/>
  <c r="B22" i="3" s="1"/>
  <c r="C23" i="3"/>
  <c r="B23" i="3" s="1"/>
  <c r="C24" i="3"/>
  <c r="B24" i="3" s="1"/>
  <c r="C25" i="3"/>
  <c r="B25" i="3" s="1"/>
  <c r="C26" i="3"/>
  <c r="B26" i="3" s="1"/>
  <c r="C27" i="3"/>
  <c r="B27" i="3" s="1"/>
  <c r="C28" i="3"/>
  <c r="B28" i="3" s="1"/>
  <c r="C29" i="3"/>
  <c r="B29" i="3" s="1"/>
  <c r="C30" i="3"/>
  <c r="B30" i="3" s="1"/>
  <c r="C31" i="3"/>
  <c r="B31" i="3" s="1"/>
  <c r="C32" i="3"/>
  <c r="B32" i="3" s="1"/>
  <c r="C33" i="3"/>
  <c r="B33" i="3" s="1"/>
  <c r="C34" i="3"/>
  <c r="B34" i="3" s="1"/>
  <c r="C35" i="3"/>
  <c r="B35" i="3" s="1"/>
  <c r="C36" i="3"/>
  <c r="B36" i="3" s="1"/>
  <c r="C37" i="3"/>
  <c r="B37" i="3" s="1"/>
  <c r="C38" i="3"/>
  <c r="B38" i="3" s="1"/>
  <c r="C39" i="3"/>
  <c r="B39" i="3" s="1"/>
  <c r="C40" i="3"/>
  <c r="B40" i="3" s="1"/>
  <c r="C41" i="3"/>
  <c r="B41" i="3" s="1"/>
  <c r="C42" i="3"/>
  <c r="B42" i="3" s="1"/>
  <c r="C43" i="3"/>
  <c r="B43" i="3" s="1"/>
  <c r="C44" i="3"/>
  <c r="B44" i="3" s="1"/>
  <c r="C45" i="3"/>
  <c r="B45" i="3" s="1"/>
  <c r="C46" i="3"/>
  <c r="B46" i="3" s="1"/>
  <c r="C47" i="3"/>
  <c r="B47" i="3" s="1"/>
  <c r="C48" i="3"/>
  <c r="B48" i="3" s="1"/>
  <c r="C49" i="3"/>
  <c r="B49" i="3" s="1"/>
  <c r="C50" i="3"/>
  <c r="B50" i="3" s="1"/>
  <c r="C51" i="3"/>
  <c r="B51" i="3" s="1"/>
  <c r="C52" i="3"/>
  <c r="B52" i="3" s="1"/>
  <c r="C53" i="3"/>
  <c r="B53" i="3" s="1"/>
  <c r="C54" i="3"/>
  <c r="B54" i="3" s="1"/>
  <c r="C55" i="3"/>
  <c r="B55" i="3" s="1"/>
  <c r="C56" i="3"/>
  <c r="B56" i="3" s="1"/>
  <c r="C57" i="3"/>
  <c r="B57" i="3" s="1"/>
  <c r="C58" i="3"/>
  <c r="B58" i="3" s="1"/>
  <c r="C59" i="3"/>
  <c r="B59" i="3" s="1"/>
  <c r="C60" i="3"/>
  <c r="B60" i="3" s="1"/>
  <c r="C61" i="3"/>
  <c r="B61" i="3" s="1"/>
  <c r="C62" i="3"/>
  <c r="B62" i="3" s="1"/>
  <c r="C63" i="3"/>
  <c r="B63" i="3" s="1"/>
  <c r="C64" i="3"/>
  <c r="B64" i="3" s="1"/>
  <c r="C65" i="3"/>
  <c r="B65" i="3" s="1"/>
  <c r="C66" i="3"/>
  <c r="B66" i="3" s="1"/>
  <c r="C67" i="3"/>
  <c r="B67" i="3" s="1"/>
  <c r="C68" i="3"/>
  <c r="B68" i="3" s="1"/>
  <c r="C69" i="3"/>
  <c r="B69" i="3" s="1"/>
  <c r="C70" i="3"/>
  <c r="B70" i="3" s="1"/>
  <c r="C71" i="3"/>
  <c r="B71" i="3" s="1"/>
  <c r="C72" i="3"/>
  <c r="B72" i="3" s="1"/>
  <c r="C73" i="3"/>
  <c r="B73" i="3" s="1"/>
  <c r="C74" i="3"/>
  <c r="B74" i="3" s="1"/>
  <c r="C75" i="3"/>
  <c r="B75" i="3" s="1"/>
  <c r="C76" i="3"/>
  <c r="B76" i="3" s="1"/>
  <c r="C77" i="3"/>
  <c r="B77" i="3" s="1"/>
  <c r="C78" i="3"/>
  <c r="B78" i="3" s="1"/>
  <c r="C79" i="3"/>
  <c r="B79" i="3" s="1"/>
  <c r="C80" i="3"/>
  <c r="B80" i="3" s="1"/>
  <c r="C81" i="3"/>
  <c r="B81" i="3" s="1"/>
  <c r="C82" i="3"/>
  <c r="B82" i="3" s="1"/>
  <c r="C83" i="3"/>
  <c r="B83" i="3" s="1"/>
  <c r="C84" i="3"/>
  <c r="B84" i="3" s="1"/>
  <c r="C85" i="3"/>
  <c r="B85" i="3" s="1"/>
  <c r="C86" i="3"/>
  <c r="B86" i="3" s="1"/>
  <c r="C87" i="3"/>
  <c r="B87" i="3" s="1"/>
  <c r="C88" i="3"/>
  <c r="B88" i="3" s="1"/>
  <c r="C89" i="3"/>
  <c r="B89" i="3" s="1"/>
  <c r="C90" i="3"/>
  <c r="B90" i="3" s="1"/>
  <c r="C91" i="3"/>
  <c r="B91" i="3" s="1"/>
  <c r="C92" i="3"/>
  <c r="B92" i="3" s="1"/>
  <c r="C93" i="3"/>
  <c r="B93" i="3" s="1"/>
  <c r="C94" i="3"/>
  <c r="B94" i="3" s="1"/>
  <c r="C95" i="3"/>
  <c r="B95" i="3" s="1"/>
  <c r="C96" i="3"/>
  <c r="B96" i="3" s="1"/>
  <c r="C97" i="3"/>
  <c r="B97" i="3" s="1"/>
  <c r="C98" i="3"/>
  <c r="B98" i="3" s="1"/>
  <c r="C99" i="3"/>
  <c r="B99" i="3" s="1"/>
  <c r="C100" i="3"/>
  <c r="B100" i="3" s="1"/>
  <c r="C101" i="3"/>
  <c r="B101" i="3" s="1"/>
  <c r="C102" i="3"/>
  <c r="B102" i="3" s="1"/>
  <c r="C103" i="3"/>
  <c r="B103" i="3" s="1"/>
  <c r="C104" i="3"/>
  <c r="B104" i="3" s="1"/>
  <c r="C105" i="3"/>
  <c r="B105" i="3" s="1"/>
  <c r="C106" i="3"/>
  <c r="B106" i="3" s="1"/>
  <c r="C107" i="3"/>
  <c r="B107" i="3" s="1"/>
  <c r="C108" i="3"/>
  <c r="B108" i="3" s="1"/>
  <c r="C109" i="3"/>
  <c r="B109" i="3" s="1"/>
  <c r="C110" i="3"/>
  <c r="B110" i="3" s="1"/>
  <c r="C111" i="3"/>
  <c r="B111" i="3" s="1"/>
  <c r="C112" i="3"/>
  <c r="B112" i="3" s="1"/>
  <c r="C113" i="3"/>
  <c r="B113" i="3" s="1"/>
  <c r="C114" i="3"/>
  <c r="B114" i="3" s="1"/>
  <c r="C115" i="3"/>
  <c r="B115" i="3" s="1"/>
  <c r="C116" i="3"/>
  <c r="B116" i="3" s="1"/>
  <c r="C117" i="3"/>
  <c r="B117" i="3" s="1"/>
  <c r="C118" i="3"/>
  <c r="B118" i="3" s="1"/>
  <c r="C119" i="3"/>
  <c r="B119" i="3" s="1"/>
  <c r="C120" i="3"/>
  <c r="B120" i="3" s="1"/>
  <c r="C121" i="3"/>
  <c r="B121" i="3" s="1"/>
  <c r="C122" i="3"/>
  <c r="B122" i="3" s="1"/>
  <c r="C123" i="3"/>
  <c r="B123" i="3" s="1"/>
  <c r="C124" i="3"/>
  <c r="B124" i="3" s="1"/>
  <c r="C125" i="3"/>
  <c r="B125" i="3" s="1"/>
  <c r="C126" i="3"/>
  <c r="B126" i="3" s="1"/>
  <c r="C127" i="3"/>
  <c r="B127" i="3" s="1"/>
  <c r="C128" i="3"/>
  <c r="B128" i="3" s="1"/>
  <c r="C129" i="3"/>
  <c r="B129" i="3" s="1"/>
  <c r="C130" i="3"/>
  <c r="B130" i="3" s="1"/>
  <c r="C131" i="3"/>
  <c r="B131" i="3" s="1"/>
  <c r="C132" i="3"/>
  <c r="B132" i="3" s="1"/>
  <c r="C133" i="3"/>
  <c r="B133" i="3" s="1"/>
  <c r="C134" i="3"/>
  <c r="B134" i="3" s="1"/>
  <c r="C135" i="3"/>
  <c r="B135" i="3" s="1"/>
  <c r="C136" i="3"/>
  <c r="B136" i="3" s="1"/>
  <c r="C137" i="3"/>
  <c r="B137" i="3" s="1"/>
  <c r="C138" i="3"/>
  <c r="B138" i="3" s="1"/>
  <c r="C139" i="3"/>
  <c r="B139" i="3" s="1"/>
  <c r="C140" i="3"/>
  <c r="B140" i="3" s="1"/>
  <c r="C141" i="3"/>
  <c r="B141" i="3" s="1"/>
  <c r="C142" i="3"/>
  <c r="B142" i="3" s="1"/>
  <c r="C143" i="3"/>
  <c r="B143" i="3" s="1"/>
  <c r="C144" i="3"/>
  <c r="B144" i="3" s="1"/>
  <c r="C145" i="3"/>
  <c r="B145" i="3" s="1"/>
  <c r="C146" i="3"/>
  <c r="B146" i="3" s="1"/>
  <c r="C147" i="3"/>
  <c r="B147" i="3" s="1"/>
  <c r="C148" i="3"/>
  <c r="B148" i="3" s="1"/>
  <c r="C149" i="3"/>
  <c r="B149" i="3" s="1"/>
  <c r="C150" i="3"/>
  <c r="B150" i="3" s="1"/>
  <c r="C151" i="3"/>
  <c r="B151" i="3" s="1"/>
  <c r="C152" i="3"/>
  <c r="B152" i="3" s="1"/>
  <c r="C153" i="3"/>
  <c r="B153" i="3" s="1"/>
  <c r="C154" i="3"/>
  <c r="B154" i="3" s="1"/>
  <c r="C155" i="3"/>
  <c r="B155" i="3" s="1"/>
  <c r="C156" i="3"/>
  <c r="B156" i="3" s="1"/>
  <c r="C157" i="3"/>
  <c r="B157" i="3" s="1"/>
  <c r="C158" i="3"/>
  <c r="B158" i="3" s="1"/>
  <c r="C159" i="3"/>
  <c r="B159" i="3" s="1"/>
  <c r="C160" i="3"/>
  <c r="B160" i="3" s="1"/>
  <c r="C161" i="3"/>
  <c r="B161" i="3" s="1"/>
  <c r="C162" i="3"/>
  <c r="B162" i="3" s="1"/>
  <c r="C163" i="3"/>
  <c r="B163" i="3" s="1"/>
  <c r="C164" i="3"/>
  <c r="B164" i="3" s="1"/>
  <c r="C165" i="3"/>
  <c r="B165" i="3" s="1"/>
  <c r="C166" i="3"/>
  <c r="B166" i="3" s="1"/>
  <c r="C167" i="3"/>
  <c r="B167" i="3" s="1"/>
  <c r="C168" i="3"/>
  <c r="B168" i="3" s="1"/>
  <c r="C169" i="3"/>
  <c r="B169" i="3" s="1"/>
  <c r="C170" i="3"/>
  <c r="B170" i="3" s="1"/>
  <c r="C171" i="3"/>
  <c r="B171" i="3" s="1"/>
  <c r="C172" i="3"/>
  <c r="B172" i="3" s="1"/>
  <c r="C173" i="3"/>
  <c r="B173" i="3" s="1"/>
  <c r="C174" i="3"/>
  <c r="B174" i="3" s="1"/>
  <c r="C175" i="3"/>
  <c r="B175" i="3" s="1"/>
  <c r="C176" i="3"/>
  <c r="B176" i="3" s="1"/>
  <c r="C177" i="3"/>
  <c r="B177" i="3" s="1"/>
  <c r="C178" i="3"/>
  <c r="B178" i="3" s="1"/>
  <c r="C179" i="3"/>
  <c r="B179" i="3" s="1"/>
  <c r="C180" i="3"/>
  <c r="B180" i="3" s="1"/>
  <c r="C181" i="3"/>
  <c r="B181" i="3" s="1"/>
  <c r="C182" i="3"/>
  <c r="B182" i="3" s="1"/>
  <c r="C183" i="3"/>
  <c r="B183" i="3" s="1"/>
  <c r="C184" i="3"/>
  <c r="B184" i="3" s="1"/>
  <c r="C185" i="3"/>
  <c r="B185" i="3" s="1"/>
  <c r="C186" i="3"/>
  <c r="B186" i="3" s="1"/>
  <c r="C187" i="3"/>
  <c r="B187" i="3" s="1"/>
  <c r="C188" i="3"/>
  <c r="B188" i="3" s="1"/>
  <c r="C189" i="3"/>
  <c r="B189" i="3" s="1"/>
  <c r="C190" i="3"/>
  <c r="B190" i="3" s="1"/>
  <c r="C191" i="3"/>
  <c r="B191" i="3" s="1"/>
  <c r="C192" i="3"/>
  <c r="B192" i="3" s="1"/>
  <c r="C193" i="3"/>
  <c r="B193" i="3" s="1"/>
  <c r="C194" i="3"/>
  <c r="B194" i="3" s="1"/>
  <c r="C195" i="3"/>
  <c r="B195" i="3" s="1"/>
  <c r="C196" i="3"/>
  <c r="B196" i="3" s="1"/>
  <c r="C197" i="3"/>
  <c r="B197" i="3" s="1"/>
  <c r="C198" i="3"/>
  <c r="B198" i="3" s="1"/>
  <c r="C199" i="3"/>
  <c r="B199" i="3" s="1"/>
  <c r="C200" i="3"/>
  <c r="B200" i="3" s="1"/>
  <c r="C201" i="3"/>
  <c r="B201" i="3" s="1"/>
  <c r="C202" i="3"/>
  <c r="B202" i="3" s="1"/>
  <c r="C203" i="3"/>
  <c r="B203" i="3" s="1"/>
  <c r="C204" i="3"/>
  <c r="B204" i="3" s="1"/>
  <c r="C205" i="3"/>
  <c r="B205" i="3" s="1"/>
  <c r="C206" i="3"/>
  <c r="B206" i="3" s="1"/>
  <c r="C207" i="3"/>
  <c r="B207" i="3" s="1"/>
  <c r="C208" i="3"/>
  <c r="B208" i="3" s="1"/>
  <c r="C209" i="3"/>
  <c r="B209" i="3" s="1"/>
  <c r="C210" i="3"/>
  <c r="B210" i="3" s="1"/>
  <c r="C211" i="3"/>
  <c r="B211" i="3" s="1"/>
  <c r="C212" i="3"/>
  <c r="B212" i="3" s="1"/>
  <c r="C213" i="3"/>
  <c r="B213" i="3" s="1"/>
  <c r="C214" i="3"/>
  <c r="B214" i="3" s="1"/>
  <c r="C215" i="3"/>
  <c r="B215" i="3" s="1"/>
  <c r="C216" i="3"/>
  <c r="B216" i="3" s="1"/>
  <c r="C217" i="3"/>
  <c r="B217" i="3" s="1"/>
  <c r="C218" i="3"/>
  <c r="B218" i="3" s="1"/>
  <c r="C219" i="3"/>
  <c r="B219" i="3" s="1"/>
  <c r="C220" i="3"/>
  <c r="B220" i="3" s="1"/>
  <c r="C221" i="3"/>
  <c r="B221" i="3" s="1"/>
  <c r="C222" i="3"/>
  <c r="B222" i="3" s="1"/>
  <c r="C223" i="3"/>
  <c r="B223" i="3" s="1"/>
  <c r="C224" i="3"/>
  <c r="B224" i="3" s="1"/>
  <c r="C225" i="3"/>
  <c r="B225" i="3" s="1"/>
  <c r="C226" i="3"/>
  <c r="B226" i="3" s="1"/>
  <c r="C227" i="3"/>
  <c r="B227" i="3" s="1"/>
  <c r="C228" i="3"/>
  <c r="B228" i="3" s="1"/>
  <c r="C229" i="3"/>
  <c r="B229" i="3" s="1"/>
  <c r="C230" i="3"/>
  <c r="B230" i="3" s="1"/>
  <c r="C231" i="3"/>
  <c r="B231" i="3" s="1"/>
  <c r="C232" i="3"/>
  <c r="B232" i="3" s="1"/>
  <c r="C233" i="3"/>
  <c r="B233" i="3" s="1"/>
  <c r="C234" i="3"/>
  <c r="B234" i="3" s="1"/>
  <c r="C235" i="3"/>
  <c r="B235" i="3" s="1"/>
  <c r="C236" i="3"/>
  <c r="B236" i="3" s="1"/>
  <c r="C237" i="3"/>
  <c r="B237" i="3" s="1"/>
  <c r="C238" i="3"/>
  <c r="B238" i="3" s="1"/>
  <c r="C239" i="3"/>
  <c r="B239" i="3" s="1"/>
  <c r="C240" i="3"/>
  <c r="B240" i="3" s="1"/>
  <c r="C241" i="3"/>
  <c r="B241" i="3" s="1"/>
  <c r="C242" i="3"/>
  <c r="B242" i="3" s="1"/>
  <c r="C243" i="3"/>
  <c r="B243" i="3" s="1"/>
  <c r="C244" i="3"/>
  <c r="B244" i="3" s="1"/>
  <c r="C245" i="3"/>
  <c r="B245" i="3" s="1"/>
  <c r="C246" i="3"/>
  <c r="B246" i="3" s="1"/>
  <c r="C247" i="3"/>
  <c r="B247" i="3" s="1"/>
  <c r="C248" i="3"/>
  <c r="B248" i="3" s="1"/>
  <c r="C249" i="3"/>
  <c r="B249" i="3" s="1"/>
  <c r="C250" i="3"/>
  <c r="B250" i="3" s="1"/>
  <c r="C251" i="3"/>
  <c r="B251" i="3" s="1"/>
  <c r="C252" i="3"/>
  <c r="B252" i="3" s="1"/>
  <c r="C253" i="3"/>
  <c r="B253" i="3" s="1"/>
  <c r="C254" i="3"/>
  <c r="B254" i="3" s="1"/>
  <c r="C255" i="3"/>
  <c r="B255" i="3" s="1"/>
  <c r="C256" i="3"/>
  <c r="B256" i="3" s="1"/>
  <c r="C257" i="3"/>
  <c r="B257" i="3" s="1"/>
  <c r="C258" i="3"/>
  <c r="B258" i="3" s="1"/>
  <c r="C259" i="3"/>
  <c r="B259" i="3" s="1"/>
  <c r="C260" i="3"/>
  <c r="B260" i="3" s="1"/>
  <c r="C261" i="3"/>
  <c r="B261" i="3" s="1"/>
  <c r="C262" i="3"/>
  <c r="B262" i="3" s="1"/>
  <c r="C263" i="3"/>
  <c r="B263" i="3" s="1"/>
  <c r="C264" i="3"/>
  <c r="B264" i="3" s="1"/>
  <c r="C265" i="3"/>
  <c r="B265" i="3" s="1"/>
  <c r="C266" i="3"/>
  <c r="B266" i="3" s="1"/>
  <c r="C267" i="3"/>
  <c r="B267" i="3" s="1"/>
  <c r="C268" i="3"/>
  <c r="B268" i="3" s="1"/>
  <c r="C269" i="3"/>
  <c r="B269" i="3" s="1"/>
  <c r="C270" i="3"/>
  <c r="B270" i="3" s="1"/>
  <c r="C271" i="3"/>
  <c r="B271" i="3" s="1"/>
  <c r="C272" i="3"/>
  <c r="B272" i="3" s="1"/>
  <c r="C273" i="3"/>
  <c r="B273" i="3" s="1"/>
  <c r="C274" i="3"/>
  <c r="B274" i="3" s="1"/>
  <c r="C275" i="3"/>
  <c r="B275" i="3" s="1"/>
  <c r="C276" i="3"/>
  <c r="B276" i="3" s="1"/>
  <c r="C277" i="3"/>
  <c r="B277" i="3" s="1"/>
  <c r="C278" i="3"/>
  <c r="B278" i="3" s="1"/>
  <c r="C279" i="3"/>
  <c r="B279" i="3" s="1"/>
  <c r="C280" i="3"/>
  <c r="B280" i="3" s="1"/>
  <c r="C281" i="3"/>
  <c r="B281" i="3" s="1"/>
  <c r="C282" i="3"/>
  <c r="B282" i="3" s="1"/>
  <c r="C283" i="3"/>
  <c r="B283" i="3" s="1"/>
  <c r="C284" i="3"/>
  <c r="B284" i="3" s="1"/>
  <c r="C285" i="3"/>
  <c r="B285" i="3" s="1"/>
  <c r="C286" i="3"/>
  <c r="B286" i="3" s="1"/>
  <c r="C287" i="3"/>
  <c r="B287" i="3" s="1"/>
  <c r="C288" i="3"/>
  <c r="B288" i="3" s="1"/>
  <c r="C289" i="3"/>
  <c r="B289" i="3" s="1"/>
  <c r="C290" i="3"/>
  <c r="B290" i="3" s="1"/>
  <c r="C291" i="3"/>
  <c r="B291" i="3" s="1"/>
  <c r="C292" i="3"/>
  <c r="B292" i="3" s="1"/>
  <c r="C293" i="3"/>
  <c r="B293" i="3" s="1"/>
  <c r="C294" i="3"/>
  <c r="B294" i="3" s="1"/>
  <c r="C295" i="3"/>
  <c r="B295" i="3" s="1"/>
  <c r="C296" i="3"/>
  <c r="B296" i="3" s="1"/>
  <c r="C297" i="3"/>
  <c r="B297" i="3" s="1"/>
  <c r="C298" i="3"/>
  <c r="B298" i="3" s="1"/>
  <c r="C299" i="3"/>
  <c r="B299" i="3" s="1"/>
  <c r="C300" i="3"/>
  <c r="B300" i="3" s="1"/>
  <c r="C301" i="3"/>
  <c r="B301" i="3" s="1"/>
  <c r="C302" i="3"/>
  <c r="B302" i="3" s="1"/>
  <c r="C303" i="3"/>
  <c r="B303" i="3" s="1"/>
  <c r="C304" i="3"/>
  <c r="B304" i="3" s="1"/>
  <c r="C305" i="3"/>
  <c r="B305" i="3" s="1"/>
  <c r="C306" i="3"/>
  <c r="B306" i="3" s="1"/>
  <c r="C307" i="3"/>
  <c r="B307" i="3" s="1"/>
  <c r="C308" i="3"/>
  <c r="B308" i="3" s="1"/>
  <c r="C309" i="3"/>
  <c r="B309" i="3" s="1"/>
  <c r="C310" i="3"/>
  <c r="B310" i="3" s="1"/>
  <c r="C311" i="3"/>
  <c r="B311" i="3" s="1"/>
  <c r="C312" i="3"/>
  <c r="B312" i="3" s="1"/>
  <c r="C313" i="3"/>
  <c r="B313" i="3" s="1"/>
  <c r="C314" i="3"/>
  <c r="B314" i="3" s="1"/>
  <c r="C315" i="3"/>
  <c r="B315" i="3" s="1"/>
  <c r="C316" i="3"/>
  <c r="B316" i="3" s="1"/>
  <c r="C317" i="3"/>
  <c r="B317" i="3" s="1"/>
  <c r="C318" i="3"/>
  <c r="B318" i="3" s="1"/>
  <c r="C319" i="3"/>
  <c r="B319" i="3" s="1"/>
  <c r="C320" i="3"/>
  <c r="B320" i="3" s="1"/>
  <c r="C321" i="3"/>
  <c r="B321" i="3" s="1"/>
  <c r="C322" i="3"/>
  <c r="B322" i="3" s="1"/>
  <c r="C323" i="3"/>
  <c r="B323" i="3" s="1"/>
  <c r="C324" i="3"/>
  <c r="B324" i="3" s="1"/>
  <c r="C325" i="3"/>
  <c r="B325" i="3" s="1"/>
  <c r="C326" i="3"/>
  <c r="B326" i="3" s="1"/>
  <c r="C327" i="3"/>
  <c r="B327" i="3" s="1"/>
  <c r="C328" i="3"/>
  <c r="B328" i="3" s="1"/>
  <c r="C329" i="3"/>
  <c r="B329" i="3" s="1"/>
  <c r="C330" i="3"/>
  <c r="B330" i="3" s="1"/>
  <c r="C331" i="3"/>
  <c r="B331" i="3" s="1"/>
  <c r="C332" i="3"/>
  <c r="B332" i="3" s="1"/>
  <c r="C333" i="3"/>
  <c r="B333" i="3" s="1"/>
  <c r="C334" i="3"/>
  <c r="B334" i="3" s="1"/>
  <c r="C335" i="3"/>
  <c r="B335" i="3" s="1"/>
  <c r="C336" i="3"/>
  <c r="B336" i="3" s="1"/>
  <c r="C337" i="3"/>
  <c r="B337" i="3" s="1"/>
  <c r="C338" i="3"/>
  <c r="B338" i="3" s="1"/>
  <c r="C339" i="3"/>
  <c r="B339" i="3" s="1"/>
  <c r="C340" i="3"/>
  <c r="B340" i="3" s="1"/>
  <c r="C341" i="3"/>
  <c r="B341" i="3" s="1"/>
  <c r="C342" i="3"/>
  <c r="B342" i="3" s="1"/>
  <c r="C343" i="3"/>
  <c r="B343" i="3" s="1"/>
  <c r="C344" i="3"/>
  <c r="B344" i="3" s="1"/>
  <c r="C345" i="3"/>
  <c r="B345" i="3" s="1"/>
  <c r="C346" i="3"/>
  <c r="B346" i="3" s="1"/>
  <c r="C347" i="3"/>
  <c r="B347" i="3" s="1"/>
  <c r="C348" i="3"/>
  <c r="B348" i="3" s="1"/>
  <c r="C349" i="3"/>
  <c r="B349" i="3" s="1"/>
  <c r="C350" i="3"/>
  <c r="B350" i="3" s="1"/>
  <c r="C351" i="3"/>
  <c r="B351" i="3" s="1"/>
  <c r="C352" i="3"/>
  <c r="B352" i="3" s="1"/>
  <c r="C353" i="3"/>
  <c r="B353" i="3" s="1"/>
  <c r="C354" i="3"/>
  <c r="B354" i="3" s="1"/>
  <c r="C355" i="3"/>
  <c r="B355" i="3" s="1"/>
  <c r="C356" i="3"/>
  <c r="B356" i="3" s="1"/>
  <c r="C357" i="3"/>
  <c r="B357" i="3" s="1"/>
  <c r="C358" i="3"/>
  <c r="B358" i="3" s="1"/>
  <c r="C359" i="3"/>
  <c r="B359" i="3" s="1"/>
  <c r="C360" i="3"/>
  <c r="B360" i="3" s="1"/>
  <c r="C361" i="3"/>
  <c r="B361" i="3" s="1"/>
  <c r="C362" i="3"/>
  <c r="B362" i="3" s="1"/>
  <c r="C363" i="3"/>
  <c r="B363" i="3" s="1"/>
  <c r="C364" i="3"/>
  <c r="B364" i="3" s="1"/>
  <c r="C365" i="3"/>
  <c r="B365" i="3" s="1"/>
  <c r="C366" i="3"/>
  <c r="B366" i="3" s="1"/>
  <c r="C367" i="3"/>
  <c r="B367" i="3" s="1"/>
  <c r="C368" i="3"/>
  <c r="B368" i="3" s="1"/>
  <c r="C369" i="3"/>
  <c r="B369" i="3" s="1"/>
  <c r="C370" i="3"/>
  <c r="B370" i="3" s="1"/>
  <c r="C371" i="3"/>
  <c r="B371" i="3" s="1"/>
  <c r="C372" i="3"/>
  <c r="B372" i="3" s="1"/>
  <c r="C373" i="3"/>
  <c r="B373" i="3" s="1"/>
  <c r="C374" i="3"/>
  <c r="B374" i="3" s="1"/>
  <c r="C375" i="3"/>
  <c r="B375" i="3" s="1"/>
  <c r="C376" i="3"/>
  <c r="B376" i="3" s="1"/>
  <c r="C377" i="3"/>
  <c r="B377" i="3" s="1"/>
  <c r="C378" i="3"/>
  <c r="B378" i="3" s="1"/>
  <c r="C379" i="3"/>
  <c r="B379" i="3" s="1"/>
  <c r="C380" i="3"/>
  <c r="B380" i="3" s="1"/>
  <c r="C381" i="3"/>
  <c r="B381" i="3" s="1"/>
  <c r="C382" i="3"/>
  <c r="B382" i="3" s="1"/>
  <c r="C383" i="3"/>
  <c r="B383" i="3" s="1"/>
  <c r="C384" i="3"/>
  <c r="B384" i="3" s="1"/>
  <c r="C385" i="3"/>
  <c r="B385" i="3" s="1"/>
  <c r="C386" i="3"/>
  <c r="B386" i="3" s="1"/>
  <c r="C387" i="3"/>
  <c r="B387" i="3" s="1"/>
  <c r="C388" i="3"/>
  <c r="B388" i="3" s="1"/>
  <c r="C389" i="3"/>
  <c r="B389" i="3" s="1"/>
  <c r="C390" i="3"/>
  <c r="B390" i="3" s="1"/>
  <c r="C391" i="3"/>
  <c r="B391" i="3" s="1"/>
  <c r="C392" i="3"/>
  <c r="B392" i="3" s="1"/>
  <c r="C393" i="3"/>
  <c r="B393" i="3" s="1"/>
  <c r="C394" i="3"/>
  <c r="B394" i="3" s="1"/>
  <c r="C395" i="3"/>
  <c r="B395" i="3" s="1"/>
  <c r="C396" i="3"/>
  <c r="B396" i="3" s="1"/>
  <c r="C397" i="3"/>
  <c r="B397" i="3" s="1"/>
  <c r="C398" i="3"/>
  <c r="B398" i="3" s="1"/>
  <c r="C399" i="3"/>
  <c r="B399" i="3" s="1"/>
  <c r="C400" i="3"/>
  <c r="B400" i="3" s="1"/>
  <c r="C401" i="3"/>
  <c r="B401" i="3" s="1"/>
  <c r="C402" i="3"/>
  <c r="B402" i="3" s="1"/>
  <c r="C403" i="3"/>
  <c r="B403" i="3" s="1"/>
  <c r="C404" i="3"/>
  <c r="B404" i="3" s="1"/>
  <c r="C405" i="3"/>
  <c r="B405" i="3" s="1"/>
  <c r="C406" i="3"/>
  <c r="B406" i="3" s="1"/>
  <c r="C407" i="3"/>
  <c r="B407" i="3" s="1"/>
  <c r="C408" i="3"/>
  <c r="B408" i="3" s="1"/>
  <c r="C409" i="3"/>
  <c r="B409" i="3" s="1"/>
  <c r="C410" i="3"/>
  <c r="B410" i="3" s="1"/>
  <c r="C411" i="3"/>
  <c r="B411" i="3" s="1"/>
  <c r="C412" i="3"/>
  <c r="B412" i="3" s="1"/>
  <c r="C413" i="3"/>
  <c r="B413" i="3" s="1"/>
  <c r="C414" i="3"/>
  <c r="B414" i="3" s="1"/>
  <c r="C415" i="3"/>
  <c r="B415" i="3" s="1"/>
  <c r="C416" i="3"/>
  <c r="B416" i="3" s="1"/>
  <c r="C417" i="3"/>
  <c r="B417" i="3" s="1"/>
  <c r="C418" i="3"/>
  <c r="B418" i="3" s="1"/>
  <c r="C419" i="3"/>
  <c r="B419" i="3" s="1"/>
  <c r="C420" i="3"/>
  <c r="B420" i="3" s="1"/>
  <c r="C421" i="3"/>
  <c r="B421" i="3" s="1"/>
  <c r="C422" i="3"/>
  <c r="B422" i="3" s="1"/>
  <c r="C423" i="3"/>
  <c r="B423" i="3" s="1"/>
  <c r="C424" i="3"/>
  <c r="B424" i="3" s="1"/>
  <c r="C425" i="3"/>
  <c r="B425" i="3" s="1"/>
  <c r="C426" i="3"/>
  <c r="B426" i="3" s="1"/>
  <c r="C427" i="3"/>
  <c r="B427" i="3" s="1"/>
  <c r="C428" i="3"/>
  <c r="B428" i="3" s="1"/>
  <c r="C429" i="3"/>
  <c r="B429" i="3" s="1"/>
  <c r="C430" i="3"/>
  <c r="B430" i="3" s="1"/>
  <c r="C431" i="3"/>
  <c r="B431" i="3" s="1"/>
  <c r="C432" i="3"/>
  <c r="B432" i="3" s="1"/>
  <c r="C433" i="3"/>
  <c r="B433" i="3" s="1"/>
  <c r="C434" i="3"/>
  <c r="B434" i="3" s="1"/>
  <c r="C435" i="3"/>
  <c r="B435" i="3" s="1"/>
  <c r="C436" i="3"/>
  <c r="B436" i="3" s="1"/>
  <c r="C437" i="3"/>
  <c r="B437" i="3" s="1"/>
  <c r="C438" i="3"/>
  <c r="B438" i="3" s="1"/>
  <c r="C439" i="3"/>
  <c r="B439" i="3" s="1"/>
  <c r="C440" i="3"/>
  <c r="B440" i="3" s="1"/>
  <c r="C441" i="3"/>
  <c r="B441" i="3" s="1"/>
  <c r="C442" i="3"/>
  <c r="B442" i="3" s="1"/>
  <c r="C443" i="3"/>
  <c r="B443" i="3" s="1"/>
  <c r="C444" i="3"/>
  <c r="B444" i="3" s="1"/>
  <c r="C445" i="3"/>
  <c r="B445" i="3" s="1"/>
  <c r="C446" i="3"/>
  <c r="B446" i="3" s="1"/>
  <c r="C447" i="3"/>
  <c r="B447" i="3" s="1"/>
  <c r="C448" i="3"/>
  <c r="B448" i="3" s="1"/>
  <c r="C449" i="3"/>
  <c r="B449" i="3" s="1"/>
  <c r="C450" i="3"/>
  <c r="B450" i="3" s="1"/>
  <c r="C451" i="3"/>
  <c r="B451" i="3" s="1"/>
  <c r="C452" i="3"/>
  <c r="B452" i="3" s="1"/>
  <c r="C453" i="3"/>
  <c r="B453" i="3" s="1"/>
  <c r="C454" i="3"/>
  <c r="B454" i="3" s="1"/>
  <c r="C455" i="3"/>
  <c r="B455" i="3" s="1"/>
  <c r="C456" i="3"/>
  <c r="B456" i="3" s="1"/>
  <c r="C457" i="3"/>
  <c r="B457" i="3" s="1"/>
  <c r="C458" i="3"/>
  <c r="B458" i="3" s="1"/>
  <c r="C459" i="3"/>
  <c r="B459" i="3" s="1"/>
  <c r="C460" i="3"/>
  <c r="B460" i="3" s="1"/>
  <c r="C461" i="3"/>
  <c r="B461" i="3" s="1"/>
  <c r="C462" i="3"/>
  <c r="B462" i="3" s="1"/>
  <c r="C463" i="3"/>
  <c r="B463" i="3" s="1"/>
  <c r="C464" i="3"/>
  <c r="B464" i="3" s="1"/>
  <c r="C465" i="3"/>
  <c r="B465" i="3" s="1"/>
  <c r="C466" i="3"/>
  <c r="B466" i="3" s="1"/>
  <c r="C467" i="3"/>
  <c r="B467" i="3" s="1"/>
  <c r="C468" i="3"/>
  <c r="B468" i="3" s="1"/>
  <c r="C469" i="3"/>
  <c r="B469" i="3" s="1"/>
  <c r="C470" i="3"/>
  <c r="B470" i="3" s="1"/>
  <c r="C471" i="3"/>
  <c r="B471" i="3" s="1"/>
  <c r="C472" i="3"/>
  <c r="B472" i="3" s="1"/>
  <c r="C473" i="3"/>
  <c r="B473" i="3" s="1"/>
  <c r="C474" i="3"/>
  <c r="B474" i="3" s="1"/>
  <c r="C475" i="3"/>
  <c r="B475" i="3" s="1"/>
  <c r="C476" i="3"/>
  <c r="B476" i="3" s="1"/>
  <c r="C477" i="3"/>
  <c r="B477" i="3" s="1"/>
  <c r="C478" i="3"/>
  <c r="B478" i="3" s="1"/>
  <c r="C479" i="3"/>
  <c r="B479" i="3" s="1"/>
  <c r="C480" i="3"/>
  <c r="B480" i="3" s="1"/>
  <c r="C481" i="3"/>
  <c r="B481" i="3" s="1"/>
  <c r="C482" i="3"/>
  <c r="B482" i="3" s="1"/>
  <c r="C483" i="3"/>
  <c r="B483" i="3" s="1"/>
  <c r="C484" i="3"/>
  <c r="B484" i="3" s="1"/>
  <c r="C485" i="3"/>
  <c r="B485" i="3" s="1"/>
  <c r="C486" i="3"/>
  <c r="B486" i="3" s="1"/>
  <c r="C487" i="3"/>
  <c r="B487" i="3" s="1"/>
  <c r="C488" i="3"/>
  <c r="B488" i="3" s="1"/>
  <c r="C489" i="3"/>
  <c r="B489" i="3" s="1"/>
  <c r="C490" i="3"/>
  <c r="B490" i="3" s="1"/>
  <c r="C491" i="3"/>
  <c r="B491" i="3" s="1"/>
  <c r="C492" i="3"/>
  <c r="B492" i="3" s="1"/>
  <c r="C493" i="3"/>
  <c r="B493" i="3" s="1"/>
  <c r="C494" i="3"/>
  <c r="B494" i="3" s="1"/>
  <c r="C495" i="3"/>
  <c r="B495" i="3" s="1"/>
  <c r="C496" i="3"/>
  <c r="B496" i="3" s="1"/>
  <c r="C497" i="3"/>
  <c r="B497" i="3" s="1"/>
  <c r="C498" i="3"/>
  <c r="B498" i="3" s="1"/>
  <c r="C499" i="3"/>
  <c r="B499" i="3" s="1"/>
  <c r="C500" i="3"/>
  <c r="B500" i="3" s="1"/>
  <c r="C501" i="3"/>
  <c r="B501" i="3" s="1"/>
  <c r="C502" i="3"/>
  <c r="B502" i="3" s="1"/>
  <c r="C503" i="3"/>
  <c r="B503" i="3" s="1"/>
  <c r="C504" i="3"/>
  <c r="B504" i="3" s="1"/>
  <c r="C505" i="3"/>
  <c r="B505" i="3" s="1"/>
  <c r="C506" i="3"/>
  <c r="B506" i="3" s="1"/>
  <c r="C507" i="3"/>
  <c r="B507" i="3" s="1"/>
  <c r="C508" i="3"/>
  <c r="B508" i="3" s="1"/>
  <c r="C509" i="3"/>
  <c r="B509" i="3" s="1"/>
  <c r="C510" i="3"/>
  <c r="B510" i="3" s="1"/>
  <c r="C511" i="3"/>
  <c r="B511" i="3" s="1"/>
  <c r="C512" i="3"/>
  <c r="B512" i="3" s="1"/>
  <c r="C513" i="3"/>
  <c r="B513" i="3" s="1"/>
  <c r="C514" i="3"/>
  <c r="B514" i="3" s="1"/>
  <c r="C515" i="3"/>
  <c r="B515" i="3" s="1"/>
  <c r="C516" i="3"/>
  <c r="B516" i="3" s="1"/>
  <c r="C517" i="3"/>
  <c r="B517" i="3" s="1"/>
  <c r="C518" i="3"/>
  <c r="B518" i="3" s="1"/>
  <c r="C519" i="3"/>
  <c r="B519" i="3" s="1"/>
  <c r="C520" i="3"/>
  <c r="B520" i="3" s="1"/>
  <c r="C521" i="3"/>
  <c r="B521" i="3" s="1"/>
  <c r="C522" i="3"/>
  <c r="B522" i="3" s="1"/>
  <c r="C523" i="3"/>
  <c r="B523" i="3" s="1"/>
  <c r="C524" i="3"/>
  <c r="B524" i="3" s="1"/>
  <c r="C525" i="3"/>
  <c r="B525" i="3" s="1"/>
  <c r="C526" i="3"/>
  <c r="B526" i="3" s="1"/>
  <c r="C527" i="3"/>
  <c r="B527" i="3" s="1"/>
  <c r="C528" i="3"/>
  <c r="B528" i="3" s="1"/>
  <c r="C529" i="3"/>
  <c r="B529" i="3" s="1"/>
  <c r="C530" i="3"/>
  <c r="B530" i="3" s="1"/>
  <c r="C531" i="3"/>
  <c r="B531" i="3" s="1"/>
  <c r="C532" i="3"/>
  <c r="B532" i="3" s="1"/>
  <c r="C533" i="3"/>
  <c r="B533" i="3" s="1"/>
  <c r="C534" i="3"/>
  <c r="B534" i="3" s="1"/>
  <c r="C535" i="3"/>
  <c r="B535" i="3" s="1"/>
  <c r="C536" i="3"/>
  <c r="B536" i="3" s="1"/>
  <c r="C537" i="3"/>
  <c r="B537" i="3" s="1"/>
  <c r="C538" i="3"/>
  <c r="B538" i="3" s="1"/>
  <c r="C539" i="3"/>
  <c r="B539" i="3" s="1"/>
  <c r="C540" i="3"/>
  <c r="B540" i="3" s="1"/>
  <c r="C541" i="3"/>
  <c r="B541" i="3" s="1"/>
  <c r="C542" i="3"/>
  <c r="B542" i="3" s="1"/>
  <c r="C543" i="3"/>
  <c r="B543" i="3" s="1"/>
  <c r="C544" i="3"/>
  <c r="B544" i="3" s="1"/>
  <c r="C545" i="3"/>
  <c r="B545" i="3" s="1"/>
  <c r="C546" i="3"/>
  <c r="B546" i="3" s="1"/>
  <c r="C547" i="3"/>
  <c r="B547" i="3" s="1"/>
  <c r="C548" i="3"/>
  <c r="B548" i="3" s="1"/>
  <c r="C549" i="3"/>
  <c r="B549" i="3" s="1"/>
  <c r="C550" i="3"/>
  <c r="B550" i="3" s="1"/>
  <c r="C551" i="3"/>
  <c r="B551" i="3" s="1"/>
  <c r="C552" i="3"/>
  <c r="B552" i="3" s="1"/>
  <c r="C553" i="3"/>
  <c r="B553" i="3" s="1"/>
  <c r="C554" i="3"/>
  <c r="B554" i="3" s="1"/>
  <c r="C555" i="3"/>
  <c r="B555" i="3" s="1"/>
  <c r="C556" i="3"/>
  <c r="B556" i="3" s="1"/>
  <c r="C557" i="3"/>
  <c r="B557" i="3" s="1"/>
  <c r="C558" i="3"/>
  <c r="B558" i="3" s="1"/>
  <c r="C559" i="3"/>
  <c r="B559" i="3" s="1"/>
  <c r="C560" i="3"/>
  <c r="B560" i="3" s="1"/>
  <c r="C561" i="3"/>
  <c r="B561" i="3" s="1"/>
  <c r="C562" i="3"/>
  <c r="B562" i="3" s="1"/>
  <c r="C563" i="3"/>
  <c r="B563" i="3" s="1"/>
  <c r="C564" i="3"/>
  <c r="B564" i="3" s="1"/>
  <c r="C565" i="3"/>
  <c r="B565" i="3" s="1"/>
  <c r="C566" i="3"/>
  <c r="B566" i="3" s="1"/>
  <c r="C567" i="3"/>
  <c r="B567" i="3" s="1"/>
  <c r="C568" i="3"/>
  <c r="B568" i="3" s="1"/>
  <c r="C569" i="3"/>
  <c r="B569" i="3" s="1"/>
  <c r="C570" i="3"/>
  <c r="B570" i="3" s="1"/>
  <c r="C571" i="3"/>
  <c r="B571" i="3" s="1"/>
  <c r="C572" i="3"/>
  <c r="B572" i="3" s="1"/>
  <c r="C573" i="3"/>
  <c r="B573" i="3" s="1"/>
  <c r="C574" i="3"/>
  <c r="B574" i="3" s="1"/>
  <c r="C575" i="3"/>
  <c r="B575" i="3" s="1"/>
  <c r="C576" i="3"/>
  <c r="B576" i="3" s="1"/>
  <c r="C577" i="3"/>
  <c r="B577" i="3" s="1"/>
  <c r="C578" i="3"/>
  <c r="B578" i="3" s="1"/>
  <c r="C579" i="3"/>
  <c r="B579" i="3" s="1"/>
  <c r="C580" i="3"/>
  <c r="B580" i="3" s="1"/>
  <c r="C581" i="3"/>
  <c r="B581" i="3" s="1"/>
  <c r="C582" i="3"/>
  <c r="B582" i="3" s="1"/>
  <c r="C583" i="3"/>
  <c r="B583" i="3" s="1"/>
  <c r="C584" i="3"/>
  <c r="B584" i="3" s="1"/>
  <c r="C585" i="3"/>
  <c r="B585" i="3" s="1"/>
  <c r="C586" i="3"/>
  <c r="B586" i="3" s="1"/>
  <c r="C587" i="3"/>
  <c r="B587" i="3" s="1"/>
  <c r="C588" i="3"/>
  <c r="B588" i="3" s="1"/>
  <c r="C589" i="3"/>
  <c r="B589" i="3" s="1"/>
  <c r="C590" i="3"/>
  <c r="B590" i="3" s="1"/>
  <c r="C591" i="3"/>
  <c r="B591" i="3" s="1"/>
  <c r="C592" i="3"/>
  <c r="B592" i="3" s="1"/>
  <c r="C593" i="3"/>
  <c r="B593" i="3" s="1"/>
  <c r="C594" i="3"/>
  <c r="B594" i="3" s="1"/>
  <c r="C595" i="3"/>
  <c r="B595" i="3" s="1"/>
  <c r="C596" i="3"/>
  <c r="B596" i="3" s="1"/>
  <c r="C597" i="3"/>
  <c r="B597" i="3" s="1"/>
  <c r="C598" i="3"/>
  <c r="B598" i="3" s="1"/>
  <c r="C599" i="3"/>
  <c r="B599" i="3" s="1"/>
  <c r="C600" i="3"/>
  <c r="B600" i="3" s="1"/>
  <c r="C601" i="3"/>
  <c r="B601" i="3" s="1"/>
  <c r="C602" i="3"/>
  <c r="B602" i="3" s="1"/>
  <c r="C603" i="3"/>
  <c r="B603" i="3" s="1"/>
  <c r="C604" i="3"/>
  <c r="B604" i="3" s="1"/>
  <c r="C605" i="3"/>
  <c r="B605" i="3" s="1"/>
  <c r="C606" i="3"/>
  <c r="B606" i="3" s="1"/>
  <c r="C607" i="3"/>
  <c r="B607" i="3" s="1"/>
  <c r="C608" i="3"/>
  <c r="B608" i="3" s="1"/>
  <c r="C609" i="3"/>
  <c r="B609" i="3" s="1"/>
  <c r="C610" i="3"/>
  <c r="B610" i="3" s="1"/>
  <c r="C611" i="3"/>
  <c r="B611" i="3" s="1"/>
  <c r="C612" i="3"/>
  <c r="B612" i="3" s="1"/>
  <c r="C613" i="3"/>
  <c r="B613" i="3" s="1"/>
  <c r="C614" i="3"/>
  <c r="B614" i="3" s="1"/>
  <c r="C615" i="3"/>
  <c r="B615" i="3" s="1"/>
  <c r="C616" i="3"/>
  <c r="B616" i="3" s="1"/>
  <c r="C617" i="3"/>
  <c r="B617" i="3" s="1"/>
  <c r="C618" i="3"/>
  <c r="B618" i="3" s="1"/>
  <c r="C619" i="3"/>
  <c r="B619" i="3" s="1"/>
  <c r="C620" i="3"/>
  <c r="B620" i="3" s="1"/>
  <c r="C621" i="3"/>
  <c r="B621" i="3" s="1"/>
  <c r="C622" i="3"/>
  <c r="B622" i="3" s="1"/>
  <c r="C623" i="3"/>
  <c r="B623" i="3" s="1"/>
  <c r="C624" i="3"/>
  <c r="B624" i="3" s="1"/>
  <c r="C625" i="3"/>
  <c r="B625" i="3" s="1"/>
  <c r="C626" i="3"/>
  <c r="B626" i="3" s="1"/>
  <c r="C627" i="3"/>
  <c r="B627" i="3" s="1"/>
  <c r="C628" i="3"/>
  <c r="B628" i="3" s="1"/>
  <c r="C629" i="3"/>
  <c r="B629" i="3" s="1"/>
  <c r="C630" i="3"/>
  <c r="B630" i="3" s="1"/>
  <c r="C631" i="3"/>
  <c r="B631" i="3" s="1"/>
  <c r="C632" i="3"/>
  <c r="B632" i="3" s="1"/>
  <c r="C633" i="3"/>
  <c r="B633" i="3" s="1"/>
  <c r="C634" i="3"/>
  <c r="B634" i="3" s="1"/>
  <c r="C635" i="3"/>
  <c r="B635" i="3" s="1"/>
  <c r="C636" i="3"/>
  <c r="B636" i="3" s="1"/>
  <c r="C637" i="3"/>
  <c r="B637" i="3" s="1"/>
  <c r="C638" i="3"/>
  <c r="B638" i="3" s="1"/>
  <c r="C639" i="3"/>
  <c r="B639" i="3" s="1"/>
  <c r="C640" i="3"/>
  <c r="B640" i="3" s="1"/>
  <c r="C641" i="3"/>
  <c r="B641" i="3" s="1"/>
  <c r="C642" i="3"/>
  <c r="B642" i="3" s="1"/>
  <c r="C643" i="3"/>
  <c r="B643" i="3" s="1"/>
  <c r="C644" i="3"/>
  <c r="B644" i="3" s="1"/>
  <c r="C645" i="3"/>
  <c r="B645" i="3" s="1"/>
  <c r="C646" i="3"/>
  <c r="B646" i="3" s="1"/>
  <c r="C647" i="3"/>
  <c r="B647" i="3" s="1"/>
  <c r="C648" i="3"/>
  <c r="B648" i="3" s="1"/>
  <c r="C649" i="3"/>
  <c r="B649" i="3" s="1"/>
  <c r="C650" i="3"/>
  <c r="B650" i="3" s="1"/>
  <c r="C651" i="3"/>
  <c r="B651" i="3" s="1"/>
  <c r="C652" i="3"/>
  <c r="B652" i="3" s="1"/>
  <c r="C653" i="3"/>
  <c r="B653" i="3" s="1"/>
  <c r="C654" i="3"/>
  <c r="B654" i="3" s="1"/>
  <c r="C655" i="3"/>
  <c r="B655" i="3" s="1"/>
  <c r="C656" i="3"/>
  <c r="B656" i="3" s="1"/>
  <c r="C657" i="3"/>
  <c r="B657" i="3" s="1"/>
  <c r="C658" i="3"/>
  <c r="B658" i="3" s="1"/>
  <c r="C659" i="3"/>
  <c r="B659" i="3" s="1"/>
  <c r="C660" i="3"/>
  <c r="B660" i="3" s="1"/>
  <c r="C661" i="3"/>
  <c r="B661" i="3" s="1"/>
  <c r="C662" i="3"/>
  <c r="B662" i="3" s="1"/>
  <c r="C663" i="3"/>
  <c r="B663" i="3" s="1"/>
  <c r="C664" i="3"/>
  <c r="B664" i="3" s="1"/>
  <c r="C665" i="3"/>
  <c r="B665" i="3" s="1"/>
  <c r="C666" i="3"/>
  <c r="B666" i="3" s="1"/>
  <c r="C667" i="3"/>
  <c r="B667" i="3" s="1"/>
  <c r="C668" i="3"/>
  <c r="B668" i="3" s="1"/>
  <c r="C669" i="3"/>
  <c r="B669" i="3" s="1"/>
  <c r="C670" i="3"/>
  <c r="B670" i="3" s="1"/>
  <c r="C671" i="3"/>
  <c r="B671" i="3" s="1"/>
  <c r="C672" i="3"/>
  <c r="B672" i="3" s="1"/>
  <c r="C673" i="3"/>
  <c r="B673" i="3" s="1"/>
  <c r="C674" i="3"/>
  <c r="B674" i="3" s="1"/>
  <c r="C675" i="3"/>
  <c r="B675" i="3" s="1"/>
  <c r="C676" i="3"/>
  <c r="B676" i="3" s="1"/>
  <c r="C677" i="3"/>
  <c r="B677" i="3" s="1"/>
  <c r="C678" i="3"/>
  <c r="B678" i="3" s="1"/>
  <c r="C679" i="3"/>
  <c r="B679" i="3" s="1"/>
  <c r="C680" i="3"/>
  <c r="B680" i="3" s="1"/>
  <c r="C681" i="3"/>
  <c r="B681" i="3" s="1"/>
  <c r="C682" i="3"/>
  <c r="B682" i="3" s="1"/>
  <c r="C683" i="3"/>
  <c r="B683" i="3" s="1"/>
  <c r="C684" i="3"/>
  <c r="B684" i="3" s="1"/>
  <c r="C685" i="3"/>
  <c r="B685" i="3" s="1"/>
  <c r="C686" i="3"/>
  <c r="B686" i="3" s="1"/>
  <c r="C687" i="3"/>
  <c r="B687" i="3" s="1"/>
  <c r="C688" i="3"/>
  <c r="B688" i="3" s="1"/>
  <c r="C689" i="3"/>
  <c r="B689" i="3" s="1"/>
  <c r="C690" i="3"/>
  <c r="B690" i="3" s="1"/>
  <c r="C691" i="3"/>
  <c r="B691" i="3" s="1"/>
  <c r="C692" i="3"/>
  <c r="B692" i="3" s="1"/>
  <c r="C693" i="3"/>
  <c r="B693" i="3" s="1"/>
  <c r="C694" i="3"/>
  <c r="B694" i="3" s="1"/>
  <c r="C695" i="3"/>
  <c r="B695" i="3" s="1"/>
  <c r="C696" i="3"/>
  <c r="B696" i="3" s="1"/>
  <c r="C697" i="3"/>
  <c r="B697" i="3" s="1"/>
  <c r="C698" i="3"/>
  <c r="B698" i="3" s="1"/>
  <c r="C699" i="3"/>
  <c r="B699" i="3" s="1"/>
  <c r="C700" i="3"/>
  <c r="B700" i="3" s="1"/>
  <c r="C701" i="3"/>
  <c r="B701" i="3" s="1"/>
  <c r="C702" i="3"/>
  <c r="B702" i="3" s="1"/>
  <c r="C703" i="3"/>
  <c r="B703" i="3" s="1"/>
  <c r="C704" i="3"/>
  <c r="B704" i="3" s="1"/>
  <c r="C705" i="3"/>
  <c r="B705" i="3" s="1"/>
  <c r="C706" i="3"/>
  <c r="B706" i="3" s="1"/>
  <c r="C707" i="3"/>
  <c r="B707" i="3" s="1"/>
  <c r="C708" i="3"/>
  <c r="B708" i="3" s="1"/>
  <c r="C709" i="3"/>
  <c r="B709" i="3" s="1"/>
  <c r="C710" i="3"/>
  <c r="B710" i="3" s="1"/>
  <c r="C711" i="3"/>
  <c r="B711" i="3" s="1"/>
  <c r="C712" i="3"/>
  <c r="B712" i="3" s="1"/>
  <c r="C713" i="3"/>
  <c r="B713" i="3" s="1"/>
  <c r="C714" i="3"/>
  <c r="B714" i="3" s="1"/>
  <c r="C715" i="3"/>
  <c r="B715" i="3" s="1"/>
  <c r="C716" i="3"/>
  <c r="B716" i="3" s="1"/>
  <c r="C717" i="3"/>
  <c r="B717" i="3" s="1"/>
  <c r="C718" i="3"/>
  <c r="B718" i="3" s="1"/>
  <c r="C719" i="3"/>
  <c r="B719" i="3" s="1"/>
  <c r="C720" i="3"/>
  <c r="B720" i="3" s="1"/>
  <c r="C721" i="3"/>
  <c r="B721" i="3" s="1"/>
  <c r="C722" i="3"/>
  <c r="B722" i="3" s="1"/>
  <c r="C723" i="3"/>
  <c r="B723" i="3" s="1"/>
  <c r="C724" i="3"/>
  <c r="B724" i="3" s="1"/>
  <c r="C725" i="3"/>
  <c r="B725" i="3" s="1"/>
  <c r="C726" i="3"/>
  <c r="B726" i="3" s="1"/>
  <c r="C727" i="3"/>
  <c r="B727" i="3" s="1"/>
  <c r="C728" i="3"/>
  <c r="B728" i="3" s="1"/>
  <c r="C729" i="3"/>
  <c r="B729" i="3" s="1"/>
  <c r="C730" i="3"/>
  <c r="B730" i="3" s="1"/>
  <c r="C731" i="3"/>
  <c r="B731" i="3" s="1"/>
  <c r="C732" i="3"/>
  <c r="B732" i="3" s="1"/>
  <c r="C733" i="3"/>
  <c r="B733" i="3" s="1"/>
  <c r="C734" i="3"/>
  <c r="B734" i="3" s="1"/>
  <c r="C735" i="3"/>
  <c r="B735" i="3" s="1"/>
  <c r="C736" i="3"/>
  <c r="B736" i="3" s="1"/>
  <c r="C737" i="3"/>
  <c r="B737" i="3" s="1"/>
  <c r="C738" i="3"/>
  <c r="B738" i="3" s="1"/>
  <c r="C739" i="3"/>
  <c r="B739" i="3" s="1"/>
  <c r="C740" i="3"/>
  <c r="B740" i="3" s="1"/>
  <c r="C741" i="3"/>
  <c r="B741" i="3" s="1"/>
  <c r="C742" i="3"/>
  <c r="B742" i="3" s="1"/>
  <c r="C743" i="3"/>
  <c r="B743" i="3" s="1"/>
  <c r="C744" i="3"/>
  <c r="B744" i="3" s="1"/>
  <c r="C745" i="3"/>
  <c r="B745" i="3" s="1"/>
  <c r="C746" i="3"/>
  <c r="B746" i="3" s="1"/>
  <c r="C747" i="3"/>
  <c r="B747" i="3" s="1"/>
  <c r="C748" i="3"/>
  <c r="B748" i="3" s="1"/>
  <c r="C749" i="3"/>
  <c r="B749" i="3" s="1"/>
  <c r="C750" i="3"/>
  <c r="B750" i="3" s="1"/>
  <c r="C751" i="3"/>
  <c r="B751" i="3" s="1"/>
  <c r="C752" i="3"/>
  <c r="B752" i="3" s="1"/>
  <c r="C753" i="3"/>
  <c r="B753" i="3" s="1"/>
  <c r="C754" i="3"/>
  <c r="B754" i="3" s="1"/>
  <c r="C755" i="3"/>
  <c r="B755" i="3" s="1"/>
  <c r="C756" i="3"/>
  <c r="B756" i="3" s="1"/>
  <c r="C757" i="3"/>
  <c r="B757" i="3" s="1"/>
  <c r="C758" i="3"/>
  <c r="B758" i="3" s="1"/>
  <c r="C759" i="3"/>
  <c r="B759" i="3" s="1"/>
  <c r="C760" i="3"/>
  <c r="B760" i="3" s="1"/>
  <c r="C761" i="3"/>
  <c r="B761" i="3" s="1"/>
  <c r="C762" i="3"/>
  <c r="B762" i="3" s="1"/>
  <c r="C763" i="3"/>
  <c r="B763" i="3" s="1"/>
  <c r="C764" i="3"/>
  <c r="B764" i="3" s="1"/>
  <c r="C765" i="3"/>
  <c r="B765" i="3" s="1"/>
  <c r="C766" i="3"/>
  <c r="B766" i="3" s="1"/>
  <c r="C767" i="3"/>
  <c r="B767" i="3" s="1"/>
  <c r="C768" i="3"/>
  <c r="B768" i="3" s="1"/>
  <c r="C769" i="3"/>
  <c r="B769" i="3" s="1"/>
  <c r="C770" i="3"/>
  <c r="B770" i="3" s="1"/>
  <c r="C771" i="3"/>
  <c r="B771" i="3" s="1"/>
  <c r="C772" i="3"/>
  <c r="B772" i="3" s="1"/>
  <c r="C773" i="3"/>
  <c r="B773" i="3" s="1"/>
  <c r="C774" i="3"/>
  <c r="B774" i="3" s="1"/>
  <c r="C775" i="3"/>
  <c r="B775" i="3" s="1"/>
  <c r="C776" i="3"/>
  <c r="B776" i="3" s="1"/>
  <c r="C777" i="3"/>
  <c r="B777" i="3" s="1"/>
  <c r="C778" i="3"/>
  <c r="B778" i="3" s="1"/>
  <c r="C779" i="3"/>
  <c r="B779" i="3" s="1"/>
  <c r="C780" i="3"/>
  <c r="B780" i="3" s="1"/>
  <c r="C781" i="3"/>
  <c r="B781" i="3" s="1"/>
  <c r="C782" i="3"/>
  <c r="B782" i="3" s="1"/>
  <c r="C783" i="3"/>
  <c r="B783" i="3" s="1"/>
  <c r="C784" i="3"/>
  <c r="B784" i="3" s="1"/>
  <c r="C785" i="3"/>
  <c r="B785" i="3" s="1"/>
  <c r="C786" i="3"/>
  <c r="B786" i="3" s="1"/>
  <c r="C787" i="3"/>
  <c r="B787" i="3" s="1"/>
  <c r="C788" i="3"/>
  <c r="B788" i="3" s="1"/>
  <c r="C789" i="3"/>
  <c r="B789" i="3" s="1"/>
  <c r="C790" i="3"/>
  <c r="B790" i="3" s="1"/>
  <c r="C791" i="3"/>
  <c r="B791" i="3" s="1"/>
  <c r="C792" i="3"/>
  <c r="B792" i="3" s="1"/>
  <c r="C793" i="3"/>
  <c r="B793" i="3" s="1"/>
  <c r="C794" i="3"/>
  <c r="B794" i="3" s="1"/>
  <c r="C795" i="3"/>
  <c r="B795" i="3" s="1"/>
  <c r="C796" i="3"/>
  <c r="B796" i="3" s="1"/>
  <c r="C797" i="3"/>
  <c r="B797" i="3" s="1"/>
  <c r="C798" i="3"/>
  <c r="B798" i="3" s="1"/>
  <c r="C799" i="3"/>
  <c r="B799" i="3" s="1"/>
  <c r="C800" i="3"/>
  <c r="B800" i="3" s="1"/>
  <c r="C801" i="3"/>
  <c r="B801" i="3" s="1"/>
  <c r="C802" i="3"/>
  <c r="B802" i="3" s="1"/>
  <c r="C803" i="3"/>
  <c r="B803" i="3" s="1"/>
  <c r="C804" i="3"/>
  <c r="B804" i="3" s="1"/>
  <c r="C805" i="3"/>
  <c r="B805" i="3" s="1"/>
  <c r="C806" i="3"/>
  <c r="B806" i="3" s="1"/>
  <c r="C807" i="3"/>
  <c r="B807" i="3" s="1"/>
  <c r="C808" i="3"/>
  <c r="B808" i="3" s="1"/>
  <c r="C809" i="3"/>
  <c r="B809" i="3" s="1"/>
  <c r="C810" i="3"/>
  <c r="B810" i="3" s="1"/>
  <c r="C811" i="3"/>
  <c r="B811" i="3" s="1"/>
  <c r="C812" i="3"/>
  <c r="B812" i="3" s="1"/>
  <c r="C813" i="3"/>
  <c r="B813" i="3" s="1"/>
  <c r="C814" i="3"/>
  <c r="B814" i="3" s="1"/>
  <c r="C815" i="3"/>
  <c r="B815" i="3" s="1"/>
  <c r="C816" i="3"/>
  <c r="B816" i="3" s="1"/>
  <c r="C817" i="3"/>
  <c r="B817" i="3" s="1"/>
  <c r="C818" i="3"/>
  <c r="B818" i="3" s="1"/>
  <c r="C819" i="3"/>
  <c r="B819" i="3" s="1"/>
  <c r="C820" i="3"/>
  <c r="B820" i="3" s="1"/>
  <c r="C821" i="3"/>
  <c r="B821" i="3" s="1"/>
  <c r="C822" i="3"/>
  <c r="B822" i="3" s="1"/>
  <c r="C823" i="3"/>
  <c r="B823" i="3" s="1"/>
  <c r="C824" i="3"/>
  <c r="B824" i="3" s="1"/>
  <c r="C825" i="3"/>
  <c r="B825" i="3" s="1"/>
  <c r="C826" i="3"/>
  <c r="B826" i="3" s="1"/>
  <c r="C827" i="3"/>
  <c r="B827" i="3" s="1"/>
  <c r="C828" i="3"/>
  <c r="B828" i="3" s="1"/>
  <c r="C829" i="3"/>
  <c r="B829" i="3" s="1"/>
  <c r="C830" i="3"/>
  <c r="B830" i="3" s="1"/>
  <c r="C831" i="3"/>
  <c r="B831" i="3" s="1"/>
  <c r="C832" i="3"/>
  <c r="B832" i="3" s="1"/>
  <c r="C833" i="3"/>
  <c r="B833" i="3" s="1"/>
  <c r="C834" i="3"/>
  <c r="B834" i="3" s="1"/>
  <c r="C835" i="3"/>
  <c r="B835" i="3" s="1"/>
  <c r="C836" i="3"/>
  <c r="B836" i="3" s="1"/>
  <c r="C837" i="3"/>
  <c r="B837" i="3" s="1"/>
  <c r="C838" i="3"/>
  <c r="B838" i="3" s="1"/>
  <c r="C839" i="3"/>
  <c r="B839" i="3" s="1"/>
  <c r="C840" i="3"/>
  <c r="B840" i="3" s="1"/>
  <c r="C841" i="3"/>
  <c r="B841" i="3" s="1"/>
  <c r="C842" i="3"/>
  <c r="B842" i="3" s="1"/>
  <c r="C843" i="3"/>
  <c r="B843" i="3" s="1"/>
  <c r="C844" i="3"/>
  <c r="B844" i="3" s="1"/>
  <c r="C845" i="3"/>
  <c r="B845" i="3" s="1"/>
  <c r="C846" i="3"/>
  <c r="B846" i="3" s="1"/>
  <c r="C847" i="3"/>
  <c r="B847" i="3" s="1"/>
  <c r="C848" i="3"/>
  <c r="B848" i="3" s="1"/>
  <c r="C849" i="3"/>
  <c r="B849" i="3" s="1"/>
  <c r="C850" i="3"/>
  <c r="B850" i="3" s="1"/>
  <c r="C851" i="3"/>
  <c r="B851" i="3" s="1"/>
  <c r="C852" i="3"/>
  <c r="B852" i="3" s="1"/>
  <c r="C853" i="3"/>
  <c r="B853" i="3" s="1"/>
  <c r="C854" i="3"/>
  <c r="B854" i="3" s="1"/>
  <c r="C855" i="3"/>
  <c r="B855" i="3" s="1"/>
  <c r="C856" i="3"/>
  <c r="B856" i="3" s="1"/>
  <c r="C857" i="3"/>
  <c r="B857" i="3" s="1"/>
  <c r="C858" i="3"/>
  <c r="B858" i="3" s="1"/>
  <c r="C859" i="3"/>
  <c r="B859" i="3" s="1"/>
  <c r="C860" i="3"/>
  <c r="B860" i="3" s="1"/>
  <c r="C861" i="3"/>
  <c r="B861" i="3" s="1"/>
  <c r="C862" i="3"/>
  <c r="B862" i="3" s="1"/>
  <c r="C863" i="3"/>
  <c r="B863" i="3" s="1"/>
  <c r="C864" i="3"/>
  <c r="B864" i="3" s="1"/>
  <c r="C865" i="3"/>
  <c r="B865" i="3" s="1"/>
  <c r="C866" i="3"/>
  <c r="B866" i="3" s="1"/>
  <c r="C867" i="3"/>
  <c r="B867" i="3" s="1"/>
  <c r="C868" i="3"/>
  <c r="B868" i="3" s="1"/>
  <c r="C869" i="3"/>
  <c r="B869" i="3" s="1"/>
  <c r="C870" i="3"/>
  <c r="B870" i="3" s="1"/>
  <c r="C871" i="3"/>
  <c r="B871" i="3" s="1"/>
  <c r="C872" i="3"/>
  <c r="B872" i="3" s="1"/>
  <c r="C873" i="3"/>
  <c r="B873" i="3" s="1"/>
  <c r="C874" i="3"/>
  <c r="B874" i="3" s="1"/>
  <c r="C875" i="3"/>
  <c r="B875" i="3" s="1"/>
  <c r="C876" i="3"/>
  <c r="B876" i="3" s="1"/>
  <c r="C877" i="3"/>
  <c r="B877" i="3" s="1"/>
  <c r="C878" i="3"/>
  <c r="B878" i="3" s="1"/>
  <c r="C879" i="3"/>
  <c r="B879" i="3" s="1"/>
  <c r="C880" i="3"/>
  <c r="B880" i="3" s="1"/>
  <c r="C881" i="3"/>
  <c r="B881" i="3" s="1"/>
  <c r="C882" i="3"/>
  <c r="B882" i="3" s="1"/>
  <c r="C883" i="3"/>
  <c r="B883" i="3" s="1"/>
  <c r="C884" i="3"/>
  <c r="B884" i="3" s="1"/>
  <c r="C885" i="3"/>
  <c r="B885" i="3" s="1"/>
  <c r="C886" i="3"/>
  <c r="B886" i="3" s="1"/>
  <c r="C887" i="3"/>
  <c r="B887" i="3" s="1"/>
  <c r="C888" i="3"/>
  <c r="B888" i="3" s="1"/>
  <c r="C889" i="3"/>
  <c r="B889" i="3" s="1"/>
  <c r="C890" i="3"/>
  <c r="B890" i="3" s="1"/>
  <c r="C891" i="3"/>
  <c r="B891" i="3" s="1"/>
  <c r="C892" i="3"/>
  <c r="B892" i="3" s="1"/>
  <c r="C893" i="3"/>
  <c r="B893" i="3" s="1"/>
  <c r="C894" i="3"/>
  <c r="B894" i="3" s="1"/>
  <c r="C895" i="3"/>
  <c r="B895" i="3" s="1"/>
  <c r="C896" i="3"/>
  <c r="B896" i="3" s="1"/>
  <c r="C897" i="3"/>
  <c r="B897" i="3" s="1"/>
  <c r="C898" i="3"/>
  <c r="B898" i="3" s="1"/>
  <c r="C899" i="3"/>
  <c r="B899" i="3" s="1"/>
  <c r="C900" i="3"/>
  <c r="B900" i="3" s="1"/>
  <c r="C901" i="3"/>
  <c r="B901" i="3" s="1"/>
  <c r="C902" i="3"/>
  <c r="B902" i="3" s="1"/>
  <c r="C903" i="3"/>
  <c r="B903" i="3" s="1"/>
  <c r="C904" i="3"/>
  <c r="B904" i="3" s="1"/>
  <c r="C905" i="3"/>
  <c r="B905" i="3" s="1"/>
  <c r="C906" i="3"/>
  <c r="B906" i="3" s="1"/>
  <c r="C907" i="3"/>
  <c r="B907" i="3" s="1"/>
  <c r="C908" i="3"/>
  <c r="B908" i="3" s="1"/>
  <c r="C909" i="3"/>
  <c r="B909" i="3" s="1"/>
  <c r="C910" i="3"/>
  <c r="B910" i="3" s="1"/>
  <c r="C911" i="3"/>
  <c r="B911" i="3" s="1"/>
  <c r="C912" i="3"/>
  <c r="B912" i="3" s="1"/>
  <c r="C913" i="3"/>
  <c r="B913" i="3" s="1"/>
  <c r="C914" i="3"/>
  <c r="B914" i="3" s="1"/>
  <c r="C915" i="3"/>
  <c r="B915" i="3" s="1"/>
  <c r="C916" i="3"/>
  <c r="B916" i="3" s="1"/>
  <c r="C917" i="3"/>
  <c r="B917" i="3" s="1"/>
  <c r="C918" i="3"/>
  <c r="B918" i="3" s="1"/>
  <c r="C919" i="3"/>
  <c r="B919" i="3" s="1"/>
  <c r="C920" i="3"/>
  <c r="B920" i="3" s="1"/>
  <c r="C921" i="3"/>
  <c r="B921" i="3" s="1"/>
  <c r="C922" i="3"/>
  <c r="B922" i="3" s="1"/>
  <c r="C923" i="3"/>
  <c r="B923" i="3" s="1"/>
  <c r="C924" i="3"/>
  <c r="B924" i="3" s="1"/>
  <c r="C925" i="3"/>
  <c r="B925" i="3" s="1"/>
  <c r="C926" i="3"/>
  <c r="B926" i="3" s="1"/>
  <c r="C927" i="3"/>
  <c r="B927" i="3" s="1"/>
  <c r="C928" i="3"/>
  <c r="B928" i="3" s="1"/>
  <c r="C929" i="3"/>
  <c r="B929" i="3" s="1"/>
  <c r="C930" i="3"/>
  <c r="B930" i="3" s="1"/>
  <c r="C931" i="3"/>
  <c r="B931" i="3" s="1"/>
  <c r="C932" i="3"/>
  <c r="B932" i="3" s="1"/>
  <c r="C933" i="3"/>
  <c r="B933" i="3" s="1"/>
  <c r="C934" i="3"/>
  <c r="B934" i="3" s="1"/>
  <c r="C935" i="3"/>
  <c r="B935" i="3" s="1"/>
  <c r="C936" i="3"/>
  <c r="B936" i="3" s="1"/>
  <c r="C937" i="3"/>
  <c r="B937" i="3" s="1"/>
  <c r="C938" i="3"/>
  <c r="B938" i="3" s="1"/>
  <c r="C939" i="3"/>
  <c r="B939" i="3" s="1"/>
  <c r="C940" i="3"/>
  <c r="B940" i="3" s="1"/>
  <c r="C941" i="3"/>
  <c r="B941" i="3" s="1"/>
  <c r="C942" i="3"/>
  <c r="B942" i="3" s="1"/>
  <c r="C943" i="3"/>
  <c r="B943" i="3" s="1"/>
  <c r="C944" i="3"/>
  <c r="B944" i="3" s="1"/>
  <c r="C945" i="3"/>
  <c r="B945" i="3" s="1"/>
  <c r="C946" i="3"/>
  <c r="B946" i="3" s="1"/>
  <c r="C947" i="3"/>
  <c r="B947" i="3" s="1"/>
  <c r="C948" i="3"/>
  <c r="B948" i="3" s="1"/>
  <c r="C949" i="3"/>
  <c r="B949" i="3" s="1"/>
  <c r="C950" i="3"/>
  <c r="B950" i="3" s="1"/>
  <c r="C951" i="3"/>
  <c r="B951" i="3" s="1"/>
  <c r="C952" i="3"/>
  <c r="B952" i="3" s="1"/>
  <c r="C953" i="3"/>
  <c r="B953" i="3" s="1"/>
  <c r="C954" i="3"/>
  <c r="B954" i="3" s="1"/>
  <c r="C955" i="3"/>
  <c r="B955" i="3" s="1"/>
  <c r="C956" i="3"/>
  <c r="B956" i="3" s="1"/>
  <c r="C957" i="3"/>
  <c r="B957" i="3" s="1"/>
  <c r="C958" i="3"/>
  <c r="B958" i="3" s="1"/>
  <c r="C959" i="3"/>
  <c r="B959" i="3" s="1"/>
  <c r="C960" i="3"/>
  <c r="B960" i="3" s="1"/>
  <c r="C961" i="3"/>
  <c r="B961" i="3" s="1"/>
  <c r="C962" i="3"/>
  <c r="B962" i="3" s="1"/>
  <c r="C963" i="3"/>
  <c r="B963" i="3" s="1"/>
  <c r="C964" i="3"/>
  <c r="B964" i="3" s="1"/>
  <c r="C965" i="3"/>
  <c r="B965" i="3" s="1"/>
  <c r="C966" i="3"/>
  <c r="B966" i="3" s="1"/>
  <c r="C967" i="3"/>
  <c r="B967" i="3" s="1"/>
  <c r="C968" i="3"/>
  <c r="B968" i="3" s="1"/>
  <c r="C969" i="3"/>
  <c r="B969" i="3" s="1"/>
  <c r="C970" i="3"/>
  <c r="B970" i="3" s="1"/>
  <c r="C971" i="3"/>
  <c r="B971" i="3" s="1"/>
  <c r="C972" i="3"/>
  <c r="B972" i="3" s="1"/>
  <c r="C973" i="3"/>
  <c r="B973" i="3" s="1"/>
  <c r="C974" i="3"/>
  <c r="B974" i="3" s="1"/>
  <c r="C975" i="3"/>
  <c r="B975" i="3" s="1"/>
  <c r="C976" i="3"/>
  <c r="B976" i="3" s="1"/>
  <c r="C977" i="3"/>
  <c r="B977" i="3" s="1"/>
  <c r="C978" i="3"/>
  <c r="B978" i="3" s="1"/>
  <c r="C979" i="3"/>
  <c r="B979" i="3" s="1"/>
  <c r="C980" i="3"/>
  <c r="B980" i="3" s="1"/>
  <c r="F510" i="15" l="1"/>
  <c r="F518" i="15"/>
  <c r="F526" i="15"/>
  <c r="F534" i="15"/>
  <c r="F542" i="15"/>
  <c r="F550" i="15"/>
  <c r="F558" i="15"/>
  <c r="F566" i="15"/>
  <c r="F574" i="15"/>
  <c r="F582" i="15"/>
  <c r="F509" i="15"/>
  <c r="F517" i="15"/>
  <c r="F525" i="15"/>
  <c r="F533" i="15"/>
  <c r="F541" i="15"/>
  <c r="F549" i="15"/>
  <c r="F557" i="15"/>
  <c r="F565" i="15"/>
  <c r="F573" i="15"/>
  <c r="F581" i="15"/>
  <c r="F504" i="15"/>
  <c r="F512" i="15"/>
  <c r="F520" i="15"/>
  <c r="F528" i="15"/>
  <c r="F536" i="15"/>
  <c r="F544" i="15"/>
  <c r="F552" i="15"/>
  <c r="F560" i="15"/>
  <c r="F568" i="15"/>
  <c r="F576" i="15"/>
  <c r="F584" i="15"/>
  <c r="F503" i="15"/>
  <c r="F511" i="15"/>
  <c r="F519" i="15"/>
  <c r="F527" i="15"/>
  <c r="F535" i="15"/>
  <c r="F543" i="15"/>
  <c r="F551" i="15"/>
  <c r="F559" i="15"/>
  <c r="F567" i="15"/>
  <c r="F575" i="15"/>
  <c r="F583" i="15"/>
  <c r="K1002" i="15"/>
  <c r="K1066" i="15"/>
  <c r="K1074" i="15"/>
  <c r="K1006" i="15"/>
  <c r="K1014" i="15"/>
  <c r="K1022" i="15"/>
  <c r="K1054" i="15"/>
  <c r="K1062" i="15"/>
  <c r="K1070" i="15"/>
  <c r="K1078" i="15"/>
  <c r="F514" i="15"/>
  <c r="F546" i="15"/>
  <c r="F562" i="15"/>
  <c r="F586" i="15"/>
  <c r="F513" i="15"/>
  <c r="F537" i="15"/>
  <c r="F569" i="15"/>
  <c r="F506" i="15"/>
  <c r="F522" i="15"/>
  <c r="F530" i="15"/>
  <c r="F538" i="15"/>
  <c r="F554" i="15"/>
  <c r="F570" i="15"/>
  <c r="F578" i="15"/>
  <c r="F505" i="15"/>
  <c r="F521" i="15"/>
  <c r="F529" i="15"/>
  <c r="F545" i="15"/>
  <c r="F553" i="15"/>
  <c r="F561" i="15"/>
  <c r="F577" i="15"/>
  <c r="F585" i="15"/>
  <c r="F508" i="15"/>
  <c r="F516" i="15"/>
  <c r="F524" i="15"/>
  <c r="F532" i="15"/>
  <c r="F540" i="15"/>
  <c r="F548" i="15"/>
  <c r="F556" i="15"/>
  <c r="F564" i="15"/>
  <c r="F572" i="15"/>
  <c r="F580" i="15"/>
  <c r="F507" i="15"/>
  <c r="F515" i="15"/>
  <c r="F523" i="15"/>
  <c r="F531" i="15"/>
  <c r="F539" i="15"/>
  <c r="F547" i="15"/>
  <c r="F555" i="15"/>
  <c r="F563" i="15"/>
  <c r="F571" i="15"/>
  <c r="F579" i="15"/>
  <c r="B327" i="15"/>
  <c r="B381" i="15"/>
  <c r="B378" i="15"/>
  <c r="B354" i="15"/>
  <c r="B347" i="15"/>
  <c r="B359" i="15"/>
  <c r="B365" i="15"/>
  <c r="B349" i="15"/>
  <c r="B333" i="15"/>
  <c r="B317" i="15"/>
  <c r="B370" i="15"/>
  <c r="B362" i="15"/>
  <c r="B346" i="15"/>
  <c r="B338" i="15"/>
  <c r="B330" i="15"/>
  <c r="B322" i="15"/>
  <c r="B314" i="15"/>
  <c r="B371" i="15"/>
  <c r="B351" i="15"/>
  <c r="B319" i="15"/>
  <c r="B306" i="15"/>
  <c r="B385" i="15"/>
  <c r="B331" i="15"/>
  <c r="B361" i="15"/>
  <c r="B384" i="15"/>
  <c r="B368" i="15"/>
  <c r="B352" i="15"/>
  <c r="B336" i="15"/>
  <c r="B339" i="15"/>
  <c r="B383" i="15"/>
  <c r="B375" i="15"/>
  <c r="B343" i="15"/>
  <c r="B373" i="15"/>
  <c r="B341" i="15"/>
  <c r="B325" i="15"/>
  <c r="B374" i="15"/>
  <c r="B358" i="15"/>
  <c r="B342" i="15"/>
  <c r="B310" i="15"/>
  <c r="B304" i="15"/>
  <c r="B303" i="15"/>
  <c r="B377" i="15"/>
  <c r="B345" i="15"/>
  <c r="B329" i="15"/>
  <c r="B313" i="15"/>
  <c r="B376" i="15"/>
  <c r="B360" i="15"/>
  <c r="B344" i="15"/>
  <c r="B328" i="15"/>
  <c r="B320" i="15"/>
  <c r="B312" i="15"/>
  <c r="B305" i="15"/>
  <c r="B355" i="15"/>
  <c r="B379" i="15"/>
  <c r="B315" i="15"/>
  <c r="B311" i="15"/>
  <c r="B357" i="15"/>
  <c r="B309" i="15"/>
  <c r="B382" i="15"/>
  <c r="B366" i="15"/>
  <c r="B350" i="15"/>
  <c r="B334" i="15"/>
  <c r="B326" i="15"/>
  <c r="B318" i="15"/>
  <c r="B307" i="15"/>
  <c r="B323" i="15"/>
  <c r="B363" i="15"/>
  <c r="B367" i="15"/>
  <c r="B335" i="15"/>
  <c r="B369" i="15"/>
  <c r="B353" i="15"/>
  <c r="B337" i="15"/>
  <c r="B321" i="15"/>
  <c r="B380" i="15"/>
  <c r="B372" i="15"/>
  <c r="B364" i="15"/>
  <c r="B356" i="15"/>
  <c r="B348" i="15"/>
  <c r="B340" i="15"/>
  <c r="B332" i="15"/>
  <c r="B324" i="15"/>
  <c r="B316" i="15"/>
  <c r="B308" i="15"/>
  <c r="B207" i="15"/>
  <c r="K283" i="19"/>
  <c r="K185" i="19"/>
  <c r="K286" i="19"/>
  <c r="K188" i="19"/>
  <c r="E283" i="19"/>
  <c r="E185" i="19"/>
  <c r="E288" i="19"/>
  <c r="E190" i="19"/>
  <c r="H290" i="19"/>
  <c r="H192" i="19"/>
  <c r="H288" i="19"/>
  <c r="H190" i="19"/>
  <c r="H188" i="19"/>
  <c r="H286" i="19"/>
  <c r="H186" i="19"/>
  <c r="H284" i="19"/>
  <c r="H282" i="19"/>
  <c r="H184" i="19"/>
  <c r="H182" i="19"/>
  <c r="H280" i="19"/>
  <c r="E279" i="19"/>
  <c r="E181" i="19"/>
  <c r="E277" i="19"/>
  <c r="E179" i="19"/>
  <c r="E275" i="19"/>
  <c r="E177" i="19"/>
  <c r="E273" i="19"/>
  <c r="E175" i="19"/>
  <c r="E271" i="19"/>
  <c r="E173" i="19"/>
  <c r="E269" i="19"/>
  <c r="E171" i="19"/>
  <c r="E169" i="19"/>
  <c r="E267" i="19"/>
  <c r="E167" i="19"/>
  <c r="E265" i="19"/>
  <c r="E165" i="19"/>
  <c r="E263" i="19"/>
  <c r="E261" i="19"/>
  <c r="E163" i="19"/>
  <c r="E161" i="19"/>
  <c r="E259" i="19"/>
  <c r="E257" i="19"/>
  <c r="E159" i="19"/>
  <c r="E157" i="19"/>
  <c r="E255" i="19"/>
  <c r="E450" i="19" s="1"/>
  <c r="E155" i="19"/>
  <c r="E253" i="19"/>
  <c r="E153" i="19"/>
  <c r="E251" i="19"/>
  <c r="B279" i="19"/>
  <c r="B181" i="19"/>
  <c r="B179" i="19"/>
  <c r="B277" i="19"/>
  <c r="B275" i="19"/>
  <c r="B177" i="19"/>
  <c r="B273" i="19"/>
  <c r="B175" i="19"/>
  <c r="B271" i="19"/>
  <c r="B173" i="19"/>
  <c r="B269" i="19"/>
  <c r="B171" i="19"/>
  <c r="B267" i="19"/>
  <c r="B169" i="19"/>
  <c r="B265" i="19"/>
  <c r="B167" i="19"/>
  <c r="B263" i="19"/>
  <c r="B165" i="19"/>
  <c r="B261" i="19"/>
  <c r="B163" i="19"/>
  <c r="B259" i="19"/>
  <c r="B161" i="19"/>
  <c r="B159" i="19"/>
  <c r="B257" i="19"/>
  <c r="B255" i="19"/>
  <c r="B157" i="19"/>
  <c r="B253" i="19"/>
  <c r="B155" i="19"/>
  <c r="B251" i="19"/>
  <c r="B153" i="19"/>
  <c r="E209" i="19"/>
  <c r="E111" i="19"/>
  <c r="H248" i="19"/>
  <c r="H150" i="19"/>
  <c r="H148" i="19"/>
  <c r="H246" i="19"/>
  <c r="H146" i="19"/>
  <c r="H244" i="19"/>
  <c r="H242" i="19"/>
  <c r="H144" i="19"/>
  <c r="H142" i="19"/>
  <c r="H240" i="19"/>
  <c r="H140" i="19"/>
  <c r="H238" i="19"/>
  <c r="H236" i="19"/>
  <c r="H138" i="19"/>
  <c r="H234" i="19"/>
  <c r="H136" i="19"/>
  <c r="H134" i="19"/>
  <c r="H232" i="19"/>
  <c r="H230" i="19"/>
  <c r="H132" i="19"/>
  <c r="H130" i="19"/>
  <c r="H228" i="19"/>
  <c r="H226" i="19"/>
  <c r="H128" i="19"/>
  <c r="H224" i="19"/>
  <c r="H126" i="19"/>
  <c r="H222" i="19"/>
  <c r="H124" i="19"/>
  <c r="H220" i="19"/>
  <c r="H122" i="19"/>
  <c r="H218" i="19"/>
  <c r="H120" i="19"/>
  <c r="H216" i="19"/>
  <c r="H118" i="19"/>
  <c r="K114" i="19"/>
  <c r="K212" i="19"/>
  <c r="E214" i="19"/>
  <c r="E116" i="19"/>
  <c r="B210" i="19"/>
  <c r="B112" i="19"/>
  <c r="E208" i="19"/>
  <c r="E110" i="19"/>
  <c r="K248" i="19"/>
  <c r="K150" i="19"/>
  <c r="K246" i="19"/>
  <c r="K148" i="19"/>
  <c r="K244" i="19"/>
  <c r="K146" i="19"/>
  <c r="K242" i="19"/>
  <c r="K144" i="19"/>
  <c r="K142" i="19"/>
  <c r="K240" i="19"/>
  <c r="K140" i="19"/>
  <c r="K238" i="19"/>
  <c r="K138" i="19"/>
  <c r="K236" i="19"/>
  <c r="K234" i="19"/>
  <c r="K136" i="19"/>
  <c r="K134" i="19"/>
  <c r="K232" i="19"/>
  <c r="K132" i="19"/>
  <c r="K230" i="19"/>
  <c r="K130" i="19"/>
  <c r="K228" i="19"/>
  <c r="K128" i="19"/>
  <c r="K226" i="19"/>
  <c r="K126" i="19"/>
  <c r="K224" i="19"/>
  <c r="K124" i="19"/>
  <c r="K222" i="19"/>
  <c r="K220" i="19"/>
  <c r="K122" i="19"/>
  <c r="K120" i="19"/>
  <c r="K218" i="19"/>
  <c r="K216" i="19"/>
  <c r="K118" i="19"/>
  <c r="H114" i="19"/>
  <c r="H212" i="19"/>
  <c r="K191" i="19"/>
  <c r="K289" i="19"/>
  <c r="K183" i="19"/>
  <c r="K281" i="19"/>
  <c r="K186" i="19"/>
  <c r="K284" i="19"/>
  <c r="E188" i="19"/>
  <c r="E286" i="19"/>
  <c r="H116" i="19"/>
  <c r="H214" i="19"/>
  <c r="B290" i="19"/>
  <c r="B192" i="19"/>
  <c r="B288" i="19"/>
  <c r="B190" i="19"/>
  <c r="B286" i="19"/>
  <c r="B188" i="19"/>
  <c r="B284" i="19"/>
  <c r="B186" i="19"/>
  <c r="B282" i="19"/>
  <c r="B184" i="19"/>
  <c r="K180" i="19"/>
  <c r="K278" i="19"/>
  <c r="K276" i="19"/>
  <c r="K178" i="19"/>
  <c r="K176" i="19"/>
  <c r="K274" i="19"/>
  <c r="K272" i="19"/>
  <c r="K174" i="19"/>
  <c r="K172" i="19"/>
  <c r="K270" i="19"/>
  <c r="K268" i="19"/>
  <c r="K170" i="19"/>
  <c r="K266" i="19"/>
  <c r="K168" i="19"/>
  <c r="K166" i="19"/>
  <c r="K264" i="19"/>
  <c r="K164" i="19"/>
  <c r="K262" i="19"/>
  <c r="K260" i="19"/>
  <c r="K162" i="19"/>
  <c r="K258" i="19"/>
  <c r="K160" i="19"/>
  <c r="K158" i="19"/>
  <c r="K256" i="19"/>
  <c r="K254" i="19"/>
  <c r="K156" i="19"/>
  <c r="K154" i="19"/>
  <c r="K252" i="19"/>
  <c r="K250" i="19"/>
  <c r="K152" i="19"/>
  <c r="E112" i="19"/>
  <c r="E210" i="19"/>
  <c r="H278" i="19"/>
  <c r="H180" i="19"/>
  <c r="H178" i="19"/>
  <c r="H276" i="19"/>
  <c r="H176" i="19"/>
  <c r="H274" i="19"/>
  <c r="H174" i="19"/>
  <c r="H272" i="19"/>
  <c r="H270" i="19"/>
  <c r="H172" i="19"/>
  <c r="H268" i="19"/>
  <c r="H170" i="19"/>
  <c r="H266" i="19"/>
  <c r="H168" i="19"/>
  <c r="H166" i="19"/>
  <c r="H264" i="19"/>
  <c r="H262" i="19"/>
  <c r="H164" i="19"/>
  <c r="H162" i="19"/>
  <c r="H260" i="19"/>
  <c r="H258" i="19"/>
  <c r="H160" i="19"/>
  <c r="H158" i="19"/>
  <c r="H256" i="19"/>
  <c r="H254" i="19"/>
  <c r="H156" i="19"/>
  <c r="H154" i="19"/>
  <c r="H252" i="19"/>
  <c r="H250" i="19"/>
  <c r="H152" i="19"/>
  <c r="B208" i="19"/>
  <c r="B110" i="19"/>
  <c r="K112" i="19"/>
  <c r="K210" i="19"/>
  <c r="B248" i="19"/>
  <c r="B150" i="19"/>
  <c r="B246" i="19"/>
  <c r="B148" i="19"/>
  <c r="B244" i="19"/>
  <c r="B146" i="19"/>
  <c r="B242" i="19"/>
  <c r="B144" i="19"/>
  <c r="B240" i="19"/>
  <c r="B142" i="19"/>
  <c r="B238" i="19"/>
  <c r="B140" i="19"/>
  <c r="B236" i="19"/>
  <c r="B138" i="19"/>
  <c r="B136" i="19"/>
  <c r="B234" i="19"/>
  <c r="B232" i="19"/>
  <c r="B134" i="19"/>
  <c r="B132" i="19"/>
  <c r="B230" i="19"/>
  <c r="B130" i="19"/>
  <c r="B228" i="19"/>
  <c r="B128" i="19"/>
  <c r="B226" i="19"/>
  <c r="B126" i="19"/>
  <c r="B224" i="19"/>
  <c r="B124" i="19"/>
  <c r="B222" i="19"/>
  <c r="B122" i="19"/>
  <c r="B220" i="19"/>
  <c r="B120" i="19"/>
  <c r="B218" i="19"/>
  <c r="B118" i="19"/>
  <c r="B216" i="19"/>
  <c r="E114" i="19"/>
  <c r="E212" i="19"/>
  <c r="K117" i="19"/>
  <c r="K215" i="19"/>
  <c r="H111" i="19"/>
  <c r="H209" i="19"/>
  <c r="E248" i="19"/>
  <c r="E150" i="19"/>
  <c r="E246" i="19"/>
  <c r="E148" i="19"/>
  <c r="E244" i="19"/>
  <c r="E146" i="19"/>
  <c r="E242" i="19"/>
  <c r="E144" i="19"/>
  <c r="E240" i="19"/>
  <c r="E142" i="19"/>
  <c r="E140" i="19"/>
  <c r="E238" i="19"/>
  <c r="E138" i="19"/>
  <c r="E236" i="19"/>
  <c r="E136" i="19"/>
  <c r="E234" i="19"/>
  <c r="E134" i="19"/>
  <c r="E232" i="19"/>
  <c r="E230" i="19"/>
  <c r="E132" i="19"/>
  <c r="E130" i="19"/>
  <c r="E228" i="19"/>
  <c r="E128" i="19"/>
  <c r="E226" i="19"/>
  <c r="E224" i="19"/>
  <c r="E126" i="19"/>
  <c r="E124" i="19"/>
  <c r="E222" i="19"/>
  <c r="E122" i="19"/>
  <c r="E220" i="19"/>
  <c r="E120" i="19"/>
  <c r="E218" i="19"/>
  <c r="E118" i="19"/>
  <c r="E216" i="19"/>
  <c r="B212" i="19"/>
  <c r="B114" i="19"/>
  <c r="E287" i="19"/>
  <c r="E189" i="19"/>
  <c r="K189" i="19"/>
  <c r="K287" i="19"/>
  <c r="K192" i="19"/>
  <c r="K290" i="19"/>
  <c r="K282" i="19"/>
  <c r="K184" i="19"/>
  <c r="K111" i="19"/>
  <c r="K209" i="19"/>
  <c r="E284" i="19"/>
  <c r="E186" i="19"/>
  <c r="H110" i="19"/>
  <c r="H208" i="19"/>
  <c r="H191" i="19"/>
  <c r="H289" i="19"/>
  <c r="H189" i="19"/>
  <c r="H287" i="19"/>
  <c r="H187" i="19"/>
  <c r="H285" i="19"/>
  <c r="H185" i="19"/>
  <c r="H283" i="19"/>
  <c r="H183" i="19"/>
  <c r="H281" i="19"/>
  <c r="E280" i="19"/>
  <c r="E182" i="19"/>
  <c r="E278" i="19"/>
  <c r="E180" i="19"/>
  <c r="E276" i="19"/>
  <c r="E178" i="19"/>
  <c r="E274" i="19"/>
  <c r="E176" i="19"/>
  <c r="E174" i="19"/>
  <c r="E272" i="19"/>
  <c r="E270" i="19"/>
  <c r="E172" i="19"/>
  <c r="E268" i="19"/>
  <c r="E170" i="19"/>
  <c r="E168" i="19"/>
  <c r="E266" i="19"/>
  <c r="E264" i="19"/>
  <c r="E166" i="19"/>
  <c r="E262" i="19"/>
  <c r="E164" i="19"/>
  <c r="E162" i="19"/>
  <c r="E260" i="19"/>
  <c r="E258" i="19"/>
  <c r="E160" i="19"/>
  <c r="E158" i="19"/>
  <c r="E256" i="19"/>
  <c r="E254" i="19"/>
  <c r="E156" i="19"/>
  <c r="E154" i="19"/>
  <c r="E252" i="19"/>
  <c r="E250" i="19"/>
  <c r="E152" i="19"/>
  <c r="B215" i="19"/>
  <c r="B117" i="19"/>
  <c r="B280" i="19"/>
  <c r="B182" i="19"/>
  <c r="B180" i="19"/>
  <c r="B278" i="19"/>
  <c r="B178" i="19"/>
  <c r="B276" i="19"/>
  <c r="B176" i="19"/>
  <c r="B274" i="19"/>
  <c r="B272" i="19"/>
  <c r="B174" i="19"/>
  <c r="B270" i="19"/>
  <c r="B172" i="19"/>
  <c r="B170" i="19"/>
  <c r="B268" i="19"/>
  <c r="B266" i="19"/>
  <c r="B168" i="19"/>
  <c r="B264" i="19"/>
  <c r="B166" i="19"/>
  <c r="B262" i="19"/>
  <c r="B164" i="19"/>
  <c r="B260" i="19"/>
  <c r="B162" i="19"/>
  <c r="B160" i="19"/>
  <c r="B258" i="19"/>
  <c r="B158" i="19"/>
  <c r="B256" i="19"/>
  <c r="B254" i="19"/>
  <c r="B156" i="19"/>
  <c r="B252" i="19"/>
  <c r="B154" i="19"/>
  <c r="B152" i="19"/>
  <c r="B250" i="19"/>
  <c r="B214" i="19"/>
  <c r="B116" i="19"/>
  <c r="H149" i="19"/>
  <c r="H247" i="19"/>
  <c r="H147" i="19"/>
  <c r="H245" i="19"/>
  <c r="H145" i="19"/>
  <c r="H243" i="19"/>
  <c r="H241" i="19"/>
  <c r="H143" i="19"/>
  <c r="H141" i="19"/>
  <c r="H239" i="19"/>
  <c r="H237" i="19"/>
  <c r="H139" i="19"/>
  <c r="H137" i="19"/>
  <c r="H235" i="19"/>
  <c r="H135" i="19"/>
  <c r="H233" i="19"/>
  <c r="H133" i="19"/>
  <c r="H231" i="19"/>
  <c r="H229" i="19"/>
  <c r="H131" i="19"/>
  <c r="H129" i="19"/>
  <c r="H227" i="19"/>
  <c r="H127" i="19"/>
  <c r="H225" i="19"/>
  <c r="H125" i="19"/>
  <c r="H223" i="19"/>
  <c r="H123" i="19"/>
  <c r="H221" i="19"/>
  <c r="H121" i="19"/>
  <c r="H219" i="19"/>
  <c r="H119" i="19"/>
  <c r="H217" i="19"/>
  <c r="H213" i="19"/>
  <c r="H115" i="19"/>
  <c r="K113" i="19"/>
  <c r="K211" i="19"/>
  <c r="K109" i="19"/>
  <c r="K207" i="19"/>
  <c r="E117" i="19"/>
  <c r="E215" i="19"/>
  <c r="B111" i="19"/>
  <c r="B209" i="19"/>
  <c r="K247" i="19"/>
  <c r="K149" i="19"/>
  <c r="K245" i="19"/>
  <c r="K147" i="19"/>
  <c r="K243" i="19"/>
  <c r="K145" i="19"/>
  <c r="K241" i="19"/>
  <c r="K143" i="19"/>
  <c r="K141" i="19"/>
  <c r="K239" i="19"/>
  <c r="K139" i="19"/>
  <c r="K237" i="19"/>
  <c r="K235" i="19"/>
  <c r="K137" i="19"/>
  <c r="K135" i="19"/>
  <c r="K233" i="19"/>
  <c r="K231" i="19"/>
  <c r="K133" i="19"/>
  <c r="K131" i="19"/>
  <c r="K229" i="19"/>
  <c r="K129" i="19"/>
  <c r="K227" i="19"/>
  <c r="K127" i="19"/>
  <c r="K225" i="19"/>
  <c r="K125" i="19"/>
  <c r="K223" i="19"/>
  <c r="K123" i="19"/>
  <c r="K221" i="19"/>
  <c r="K121" i="19"/>
  <c r="K219" i="19"/>
  <c r="K217" i="19"/>
  <c r="K119" i="19"/>
  <c r="K115" i="19"/>
  <c r="K213" i="19"/>
  <c r="H113" i="19"/>
  <c r="H211" i="19"/>
  <c r="H207" i="19"/>
  <c r="H109" i="19"/>
  <c r="E281" i="19"/>
  <c r="E183" i="19"/>
  <c r="K285" i="19"/>
  <c r="K187" i="19"/>
  <c r="E285" i="19"/>
  <c r="E187" i="19"/>
  <c r="K288" i="19"/>
  <c r="K190" i="19"/>
  <c r="K280" i="19"/>
  <c r="K475" i="19" s="1"/>
  <c r="K182" i="19"/>
  <c r="E289" i="19"/>
  <c r="E191" i="19"/>
  <c r="E290" i="19"/>
  <c r="E485" i="19" s="1"/>
  <c r="E192" i="19"/>
  <c r="E184" i="19"/>
  <c r="E282" i="19"/>
  <c r="B291" i="19"/>
  <c r="B386" i="19" s="1"/>
  <c r="B193" i="19"/>
  <c r="B191" i="19"/>
  <c r="B289" i="19"/>
  <c r="B287" i="19"/>
  <c r="B189" i="19"/>
  <c r="B285" i="19"/>
  <c r="B187" i="19"/>
  <c r="B283" i="19"/>
  <c r="B185" i="19"/>
  <c r="B183" i="19"/>
  <c r="B281" i="19"/>
  <c r="K279" i="19"/>
  <c r="K181" i="19"/>
  <c r="K179" i="19"/>
  <c r="K277" i="19"/>
  <c r="K177" i="19"/>
  <c r="K275" i="19"/>
  <c r="K175" i="19"/>
  <c r="K273" i="19"/>
  <c r="K271" i="19"/>
  <c r="K173" i="19"/>
  <c r="K171" i="19"/>
  <c r="K269" i="19"/>
  <c r="K267" i="19"/>
  <c r="K169" i="19"/>
  <c r="K265" i="19"/>
  <c r="K167" i="19"/>
  <c r="K263" i="19"/>
  <c r="K165" i="19"/>
  <c r="K163" i="19"/>
  <c r="K261" i="19"/>
  <c r="K161" i="19"/>
  <c r="K259" i="19"/>
  <c r="K159" i="19"/>
  <c r="K257" i="19"/>
  <c r="K255" i="19"/>
  <c r="K157" i="19"/>
  <c r="K155" i="19"/>
  <c r="K253" i="19"/>
  <c r="K251" i="19"/>
  <c r="K153" i="19"/>
  <c r="K249" i="19"/>
  <c r="K151" i="19"/>
  <c r="H181" i="19"/>
  <c r="H279" i="19"/>
  <c r="H179" i="19"/>
  <c r="H277" i="19"/>
  <c r="H177" i="19"/>
  <c r="H275" i="19"/>
  <c r="H273" i="19"/>
  <c r="H175" i="19"/>
  <c r="H173" i="19"/>
  <c r="H271" i="19"/>
  <c r="H171" i="19"/>
  <c r="H269" i="19"/>
  <c r="H169" i="19"/>
  <c r="H267" i="19"/>
  <c r="H167" i="19"/>
  <c r="H265" i="19"/>
  <c r="H263" i="19"/>
  <c r="H165" i="19"/>
  <c r="H163" i="19"/>
  <c r="H261" i="19"/>
  <c r="H161" i="19"/>
  <c r="H259" i="19"/>
  <c r="H257" i="19"/>
  <c r="H159" i="19"/>
  <c r="H255" i="19"/>
  <c r="H157" i="19"/>
  <c r="H155" i="19"/>
  <c r="H253" i="19"/>
  <c r="H251" i="19"/>
  <c r="H153" i="19"/>
  <c r="H151" i="19"/>
  <c r="H249" i="19"/>
  <c r="H117" i="19"/>
  <c r="H215" i="19"/>
  <c r="B249" i="19"/>
  <c r="B151" i="19"/>
  <c r="B247" i="19"/>
  <c r="B149" i="19"/>
  <c r="B245" i="19"/>
  <c r="B147" i="19"/>
  <c r="B145" i="19"/>
  <c r="B243" i="19"/>
  <c r="B241" i="19"/>
  <c r="B143" i="19"/>
  <c r="B239" i="19"/>
  <c r="B141" i="19"/>
  <c r="B237" i="19"/>
  <c r="B139" i="19"/>
  <c r="B137" i="19"/>
  <c r="B235" i="19"/>
  <c r="B233" i="19"/>
  <c r="B135" i="19"/>
  <c r="B231" i="19"/>
  <c r="B133" i="19"/>
  <c r="B229" i="19"/>
  <c r="B131" i="19"/>
  <c r="B129" i="19"/>
  <c r="B227" i="19"/>
  <c r="B127" i="19"/>
  <c r="B225" i="19"/>
  <c r="B223" i="19"/>
  <c r="B125" i="19"/>
  <c r="B221" i="19"/>
  <c r="B123" i="19"/>
  <c r="B219" i="19"/>
  <c r="B121" i="19"/>
  <c r="B217" i="19"/>
  <c r="B119" i="19"/>
  <c r="B115" i="19"/>
  <c r="B213" i="19"/>
  <c r="E113" i="19"/>
  <c r="E211" i="19"/>
  <c r="E109" i="19"/>
  <c r="E207" i="19"/>
  <c r="E402" i="19" s="1"/>
  <c r="K116" i="19"/>
  <c r="K214" i="19"/>
  <c r="H112" i="19"/>
  <c r="H210" i="19"/>
  <c r="K110" i="19"/>
  <c r="K208" i="19"/>
  <c r="E151" i="19"/>
  <c r="E249" i="19"/>
  <c r="E149" i="19"/>
  <c r="E247" i="19"/>
  <c r="E147" i="19"/>
  <c r="E245" i="19"/>
  <c r="E145" i="19"/>
  <c r="E243" i="19"/>
  <c r="E143" i="19"/>
  <c r="E241" i="19"/>
  <c r="E239" i="19"/>
  <c r="E141" i="19"/>
  <c r="E139" i="19"/>
  <c r="E237" i="19"/>
  <c r="E137" i="19"/>
  <c r="E235" i="19"/>
  <c r="E135" i="19"/>
  <c r="E233" i="19"/>
  <c r="E133" i="19"/>
  <c r="E231" i="19"/>
  <c r="E426" i="19" s="1"/>
  <c r="E131" i="19"/>
  <c r="E229" i="19"/>
  <c r="E129" i="19"/>
  <c r="E227" i="19"/>
  <c r="E127" i="19"/>
  <c r="E225" i="19"/>
  <c r="E125" i="19"/>
  <c r="E223" i="19"/>
  <c r="E123" i="19"/>
  <c r="E221" i="19"/>
  <c r="E219" i="19"/>
  <c r="E121" i="19"/>
  <c r="E119" i="19"/>
  <c r="E217" i="19"/>
  <c r="E115" i="19"/>
  <c r="E213" i="19"/>
  <c r="B113" i="19"/>
  <c r="B211" i="19"/>
  <c r="B207" i="19"/>
  <c r="B109" i="19"/>
  <c r="AI8" i="3"/>
  <c r="B481" i="15"/>
  <c r="B465" i="15"/>
  <c r="B449" i="15"/>
  <c r="B433" i="15"/>
  <c r="B417" i="15"/>
  <c r="B478" i="15"/>
  <c r="B470" i="15"/>
  <c r="B462" i="15"/>
  <c r="B454" i="15"/>
  <c r="B446" i="15"/>
  <c r="B438" i="15"/>
  <c r="B430" i="15"/>
  <c r="B422" i="15"/>
  <c r="B414" i="15"/>
  <c r="B447" i="15"/>
  <c r="B471" i="15"/>
  <c r="B485" i="15"/>
  <c r="B431" i="15"/>
  <c r="B451" i="15"/>
  <c r="B419" i="15"/>
  <c r="B477" i="15"/>
  <c r="B461" i="15"/>
  <c r="B445" i="15"/>
  <c r="B429" i="15"/>
  <c r="B413" i="15"/>
  <c r="B484" i="15"/>
  <c r="B476" i="15"/>
  <c r="B468" i="15"/>
  <c r="B460" i="15"/>
  <c r="B452" i="15"/>
  <c r="B444" i="15"/>
  <c r="B436" i="15"/>
  <c r="B428" i="15"/>
  <c r="B420" i="15"/>
  <c r="B412" i="15"/>
  <c r="B406" i="15"/>
  <c r="B507" i="15" s="1"/>
  <c r="B405" i="15"/>
  <c r="B506" i="15" s="1"/>
  <c r="B459" i="15"/>
  <c r="B427" i="15"/>
  <c r="B439" i="15"/>
  <c r="B455" i="15"/>
  <c r="B483" i="15"/>
  <c r="B479" i="15"/>
  <c r="B415" i="15"/>
  <c r="B475" i="15"/>
  <c r="B443" i="15"/>
  <c r="B411" i="15"/>
  <c r="B473" i="15"/>
  <c r="B457" i="15"/>
  <c r="B441" i="15"/>
  <c r="B425" i="15"/>
  <c r="B409" i="15"/>
  <c r="B482" i="15"/>
  <c r="B474" i="15"/>
  <c r="B466" i="15"/>
  <c r="B458" i="15"/>
  <c r="B450" i="15"/>
  <c r="B442" i="15"/>
  <c r="B434" i="15"/>
  <c r="B426" i="15"/>
  <c r="B418" i="15"/>
  <c r="B410" i="15"/>
  <c r="B404" i="15"/>
  <c r="B505" i="15" s="1"/>
  <c r="B403" i="15"/>
  <c r="B407" i="15"/>
  <c r="B423" i="15"/>
  <c r="B463" i="15"/>
  <c r="B467" i="15"/>
  <c r="B435" i="15"/>
  <c r="B469" i="15"/>
  <c r="B453" i="15"/>
  <c r="B437" i="15"/>
  <c r="B421" i="15"/>
  <c r="B480" i="15"/>
  <c r="B472" i="15"/>
  <c r="B464" i="15"/>
  <c r="B456" i="15"/>
  <c r="B448" i="15"/>
  <c r="B440" i="15"/>
  <c r="B432" i="15"/>
  <c r="B424" i="15"/>
  <c r="B416" i="15"/>
  <c r="B408" i="15"/>
  <c r="K109" i="17"/>
  <c r="AI344" i="3"/>
  <c r="AL344" i="3"/>
  <c r="AK340" i="3"/>
  <c r="AJ336" i="3"/>
  <c r="AM332" i="3"/>
  <c r="AI328" i="3"/>
  <c r="AL328" i="3"/>
  <c r="AK324" i="3"/>
  <c r="AJ320" i="3"/>
  <c r="AM316" i="3"/>
  <c r="AI312" i="3"/>
  <c r="AL312" i="3"/>
  <c r="AK308" i="3"/>
  <c r="AJ304" i="3"/>
  <c r="AM300" i="3"/>
  <c r="AI296" i="3"/>
  <c r="AL296" i="3"/>
  <c r="AK292" i="3"/>
  <c r="AJ288" i="3"/>
  <c r="AM284" i="3"/>
  <c r="AI280" i="3"/>
  <c r="AL280" i="3"/>
  <c r="AK276" i="3"/>
  <c r="AJ272" i="3"/>
  <c r="AM268" i="3"/>
  <c r="AI264" i="3"/>
  <c r="AL264" i="3"/>
  <c r="AK260" i="3"/>
  <c r="AJ256" i="3"/>
  <c r="AM252" i="3"/>
  <c r="AI248" i="3"/>
  <c r="AL248" i="3"/>
  <c r="AK244" i="3"/>
  <c r="AJ240" i="3"/>
  <c r="AM236" i="3"/>
  <c r="AI232" i="3"/>
  <c r="AL232" i="3"/>
  <c r="AK228" i="3"/>
  <c r="AJ224" i="3"/>
  <c r="AM220" i="3"/>
  <c r="AI216" i="3"/>
  <c r="AL216" i="3"/>
  <c r="AK212" i="3"/>
  <c r="AJ208" i="3"/>
  <c r="AM204" i="3"/>
  <c r="AI200" i="3"/>
  <c r="AL200" i="3"/>
  <c r="AK196" i="3"/>
  <c r="AJ192" i="3"/>
  <c r="AM188" i="3"/>
  <c r="AI184" i="3"/>
  <c r="AL184" i="3"/>
  <c r="AJ180" i="3"/>
  <c r="AL180" i="3"/>
  <c r="AM176" i="3"/>
  <c r="AK176" i="3"/>
  <c r="AJ172" i="3"/>
  <c r="AL172" i="3"/>
  <c r="AK168" i="3"/>
  <c r="AM164" i="3"/>
  <c r="AK160" i="3"/>
  <c r="AI156" i="3"/>
  <c r="AK152" i="3"/>
  <c r="AJ344" i="3"/>
  <c r="AJ340" i="3"/>
  <c r="AK336" i="3"/>
  <c r="AK332" i="3"/>
  <c r="AK328" i="3"/>
  <c r="AL324" i="3"/>
  <c r="AL320" i="3"/>
  <c r="AL316" i="3"/>
  <c r="AI308" i="3"/>
  <c r="AI304" i="3"/>
  <c r="AI300" i="3"/>
  <c r="AM296" i="3"/>
  <c r="AM292" i="3"/>
  <c r="AM288" i="3"/>
  <c r="AJ284" i="3"/>
  <c r="AJ280" i="3"/>
  <c r="AJ276" i="3"/>
  <c r="AK272" i="3"/>
  <c r="AK268" i="3"/>
  <c r="AK264" i="3"/>
  <c r="AL260" i="3"/>
  <c r="AL256" i="3"/>
  <c r="AL252" i="3"/>
  <c r="AI244" i="3"/>
  <c r="AI240" i="3"/>
  <c r="AI236" i="3"/>
  <c r="AM232" i="3"/>
  <c r="AM228" i="3"/>
  <c r="AM224" i="3"/>
  <c r="AJ220" i="3"/>
  <c r="AJ216" i="3"/>
  <c r="AJ212" i="3"/>
  <c r="AK208" i="3"/>
  <c r="AK204" i="3"/>
  <c r="AK200" i="3"/>
  <c r="AL196" i="3"/>
  <c r="AL192" i="3"/>
  <c r="AL188" i="3"/>
  <c r="AI180" i="3"/>
  <c r="AK180" i="3"/>
  <c r="AI176" i="3"/>
  <c r="AI172" i="3"/>
  <c r="AK172" i="3"/>
  <c r="AJ168" i="3"/>
  <c r="AK156" i="3"/>
  <c r="AJ152" i="3"/>
  <c r="AM148" i="3"/>
  <c r="AK144" i="3"/>
  <c r="AI140" i="3"/>
  <c r="AK136" i="3"/>
  <c r="AM132" i="3"/>
  <c r="AK128" i="3"/>
  <c r="AI124" i="3"/>
  <c r="AK120" i="3"/>
  <c r="AM116" i="3"/>
  <c r="AK112" i="3"/>
  <c r="AI108" i="3"/>
  <c r="AK104" i="3"/>
  <c r="AM100" i="3"/>
  <c r="AK96" i="3"/>
  <c r="AI92" i="3"/>
  <c r="AK88" i="3"/>
  <c r="AM84" i="3"/>
  <c r="AK80" i="3"/>
  <c r="AI76" i="3"/>
  <c r="AK72" i="3"/>
  <c r="AM68" i="3"/>
  <c r="AK64" i="3"/>
  <c r="AI60" i="3"/>
  <c r="AK56" i="3"/>
  <c r="AM52" i="3"/>
  <c r="AK48" i="3"/>
  <c r="AI44" i="3"/>
  <c r="AK40" i="3"/>
  <c r="AM36" i="3"/>
  <c r="AK32" i="3"/>
  <c r="AI28" i="3"/>
  <c r="AK24" i="3"/>
  <c r="AM20" i="3"/>
  <c r="AK16" i="3"/>
  <c r="AI12" i="3"/>
  <c r="AK344" i="3"/>
  <c r="AL340" i="3"/>
  <c r="AL336" i="3"/>
  <c r="AL332" i="3"/>
  <c r="AI324" i="3"/>
  <c r="AI320" i="3"/>
  <c r="AI316" i="3"/>
  <c r="AM312" i="3"/>
  <c r="AM308" i="3"/>
  <c r="AM304" i="3"/>
  <c r="AJ300" i="3"/>
  <c r="AJ296" i="3"/>
  <c r="AJ292" i="3"/>
  <c r="AK288" i="3"/>
  <c r="AK284" i="3"/>
  <c r="AK280" i="3"/>
  <c r="AL276" i="3"/>
  <c r="AL272" i="3"/>
  <c r="AL268" i="3"/>
  <c r="AI260" i="3"/>
  <c r="AI256" i="3"/>
  <c r="AI252" i="3"/>
  <c r="AM248" i="3"/>
  <c r="AM244" i="3"/>
  <c r="AM240" i="3"/>
  <c r="AJ236" i="3"/>
  <c r="AJ232" i="3"/>
  <c r="AJ228" i="3"/>
  <c r="AK224" i="3"/>
  <c r="AK220" i="3"/>
  <c r="AK216" i="3"/>
  <c r="AL212" i="3"/>
  <c r="AL208" i="3"/>
  <c r="AL204" i="3"/>
  <c r="AI196" i="3"/>
  <c r="AI192" i="3"/>
  <c r="AI188" i="3"/>
  <c r="AM184" i="3"/>
  <c r="AM180" i="3"/>
  <c r="AL176" i="3"/>
  <c r="AM172" i="3"/>
  <c r="AL168" i="3"/>
  <c r="AJ164" i="3"/>
  <c r="AI160" i="3"/>
  <c r="AL156" i="3"/>
  <c r="AL152" i="3"/>
  <c r="AJ148" i="3"/>
  <c r="AL144" i="3"/>
  <c r="AM144" i="3"/>
  <c r="AJ140" i="3"/>
  <c r="AL136" i="3"/>
  <c r="AJ132" i="3"/>
  <c r="AL128" i="3"/>
  <c r="AM128" i="3"/>
  <c r="AJ124" i="3"/>
  <c r="AL120" i="3"/>
  <c r="AJ116" i="3"/>
  <c r="AL112" i="3"/>
  <c r="AM112" i="3"/>
  <c r="AJ108" i="3"/>
  <c r="AL104" i="3"/>
  <c r="AJ100" i="3"/>
  <c r="AL96" i="3"/>
  <c r="AM96" i="3"/>
  <c r="AJ92" i="3"/>
  <c r="AL88" i="3"/>
  <c r="AJ84" i="3"/>
  <c r="AL80" i="3"/>
  <c r="AM80" i="3"/>
  <c r="AJ76" i="3"/>
  <c r="AL72" i="3"/>
  <c r="AJ68" i="3"/>
  <c r="AL64" i="3"/>
  <c r="AM64" i="3"/>
  <c r="AJ60" i="3"/>
  <c r="AL56" i="3"/>
  <c r="AJ52" i="3"/>
  <c r="AL48" i="3"/>
  <c r="AM48" i="3"/>
  <c r="AJ44" i="3"/>
  <c r="AL40" i="3"/>
  <c r="AJ36" i="3"/>
  <c r="AL32" i="3"/>
  <c r="AM32" i="3"/>
  <c r="AJ28" i="3"/>
  <c r="AL24" i="3"/>
  <c r="AJ20" i="3"/>
  <c r="AL16" i="3"/>
  <c r="AM16" i="3"/>
  <c r="AJ12" i="3"/>
  <c r="AL343" i="3"/>
  <c r="AK339" i="3"/>
  <c r="AJ335" i="3"/>
  <c r="AM335" i="3"/>
  <c r="AI331" i="3"/>
  <c r="AL327" i="3"/>
  <c r="AK323" i="3"/>
  <c r="AJ319" i="3"/>
  <c r="AM319" i="3"/>
  <c r="AI315" i="3"/>
  <c r="AL311" i="3"/>
  <c r="AK307" i="3"/>
  <c r="AJ303" i="3"/>
  <c r="AM303" i="3"/>
  <c r="AI299" i="3"/>
  <c r="AL295" i="3"/>
  <c r="AK291" i="3"/>
  <c r="AJ287" i="3"/>
  <c r="AM287" i="3"/>
  <c r="AI283" i="3"/>
  <c r="AL279" i="3"/>
  <c r="AK275" i="3"/>
  <c r="AJ271" i="3"/>
  <c r="AM271" i="3"/>
  <c r="AI267" i="3"/>
  <c r="AL263" i="3"/>
  <c r="AK259" i="3"/>
  <c r="AJ255" i="3"/>
  <c r="AM255" i="3"/>
  <c r="AI251" i="3"/>
  <c r="AL247" i="3"/>
  <c r="AK243" i="3"/>
  <c r="AJ239" i="3"/>
  <c r="AM239" i="3"/>
  <c r="AI235" i="3"/>
  <c r="AL231" i="3"/>
  <c r="AK227" i="3"/>
  <c r="AJ223" i="3"/>
  <c r="AM223" i="3"/>
  <c r="AI219" i="3"/>
  <c r="AI336" i="3"/>
  <c r="AM328" i="3"/>
  <c r="AM320" i="3"/>
  <c r="AJ312" i="3"/>
  <c r="AK304" i="3"/>
  <c r="AK296" i="3"/>
  <c r="AL288" i="3"/>
  <c r="AI276" i="3"/>
  <c r="AI268" i="3"/>
  <c r="AM260" i="3"/>
  <c r="AJ252" i="3"/>
  <c r="AJ244" i="3"/>
  <c r="AK236" i="3"/>
  <c r="AL228" i="3"/>
  <c r="AL220" i="3"/>
  <c r="AI208" i="3"/>
  <c r="AM200" i="3"/>
  <c r="AM192" i="3"/>
  <c r="AJ184" i="3"/>
  <c r="AJ176" i="3"/>
  <c r="AM152" i="3"/>
  <c r="AI152" i="3"/>
  <c r="AL148" i="3"/>
  <c r="AI128" i="3"/>
  <c r="AM124" i="3"/>
  <c r="AK108" i="3"/>
  <c r="AJ104" i="3"/>
  <c r="AK100" i="3"/>
  <c r="AI100" i="3"/>
  <c r="AJ96" i="3"/>
  <c r="AL92" i="3"/>
  <c r="AM88" i="3"/>
  <c r="AI88" i="3"/>
  <c r="AL84" i="3"/>
  <c r="AI64" i="3"/>
  <c r="AM60" i="3"/>
  <c r="AK44" i="3"/>
  <c r="AJ40" i="3"/>
  <c r="AK36" i="3"/>
  <c r="AI36" i="3"/>
  <c r="AJ32" i="3"/>
  <c r="AL28" i="3"/>
  <c r="AM24" i="3"/>
  <c r="AI24" i="3"/>
  <c r="AL20" i="3"/>
  <c r="AK343" i="3"/>
  <c r="AL339" i="3"/>
  <c r="AL335" i="3"/>
  <c r="AL331" i="3"/>
  <c r="AI327" i="3"/>
  <c r="AI323" i="3"/>
  <c r="AI319" i="3"/>
  <c r="AM315" i="3"/>
  <c r="AM311" i="3"/>
  <c r="AM307" i="3"/>
  <c r="AJ299" i="3"/>
  <c r="AJ295" i="3"/>
  <c r="AJ291" i="3"/>
  <c r="AK287" i="3"/>
  <c r="AK283" i="3"/>
  <c r="AK279" i="3"/>
  <c r="AL275" i="3"/>
  <c r="AL271" i="3"/>
  <c r="AL267" i="3"/>
  <c r="AI263" i="3"/>
  <c r="AI259" i="3"/>
  <c r="AI255" i="3"/>
  <c r="AM251" i="3"/>
  <c r="AM247" i="3"/>
  <c r="AM243" i="3"/>
  <c r="AJ235" i="3"/>
  <c r="AJ231" i="3"/>
  <c r="AJ227" i="3"/>
  <c r="AK223" i="3"/>
  <c r="AK219" i="3"/>
  <c r="AK215" i="3"/>
  <c r="AJ211" i="3"/>
  <c r="AM211" i="3"/>
  <c r="AI207" i="3"/>
  <c r="AL203" i="3"/>
  <c r="AK199" i="3"/>
  <c r="AJ195" i="3"/>
  <c r="AM195" i="3"/>
  <c r="AI191" i="3"/>
  <c r="AL187" i="3"/>
  <c r="AK183" i="3"/>
  <c r="AJ179" i="3"/>
  <c r="AL179" i="3"/>
  <c r="AM179" i="3"/>
  <c r="AK175" i="3"/>
  <c r="AI171" i="3"/>
  <c r="AM171" i="3"/>
  <c r="AI167" i="3"/>
  <c r="AJ167" i="3"/>
  <c r="AK163" i="3"/>
  <c r="AI159" i="3"/>
  <c r="AK155" i="3"/>
  <c r="AJ155" i="3"/>
  <c r="AI151" i="3"/>
  <c r="AJ151" i="3"/>
  <c r="AK147" i="3"/>
  <c r="AI143" i="3"/>
  <c r="AK139" i="3"/>
  <c r="AJ139" i="3"/>
  <c r="AI135" i="3"/>
  <c r="AJ135" i="3"/>
  <c r="AK131" i="3"/>
  <c r="AI127" i="3"/>
  <c r="AK123" i="3"/>
  <c r="AJ123" i="3"/>
  <c r="AI119" i="3"/>
  <c r="AJ119" i="3"/>
  <c r="AK115" i="3"/>
  <c r="AI111" i="3"/>
  <c r="AK107" i="3"/>
  <c r="AJ107" i="3"/>
  <c r="AI103" i="3"/>
  <c r="AJ103" i="3"/>
  <c r="AK99" i="3"/>
  <c r="AI95" i="3"/>
  <c r="AK91" i="3"/>
  <c r="AJ91" i="3"/>
  <c r="AI87" i="3"/>
  <c r="AJ87" i="3"/>
  <c r="AK83" i="3"/>
  <c r="AI79" i="3"/>
  <c r="AK75" i="3"/>
  <c r="AJ75" i="3"/>
  <c r="AI71" i="3"/>
  <c r="AJ71" i="3"/>
  <c r="AK67" i="3"/>
  <c r="AI63" i="3"/>
  <c r="AK59" i="3"/>
  <c r="AJ59" i="3"/>
  <c r="AI55" i="3"/>
  <c r="AJ55" i="3"/>
  <c r="AK51" i="3"/>
  <c r="AI47" i="3"/>
  <c r="AK43" i="3"/>
  <c r="AJ43" i="3"/>
  <c r="AI39" i="3"/>
  <c r="AJ39" i="3"/>
  <c r="AK35" i="3"/>
  <c r="AI31" i="3"/>
  <c r="AK27" i="3"/>
  <c r="AJ27" i="3"/>
  <c r="AI23" i="3"/>
  <c r="AJ23" i="3"/>
  <c r="AK19" i="3"/>
  <c r="AI15" i="3"/>
  <c r="AK11" i="3"/>
  <c r="AJ11" i="3"/>
  <c r="AK342" i="3"/>
  <c r="AJ342" i="3"/>
  <c r="AM338" i="3"/>
  <c r="AI334" i="3"/>
  <c r="AL330" i="3"/>
  <c r="AK326" i="3"/>
  <c r="AJ326" i="3"/>
  <c r="AM322" i="3"/>
  <c r="AI318" i="3"/>
  <c r="AL314" i="3"/>
  <c r="AK310" i="3"/>
  <c r="AJ310" i="3"/>
  <c r="AM306" i="3"/>
  <c r="AI302" i="3"/>
  <c r="AL298" i="3"/>
  <c r="AK294" i="3"/>
  <c r="AJ294" i="3"/>
  <c r="AM290" i="3"/>
  <c r="AI286" i="3"/>
  <c r="AL282" i="3"/>
  <c r="AK278" i="3"/>
  <c r="AJ278" i="3"/>
  <c r="AM274" i="3"/>
  <c r="AI270" i="3"/>
  <c r="AL266" i="3"/>
  <c r="AK262" i="3"/>
  <c r="AJ262" i="3"/>
  <c r="AM258" i="3"/>
  <c r="AI254" i="3"/>
  <c r="AL250" i="3"/>
  <c r="AK246" i="3"/>
  <c r="AJ246" i="3"/>
  <c r="AM242" i="3"/>
  <c r="AI238" i="3"/>
  <c r="AL234" i="3"/>
  <c r="AK230" i="3"/>
  <c r="AJ230" i="3"/>
  <c r="AM226" i="3"/>
  <c r="AI222" i="3"/>
  <c r="AL218" i="3"/>
  <c r="AK214" i="3"/>
  <c r="AJ214" i="3"/>
  <c r="AM210" i="3"/>
  <c r="AI206" i="3"/>
  <c r="AL202" i="3"/>
  <c r="AK198" i="3"/>
  <c r="AJ198" i="3"/>
  <c r="AM194" i="3"/>
  <c r="AI190" i="3"/>
  <c r="AL186" i="3"/>
  <c r="AK182" i="3"/>
  <c r="AJ182" i="3"/>
  <c r="AL178" i="3"/>
  <c r="AM178" i="3"/>
  <c r="AK174" i="3"/>
  <c r="AJ174" i="3"/>
  <c r="AJ170" i="3"/>
  <c r="AK170" i="3"/>
  <c r="AL166" i="3"/>
  <c r="AM162" i="3"/>
  <c r="AL158" i="3"/>
  <c r="AK158" i="3"/>
  <c r="AM154" i="3"/>
  <c r="AL150" i="3"/>
  <c r="AM146" i="3"/>
  <c r="AL142" i="3"/>
  <c r="AK142" i="3"/>
  <c r="AM138" i="3"/>
  <c r="AL134" i="3"/>
  <c r="AM130" i="3"/>
  <c r="AL126" i="3"/>
  <c r="AK126" i="3"/>
  <c r="AM122" i="3"/>
  <c r="AL118" i="3"/>
  <c r="AM114" i="3"/>
  <c r="AL110" i="3"/>
  <c r="AK110" i="3"/>
  <c r="AM106" i="3"/>
  <c r="AL102" i="3"/>
  <c r="AM98" i="3"/>
  <c r="AL94" i="3"/>
  <c r="AK94" i="3"/>
  <c r="AM90" i="3"/>
  <c r="AL86" i="3"/>
  <c r="AM82" i="3"/>
  <c r="AL78" i="3"/>
  <c r="AK78" i="3"/>
  <c r="AM74" i="3"/>
  <c r="AL70" i="3"/>
  <c r="AM66" i="3"/>
  <c r="AL62" i="3"/>
  <c r="AK62" i="3"/>
  <c r="AM58" i="3"/>
  <c r="AL54" i="3"/>
  <c r="AM50" i="3"/>
  <c r="AL46" i="3"/>
  <c r="AK46" i="3"/>
  <c r="AM42" i="3"/>
  <c r="AL38" i="3"/>
  <c r="AM34" i="3"/>
  <c r="AL30" i="3"/>
  <c r="AK30" i="3"/>
  <c r="AM26" i="3"/>
  <c r="AL22" i="3"/>
  <c r="AM18" i="3"/>
  <c r="AL14" i="3"/>
  <c r="AM10" i="3"/>
  <c r="AK10" i="3"/>
  <c r="AL341" i="3"/>
  <c r="AK341" i="3"/>
  <c r="AJ337" i="3"/>
  <c r="AM333" i="3"/>
  <c r="AI329" i="3"/>
  <c r="AL325" i="3"/>
  <c r="AK325" i="3"/>
  <c r="AJ321" i="3"/>
  <c r="AM317" i="3"/>
  <c r="AI313" i="3"/>
  <c r="AL309" i="3"/>
  <c r="AM344" i="3"/>
  <c r="AM336" i="3"/>
  <c r="AJ328" i="3"/>
  <c r="AK320" i="3"/>
  <c r="AK312" i="3"/>
  <c r="AL304" i="3"/>
  <c r="AI292" i="3"/>
  <c r="AI284" i="3"/>
  <c r="AM276" i="3"/>
  <c r="AJ268" i="3"/>
  <c r="AJ260" i="3"/>
  <c r="AK252" i="3"/>
  <c r="AL244" i="3"/>
  <c r="AL236" i="3"/>
  <c r="AI224" i="3"/>
  <c r="AM216" i="3"/>
  <c r="AM208" i="3"/>
  <c r="AJ200" i="3"/>
  <c r="AK192" i="3"/>
  <c r="AK184" i="3"/>
  <c r="AK164" i="3"/>
  <c r="AI164" i="3"/>
  <c r="AJ160" i="3"/>
  <c r="AM160" i="3"/>
  <c r="AJ156" i="3"/>
  <c r="AI144" i="3"/>
  <c r="AM140" i="3"/>
  <c r="AK124" i="3"/>
  <c r="AJ120" i="3"/>
  <c r="AK116" i="3"/>
  <c r="AI116" i="3"/>
  <c r="AJ112" i="3"/>
  <c r="AL108" i="3"/>
  <c r="AM104" i="3"/>
  <c r="AI104" i="3"/>
  <c r="AL100" i="3"/>
  <c r="AI80" i="3"/>
  <c r="AM76" i="3"/>
  <c r="AK60" i="3"/>
  <c r="AJ56" i="3"/>
  <c r="AK52" i="3"/>
  <c r="AI52" i="3"/>
  <c r="AJ48" i="3"/>
  <c r="AL44" i="3"/>
  <c r="AM40" i="3"/>
  <c r="AI40" i="3"/>
  <c r="AL36" i="3"/>
  <c r="AI16" i="3"/>
  <c r="AM12" i="3"/>
  <c r="AI343" i="3"/>
  <c r="AI339" i="3"/>
  <c r="AI335" i="3"/>
  <c r="AM331" i="3"/>
  <c r="AM327" i="3"/>
  <c r="AM323" i="3"/>
  <c r="AJ315" i="3"/>
  <c r="AJ311" i="3"/>
  <c r="AJ307" i="3"/>
  <c r="AK303" i="3"/>
  <c r="AK299" i="3"/>
  <c r="AK295" i="3"/>
  <c r="AL291" i="3"/>
  <c r="AL287" i="3"/>
  <c r="AL283" i="3"/>
  <c r="AI279" i="3"/>
  <c r="AI275" i="3"/>
  <c r="AI271" i="3"/>
  <c r="AM267" i="3"/>
  <c r="AM263" i="3"/>
  <c r="AM259" i="3"/>
  <c r="AJ251" i="3"/>
  <c r="AJ247" i="3"/>
  <c r="AJ243" i="3"/>
  <c r="AK239" i="3"/>
  <c r="AK235" i="3"/>
  <c r="AK231" i="3"/>
  <c r="AL227" i="3"/>
  <c r="AL223" i="3"/>
  <c r="AL219" i="3"/>
  <c r="AL215" i="3"/>
  <c r="AK211" i="3"/>
  <c r="AJ207" i="3"/>
  <c r="AM207" i="3"/>
  <c r="AI203" i="3"/>
  <c r="AL199" i="3"/>
  <c r="AK195" i="3"/>
  <c r="AJ191" i="3"/>
  <c r="AM191" i="3"/>
  <c r="AI187" i="3"/>
  <c r="AL183" i="3"/>
  <c r="AI175" i="3"/>
  <c r="AJ171" i="3"/>
  <c r="AL171" i="3"/>
  <c r="AM167" i="3"/>
  <c r="AL163" i="3"/>
  <c r="AJ163" i="3"/>
  <c r="AM159" i="3"/>
  <c r="AL155" i="3"/>
  <c r="AM151" i="3"/>
  <c r="AL147" i="3"/>
  <c r="AJ147" i="3"/>
  <c r="AM143" i="3"/>
  <c r="AL139" i="3"/>
  <c r="AM135" i="3"/>
  <c r="AL131" i="3"/>
  <c r="AJ131" i="3"/>
  <c r="AM127" i="3"/>
  <c r="AL123" i="3"/>
  <c r="AM119" i="3"/>
  <c r="AL115" i="3"/>
  <c r="AJ115" i="3"/>
  <c r="AM111" i="3"/>
  <c r="AL107" i="3"/>
  <c r="AM103" i="3"/>
  <c r="AL99" i="3"/>
  <c r="AJ99" i="3"/>
  <c r="AM95" i="3"/>
  <c r="AL91" i="3"/>
  <c r="AM87" i="3"/>
  <c r="AL83" i="3"/>
  <c r="AJ83" i="3"/>
  <c r="AM79" i="3"/>
  <c r="AL75" i="3"/>
  <c r="AM71" i="3"/>
  <c r="AL67" i="3"/>
  <c r="AJ67" i="3"/>
  <c r="AM63" i="3"/>
  <c r="AL59" i="3"/>
  <c r="AM55" i="3"/>
  <c r="AL51" i="3"/>
  <c r="AJ51" i="3"/>
  <c r="AM47" i="3"/>
  <c r="AL43" i="3"/>
  <c r="AM39" i="3"/>
  <c r="AL35" i="3"/>
  <c r="AJ35" i="3"/>
  <c r="AM31" i="3"/>
  <c r="AL27" i="3"/>
  <c r="AM23" i="3"/>
  <c r="AL19" i="3"/>
  <c r="AJ19" i="3"/>
  <c r="AM15" i="3"/>
  <c r="AL11" i="3"/>
  <c r="AL342" i="3"/>
  <c r="AK338" i="3"/>
  <c r="AJ338" i="3"/>
  <c r="AM334" i="3"/>
  <c r="AI330" i="3"/>
  <c r="AL326" i="3"/>
  <c r="AK322" i="3"/>
  <c r="AJ322" i="3"/>
  <c r="AM318" i="3"/>
  <c r="AI314" i="3"/>
  <c r="AL310" i="3"/>
  <c r="AK306" i="3"/>
  <c r="AJ306" i="3"/>
  <c r="AM302" i="3"/>
  <c r="AI298" i="3"/>
  <c r="AL294" i="3"/>
  <c r="AK290" i="3"/>
  <c r="AJ290" i="3"/>
  <c r="AM286" i="3"/>
  <c r="AI282" i="3"/>
  <c r="AL278" i="3"/>
  <c r="AK274" i="3"/>
  <c r="AJ274" i="3"/>
  <c r="AM270" i="3"/>
  <c r="AI266" i="3"/>
  <c r="AL262" i="3"/>
  <c r="AK258" i="3"/>
  <c r="AJ258" i="3"/>
  <c r="AM254" i="3"/>
  <c r="AI250" i="3"/>
  <c r="AL246" i="3"/>
  <c r="AK242" i="3"/>
  <c r="AJ242" i="3"/>
  <c r="AM238" i="3"/>
  <c r="AI234" i="3"/>
  <c r="AL230" i="3"/>
  <c r="AK226" i="3"/>
  <c r="AJ226" i="3"/>
  <c r="AM222" i="3"/>
  <c r="AI218" i="3"/>
  <c r="AL214" i="3"/>
  <c r="AK210" i="3"/>
  <c r="AJ210" i="3"/>
  <c r="AM206" i="3"/>
  <c r="AI202" i="3"/>
  <c r="AL198" i="3"/>
  <c r="AK194" i="3"/>
  <c r="AJ194" i="3"/>
  <c r="AM190" i="3"/>
  <c r="AI186" i="3"/>
  <c r="AL182" i="3"/>
  <c r="AI174" i="3"/>
  <c r="AI166" i="3"/>
  <c r="AK166" i="3"/>
  <c r="AJ162" i="3"/>
  <c r="AI158" i="3"/>
  <c r="AJ154" i="3"/>
  <c r="AK154" i="3"/>
  <c r="AI150" i="3"/>
  <c r="AK150" i="3"/>
  <c r="AJ146" i="3"/>
  <c r="AI142" i="3"/>
  <c r="AJ138" i="3"/>
  <c r="AK138" i="3"/>
  <c r="AI134" i="3"/>
  <c r="AK134" i="3"/>
  <c r="AJ130" i="3"/>
  <c r="AI126" i="3"/>
  <c r="AJ122" i="3"/>
  <c r="AK122" i="3"/>
  <c r="AI118" i="3"/>
  <c r="AK118" i="3"/>
  <c r="AJ114" i="3"/>
  <c r="AI110" i="3"/>
  <c r="AJ106" i="3"/>
  <c r="AK106" i="3"/>
  <c r="AI102" i="3"/>
  <c r="AK102" i="3"/>
  <c r="AJ98" i="3"/>
  <c r="AI94" i="3"/>
  <c r="AJ90" i="3"/>
  <c r="AK90" i="3"/>
  <c r="AI86" i="3"/>
  <c r="AK86" i="3"/>
  <c r="AJ82" i="3"/>
  <c r="AI78" i="3"/>
  <c r="AJ74" i="3"/>
  <c r="AK74" i="3"/>
  <c r="AI70" i="3"/>
  <c r="AK70" i="3"/>
  <c r="AJ66" i="3"/>
  <c r="AI62" i="3"/>
  <c r="AJ58" i="3"/>
  <c r="AK58" i="3"/>
  <c r="AI54" i="3"/>
  <c r="AK54" i="3"/>
  <c r="AJ50" i="3"/>
  <c r="AI46" i="3"/>
  <c r="AJ42" i="3"/>
  <c r="AK42" i="3"/>
  <c r="AI38" i="3"/>
  <c r="AK38" i="3"/>
  <c r="AJ34" i="3"/>
  <c r="AI30" i="3"/>
  <c r="AJ26" i="3"/>
  <c r="AK26" i="3"/>
  <c r="AI22" i="3"/>
  <c r="AK22" i="3"/>
  <c r="AJ18" i="3"/>
  <c r="AI14" i="3"/>
  <c r="AJ10" i="3"/>
  <c r="AI340" i="3"/>
  <c r="AM324" i="3"/>
  <c r="AJ308" i="3"/>
  <c r="AL292" i="3"/>
  <c r="AI272" i="3"/>
  <c r="AM256" i="3"/>
  <c r="AK240" i="3"/>
  <c r="AL224" i="3"/>
  <c r="AI204" i="3"/>
  <c r="AJ188" i="3"/>
  <c r="AL164" i="3"/>
  <c r="AK140" i="3"/>
  <c r="AM136" i="3"/>
  <c r="AI136" i="3"/>
  <c r="AL132" i="3"/>
  <c r="AK92" i="3"/>
  <c r="AI84" i="3"/>
  <c r="AJ80" i="3"/>
  <c r="AL52" i="3"/>
  <c r="AM28" i="3"/>
  <c r="AK12" i="3"/>
  <c r="AJ339" i="3"/>
  <c r="AK331" i="3"/>
  <c r="AL323" i="3"/>
  <c r="AL315" i="3"/>
  <c r="AI307" i="3"/>
  <c r="AM299" i="3"/>
  <c r="AM291" i="3"/>
  <c r="AJ279" i="3"/>
  <c r="AK271" i="3"/>
  <c r="AK263" i="3"/>
  <c r="AL255" i="3"/>
  <c r="AI247" i="3"/>
  <c r="AI239" i="3"/>
  <c r="AM231" i="3"/>
  <c r="AJ219" i="3"/>
  <c r="AM215" i="3"/>
  <c r="AL207" i="3"/>
  <c r="AJ199" i="3"/>
  <c r="AI195" i="3"/>
  <c r="AK187" i="3"/>
  <c r="AM183" i="3"/>
  <c r="AJ175" i="3"/>
  <c r="AK159" i="3"/>
  <c r="AI155" i="3"/>
  <c r="AL151" i="3"/>
  <c r="AK135" i="3"/>
  <c r="AM131" i="3"/>
  <c r="AJ127" i="3"/>
  <c r="AI115" i="3"/>
  <c r="AL111" i="3"/>
  <c r="AM107" i="3"/>
  <c r="AK95" i="3"/>
  <c r="AI91" i="3"/>
  <c r="AL87" i="3"/>
  <c r="AK71" i="3"/>
  <c r="AM67" i="3"/>
  <c r="AJ63" i="3"/>
  <c r="AI51" i="3"/>
  <c r="AL47" i="3"/>
  <c r="AM43" i="3"/>
  <c r="AK31" i="3"/>
  <c r="AI27" i="3"/>
  <c r="AL23" i="3"/>
  <c r="AL338" i="3"/>
  <c r="AJ334" i="3"/>
  <c r="AI326" i="3"/>
  <c r="AK318" i="3"/>
  <c r="AM314" i="3"/>
  <c r="AL306" i="3"/>
  <c r="AJ302" i="3"/>
  <c r="AI294" i="3"/>
  <c r="AK286" i="3"/>
  <c r="AM282" i="3"/>
  <c r="AL274" i="3"/>
  <c r="AJ270" i="3"/>
  <c r="AI262" i="3"/>
  <c r="AK254" i="3"/>
  <c r="AM250" i="3"/>
  <c r="AL242" i="3"/>
  <c r="AJ238" i="3"/>
  <c r="AI230" i="3"/>
  <c r="AK222" i="3"/>
  <c r="AM218" i="3"/>
  <c r="AL210" i="3"/>
  <c r="AJ206" i="3"/>
  <c r="AI198" i="3"/>
  <c r="AK190" i="3"/>
  <c r="AM186" i="3"/>
  <c r="AL170" i="3"/>
  <c r="AM166" i="3"/>
  <c r="AI162" i="3"/>
  <c r="AJ158" i="3"/>
  <c r="AL146" i="3"/>
  <c r="AM142" i="3"/>
  <c r="AI138" i="3"/>
  <c r="AL122" i="3"/>
  <c r="AJ118" i="3"/>
  <c r="AK114" i="3"/>
  <c r="AM102" i="3"/>
  <c r="AI98" i="3"/>
  <c r="AJ94" i="3"/>
  <c r="AL82" i="3"/>
  <c r="AM78" i="3"/>
  <c r="AI74" i="3"/>
  <c r="AL58" i="3"/>
  <c r="AJ54" i="3"/>
  <c r="AK50" i="3"/>
  <c r="AM38" i="3"/>
  <c r="AI34" i="3"/>
  <c r="AJ30" i="3"/>
  <c r="AL18" i="3"/>
  <c r="AM14" i="3"/>
  <c r="AL10" i="3"/>
  <c r="AL337" i="3"/>
  <c r="AL333" i="3"/>
  <c r="AL329" i="3"/>
  <c r="AI325" i="3"/>
  <c r="AI321" i="3"/>
  <c r="AI317" i="3"/>
  <c r="AM313" i="3"/>
  <c r="AM309" i="3"/>
  <c r="AI305" i="3"/>
  <c r="AL301" i="3"/>
  <c r="AK301" i="3"/>
  <c r="AJ297" i="3"/>
  <c r="AM293" i="3"/>
  <c r="AI289" i="3"/>
  <c r="AL285" i="3"/>
  <c r="AK285" i="3"/>
  <c r="AJ281" i="3"/>
  <c r="AM277" i="3"/>
  <c r="AI273" i="3"/>
  <c r="AL269" i="3"/>
  <c r="AK269" i="3"/>
  <c r="AJ265" i="3"/>
  <c r="AM261" i="3"/>
  <c r="AI257" i="3"/>
  <c r="AL253" i="3"/>
  <c r="AK253" i="3"/>
  <c r="AJ249" i="3"/>
  <c r="AM245" i="3"/>
  <c r="AI241" i="3"/>
  <c r="AL237" i="3"/>
  <c r="AK237" i="3"/>
  <c r="AJ233" i="3"/>
  <c r="AM229" i="3"/>
  <c r="AI225" i="3"/>
  <c r="AL221" i="3"/>
  <c r="AK221" i="3"/>
  <c r="AJ217" i="3"/>
  <c r="AM213" i="3"/>
  <c r="AI209" i="3"/>
  <c r="AL205" i="3"/>
  <c r="AK205" i="3"/>
  <c r="AJ201" i="3"/>
  <c r="AM197" i="3"/>
  <c r="AI193" i="3"/>
  <c r="AL189" i="3"/>
  <c r="AK189" i="3"/>
  <c r="AJ185" i="3"/>
  <c r="AI181" i="3"/>
  <c r="AK181" i="3"/>
  <c r="AJ177" i="3"/>
  <c r="AL173" i="3"/>
  <c r="AM173" i="3"/>
  <c r="AK173" i="3"/>
  <c r="AJ169" i="3"/>
  <c r="AL169" i="3"/>
  <c r="AI165" i="3"/>
  <c r="AL165" i="3"/>
  <c r="AJ161" i="3"/>
  <c r="AI157" i="3"/>
  <c r="AJ153" i="3"/>
  <c r="AL153" i="3"/>
  <c r="AI149" i="3"/>
  <c r="AL149" i="3"/>
  <c r="AJ145" i="3"/>
  <c r="AI141" i="3"/>
  <c r="AJ137" i="3"/>
  <c r="AL137" i="3"/>
  <c r="AI133" i="3"/>
  <c r="AL133" i="3"/>
  <c r="AJ129" i="3"/>
  <c r="AI125" i="3"/>
  <c r="AJ121" i="3"/>
  <c r="AL121" i="3"/>
  <c r="AI117" i="3"/>
  <c r="AL117" i="3"/>
  <c r="AJ113" i="3"/>
  <c r="AI109" i="3"/>
  <c r="AJ105" i="3"/>
  <c r="AL105" i="3"/>
  <c r="AI101" i="3"/>
  <c r="AL101" i="3"/>
  <c r="AJ97" i="3"/>
  <c r="AI93" i="3"/>
  <c r="AJ89" i="3"/>
  <c r="AL89" i="3"/>
  <c r="AI85" i="3"/>
  <c r="AL85" i="3"/>
  <c r="AJ81" i="3"/>
  <c r="AI77" i="3"/>
  <c r="AJ73" i="3"/>
  <c r="AL73" i="3"/>
  <c r="AI69" i="3"/>
  <c r="AL69" i="3"/>
  <c r="AJ65" i="3"/>
  <c r="AI61" i="3"/>
  <c r="AJ57" i="3"/>
  <c r="AL57" i="3"/>
  <c r="AI53" i="3"/>
  <c r="AL53" i="3"/>
  <c r="AJ49" i="3"/>
  <c r="AI45" i="3"/>
  <c r="AJ41" i="3"/>
  <c r="AL41" i="3"/>
  <c r="AI37" i="3"/>
  <c r="AL37" i="3"/>
  <c r="AJ33" i="3"/>
  <c r="AI29" i="3"/>
  <c r="AJ25" i="3"/>
  <c r="AL25" i="3"/>
  <c r="AI21" i="3"/>
  <c r="AL21" i="3"/>
  <c r="AJ17" i="3"/>
  <c r="AI13" i="3"/>
  <c r="AJ9" i="3"/>
  <c r="AJ8" i="3"/>
  <c r="AJ316" i="3"/>
  <c r="AL284" i="3"/>
  <c r="AJ248" i="3"/>
  <c r="AI212" i="3"/>
  <c r="AJ144" i="3"/>
  <c r="AL116" i="3"/>
  <c r="AM92" i="3"/>
  <c r="AK76" i="3"/>
  <c r="AI72" i="3"/>
  <c r="AI20" i="3"/>
  <c r="AJ343" i="3"/>
  <c r="AK327" i="3"/>
  <c r="AI303" i="3"/>
  <c r="AJ283" i="3"/>
  <c r="AK267" i="3"/>
  <c r="AL251" i="3"/>
  <c r="AM235" i="3"/>
  <c r="AJ215" i="3"/>
  <c r="AK203" i="3"/>
  <c r="AL191" i="3"/>
  <c r="AK179" i="3"/>
  <c r="AM175" i="3"/>
  <c r="AK167" i="3"/>
  <c r="AJ159" i="3"/>
  <c r="AK127" i="3"/>
  <c r="AJ95" i="3"/>
  <c r="AM75" i="3"/>
  <c r="AI59" i="3"/>
  <c r="AL55" i="3"/>
  <c r="AJ31" i="3"/>
  <c r="AM11" i="3"/>
  <c r="AK334" i="3"/>
  <c r="AL322" i="3"/>
  <c r="AI310" i="3"/>
  <c r="AM298" i="3"/>
  <c r="AJ286" i="3"/>
  <c r="AK270" i="3"/>
  <c r="AL258" i="3"/>
  <c r="AI246" i="3"/>
  <c r="AM234" i="3"/>
  <c r="AJ222" i="3"/>
  <c r="AK206" i="3"/>
  <c r="AL194" i="3"/>
  <c r="AI182" i="3"/>
  <c r="AL174" i="3"/>
  <c r="AM170" i="3"/>
  <c r="AL154" i="3"/>
  <c r="AK146" i="3"/>
  <c r="AI130" i="3"/>
  <c r="AJ126" i="3"/>
  <c r="AM110" i="3"/>
  <c r="AI106" i="3"/>
  <c r="AL90" i="3"/>
  <c r="AJ86" i="3"/>
  <c r="AM70" i="3"/>
  <c r="AI66" i="3"/>
  <c r="AL50" i="3"/>
  <c r="AK18" i="3"/>
  <c r="AM337" i="3"/>
  <c r="AJ329" i="3"/>
  <c r="AK321" i="3"/>
  <c r="AK313" i="3"/>
  <c r="AM340" i="3"/>
  <c r="AJ324" i="3"/>
  <c r="AL308" i="3"/>
  <c r="AI288" i="3"/>
  <c r="AM272" i="3"/>
  <c r="AK256" i="3"/>
  <c r="AL240" i="3"/>
  <c r="AI220" i="3"/>
  <c r="AJ204" i="3"/>
  <c r="AK188" i="3"/>
  <c r="AM168" i="3"/>
  <c r="AI168" i="3"/>
  <c r="AM156" i="3"/>
  <c r="AL140" i="3"/>
  <c r="AL124" i="3"/>
  <c r="AI112" i="3"/>
  <c r="AK84" i="3"/>
  <c r="AJ72" i="3"/>
  <c r="AK68" i="3"/>
  <c r="AI68" i="3"/>
  <c r="AJ64" i="3"/>
  <c r="AM56" i="3"/>
  <c r="AI56" i="3"/>
  <c r="AM44" i="3"/>
  <c r="AI32" i="3"/>
  <c r="AJ24" i="3"/>
  <c r="AL12" i="3"/>
  <c r="AM339" i="3"/>
  <c r="AJ327" i="3"/>
  <c r="AK319" i="3"/>
  <c r="AK311" i="3"/>
  <c r="AL303" i="3"/>
  <c r="AI295" i="3"/>
  <c r="AI287" i="3"/>
  <c r="AM279" i="3"/>
  <c r="AJ267" i="3"/>
  <c r="AJ259" i="3"/>
  <c r="AK251" i="3"/>
  <c r="AL243" i="3"/>
  <c r="AL235" i="3"/>
  <c r="AI227" i="3"/>
  <c r="AM219" i="3"/>
  <c r="AL211" i="3"/>
  <c r="AJ203" i="3"/>
  <c r="AI199" i="3"/>
  <c r="AK191" i="3"/>
  <c r="AM187" i="3"/>
  <c r="AK171" i="3"/>
  <c r="AI163" i="3"/>
  <c r="AL159" i="3"/>
  <c r="AM155" i="3"/>
  <c r="AK143" i="3"/>
  <c r="AI139" i="3"/>
  <c r="AL135" i="3"/>
  <c r="AK119" i="3"/>
  <c r="AM115" i="3"/>
  <c r="AJ111" i="3"/>
  <c r="AI99" i="3"/>
  <c r="AL95" i="3"/>
  <c r="AM91" i="3"/>
  <c r="AK79" i="3"/>
  <c r="AI75" i="3"/>
  <c r="AL71" i="3"/>
  <c r="AK55" i="3"/>
  <c r="AM51" i="3"/>
  <c r="AJ47" i="3"/>
  <c r="AI35" i="3"/>
  <c r="AL31" i="3"/>
  <c r="AM27" i="3"/>
  <c r="AK15" i="3"/>
  <c r="AI11" i="3"/>
  <c r="AI338" i="3"/>
  <c r="AK330" i="3"/>
  <c r="AM326" i="3"/>
  <c r="AL318" i="3"/>
  <c r="AJ314" i="3"/>
  <c r="AI306" i="3"/>
  <c r="AK298" i="3"/>
  <c r="AM294" i="3"/>
  <c r="AL286" i="3"/>
  <c r="AJ282" i="3"/>
  <c r="AI274" i="3"/>
  <c r="AK266" i="3"/>
  <c r="AM262" i="3"/>
  <c r="AL254" i="3"/>
  <c r="AJ250" i="3"/>
  <c r="AI242" i="3"/>
  <c r="AK234" i="3"/>
  <c r="AM230" i="3"/>
  <c r="AL222" i="3"/>
  <c r="AJ218" i="3"/>
  <c r="AI210" i="3"/>
  <c r="AK202" i="3"/>
  <c r="AM198" i="3"/>
  <c r="AL190" i="3"/>
  <c r="AJ186" i="3"/>
  <c r="AK178" i="3"/>
  <c r="AI178" i="3"/>
  <c r="AM174" i="3"/>
  <c r="AI170" i="3"/>
  <c r="AJ166" i="3"/>
  <c r="AK162" i="3"/>
  <c r="AM150" i="3"/>
  <c r="AI146" i="3"/>
  <c r="AJ142" i="3"/>
  <c r="AL130" i="3"/>
  <c r="AM126" i="3"/>
  <c r="AI122" i="3"/>
  <c r="AL106" i="3"/>
  <c r="AJ102" i="3"/>
  <c r="AK98" i="3"/>
  <c r="AM86" i="3"/>
  <c r="AI82" i="3"/>
  <c r="AJ78" i="3"/>
  <c r="AL66" i="3"/>
  <c r="AM62" i="3"/>
  <c r="AI58" i="3"/>
  <c r="AL42" i="3"/>
  <c r="AJ38" i="3"/>
  <c r="AK34" i="3"/>
  <c r="AM22" i="3"/>
  <c r="AI18" i="3"/>
  <c r="AJ14" i="3"/>
  <c r="AK14" i="3"/>
  <c r="AI10" i="3"/>
  <c r="AI341" i="3"/>
  <c r="AI337" i="3"/>
  <c r="AI333" i="3"/>
  <c r="AM329" i="3"/>
  <c r="AM325" i="3"/>
  <c r="AM321" i="3"/>
  <c r="AJ317" i="3"/>
  <c r="AJ313" i="3"/>
  <c r="AJ309" i="3"/>
  <c r="AM305" i="3"/>
  <c r="AI301" i="3"/>
  <c r="AL297" i="3"/>
  <c r="AK297" i="3"/>
  <c r="AJ293" i="3"/>
  <c r="AM289" i="3"/>
  <c r="AI285" i="3"/>
  <c r="AL281" i="3"/>
  <c r="AK281" i="3"/>
  <c r="AJ277" i="3"/>
  <c r="AM273" i="3"/>
  <c r="AI269" i="3"/>
  <c r="AL265" i="3"/>
  <c r="AK265" i="3"/>
  <c r="AJ261" i="3"/>
  <c r="AM257" i="3"/>
  <c r="AI253" i="3"/>
  <c r="AL249" i="3"/>
  <c r="AK249" i="3"/>
  <c r="AJ245" i="3"/>
  <c r="AM241" i="3"/>
  <c r="AI237" i="3"/>
  <c r="AL233" i="3"/>
  <c r="AK233" i="3"/>
  <c r="AJ229" i="3"/>
  <c r="AM225" i="3"/>
  <c r="AI221" i="3"/>
  <c r="AL217" i="3"/>
  <c r="AK217" i="3"/>
  <c r="AJ213" i="3"/>
  <c r="AM209" i="3"/>
  <c r="AI205" i="3"/>
  <c r="AL201" i="3"/>
  <c r="AK201" i="3"/>
  <c r="AJ197" i="3"/>
  <c r="AM193" i="3"/>
  <c r="AI189" i="3"/>
  <c r="AL185" i="3"/>
  <c r="AK185" i="3"/>
  <c r="AM181" i="3"/>
  <c r="AI177" i="3"/>
  <c r="AK169" i="3"/>
  <c r="AM165" i="3"/>
  <c r="AK161" i="3"/>
  <c r="AM157" i="3"/>
  <c r="AK153" i="3"/>
  <c r="AM149" i="3"/>
  <c r="AK145" i="3"/>
  <c r="AM141" i="3"/>
  <c r="AK137" i="3"/>
  <c r="AM133" i="3"/>
  <c r="AK129" i="3"/>
  <c r="AM125" i="3"/>
  <c r="AK121" i="3"/>
  <c r="AM117" i="3"/>
  <c r="AK113" i="3"/>
  <c r="AM109" i="3"/>
  <c r="AK105" i="3"/>
  <c r="AM101" i="3"/>
  <c r="AK97" i="3"/>
  <c r="AM93" i="3"/>
  <c r="AK89" i="3"/>
  <c r="AM85" i="3"/>
  <c r="AK81" i="3"/>
  <c r="AM77" i="3"/>
  <c r="AK73" i="3"/>
  <c r="AM69" i="3"/>
  <c r="AK65" i="3"/>
  <c r="AM61" i="3"/>
  <c r="AK57" i="3"/>
  <c r="AM53" i="3"/>
  <c r="AK49" i="3"/>
  <c r="AM45" i="3"/>
  <c r="AK41" i="3"/>
  <c r="AM37" i="3"/>
  <c r="AK33" i="3"/>
  <c r="AM29" i="3"/>
  <c r="AK25" i="3"/>
  <c r="AM21" i="3"/>
  <c r="AK17" i="3"/>
  <c r="AM13" i="3"/>
  <c r="AK9" i="3"/>
  <c r="AL8" i="3"/>
  <c r="AI332" i="3"/>
  <c r="AK300" i="3"/>
  <c r="AM264" i="3"/>
  <c r="AK232" i="3"/>
  <c r="AM196" i="3"/>
  <c r="AL160" i="3"/>
  <c r="AI148" i="3"/>
  <c r="AM72" i="3"/>
  <c r="AL68" i="3"/>
  <c r="AK28" i="3"/>
  <c r="AJ16" i="3"/>
  <c r="AK335" i="3"/>
  <c r="AL319" i="3"/>
  <c r="AI311" i="3"/>
  <c r="AM295" i="3"/>
  <c r="AJ275" i="3"/>
  <c r="AL259" i="3"/>
  <c r="AI243" i="3"/>
  <c r="AM227" i="3"/>
  <c r="AI211" i="3"/>
  <c r="AM199" i="3"/>
  <c r="AJ183" i="3"/>
  <c r="AI179" i="3"/>
  <c r="AM163" i="3"/>
  <c r="AI147" i="3"/>
  <c r="AL143" i="3"/>
  <c r="AM139" i="3"/>
  <c r="AI123" i="3"/>
  <c r="AL119" i="3"/>
  <c r="AK103" i="3"/>
  <c r="AM99" i="3"/>
  <c r="AI83" i="3"/>
  <c r="AL79" i="3"/>
  <c r="AK63" i="3"/>
  <c r="AK39" i="3"/>
  <c r="AM35" i="3"/>
  <c r="AI19" i="3"/>
  <c r="AL15" i="3"/>
  <c r="AI342" i="3"/>
  <c r="AM330" i="3"/>
  <c r="AJ318" i="3"/>
  <c r="AK302" i="3"/>
  <c r="AL290" i="3"/>
  <c r="AI278" i="3"/>
  <c r="AM266" i="3"/>
  <c r="AJ254" i="3"/>
  <c r="AK238" i="3"/>
  <c r="AL226" i="3"/>
  <c r="AI214" i="3"/>
  <c r="AM202" i="3"/>
  <c r="AJ190" i="3"/>
  <c r="AJ150" i="3"/>
  <c r="AM134" i="3"/>
  <c r="AL114" i="3"/>
  <c r="AK82" i="3"/>
  <c r="AJ62" i="3"/>
  <c r="AM46" i="3"/>
  <c r="AI42" i="3"/>
  <c r="AL26" i="3"/>
  <c r="AJ22" i="3"/>
  <c r="AM341" i="3"/>
  <c r="AJ333" i="3"/>
  <c r="AJ325" i="3"/>
  <c r="AK317" i="3"/>
  <c r="AJ332" i="3"/>
  <c r="AJ264" i="3"/>
  <c r="AJ196" i="3"/>
  <c r="AM343" i="3"/>
  <c r="AL307" i="3"/>
  <c r="AM275" i="3"/>
  <c r="AL239" i="3"/>
  <c r="AK207" i="3"/>
  <c r="AI183" i="3"/>
  <c r="AL175" i="3"/>
  <c r="AM147" i="3"/>
  <c r="AL127" i="3"/>
  <c r="AI107" i="3"/>
  <c r="AK23" i="3"/>
  <c r="AJ15" i="3"/>
  <c r="AJ330" i="3"/>
  <c r="AL302" i="3"/>
  <c r="AM278" i="3"/>
  <c r="AK250" i="3"/>
  <c r="AI226" i="3"/>
  <c r="AJ202" i="3"/>
  <c r="AM158" i="3"/>
  <c r="AL74" i="3"/>
  <c r="AK66" i="3"/>
  <c r="AM54" i="3"/>
  <c r="AJ46" i="3"/>
  <c r="AL34" i="3"/>
  <c r="AI26" i="3"/>
  <c r="AK329" i="3"/>
  <c r="AI309" i="3"/>
  <c r="AK305" i="3"/>
  <c r="AM297" i="3"/>
  <c r="AL289" i="3"/>
  <c r="AJ285" i="3"/>
  <c r="AI277" i="3"/>
  <c r="AK273" i="3"/>
  <c r="AM265" i="3"/>
  <c r="AL257" i="3"/>
  <c r="AJ253" i="3"/>
  <c r="AI245" i="3"/>
  <c r="AK241" i="3"/>
  <c r="AM233" i="3"/>
  <c r="AL225" i="3"/>
  <c r="AJ221" i="3"/>
  <c r="AI213" i="3"/>
  <c r="AK209" i="3"/>
  <c r="AM201" i="3"/>
  <c r="AL193" i="3"/>
  <c r="AJ189" i="3"/>
  <c r="AL177" i="3"/>
  <c r="AJ173" i="3"/>
  <c r="AM169" i="3"/>
  <c r="AJ149" i="3"/>
  <c r="AM145" i="3"/>
  <c r="AK141" i="3"/>
  <c r="AL141" i="3"/>
  <c r="AM137" i="3"/>
  <c r="AJ117" i="3"/>
  <c r="AM113" i="3"/>
  <c r="AK109" i="3"/>
  <c r="AL109" i="3"/>
  <c r="AM105" i="3"/>
  <c r="AJ85" i="3"/>
  <c r="AM81" i="3"/>
  <c r="AK77" i="3"/>
  <c r="AL77" i="3"/>
  <c r="AM73" i="3"/>
  <c r="AJ53" i="3"/>
  <c r="AM49" i="3"/>
  <c r="AK45" i="3"/>
  <c r="AL45" i="3"/>
  <c r="AM41" i="3"/>
  <c r="AJ21" i="3"/>
  <c r="AM17" i="3"/>
  <c r="AK13" i="3"/>
  <c r="AM9" i="3"/>
  <c r="AK8" i="3"/>
  <c r="AI228" i="3"/>
  <c r="AJ128" i="3"/>
  <c r="AI291" i="3"/>
  <c r="AI223" i="3"/>
  <c r="AJ143" i="3"/>
  <c r="AM123" i="3"/>
  <c r="AL103" i="3"/>
  <c r="AM19" i="3"/>
  <c r="AM342" i="3"/>
  <c r="AK314" i="3"/>
  <c r="AI290" i="3"/>
  <c r="AL238" i="3"/>
  <c r="AK186" i="3"/>
  <c r="AL162" i="3"/>
  <c r="AI154" i="3"/>
  <c r="AM30" i="3"/>
  <c r="AK337" i="3"/>
  <c r="AL305" i="3"/>
  <c r="AI293" i="3"/>
  <c r="AM281" i="3"/>
  <c r="AJ269" i="3"/>
  <c r="AK257" i="3"/>
  <c r="AL241" i="3"/>
  <c r="AI229" i="3"/>
  <c r="AK225" i="3"/>
  <c r="AL209" i="3"/>
  <c r="AI197" i="3"/>
  <c r="AM185" i="3"/>
  <c r="AK177" i="3"/>
  <c r="AL157" i="3"/>
  <c r="AJ133" i="3"/>
  <c r="AM129" i="3"/>
  <c r="AK125" i="3"/>
  <c r="AM121" i="3"/>
  <c r="AK93" i="3"/>
  <c r="AM89" i="3"/>
  <c r="AM65" i="3"/>
  <c r="AK61" i="3"/>
  <c r="AM57" i="3"/>
  <c r="AJ37" i="3"/>
  <c r="AL29" i="3"/>
  <c r="AM280" i="3"/>
  <c r="AM108" i="3"/>
  <c r="AI96" i="3"/>
  <c r="AK247" i="3"/>
  <c r="AJ187" i="3"/>
  <c r="AJ79" i="3"/>
  <c r="AM59" i="3"/>
  <c r="AL39" i="3"/>
  <c r="AM310" i="3"/>
  <c r="AI258" i="3"/>
  <c r="AL206" i="3"/>
  <c r="AK130" i="3"/>
  <c r="AJ110" i="3"/>
  <c r="AI90" i="3"/>
  <c r="AL313" i="3"/>
  <c r="AI297" i="3"/>
  <c r="AM285" i="3"/>
  <c r="AJ273" i="3"/>
  <c r="AK261" i="3"/>
  <c r="AL245" i="3"/>
  <c r="AI233" i="3"/>
  <c r="AM221" i="3"/>
  <c r="AJ209" i="3"/>
  <c r="AK197" i="3"/>
  <c r="AL181" i="3"/>
  <c r="AK165" i="3"/>
  <c r="AL161" i="3"/>
  <c r="AI145" i="3"/>
  <c r="AK133" i="3"/>
  <c r="AL129" i="3"/>
  <c r="AK101" i="3"/>
  <c r="AL97" i="3"/>
  <c r="AI81" i="3"/>
  <c r="AK69" i="3"/>
  <c r="AL65" i="3"/>
  <c r="AI49" i="3"/>
  <c r="AJ45" i="3"/>
  <c r="AI41" i="3"/>
  <c r="AJ13" i="3"/>
  <c r="AI9" i="3"/>
  <c r="AK316" i="3"/>
  <c r="AK248" i="3"/>
  <c r="AK148" i="3"/>
  <c r="AJ136" i="3"/>
  <c r="AM120" i="3"/>
  <c r="AI120" i="3"/>
  <c r="AJ88" i="3"/>
  <c r="AL76" i="3"/>
  <c r="AJ331" i="3"/>
  <c r="AL299" i="3"/>
  <c r="AJ263" i="3"/>
  <c r="AI231" i="3"/>
  <c r="AM203" i="3"/>
  <c r="AL167" i="3"/>
  <c r="AM83" i="3"/>
  <c r="AL63" i="3"/>
  <c r="AI43" i="3"/>
  <c r="AI322" i="3"/>
  <c r="AJ298" i="3"/>
  <c r="AL270" i="3"/>
  <c r="AM246" i="3"/>
  <c r="AK218" i="3"/>
  <c r="AI194" i="3"/>
  <c r="AJ178" i="3"/>
  <c r="AJ134" i="3"/>
  <c r="AI114" i="3"/>
  <c r="AM94" i="3"/>
  <c r="AJ341" i="3"/>
  <c r="AL321" i="3"/>
  <c r="AK309" i="3"/>
  <c r="AM301" i="3"/>
  <c r="AL293" i="3"/>
  <c r="AJ289" i="3"/>
  <c r="AI281" i="3"/>
  <c r="AK277" i="3"/>
  <c r="AM269" i="3"/>
  <c r="AL261" i="3"/>
  <c r="AJ257" i="3"/>
  <c r="AI249" i="3"/>
  <c r="AK245" i="3"/>
  <c r="AM237" i="3"/>
  <c r="AL229" i="3"/>
  <c r="AJ225" i="3"/>
  <c r="AI217" i="3"/>
  <c r="AK213" i="3"/>
  <c r="AM205" i="3"/>
  <c r="AL197" i="3"/>
  <c r="AJ193" i="3"/>
  <c r="AI185" i="3"/>
  <c r="AJ181" i="3"/>
  <c r="AI161" i="3"/>
  <c r="AJ157" i="3"/>
  <c r="AI153" i="3"/>
  <c r="AK149" i="3"/>
  <c r="AL145" i="3"/>
  <c r="AI129" i="3"/>
  <c r="AJ125" i="3"/>
  <c r="AI121" i="3"/>
  <c r="AK117" i="3"/>
  <c r="AL113" i="3"/>
  <c r="AI97" i="3"/>
  <c r="AJ93" i="3"/>
  <c r="AI89" i="3"/>
  <c r="AK85" i="3"/>
  <c r="AL81" i="3"/>
  <c r="AI65" i="3"/>
  <c r="AJ61" i="3"/>
  <c r="AI57" i="3"/>
  <c r="AK53" i="3"/>
  <c r="AL49" i="3"/>
  <c r="AI33" i="3"/>
  <c r="AJ29" i="3"/>
  <c r="AI25" i="3"/>
  <c r="AK21" i="3"/>
  <c r="AL17" i="3"/>
  <c r="AL300" i="3"/>
  <c r="AI132" i="3"/>
  <c r="AL60" i="3"/>
  <c r="AK20" i="3"/>
  <c r="AJ323" i="3"/>
  <c r="AK255" i="3"/>
  <c r="AL195" i="3"/>
  <c r="AK151" i="3"/>
  <c r="AI131" i="3"/>
  <c r="AK111" i="3"/>
  <c r="AJ266" i="3"/>
  <c r="AM214" i="3"/>
  <c r="AJ70" i="3"/>
  <c r="AI50" i="3"/>
  <c r="AL317" i="3"/>
  <c r="AJ301" i="3"/>
  <c r="AK289" i="3"/>
  <c r="AL273" i="3"/>
  <c r="AI261" i="3"/>
  <c r="AM249" i="3"/>
  <c r="AJ237" i="3"/>
  <c r="AM217" i="3"/>
  <c r="AJ205" i="3"/>
  <c r="AK193" i="3"/>
  <c r="AI173" i="3"/>
  <c r="AJ165" i="3"/>
  <c r="AM161" i="3"/>
  <c r="AK157" i="3"/>
  <c r="AM153" i="3"/>
  <c r="AL125" i="3"/>
  <c r="AJ101" i="3"/>
  <c r="AM97" i="3"/>
  <c r="AL93" i="3"/>
  <c r="AJ69" i="3"/>
  <c r="AL61" i="3"/>
  <c r="AM33" i="3"/>
  <c r="AK29" i="3"/>
  <c r="AM25" i="3"/>
  <c r="AL9" i="3"/>
  <c r="AM8" i="3"/>
  <c r="AM212" i="3"/>
  <c r="AK132" i="3"/>
  <c r="AI48" i="3"/>
  <c r="AK315" i="3"/>
  <c r="AM283" i="3"/>
  <c r="AI215" i="3"/>
  <c r="AK87" i="3"/>
  <c r="AI67" i="3"/>
  <c r="AK47" i="3"/>
  <c r="AL334" i="3"/>
  <c r="AK282" i="3"/>
  <c r="AJ234" i="3"/>
  <c r="AM182" i="3"/>
  <c r="AL138" i="3"/>
  <c r="AM118" i="3"/>
  <c r="AL98" i="3"/>
  <c r="AK333" i="3"/>
  <c r="AJ305" i="3"/>
  <c r="AK293" i="3"/>
  <c r="AL277" i="3"/>
  <c r="AI265" i="3"/>
  <c r="AM253" i="3"/>
  <c r="AJ241" i="3"/>
  <c r="AK229" i="3"/>
  <c r="AL213" i="3"/>
  <c r="AI201" i="3"/>
  <c r="AM189" i="3"/>
  <c r="AM177" i="3"/>
  <c r="AI169" i="3"/>
  <c r="AJ141" i="3"/>
  <c r="AI137" i="3"/>
  <c r="AI113" i="3"/>
  <c r="AJ109" i="3"/>
  <c r="AI105" i="3"/>
  <c r="AJ77" i="3"/>
  <c r="AI73" i="3"/>
  <c r="AK37" i="3"/>
  <c r="AL33" i="3"/>
  <c r="AI17" i="3"/>
  <c r="AL13" i="3"/>
  <c r="K207" i="18"/>
  <c r="K402" i="18" s="1"/>
  <c r="K603" i="18" s="1"/>
  <c r="K109" i="18"/>
  <c r="B212" i="16"/>
  <c r="B114" i="16"/>
  <c r="B228" i="16"/>
  <c r="B130" i="16"/>
  <c r="B232" i="16"/>
  <c r="B134" i="16"/>
  <c r="B244" i="16"/>
  <c r="B146" i="16"/>
  <c r="B248" i="16"/>
  <c r="B150" i="16"/>
  <c r="E251" i="16"/>
  <c r="E446" i="16" s="1"/>
  <c r="E647" i="16" s="1"/>
  <c r="E153" i="16"/>
  <c r="H253" i="17"/>
  <c r="H448" i="17" s="1"/>
  <c r="H155" i="17"/>
  <c r="H285" i="17"/>
  <c r="H480" i="17" s="1"/>
  <c r="H187" i="17"/>
  <c r="E125" i="16"/>
  <c r="E223" i="16"/>
  <c r="E418" i="16" s="1"/>
  <c r="E133" i="16"/>
  <c r="E231" i="16"/>
  <c r="E426" i="16" s="1"/>
  <c r="E627" i="16" s="1"/>
  <c r="E239" i="16"/>
  <c r="E434" i="16" s="1"/>
  <c r="E635" i="16" s="1"/>
  <c r="E141" i="16"/>
  <c r="E243" i="16"/>
  <c r="E438" i="16" s="1"/>
  <c r="E639" i="16" s="1"/>
  <c r="E145" i="16"/>
  <c r="K151" i="16"/>
  <c r="K249" i="16"/>
  <c r="K444" i="16" s="1"/>
  <c r="K645" i="16" s="1"/>
  <c r="K842" i="16" s="1"/>
  <c r="H262" i="17"/>
  <c r="H457" i="17" s="1"/>
  <c r="H164" i="17"/>
  <c r="K141" i="18"/>
  <c r="K239" i="18"/>
  <c r="K434" i="18" s="1"/>
  <c r="K635" i="18" s="1"/>
  <c r="K832" i="18" s="1"/>
  <c r="E259" i="18"/>
  <c r="E454" i="18" s="1"/>
  <c r="E655" i="18" s="1"/>
  <c r="E161" i="18"/>
  <c r="H227" i="16"/>
  <c r="H422" i="16" s="1"/>
  <c r="H129" i="16"/>
  <c r="H231" i="16"/>
  <c r="H426" i="16" s="1"/>
  <c r="H133" i="16"/>
  <c r="H247" i="16"/>
  <c r="H442" i="16" s="1"/>
  <c r="H149" i="16"/>
  <c r="E254" i="16"/>
  <c r="E449" i="16" s="1"/>
  <c r="E650" i="16" s="1"/>
  <c r="E156" i="16"/>
  <c r="E278" i="16"/>
  <c r="E473" i="16" s="1"/>
  <c r="E674" i="16" s="1"/>
  <c r="E180" i="16"/>
  <c r="E209" i="17"/>
  <c r="E404" i="17" s="1"/>
  <c r="E111" i="17"/>
  <c r="E231" i="17"/>
  <c r="E426" i="17" s="1"/>
  <c r="E627" i="17" s="1"/>
  <c r="E133" i="17"/>
  <c r="H173" i="17"/>
  <c r="H271" i="17"/>
  <c r="H466" i="17" s="1"/>
  <c r="K114" i="18"/>
  <c r="K212" i="18"/>
  <c r="K407" i="18" s="1"/>
  <c r="K608" i="18" s="1"/>
  <c r="K805" i="18" s="1"/>
  <c r="K122" i="18"/>
  <c r="K220" i="18"/>
  <c r="K415" i="18" s="1"/>
  <c r="K616" i="18" s="1"/>
  <c r="K813" i="18" s="1"/>
  <c r="K219" i="16"/>
  <c r="K414" i="16" s="1"/>
  <c r="K615" i="16" s="1"/>
  <c r="K812" i="16" s="1"/>
  <c r="K121" i="16"/>
  <c r="K247" i="16"/>
  <c r="K442" i="16" s="1"/>
  <c r="K643" i="16" s="1"/>
  <c r="K840" i="16" s="1"/>
  <c r="K149" i="16"/>
  <c r="K278" i="16"/>
  <c r="K473" i="16" s="1"/>
  <c r="K674" i="16" s="1"/>
  <c r="K871" i="16" s="1"/>
  <c r="K180" i="16"/>
  <c r="K209" i="17"/>
  <c r="K404" i="17" s="1"/>
  <c r="K111" i="17"/>
  <c r="H252" i="17"/>
  <c r="H447" i="17" s="1"/>
  <c r="H154" i="17"/>
  <c r="H284" i="17"/>
  <c r="H479" i="17" s="1"/>
  <c r="H186" i="17"/>
  <c r="K113" i="18"/>
  <c r="K211" i="18"/>
  <c r="K406" i="18" s="1"/>
  <c r="K607" i="18" s="1"/>
  <c r="K804" i="18" s="1"/>
  <c r="K229" i="18"/>
  <c r="K424" i="18" s="1"/>
  <c r="K625" i="18" s="1"/>
  <c r="K822" i="18" s="1"/>
  <c r="K131" i="18"/>
  <c r="K245" i="18"/>
  <c r="K440" i="18" s="1"/>
  <c r="K641" i="18" s="1"/>
  <c r="K838" i="18" s="1"/>
  <c r="K147" i="18"/>
  <c r="B256" i="16"/>
  <c r="B158" i="16"/>
  <c r="B272" i="16"/>
  <c r="B174" i="16"/>
  <c r="B280" i="16"/>
  <c r="B182" i="16"/>
  <c r="H113" i="17"/>
  <c r="H211" i="17"/>
  <c r="H406" i="17" s="1"/>
  <c r="H117" i="17"/>
  <c r="H215" i="17"/>
  <c r="H410" i="17" s="1"/>
  <c r="B240" i="17"/>
  <c r="B142" i="17"/>
  <c r="B256" i="17"/>
  <c r="B158" i="17"/>
  <c r="B288" i="17"/>
  <c r="B190" i="17"/>
  <c r="E117" i="18"/>
  <c r="E215" i="18"/>
  <c r="E410" i="18" s="1"/>
  <c r="E119" i="18"/>
  <c r="E217" i="18"/>
  <c r="E412" i="18" s="1"/>
  <c r="E613" i="18" s="1"/>
  <c r="E127" i="18"/>
  <c r="E225" i="18"/>
  <c r="E420" i="18" s="1"/>
  <c r="E621" i="18" s="1"/>
  <c r="E241" i="18"/>
  <c r="E436" i="18" s="1"/>
  <c r="E637" i="18" s="1"/>
  <c r="E143" i="18"/>
  <c r="H150" i="16"/>
  <c r="H248" i="16"/>
  <c r="H154" i="16"/>
  <c r="H252" i="16"/>
  <c r="H170" i="16"/>
  <c r="H268" i="16"/>
  <c r="H182" i="16"/>
  <c r="H280" i="16"/>
  <c r="H475" i="16" s="1"/>
  <c r="B111" i="17"/>
  <c r="B209" i="17"/>
  <c r="B223" i="17"/>
  <c r="B125" i="17"/>
  <c r="B231" i="17"/>
  <c r="B133" i="17"/>
  <c r="B235" i="17"/>
  <c r="B137" i="17"/>
  <c r="B239" i="17"/>
  <c r="B141" i="17"/>
  <c r="B247" i="17"/>
  <c r="B149" i="17"/>
  <c r="B271" i="17"/>
  <c r="B173" i="17"/>
  <c r="B287" i="17"/>
  <c r="B189" i="17"/>
  <c r="E208" i="18"/>
  <c r="E403" i="18" s="1"/>
  <c r="E604" i="18" s="1"/>
  <c r="E110" i="18"/>
  <c r="E216" i="18"/>
  <c r="E411" i="18" s="1"/>
  <c r="E612" i="18" s="1"/>
  <c r="E118" i="18"/>
  <c r="E224" i="18"/>
  <c r="E419" i="18" s="1"/>
  <c r="E620" i="18" s="1"/>
  <c r="E126" i="18"/>
  <c r="E232" i="18"/>
  <c r="E427" i="18" s="1"/>
  <c r="E628" i="18" s="1"/>
  <c r="E134" i="18"/>
  <c r="E240" i="18"/>
  <c r="E435" i="18" s="1"/>
  <c r="E636" i="18" s="1"/>
  <c r="E142" i="18"/>
  <c r="E248" i="18"/>
  <c r="E443" i="18" s="1"/>
  <c r="E644" i="18" s="1"/>
  <c r="E150" i="18"/>
  <c r="E256" i="18"/>
  <c r="E451" i="18" s="1"/>
  <c r="E652" i="18" s="1"/>
  <c r="E158" i="18"/>
  <c r="E264" i="18"/>
  <c r="E459" i="18" s="1"/>
  <c r="E660" i="18" s="1"/>
  <c r="E166" i="18"/>
  <c r="E280" i="18"/>
  <c r="E475" i="18" s="1"/>
  <c r="E676" i="18" s="1"/>
  <c r="E182" i="18"/>
  <c r="E238" i="17"/>
  <c r="E433" i="17" s="1"/>
  <c r="E634" i="17" s="1"/>
  <c r="E140" i="17"/>
  <c r="E242" i="17"/>
  <c r="E437" i="17" s="1"/>
  <c r="E638" i="17" s="1"/>
  <c r="E144" i="17"/>
  <c r="E246" i="17"/>
  <c r="E441" i="17" s="1"/>
  <c r="E642" i="17" s="1"/>
  <c r="E148" i="17"/>
  <c r="E250" i="17"/>
  <c r="E445" i="17" s="1"/>
  <c r="E646" i="17" s="1"/>
  <c r="E152" i="17"/>
  <c r="E254" i="17"/>
  <c r="E449" i="17" s="1"/>
  <c r="E650" i="17" s="1"/>
  <c r="E156" i="17"/>
  <c r="E258" i="17"/>
  <c r="E453" i="17" s="1"/>
  <c r="E654" i="17" s="1"/>
  <c r="E160" i="17"/>
  <c r="E262" i="17"/>
  <c r="E457" i="17" s="1"/>
  <c r="E658" i="17" s="1"/>
  <c r="E164" i="17"/>
  <c r="E266" i="17"/>
  <c r="E461" i="17" s="1"/>
  <c r="E662" i="17" s="1"/>
  <c r="E168" i="17"/>
  <c r="E270" i="17"/>
  <c r="E465" i="17" s="1"/>
  <c r="E666" i="17" s="1"/>
  <c r="E172" i="17"/>
  <c r="E274" i="17"/>
  <c r="E469" i="17" s="1"/>
  <c r="E670" i="17" s="1"/>
  <c r="E176" i="17"/>
  <c r="E278" i="17"/>
  <c r="E473" i="17" s="1"/>
  <c r="E674" i="17" s="1"/>
  <c r="E180" i="17"/>
  <c r="E282" i="17"/>
  <c r="E477" i="17" s="1"/>
  <c r="E678" i="17" s="1"/>
  <c r="E184" i="17"/>
  <c r="E286" i="17"/>
  <c r="E481" i="17" s="1"/>
  <c r="E682" i="17" s="1"/>
  <c r="E188" i="17"/>
  <c r="E290" i="17"/>
  <c r="E485" i="17" s="1"/>
  <c r="E686" i="17" s="1"/>
  <c r="E192" i="17"/>
  <c r="B211" i="18"/>
  <c r="B113" i="18"/>
  <c r="B215" i="18"/>
  <c r="B117" i="18"/>
  <c r="B217" i="18"/>
  <c r="B119" i="18"/>
  <c r="B221" i="18"/>
  <c r="B123" i="18"/>
  <c r="B225" i="18"/>
  <c r="B127" i="18"/>
  <c r="B229" i="18"/>
  <c r="B131" i="18"/>
  <c r="B233" i="18"/>
  <c r="B135" i="18"/>
  <c r="B237" i="18"/>
  <c r="B139" i="18"/>
  <c r="B241" i="18"/>
  <c r="B143" i="18"/>
  <c r="B245" i="18"/>
  <c r="B147" i="18"/>
  <c r="B249" i="18"/>
  <c r="B151" i="18"/>
  <c r="B253" i="18"/>
  <c r="B155" i="18"/>
  <c r="B257" i="18"/>
  <c r="B159" i="18"/>
  <c r="K261" i="18"/>
  <c r="K456" i="18" s="1"/>
  <c r="K657" i="18" s="1"/>
  <c r="K854" i="18" s="1"/>
  <c r="K163" i="18"/>
  <c r="K269" i="18"/>
  <c r="K464" i="18" s="1"/>
  <c r="K665" i="18" s="1"/>
  <c r="K862" i="18" s="1"/>
  <c r="K171" i="18"/>
  <c r="K277" i="18"/>
  <c r="K472" i="18" s="1"/>
  <c r="K673" i="18" s="1"/>
  <c r="K870" i="18" s="1"/>
  <c r="K179" i="18"/>
  <c r="K285" i="18"/>
  <c r="K480" i="18" s="1"/>
  <c r="K681" i="18" s="1"/>
  <c r="K878" i="18" s="1"/>
  <c r="K187" i="18"/>
  <c r="K139" i="17"/>
  <c r="K237" i="17"/>
  <c r="K432" i="17" s="1"/>
  <c r="K241" i="17"/>
  <c r="K436" i="17" s="1"/>
  <c r="K143" i="17"/>
  <c r="K245" i="17"/>
  <c r="K440" i="17" s="1"/>
  <c r="K641" i="17" s="1"/>
  <c r="K838" i="17" s="1"/>
  <c r="K147" i="17"/>
  <c r="K151" i="17"/>
  <c r="K249" i="17"/>
  <c r="K444" i="17" s="1"/>
  <c r="K645" i="17" s="1"/>
  <c r="K842" i="17" s="1"/>
  <c r="K253" i="17"/>
  <c r="K448" i="17" s="1"/>
  <c r="K155" i="17"/>
  <c r="K159" i="17"/>
  <c r="K257" i="17"/>
  <c r="K452" i="17" s="1"/>
  <c r="K163" i="17"/>
  <c r="K261" i="17"/>
  <c r="K456" i="17" s="1"/>
  <c r="K265" i="17"/>
  <c r="K460" i="17" s="1"/>
  <c r="K661" i="17" s="1"/>
  <c r="K858" i="17" s="1"/>
  <c r="K167" i="17"/>
  <c r="K171" i="17"/>
  <c r="K269" i="17"/>
  <c r="K464" i="17" s="1"/>
  <c r="K665" i="17" s="1"/>
  <c r="K862" i="17" s="1"/>
  <c r="K273" i="17"/>
  <c r="K468" i="17" s="1"/>
  <c r="K175" i="17"/>
  <c r="K277" i="17"/>
  <c r="K472" i="17" s="1"/>
  <c r="K179" i="17"/>
  <c r="K183" i="17"/>
  <c r="K281" i="17"/>
  <c r="K476" i="17" s="1"/>
  <c r="K677" i="17" s="1"/>
  <c r="K874" i="17" s="1"/>
  <c r="K285" i="17"/>
  <c r="K480" i="17" s="1"/>
  <c r="K681" i="17" s="1"/>
  <c r="K878" i="17" s="1"/>
  <c r="K187" i="17"/>
  <c r="K191" i="17"/>
  <c r="K289" i="17"/>
  <c r="K484" i="17" s="1"/>
  <c r="K685" i="17" s="1"/>
  <c r="K882" i="17" s="1"/>
  <c r="H111" i="18"/>
  <c r="H209" i="18"/>
  <c r="H404" i="18" s="1"/>
  <c r="H115" i="18"/>
  <c r="H213" i="18"/>
  <c r="H408" i="18" s="1"/>
  <c r="H219" i="18"/>
  <c r="H414" i="18" s="1"/>
  <c r="H121" i="18"/>
  <c r="H223" i="18"/>
  <c r="H418" i="18" s="1"/>
  <c r="H125" i="18"/>
  <c r="H129" i="18"/>
  <c r="H227" i="18"/>
  <c r="H422" i="18" s="1"/>
  <c r="H231" i="18"/>
  <c r="H426" i="18" s="1"/>
  <c r="H133" i="18"/>
  <c r="H235" i="18"/>
  <c r="H430" i="18" s="1"/>
  <c r="H137" i="18"/>
  <c r="H239" i="18"/>
  <c r="H434" i="18" s="1"/>
  <c r="H141" i="18"/>
  <c r="H243" i="18"/>
  <c r="H438" i="18" s="1"/>
  <c r="H145" i="18"/>
  <c r="H247" i="18"/>
  <c r="H442" i="18" s="1"/>
  <c r="H149" i="18"/>
  <c r="H251" i="18"/>
  <c r="H446" i="18" s="1"/>
  <c r="H153" i="18"/>
  <c r="H255" i="18"/>
  <c r="H450" i="18" s="1"/>
  <c r="H157" i="18"/>
  <c r="K262" i="18"/>
  <c r="K164" i="18"/>
  <c r="K172" i="18"/>
  <c r="K270" i="18"/>
  <c r="K180" i="18"/>
  <c r="K278" i="18"/>
  <c r="K473" i="18" s="1"/>
  <c r="K674" i="18" s="1"/>
  <c r="K871" i="18" s="1"/>
  <c r="K188" i="18"/>
  <c r="K286" i="18"/>
  <c r="K481" i="18" s="1"/>
  <c r="K682" i="18" s="1"/>
  <c r="K879" i="18" s="1"/>
  <c r="H260" i="18"/>
  <c r="H455" i="18" s="1"/>
  <c r="H162" i="18"/>
  <c r="H166" i="18"/>
  <c r="H264" i="18"/>
  <c r="H268" i="18"/>
  <c r="H463" i="18" s="1"/>
  <c r="H170" i="18"/>
  <c r="H174" i="18"/>
  <c r="H272" i="18"/>
  <c r="H276" i="18"/>
  <c r="H471" i="18" s="1"/>
  <c r="H178" i="18"/>
  <c r="B486" i="15"/>
  <c r="B587" i="15" s="1"/>
  <c r="B113" i="16"/>
  <c r="B211" i="16"/>
  <c r="B117" i="16"/>
  <c r="B215" i="16"/>
  <c r="B119" i="16"/>
  <c r="B217" i="16"/>
  <c r="B221" i="16"/>
  <c r="B123" i="16"/>
  <c r="B127" i="16"/>
  <c r="B225" i="16"/>
  <c r="B229" i="16"/>
  <c r="B131" i="16"/>
  <c r="B135" i="16"/>
  <c r="B233" i="16"/>
  <c r="B237" i="16"/>
  <c r="B139" i="16"/>
  <c r="B143" i="16"/>
  <c r="B241" i="16"/>
  <c r="B147" i="16"/>
  <c r="B245" i="16"/>
  <c r="E155" i="16"/>
  <c r="E253" i="16"/>
  <c r="E448" i="16" s="1"/>
  <c r="E649" i="16" s="1"/>
  <c r="E261" i="16"/>
  <c r="E456" i="16" s="1"/>
  <c r="E657" i="16" s="1"/>
  <c r="E163" i="16"/>
  <c r="E171" i="16"/>
  <c r="E269" i="16"/>
  <c r="E464" i="16" s="1"/>
  <c r="E665" i="16" s="1"/>
  <c r="E277" i="16"/>
  <c r="E472" i="16" s="1"/>
  <c r="E673" i="16" s="1"/>
  <c r="E179" i="16"/>
  <c r="E285" i="16"/>
  <c r="E480" i="16" s="1"/>
  <c r="E681" i="16" s="1"/>
  <c r="E187" i="16"/>
  <c r="E110" i="17"/>
  <c r="E208" i="17"/>
  <c r="E403" i="17" s="1"/>
  <c r="E118" i="17"/>
  <c r="E216" i="17"/>
  <c r="E411" i="17" s="1"/>
  <c r="E612" i="17" s="1"/>
  <c r="E126" i="17"/>
  <c r="E224" i="17"/>
  <c r="E419" i="17" s="1"/>
  <c r="E620" i="17" s="1"/>
  <c r="E134" i="17"/>
  <c r="E232" i="17"/>
  <c r="E427" i="17" s="1"/>
  <c r="E628" i="17" s="1"/>
  <c r="H241" i="17"/>
  <c r="H436" i="17" s="1"/>
  <c r="H143" i="17"/>
  <c r="H257" i="17"/>
  <c r="H452" i="17" s="1"/>
  <c r="H159" i="17"/>
  <c r="H273" i="17"/>
  <c r="H468" i="17" s="1"/>
  <c r="H175" i="17"/>
  <c r="B208" i="16"/>
  <c r="B110" i="16"/>
  <c r="B220" i="16"/>
  <c r="B122" i="16"/>
  <c r="B236" i="16"/>
  <c r="B138" i="16"/>
  <c r="E259" i="16"/>
  <c r="E454" i="16" s="1"/>
  <c r="E655" i="16" s="1"/>
  <c r="E161" i="16"/>
  <c r="E267" i="16"/>
  <c r="E462" i="16" s="1"/>
  <c r="E663" i="16" s="1"/>
  <c r="E169" i="16"/>
  <c r="E283" i="16"/>
  <c r="E478" i="16" s="1"/>
  <c r="E679" i="16" s="1"/>
  <c r="E185" i="16"/>
  <c r="E230" i="17"/>
  <c r="E425" i="17" s="1"/>
  <c r="E626" i="17" s="1"/>
  <c r="E132" i="17"/>
  <c r="H269" i="17"/>
  <c r="H464" i="17" s="1"/>
  <c r="F565" i="17" s="1"/>
  <c r="H171" i="17"/>
  <c r="K230" i="18"/>
  <c r="K425" i="18" s="1"/>
  <c r="K626" i="18" s="1"/>
  <c r="K823" i="18" s="1"/>
  <c r="K132" i="18"/>
  <c r="E209" i="16"/>
  <c r="E404" i="16" s="1"/>
  <c r="E605" i="16" s="1"/>
  <c r="E111" i="16"/>
  <c r="K257" i="16"/>
  <c r="K452" i="16" s="1"/>
  <c r="K653" i="16" s="1"/>
  <c r="K850" i="16" s="1"/>
  <c r="K159" i="16"/>
  <c r="K273" i="16"/>
  <c r="K468" i="16" s="1"/>
  <c r="K669" i="16" s="1"/>
  <c r="K866" i="16" s="1"/>
  <c r="K175" i="16"/>
  <c r="K281" i="16"/>
  <c r="K476" i="16" s="1"/>
  <c r="K677" i="16" s="1"/>
  <c r="K874" i="16" s="1"/>
  <c r="K183" i="16"/>
  <c r="K122" i="17"/>
  <c r="K220" i="17"/>
  <c r="K415" i="17" s="1"/>
  <c r="K130" i="17"/>
  <c r="K228" i="17"/>
  <c r="K423" i="17" s="1"/>
  <c r="H246" i="17"/>
  <c r="H441" i="17" s="1"/>
  <c r="H148" i="17"/>
  <c r="K125" i="18"/>
  <c r="K223" i="18"/>
  <c r="K418" i="18" s="1"/>
  <c r="K619" i="18" s="1"/>
  <c r="K816" i="18" s="1"/>
  <c r="H235" i="16"/>
  <c r="H430" i="16" s="1"/>
  <c r="H137" i="16"/>
  <c r="H239" i="16"/>
  <c r="H434" i="16" s="1"/>
  <c r="H141" i="16"/>
  <c r="H243" i="16"/>
  <c r="H438" i="16" s="1"/>
  <c r="H145" i="16"/>
  <c r="E262" i="16"/>
  <c r="E457" i="16" s="1"/>
  <c r="E658" i="16" s="1"/>
  <c r="E164" i="16"/>
  <c r="E172" i="16"/>
  <c r="E270" i="16"/>
  <c r="E465" i="16" s="1"/>
  <c r="E666" i="16" s="1"/>
  <c r="E223" i="17"/>
  <c r="E418" i="17" s="1"/>
  <c r="E619" i="17" s="1"/>
  <c r="E125" i="17"/>
  <c r="H141" i="17"/>
  <c r="H239" i="17"/>
  <c r="H434" i="17" s="1"/>
  <c r="H157" i="17"/>
  <c r="H255" i="17"/>
  <c r="H450" i="17" s="1"/>
  <c r="H189" i="17"/>
  <c r="H287" i="17"/>
  <c r="H482" i="17" s="1"/>
  <c r="K236" i="18"/>
  <c r="K431" i="18" s="1"/>
  <c r="K632" i="18" s="1"/>
  <c r="K829" i="18" s="1"/>
  <c r="K138" i="18"/>
  <c r="K252" i="18"/>
  <c r="K447" i="18" s="1"/>
  <c r="K648" i="18" s="1"/>
  <c r="K845" i="18" s="1"/>
  <c r="K154" i="18"/>
  <c r="E187" i="18"/>
  <c r="E285" i="18"/>
  <c r="E480" i="18" s="1"/>
  <c r="E681" i="18" s="1"/>
  <c r="K209" i="16"/>
  <c r="K404" i="16" s="1"/>
  <c r="K605" i="16" s="1"/>
  <c r="K802" i="16" s="1"/>
  <c r="K111" i="16"/>
  <c r="K125" i="16"/>
  <c r="K223" i="16"/>
  <c r="K418" i="16" s="1"/>
  <c r="K619" i="16" s="1"/>
  <c r="K816" i="16" s="1"/>
  <c r="K227" i="16"/>
  <c r="K422" i="16" s="1"/>
  <c r="K623" i="16" s="1"/>
  <c r="K820" i="16" s="1"/>
  <c r="K129" i="16"/>
  <c r="K133" i="16"/>
  <c r="K231" i="16"/>
  <c r="K426" i="16" s="1"/>
  <c r="K627" i="16" s="1"/>
  <c r="K824" i="16" s="1"/>
  <c r="K137" i="16"/>
  <c r="K235" i="16"/>
  <c r="K430" i="16" s="1"/>
  <c r="K631" i="16" s="1"/>
  <c r="K828" i="16" s="1"/>
  <c r="K243" i="16"/>
  <c r="K438" i="16" s="1"/>
  <c r="K639" i="16" s="1"/>
  <c r="K836" i="16" s="1"/>
  <c r="K145" i="16"/>
  <c r="K254" i="16"/>
  <c r="K449" i="16" s="1"/>
  <c r="K650" i="16" s="1"/>
  <c r="K847" i="16" s="1"/>
  <c r="K156" i="16"/>
  <c r="K172" i="16"/>
  <c r="K270" i="16"/>
  <c r="K465" i="16" s="1"/>
  <c r="K666" i="16" s="1"/>
  <c r="K863" i="16" s="1"/>
  <c r="H236" i="17"/>
  <c r="H431" i="17" s="1"/>
  <c r="H138" i="17"/>
  <c r="B252" i="16"/>
  <c r="B154" i="16"/>
  <c r="B284" i="16"/>
  <c r="B186" i="16"/>
  <c r="H217" i="17"/>
  <c r="H412" i="17" s="1"/>
  <c r="H119" i="17"/>
  <c r="H221" i="17"/>
  <c r="H416" i="17" s="1"/>
  <c r="H123" i="17"/>
  <c r="H225" i="17"/>
  <c r="H420" i="17" s="1"/>
  <c r="H127" i="17"/>
  <c r="H229" i="17"/>
  <c r="H424" i="17" s="1"/>
  <c r="H131" i="17"/>
  <c r="H233" i="17"/>
  <c r="H428" i="17" s="1"/>
  <c r="H135" i="17"/>
  <c r="B248" i="17"/>
  <c r="B150" i="17"/>
  <c r="B264" i="17"/>
  <c r="B166" i="17"/>
  <c r="E249" i="18"/>
  <c r="E444" i="18" s="1"/>
  <c r="E645" i="18" s="1"/>
  <c r="E151" i="18"/>
  <c r="E168" i="18"/>
  <c r="E266" i="18"/>
  <c r="E461" i="18" s="1"/>
  <c r="E282" i="18"/>
  <c r="E477" i="18" s="1"/>
  <c r="E678" i="18" s="1"/>
  <c r="E184" i="18"/>
  <c r="H158" i="16"/>
  <c r="H256" i="16"/>
  <c r="H451" i="16" s="1"/>
  <c r="H264" i="16"/>
  <c r="H459" i="16" s="1"/>
  <c r="H166" i="16"/>
  <c r="B219" i="17"/>
  <c r="B121" i="17"/>
  <c r="B227" i="17"/>
  <c r="B129" i="17"/>
  <c r="B255" i="17"/>
  <c r="B157" i="17"/>
  <c r="B279" i="17"/>
  <c r="B181" i="17"/>
  <c r="B116" i="16"/>
  <c r="B214" i="16"/>
  <c r="B120" i="16"/>
  <c r="B218" i="16"/>
  <c r="B128" i="16"/>
  <c r="B226" i="16"/>
  <c r="B136" i="16"/>
  <c r="B234" i="16"/>
  <c r="B144" i="16"/>
  <c r="B242" i="16"/>
  <c r="B148" i="16"/>
  <c r="B246" i="16"/>
  <c r="E255" i="16"/>
  <c r="E450" i="16" s="1"/>
  <c r="E651" i="16" s="1"/>
  <c r="E157" i="16"/>
  <c r="E271" i="16"/>
  <c r="E466" i="16" s="1"/>
  <c r="E667" i="16" s="1"/>
  <c r="E173" i="16"/>
  <c r="E218" i="17"/>
  <c r="E413" i="17" s="1"/>
  <c r="E614" i="17" s="1"/>
  <c r="E120" i="17"/>
  <c r="H245" i="17"/>
  <c r="H440" i="17" s="1"/>
  <c r="H147" i="17"/>
  <c r="H277" i="17"/>
  <c r="H472" i="17" s="1"/>
  <c r="H179" i="17"/>
  <c r="E113" i="16"/>
  <c r="E211" i="16"/>
  <c r="E406" i="16" s="1"/>
  <c r="E607" i="16" s="1"/>
  <c r="E123" i="16"/>
  <c r="E221" i="16"/>
  <c r="E416" i="16" s="1"/>
  <c r="E617" i="16" s="1"/>
  <c r="E229" i="16"/>
  <c r="E424" i="16" s="1"/>
  <c r="E625" i="16" s="1"/>
  <c r="E131" i="16"/>
  <c r="E139" i="16"/>
  <c r="E237" i="16"/>
  <c r="E432" i="16" s="1"/>
  <c r="E633" i="16" s="1"/>
  <c r="E245" i="16"/>
  <c r="E440" i="16" s="1"/>
  <c r="E641" i="16" s="1"/>
  <c r="E147" i="16"/>
  <c r="K253" i="16"/>
  <c r="K448" i="16" s="1"/>
  <c r="K649" i="16" s="1"/>
  <c r="K846" i="16" s="1"/>
  <c r="K155" i="16"/>
  <c r="K261" i="16"/>
  <c r="K456" i="16" s="1"/>
  <c r="K657" i="16" s="1"/>
  <c r="K854" i="16" s="1"/>
  <c r="K163" i="16"/>
  <c r="K269" i="16"/>
  <c r="K464" i="16" s="1"/>
  <c r="K665" i="16" s="1"/>
  <c r="K862" i="16" s="1"/>
  <c r="K171" i="16"/>
  <c r="K277" i="16"/>
  <c r="K472" i="16" s="1"/>
  <c r="K673" i="16" s="1"/>
  <c r="K870" i="16" s="1"/>
  <c r="K179" i="16"/>
  <c r="K285" i="16"/>
  <c r="K480" i="16" s="1"/>
  <c r="K681" i="16" s="1"/>
  <c r="K878" i="16" s="1"/>
  <c r="K187" i="16"/>
  <c r="K224" i="17"/>
  <c r="K126" i="17"/>
  <c r="H254" i="17"/>
  <c r="H449" i="17" s="1"/>
  <c r="H156" i="17"/>
  <c r="H270" i="17"/>
  <c r="H465" i="17" s="1"/>
  <c r="H172" i="17"/>
  <c r="K133" i="18"/>
  <c r="K231" i="18"/>
  <c r="K426" i="18" s="1"/>
  <c r="K627" i="18" s="1"/>
  <c r="K824" i="18" s="1"/>
  <c r="K149" i="18"/>
  <c r="K247" i="18"/>
  <c r="K442" i="18" s="1"/>
  <c r="K643" i="18" s="1"/>
  <c r="K840" i="18" s="1"/>
  <c r="H217" i="16"/>
  <c r="H412" i="16" s="1"/>
  <c r="H119" i="16"/>
  <c r="H123" i="16"/>
  <c r="H221" i="16"/>
  <c r="H416" i="16" s="1"/>
  <c r="H131" i="16"/>
  <c r="H229" i="16"/>
  <c r="H424" i="16" s="1"/>
  <c r="H139" i="16"/>
  <c r="H237" i="16"/>
  <c r="H432" i="16" s="1"/>
  <c r="H143" i="16"/>
  <c r="H241" i="16"/>
  <c r="H436" i="16" s="1"/>
  <c r="E250" i="16"/>
  <c r="E445" i="16" s="1"/>
  <c r="E646" i="16" s="1"/>
  <c r="E152" i="16"/>
  <c r="E266" i="16"/>
  <c r="E461" i="16" s="1"/>
  <c r="E662" i="16" s="1"/>
  <c r="E168" i="16"/>
  <c r="E121" i="17"/>
  <c r="E219" i="17"/>
  <c r="E414" i="17" s="1"/>
  <c r="E235" i="17"/>
  <c r="E430" i="17" s="1"/>
  <c r="E631" i="17" s="1"/>
  <c r="E137" i="17"/>
  <c r="H149" i="17"/>
  <c r="H247" i="17"/>
  <c r="H442" i="17" s="1"/>
  <c r="H181" i="17"/>
  <c r="H279" i="17"/>
  <c r="H474" i="17" s="1"/>
  <c r="K244" i="18"/>
  <c r="K439" i="18" s="1"/>
  <c r="K640" i="18" s="1"/>
  <c r="K837" i="18" s="1"/>
  <c r="K146" i="18"/>
  <c r="E269" i="18"/>
  <c r="E464" i="18" s="1"/>
  <c r="E665" i="18" s="1"/>
  <c r="E171" i="18"/>
  <c r="K117" i="16"/>
  <c r="K215" i="16"/>
  <c r="K410" i="16" s="1"/>
  <c r="K611" i="16" s="1"/>
  <c r="K808" i="16" s="1"/>
  <c r="K217" i="16"/>
  <c r="K412" i="16" s="1"/>
  <c r="K613" i="16" s="1"/>
  <c r="K810" i="16" s="1"/>
  <c r="K119" i="16"/>
  <c r="K221" i="16"/>
  <c r="K416" i="16" s="1"/>
  <c r="K617" i="16" s="1"/>
  <c r="K814" i="16" s="1"/>
  <c r="K123" i="16"/>
  <c r="K225" i="16"/>
  <c r="K420" i="16" s="1"/>
  <c r="K621" i="16" s="1"/>
  <c r="K818" i="16" s="1"/>
  <c r="K127" i="16"/>
  <c r="K229" i="16"/>
  <c r="K424" i="16" s="1"/>
  <c r="K625" i="16" s="1"/>
  <c r="K822" i="16" s="1"/>
  <c r="K131" i="16"/>
  <c r="K135" i="16"/>
  <c r="K233" i="16"/>
  <c r="K428" i="16" s="1"/>
  <c r="K629" i="16" s="1"/>
  <c r="K826" i="16" s="1"/>
  <c r="K237" i="16"/>
  <c r="K432" i="16" s="1"/>
  <c r="K633" i="16" s="1"/>
  <c r="K830" i="16" s="1"/>
  <c r="K139" i="16"/>
  <c r="K241" i="16"/>
  <c r="K436" i="16" s="1"/>
  <c r="K637" i="16" s="1"/>
  <c r="K834" i="16" s="1"/>
  <c r="K143" i="16"/>
  <c r="K245" i="16"/>
  <c r="K440" i="16" s="1"/>
  <c r="K641" i="16" s="1"/>
  <c r="K838" i="16" s="1"/>
  <c r="K147" i="16"/>
  <c r="K250" i="16"/>
  <c r="K445" i="16" s="1"/>
  <c r="K646" i="16" s="1"/>
  <c r="K843" i="16" s="1"/>
  <c r="K152" i="16"/>
  <c r="K258" i="16"/>
  <c r="K453" i="16" s="1"/>
  <c r="K654" i="16" s="1"/>
  <c r="K851" i="16" s="1"/>
  <c r="K160" i="16"/>
  <c r="K266" i="16"/>
  <c r="K461" i="16" s="1"/>
  <c r="K662" i="16" s="1"/>
  <c r="K859" i="16" s="1"/>
  <c r="K168" i="16"/>
  <c r="K274" i="16"/>
  <c r="K469" i="16" s="1"/>
  <c r="K670" i="16" s="1"/>
  <c r="K867" i="16" s="1"/>
  <c r="K176" i="16"/>
  <c r="K282" i="16"/>
  <c r="K477" i="16" s="1"/>
  <c r="K678" i="16" s="1"/>
  <c r="K875" i="16" s="1"/>
  <c r="K184" i="16"/>
  <c r="K290" i="16"/>
  <c r="K485" i="16" s="1"/>
  <c r="K686" i="16" s="1"/>
  <c r="K883" i="16" s="1"/>
  <c r="K192" i="16"/>
  <c r="K213" i="17"/>
  <c r="K408" i="17" s="1"/>
  <c r="K115" i="17"/>
  <c r="K121" i="17"/>
  <c r="K219" i="17"/>
  <c r="K414" i="17" s="1"/>
  <c r="K129" i="17"/>
  <c r="K227" i="17"/>
  <c r="K422" i="17" s="1"/>
  <c r="K137" i="17"/>
  <c r="K235" i="17"/>
  <c r="K430" i="17" s="1"/>
  <c r="H244" i="17"/>
  <c r="H439" i="17" s="1"/>
  <c r="H146" i="17"/>
  <c r="H260" i="17"/>
  <c r="H455" i="17" s="1"/>
  <c r="H162" i="17"/>
  <c r="H276" i="17"/>
  <c r="H471" i="17" s="1"/>
  <c r="H178" i="17"/>
  <c r="K221" i="18"/>
  <c r="K416" i="18" s="1"/>
  <c r="K617" i="18" s="1"/>
  <c r="K814" i="18" s="1"/>
  <c r="K123" i="18"/>
  <c r="K237" i="18"/>
  <c r="K432" i="18" s="1"/>
  <c r="K633" i="18" s="1"/>
  <c r="K830" i="18" s="1"/>
  <c r="K139" i="18"/>
  <c r="K253" i="18"/>
  <c r="K448" i="18" s="1"/>
  <c r="K649" i="18" s="1"/>
  <c r="K846" i="18" s="1"/>
  <c r="K155" i="18"/>
  <c r="E287" i="18"/>
  <c r="E482" i="18" s="1"/>
  <c r="E683" i="18" s="1"/>
  <c r="E189" i="18"/>
  <c r="B152" i="16"/>
  <c r="B250" i="16"/>
  <c r="B156" i="16"/>
  <c r="B254" i="16"/>
  <c r="B160" i="16"/>
  <c r="B258" i="16"/>
  <c r="B164" i="16"/>
  <c r="B262" i="16"/>
  <c r="B168" i="16"/>
  <c r="B266" i="16"/>
  <c r="B172" i="16"/>
  <c r="B270" i="16"/>
  <c r="B176" i="16"/>
  <c r="B274" i="16"/>
  <c r="B180" i="16"/>
  <c r="B278" i="16"/>
  <c r="B184" i="16"/>
  <c r="B282" i="16"/>
  <c r="B188" i="16"/>
  <c r="B286" i="16"/>
  <c r="B192" i="16"/>
  <c r="B290" i="16"/>
  <c r="H209" i="17"/>
  <c r="H404" i="17" s="1"/>
  <c r="H111" i="17"/>
  <c r="H213" i="17"/>
  <c r="H408" i="17" s="1"/>
  <c r="H115" i="17"/>
  <c r="H121" i="17"/>
  <c r="H219" i="17"/>
  <c r="H414" i="17" s="1"/>
  <c r="H125" i="17"/>
  <c r="H223" i="17"/>
  <c r="H418" i="17" s="1"/>
  <c r="H129" i="17"/>
  <c r="H227" i="17"/>
  <c r="H422" i="17" s="1"/>
  <c r="H133" i="17"/>
  <c r="H231" i="17"/>
  <c r="H426" i="17" s="1"/>
  <c r="H137" i="17"/>
  <c r="H235" i="17"/>
  <c r="H430" i="17" s="1"/>
  <c r="B236" i="17"/>
  <c r="B138" i="17"/>
  <c r="B244" i="17"/>
  <c r="B146" i="17"/>
  <c r="B252" i="17"/>
  <c r="B154" i="17"/>
  <c r="B260" i="17"/>
  <c r="B162" i="17"/>
  <c r="B268" i="17"/>
  <c r="B170" i="17"/>
  <c r="B276" i="17"/>
  <c r="B178" i="17"/>
  <c r="B284" i="17"/>
  <c r="B186" i="17"/>
  <c r="E113" i="18"/>
  <c r="E211" i="18"/>
  <c r="E406" i="18" s="1"/>
  <c r="E221" i="18"/>
  <c r="E416" i="18" s="1"/>
  <c r="E617" i="18" s="1"/>
  <c r="E714" i="18" s="1"/>
  <c r="E123" i="18"/>
  <c r="E229" i="18"/>
  <c r="E424" i="18" s="1"/>
  <c r="E625" i="18" s="1"/>
  <c r="E131" i="18"/>
  <c r="E237" i="18"/>
  <c r="E432" i="18" s="1"/>
  <c r="E633" i="18" s="1"/>
  <c r="E139" i="18"/>
  <c r="E245" i="18"/>
  <c r="E440" i="18" s="1"/>
  <c r="E641" i="18" s="1"/>
  <c r="E147" i="18"/>
  <c r="E253" i="18"/>
  <c r="E448" i="18" s="1"/>
  <c r="E649" i="18" s="1"/>
  <c r="E746" i="18" s="1"/>
  <c r="E155" i="18"/>
  <c r="E160" i="18"/>
  <c r="E258" i="18"/>
  <c r="E453" i="18" s="1"/>
  <c r="E654" i="18" s="1"/>
  <c r="E176" i="18"/>
  <c r="E274" i="18"/>
  <c r="E469" i="18" s="1"/>
  <c r="E670" i="18" s="1"/>
  <c r="E192" i="18"/>
  <c r="E290" i="18"/>
  <c r="E485" i="18" s="1"/>
  <c r="E686" i="18" s="1"/>
  <c r="H152" i="16"/>
  <c r="H250" i="16"/>
  <c r="H445" i="16" s="1"/>
  <c r="H254" i="16"/>
  <c r="H449" i="16" s="1"/>
  <c r="H156" i="16"/>
  <c r="H160" i="16"/>
  <c r="H258" i="16"/>
  <c r="H453" i="16" s="1"/>
  <c r="H262" i="16"/>
  <c r="H457" i="16" s="1"/>
  <c r="H164" i="16"/>
  <c r="H266" i="16"/>
  <c r="H461" i="16" s="1"/>
  <c r="H168" i="16"/>
  <c r="H270" i="16"/>
  <c r="H465" i="16" s="1"/>
  <c r="H172" i="16"/>
  <c r="H274" i="16"/>
  <c r="H469" i="16" s="1"/>
  <c r="F570" i="16" s="1"/>
  <c r="H176" i="16"/>
  <c r="H278" i="16"/>
  <c r="H473" i="16" s="1"/>
  <c r="H180" i="16"/>
  <c r="H282" i="16"/>
  <c r="H477" i="16" s="1"/>
  <c r="H184" i="16"/>
  <c r="H286" i="16"/>
  <c r="H481" i="16" s="1"/>
  <c r="H188" i="16"/>
  <c r="H290" i="16"/>
  <c r="H485" i="16" s="1"/>
  <c r="F586" i="16" s="1"/>
  <c r="H192" i="16"/>
  <c r="B211" i="17"/>
  <c r="B113" i="17"/>
  <c r="B215" i="17"/>
  <c r="B117" i="17"/>
  <c r="B217" i="17"/>
  <c r="B119" i="17"/>
  <c r="B221" i="17"/>
  <c r="B123" i="17"/>
  <c r="B225" i="17"/>
  <c r="B127" i="17"/>
  <c r="B229" i="17"/>
  <c r="B131" i="17"/>
  <c r="B233" i="17"/>
  <c r="B135" i="17"/>
  <c r="B243" i="17"/>
  <c r="B145" i="17"/>
  <c r="B251" i="17"/>
  <c r="B153" i="17"/>
  <c r="B259" i="17"/>
  <c r="B161" i="17"/>
  <c r="B267" i="17"/>
  <c r="B169" i="17"/>
  <c r="B275" i="17"/>
  <c r="B177" i="17"/>
  <c r="B185" i="17"/>
  <c r="B283" i="17"/>
  <c r="B291" i="17"/>
  <c r="B386" i="17" s="1"/>
  <c r="B193" i="17"/>
  <c r="E212" i="18"/>
  <c r="E407" i="18" s="1"/>
  <c r="E608" i="18" s="1"/>
  <c r="E705" i="18" s="1"/>
  <c r="E114" i="18"/>
  <c r="E220" i="18"/>
  <c r="E415" i="18" s="1"/>
  <c r="E616" i="18" s="1"/>
  <c r="E713" i="18" s="1"/>
  <c r="E122" i="18"/>
  <c r="E228" i="18"/>
  <c r="E423" i="18" s="1"/>
  <c r="E624" i="18" s="1"/>
  <c r="E130" i="18"/>
  <c r="E236" i="18"/>
  <c r="E431" i="18" s="1"/>
  <c r="E632" i="18" s="1"/>
  <c r="E138" i="18"/>
  <c r="E244" i="18"/>
  <c r="E439" i="18" s="1"/>
  <c r="E640" i="18" s="1"/>
  <c r="E146" i="18"/>
  <c r="E252" i="18"/>
  <c r="E447" i="18" s="1"/>
  <c r="E648" i="18" s="1"/>
  <c r="E745" i="18" s="1"/>
  <c r="E154" i="18"/>
  <c r="E272" i="18"/>
  <c r="E467" i="18" s="1"/>
  <c r="E668" i="18" s="1"/>
  <c r="E174" i="18"/>
  <c r="E288" i="18"/>
  <c r="E483" i="18" s="1"/>
  <c r="E684" i="18" s="1"/>
  <c r="E190" i="18"/>
  <c r="E236" i="17"/>
  <c r="E431" i="17" s="1"/>
  <c r="E138" i="17"/>
  <c r="E240" i="17"/>
  <c r="E435" i="17" s="1"/>
  <c r="E142" i="17"/>
  <c r="E244" i="17"/>
  <c r="E439" i="17" s="1"/>
  <c r="E146" i="17"/>
  <c r="E248" i="17"/>
  <c r="E443" i="17" s="1"/>
  <c r="E150" i="17"/>
  <c r="E154" i="17"/>
  <c r="E252" i="17"/>
  <c r="E447" i="17" s="1"/>
  <c r="E648" i="17" s="1"/>
  <c r="E158" i="17"/>
  <c r="E256" i="17"/>
  <c r="E451" i="17" s="1"/>
  <c r="E162" i="17"/>
  <c r="E260" i="17"/>
  <c r="E455" i="17" s="1"/>
  <c r="E656" i="17" s="1"/>
  <c r="E166" i="17"/>
  <c r="E264" i="17"/>
  <c r="E459" i="17" s="1"/>
  <c r="E268" i="17"/>
  <c r="E463" i="17" s="1"/>
  <c r="E170" i="17"/>
  <c r="E272" i="17"/>
  <c r="E467" i="17" s="1"/>
  <c r="E174" i="17"/>
  <c r="E178" i="17"/>
  <c r="E276" i="17"/>
  <c r="E471" i="17" s="1"/>
  <c r="E672" i="17" s="1"/>
  <c r="E182" i="17"/>
  <c r="E280" i="17"/>
  <c r="E475" i="17" s="1"/>
  <c r="E186" i="17"/>
  <c r="E284" i="17"/>
  <c r="E479" i="17" s="1"/>
  <c r="E190" i="17"/>
  <c r="E288" i="17"/>
  <c r="E483" i="17" s="1"/>
  <c r="E684" i="17" s="1"/>
  <c r="B209" i="18"/>
  <c r="B111" i="18"/>
  <c r="B213" i="18"/>
  <c r="B115" i="18"/>
  <c r="B219" i="18"/>
  <c r="B121" i="18"/>
  <c r="B223" i="18"/>
  <c r="B125" i="18"/>
  <c r="B227" i="18"/>
  <c r="B129" i="18"/>
  <c r="B231" i="18"/>
  <c r="B133" i="18"/>
  <c r="B235" i="18"/>
  <c r="B137" i="18"/>
  <c r="B239" i="18"/>
  <c r="B141" i="18"/>
  <c r="B243" i="18"/>
  <c r="B145" i="18"/>
  <c r="B247" i="18"/>
  <c r="B149" i="18"/>
  <c r="B251" i="18"/>
  <c r="B153" i="18"/>
  <c r="B255" i="18"/>
  <c r="B157" i="18"/>
  <c r="K265" i="18"/>
  <c r="K460" i="18" s="1"/>
  <c r="K661" i="18" s="1"/>
  <c r="K858" i="18" s="1"/>
  <c r="K167" i="18"/>
  <c r="K273" i="18"/>
  <c r="K468" i="18" s="1"/>
  <c r="K669" i="18" s="1"/>
  <c r="K866" i="18" s="1"/>
  <c r="K175" i="18"/>
  <c r="K281" i="18"/>
  <c r="K476" i="18" s="1"/>
  <c r="K677" i="18" s="1"/>
  <c r="K874" i="18" s="1"/>
  <c r="K183" i="18"/>
  <c r="K289" i="18"/>
  <c r="K484" i="18" s="1"/>
  <c r="K685" i="18" s="1"/>
  <c r="K882" i="18" s="1"/>
  <c r="K191" i="18"/>
  <c r="K239" i="17"/>
  <c r="K434" i="17" s="1"/>
  <c r="K141" i="17"/>
  <c r="K243" i="17"/>
  <c r="K438" i="17" s="1"/>
  <c r="K639" i="17" s="1"/>
  <c r="K836" i="17" s="1"/>
  <c r="K145" i="17"/>
  <c r="K149" i="17"/>
  <c r="K247" i="17"/>
  <c r="K442" i="17" s="1"/>
  <c r="K643" i="17" s="1"/>
  <c r="K840" i="17" s="1"/>
  <c r="K153" i="17"/>
  <c r="K251" i="17"/>
  <c r="K446" i="17" s="1"/>
  <c r="K647" i="17" s="1"/>
  <c r="K844" i="17" s="1"/>
  <c r="K255" i="17"/>
  <c r="K450" i="17" s="1"/>
  <c r="K157" i="17"/>
  <c r="K259" i="17"/>
  <c r="K454" i="17" s="1"/>
  <c r="K655" i="17" s="1"/>
  <c r="K852" i="17" s="1"/>
  <c r="K161" i="17"/>
  <c r="B216" i="16"/>
  <c r="B118" i="16"/>
  <c r="B224" i="16"/>
  <c r="B126" i="16"/>
  <c r="B240" i="16"/>
  <c r="B142" i="16"/>
  <c r="E275" i="16"/>
  <c r="E470" i="16" s="1"/>
  <c r="E671" i="16" s="1"/>
  <c r="E177" i="16"/>
  <c r="E210" i="17"/>
  <c r="E405" i="17" s="1"/>
  <c r="E112" i="17"/>
  <c r="E222" i="17"/>
  <c r="E417" i="17" s="1"/>
  <c r="E618" i="17" s="1"/>
  <c r="E124" i="17"/>
  <c r="H237" i="17"/>
  <c r="H432" i="17" s="1"/>
  <c r="H139" i="17"/>
  <c r="K148" i="18"/>
  <c r="K246" i="18"/>
  <c r="E175" i="18"/>
  <c r="E273" i="18"/>
  <c r="E468" i="18" s="1"/>
  <c r="E669" i="18" s="1"/>
  <c r="E213" i="16"/>
  <c r="E408" i="16" s="1"/>
  <c r="E609" i="16" s="1"/>
  <c r="E115" i="16"/>
  <c r="E121" i="16"/>
  <c r="E219" i="16"/>
  <c r="E414" i="16" s="1"/>
  <c r="E615" i="16" s="1"/>
  <c r="E129" i="16"/>
  <c r="E227" i="16"/>
  <c r="E422" i="16" s="1"/>
  <c r="E623" i="16" s="1"/>
  <c r="E137" i="16"/>
  <c r="E235" i="16"/>
  <c r="E430" i="16" s="1"/>
  <c r="E631" i="16" s="1"/>
  <c r="E247" i="16"/>
  <c r="E442" i="16" s="1"/>
  <c r="E643" i="16" s="1"/>
  <c r="E149" i="16"/>
  <c r="K167" i="16"/>
  <c r="K265" i="16"/>
  <c r="K460" i="16" s="1"/>
  <c r="K661" i="16" s="1"/>
  <c r="K858" i="16" s="1"/>
  <c r="K289" i="16"/>
  <c r="K484" i="16" s="1"/>
  <c r="K685" i="16" s="1"/>
  <c r="K882" i="16" s="1"/>
  <c r="K191" i="16"/>
  <c r="K114" i="17"/>
  <c r="K212" i="17"/>
  <c r="K407" i="17" s="1"/>
  <c r="H278" i="17"/>
  <c r="H473" i="17" s="1"/>
  <c r="H180" i="17"/>
  <c r="K157" i="18"/>
  <c r="K255" i="18"/>
  <c r="K450" i="18" s="1"/>
  <c r="K651" i="18" s="1"/>
  <c r="K848" i="18" s="1"/>
  <c r="H111" i="16"/>
  <c r="H209" i="16"/>
  <c r="H404" i="16" s="1"/>
  <c r="H115" i="16"/>
  <c r="H213" i="16"/>
  <c r="H408" i="16" s="1"/>
  <c r="H219" i="16"/>
  <c r="H414" i="16" s="1"/>
  <c r="H121" i="16"/>
  <c r="H223" i="16"/>
  <c r="H418" i="16" s="1"/>
  <c r="H125" i="16"/>
  <c r="E286" i="16"/>
  <c r="E481" i="16" s="1"/>
  <c r="E682" i="16" s="1"/>
  <c r="E188" i="16"/>
  <c r="K213" i="16"/>
  <c r="K408" i="16" s="1"/>
  <c r="K609" i="16" s="1"/>
  <c r="K806" i="16" s="1"/>
  <c r="K115" i="16"/>
  <c r="K239" i="16"/>
  <c r="K434" i="16" s="1"/>
  <c r="K635" i="16" s="1"/>
  <c r="K832" i="16" s="1"/>
  <c r="K141" i="16"/>
  <c r="K262" i="16"/>
  <c r="K457" i="16" s="1"/>
  <c r="K658" i="16" s="1"/>
  <c r="K855" i="16" s="1"/>
  <c r="K164" i="16"/>
  <c r="K286" i="16"/>
  <c r="K481" i="16" s="1"/>
  <c r="K682" i="16" s="1"/>
  <c r="K879" i="16" s="1"/>
  <c r="K188" i="16"/>
  <c r="K223" i="17"/>
  <c r="K418" i="17" s="1"/>
  <c r="K125" i="17"/>
  <c r="K231" i="17"/>
  <c r="K426" i="17" s="1"/>
  <c r="K627" i="17" s="1"/>
  <c r="K133" i="17"/>
  <c r="H268" i="17"/>
  <c r="H463" i="17" s="1"/>
  <c r="H170" i="17"/>
  <c r="E271" i="18"/>
  <c r="E466" i="18" s="1"/>
  <c r="E667" i="18" s="1"/>
  <c r="E173" i="18"/>
  <c r="B260" i="16"/>
  <c r="B162" i="16"/>
  <c r="B264" i="16"/>
  <c r="B166" i="16"/>
  <c r="B268" i="16"/>
  <c r="B170" i="16"/>
  <c r="B276" i="16"/>
  <c r="B178" i="16"/>
  <c r="B288" i="16"/>
  <c r="B190" i="16"/>
  <c r="E207" i="17"/>
  <c r="E402" i="17" s="1"/>
  <c r="E603" i="17" s="1"/>
  <c r="E109" i="17"/>
  <c r="B272" i="17"/>
  <c r="B174" i="17"/>
  <c r="B280" i="17"/>
  <c r="B182" i="17"/>
  <c r="B207" i="18"/>
  <c r="B109" i="18"/>
  <c r="E135" i="18"/>
  <c r="E233" i="18"/>
  <c r="E428" i="18" s="1"/>
  <c r="E629" i="18" s="1"/>
  <c r="E257" i="18"/>
  <c r="E452" i="18" s="1"/>
  <c r="E653" i="18" s="1"/>
  <c r="E159" i="18"/>
  <c r="H260" i="16"/>
  <c r="H455" i="16" s="1"/>
  <c r="H162" i="16"/>
  <c r="H272" i="16"/>
  <c r="H467" i="16" s="1"/>
  <c r="H174" i="16"/>
  <c r="H178" i="16"/>
  <c r="H276" i="16"/>
  <c r="H471" i="16" s="1"/>
  <c r="H284" i="16"/>
  <c r="H479" i="16" s="1"/>
  <c r="H186" i="16"/>
  <c r="H288" i="16"/>
  <c r="H483" i="16" s="1"/>
  <c r="H190" i="16"/>
  <c r="B213" i="17"/>
  <c r="B115" i="17"/>
  <c r="B263" i="17"/>
  <c r="B165" i="17"/>
  <c r="B112" i="16"/>
  <c r="B210" i="16"/>
  <c r="B124" i="16"/>
  <c r="B222" i="16"/>
  <c r="B230" i="16"/>
  <c r="B132" i="16"/>
  <c r="B140" i="16"/>
  <c r="B238" i="16"/>
  <c r="E263" i="16"/>
  <c r="E458" i="16" s="1"/>
  <c r="E659" i="16" s="1"/>
  <c r="E165" i="16"/>
  <c r="E279" i="16"/>
  <c r="E474" i="16" s="1"/>
  <c r="E675" i="16" s="1"/>
  <c r="E181" i="16"/>
  <c r="E287" i="16"/>
  <c r="E482" i="16" s="1"/>
  <c r="E683" i="16" s="1"/>
  <c r="E189" i="16"/>
  <c r="E214" i="17"/>
  <c r="E409" i="17" s="1"/>
  <c r="E610" i="17" s="1"/>
  <c r="E116" i="17"/>
  <c r="E226" i="17"/>
  <c r="E421" i="17" s="1"/>
  <c r="E622" i="17" s="1"/>
  <c r="E128" i="17"/>
  <c r="E234" i="17"/>
  <c r="E429" i="17" s="1"/>
  <c r="E630" i="17" s="1"/>
  <c r="E136" i="17"/>
  <c r="H261" i="17"/>
  <c r="H456" i="17" s="1"/>
  <c r="H163" i="17"/>
  <c r="K210" i="18"/>
  <c r="K405" i="18" s="1"/>
  <c r="K606" i="18" s="1"/>
  <c r="K803" i="18" s="1"/>
  <c r="K112" i="18"/>
  <c r="K222" i="18"/>
  <c r="K417" i="18" s="1"/>
  <c r="K618" i="18" s="1"/>
  <c r="K815" i="18" s="1"/>
  <c r="K124" i="18"/>
  <c r="K238" i="18"/>
  <c r="K433" i="18" s="1"/>
  <c r="K634" i="18" s="1"/>
  <c r="K831" i="18" s="1"/>
  <c r="K140" i="18"/>
  <c r="K254" i="18"/>
  <c r="K449" i="18" s="1"/>
  <c r="K650" i="18" s="1"/>
  <c r="K847" i="18" s="1"/>
  <c r="K156" i="18"/>
  <c r="E191" i="18"/>
  <c r="E289" i="18"/>
  <c r="E484" i="18" s="1"/>
  <c r="E685" i="18" s="1"/>
  <c r="B109" i="16"/>
  <c r="B207" i="16"/>
  <c r="E117" i="16"/>
  <c r="E215" i="16"/>
  <c r="E410" i="16" s="1"/>
  <c r="E217" i="16"/>
  <c r="E412" i="16" s="1"/>
  <c r="E613" i="16" s="1"/>
  <c r="E710" i="16" s="1"/>
  <c r="E119" i="16"/>
  <c r="E225" i="16"/>
  <c r="E420" i="16" s="1"/>
  <c r="E621" i="16" s="1"/>
  <c r="E127" i="16"/>
  <c r="E233" i="16"/>
  <c r="E428" i="16" s="1"/>
  <c r="E629" i="16" s="1"/>
  <c r="E135" i="16"/>
  <c r="E241" i="16"/>
  <c r="E436" i="16" s="1"/>
  <c r="E637" i="16" s="1"/>
  <c r="E143" i="16"/>
  <c r="K208" i="17"/>
  <c r="K403" i="17" s="1"/>
  <c r="K604" i="17" s="1"/>
  <c r="K801" i="17" s="1"/>
  <c r="K110" i="17"/>
  <c r="K118" i="17"/>
  <c r="K216" i="17"/>
  <c r="K232" i="17"/>
  <c r="K134" i="17"/>
  <c r="H238" i="17"/>
  <c r="H433" i="17" s="1"/>
  <c r="H140" i="17"/>
  <c r="H188" i="17"/>
  <c r="H286" i="17"/>
  <c r="H481" i="17" s="1"/>
  <c r="K209" i="18"/>
  <c r="K404" i="18" s="1"/>
  <c r="K605" i="18" s="1"/>
  <c r="K802" i="18" s="1"/>
  <c r="K111" i="18"/>
  <c r="E275" i="18"/>
  <c r="E470" i="18" s="1"/>
  <c r="E671" i="18" s="1"/>
  <c r="E177" i="18"/>
  <c r="E109" i="16"/>
  <c r="E207" i="16"/>
  <c r="E402" i="16" s="1"/>
  <c r="E603" i="16" s="1"/>
  <c r="H211" i="16"/>
  <c r="H406" i="16" s="1"/>
  <c r="H113" i="16"/>
  <c r="H215" i="16"/>
  <c r="H410" i="16" s="1"/>
  <c r="H117" i="16"/>
  <c r="H127" i="16"/>
  <c r="H225" i="16"/>
  <c r="H420" i="16" s="1"/>
  <c r="H233" i="16"/>
  <c r="H428" i="16" s="1"/>
  <c r="H135" i="16"/>
  <c r="H147" i="16"/>
  <c r="H245" i="16"/>
  <c r="H440" i="16" s="1"/>
  <c r="E160" i="16"/>
  <c r="E258" i="16"/>
  <c r="E453" i="16" s="1"/>
  <c r="E654" i="16" s="1"/>
  <c r="E274" i="16"/>
  <c r="E469" i="16" s="1"/>
  <c r="E670" i="16" s="1"/>
  <c r="E176" i="16"/>
  <c r="E282" i="16"/>
  <c r="E477" i="16" s="1"/>
  <c r="E678" i="16" s="1"/>
  <c r="E184" i="16"/>
  <c r="E290" i="16"/>
  <c r="E485" i="16" s="1"/>
  <c r="E686" i="16" s="1"/>
  <c r="E192" i="16"/>
  <c r="E115" i="17"/>
  <c r="E213" i="17"/>
  <c r="E408" i="17" s="1"/>
  <c r="E129" i="17"/>
  <c r="E227" i="17"/>
  <c r="E422" i="17" s="1"/>
  <c r="H165" i="17"/>
  <c r="H263" i="17"/>
  <c r="H458" i="17" s="1"/>
  <c r="K228" i="18"/>
  <c r="K423" i="18" s="1"/>
  <c r="K624" i="18" s="1"/>
  <c r="K821" i="18" s="1"/>
  <c r="K130" i="18"/>
  <c r="H207" i="16"/>
  <c r="H402" i="16" s="1"/>
  <c r="H109" i="16"/>
  <c r="K211" i="16"/>
  <c r="K406" i="16" s="1"/>
  <c r="K113" i="16"/>
  <c r="K109" i="16"/>
  <c r="K207" i="16"/>
  <c r="K402" i="16" s="1"/>
  <c r="K603" i="16" s="1"/>
  <c r="B111" i="16"/>
  <c r="B209" i="16"/>
  <c r="B213" i="16"/>
  <c r="B115" i="16"/>
  <c r="B121" i="16"/>
  <c r="B219" i="16"/>
  <c r="B223" i="16"/>
  <c r="B125" i="16"/>
  <c r="B129" i="16"/>
  <c r="B227" i="16"/>
  <c r="B231" i="16"/>
  <c r="B133" i="16"/>
  <c r="B235" i="16"/>
  <c r="B137" i="16"/>
  <c r="B239" i="16"/>
  <c r="B141" i="16"/>
  <c r="B243" i="16"/>
  <c r="B145" i="16"/>
  <c r="B247" i="16"/>
  <c r="B149" i="16"/>
  <c r="E249" i="16"/>
  <c r="E444" i="16" s="1"/>
  <c r="E645" i="16" s="1"/>
  <c r="E742" i="16" s="1"/>
  <c r="E151" i="16"/>
  <c r="E257" i="16"/>
  <c r="E452" i="16" s="1"/>
  <c r="E653" i="16" s="1"/>
  <c r="E159" i="16"/>
  <c r="E167" i="16"/>
  <c r="E265" i="16"/>
  <c r="E460" i="16" s="1"/>
  <c r="E661" i="16" s="1"/>
  <c r="E758" i="16" s="1"/>
  <c r="E273" i="16"/>
  <c r="E468" i="16" s="1"/>
  <c r="E669" i="16" s="1"/>
  <c r="E766" i="16" s="1"/>
  <c r="E175" i="16"/>
  <c r="E281" i="16"/>
  <c r="E476" i="16" s="1"/>
  <c r="E677" i="16" s="1"/>
  <c r="E774" i="16" s="1"/>
  <c r="E183" i="16"/>
  <c r="E191" i="16"/>
  <c r="E289" i="16"/>
  <c r="E484" i="16" s="1"/>
  <c r="E685" i="16" s="1"/>
  <c r="E114" i="17"/>
  <c r="E212" i="17"/>
  <c r="E407" i="17" s="1"/>
  <c r="E608" i="17" s="1"/>
  <c r="E220" i="17"/>
  <c r="E415" i="17" s="1"/>
  <c r="E616" i="17" s="1"/>
  <c r="E122" i="17"/>
  <c r="E228" i="17"/>
  <c r="E423" i="17" s="1"/>
  <c r="E624" i="17" s="1"/>
  <c r="E130" i="17"/>
  <c r="H249" i="17"/>
  <c r="H444" i="17" s="1"/>
  <c r="H151" i="17"/>
  <c r="H265" i="17"/>
  <c r="H460" i="17" s="1"/>
  <c r="H167" i="17"/>
  <c r="H281" i="17"/>
  <c r="H476" i="17" s="1"/>
  <c r="H183" i="17"/>
  <c r="K226" i="18"/>
  <c r="K421" i="18" s="1"/>
  <c r="K622" i="18" s="1"/>
  <c r="K819" i="18" s="1"/>
  <c r="K128" i="18"/>
  <c r="K144" i="18"/>
  <c r="K242" i="18"/>
  <c r="K437" i="18" s="1"/>
  <c r="K638" i="18" s="1"/>
  <c r="K835" i="18" s="1"/>
  <c r="E265" i="18"/>
  <c r="E460" i="18" s="1"/>
  <c r="E661" i="18" s="1"/>
  <c r="E758" i="18" s="1"/>
  <c r="E167" i="18"/>
  <c r="E112" i="16"/>
  <c r="E210" i="16"/>
  <c r="E405" i="16" s="1"/>
  <c r="E606" i="16" s="1"/>
  <c r="E214" i="16"/>
  <c r="E409" i="16" s="1"/>
  <c r="E610" i="16" s="1"/>
  <c r="E116" i="16"/>
  <c r="E120" i="16"/>
  <c r="E218" i="16"/>
  <c r="E413" i="16" s="1"/>
  <c r="E614" i="16" s="1"/>
  <c r="E222" i="16"/>
  <c r="E417" i="16" s="1"/>
  <c r="E618" i="16" s="1"/>
  <c r="E124" i="16"/>
  <c r="E226" i="16"/>
  <c r="E421" i="16" s="1"/>
  <c r="E622" i="16" s="1"/>
  <c r="E128" i="16"/>
  <c r="E230" i="16"/>
  <c r="E425" i="16" s="1"/>
  <c r="E626" i="16" s="1"/>
  <c r="E132" i="16"/>
  <c r="E136" i="16"/>
  <c r="E234" i="16"/>
  <c r="E429" i="16" s="1"/>
  <c r="E630" i="16" s="1"/>
  <c r="E238" i="16"/>
  <c r="E433" i="16" s="1"/>
  <c r="E634" i="16" s="1"/>
  <c r="E140" i="16"/>
  <c r="E242" i="16"/>
  <c r="E437" i="16" s="1"/>
  <c r="E638" i="16" s="1"/>
  <c r="E144" i="16"/>
  <c r="E246" i="16"/>
  <c r="E441" i="16" s="1"/>
  <c r="E642" i="16" s="1"/>
  <c r="E148" i="16"/>
  <c r="K255" i="16"/>
  <c r="K450" i="16" s="1"/>
  <c r="K651" i="16" s="1"/>
  <c r="K848" i="16" s="1"/>
  <c r="K157" i="16"/>
  <c r="K263" i="16"/>
  <c r="K458" i="16" s="1"/>
  <c r="K659" i="16" s="1"/>
  <c r="K856" i="16" s="1"/>
  <c r="K165" i="16"/>
  <c r="K271" i="16"/>
  <c r="K466" i="16" s="1"/>
  <c r="K667" i="16" s="1"/>
  <c r="K864" i="16" s="1"/>
  <c r="K173" i="16"/>
  <c r="K279" i="16"/>
  <c r="K474" i="16" s="1"/>
  <c r="K675" i="16" s="1"/>
  <c r="K872" i="16" s="1"/>
  <c r="K181" i="16"/>
  <c r="K287" i="16"/>
  <c r="K482" i="16" s="1"/>
  <c r="K683" i="16" s="1"/>
  <c r="K880" i="16" s="1"/>
  <c r="K189" i="16"/>
  <c r="K214" i="17"/>
  <c r="K409" i="17" s="1"/>
  <c r="K610" i="17" s="1"/>
  <c r="K807" i="17" s="1"/>
  <c r="K116" i="17"/>
  <c r="K218" i="17"/>
  <c r="K413" i="17" s="1"/>
  <c r="K614" i="17" s="1"/>
  <c r="K811" i="17" s="1"/>
  <c r="K120" i="17"/>
  <c r="K226" i="17"/>
  <c r="K421" i="17" s="1"/>
  <c r="K622" i="17" s="1"/>
  <c r="K819" i="17" s="1"/>
  <c r="K128" i="17"/>
  <c r="K234" i="17"/>
  <c r="K429" i="17" s="1"/>
  <c r="K630" i="17" s="1"/>
  <c r="K827" i="17" s="1"/>
  <c r="K136" i="17"/>
  <c r="H242" i="17"/>
  <c r="H437" i="17" s="1"/>
  <c r="H144" i="17"/>
  <c r="H258" i="17"/>
  <c r="H453" i="17" s="1"/>
  <c r="H160" i="17"/>
  <c r="H274" i="17"/>
  <c r="H469" i="17" s="1"/>
  <c r="H176" i="17"/>
  <c r="H192" i="17"/>
  <c r="H290" i="17"/>
  <c r="K121" i="18"/>
  <c r="K219" i="18"/>
  <c r="K414" i="18" s="1"/>
  <c r="K615" i="18" s="1"/>
  <c r="K812" i="18" s="1"/>
  <c r="K235" i="18"/>
  <c r="K430" i="18" s="1"/>
  <c r="K631" i="18" s="1"/>
  <c r="K828" i="18" s="1"/>
  <c r="K137" i="18"/>
  <c r="K251" i="18"/>
  <c r="K446" i="18" s="1"/>
  <c r="K647" i="18" s="1"/>
  <c r="K844" i="18" s="1"/>
  <c r="K153" i="18"/>
  <c r="E283" i="18"/>
  <c r="E478" i="18" s="1"/>
  <c r="E679" i="18" s="1"/>
  <c r="E185" i="18"/>
  <c r="H112" i="16"/>
  <c r="H210" i="16"/>
  <c r="H405" i="16" s="1"/>
  <c r="H214" i="16"/>
  <c r="H409" i="16" s="1"/>
  <c r="H116" i="16"/>
  <c r="H218" i="16"/>
  <c r="H413" i="16" s="1"/>
  <c r="H120" i="16"/>
  <c r="H222" i="16"/>
  <c r="H417" i="16" s="1"/>
  <c r="H124" i="16"/>
  <c r="H226" i="16"/>
  <c r="H421" i="16" s="1"/>
  <c r="H128" i="16"/>
  <c r="H230" i="16"/>
  <c r="H425" i="16" s="1"/>
  <c r="H132" i="16"/>
  <c r="H136" i="16"/>
  <c r="H234" i="16"/>
  <c r="H429" i="16" s="1"/>
  <c r="H238" i="16"/>
  <c r="H433" i="16" s="1"/>
  <c r="H140" i="16"/>
  <c r="H144" i="16"/>
  <c r="H242" i="16"/>
  <c r="H437" i="16" s="1"/>
  <c r="H148" i="16"/>
  <c r="H246" i="16"/>
  <c r="H441" i="16" s="1"/>
  <c r="E252" i="16"/>
  <c r="E447" i="16" s="1"/>
  <c r="E648" i="16" s="1"/>
  <c r="E154" i="16"/>
  <c r="E260" i="16"/>
  <c r="E455" i="16" s="1"/>
  <c r="E656" i="16" s="1"/>
  <c r="E162" i="16"/>
  <c r="E268" i="16"/>
  <c r="E463" i="16" s="1"/>
  <c r="E664" i="16" s="1"/>
  <c r="E170" i="16"/>
  <c r="E276" i="16"/>
  <c r="E471" i="16" s="1"/>
  <c r="E672" i="16" s="1"/>
  <c r="E178" i="16"/>
  <c r="E284" i="16"/>
  <c r="E479" i="16" s="1"/>
  <c r="E680" i="16" s="1"/>
  <c r="E186" i="16"/>
  <c r="E113" i="17"/>
  <c r="E211" i="17"/>
  <c r="E406" i="17" s="1"/>
  <c r="E607" i="17" s="1"/>
  <c r="E123" i="17"/>
  <c r="E221" i="17"/>
  <c r="E416" i="17" s="1"/>
  <c r="E131" i="17"/>
  <c r="E229" i="17"/>
  <c r="E424" i="17" s="1"/>
  <c r="H153" i="17"/>
  <c r="H251" i="17"/>
  <c r="H446" i="17" s="1"/>
  <c r="H169" i="17"/>
  <c r="H267" i="17"/>
  <c r="H462" i="17" s="1"/>
  <c r="H185" i="17"/>
  <c r="H283" i="17"/>
  <c r="H478" i="17" s="1"/>
  <c r="K118" i="18"/>
  <c r="K216" i="18"/>
  <c r="K411" i="18" s="1"/>
  <c r="K612" i="18" s="1"/>
  <c r="K809" i="18" s="1"/>
  <c r="K232" i="18"/>
  <c r="K427" i="18" s="1"/>
  <c r="K628" i="18" s="1"/>
  <c r="K825" i="18" s="1"/>
  <c r="K134" i="18"/>
  <c r="K248" i="18"/>
  <c r="K443" i="18" s="1"/>
  <c r="K644" i="18" s="1"/>
  <c r="K841" i="18" s="1"/>
  <c r="K150" i="18"/>
  <c r="E277" i="18"/>
  <c r="E472" i="18" s="1"/>
  <c r="E673" i="18" s="1"/>
  <c r="E179" i="18"/>
  <c r="K210" i="16"/>
  <c r="K405" i="16" s="1"/>
  <c r="K606" i="16" s="1"/>
  <c r="K803" i="16" s="1"/>
  <c r="K112" i="16"/>
  <c r="K214" i="16"/>
  <c r="K409" i="16" s="1"/>
  <c r="K610" i="16" s="1"/>
  <c r="K807" i="16" s="1"/>
  <c r="K116" i="16"/>
  <c r="K218" i="16"/>
  <c r="K413" i="16" s="1"/>
  <c r="K614" i="16" s="1"/>
  <c r="K811" i="16" s="1"/>
  <c r="K120" i="16"/>
  <c r="K222" i="16"/>
  <c r="K417" i="16" s="1"/>
  <c r="K618" i="16" s="1"/>
  <c r="K815" i="16" s="1"/>
  <c r="K124" i="16"/>
  <c r="K226" i="16"/>
  <c r="K421" i="16" s="1"/>
  <c r="K622" i="16" s="1"/>
  <c r="K819" i="16" s="1"/>
  <c r="K128" i="16"/>
  <c r="K230" i="16"/>
  <c r="K425" i="16" s="1"/>
  <c r="K626" i="16" s="1"/>
  <c r="K823" i="16" s="1"/>
  <c r="K132" i="16"/>
  <c r="K234" i="16"/>
  <c r="K429" i="16" s="1"/>
  <c r="K630" i="16" s="1"/>
  <c r="K827" i="16" s="1"/>
  <c r="K136" i="16"/>
  <c r="K238" i="16"/>
  <c r="K433" i="16" s="1"/>
  <c r="K634" i="16" s="1"/>
  <c r="K831" i="16" s="1"/>
  <c r="K140" i="16"/>
  <c r="K242" i="16"/>
  <c r="K437" i="16" s="1"/>
  <c r="K638" i="16" s="1"/>
  <c r="K835" i="16" s="1"/>
  <c r="K144" i="16"/>
  <c r="K246" i="16"/>
  <c r="K441" i="16" s="1"/>
  <c r="K642" i="16" s="1"/>
  <c r="K839" i="16" s="1"/>
  <c r="K148" i="16"/>
  <c r="K252" i="16"/>
  <c r="K447" i="16" s="1"/>
  <c r="K648" i="16" s="1"/>
  <c r="K845" i="16" s="1"/>
  <c r="K154" i="16"/>
  <c r="K260" i="16"/>
  <c r="K455" i="16" s="1"/>
  <c r="K656" i="16" s="1"/>
  <c r="K853" i="16" s="1"/>
  <c r="K162" i="16"/>
  <c r="K268" i="16"/>
  <c r="K463" i="16" s="1"/>
  <c r="K664" i="16" s="1"/>
  <c r="K861" i="16" s="1"/>
  <c r="K170" i="16"/>
  <c r="K276" i="16"/>
  <c r="K471" i="16" s="1"/>
  <c r="K672" i="16" s="1"/>
  <c r="K869" i="16" s="1"/>
  <c r="K178" i="16"/>
  <c r="K284" i="16"/>
  <c r="K479" i="16" s="1"/>
  <c r="K680" i="16" s="1"/>
  <c r="K877" i="16" s="1"/>
  <c r="K186" i="16"/>
  <c r="K211" i="17"/>
  <c r="K406" i="17" s="1"/>
  <c r="K113" i="17"/>
  <c r="K221" i="17"/>
  <c r="K416" i="17" s="1"/>
  <c r="K617" i="17" s="1"/>
  <c r="K814" i="17" s="1"/>
  <c r="K123" i="17"/>
  <c r="K229" i="17"/>
  <c r="K424" i="17" s="1"/>
  <c r="K625" i="17" s="1"/>
  <c r="K822" i="17" s="1"/>
  <c r="K131" i="17"/>
  <c r="H248" i="17"/>
  <c r="H443" i="17" s="1"/>
  <c r="H150" i="17"/>
  <c r="H264" i="17"/>
  <c r="H459" i="17" s="1"/>
  <c r="H166" i="17"/>
  <c r="H182" i="17"/>
  <c r="H280" i="17"/>
  <c r="H475" i="17" s="1"/>
  <c r="K117" i="18"/>
  <c r="K215" i="18"/>
  <c r="K410" i="18" s="1"/>
  <c r="K611" i="18" s="1"/>
  <c r="K808" i="18" s="1"/>
  <c r="K225" i="18"/>
  <c r="K420" i="18" s="1"/>
  <c r="K621" i="18" s="1"/>
  <c r="K818" i="18" s="1"/>
  <c r="K127" i="18"/>
  <c r="K241" i="18"/>
  <c r="K436" i="18" s="1"/>
  <c r="K637" i="18" s="1"/>
  <c r="K834" i="18" s="1"/>
  <c r="K143" i="18"/>
  <c r="K257" i="18"/>
  <c r="K452" i="18" s="1"/>
  <c r="K653" i="18" s="1"/>
  <c r="K850" i="18" s="1"/>
  <c r="K159" i="18"/>
  <c r="E263" i="18"/>
  <c r="E458" i="18" s="1"/>
  <c r="E659" i="18" s="1"/>
  <c r="E165" i="18"/>
  <c r="B251" i="16"/>
  <c r="B153" i="16"/>
  <c r="B255" i="16"/>
  <c r="B157" i="16"/>
  <c r="B259" i="16"/>
  <c r="B161" i="16"/>
  <c r="B263" i="16"/>
  <c r="B165" i="16"/>
  <c r="B267" i="16"/>
  <c r="B169" i="16"/>
  <c r="B271" i="16"/>
  <c r="B173" i="16"/>
  <c r="B275" i="16"/>
  <c r="B177" i="16"/>
  <c r="B279" i="16"/>
  <c r="B181" i="16"/>
  <c r="B283" i="16"/>
  <c r="B185" i="16"/>
  <c r="B287" i="16"/>
  <c r="B189" i="16"/>
  <c r="B291" i="16"/>
  <c r="B386" i="16" s="1"/>
  <c r="B193" i="16"/>
  <c r="H208" i="17"/>
  <c r="H403" i="17" s="1"/>
  <c r="F504" i="17" s="1"/>
  <c r="H110" i="17"/>
  <c r="H114" i="17"/>
  <c r="H212" i="17"/>
  <c r="H407" i="17" s="1"/>
  <c r="H216" i="17"/>
  <c r="H411" i="17" s="1"/>
  <c r="H118" i="17"/>
  <c r="H220" i="17"/>
  <c r="H415" i="17" s="1"/>
  <c r="H122" i="17"/>
  <c r="H224" i="17"/>
  <c r="H419" i="17" s="1"/>
  <c r="H126" i="17"/>
  <c r="H228" i="17"/>
  <c r="H423" i="17" s="1"/>
  <c r="H130" i="17"/>
  <c r="H232" i="17"/>
  <c r="H427" i="17" s="1"/>
  <c r="H134" i="17"/>
  <c r="B140" i="17"/>
  <c r="B238" i="17"/>
  <c r="B246" i="17"/>
  <c r="B148" i="17"/>
  <c r="B254" i="17"/>
  <c r="B156" i="17"/>
  <c r="B164" i="17"/>
  <c r="B262" i="17"/>
  <c r="B172" i="17"/>
  <c r="B270" i="17"/>
  <c r="B180" i="17"/>
  <c r="B278" i="17"/>
  <c r="B286" i="17"/>
  <c r="B188" i="17"/>
  <c r="E111" i="18"/>
  <c r="E209" i="18"/>
  <c r="E404" i="18" s="1"/>
  <c r="E605" i="18" s="1"/>
  <c r="E125" i="18"/>
  <c r="E223" i="18"/>
  <c r="E418" i="18" s="1"/>
  <c r="E619" i="18" s="1"/>
  <c r="E231" i="18"/>
  <c r="E426" i="18" s="1"/>
  <c r="E627" i="18" s="1"/>
  <c r="E133" i="18"/>
  <c r="E239" i="18"/>
  <c r="E434" i="18" s="1"/>
  <c r="E635" i="18" s="1"/>
  <c r="E141" i="18"/>
  <c r="E247" i="18"/>
  <c r="E442" i="18" s="1"/>
  <c r="E643" i="18" s="1"/>
  <c r="E149" i="18"/>
  <c r="E255" i="18"/>
  <c r="E450" i="18" s="1"/>
  <c r="E651" i="18" s="1"/>
  <c r="E157" i="18"/>
  <c r="E262" i="18"/>
  <c r="E457" i="18" s="1"/>
  <c r="E658" i="18" s="1"/>
  <c r="E164" i="18"/>
  <c r="H182" i="18"/>
  <c r="H280" i="18"/>
  <c r="H475" i="18" s="1"/>
  <c r="H284" i="18"/>
  <c r="H479" i="18" s="1"/>
  <c r="H186" i="18"/>
  <c r="H190" i="18"/>
  <c r="H288" i="18"/>
  <c r="H483" i="18" s="1"/>
  <c r="B260" i="18"/>
  <c r="B162" i="18"/>
  <c r="B264" i="18"/>
  <c r="B166" i="18"/>
  <c r="B268" i="18"/>
  <c r="B170" i="18"/>
  <c r="B272" i="18"/>
  <c r="B174" i="18"/>
  <c r="B276" i="18"/>
  <c r="B178" i="18"/>
  <c r="B280" i="18"/>
  <c r="B182" i="18"/>
  <c r="B284" i="18"/>
  <c r="B186" i="18"/>
  <c r="B288" i="18"/>
  <c r="B190" i="18"/>
  <c r="H289" i="17"/>
  <c r="H484" i="17" s="1"/>
  <c r="F585" i="17" s="1"/>
  <c r="H191" i="17"/>
  <c r="K214" i="18"/>
  <c r="K409" i="18" s="1"/>
  <c r="K610" i="18" s="1"/>
  <c r="K807" i="18" s="1"/>
  <c r="K116" i="18"/>
  <c r="K218" i="18"/>
  <c r="K413" i="18" s="1"/>
  <c r="K614" i="18" s="1"/>
  <c r="K811" i="18" s="1"/>
  <c r="K120" i="18"/>
  <c r="K234" i="18"/>
  <c r="K429" i="18" s="1"/>
  <c r="K630" i="18" s="1"/>
  <c r="K827" i="18" s="1"/>
  <c r="K136" i="18"/>
  <c r="K152" i="18"/>
  <c r="K250" i="18"/>
  <c r="K445" i="18" s="1"/>
  <c r="K646" i="18" s="1"/>
  <c r="K843" i="18" s="1"/>
  <c r="E281" i="18"/>
  <c r="E476" i="18" s="1"/>
  <c r="E677" i="18" s="1"/>
  <c r="E183" i="18"/>
  <c r="E110" i="16"/>
  <c r="E208" i="16"/>
  <c r="E403" i="16" s="1"/>
  <c r="E604" i="16" s="1"/>
  <c r="E212" i="16"/>
  <c r="E407" i="16" s="1"/>
  <c r="E608" i="16" s="1"/>
  <c r="E114" i="16"/>
  <c r="E216" i="16"/>
  <c r="E411" i="16" s="1"/>
  <c r="E612" i="16" s="1"/>
  <c r="E118" i="16"/>
  <c r="E220" i="16"/>
  <c r="E415" i="16" s="1"/>
  <c r="E616" i="16" s="1"/>
  <c r="E122" i="16"/>
  <c r="E224" i="16"/>
  <c r="E419" i="16" s="1"/>
  <c r="E620" i="16" s="1"/>
  <c r="E126" i="16"/>
  <c r="E228" i="16"/>
  <c r="E423" i="16" s="1"/>
  <c r="E624" i="16" s="1"/>
  <c r="E130" i="16"/>
  <c r="E232" i="16"/>
  <c r="E427" i="16" s="1"/>
  <c r="E628" i="16" s="1"/>
  <c r="E134" i="16"/>
  <c r="E236" i="16"/>
  <c r="E431" i="16" s="1"/>
  <c r="E632" i="16" s="1"/>
  <c r="E138" i="16"/>
  <c r="E240" i="16"/>
  <c r="E435" i="16" s="1"/>
  <c r="E636" i="16" s="1"/>
  <c r="E142" i="16"/>
  <c r="E244" i="16"/>
  <c r="E439" i="16" s="1"/>
  <c r="E640" i="16" s="1"/>
  <c r="E146" i="16"/>
  <c r="E248" i="16"/>
  <c r="E443" i="16" s="1"/>
  <c r="E644" i="16" s="1"/>
  <c r="E150" i="16"/>
  <c r="K251" i="16"/>
  <c r="K446" i="16" s="1"/>
  <c r="K647" i="16" s="1"/>
  <c r="K844" i="16" s="1"/>
  <c r="K153" i="16"/>
  <c r="K259" i="16"/>
  <c r="K454" i="16" s="1"/>
  <c r="K655" i="16" s="1"/>
  <c r="K852" i="16" s="1"/>
  <c r="K161" i="16"/>
  <c r="K267" i="16"/>
  <c r="K462" i="16" s="1"/>
  <c r="K663" i="16" s="1"/>
  <c r="K860" i="16" s="1"/>
  <c r="K169" i="16"/>
  <c r="K275" i="16"/>
  <c r="K470" i="16" s="1"/>
  <c r="K671" i="16" s="1"/>
  <c r="K868" i="16" s="1"/>
  <c r="K177" i="16"/>
  <c r="K283" i="16"/>
  <c r="K478" i="16" s="1"/>
  <c r="K679" i="16" s="1"/>
  <c r="K876" i="16" s="1"/>
  <c r="K185" i="16"/>
  <c r="K112" i="17"/>
  <c r="K210" i="17"/>
  <c r="K405" i="17" s="1"/>
  <c r="K222" i="17"/>
  <c r="K417" i="17" s="1"/>
  <c r="K618" i="17" s="1"/>
  <c r="K815" i="17" s="1"/>
  <c r="K124" i="17"/>
  <c r="K230" i="17"/>
  <c r="K425" i="17" s="1"/>
  <c r="K626" i="17" s="1"/>
  <c r="K823" i="17" s="1"/>
  <c r="K132" i="17"/>
  <c r="H250" i="17"/>
  <c r="H445" i="17" s="1"/>
  <c r="H152" i="17"/>
  <c r="H266" i="17"/>
  <c r="H461" i="17" s="1"/>
  <c r="H168" i="17"/>
  <c r="H282" i="17"/>
  <c r="H477" i="17" s="1"/>
  <c r="H184" i="17"/>
  <c r="K213" i="18"/>
  <c r="K408" i="18" s="1"/>
  <c r="K609" i="18" s="1"/>
  <c r="K806" i="18" s="1"/>
  <c r="K115" i="18"/>
  <c r="K129" i="18"/>
  <c r="K227" i="18"/>
  <c r="K422" i="18" s="1"/>
  <c r="K623" i="18" s="1"/>
  <c r="K820" i="18" s="1"/>
  <c r="K243" i="18"/>
  <c r="K438" i="18" s="1"/>
  <c r="K639" i="18" s="1"/>
  <c r="K836" i="18" s="1"/>
  <c r="K145" i="18"/>
  <c r="E267" i="18"/>
  <c r="E462" i="18" s="1"/>
  <c r="E663" i="18" s="1"/>
  <c r="E169" i="18"/>
  <c r="H208" i="16"/>
  <c r="H403" i="16" s="1"/>
  <c r="H110" i="16"/>
  <c r="H212" i="16"/>
  <c r="H407" i="16" s="1"/>
  <c r="H114" i="16"/>
  <c r="H216" i="16"/>
  <c r="H411" i="16" s="1"/>
  <c r="H118" i="16"/>
  <c r="H220" i="16"/>
  <c r="H415" i="16" s="1"/>
  <c r="H122" i="16"/>
  <c r="H224" i="16"/>
  <c r="H419" i="16" s="1"/>
  <c r="H126" i="16"/>
  <c r="H228" i="16"/>
  <c r="H423" i="16" s="1"/>
  <c r="H130" i="16"/>
  <c r="H232" i="16"/>
  <c r="H427" i="16" s="1"/>
  <c r="H134" i="16"/>
  <c r="H236" i="16"/>
  <c r="H431" i="16" s="1"/>
  <c r="H138" i="16"/>
  <c r="H142" i="16"/>
  <c r="H240" i="16"/>
  <c r="H435" i="16" s="1"/>
  <c r="H244" i="16"/>
  <c r="H439" i="16" s="1"/>
  <c r="H146" i="16"/>
  <c r="K248" i="16"/>
  <c r="K443" i="16" s="1"/>
  <c r="K644" i="16" s="1"/>
  <c r="K841" i="16" s="1"/>
  <c r="K150" i="16"/>
  <c r="E256" i="16"/>
  <c r="E451" i="16" s="1"/>
  <c r="E652" i="16" s="1"/>
  <c r="E158" i="16"/>
  <c r="E264" i="16"/>
  <c r="E459" i="16" s="1"/>
  <c r="E660" i="16" s="1"/>
  <c r="E166" i="16"/>
  <c r="E272" i="16"/>
  <c r="E467" i="16" s="1"/>
  <c r="E668" i="16" s="1"/>
  <c r="E174" i="16"/>
  <c r="E280" i="16"/>
  <c r="E475" i="16" s="1"/>
  <c r="E676" i="16" s="1"/>
  <c r="E182" i="16"/>
  <c r="E288" i="16"/>
  <c r="E483" i="16" s="1"/>
  <c r="E684" i="16" s="1"/>
  <c r="E190" i="16"/>
  <c r="B207" i="17"/>
  <c r="B109" i="17"/>
  <c r="E215" i="17"/>
  <c r="E410" i="17" s="1"/>
  <c r="E611" i="17" s="1"/>
  <c r="E117" i="17"/>
  <c r="E217" i="17"/>
  <c r="E412" i="17" s="1"/>
  <c r="E119" i="17"/>
  <c r="E225" i="17"/>
  <c r="E420" i="17" s="1"/>
  <c r="E621" i="17" s="1"/>
  <c r="E127" i="17"/>
  <c r="E233" i="17"/>
  <c r="E428" i="17" s="1"/>
  <c r="E135" i="17"/>
  <c r="H145" i="17"/>
  <c r="H243" i="17"/>
  <c r="H438" i="17" s="1"/>
  <c r="H161" i="17"/>
  <c r="H259" i="17"/>
  <c r="H454" i="17" s="1"/>
  <c r="H177" i="17"/>
  <c r="H275" i="17"/>
  <c r="H470" i="17" s="1"/>
  <c r="K110" i="18"/>
  <c r="K208" i="18"/>
  <c r="K403" i="18" s="1"/>
  <c r="K604" i="18" s="1"/>
  <c r="K801" i="18" s="1"/>
  <c r="K126" i="18"/>
  <c r="K224" i="18"/>
  <c r="K419" i="18" s="1"/>
  <c r="K620" i="18" s="1"/>
  <c r="K817" i="18" s="1"/>
  <c r="K240" i="18"/>
  <c r="K435" i="18" s="1"/>
  <c r="K636" i="18" s="1"/>
  <c r="K833" i="18" s="1"/>
  <c r="K142" i="18"/>
  <c r="K256" i="18"/>
  <c r="K451" i="18" s="1"/>
  <c r="K652" i="18" s="1"/>
  <c r="K849" i="18" s="1"/>
  <c r="K158" i="18"/>
  <c r="E261" i="18"/>
  <c r="E456" i="18" s="1"/>
  <c r="E657" i="18" s="1"/>
  <c r="E163" i="18"/>
  <c r="K110" i="16"/>
  <c r="K208" i="16"/>
  <c r="K403" i="16" s="1"/>
  <c r="K114" i="16"/>
  <c r="K212" i="16"/>
  <c r="K407" i="16" s="1"/>
  <c r="K608" i="16" s="1"/>
  <c r="K805" i="16" s="1"/>
  <c r="K216" i="16"/>
  <c r="K118" i="16"/>
  <c r="K122" i="16"/>
  <c r="K220" i="16"/>
  <c r="K415" i="16" s="1"/>
  <c r="K616" i="16" s="1"/>
  <c r="K813" i="16" s="1"/>
  <c r="K126" i="16"/>
  <c r="K224" i="16"/>
  <c r="K419" i="16" s="1"/>
  <c r="K620" i="16" s="1"/>
  <c r="K817" i="16" s="1"/>
  <c r="K130" i="16"/>
  <c r="K228" i="16"/>
  <c r="K423" i="16" s="1"/>
  <c r="K624" i="16" s="1"/>
  <c r="K821" i="16" s="1"/>
  <c r="K232" i="16"/>
  <c r="K427" i="16" s="1"/>
  <c r="K134" i="16"/>
  <c r="K138" i="16"/>
  <c r="K236" i="16"/>
  <c r="K240" i="16"/>
  <c r="K435" i="16" s="1"/>
  <c r="K636" i="16" s="1"/>
  <c r="K833" i="16" s="1"/>
  <c r="K142" i="16"/>
  <c r="K244" i="16"/>
  <c r="K439" i="16" s="1"/>
  <c r="K640" i="16" s="1"/>
  <c r="K837" i="16" s="1"/>
  <c r="K146" i="16"/>
  <c r="K256" i="16"/>
  <c r="K451" i="16" s="1"/>
  <c r="K652" i="16" s="1"/>
  <c r="K849" i="16" s="1"/>
  <c r="K158" i="16"/>
  <c r="K264" i="16"/>
  <c r="K459" i="16" s="1"/>
  <c r="K660" i="16" s="1"/>
  <c r="K166" i="16"/>
  <c r="K272" i="16"/>
  <c r="K467" i="16" s="1"/>
  <c r="K668" i="16" s="1"/>
  <c r="K865" i="16" s="1"/>
  <c r="K174" i="16"/>
  <c r="K280" i="16"/>
  <c r="K475" i="16" s="1"/>
  <c r="K676" i="16" s="1"/>
  <c r="K873" i="16" s="1"/>
  <c r="K182" i="16"/>
  <c r="K288" i="16"/>
  <c r="K483" i="16" s="1"/>
  <c r="K684" i="16" s="1"/>
  <c r="K881" i="16" s="1"/>
  <c r="K190" i="16"/>
  <c r="H109" i="17"/>
  <c r="H207" i="17"/>
  <c r="H402" i="17" s="1"/>
  <c r="K117" i="17"/>
  <c r="K215" i="17"/>
  <c r="K410" i="17" s="1"/>
  <c r="K119" i="17"/>
  <c r="K217" i="17"/>
  <c r="K412" i="17" s="1"/>
  <c r="K613" i="17" s="1"/>
  <c r="K810" i="17" s="1"/>
  <c r="K127" i="17"/>
  <c r="K225" i="17"/>
  <c r="K420" i="17" s="1"/>
  <c r="K621" i="17" s="1"/>
  <c r="K818" i="17" s="1"/>
  <c r="K233" i="17"/>
  <c r="K428" i="17" s="1"/>
  <c r="K629" i="17" s="1"/>
  <c r="K826" i="17" s="1"/>
  <c r="K135" i="17"/>
  <c r="H240" i="17"/>
  <c r="H435" i="17" s="1"/>
  <c r="H142" i="17"/>
  <c r="H158" i="17"/>
  <c r="H256" i="17"/>
  <c r="H451" i="17" s="1"/>
  <c r="H272" i="17"/>
  <c r="H467" i="17" s="1"/>
  <c r="H174" i="17"/>
  <c r="H288" i="17"/>
  <c r="H483" i="17" s="1"/>
  <c r="H190" i="17"/>
  <c r="H207" i="18"/>
  <c r="H402" i="18" s="1"/>
  <c r="H109" i="18"/>
  <c r="K217" i="18"/>
  <c r="K412" i="18" s="1"/>
  <c r="K613" i="18" s="1"/>
  <c r="K810" i="18" s="1"/>
  <c r="K119" i="18"/>
  <c r="K233" i="18"/>
  <c r="K428" i="18" s="1"/>
  <c r="K629" i="18" s="1"/>
  <c r="K826" i="18" s="1"/>
  <c r="K135" i="18"/>
  <c r="K249" i="18"/>
  <c r="K444" i="18" s="1"/>
  <c r="K645" i="18" s="1"/>
  <c r="K842" i="18" s="1"/>
  <c r="K151" i="18"/>
  <c r="E279" i="18"/>
  <c r="E474" i="18" s="1"/>
  <c r="E675" i="18" s="1"/>
  <c r="E181" i="18"/>
  <c r="B249" i="16"/>
  <c r="B151" i="16"/>
  <c r="B155" i="16"/>
  <c r="B253" i="16"/>
  <c r="B159" i="16"/>
  <c r="B257" i="16"/>
  <c r="B261" i="16"/>
  <c r="B163" i="16"/>
  <c r="B167" i="16"/>
  <c r="B265" i="16"/>
  <c r="B269" i="16"/>
  <c r="B171" i="16"/>
  <c r="B273" i="16"/>
  <c r="B175" i="16"/>
  <c r="B277" i="16"/>
  <c r="B179" i="16"/>
  <c r="B281" i="16"/>
  <c r="B183" i="16"/>
  <c r="B187" i="16"/>
  <c r="B285" i="16"/>
  <c r="B191" i="16"/>
  <c r="B289" i="16"/>
  <c r="H210" i="17"/>
  <c r="H405" i="17" s="1"/>
  <c r="H112" i="17"/>
  <c r="H214" i="17"/>
  <c r="H409" i="17" s="1"/>
  <c r="F510" i="17" s="1"/>
  <c r="H116" i="17"/>
  <c r="H218" i="17"/>
  <c r="H413" i="17" s="1"/>
  <c r="F514" i="17" s="1"/>
  <c r="H120" i="17"/>
  <c r="H222" i="17"/>
  <c r="H417" i="17" s="1"/>
  <c r="H124" i="17"/>
  <c r="H226" i="17"/>
  <c r="H421" i="17" s="1"/>
  <c r="H128" i="17"/>
  <c r="H230" i="17"/>
  <c r="H425" i="17" s="1"/>
  <c r="H132" i="17"/>
  <c r="H234" i="17"/>
  <c r="H429" i="17" s="1"/>
  <c r="F530" i="17" s="1"/>
  <c r="H136" i="17"/>
  <c r="B144" i="17"/>
  <c r="B242" i="17"/>
  <c r="B250" i="17"/>
  <c r="B152" i="17"/>
  <c r="B160" i="17"/>
  <c r="B258" i="17"/>
  <c r="B168" i="17"/>
  <c r="B266" i="17"/>
  <c r="B176" i="17"/>
  <c r="B274" i="17"/>
  <c r="B282" i="17"/>
  <c r="B184" i="17"/>
  <c r="B290" i="17"/>
  <c r="B192" i="17"/>
  <c r="E115" i="18"/>
  <c r="E213" i="18"/>
  <c r="E408" i="18" s="1"/>
  <c r="E609" i="18" s="1"/>
  <c r="E121" i="18"/>
  <c r="E219" i="18"/>
  <c r="E414" i="18" s="1"/>
  <c r="E227" i="18"/>
  <c r="E422" i="18" s="1"/>
  <c r="E623" i="18" s="1"/>
  <c r="E129" i="18"/>
  <c r="E235" i="18"/>
  <c r="E430" i="18" s="1"/>
  <c r="E631" i="18" s="1"/>
  <c r="E137" i="18"/>
  <c r="E243" i="18"/>
  <c r="E438" i="18" s="1"/>
  <c r="E639" i="18" s="1"/>
  <c r="E145" i="18"/>
  <c r="E251" i="18"/>
  <c r="E446" i="18" s="1"/>
  <c r="E647" i="18" s="1"/>
  <c r="E744" i="18" s="1"/>
  <c r="E153" i="18"/>
  <c r="E270" i="18"/>
  <c r="E465" i="18" s="1"/>
  <c r="E666" i="18" s="1"/>
  <c r="E172" i="18"/>
  <c r="E286" i="18"/>
  <c r="E481" i="18" s="1"/>
  <c r="E682" i="18" s="1"/>
  <c r="E779" i="18" s="1"/>
  <c r="E188" i="18"/>
  <c r="H249" i="16"/>
  <c r="H444" i="16" s="1"/>
  <c r="H151" i="16"/>
  <c r="H253" i="16"/>
  <c r="H448" i="16" s="1"/>
  <c r="F549" i="16" s="1"/>
  <c r="H155" i="16"/>
  <c r="H159" i="16"/>
  <c r="H257" i="16"/>
  <c r="H452" i="16" s="1"/>
  <c r="H261" i="16"/>
  <c r="H456" i="16" s="1"/>
  <c r="H163" i="16"/>
  <c r="H167" i="16"/>
  <c r="H265" i="16"/>
  <c r="H460" i="16" s="1"/>
  <c r="H171" i="16"/>
  <c r="H269" i="16"/>
  <c r="H464" i="16" s="1"/>
  <c r="H273" i="16"/>
  <c r="H468" i="16" s="1"/>
  <c r="F569" i="16" s="1"/>
  <c r="H175" i="16"/>
  <c r="H179" i="16"/>
  <c r="H277" i="16"/>
  <c r="H472" i="16" s="1"/>
  <c r="H281" i="16"/>
  <c r="H476" i="16" s="1"/>
  <c r="H183" i="16"/>
  <c r="H187" i="16"/>
  <c r="H285" i="16"/>
  <c r="H480" i="16" s="1"/>
  <c r="H191" i="16"/>
  <c r="H289" i="16"/>
  <c r="H484" i="16" s="1"/>
  <c r="B208" i="17"/>
  <c r="B110" i="17"/>
  <c r="B212" i="17"/>
  <c r="B114" i="17"/>
  <c r="B216" i="17"/>
  <c r="B118" i="17"/>
  <c r="B220" i="17"/>
  <c r="B122" i="17"/>
  <c r="B224" i="17"/>
  <c r="B126" i="17"/>
  <c r="B228" i="17"/>
  <c r="B130" i="17"/>
  <c r="B232" i="17"/>
  <c r="B134" i="17"/>
  <c r="B143" i="17"/>
  <c r="B241" i="17"/>
  <c r="B249" i="17"/>
  <c r="B151" i="17"/>
  <c r="B257" i="17"/>
  <c r="B159" i="17"/>
  <c r="B265" i="17"/>
  <c r="B167" i="17"/>
  <c r="B273" i="17"/>
  <c r="B175" i="17"/>
  <c r="B281" i="17"/>
  <c r="B183" i="17"/>
  <c r="B289" i="17"/>
  <c r="B191" i="17"/>
  <c r="E214" i="18"/>
  <c r="E409" i="18" s="1"/>
  <c r="E610" i="18" s="1"/>
  <c r="E116" i="18"/>
  <c r="E120" i="18"/>
  <c r="E218" i="18"/>
  <c r="E226" i="18"/>
  <c r="E421" i="18" s="1"/>
  <c r="E622" i="18" s="1"/>
  <c r="E719" i="18" s="1"/>
  <c r="E128" i="18"/>
  <c r="E136" i="18"/>
  <c r="E234" i="18"/>
  <c r="E144" i="18"/>
  <c r="E242" i="18"/>
  <c r="E437" i="18" s="1"/>
  <c r="E638" i="18" s="1"/>
  <c r="E250" i="18"/>
  <c r="E445" i="18" s="1"/>
  <c r="E646" i="18" s="1"/>
  <c r="E152" i="18"/>
  <c r="E268" i="18"/>
  <c r="E463" i="18" s="1"/>
  <c r="E664" i="18" s="1"/>
  <c r="E170" i="18"/>
  <c r="E284" i="18"/>
  <c r="E479" i="18" s="1"/>
  <c r="E680" i="18" s="1"/>
  <c r="E186" i="18"/>
  <c r="E239" i="17"/>
  <c r="E434" i="17" s="1"/>
  <c r="E635" i="17" s="1"/>
  <c r="E141" i="17"/>
  <c r="E145" i="17"/>
  <c r="E243" i="17"/>
  <c r="E438" i="17" s="1"/>
  <c r="E639" i="17" s="1"/>
  <c r="E247" i="17"/>
  <c r="E442" i="17" s="1"/>
  <c r="E643" i="17" s="1"/>
  <c r="E149" i="17"/>
  <c r="E153" i="17"/>
  <c r="E251" i="17"/>
  <c r="E446" i="17" s="1"/>
  <c r="E255" i="17"/>
  <c r="E450" i="17" s="1"/>
  <c r="E651" i="17" s="1"/>
  <c r="E157" i="17"/>
  <c r="E259" i="17"/>
  <c r="E454" i="17" s="1"/>
  <c r="E161" i="17"/>
  <c r="E263" i="17"/>
  <c r="E458" i="17" s="1"/>
  <c r="E659" i="17" s="1"/>
  <c r="E165" i="17"/>
  <c r="E267" i="17"/>
  <c r="E462" i="17" s="1"/>
  <c r="E169" i="17"/>
  <c r="E271" i="17"/>
  <c r="E466" i="17" s="1"/>
  <c r="E667" i="17" s="1"/>
  <c r="E173" i="17"/>
  <c r="E177" i="17"/>
  <c r="E275" i="17"/>
  <c r="E470" i="17" s="1"/>
  <c r="E671" i="17" s="1"/>
  <c r="E279" i="17"/>
  <c r="E474" i="17" s="1"/>
  <c r="E675" i="17" s="1"/>
  <c r="E181" i="17"/>
  <c r="E283" i="17"/>
  <c r="E478" i="17" s="1"/>
  <c r="E679" i="17" s="1"/>
  <c r="E185" i="17"/>
  <c r="E287" i="17"/>
  <c r="E482" i="17" s="1"/>
  <c r="E683" i="17" s="1"/>
  <c r="E189" i="17"/>
  <c r="B210" i="18"/>
  <c r="B112" i="18"/>
  <c r="B214" i="18"/>
  <c r="B116" i="18"/>
  <c r="B218" i="18"/>
  <c r="B120" i="18"/>
  <c r="B222" i="18"/>
  <c r="B124" i="18"/>
  <c r="B226" i="18"/>
  <c r="B128" i="18"/>
  <c r="B230" i="18"/>
  <c r="B132" i="18"/>
  <c r="B234" i="18"/>
  <c r="B136" i="18"/>
  <c r="B238" i="18"/>
  <c r="B140" i="18"/>
  <c r="B242" i="18"/>
  <c r="B144" i="18"/>
  <c r="B246" i="18"/>
  <c r="B148" i="18"/>
  <c r="B250" i="18"/>
  <c r="B152" i="18"/>
  <c r="B254" i="18"/>
  <c r="B156" i="18"/>
  <c r="K165" i="18"/>
  <c r="K263" i="18"/>
  <c r="K458" i="18" s="1"/>
  <c r="K659" i="18" s="1"/>
  <c r="K856" i="18" s="1"/>
  <c r="K173" i="18"/>
  <c r="K271" i="18"/>
  <c r="K466" i="18" s="1"/>
  <c r="K667" i="18" s="1"/>
  <c r="K864" i="18" s="1"/>
  <c r="K181" i="18"/>
  <c r="K279" i="18"/>
  <c r="K474" i="18" s="1"/>
  <c r="K675" i="18" s="1"/>
  <c r="K872" i="18" s="1"/>
  <c r="K189" i="18"/>
  <c r="K287" i="18"/>
  <c r="K482" i="18" s="1"/>
  <c r="K683" i="18" s="1"/>
  <c r="K880" i="18" s="1"/>
  <c r="K238" i="17"/>
  <c r="K433" i="17" s="1"/>
  <c r="K634" i="17" s="1"/>
  <c r="K831" i="17" s="1"/>
  <c r="K140" i="17"/>
  <c r="K242" i="17"/>
  <c r="K437" i="17" s="1"/>
  <c r="K638" i="17" s="1"/>
  <c r="K835" i="17" s="1"/>
  <c r="K144" i="17"/>
  <c r="K246" i="17"/>
  <c r="K441" i="17" s="1"/>
  <c r="K642" i="17" s="1"/>
  <c r="K839" i="17" s="1"/>
  <c r="K148" i="17"/>
  <c r="K250" i="17"/>
  <c r="K445" i="17" s="1"/>
  <c r="K646" i="17" s="1"/>
  <c r="K843" i="17" s="1"/>
  <c r="K152" i="17"/>
  <c r="K254" i="17"/>
  <c r="K449" i="17" s="1"/>
  <c r="K650" i="17" s="1"/>
  <c r="K847" i="17" s="1"/>
  <c r="K156" i="17"/>
  <c r="K258" i="17"/>
  <c r="K453" i="17" s="1"/>
  <c r="K654" i="17" s="1"/>
  <c r="K851" i="17" s="1"/>
  <c r="K160" i="17"/>
  <c r="K262" i="17"/>
  <c r="K457" i="17" s="1"/>
  <c r="K658" i="17" s="1"/>
  <c r="K855" i="17" s="1"/>
  <c r="K164" i="17"/>
  <c r="K266" i="17"/>
  <c r="K461" i="17" s="1"/>
  <c r="K662" i="17" s="1"/>
  <c r="K859" i="17" s="1"/>
  <c r="K168" i="17"/>
  <c r="K270" i="17"/>
  <c r="K465" i="17" s="1"/>
  <c r="K666" i="17" s="1"/>
  <c r="K863" i="17" s="1"/>
  <c r="K172" i="17"/>
  <c r="K274" i="17"/>
  <c r="K469" i="17" s="1"/>
  <c r="K670" i="17" s="1"/>
  <c r="K867" i="17" s="1"/>
  <c r="K176" i="17"/>
  <c r="K278" i="17"/>
  <c r="K473" i="17" s="1"/>
  <c r="K674" i="17" s="1"/>
  <c r="K871" i="17" s="1"/>
  <c r="K180" i="17"/>
  <c r="K282" i="17"/>
  <c r="K477" i="17" s="1"/>
  <c r="K678" i="17" s="1"/>
  <c r="K875" i="17" s="1"/>
  <c r="K184" i="17"/>
  <c r="K286" i="17"/>
  <c r="K481" i="17" s="1"/>
  <c r="K682" i="17" s="1"/>
  <c r="K879" i="17" s="1"/>
  <c r="K188" i="17"/>
  <c r="K290" i="17"/>
  <c r="K485" i="17" s="1"/>
  <c r="K686" i="17" s="1"/>
  <c r="K883" i="17" s="1"/>
  <c r="K192" i="17"/>
  <c r="H208" i="18"/>
  <c r="H403" i="18" s="1"/>
  <c r="H110" i="18"/>
  <c r="H212" i="18"/>
  <c r="H407" i="18" s="1"/>
  <c r="F508" i="18" s="1"/>
  <c r="H114" i="18"/>
  <c r="H216" i="18"/>
  <c r="H411" i="18" s="1"/>
  <c r="H118" i="18"/>
  <c r="H220" i="18"/>
  <c r="H415" i="18" s="1"/>
  <c r="H122" i="18"/>
  <c r="H224" i="18"/>
  <c r="H419" i="18" s="1"/>
  <c r="H126" i="18"/>
  <c r="H130" i="18"/>
  <c r="H228" i="18"/>
  <c r="H423" i="18" s="1"/>
  <c r="H134" i="18"/>
  <c r="H232" i="18"/>
  <c r="H427" i="18" s="1"/>
  <c r="H236" i="18"/>
  <c r="H431" i="18" s="1"/>
  <c r="F532" i="18" s="1"/>
  <c r="H138" i="18"/>
  <c r="H142" i="18"/>
  <c r="H240" i="18"/>
  <c r="H435" i="18" s="1"/>
  <c r="H244" i="18"/>
  <c r="H439" i="18" s="1"/>
  <c r="H146" i="18"/>
  <c r="H150" i="18"/>
  <c r="H248" i="18"/>
  <c r="H443" i="18" s="1"/>
  <c r="H252" i="18"/>
  <c r="H447" i="18" s="1"/>
  <c r="H154" i="18"/>
  <c r="H158" i="18"/>
  <c r="H256" i="18"/>
  <c r="H451" i="18" s="1"/>
  <c r="K264" i="18"/>
  <c r="K459" i="18" s="1"/>
  <c r="K660" i="18" s="1"/>
  <c r="K857" i="18" s="1"/>
  <c r="K166" i="18"/>
  <c r="K272" i="18"/>
  <c r="K467" i="18" s="1"/>
  <c r="K668" i="18" s="1"/>
  <c r="K865" i="18" s="1"/>
  <c r="K174" i="18"/>
  <c r="K280" i="18"/>
  <c r="K475" i="18" s="1"/>
  <c r="K676" i="18" s="1"/>
  <c r="K873" i="18" s="1"/>
  <c r="K182" i="18"/>
  <c r="K288" i="18"/>
  <c r="K483" i="18" s="1"/>
  <c r="K684" i="18" s="1"/>
  <c r="K881" i="18" s="1"/>
  <c r="K190" i="18"/>
  <c r="H261" i="18"/>
  <c r="H456" i="18" s="1"/>
  <c r="H163" i="18"/>
  <c r="H167" i="18"/>
  <c r="H265" i="18"/>
  <c r="H460" i="18" s="1"/>
  <c r="H269" i="18"/>
  <c r="H464" i="18" s="1"/>
  <c r="H171" i="18"/>
  <c r="H175" i="18"/>
  <c r="H273" i="18"/>
  <c r="H468" i="18" s="1"/>
  <c r="H277" i="18"/>
  <c r="H472" i="18" s="1"/>
  <c r="H179" i="18"/>
  <c r="H183" i="18"/>
  <c r="H281" i="18"/>
  <c r="H476" i="18" s="1"/>
  <c r="H285" i="18"/>
  <c r="H480" i="18" s="1"/>
  <c r="H187" i="18"/>
  <c r="H191" i="18"/>
  <c r="H289" i="18"/>
  <c r="H484" i="18" s="1"/>
  <c r="B261" i="18"/>
  <c r="B163" i="18"/>
  <c r="B265" i="18"/>
  <c r="B167" i="18"/>
  <c r="B269" i="18"/>
  <c r="B171" i="18"/>
  <c r="B273" i="18"/>
  <c r="B175" i="18"/>
  <c r="B277" i="18"/>
  <c r="B179" i="18"/>
  <c r="B281" i="18"/>
  <c r="B183" i="18"/>
  <c r="B285" i="18"/>
  <c r="B187" i="18"/>
  <c r="B289" i="18"/>
  <c r="B191" i="18"/>
  <c r="K263" i="17"/>
  <c r="K458" i="17" s="1"/>
  <c r="K659" i="17" s="1"/>
  <c r="K856" i="17" s="1"/>
  <c r="K165" i="17"/>
  <c r="K169" i="17"/>
  <c r="K267" i="17"/>
  <c r="K462" i="17" s="1"/>
  <c r="K663" i="17" s="1"/>
  <c r="K860" i="17" s="1"/>
  <c r="K271" i="17"/>
  <c r="K466" i="17" s="1"/>
  <c r="K667" i="17" s="1"/>
  <c r="K173" i="17"/>
  <c r="K275" i="17"/>
  <c r="K470" i="17" s="1"/>
  <c r="K671" i="17" s="1"/>
  <c r="K868" i="17" s="1"/>
  <c r="K177" i="17"/>
  <c r="K181" i="17"/>
  <c r="K279" i="17"/>
  <c r="K474" i="17" s="1"/>
  <c r="K675" i="17" s="1"/>
  <c r="K872" i="17" s="1"/>
  <c r="K185" i="17"/>
  <c r="K283" i="17"/>
  <c r="K478" i="17" s="1"/>
  <c r="K679" i="17" s="1"/>
  <c r="K287" i="17"/>
  <c r="K482" i="17" s="1"/>
  <c r="K189" i="17"/>
  <c r="E109" i="18"/>
  <c r="E207" i="18"/>
  <c r="E402" i="18" s="1"/>
  <c r="E603" i="18" s="1"/>
  <c r="H211" i="18"/>
  <c r="H406" i="18" s="1"/>
  <c r="F507" i="18" s="1"/>
  <c r="H113" i="18"/>
  <c r="H215" i="18"/>
  <c r="H410" i="18" s="1"/>
  <c r="H117" i="18"/>
  <c r="H119" i="18"/>
  <c r="H217" i="18"/>
  <c r="H123" i="18"/>
  <c r="H221" i="18"/>
  <c r="H416" i="18" s="1"/>
  <c r="H127" i="18"/>
  <c r="H225" i="18"/>
  <c r="H420" i="18" s="1"/>
  <c r="H229" i="18"/>
  <c r="H424" i="18" s="1"/>
  <c r="H131" i="18"/>
  <c r="H135" i="18"/>
  <c r="H233" i="18"/>
  <c r="H428" i="18" s="1"/>
  <c r="H237" i="18"/>
  <c r="H432" i="18" s="1"/>
  <c r="H139" i="18"/>
  <c r="H143" i="18"/>
  <c r="H241" i="18"/>
  <c r="H436" i="18" s="1"/>
  <c r="H245" i="18"/>
  <c r="H440" i="18" s="1"/>
  <c r="H147" i="18"/>
  <c r="H151" i="18"/>
  <c r="H249" i="18"/>
  <c r="H444" i="18" s="1"/>
  <c r="H253" i="18"/>
  <c r="H448" i="18" s="1"/>
  <c r="F549" i="18" s="1"/>
  <c r="H155" i="18"/>
  <c r="H159" i="18"/>
  <c r="H257" i="18"/>
  <c r="H452" i="18" s="1"/>
  <c r="K258" i="18"/>
  <c r="K453" i="18" s="1"/>
  <c r="K654" i="18" s="1"/>
  <c r="K851" i="18" s="1"/>
  <c r="K160" i="18"/>
  <c r="K266" i="18"/>
  <c r="K461" i="18" s="1"/>
  <c r="K662" i="18" s="1"/>
  <c r="K859" i="18" s="1"/>
  <c r="K168" i="18"/>
  <c r="K176" i="18"/>
  <c r="K274" i="18"/>
  <c r="K469" i="18" s="1"/>
  <c r="K184" i="18"/>
  <c r="K282" i="18"/>
  <c r="K477" i="18" s="1"/>
  <c r="K678" i="18" s="1"/>
  <c r="K875" i="18" s="1"/>
  <c r="K192" i="18"/>
  <c r="K290" i="18"/>
  <c r="H258" i="18"/>
  <c r="H453" i="18" s="1"/>
  <c r="H160" i="18"/>
  <c r="H262" i="18"/>
  <c r="H457" i="18" s="1"/>
  <c r="H164" i="18"/>
  <c r="H266" i="18"/>
  <c r="H461" i="18" s="1"/>
  <c r="F562" i="18" s="1"/>
  <c r="H168" i="18"/>
  <c r="H270" i="18"/>
  <c r="H465" i="18" s="1"/>
  <c r="H172" i="18"/>
  <c r="H274" i="18"/>
  <c r="H469" i="18" s="1"/>
  <c r="H176" i="18"/>
  <c r="H278" i="18"/>
  <c r="H473" i="18" s="1"/>
  <c r="F574" i="18" s="1"/>
  <c r="H180" i="18"/>
  <c r="H282" i="18"/>
  <c r="H477" i="18" s="1"/>
  <c r="H184" i="18"/>
  <c r="H286" i="18"/>
  <c r="H481" i="18" s="1"/>
  <c r="H188" i="18"/>
  <c r="H290" i="18"/>
  <c r="H485" i="18" s="1"/>
  <c r="H192" i="18"/>
  <c r="B258" i="18"/>
  <c r="B160" i="18"/>
  <c r="B262" i="18"/>
  <c r="B164" i="18"/>
  <c r="B266" i="18"/>
  <c r="B168" i="18"/>
  <c r="B270" i="18"/>
  <c r="B172" i="18"/>
  <c r="B274" i="18"/>
  <c r="B176" i="18"/>
  <c r="B278" i="18"/>
  <c r="B180" i="18"/>
  <c r="B282" i="18"/>
  <c r="B184" i="18"/>
  <c r="B286" i="18"/>
  <c r="B188" i="18"/>
  <c r="B290" i="18"/>
  <c r="B192" i="18"/>
  <c r="E278" i="18"/>
  <c r="E473" i="18" s="1"/>
  <c r="E674" i="18" s="1"/>
  <c r="E180" i="18"/>
  <c r="H251" i="16"/>
  <c r="H446" i="16" s="1"/>
  <c r="F547" i="16" s="1"/>
  <c r="H153" i="16"/>
  <c r="H255" i="16"/>
  <c r="H450" i="16" s="1"/>
  <c r="H157" i="16"/>
  <c r="H259" i="16"/>
  <c r="H454" i="16" s="1"/>
  <c r="H161" i="16"/>
  <c r="H165" i="16"/>
  <c r="H263" i="16"/>
  <c r="H458" i="16" s="1"/>
  <c r="H267" i="16"/>
  <c r="H462" i="16" s="1"/>
  <c r="F563" i="16" s="1"/>
  <c r="H169" i="16"/>
  <c r="H271" i="16"/>
  <c r="H466" i="16" s="1"/>
  <c r="H173" i="16"/>
  <c r="H275" i="16"/>
  <c r="H470" i="16" s="1"/>
  <c r="H177" i="16"/>
  <c r="H181" i="16"/>
  <c r="H279" i="16"/>
  <c r="H474" i="16" s="1"/>
  <c r="H283" i="16"/>
  <c r="H478" i="16" s="1"/>
  <c r="F579" i="16" s="1"/>
  <c r="H185" i="16"/>
  <c r="H287" i="16"/>
  <c r="H482" i="16" s="1"/>
  <c r="H189" i="16"/>
  <c r="B112" i="17"/>
  <c r="B210" i="17"/>
  <c r="B116" i="17"/>
  <c r="B214" i="17"/>
  <c r="B120" i="17"/>
  <c r="B218" i="17"/>
  <c r="B124" i="17"/>
  <c r="B222" i="17"/>
  <c r="B128" i="17"/>
  <c r="B226" i="17"/>
  <c r="B132" i="17"/>
  <c r="B230" i="17"/>
  <c r="B136" i="17"/>
  <c r="B234" i="17"/>
  <c r="B237" i="17"/>
  <c r="B139" i="17"/>
  <c r="B245" i="17"/>
  <c r="B147" i="17"/>
  <c r="B253" i="17"/>
  <c r="B155" i="17"/>
  <c r="B261" i="17"/>
  <c r="B163" i="17"/>
  <c r="B269" i="17"/>
  <c r="B171" i="17"/>
  <c r="B277" i="17"/>
  <c r="B179" i="17"/>
  <c r="B285" i="17"/>
  <c r="B187" i="17"/>
  <c r="E112" i="18"/>
  <c r="E210" i="18"/>
  <c r="E405" i="18" s="1"/>
  <c r="E606" i="18" s="1"/>
  <c r="E222" i="18"/>
  <c r="E417" i="18" s="1"/>
  <c r="E618" i="18" s="1"/>
  <c r="E715" i="18" s="1"/>
  <c r="E124" i="18"/>
  <c r="E230" i="18"/>
  <c r="E425" i="18" s="1"/>
  <c r="E626" i="18" s="1"/>
  <c r="E132" i="18"/>
  <c r="E238" i="18"/>
  <c r="E433" i="18" s="1"/>
  <c r="E634" i="18" s="1"/>
  <c r="E140" i="18"/>
  <c r="E246" i="18"/>
  <c r="E441" i="18" s="1"/>
  <c r="E642" i="18" s="1"/>
  <c r="E148" i="18"/>
  <c r="E254" i="18"/>
  <c r="E449" i="18" s="1"/>
  <c r="E650" i="18" s="1"/>
  <c r="E747" i="18" s="1"/>
  <c r="E156" i="18"/>
  <c r="E260" i="18"/>
  <c r="E455" i="18" s="1"/>
  <c r="E656" i="18" s="1"/>
  <c r="E162" i="18"/>
  <c r="E276" i="18"/>
  <c r="E471" i="18" s="1"/>
  <c r="E672" i="18" s="1"/>
  <c r="E178" i="18"/>
  <c r="E237" i="17"/>
  <c r="E432" i="17" s="1"/>
  <c r="E633" i="17" s="1"/>
  <c r="E139" i="17"/>
  <c r="E143" i="17"/>
  <c r="E241" i="17"/>
  <c r="E436" i="17" s="1"/>
  <c r="E637" i="17" s="1"/>
  <c r="E245" i="17"/>
  <c r="E440" i="17" s="1"/>
  <c r="E147" i="17"/>
  <c r="E249" i="17"/>
  <c r="E151" i="17"/>
  <c r="E253" i="17"/>
  <c r="E448" i="17" s="1"/>
  <c r="E649" i="17" s="1"/>
  <c r="E155" i="17"/>
  <c r="E159" i="17"/>
  <c r="E257" i="17"/>
  <c r="E452" i="17" s="1"/>
  <c r="E261" i="17"/>
  <c r="E456" i="17" s="1"/>
  <c r="E163" i="17"/>
  <c r="E265" i="17"/>
  <c r="E460" i="17" s="1"/>
  <c r="E661" i="17" s="1"/>
  <c r="E167" i="17"/>
  <c r="E269" i="17"/>
  <c r="E171" i="17"/>
  <c r="E175" i="17"/>
  <c r="E273" i="17"/>
  <c r="E468" i="17" s="1"/>
  <c r="E277" i="17"/>
  <c r="E472" i="17" s="1"/>
  <c r="E673" i="17" s="1"/>
  <c r="E179" i="17"/>
  <c r="E183" i="17"/>
  <c r="E281" i="17"/>
  <c r="E476" i="17" s="1"/>
  <c r="E187" i="17"/>
  <c r="E285" i="17"/>
  <c r="E480" i="17" s="1"/>
  <c r="E681" i="17" s="1"/>
  <c r="E191" i="17"/>
  <c r="E289" i="17"/>
  <c r="E484" i="17" s="1"/>
  <c r="B110" i="18"/>
  <c r="B208" i="18"/>
  <c r="B114" i="18"/>
  <c r="B212" i="18"/>
  <c r="B118" i="18"/>
  <c r="B216" i="18"/>
  <c r="B122" i="18"/>
  <c r="B220" i="18"/>
  <c r="B126" i="18"/>
  <c r="B224" i="18"/>
  <c r="B228" i="18"/>
  <c r="B130" i="18"/>
  <c r="B232" i="18"/>
  <c r="B134" i="18"/>
  <c r="B236" i="18"/>
  <c r="B138" i="18"/>
  <c r="B240" i="18"/>
  <c r="B142" i="18"/>
  <c r="B244" i="18"/>
  <c r="B146" i="18"/>
  <c r="B248" i="18"/>
  <c r="B150" i="18"/>
  <c r="B252" i="18"/>
  <c r="B154" i="18"/>
  <c r="B256" i="18"/>
  <c r="B158" i="18"/>
  <c r="K259" i="18"/>
  <c r="K454" i="18" s="1"/>
  <c r="K655" i="18" s="1"/>
  <c r="K852" i="18" s="1"/>
  <c r="K161" i="18"/>
  <c r="K267" i="18"/>
  <c r="K462" i="18" s="1"/>
  <c r="K663" i="18" s="1"/>
  <c r="K860" i="18" s="1"/>
  <c r="K169" i="18"/>
  <c r="K275" i="18"/>
  <c r="K470" i="18" s="1"/>
  <c r="K671" i="18" s="1"/>
  <c r="K868" i="18" s="1"/>
  <c r="K177" i="18"/>
  <c r="K283" i="18"/>
  <c r="K478" i="18" s="1"/>
  <c r="K679" i="18" s="1"/>
  <c r="K876" i="18" s="1"/>
  <c r="K185" i="18"/>
  <c r="K138" i="17"/>
  <c r="K236" i="17"/>
  <c r="K431" i="17" s="1"/>
  <c r="K142" i="17"/>
  <c r="K240" i="17"/>
  <c r="K435" i="17" s="1"/>
  <c r="K146" i="17"/>
  <c r="K244" i="17"/>
  <c r="K439" i="17" s="1"/>
  <c r="K640" i="17" s="1"/>
  <c r="K837" i="17" s="1"/>
  <c r="K150" i="17"/>
  <c r="K248" i="17"/>
  <c r="K443" i="17" s="1"/>
  <c r="K154" i="17"/>
  <c r="K252" i="17"/>
  <c r="K447" i="17" s="1"/>
  <c r="K648" i="17" s="1"/>
  <c r="K845" i="17" s="1"/>
  <c r="K158" i="17"/>
  <c r="K256" i="17"/>
  <c r="K451" i="17" s="1"/>
  <c r="K162" i="17"/>
  <c r="K260" i="17"/>
  <c r="K455" i="17" s="1"/>
  <c r="K166" i="17"/>
  <c r="K264" i="17"/>
  <c r="K459" i="17" s="1"/>
  <c r="K170" i="17"/>
  <c r="K268" i="17"/>
  <c r="K463" i="17" s="1"/>
  <c r="K174" i="17"/>
  <c r="K272" i="17"/>
  <c r="K467" i="17" s="1"/>
  <c r="K178" i="17"/>
  <c r="K276" i="17"/>
  <c r="K471" i="17" s="1"/>
  <c r="K672" i="17" s="1"/>
  <c r="K869" i="17" s="1"/>
  <c r="K182" i="17"/>
  <c r="K280" i="17"/>
  <c r="K475" i="17" s="1"/>
  <c r="K676" i="17" s="1"/>
  <c r="K873" i="17" s="1"/>
  <c r="K186" i="17"/>
  <c r="K284" i="17"/>
  <c r="K479" i="17" s="1"/>
  <c r="K680" i="17" s="1"/>
  <c r="K877" i="17" s="1"/>
  <c r="K288" i="17"/>
  <c r="K483" i="17" s="1"/>
  <c r="K684" i="17" s="1"/>
  <c r="K881" i="17" s="1"/>
  <c r="K190" i="17"/>
  <c r="H210" i="18"/>
  <c r="H405" i="18" s="1"/>
  <c r="H112" i="18"/>
  <c r="H214" i="18"/>
  <c r="H409" i="18" s="1"/>
  <c r="F510" i="18" s="1"/>
  <c r="H116" i="18"/>
  <c r="H218" i="18"/>
  <c r="H413" i="18" s="1"/>
  <c r="F514" i="18" s="1"/>
  <c r="H120" i="18"/>
  <c r="H222" i="18"/>
  <c r="H417" i="18" s="1"/>
  <c r="H124" i="18"/>
  <c r="H226" i="18"/>
  <c r="H421" i="18" s="1"/>
  <c r="F522" i="18" s="1"/>
  <c r="H128" i="18"/>
  <c r="H230" i="18"/>
  <c r="H425" i="18" s="1"/>
  <c r="H132" i="18"/>
  <c r="H234" i="18"/>
  <c r="H429" i="18" s="1"/>
  <c r="H136" i="18"/>
  <c r="H238" i="18"/>
  <c r="H433" i="18" s="1"/>
  <c r="F534" i="18" s="1"/>
  <c r="H140" i="18"/>
  <c r="H242" i="18"/>
  <c r="H437" i="18" s="1"/>
  <c r="H144" i="18"/>
  <c r="H246" i="18"/>
  <c r="H441" i="18" s="1"/>
  <c r="H148" i="18"/>
  <c r="H250" i="18"/>
  <c r="H445" i="18" s="1"/>
  <c r="H152" i="18"/>
  <c r="H254" i="18"/>
  <c r="H449" i="18" s="1"/>
  <c r="H156" i="18"/>
  <c r="K260" i="18"/>
  <c r="K455" i="18" s="1"/>
  <c r="K656" i="18" s="1"/>
  <c r="K853" i="18" s="1"/>
  <c r="K162" i="18"/>
  <c r="K268" i="18"/>
  <c r="K463" i="18" s="1"/>
  <c r="K664" i="18" s="1"/>
  <c r="K861" i="18" s="1"/>
  <c r="K170" i="18"/>
  <c r="K276" i="18"/>
  <c r="K471" i="18" s="1"/>
  <c r="K672" i="18" s="1"/>
  <c r="K869" i="18" s="1"/>
  <c r="K178" i="18"/>
  <c r="K284" i="18"/>
  <c r="K479" i="18" s="1"/>
  <c r="K680" i="18" s="1"/>
  <c r="K877" i="18" s="1"/>
  <c r="K186" i="18"/>
  <c r="H259" i="18"/>
  <c r="H454" i="18" s="1"/>
  <c r="F555" i="18" s="1"/>
  <c r="H161" i="18"/>
  <c r="H263" i="18"/>
  <c r="H458" i="18" s="1"/>
  <c r="H165" i="18"/>
  <c r="H267" i="18"/>
  <c r="H462" i="18" s="1"/>
  <c r="H169" i="18"/>
  <c r="H271" i="18"/>
  <c r="H466" i="18" s="1"/>
  <c r="H173" i="18"/>
  <c r="H275" i="18"/>
  <c r="H470" i="18" s="1"/>
  <c r="F571" i="18" s="1"/>
  <c r="H177" i="18"/>
  <c r="H279" i="18"/>
  <c r="H474" i="18" s="1"/>
  <c r="H181" i="18"/>
  <c r="H283" i="18"/>
  <c r="H478" i="18" s="1"/>
  <c r="H185" i="18"/>
  <c r="H287" i="18"/>
  <c r="H482" i="18" s="1"/>
  <c r="H189" i="18"/>
  <c r="B161" i="18"/>
  <c r="B259" i="18"/>
  <c r="B263" i="18"/>
  <c r="B165" i="18"/>
  <c r="B267" i="18"/>
  <c r="B169" i="18"/>
  <c r="B271" i="18"/>
  <c r="B173" i="18"/>
  <c r="B275" i="18"/>
  <c r="B370" i="18" s="1"/>
  <c r="B177" i="18"/>
  <c r="B279" i="18"/>
  <c r="B181" i="18"/>
  <c r="B283" i="18"/>
  <c r="B185" i="18"/>
  <c r="B287" i="18"/>
  <c r="B189" i="18"/>
  <c r="B193" i="18"/>
  <c r="B291" i="18"/>
  <c r="B386" i="18" s="1"/>
  <c r="K603" i="17"/>
  <c r="E837" i="15"/>
  <c r="E680" i="15"/>
  <c r="E616" i="15"/>
  <c r="E628" i="15"/>
  <c r="E633" i="15"/>
  <c r="E730" i="15" s="1"/>
  <c r="E679" i="15"/>
  <c r="E776" i="15" s="1"/>
  <c r="E682" i="15"/>
  <c r="H608" i="15"/>
  <c r="H648" i="15"/>
  <c r="K612" i="15"/>
  <c r="K652" i="15"/>
  <c r="E749" i="15" s="1"/>
  <c r="K676" i="15"/>
  <c r="E773" i="15" s="1"/>
  <c r="H623" i="15"/>
  <c r="H647" i="15"/>
  <c r="H844" i="15" s="1"/>
  <c r="H679" i="15"/>
  <c r="K635" i="15"/>
  <c r="E637" i="15"/>
  <c r="E849" i="15"/>
  <c r="E620" i="15"/>
  <c r="E657" i="15"/>
  <c r="E822" i="15"/>
  <c r="E675" i="15"/>
  <c r="E772" i="15" s="1"/>
  <c r="E659" i="15"/>
  <c r="E756" i="15" s="1"/>
  <c r="E840" i="15"/>
  <c r="E627" i="15"/>
  <c r="E724" i="15" s="1"/>
  <c r="E611" i="15"/>
  <c r="E708" i="15" s="1"/>
  <c r="E678" i="15"/>
  <c r="E662" i="15"/>
  <c r="E646" i="15"/>
  <c r="E630" i="15"/>
  <c r="E614" i="15"/>
  <c r="H610" i="15"/>
  <c r="H618" i="15"/>
  <c r="H626" i="15"/>
  <c r="H634" i="15"/>
  <c r="H642" i="15"/>
  <c r="H650" i="15"/>
  <c r="H658" i="15"/>
  <c r="H666" i="15"/>
  <c r="H674" i="15"/>
  <c r="H682" i="15"/>
  <c r="K606" i="15"/>
  <c r="K614" i="15"/>
  <c r="K622" i="15"/>
  <c r="K630" i="15"/>
  <c r="K638" i="15"/>
  <c r="K646" i="15"/>
  <c r="K654" i="15"/>
  <c r="K662" i="15"/>
  <c r="K670" i="15"/>
  <c r="K678" i="15"/>
  <c r="K686" i="15"/>
  <c r="H609" i="15"/>
  <c r="H617" i="15"/>
  <c r="H625" i="15"/>
  <c r="H633" i="15"/>
  <c r="H641" i="15"/>
  <c r="H649" i="15"/>
  <c r="H657" i="15"/>
  <c r="H665" i="15"/>
  <c r="H673" i="15"/>
  <c r="H681" i="15"/>
  <c r="K605" i="15"/>
  <c r="K613" i="15"/>
  <c r="E710" i="15" s="1"/>
  <c r="K621" i="15"/>
  <c r="K629" i="15"/>
  <c r="K637" i="15"/>
  <c r="K645" i="15"/>
  <c r="K850" i="15"/>
  <c r="K661" i="15"/>
  <c r="E758" i="15" s="1"/>
  <c r="K669" i="15"/>
  <c r="K677" i="15"/>
  <c r="K685" i="15"/>
  <c r="E844" i="15"/>
  <c r="E650" i="15"/>
  <c r="H616" i="15"/>
  <c r="H656" i="15"/>
  <c r="H680" i="15"/>
  <c r="K636" i="15"/>
  <c r="E733" i="15" s="1"/>
  <c r="K668" i="15"/>
  <c r="E765" i="15" s="1"/>
  <c r="H607" i="15"/>
  <c r="H804" i="15" s="1"/>
  <c r="H655" i="15"/>
  <c r="H671" i="15"/>
  <c r="H868" i="15" s="1"/>
  <c r="K603" i="15"/>
  <c r="K800" i="15" s="1"/>
  <c r="K651" i="15"/>
  <c r="K848" i="15" s="1"/>
  <c r="E664" i="15"/>
  <c r="E677" i="15"/>
  <c r="E873" i="15"/>
  <c r="E841" i="15"/>
  <c r="E681" i="15"/>
  <c r="E649" i="15"/>
  <c r="E617" i="15"/>
  <c r="E671" i="15"/>
  <c r="E768" i="15" s="1"/>
  <c r="E852" i="15"/>
  <c r="E836" i="15"/>
  <c r="E623" i="15"/>
  <c r="E720" i="15" s="1"/>
  <c r="E607" i="15"/>
  <c r="E704" i="15" s="1"/>
  <c r="E674" i="15"/>
  <c r="E658" i="15"/>
  <c r="E642" i="15"/>
  <c r="E626" i="15"/>
  <c r="E610" i="15"/>
  <c r="E603" i="15"/>
  <c r="H604" i="15"/>
  <c r="H612" i="15"/>
  <c r="H620" i="15"/>
  <c r="H628" i="15"/>
  <c r="H636" i="15"/>
  <c r="H644" i="15"/>
  <c r="H652" i="15"/>
  <c r="H660" i="15"/>
  <c r="H668" i="15"/>
  <c r="H676" i="15"/>
  <c r="H684" i="15"/>
  <c r="K608" i="15"/>
  <c r="K805" i="15" s="1"/>
  <c r="K616" i="15"/>
  <c r="K821" i="15"/>
  <c r="K632" i="15"/>
  <c r="K640" i="15"/>
  <c r="E737" i="15" s="1"/>
  <c r="K648" i="15"/>
  <c r="K656" i="15"/>
  <c r="E753" i="15" s="1"/>
  <c r="K664" i="15"/>
  <c r="K672" i="15"/>
  <c r="K680" i="15"/>
  <c r="H603" i="15"/>
  <c r="H611" i="15"/>
  <c r="H808" i="15" s="1"/>
  <c r="H619" i="15"/>
  <c r="H627" i="15"/>
  <c r="H824" i="15" s="1"/>
  <c r="H635" i="15"/>
  <c r="H832" i="15" s="1"/>
  <c r="H643" i="15"/>
  <c r="H840" i="15" s="1"/>
  <c r="H651" i="15"/>
  <c r="H848" i="15" s="1"/>
  <c r="H659" i="15"/>
  <c r="H856" i="15" s="1"/>
  <c r="H667" i="15"/>
  <c r="H864" i="15" s="1"/>
  <c r="H675" i="15"/>
  <c r="H872" i="15" s="1"/>
  <c r="H683" i="15"/>
  <c r="H880" i="15" s="1"/>
  <c r="K615" i="15"/>
  <c r="K812" i="15" s="1"/>
  <c r="K820" i="15"/>
  <c r="K631" i="15"/>
  <c r="K639" i="15"/>
  <c r="K647" i="15"/>
  <c r="K655" i="15"/>
  <c r="K852" i="15" s="1"/>
  <c r="K860" i="15"/>
  <c r="E624" i="15"/>
  <c r="E721" i="15" s="1"/>
  <c r="E810" i="15"/>
  <c r="E653" i="15"/>
  <c r="E750" i="15" s="1"/>
  <c r="E660" i="15"/>
  <c r="E665" i="15"/>
  <c r="E663" i="15"/>
  <c r="E760" i="15" s="1"/>
  <c r="E828" i="15"/>
  <c r="E615" i="15"/>
  <c r="E666" i="15"/>
  <c r="E634" i="15"/>
  <c r="E618" i="15"/>
  <c r="H624" i="15"/>
  <c r="H632" i="15"/>
  <c r="H640" i="15"/>
  <c r="H664" i="15"/>
  <c r="H672" i="15"/>
  <c r="K801" i="15"/>
  <c r="K620" i="15"/>
  <c r="K628" i="15"/>
  <c r="K825" i="15" s="1"/>
  <c r="K644" i="15"/>
  <c r="E741" i="15" s="1"/>
  <c r="K660" i="15"/>
  <c r="K684" i="15"/>
  <c r="E781" i="15" s="1"/>
  <c r="H615" i="15"/>
  <c r="H631" i="15"/>
  <c r="H828" i="15" s="1"/>
  <c r="H639" i="15"/>
  <c r="H836" i="15" s="1"/>
  <c r="H663" i="15"/>
  <c r="K643" i="15"/>
  <c r="E740" i="15" s="1"/>
  <c r="E881" i="15"/>
  <c r="E672" i="15"/>
  <c r="E769" i="15" s="1"/>
  <c r="E685" i="15"/>
  <c r="E621" i="15"/>
  <c r="E718" i="15" s="1"/>
  <c r="E845" i="15"/>
  <c r="E612" i="15"/>
  <c r="E629" i="15"/>
  <c r="E608" i="15"/>
  <c r="E858" i="15"/>
  <c r="E853" i="15"/>
  <c r="E645" i="15"/>
  <c r="E742" i="15" s="1"/>
  <c r="E669" i="15"/>
  <c r="E604" i="15"/>
  <c r="E701" i="15" s="1"/>
  <c r="E632" i="15"/>
  <c r="E865" i="15"/>
  <c r="E833" i="15"/>
  <c r="E673" i="15"/>
  <c r="E641" i="15"/>
  <c r="E609" i="15"/>
  <c r="E683" i="15"/>
  <c r="E780" i="15" s="1"/>
  <c r="E667" i="15"/>
  <c r="E764" i="15" s="1"/>
  <c r="E848" i="15"/>
  <c r="E832" i="15"/>
  <c r="E619" i="15"/>
  <c r="E716" i="15" s="1"/>
  <c r="E686" i="15"/>
  <c r="E670" i="15"/>
  <c r="E654" i="15"/>
  <c r="E751" i="15" s="1"/>
  <c r="E638" i="15"/>
  <c r="E622" i="15"/>
  <c r="E606" i="15"/>
  <c r="E605" i="15"/>
  <c r="H606" i="15"/>
  <c r="H614" i="15"/>
  <c r="H622" i="15"/>
  <c r="H630" i="15"/>
  <c r="H638" i="15"/>
  <c r="H646" i="15"/>
  <c r="H654" i="15"/>
  <c r="H662" i="15"/>
  <c r="H670" i="15"/>
  <c r="H678" i="15"/>
  <c r="H686" i="15"/>
  <c r="K610" i="15"/>
  <c r="K618" i="15"/>
  <c r="K626" i="15"/>
  <c r="K634" i="15"/>
  <c r="K642" i="15"/>
  <c r="K650" i="15"/>
  <c r="K658" i="15"/>
  <c r="K666" i="15"/>
  <c r="K674" i="15"/>
  <c r="K682" i="15"/>
  <c r="H605" i="15"/>
  <c r="H613" i="15"/>
  <c r="H621" i="15"/>
  <c r="H629" i="15"/>
  <c r="H637" i="15"/>
  <c r="H645" i="15"/>
  <c r="H653" i="15"/>
  <c r="H661" i="15"/>
  <c r="H669" i="15"/>
  <c r="H677" i="15"/>
  <c r="H685" i="15"/>
  <c r="K609" i="15"/>
  <c r="K617" i="15"/>
  <c r="K625" i="15"/>
  <c r="K822" i="15" s="1"/>
  <c r="K830" i="15"/>
  <c r="K641" i="15"/>
  <c r="K649" i="15"/>
  <c r="K657" i="15"/>
  <c r="K854" i="15" s="1"/>
  <c r="K665" i="15"/>
  <c r="K673" i="15"/>
  <c r="K681" i="15"/>
  <c r="BW169" i="3"/>
  <c r="BW114" i="3"/>
  <c r="BW331" i="3"/>
  <c r="BW328" i="3"/>
  <c r="BW221" i="3"/>
  <c r="BW68" i="3"/>
  <c r="BW276" i="3"/>
  <c r="BW172" i="3"/>
  <c r="BW65" i="3"/>
  <c r="BW273" i="3"/>
  <c r="BW10" i="3"/>
  <c r="BW218" i="3"/>
  <c r="BW19" i="3"/>
  <c r="BW227" i="3"/>
  <c r="BW322" i="3"/>
  <c r="BW123" i="3"/>
  <c r="BW120" i="3"/>
  <c r="BW13" i="3"/>
  <c r="BW166" i="3"/>
  <c r="BW175" i="3"/>
  <c r="BW16" i="3"/>
  <c r="BW224" i="3"/>
  <c r="BW117" i="3"/>
  <c r="BW325" i="3"/>
  <c r="BW62" i="3"/>
  <c r="BW270" i="3"/>
  <c r="BW71" i="3"/>
  <c r="BU224" i="3"/>
  <c r="BU68" i="3"/>
  <c r="BU276" i="3"/>
  <c r="BU328" i="3"/>
  <c r="BU120" i="3"/>
  <c r="BU172" i="3"/>
  <c r="BU117" i="3"/>
  <c r="BU166" i="3"/>
  <c r="BU270" i="3"/>
  <c r="BU322" i="3"/>
  <c r="BU169" i="3"/>
  <c r="BU114" i="3"/>
  <c r="BU218" i="3"/>
  <c r="BU279" i="3"/>
  <c r="BU331" i="3"/>
  <c r="BU221" i="3"/>
  <c r="BU10" i="3"/>
  <c r="BU62" i="3"/>
  <c r="BU123" i="3"/>
  <c r="BU175" i="3"/>
  <c r="BU227" i="3"/>
  <c r="BU13" i="3"/>
  <c r="BU65" i="3"/>
  <c r="BU273" i="3"/>
  <c r="BU325" i="3"/>
  <c r="BU19" i="3"/>
  <c r="BW8" i="3"/>
  <c r="BX8" i="3"/>
  <c r="BU8" i="3"/>
  <c r="BT8" i="3"/>
  <c r="BV8" i="3"/>
  <c r="E770" i="15" l="1"/>
  <c r="E727" i="15"/>
  <c r="F538" i="18"/>
  <c r="E758" i="17"/>
  <c r="F581" i="18"/>
  <c r="F565" i="18"/>
  <c r="F520" i="16"/>
  <c r="E717" i="16"/>
  <c r="E740" i="18"/>
  <c r="F561" i="17"/>
  <c r="F574" i="16"/>
  <c r="E738" i="18"/>
  <c r="E762" i="18"/>
  <c r="E759" i="15"/>
  <c r="B343" i="18"/>
  <c r="F541" i="18"/>
  <c r="F520" i="18"/>
  <c r="E720" i="18"/>
  <c r="F503" i="16"/>
  <c r="F511" i="16"/>
  <c r="F515" i="16"/>
  <c r="E706" i="15"/>
  <c r="E782" i="15"/>
  <c r="F575" i="18"/>
  <c r="F559" i="18"/>
  <c r="B384" i="18"/>
  <c r="F512" i="18"/>
  <c r="B315" i="17"/>
  <c r="E772" i="18"/>
  <c r="E718" i="17"/>
  <c r="E735" i="18"/>
  <c r="F547" i="17"/>
  <c r="E728" i="16"/>
  <c r="E712" i="16"/>
  <c r="E778" i="18"/>
  <c r="B374" i="18"/>
  <c r="F577" i="18"/>
  <c r="F561" i="18"/>
  <c r="F528" i="18"/>
  <c r="F553" i="16"/>
  <c r="F535" i="18"/>
  <c r="F550" i="18"/>
  <c r="F526" i="18"/>
  <c r="F571" i="16"/>
  <c r="F582" i="18"/>
  <c r="F577" i="16"/>
  <c r="E736" i="18"/>
  <c r="F522" i="17"/>
  <c r="E774" i="18"/>
  <c r="E732" i="18"/>
  <c r="F577" i="17"/>
  <c r="F545" i="17"/>
  <c r="E750" i="16"/>
  <c r="B334" i="16"/>
  <c r="E775" i="16"/>
  <c r="E734" i="16"/>
  <c r="E718" i="16"/>
  <c r="E729" i="18"/>
  <c r="F578" i="16"/>
  <c r="F562" i="16"/>
  <c r="E730" i="18"/>
  <c r="F526" i="17"/>
  <c r="B358" i="18"/>
  <c r="F518" i="18"/>
  <c r="B327" i="18"/>
  <c r="E723" i="18"/>
  <c r="F555" i="16"/>
  <c r="F533" i="18"/>
  <c r="B376" i="18"/>
  <c r="B360" i="18"/>
  <c r="F545" i="16"/>
  <c r="F575" i="16"/>
  <c r="F559" i="16"/>
  <c r="F537" i="18"/>
  <c r="F524" i="18"/>
  <c r="F581" i="16"/>
  <c r="F565" i="16"/>
  <c r="F521" i="16"/>
  <c r="E725" i="15"/>
  <c r="F546" i="16"/>
  <c r="F540" i="16"/>
  <c r="E706" i="16"/>
  <c r="E702" i="15"/>
  <c r="E731" i="15"/>
  <c r="E754" i="15"/>
  <c r="F583" i="18"/>
  <c r="F567" i="18"/>
  <c r="B351" i="18"/>
  <c r="B335" i="18"/>
  <c r="F525" i="18"/>
  <c r="F511" i="18"/>
  <c r="F504" i="18"/>
  <c r="E743" i="18"/>
  <c r="B323" i="17"/>
  <c r="F524" i="16"/>
  <c r="F516" i="16"/>
  <c r="F508" i="16"/>
  <c r="E721" i="16"/>
  <c r="E713" i="16"/>
  <c r="E705" i="16"/>
  <c r="E748" i="18"/>
  <c r="B342" i="16"/>
  <c r="B318" i="16"/>
  <c r="F529" i="16"/>
  <c r="E740" i="16"/>
  <c r="F541" i="17"/>
  <c r="E783" i="15"/>
  <c r="E757" i="15"/>
  <c r="F546" i="18"/>
  <c r="F530" i="18"/>
  <c r="F506" i="18"/>
  <c r="E731" i="18"/>
  <c r="B380" i="17"/>
  <c r="F583" i="16"/>
  <c r="F567" i="16"/>
  <c r="F551" i="16"/>
  <c r="E771" i="18"/>
  <c r="F578" i="18"/>
  <c r="B372" i="18"/>
  <c r="B356" i="18"/>
  <c r="F573" i="18"/>
  <c r="F557" i="18"/>
  <c r="F548" i="18"/>
  <c r="F540" i="18"/>
  <c r="F516" i="18"/>
  <c r="E772" i="17"/>
  <c r="E740" i="17"/>
  <c r="B327" i="17"/>
  <c r="B311" i="17"/>
  <c r="E754" i="18"/>
  <c r="E724" i="18"/>
  <c r="E770" i="18"/>
  <c r="E726" i="16"/>
  <c r="F519" i="16"/>
  <c r="F566" i="16"/>
  <c r="E722" i="18"/>
  <c r="E719" i="15"/>
  <c r="E712" i="15"/>
  <c r="F579" i="18"/>
  <c r="F563" i="18"/>
  <c r="E766" i="15"/>
  <c r="E705" i="15"/>
  <c r="E778" i="17"/>
  <c r="F561" i="16"/>
  <c r="E716" i="18"/>
  <c r="E1043" i="15"/>
  <c r="E1079" i="15"/>
  <c r="K1058" i="15"/>
  <c r="H1070" i="15"/>
  <c r="E970" i="15"/>
  <c r="H1038" i="15"/>
  <c r="E707" i="15"/>
  <c r="E1050" i="15"/>
  <c r="H1042" i="15"/>
  <c r="E777" i="15"/>
  <c r="K1051" i="18"/>
  <c r="K1050" i="18"/>
  <c r="K1057" i="18"/>
  <c r="K1071" i="18"/>
  <c r="K1041" i="17"/>
  <c r="E1031" i="15"/>
  <c r="K1023" i="15"/>
  <c r="E1026" i="15"/>
  <c r="K1050" i="15"/>
  <c r="K1018" i="15"/>
  <c r="H1062" i="15"/>
  <c r="E962" i="15"/>
  <c r="H1030" i="15"/>
  <c r="K1019" i="15"/>
  <c r="E1039" i="15"/>
  <c r="K1046" i="15"/>
  <c r="H1002" i="15"/>
  <c r="E902" i="15"/>
  <c r="K1048" i="15"/>
  <c r="E1020" i="15"/>
  <c r="E1035" i="15"/>
  <c r="K1071" i="17"/>
  <c r="K1058" i="17"/>
  <c r="K1070" i="18"/>
  <c r="K1054" i="18"/>
  <c r="K1016" i="17"/>
  <c r="K1015" i="16"/>
  <c r="K1015" i="18"/>
  <c r="K1018" i="18"/>
  <c r="K1007" i="18"/>
  <c r="K1033" i="18"/>
  <c r="K1042" i="17"/>
  <c r="K1006" i="16"/>
  <c r="K1038" i="18"/>
  <c r="K1026" i="16"/>
  <c r="K1056" i="17"/>
  <c r="K1076" i="18"/>
  <c r="K1060" i="18"/>
  <c r="K1036" i="18"/>
  <c r="K1069" i="16"/>
  <c r="K1010" i="16"/>
  <c r="E1063" i="15"/>
  <c r="H1054" i="15"/>
  <c r="E954" i="15"/>
  <c r="E1038" i="15"/>
  <c r="K1059" i="18"/>
  <c r="K1058" i="18"/>
  <c r="K1049" i="18"/>
  <c r="K1066" i="17"/>
  <c r="K1063" i="18"/>
  <c r="K1077" i="17"/>
  <c r="K1069" i="17"/>
  <c r="K1061" i="17"/>
  <c r="K1053" i="17"/>
  <c r="K1045" i="17"/>
  <c r="K1037" i="17"/>
  <c r="K1029" i="17"/>
  <c r="K1024" i="18"/>
  <c r="K1079" i="16"/>
  <c r="K1063" i="16"/>
  <c r="K1047" i="16"/>
  <c r="K1031" i="16"/>
  <c r="K1047" i="18"/>
  <c r="K1013" i="17"/>
  <c r="K1074" i="16"/>
  <c r="K1058" i="16"/>
  <c r="K1042" i="16"/>
  <c r="E737" i="16"/>
  <c r="K1025" i="18"/>
  <c r="K1005" i="18"/>
  <c r="K1048" i="18"/>
  <c r="K1016" i="18"/>
  <c r="K1012" i="17"/>
  <c r="K1075" i="16"/>
  <c r="K1059" i="16"/>
  <c r="K1043" i="16"/>
  <c r="K1033" i="16"/>
  <c r="K1025" i="16"/>
  <c r="K1017" i="16"/>
  <c r="K1009" i="16"/>
  <c r="K1001" i="16"/>
  <c r="K1039" i="18"/>
  <c r="E769" i="16"/>
  <c r="E753" i="16"/>
  <c r="F534" i="16"/>
  <c r="F526" i="16"/>
  <c r="F518" i="16"/>
  <c r="F510" i="16"/>
  <c r="K1026" i="18"/>
  <c r="K1025" i="17"/>
  <c r="K1009" i="17"/>
  <c r="K1078" i="16"/>
  <c r="K1062" i="16"/>
  <c r="K1046" i="16"/>
  <c r="K1000" i="18"/>
  <c r="K1029" i="18"/>
  <c r="K1001" i="18"/>
  <c r="E707" i="17"/>
  <c r="E772" i="16"/>
  <c r="F556" i="16"/>
  <c r="E764" i="18"/>
  <c r="K1077" i="16"/>
  <c r="K1030" i="16"/>
  <c r="K1080" i="16"/>
  <c r="E768" i="16"/>
  <c r="K1050" i="17"/>
  <c r="K1034" i="17"/>
  <c r="K1080" i="18"/>
  <c r="K1064" i="18"/>
  <c r="K1044" i="18"/>
  <c r="K1012" i="18"/>
  <c r="K1081" i="16"/>
  <c r="K1065" i="16"/>
  <c r="K1049" i="16"/>
  <c r="K1036" i="16"/>
  <c r="K1028" i="16"/>
  <c r="K1020" i="16"/>
  <c r="K1012" i="16"/>
  <c r="K1035" i="18"/>
  <c r="E743" i="16"/>
  <c r="K1068" i="16"/>
  <c r="K1052" i="16"/>
  <c r="F560" i="16"/>
  <c r="E775" i="18"/>
  <c r="F525" i="17"/>
  <c r="K1045" i="16"/>
  <c r="K1018" i="16"/>
  <c r="K1000" i="16"/>
  <c r="K1043" i="18"/>
  <c r="F539" i="16"/>
  <c r="F531" i="16"/>
  <c r="K1064" i="16"/>
  <c r="E752" i="16"/>
  <c r="K1069" i="18"/>
  <c r="F523" i="18"/>
  <c r="K1060" i="17"/>
  <c r="B304" i="17"/>
  <c r="K1011" i="18"/>
  <c r="E724" i="16"/>
  <c r="K1028" i="15"/>
  <c r="E1030" i="15"/>
  <c r="E1008" i="15"/>
  <c r="K1010" i="15"/>
  <c r="H1022" i="15"/>
  <c r="E922" i="15"/>
  <c r="E1071" i="15"/>
  <c r="K998" i="15"/>
  <c r="K1075" i="18"/>
  <c r="K1079" i="17"/>
  <c r="K1074" i="18"/>
  <c r="K1079" i="18"/>
  <c r="K1052" i="15"/>
  <c r="K1020" i="15"/>
  <c r="E1046" i="15"/>
  <c r="E1051" i="15"/>
  <c r="H1034" i="15"/>
  <c r="K999" i="15"/>
  <c r="H1078" i="15"/>
  <c r="E978" i="15"/>
  <c r="H1046" i="15"/>
  <c r="E946" i="15"/>
  <c r="K1003" i="15"/>
  <c r="E1034" i="15"/>
  <c r="H1066" i="15"/>
  <c r="E966" i="15"/>
  <c r="K1075" i="17"/>
  <c r="K1067" i="17"/>
  <c r="K1043" i="17"/>
  <c r="K1035" i="17"/>
  <c r="K1073" i="18"/>
  <c r="K1070" i="17"/>
  <c r="K1078" i="18"/>
  <c r="K1062" i="18"/>
  <c r="K1008" i="17"/>
  <c r="K1019" i="16"/>
  <c r="K1011" i="16"/>
  <c r="K1003" i="16"/>
  <c r="K999" i="18"/>
  <c r="K1041" i="18"/>
  <c r="K1006" i="18"/>
  <c r="K1010" i="18"/>
  <c r="K1046" i="18"/>
  <c r="K1056" i="16"/>
  <c r="K1038" i="17"/>
  <c r="K1024" i="16"/>
  <c r="K1022" i="18"/>
  <c r="K1061" i="16"/>
  <c r="K1022" i="16"/>
  <c r="K1014" i="16"/>
  <c r="K1014" i="18"/>
  <c r="K1076" i="17"/>
  <c r="K1036" i="17"/>
  <c r="K1068" i="18"/>
  <c r="K1052" i="18"/>
  <c r="K1020" i="18"/>
  <c r="K1038" i="16"/>
  <c r="E752" i="15"/>
  <c r="E1056" i="15"/>
  <c r="H1026" i="15"/>
  <c r="H1006" i="15"/>
  <c r="E906" i="15"/>
  <c r="E771" i="15"/>
  <c r="E1042" i="15"/>
  <c r="E1047" i="15"/>
  <c r="K1067" i="18"/>
  <c r="K1066" i="18"/>
  <c r="F554" i="18"/>
  <c r="K1054" i="17"/>
  <c r="K1055" i="18"/>
  <c r="K1081" i="17"/>
  <c r="K1073" i="17"/>
  <c r="K1065" i="17"/>
  <c r="K1057" i="17"/>
  <c r="K1049" i="17"/>
  <c r="K1033" i="17"/>
  <c r="K1040" i="18"/>
  <c r="K1008" i="18"/>
  <c r="K1024" i="17"/>
  <c r="K1071" i="16"/>
  <c r="K1035" i="16"/>
  <c r="K1031" i="18"/>
  <c r="K1039" i="16"/>
  <c r="K1034" i="18"/>
  <c r="K1004" i="18"/>
  <c r="K1021" i="17"/>
  <c r="K1066" i="16"/>
  <c r="K1050" i="16"/>
  <c r="K1009" i="18"/>
  <c r="K1032" i="18"/>
  <c r="K1020" i="17"/>
  <c r="K1067" i="16"/>
  <c r="K1051" i="16"/>
  <c r="K1037" i="16"/>
  <c r="K1029" i="16"/>
  <c r="K1021" i="16"/>
  <c r="K1013" i="16"/>
  <c r="K1005" i="16"/>
  <c r="K1023" i="18"/>
  <c r="K1042" i="18"/>
  <c r="K1017" i="17"/>
  <c r="K1005" i="17"/>
  <c r="K1070" i="16"/>
  <c r="K1054" i="16"/>
  <c r="K1017" i="18"/>
  <c r="K1019" i="18"/>
  <c r="K999" i="17"/>
  <c r="K1045" i="18"/>
  <c r="K1013" i="18"/>
  <c r="K1053" i="16"/>
  <c r="K1004" i="16"/>
  <c r="K1072" i="18"/>
  <c r="K1056" i="18"/>
  <c r="K1028" i="18"/>
  <c r="K1073" i="16"/>
  <c r="K1057" i="16"/>
  <c r="K1041" i="16"/>
  <c r="K1032" i="16"/>
  <c r="K1016" i="16"/>
  <c r="K1008" i="16"/>
  <c r="K1076" i="16"/>
  <c r="K1060" i="16"/>
  <c r="K1044" i="16"/>
  <c r="K1034" i="16"/>
  <c r="K1027" i="18"/>
  <c r="K1072" i="16"/>
  <c r="K1048" i="16"/>
  <c r="K1021" i="18"/>
  <c r="K1077" i="18"/>
  <c r="K1080" i="17"/>
  <c r="K1072" i="17"/>
  <c r="K1040" i="17"/>
  <c r="K1002" i="18"/>
  <c r="K1003" i="18"/>
  <c r="K1030" i="18"/>
  <c r="K1040" i="16"/>
  <c r="E778" i="15"/>
  <c r="E769" i="18"/>
  <c r="H686" i="18"/>
  <c r="H883" i="18" s="1"/>
  <c r="H670" i="18"/>
  <c r="H867" i="18" s="1"/>
  <c r="F570" i="18"/>
  <c r="E880" i="17"/>
  <c r="E864" i="17"/>
  <c r="E764" i="17"/>
  <c r="E756" i="17"/>
  <c r="E832" i="17"/>
  <c r="E761" i="18"/>
  <c r="E735" i="15"/>
  <c r="E715" i="15"/>
  <c r="E723" i="15"/>
  <c r="E722" i="15"/>
  <c r="K828" i="15"/>
  <c r="E728" i="15"/>
  <c r="E761" i="15"/>
  <c r="E726" i="15"/>
  <c r="K845" i="15"/>
  <c r="E745" i="15"/>
  <c r="K832" i="15"/>
  <c r="E732" i="15"/>
  <c r="E753" i="18"/>
  <c r="B369" i="18"/>
  <c r="E876" i="17"/>
  <c r="E776" i="17"/>
  <c r="H603" i="18"/>
  <c r="H800" i="18" s="1"/>
  <c r="F503" i="18"/>
  <c r="H636" i="17"/>
  <c r="H833" i="17" s="1"/>
  <c r="F536" i="17"/>
  <c r="E808" i="17"/>
  <c r="E765" i="16"/>
  <c r="E760" i="18"/>
  <c r="F578" i="17"/>
  <c r="F546" i="17"/>
  <c r="H624" i="17"/>
  <c r="H821" i="17" s="1"/>
  <c r="F524" i="17"/>
  <c r="H616" i="17"/>
  <c r="H813" i="17" s="1"/>
  <c r="F516" i="17"/>
  <c r="H644" i="17"/>
  <c r="H841" i="17" s="1"/>
  <c r="F544" i="17"/>
  <c r="E776" i="18"/>
  <c r="F554" i="17"/>
  <c r="E735" i="16"/>
  <c r="F534" i="17"/>
  <c r="F574" i="17"/>
  <c r="E781" i="18"/>
  <c r="H609" i="17"/>
  <c r="H806" i="17" s="1"/>
  <c r="F509" i="17"/>
  <c r="F566" i="17"/>
  <c r="E738" i="16"/>
  <c r="E764" i="16"/>
  <c r="E842" i="18"/>
  <c r="E742" i="18"/>
  <c r="F517" i="17"/>
  <c r="H632" i="17"/>
  <c r="H829" i="17" s="1"/>
  <c r="F532" i="17"/>
  <c r="F542" i="17"/>
  <c r="E702" i="16"/>
  <c r="H669" i="17"/>
  <c r="H866" i="17" s="1"/>
  <c r="F569" i="17"/>
  <c r="H637" i="17"/>
  <c r="H834" i="17" s="1"/>
  <c r="F537" i="17"/>
  <c r="E754" i="16"/>
  <c r="F505" i="18"/>
  <c r="E718" i="18"/>
  <c r="H611" i="17"/>
  <c r="H808" i="17" s="1"/>
  <c r="F511" i="17"/>
  <c r="F567" i="17"/>
  <c r="B617" i="15"/>
  <c r="B714" i="15" s="1"/>
  <c r="B517" i="15"/>
  <c r="B649" i="15"/>
  <c r="B746" i="15" s="1"/>
  <c r="B549" i="15"/>
  <c r="B681" i="15"/>
  <c r="B778" i="15" s="1"/>
  <c r="B581" i="15"/>
  <c r="B670" i="15"/>
  <c r="B767" i="15" s="1"/>
  <c r="B570" i="15"/>
  <c r="B624" i="15"/>
  <c r="B721" i="15" s="1"/>
  <c r="B524" i="15"/>
  <c r="B611" i="15"/>
  <c r="B708" i="15" s="1"/>
  <c r="B511" i="15"/>
  <c r="B643" i="15"/>
  <c r="B740" i="15" s="1"/>
  <c r="B543" i="15"/>
  <c r="B675" i="15"/>
  <c r="B772" i="15" s="1"/>
  <c r="B575" i="15"/>
  <c r="B642" i="15"/>
  <c r="B739" i="15" s="1"/>
  <c r="B542" i="15"/>
  <c r="B644" i="15"/>
  <c r="B741" i="15" s="1"/>
  <c r="B544" i="15"/>
  <c r="B684" i="15"/>
  <c r="B781" i="15" s="1"/>
  <c r="B584" i="15"/>
  <c r="B660" i="15"/>
  <c r="B757" i="15" s="1"/>
  <c r="B560" i="15"/>
  <c r="B621" i="15"/>
  <c r="B718" i="15" s="1"/>
  <c r="B521" i="15"/>
  <c r="B653" i="15"/>
  <c r="B750" i="15" s="1"/>
  <c r="B553" i="15"/>
  <c r="B685" i="15"/>
  <c r="B782" i="15" s="1"/>
  <c r="B585" i="15"/>
  <c r="B662" i="15"/>
  <c r="B759" i="15" s="1"/>
  <c r="B562" i="15"/>
  <c r="B632" i="15"/>
  <c r="B729" i="15" s="1"/>
  <c r="B532" i="15"/>
  <c r="B615" i="15"/>
  <c r="B712" i="15" s="1"/>
  <c r="B515" i="15"/>
  <c r="B647" i="15"/>
  <c r="B744" i="15" s="1"/>
  <c r="B547" i="15"/>
  <c r="B679" i="15"/>
  <c r="B776" i="15" s="1"/>
  <c r="B579" i="15"/>
  <c r="B666" i="15"/>
  <c r="B763" i="15" s="1"/>
  <c r="B566" i="15"/>
  <c r="K844" i="15"/>
  <c r="E744" i="15"/>
  <c r="E739" i="15"/>
  <c r="E714" i="15"/>
  <c r="B361" i="18"/>
  <c r="E777" i="18"/>
  <c r="H606" i="17"/>
  <c r="H803" i="17" s="1"/>
  <c r="F506" i="17"/>
  <c r="H668" i="17"/>
  <c r="H865" i="17" s="1"/>
  <c r="F568" i="17"/>
  <c r="E781" i="16"/>
  <c r="E749" i="16"/>
  <c r="E719" i="16"/>
  <c r="E727" i="17"/>
  <c r="F584" i="16"/>
  <c r="E800" i="17"/>
  <c r="E700" i="17"/>
  <c r="E779" i="16"/>
  <c r="E715" i="17"/>
  <c r="H656" i="17"/>
  <c r="H853" i="17" s="1"/>
  <c r="F556" i="17"/>
  <c r="E722" i="16"/>
  <c r="E776" i="16"/>
  <c r="E770" i="16"/>
  <c r="E703" i="15"/>
  <c r="E767" i="15"/>
  <c r="E738" i="15"/>
  <c r="E729" i="15"/>
  <c r="E709" i="15"/>
  <c r="E763" i="15"/>
  <c r="E762" i="15"/>
  <c r="K836" i="15"/>
  <c r="E736" i="15"/>
  <c r="E700" i="15"/>
  <c r="E755" i="15"/>
  <c r="E746" i="15"/>
  <c r="E774" i="15"/>
  <c r="E747" i="15"/>
  <c r="E748" i="15"/>
  <c r="E711" i="15"/>
  <c r="E775" i="15"/>
  <c r="E717" i="15"/>
  <c r="E779" i="15"/>
  <c r="E713" i="15"/>
  <c r="B354" i="18"/>
  <c r="B307" i="18"/>
  <c r="B325" i="17"/>
  <c r="F553" i="18"/>
  <c r="F545" i="18"/>
  <c r="F529" i="18"/>
  <c r="F521" i="18"/>
  <c r="F573" i="16"/>
  <c r="B369" i="17"/>
  <c r="B337" i="17"/>
  <c r="B360" i="16"/>
  <c r="H652" i="17"/>
  <c r="H849" i="17" s="1"/>
  <c r="F552" i="17"/>
  <c r="H603" i="17"/>
  <c r="H800" i="17" s="1"/>
  <c r="F503" i="17"/>
  <c r="F555" i="17"/>
  <c r="F536" i="16"/>
  <c r="E702" i="18"/>
  <c r="F579" i="17"/>
  <c r="F538" i="16"/>
  <c r="F530" i="16"/>
  <c r="F506" i="16"/>
  <c r="E805" i="17"/>
  <c r="B304" i="16"/>
  <c r="F541" i="16"/>
  <c r="F582" i="17"/>
  <c r="F509" i="16"/>
  <c r="E866" i="18"/>
  <c r="E766" i="18"/>
  <c r="E769" i="17"/>
  <c r="E745" i="17"/>
  <c r="E751" i="18"/>
  <c r="H631" i="17"/>
  <c r="H828" i="17" s="1"/>
  <c r="F531" i="17"/>
  <c r="H623" i="17"/>
  <c r="H820" i="17" s="1"/>
  <c r="F523" i="17"/>
  <c r="H615" i="17"/>
  <c r="H812" i="17" s="1"/>
  <c r="F515" i="17"/>
  <c r="B357" i="16"/>
  <c r="B349" i="16"/>
  <c r="F575" i="17"/>
  <c r="F537" i="16"/>
  <c r="F525" i="16"/>
  <c r="E730" i="16"/>
  <c r="E714" i="16"/>
  <c r="F552" i="16"/>
  <c r="H651" i="17"/>
  <c r="H848" i="17" s="1"/>
  <c r="F551" i="17"/>
  <c r="E825" i="17"/>
  <c r="E809" i="17"/>
  <c r="E762" i="16"/>
  <c r="E746" i="16"/>
  <c r="F572" i="18"/>
  <c r="F564" i="18"/>
  <c r="F556" i="18"/>
  <c r="F547" i="18"/>
  <c r="F539" i="18"/>
  <c r="F531" i="18"/>
  <c r="F515" i="18"/>
  <c r="E783" i="17"/>
  <c r="E775" i="17"/>
  <c r="E767" i="17"/>
  <c r="E759" i="17"/>
  <c r="E751" i="17"/>
  <c r="E743" i="17"/>
  <c r="E735" i="17"/>
  <c r="E773" i="18"/>
  <c r="E749" i="18"/>
  <c r="E733" i="18"/>
  <c r="E717" i="18"/>
  <c r="E701" i="18"/>
  <c r="F580" i="17"/>
  <c r="E747" i="16"/>
  <c r="F527" i="16"/>
  <c r="E752" i="18"/>
  <c r="F558" i="17"/>
  <c r="E736" i="16"/>
  <c r="F581" i="17"/>
  <c r="E744" i="16"/>
  <c r="B625" i="15"/>
  <c r="B722" i="15" s="1"/>
  <c r="B525" i="15"/>
  <c r="B657" i="15"/>
  <c r="B754" i="15" s="1"/>
  <c r="B557" i="15"/>
  <c r="B622" i="15"/>
  <c r="B719" i="15" s="1"/>
  <c r="B522" i="15"/>
  <c r="B636" i="15"/>
  <c r="B733" i="15" s="1"/>
  <c r="B536" i="15"/>
  <c r="B608" i="15"/>
  <c r="B705" i="15" s="1"/>
  <c r="B508" i="15"/>
  <c r="B619" i="15"/>
  <c r="B716" i="15" s="1"/>
  <c r="B519" i="15"/>
  <c r="B651" i="15"/>
  <c r="B748" i="15" s="1"/>
  <c r="B551" i="15"/>
  <c r="B683" i="15"/>
  <c r="B780" i="15" s="1"/>
  <c r="B583" i="15"/>
  <c r="B658" i="15"/>
  <c r="B755" i="15" s="1"/>
  <c r="B558" i="15"/>
  <c r="B676" i="15"/>
  <c r="B773" i="15" s="1"/>
  <c r="B576" i="15"/>
  <c r="B656" i="15"/>
  <c r="B753" i="15" s="1"/>
  <c r="B556" i="15"/>
  <c r="B629" i="15"/>
  <c r="B726" i="15" s="1"/>
  <c r="B529" i="15"/>
  <c r="B661" i="15"/>
  <c r="B758" i="15" s="1"/>
  <c r="B561" i="15"/>
  <c r="B614" i="15"/>
  <c r="B711" i="15" s="1"/>
  <c r="B514" i="15"/>
  <c r="B678" i="15"/>
  <c r="B775" i="15" s="1"/>
  <c r="B578" i="15"/>
  <c r="B686" i="15"/>
  <c r="B783" i="15" s="1"/>
  <c r="B586" i="15"/>
  <c r="B623" i="15"/>
  <c r="B720" i="15" s="1"/>
  <c r="B523" i="15"/>
  <c r="B655" i="15"/>
  <c r="B752" i="15" s="1"/>
  <c r="B555" i="15"/>
  <c r="B618" i="15"/>
  <c r="B715" i="15" s="1"/>
  <c r="B518" i="15"/>
  <c r="B682" i="15"/>
  <c r="B779" i="15" s="1"/>
  <c r="B582" i="15"/>
  <c r="E707" i="18"/>
  <c r="F557" i="16"/>
  <c r="E728" i="18"/>
  <c r="F518" i="17"/>
  <c r="F584" i="17"/>
  <c r="E773" i="16"/>
  <c r="E857" i="16"/>
  <c r="E757" i="16"/>
  <c r="H628" i="16"/>
  <c r="H825" i="16" s="1"/>
  <c r="F528" i="16"/>
  <c r="H604" i="16"/>
  <c r="H801" i="16" s="1"/>
  <c r="F504" i="16"/>
  <c r="F562" i="17"/>
  <c r="E741" i="16"/>
  <c r="E733" i="16"/>
  <c r="F580" i="18"/>
  <c r="H612" i="17"/>
  <c r="H809" i="17" s="1"/>
  <c r="E756" i="18"/>
  <c r="H660" i="17"/>
  <c r="H857" i="17" s="1"/>
  <c r="F560" i="17"/>
  <c r="E777" i="16"/>
  <c r="E761" i="16"/>
  <c r="E745" i="16"/>
  <c r="F522" i="16"/>
  <c r="F514" i="16"/>
  <c r="F570" i="17"/>
  <c r="F538" i="17"/>
  <c r="E739" i="16"/>
  <c r="E731" i="16"/>
  <c r="E723" i="16"/>
  <c r="E815" i="16"/>
  <c r="E715" i="16"/>
  <c r="E707" i="16"/>
  <c r="E821" i="17"/>
  <c r="E783" i="16"/>
  <c r="E767" i="16"/>
  <c r="H607" i="16"/>
  <c r="H804" i="16" s="1"/>
  <c r="F507" i="16"/>
  <c r="E768" i="18"/>
  <c r="H657" i="17"/>
  <c r="H854" i="17" s="1"/>
  <c r="F557" i="17"/>
  <c r="E719" i="17"/>
  <c r="E780" i="16"/>
  <c r="E756" i="16"/>
  <c r="F580" i="16"/>
  <c r="F568" i="16"/>
  <c r="E750" i="18"/>
  <c r="H664" i="17"/>
  <c r="H861" i="17" s="1"/>
  <c r="F564" i="17"/>
  <c r="H633" i="17"/>
  <c r="H830" i="17" s="1"/>
  <c r="F533" i="17"/>
  <c r="E765" i="18"/>
  <c r="E737" i="18"/>
  <c r="E721" i="18"/>
  <c r="F582" i="16"/>
  <c r="F558" i="16"/>
  <c r="F550" i="16"/>
  <c r="H605" i="17"/>
  <c r="H802" i="17" s="1"/>
  <c r="F505" i="17"/>
  <c r="E780" i="18"/>
  <c r="F572" i="17"/>
  <c r="F540" i="17"/>
  <c r="E759" i="16"/>
  <c r="F513" i="16"/>
  <c r="F550" i="17"/>
  <c r="H673" i="17"/>
  <c r="H870" i="17" s="1"/>
  <c r="F573" i="17"/>
  <c r="E711" i="17"/>
  <c r="E748" i="16"/>
  <c r="F529" i="17"/>
  <c r="F521" i="17"/>
  <c r="F513" i="17"/>
  <c r="E755" i="16"/>
  <c r="F535" i="16"/>
  <c r="E723" i="17"/>
  <c r="E760" i="16"/>
  <c r="H653" i="17"/>
  <c r="H850" i="17" s="1"/>
  <c r="F553" i="17"/>
  <c r="E778" i="16"/>
  <c r="F509" i="18"/>
  <c r="F576" i="16"/>
  <c r="E710" i="18"/>
  <c r="H607" i="17"/>
  <c r="H804" i="17" s="1"/>
  <c r="F507" i="17"/>
  <c r="B633" i="15"/>
  <c r="B730" i="15" s="1"/>
  <c r="B533" i="15"/>
  <c r="B665" i="15"/>
  <c r="B762" i="15" s="1"/>
  <c r="B565" i="15"/>
  <c r="B638" i="15"/>
  <c r="B735" i="15" s="1"/>
  <c r="B538" i="15"/>
  <c r="B668" i="15"/>
  <c r="B765" i="15" s="1"/>
  <c r="B568" i="15"/>
  <c r="B604" i="15"/>
  <c r="B701" i="15" s="1"/>
  <c r="B504" i="15"/>
  <c r="B627" i="15"/>
  <c r="B724" i="15" s="1"/>
  <c r="B527" i="15"/>
  <c r="B659" i="15"/>
  <c r="B756" i="15" s="1"/>
  <c r="B559" i="15"/>
  <c r="B610" i="15"/>
  <c r="B707" i="15" s="1"/>
  <c r="B510" i="15"/>
  <c r="B674" i="15"/>
  <c r="B771" i="15" s="1"/>
  <c r="B574" i="15"/>
  <c r="B616" i="15"/>
  <c r="B713" i="15" s="1"/>
  <c r="B516" i="15"/>
  <c r="B640" i="15"/>
  <c r="B737" i="15" s="1"/>
  <c r="B540" i="15"/>
  <c r="B637" i="15"/>
  <c r="B734" i="15" s="1"/>
  <c r="B537" i="15"/>
  <c r="B669" i="15"/>
  <c r="B766" i="15" s="1"/>
  <c r="B569" i="15"/>
  <c r="B630" i="15"/>
  <c r="B727" i="15" s="1"/>
  <c r="B530" i="15"/>
  <c r="B620" i="15"/>
  <c r="B717" i="15" s="1"/>
  <c r="B520" i="15"/>
  <c r="B672" i="15"/>
  <c r="B769" i="15" s="1"/>
  <c r="B572" i="15"/>
  <c r="B631" i="15"/>
  <c r="B728" i="15" s="1"/>
  <c r="B531" i="15"/>
  <c r="B663" i="15"/>
  <c r="B760" i="15" s="1"/>
  <c r="B563" i="15"/>
  <c r="B634" i="15"/>
  <c r="B731" i="15" s="1"/>
  <c r="B534" i="15"/>
  <c r="B376" i="19"/>
  <c r="B351" i="19"/>
  <c r="B363" i="19"/>
  <c r="B371" i="19"/>
  <c r="E743" i="15"/>
  <c r="E734" i="15"/>
  <c r="E703" i="18"/>
  <c r="F517" i="18"/>
  <c r="E800" i="18"/>
  <c r="E700" i="18"/>
  <c r="F585" i="18"/>
  <c r="F569" i="18"/>
  <c r="F552" i="18"/>
  <c r="F544" i="18"/>
  <c r="F536" i="18"/>
  <c r="E768" i="17"/>
  <c r="E736" i="17"/>
  <c r="F585" i="16"/>
  <c r="E706" i="18"/>
  <c r="F571" i="17"/>
  <c r="F539" i="17"/>
  <c r="F584" i="18"/>
  <c r="F576" i="18"/>
  <c r="H608" i="17"/>
  <c r="H805" i="17" s="1"/>
  <c r="F508" i="17"/>
  <c r="F576" i="17"/>
  <c r="F563" i="17"/>
  <c r="F542" i="16"/>
  <c r="E727" i="16"/>
  <c r="E711" i="16"/>
  <c r="E703" i="16"/>
  <c r="E782" i="16"/>
  <c r="F559" i="17"/>
  <c r="E751" i="16"/>
  <c r="E800" i="16"/>
  <c r="E700" i="16"/>
  <c r="E782" i="18"/>
  <c r="F572" i="16"/>
  <c r="E826" i="18"/>
  <c r="E726" i="18"/>
  <c r="F505" i="16"/>
  <c r="E720" i="16"/>
  <c r="E781" i="17"/>
  <c r="F554" i="16"/>
  <c r="E867" i="18"/>
  <c r="F527" i="17"/>
  <c r="H619" i="17"/>
  <c r="H816" i="17" s="1"/>
  <c r="F519" i="17"/>
  <c r="F543" i="17"/>
  <c r="F533" i="16"/>
  <c r="F517" i="16"/>
  <c r="H683" i="17"/>
  <c r="H880" i="17" s="1"/>
  <c r="F583" i="17"/>
  <c r="H635" i="17"/>
  <c r="H832" i="17" s="1"/>
  <c r="F535" i="17"/>
  <c r="E763" i="16"/>
  <c r="E817" i="17"/>
  <c r="F551" i="18"/>
  <c r="F543" i="18"/>
  <c r="F527" i="18"/>
  <c r="F519" i="18"/>
  <c r="E779" i="17"/>
  <c r="E771" i="17"/>
  <c r="E763" i="17"/>
  <c r="E755" i="17"/>
  <c r="E747" i="17"/>
  <c r="E739" i="17"/>
  <c r="E731" i="17"/>
  <c r="E757" i="18"/>
  <c r="E741" i="18"/>
  <c r="E725" i="18"/>
  <c r="E709" i="18"/>
  <c r="E734" i="18"/>
  <c r="F548" i="17"/>
  <c r="E824" i="17"/>
  <c r="E724" i="17"/>
  <c r="E771" i="16"/>
  <c r="F543" i="16"/>
  <c r="F523" i="16"/>
  <c r="E732" i="16"/>
  <c r="H649" i="17"/>
  <c r="H846" i="17" s="1"/>
  <c r="F549" i="17"/>
  <c r="B609" i="15"/>
  <c r="B706" i="15" s="1"/>
  <c r="B509" i="15"/>
  <c r="B641" i="15"/>
  <c r="B738" i="15" s="1"/>
  <c r="B541" i="15"/>
  <c r="B673" i="15"/>
  <c r="B770" i="15" s="1"/>
  <c r="B573" i="15"/>
  <c r="B654" i="15"/>
  <c r="B751" i="15" s="1"/>
  <c r="B554" i="15"/>
  <c r="B664" i="15"/>
  <c r="B761" i="15" s="1"/>
  <c r="B564" i="15"/>
  <c r="B635" i="15"/>
  <c r="B732" i="15" s="1"/>
  <c r="B535" i="15"/>
  <c r="B667" i="15"/>
  <c r="B764" i="15" s="1"/>
  <c r="B567" i="15"/>
  <c r="B626" i="15"/>
  <c r="B723" i="15" s="1"/>
  <c r="B526" i="15"/>
  <c r="B612" i="15"/>
  <c r="B709" i="15" s="1"/>
  <c r="B512" i="15"/>
  <c r="B680" i="15"/>
  <c r="B777" i="15" s="1"/>
  <c r="B580" i="15"/>
  <c r="B628" i="15"/>
  <c r="B725" i="15" s="1"/>
  <c r="B528" i="15"/>
  <c r="B613" i="15"/>
  <c r="B710" i="15" s="1"/>
  <c r="B513" i="15"/>
  <c r="B645" i="15"/>
  <c r="B742" i="15" s="1"/>
  <c r="B545" i="15"/>
  <c r="B677" i="15"/>
  <c r="B774" i="15" s="1"/>
  <c r="B577" i="15"/>
  <c r="B646" i="15"/>
  <c r="B743" i="15" s="1"/>
  <c r="B546" i="15"/>
  <c r="B652" i="15"/>
  <c r="B749" i="15" s="1"/>
  <c r="B552" i="15"/>
  <c r="B648" i="15"/>
  <c r="B745" i="15" s="1"/>
  <c r="B548" i="15"/>
  <c r="B639" i="15"/>
  <c r="B736" i="15" s="1"/>
  <c r="B539" i="15"/>
  <c r="B671" i="15"/>
  <c r="B768" i="15" s="1"/>
  <c r="B571" i="15"/>
  <c r="B650" i="15"/>
  <c r="B747" i="15" s="1"/>
  <c r="B550" i="15"/>
  <c r="B302" i="19"/>
  <c r="B324" i="19"/>
  <c r="B332" i="19"/>
  <c r="B336" i="19"/>
  <c r="B347" i="19"/>
  <c r="B355" i="19"/>
  <c r="B359" i="19"/>
  <c r="B367" i="19"/>
  <c r="B375" i="19"/>
  <c r="B382" i="18"/>
  <c r="B366" i="18"/>
  <c r="B385" i="18"/>
  <c r="B377" i="18"/>
  <c r="B353" i="18"/>
  <c r="B368" i="18"/>
  <c r="B345" i="18"/>
  <c r="B337" i="18"/>
  <c r="B329" i="18"/>
  <c r="B321" i="18"/>
  <c r="B313" i="18"/>
  <c r="B305" i="18"/>
  <c r="B384" i="17"/>
  <c r="B368" i="17"/>
  <c r="B352" i="17"/>
  <c r="B307" i="17"/>
  <c r="B377" i="17"/>
  <c r="B345" i="17"/>
  <c r="B372" i="16"/>
  <c r="B364" i="16"/>
  <c r="B356" i="16"/>
  <c r="B375" i="18"/>
  <c r="B359" i="18"/>
  <c r="B326" i="16"/>
  <c r="B308" i="16"/>
  <c r="B358" i="17"/>
  <c r="B375" i="17"/>
  <c r="B359" i="16"/>
  <c r="B319" i="16"/>
  <c r="B342" i="18"/>
  <c r="B326" i="18"/>
  <c r="B318" i="18"/>
  <c r="B308" i="18"/>
  <c r="B324" i="17"/>
  <c r="B379" i="17"/>
  <c r="B363" i="17"/>
  <c r="B347" i="17"/>
  <c r="B331" i="17"/>
  <c r="B344" i="18"/>
  <c r="B336" i="18"/>
  <c r="B312" i="18"/>
  <c r="B306" i="18"/>
  <c r="B342" i="17"/>
  <c r="B330" i="17"/>
  <c r="B318" i="17"/>
  <c r="B343" i="16"/>
  <c r="B320" i="19"/>
  <c r="B384" i="19"/>
  <c r="B325" i="19"/>
  <c r="B356" i="17"/>
  <c r="B381" i="17"/>
  <c r="B378" i="16"/>
  <c r="B370" i="16"/>
  <c r="B354" i="16"/>
  <c r="B346" i="16"/>
  <c r="B334" i="18"/>
  <c r="B338" i="17"/>
  <c r="B316" i="17"/>
  <c r="B310" i="16"/>
  <c r="B352" i="18"/>
  <c r="B320" i="18"/>
  <c r="B382" i="17"/>
  <c r="B335" i="17"/>
  <c r="B367" i="16"/>
  <c r="B327" i="16"/>
  <c r="B317" i="19"/>
  <c r="B352" i="19"/>
  <c r="B315" i="18"/>
  <c r="B317" i="17"/>
  <c r="B384" i="16"/>
  <c r="B352" i="16"/>
  <c r="B373" i="17"/>
  <c r="B314" i="16"/>
  <c r="B305" i="16"/>
  <c r="B381" i="16"/>
  <c r="B365" i="16"/>
  <c r="B337" i="16"/>
  <c r="B309" i="16"/>
  <c r="B322" i="17"/>
  <c r="B343" i="17"/>
  <c r="B379" i="16"/>
  <c r="B315" i="16"/>
  <c r="B332" i="16"/>
  <c r="B316" i="16"/>
  <c r="B316" i="19"/>
  <c r="B340" i="19"/>
  <c r="B307" i="19"/>
  <c r="B333" i="19"/>
  <c r="B341" i="19"/>
  <c r="B379" i="19"/>
  <c r="B305" i="19"/>
  <c r="B356" i="19"/>
  <c r="B364" i="19"/>
  <c r="B347" i="18"/>
  <c r="B323" i="18"/>
  <c r="B332" i="17"/>
  <c r="B373" i="18"/>
  <c r="B380" i="18"/>
  <c r="B364" i="18"/>
  <c r="B349" i="18"/>
  <c r="B341" i="18"/>
  <c r="B333" i="18"/>
  <c r="B325" i="18"/>
  <c r="B317" i="18"/>
  <c r="B309" i="18"/>
  <c r="B376" i="17"/>
  <c r="B360" i="17"/>
  <c r="B344" i="17"/>
  <c r="B319" i="17"/>
  <c r="B303" i="17"/>
  <c r="B385" i="17"/>
  <c r="B376" i="16"/>
  <c r="B368" i="16"/>
  <c r="B344" i="16"/>
  <c r="B302" i="17"/>
  <c r="B379" i="18"/>
  <c r="B371" i="18"/>
  <c r="B363" i="18"/>
  <c r="B355" i="18"/>
  <c r="B341" i="17"/>
  <c r="B382" i="16"/>
  <c r="B374" i="16"/>
  <c r="B366" i="16"/>
  <c r="B358" i="16"/>
  <c r="B350" i="16"/>
  <c r="B338" i="16"/>
  <c r="B330" i="16"/>
  <c r="B325" i="16"/>
  <c r="B308" i="17"/>
  <c r="B302" i="18"/>
  <c r="B367" i="17"/>
  <c r="B383" i="16"/>
  <c r="B363" i="16"/>
  <c r="B355" i="16"/>
  <c r="B335" i="16"/>
  <c r="B311" i="16"/>
  <c r="B346" i="18"/>
  <c r="B338" i="18"/>
  <c r="B330" i="18"/>
  <c r="B322" i="18"/>
  <c r="B314" i="18"/>
  <c r="B304" i="18"/>
  <c r="B362" i="17"/>
  <c r="B346" i="17"/>
  <c r="B328" i="17"/>
  <c r="B320" i="17"/>
  <c r="B312" i="17"/>
  <c r="B306" i="17"/>
  <c r="B371" i="17"/>
  <c r="B355" i="17"/>
  <c r="B339" i="17"/>
  <c r="B336" i="16"/>
  <c r="B328" i="16"/>
  <c r="B320" i="16"/>
  <c r="B312" i="16"/>
  <c r="B306" i="16"/>
  <c r="B348" i="18"/>
  <c r="B340" i="18"/>
  <c r="B332" i="18"/>
  <c r="B324" i="18"/>
  <c r="B316" i="18"/>
  <c r="B310" i="18"/>
  <c r="B366" i="17"/>
  <c r="B334" i="17"/>
  <c r="B326" i="17"/>
  <c r="B351" i="17"/>
  <c r="B375" i="16"/>
  <c r="B351" i="16"/>
  <c r="B339" i="16"/>
  <c r="B323" i="16"/>
  <c r="B306" i="19"/>
  <c r="B308" i="19"/>
  <c r="B322" i="19"/>
  <c r="B330" i="19"/>
  <c r="B338" i="19"/>
  <c r="B304" i="19"/>
  <c r="B345" i="19"/>
  <c r="B353" i="19"/>
  <c r="B369" i="19"/>
  <c r="B373" i="19"/>
  <c r="B311" i="19"/>
  <c r="B315" i="19"/>
  <c r="B319" i="19"/>
  <c r="B323" i="19"/>
  <c r="B402" i="15"/>
  <c r="B302" i="15"/>
  <c r="B372" i="17"/>
  <c r="B340" i="17"/>
  <c r="B383" i="18"/>
  <c r="B367" i="18"/>
  <c r="B349" i="17"/>
  <c r="B362" i="16"/>
  <c r="B371" i="16"/>
  <c r="B350" i="18"/>
  <c r="B370" i="17"/>
  <c r="B354" i="17"/>
  <c r="B310" i="17"/>
  <c r="B340" i="16"/>
  <c r="B328" i="18"/>
  <c r="B383" i="17"/>
  <c r="B307" i="16"/>
  <c r="B313" i="19"/>
  <c r="B321" i="19"/>
  <c r="B329" i="19"/>
  <c r="B372" i="19"/>
  <c r="B309" i="17"/>
  <c r="B353" i="17"/>
  <c r="B357" i="17"/>
  <c r="B322" i="16"/>
  <c r="B302" i="16"/>
  <c r="B378" i="17"/>
  <c r="B373" i="16"/>
  <c r="B321" i="16"/>
  <c r="B374" i="17"/>
  <c r="B324" i="16"/>
  <c r="B312" i="19"/>
  <c r="B328" i="19"/>
  <c r="B344" i="19"/>
  <c r="B380" i="19"/>
  <c r="B309" i="19"/>
  <c r="B337" i="19"/>
  <c r="B383" i="19"/>
  <c r="B348" i="19"/>
  <c r="B360" i="19"/>
  <c r="B368" i="19"/>
  <c r="B378" i="18"/>
  <c r="B362" i="18"/>
  <c r="B339" i="18"/>
  <c r="B331" i="18"/>
  <c r="B364" i="17"/>
  <c r="B348" i="17"/>
  <c r="B381" i="18"/>
  <c r="B365" i="18"/>
  <c r="B357" i="18"/>
  <c r="B319" i="18"/>
  <c r="B311" i="18"/>
  <c r="B303" i="18"/>
  <c r="B329" i="17"/>
  <c r="B321" i="17"/>
  <c r="B313" i="17"/>
  <c r="B305" i="17"/>
  <c r="B336" i="17"/>
  <c r="B361" i="17"/>
  <c r="B380" i="16"/>
  <c r="B348" i="16"/>
  <c r="B365" i="17"/>
  <c r="B333" i="17"/>
  <c r="B333" i="16"/>
  <c r="B317" i="16"/>
  <c r="B385" i="16"/>
  <c r="B377" i="16"/>
  <c r="B369" i="16"/>
  <c r="B361" i="16"/>
  <c r="B353" i="16"/>
  <c r="B345" i="16"/>
  <c r="B341" i="16"/>
  <c r="B329" i="16"/>
  <c r="B313" i="16"/>
  <c r="B350" i="17"/>
  <c r="B314" i="17"/>
  <c r="B359" i="17"/>
  <c r="B347" i="16"/>
  <c r="B331" i="16"/>
  <c r="B303" i="16"/>
  <c r="B314" i="19"/>
  <c r="B318" i="19"/>
  <c r="B326" i="19"/>
  <c r="B334" i="19"/>
  <c r="B342" i="19"/>
  <c r="B378" i="19"/>
  <c r="B382" i="19"/>
  <c r="B349" i="19"/>
  <c r="B357" i="19"/>
  <c r="B361" i="19"/>
  <c r="B365" i="19"/>
  <c r="B310" i="19"/>
  <c r="B327" i="19"/>
  <c r="B331" i="19"/>
  <c r="B335" i="19"/>
  <c r="B339" i="19"/>
  <c r="B343" i="19"/>
  <c r="B303" i="19"/>
  <c r="B377" i="19"/>
  <c r="B381" i="19"/>
  <c r="B385" i="19"/>
  <c r="B346" i="19"/>
  <c r="B350" i="19"/>
  <c r="B354" i="19"/>
  <c r="B358" i="19"/>
  <c r="B362" i="19"/>
  <c r="B366" i="19"/>
  <c r="B370" i="19"/>
  <c r="B374" i="19"/>
  <c r="B406" i="19"/>
  <c r="E418" i="19"/>
  <c r="E422" i="19"/>
  <c r="E627" i="19"/>
  <c r="E430" i="19"/>
  <c r="E438" i="19"/>
  <c r="E442" i="19"/>
  <c r="K403" i="19"/>
  <c r="E406" i="19"/>
  <c r="B422" i="19"/>
  <c r="B430" i="19"/>
  <c r="B438" i="19"/>
  <c r="H410" i="19"/>
  <c r="H454" i="19"/>
  <c r="H462" i="19"/>
  <c r="H466" i="19"/>
  <c r="H470" i="19"/>
  <c r="H474" i="19"/>
  <c r="K448" i="19"/>
  <c r="K452" i="19"/>
  <c r="K456" i="19"/>
  <c r="K464" i="19"/>
  <c r="K468" i="19"/>
  <c r="K472" i="19"/>
  <c r="E477" i="19"/>
  <c r="H406" i="19"/>
  <c r="K414" i="19"/>
  <c r="K418" i="19"/>
  <c r="K422" i="19"/>
  <c r="K434" i="19"/>
  <c r="E410" i="19"/>
  <c r="K406" i="19"/>
  <c r="H414" i="19"/>
  <c r="H418" i="19"/>
  <c r="H422" i="19"/>
  <c r="H426" i="19"/>
  <c r="H430" i="19"/>
  <c r="H434" i="19"/>
  <c r="F535" i="19" s="1"/>
  <c r="H438" i="19"/>
  <c r="H442" i="19"/>
  <c r="B445" i="19"/>
  <c r="B453" i="19"/>
  <c r="B469" i="19"/>
  <c r="B473" i="19"/>
  <c r="E447" i="19"/>
  <c r="E451" i="19"/>
  <c r="E455" i="19"/>
  <c r="E467" i="19"/>
  <c r="H476" i="19"/>
  <c r="H480" i="19"/>
  <c r="H484" i="19"/>
  <c r="H403" i="19"/>
  <c r="F504" i="19" s="1"/>
  <c r="K404" i="19"/>
  <c r="E413" i="19"/>
  <c r="E417" i="19"/>
  <c r="E421" i="19"/>
  <c r="E429" i="19"/>
  <c r="E433" i="19"/>
  <c r="H404" i="19"/>
  <c r="E407" i="19"/>
  <c r="B411" i="19"/>
  <c r="B415" i="19"/>
  <c r="B419" i="19"/>
  <c r="B423" i="19"/>
  <c r="H469" i="19"/>
  <c r="K457" i="19"/>
  <c r="K465" i="19"/>
  <c r="K469" i="19"/>
  <c r="K473" i="19"/>
  <c r="K484" i="19"/>
  <c r="K413" i="19"/>
  <c r="K417" i="19"/>
  <c r="K421" i="19"/>
  <c r="K425" i="19"/>
  <c r="K433" i="19"/>
  <c r="H433" i="19"/>
  <c r="H441" i="19"/>
  <c r="B452" i="19"/>
  <c r="B472" i="19"/>
  <c r="E448" i="19"/>
  <c r="E460" i="19"/>
  <c r="H481" i="19"/>
  <c r="E414" i="19"/>
  <c r="E434" i="19"/>
  <c r="B414" i="19"/>
  <c r="B418" i="19"/>
  <c r="B519" i="19" s="1"/>
  <c r="B426" i="19"/>
  <c r="B527" i="19" s="1"/>
  <c r="B434" i="19"/>
  <c r="B535" i="19" s="1"/>
  <c r="B442" i="19"/>
  <c r="H446" i="19"/>
  <c r="H450" i="19"/>
  <c r="H458" i="19"/>
  <c r="K444" i="19"/>
  <c r="K460" i="19"/>
  <c r="B478" i="19"/>
  <c r="B482" i="19"/>
  <c r="B486" i="19"/>
  <c r="B587" i="19" s="1"/>
  <c r="E484" i="19"/>
  <c r="K483" i="19"/>
  <c r="E476" i="19"/>
  <c r="K426" i="19"/>
  <c r="K430" i="19"/>
  <c r="K438" i="19"/>
  <c r="K442" i="19"/>
  <c r="B449" i="19"/>
  <c r="B457" i="19"/>
  <c r="B461" i="19"/>
  <c r="B465" i="19"/>
  <c r="B410" i="19"/>
  <c r="E459" i="19"/>
  <c r="E463" i="19"/>
  <c r="E471" i="19"/>
  <c r="E475" i="19"/>
  <c r="K477" i="19"/>
  <c r="E482" i="19"/>
  <c r="E425" i="19"/>
  <c r="E437" i="19"/>
  <c r="E441" i="19"/>
  <c r="B427" i="19"/>
  <c r="B431" i="19"/>
  <c r="B435" i="19"/>
  <c r="B439" i="19"/>
  <c r="B443" i="19"/>
  <c r="B403" i="19"/>
  <c r="H445" i="19"/>
  <c r="H449" i="19"/>
  <c r="H453" i="19"/>
  <c r="H457" i="19"/>
  <c r="H461" i="19"/>
  <c r="H465" i="19"/>
  <c r="H473" i="19"/>
  <c r="K445" i="19"/>
  <c r="K449" i="19"/>
  <c r="K453" i="19"/>
  <c r="K461" i="19"/>
  <c r="B479" i="19"/>
  <c r="B483" i="19"/>
  <c r="K429" i="19"/>
  <c r="K437" i="19"/>
  <c r="K441" i="19"/>
  <c r="E403" i="19"/>
  <c r="H413" i="19"/>
  <c r="H417" i="19"/>
  <c r="H421" i="19"/>
  <c r="H425" i="19"/>
  <c r="H429" i="19"/>
  <c r="F530" i="19" s="1"/>
  <c r="H437" i="19"/>
  <c r="F538" i="19" s="1"/>
  <c r="E404" i="19"/>
  <c r="B448" i="19"/>
  <c r="B456" i="19"/>
  <c r="B460" i="19"/>
  <c r="B464" i="19"/>
  <c r="B468" i="19"/>
  <c r="E452" i="19"/>
  <c r="E456" i="19"/>
  <c r="E464" i="19"/>
  <c r="E468" i="19"/>
  <c r="E472" i="19"/>
  <c r="H477" i="19"/>
  <c r="H485" i="19"/>
  <c r="E483" i="19"/>
  <c r="K478" i="19"/>
  <c r="E408" i="19"/>
  <c r="E412" i="19"/>
  <c r="E416" i="19"/>
  <c r="E420" i="19"/>
  <c r="E424" i="19"/>
  <c r="E428" i="19"/>
  <c r="E432" i="19"/>
  <c r="E436" i="19"/>
  <c r="E440" i="19"/>
  <c r="E444" i="19"/>
  <c r="H405" i="19"/>
  <c r="K409" i="19"/>
  <c r="E603" i="19"/>
  <c r="B408" i="19"/>
  <c r="B420" i="19"/>
  <c r="H444" i="19"/>
  <c r="H448" i="19"/>
  <c r="F549" i="19" s="1"/>
  <c r="H456" i="19"/>
  <c r="H460" i="19"/>
  <c r="H464" i="19"/>
  <c r="F565" i="19" s="1"/>
  <c r="H472" i="19"/>
  <c r="K454" i="19"/>
  <c r="K470" i="19"/>
  <c r="B476" i="19"/>
  <c r="B484" i="19"/>
  <c r="K408" i="19"/>
  <c r="K416" i="19"/>
  <c r="K420" i="19"/>
  <c r="K424" i="19"/>
  <c r="K428" i="19"/>
  <c r="K432" i="19"/>
  <c r="B404" i="19"/>
  <c r="K402" i="19"/>
  <c r="H412" i="19"/>
  <c r="H416" i="19"/>
  <c r="F517" i="19" s="1"/>
  <c r="H420" i="19"/>
  <c r="F521" i="19" s="1"/>
  <c r="H428" i="19"/>
  <c r="H440" i="19"/>
  <c r="B451" i="19"/>
  <c r="B463" i="19"/>
  <c r="B471" i="19"/>
  <c r="E461" i="19"/>
  <c r="H478" i="19"/>
  <c r="H482" i="19"/>
  <c r="K485" i="19"/>
  <c r="K482" i="19"/>
  <c r="E411" i="19"/>
  <c r="E415" i="19"/>
  <c r="E423" i="19"/>
  <c r="E427" i="19"/>
  <c r="E431" i="19"/>
  <c r="K410" i="19"/>
  <c r="B413" i="19"/>
  <c r="B417" i="19"/>
  <c r="B421" i="19"/>
  <c r="B425" i="19"/>
  <c r="B429" i="19"/>
  <c r="K405" i="19"/>
  <c r="H447" i="19"/>
  <c r="H451" i="19"/>
  <c r="H455" i="19"/>
  <c r="H459" i="19"/>
  <c r="H467" i="19"/>
  <c r="H471" i="19"/>
  <c r="E405" i="19"/>
  <c r="K447" i="19"/>
  <c r="K451" i="19"/>
  <c r="K459" i="19"/>
  <c r="H409" i="19"/>
  <c r="E481" i="19"/>
  <c r="K479" i="19"/>
  <c r="K476" i="19"/>
  <c r="H407" i="19"/>
  <c r="K419" i="19"/>
  <c r="K423" i="19"/>
  <c r="K427" i="19"/>
  <c r="K431" i="19"/>
  <c r="K435" i="19"/>
  <c r="K407" i="19"/>
  <c r="H423" i="19"/>
  <c r="H427" i="19"/>
  <c r="H435" i="19"/>
  <c r="F536" i="19" s="1"/>
  <c r="H439" i="19"/>
  <c r="E446" i="19"/>
  <c r="E651" i="19"/>
  <c r="E454" i="19"/>
  <c r="E458" i="19"/>
  <c r="E462" i="19"/>
  <c r="H475" i="19"/>
  <c r="F576" i="19" s="1"/>
  <c r="H479" i="19"/>
  <c r="B402" i="19"/>
  <c r="B503" i="19" s="1"/>
  <c r="B412" i="19"/>
  <c r="B416" i="19"/>
  <c r="B424" i="19"/>
  <c r="B428" i="19"/>
  <c r="B432" i="19"/>
  <c r="B436" i="19"/>
  <c r="B440" i="19"/>
  <c r="B444" i="19"/>
  <c r="H452" i="19"/>
  <c r="H468" i="19"/>
  <c r="F569" i="19" s="1"/>
  <c r="K446" i="19"/>
  <c r="K450" i="19"/>
  <c r="K458" i="19"/>
  <c r="K462" i="19"/>
  <c r="K466" i="19"/>
  <c r="K474" i="19"/>
  <c r="B480" i="19"/>
  <c r="E686" i="19"/>
  <c r="K676" i="19"/>
  <c r="K873" i="19" s="1"/>
  <c r="K1071" i="19" s="1"/>
  <c r="E480" i="19"/>
  <c r="K480" i="19"/>
  <c r="H402" i="19"/>
  <c r="F503" i="19" s="1"/>
  <c r="K412" i="19"/>
  <c r="K436" i="19"/>
  <c r="K440" i="19"/>
  <c r="H408" i="19"/>
  <c r="H424" i="19"/>
  <c r="H432" i="19"/>
  <c r="F533" i="19" s="1"/>
  <c r="H436" i="19"/>
  <c r="B409" i="19"/>
  <c r="B447" i="19"/>
  <c r="B455" i="19"/>
  <c r="B459" i="19"/>
  <c r="B560" i="19" s="1"/>
  <c r="B467" i="19"/>
  <c r="B475" i="19"/>
  <c r="E445" i="19"/>
  <c r="E449" i="19"/>
  <c r="E453" i="19"/>
  <c r="E457" i="19"/>
  <c r="E465" i="19"/>
  <c r="E469" i="19"/>
  <c r="E473" i="19"/>
  <c r="E479" i="19"/>
  <c r="B407" i="19"/>
  <c r="E419" i="19"/>
  <c r="E435" i="19"/>
  <c r="E439" i="19"/>
  <c r="E443" i="19"/>
  <c r="B433" i="19"/>
  <c r="B534" i="19" s="1"/>
  <c r="B437" i="19"/>
  <c r="B441" i="19"/>
  <c r="H463" i="19"/>
  <c r="K455" i="19"/>
  <c r="K463" i="19"/>
  <c r="K467" i="19"/>
  <c r="K471" i="19"/>
  <c r="B477" i="19"/>
  <c r="B481" i="19"/>
  <c r="B485" i="19"/>
  <c r="B586" i="19" s="1"/>
  <c r="K411" i="19"/>
  <c r="K415" i="19"/>
  <c r="K439" i="19"/>
  <c r="K443" i="19"/>
  <c r="B405" i="19"/>
  <c r="E409" i="19"/>
  <c r="H411" i="19"/>
  <c r="H415" i="19"/>
  <c r="H419" i="19"/>
  <c r="H431" i="19"/>
  <c r="H443" i="19"/>
  <c r="B446" i="19"/>
  <c r="B450" i="19"/>
  <c r="B551" i="19" s="1"/>
  <c r="B454" i="19"/>
  <c r="B458" i="19"/>
  <c r="B462" i="19"/>
  <c r="B466" i="19"/>
  <c r="B470" i="19"/>
  <c r="B474" i="19"/>
  <c r="E466" i="19"/>
  <c r="E470" i="19"/>
  <c r="E474" i="19"/>
  <c r="H483" i="19"/>
  <c r="F584" i="19" s="1"/>
  <c r="E478" i="19"/>
  <c r="K481" i="19"/>
  <c r="B607" i="15"/>
  <c r="B606" i="15"/>
  <c r="B703" i="15" s="1"/>
  <c r="B605" i="15"/>
  <c r="B702" i="15" s="1"/>
  <c r="B464" i="17"/>
  <c r="B465" i="18"/>
  <c r="B457" i="18"/>
  <c r="B558" i="18" s="1"/>
  <c r="B429" i="18"/>
  <c r="B413" i="18"/>
  <c r="H603" i="16"/>
  <c r="H800" i="16" s="1"/>
  <c r="B447" i="16"/>
  <c r="B463" i="16"/>
  <c r="B411" i="16"/>
  <c r="B512" i="16" s="1"/>
  <c r="B412" i="18"/>
  <c r="B485" i="18"/>
  <c r="B586" i="18" s="1"/>
  <c r="B441" i="18"/>
  <c r="B542" i="18" s="1"/>
  <c r="B467" i="18"/>
  <c r="B568" i="18" s="1"/>
  <c r="B459" i="18"/>
  <c r="B560" i="18" s="1"/>
  <c r="B431" i="16"/>
  <c r="B443" i="16"/>
  <c r="B444" i="17"/>
  <c r="B427" i="17"/>
  <c r="B528" i="17" s="1"/>
  <c r="B419" i="17"/>
  <c r="B520" i="17" s="1"/>
  <c r="B411" i="17"/>
  <c r="B512" i="17" s="1"/>
  <c r="B485" i="17"/>
  <c r="AJ346" i="3"/>
  <c r="AP257" i="3" s="1"/>
  <c r="AI346" i="3"/>
  <c r="AO215" i="3" s="1"/>
  <c r="AK346" i="3"/>
  <c r="AQ47" i="3" s="1"/>
  <c r="AM346" i="3"/>
  <c r="AS261" i="3" s="1"/>
  <c r="AY261" i="3" s="1"/>
  <c r="AL346" i="3"/>
  <c r="B486" i="18"/>
  <c r="B587" i="18" s="1"/>
  <c r="B454" i="18"/>
  <c r="B555" i="18" s="1"/>
  <c r="K664" i="17"/>
  <c r="K861" i="17" s="1"/>
  <c r="K656" i="17"/>
  <c r="K853" i="17" s="1"/>
  <c r="K632" i="17"/>
  <c r="K829" i="17" s="1"/>
  <c r="B419" i="18"/>
  <c r="B520" i="18" s="1"/>
  <c r="B411" i="18"/>
  <c r="B512" i="18" s="1"/>
  <c r="E685" i="17"/>
  <c r="E782" i="17" s="1"/>
  <c r="E677" i="17"/>
  <c r="E774" i="17" s="1"/>
  <c r="E669" i="17"/>
  <c r="E653" i="17"/>
  <c r="E834" i="17"/>
  <c r="E869" i="18"/>
  <c r="E847" i="18"/>
  <c r="E831" i="18"/>
  <c r="E815" i="18"/>
  <c r="B472" i="17"/>
  <c r="B573" i="17" s="1"/>
  <c r="B456" i="17"/>
  <c r="B440" i="17"/>
  <c r="H675" i="16"/>
  <c r="H872" i="16" s="1"/>
  <c r="H659" i="16"/>
  <c r="H856" i="16" s="1"/>
  <c r="E871" i="18"/>
  <c r="B477" i="18"/>
  <c r="B578" i="18" s="1"/>
  <c r="B469" i="18"/>
  <c r="B570" i="18" s="1"/>
  <c r="B461" i="18"/>
  <c r="B453" i="18"/>
  <c r="B554" i="18" s="1"/>
  <c r="H682" i="18"/>
  <c r="H879" i="18" s="1"/>
  <c r="H674" i="18"/>
  <c r="H871" i="18" s="1"/>
  <c r="H666" i="18"/>
  <c r="H863" i="18" s="1"/>
  <c r="H658" i="18"/>
  <c r="H855" i="18" s="1"/>
  <c r="H611" i="18"/>
  <c r="H808" i="18" s="1"/>
  <c r="B480" i="18"/>
  <c r="B581" i="18" s="1"/>
  <c r="B472" i="18"/>
  <c r="B464" i="18"/>
  <c r="B565" i="18" s="1"/>
  <c r="B456" i="18"/>
  <c r="B557" i="18" s="1"/>
  <c r="H620" i="18"/>
  <c r="H817" i="18" s="1"/>
  <c r="H612" i="18"/>
  <c r="H809" i="18" s="1"/>
  <c r="H604" i="18"/>
  <c r="H801" i="18" s="1"/>
  <c r="B449" i="18"/>
  <c r="B550" i="18" s="1"/>
  <c r="B433" i="18"/>
  <c r="B534" i="18" s="1"/>
  <c r="B425" i="18"/>
  <c r="B526" i="18" s="1"/>
  <c r="B417" i="18"/>
  <c r="B518" i="18" s="1"/>
  <c r="B405" i="18"/>
  <c r="B506" i="18" s="1"/>
  <c r="E868" i="17"/>
  <c r="E647" i="17"/>
  <c r="E744" i="17" s="1"/>
  <c r="E836" i="17"/>
  <c r="E835" i="18"/>
  <c r="B436" i="17"/>
  <c r="B537" i="17" s="1"/>
  <c r="B407" i="17"/>
  <c r="B508" i="17" s="1"/>
  <c r="H685" i="16"/>
  <c r="H882" i="16" s="1"/>
  <c r="H661" i="16"/>
  <c r="H858" i="16" s="1"/>
  <c r="H653" i="16"/>
  <c r="H850" i="16" s="1"/>
  <c r="E615" i="18"/>
  <c r="E712" i="18" s="1"/>
  <c r="B469" i="17"/>
  <c r="B570" i="17" s="1"/>
  <c r="B453" i="17"/>
  <c r="B554" i="17" s="1"/>
  <c r="B437" i="17"/>
  <c r="B538" i="17" s="1"/>
  <c r="B480" i="16"/>
  <c r="B581" i="16" s="1"/>
  <c r="B448" i="16"/>
  <c r="B549" i="16" s="1"/>
  <c r="K604" i="16"/>
  <c r="K801" i="16" s="1"/>
  <c r="H671" i="17"/>
  <c r="H868" i="17" s="1"/>
  <c r="H639" i="17"/>
  <c r="H836" i="17" s="1"/>
  <c r="K606" i="17"/>
  <c r="K803" i="17" s="1"/>
  <c r="E801" i="16"/>
  <c r="E874" i="18"/>
  <c r="B483" i="18"/>
  <c r="B584" i="18" s="1"/>
  <c r="B475" i="18"/>
  <c r="B576" i="18" s="1"/>
  <c r="H680" i="18"/>
  <c r="H877" i="18" s="1"/>
  <c r="E855" i="18"/>
  <c r="E840" i="18"/>
  <c r="E824" i="18"/>
  <c r="B481" i="17"/>
  <c r="B582" i="17" s="1"/>
  <c r="B449" i="17"/>
  <c r="B550" i="17" s="1"/>
  <c r="H628" i="17"/>
  <c r="H825" i="17" s="1"/>
  <c r="H620" i="17"/>
  <c r="H817" i="17" s="1"/>
  <c r="H604" i="17"/>
  <c r="H801" i="17" s="1"/>
  <c r="B482" i="16"/>
  <c r="B583" i="16" s="1"/>
  <c r="B474" i="16"/>
  <c r="B575" i="16" s="1"/>
  <c r="B466" i="16"/>
  <c r="B567" i="16" s="1"/>
  <c r="B458" i="16"/>
  <c r="B559" i="16" s="1"/>
  <c r="B450" i="16"/>
  <c r="B551" i="16" s="1"/>
  <c r="E870" i="18"/>
  <c r="E877" i="16"/>
  <c r="E861" i="16"/>
  <c r="E845" i="16"/>
  <c r="H622" i="16"/>
  <c r="H614" i="16"/>
  <c r="E876" i="18"/>
  <c r="H654" i="17"/>
  <c r="H851" i="17" s="1"/>
  <c r="E839" i="16"/>
  <c r="E831" i="16"/>
  <c r="E823" i="16"/>
  <c r="E807" i="16"/>
  <c r="H661" i="17"/>
  <c r="H858" i="17" s="1"/>
  <c r="E874" i="16"/>
  <c r="E842" i="16"/>
  <c r="B442" i="16"/>
  <c r="B543" i="16" s="1"/>
  <c r="B434" i="16"/>
  <c r="B535" i="16" s="1"/>
  <c r="B426" i="16"/>
  <c r="B527" i="16" s="1"/>
  <c r="B418" i="16"/>
  <c r="K607" i="16"/>
  <c r="K804" i="16" s="1"/>
  <c r="E883" i="16"/>
  <c r="E867" i="16"/>
  <c r="H629" i="16"/>
  <c r="H826" i="16" s="1"/>
  <c r="H611" i="16"/>
  <c r="H808" i="16" s="1"/>
  <c r="H634" i="17"/>
  <c r="H831" i="17" s="1"/>
  <c r="E834" i="16"/>
  <c r="E818" i="16"/>
  <c r="E827" i="17"/>
  <c r="E807" i="17"/>
  <c r="E872" i="16"/>
  <c r="B425" i="16"/>
  <c r="B526" i="16" s="1"/>
  <c r="B408" i="17"/>
  <c r="H684" i="16"/>
  <c r="H881" i="16" s="1"/>
  <c r="H668" i="16"/>
  <c r="H865" i="16" s="1"/>
  <c r="B475" i="17"/>
  <c r="B483" i="16"/>
  <c r="B584" i="16" s="1"/>
  <c r="B459" i="16"/>
  <c r="B560" i="16" s="1"/>
  <c r="K824" i="17"/>
  <c r="E879" i="16"/>
  <c r="H619" i="16"/>
  <c r="H816" i="16" s="1"/>
  <c r="H674" i="17"/>
  <c r="H871" i="17" s="1"/>
  <c r="E606" i="17"/>
  <c r="E703" i="17" s="1"/>
  <c r="B435" i="16"/>
  <c r="B536" i="16" s="1"/>
  <c r="B419" i="16"/>
  <c r="B520" i="16" s="1"/>
  <c r="B450" i="18"/>
  <c r="B551" i="18" s="1"/>
  <c r="B442" i="18"/>
  <c r="B543" i="18" s="1"/>
  <c r="B434" i="18"/>
  <c r="B535" i="18" s="1"/>
  <c r="B426" i="18"/>
  <c r="B527" i="18" s="1"/>
  <c r="B418" i="18"/>
  <c r="B519" i="18" s="1"/>
  <c r="E668" i="17"/>
  <c r="E644" i="17"/>
  <c r="E636" i="17"/>
  <c r="B406" i="17"/>
  <c r="B507" i="17" s="1"/>
  <c r="H654" i="16"/>
  <c r="H851" i="16" s="1"/>
  <c r="H646" i="16"/>
  <c r="H843" i="16" s="1"/>
  <c r="E883" i="18"/>
  <c r="E851" i="18"/>
  <c r="E607" i="18"/>
  <c r="E704" i="18" s="1"/>
  <c r="B481" i="16"/>
  <c r="B582" i="16" s="1"/>
  <c r="B473" i="16"/>
  <c r="B574" i="16" s="1"/>
  <c r="B465" i="16"/>
  <c r="B566" i="16" s="1"/>
  <c r="B457" i="16"/>
  <c r="B558" i="16" s="1"/>
  <c r="B449" i="16"/>
  <c r="B550" i="16" s="1"/>
  <c r="E880" i="18"/>
  <c r="H672" i="17"/>
  <c r="H869" i="17" s="1"/>
  <c r="H640" i="17"/>
  <c r="H837" i="17" s="1"/>
  <c r="K609" i="17"/>
  <c r="K806" i="17" s="1"/>
  <c r="E862" i="18"/>
  <c r="E843" i="16"/>
  <c r="K419" i="17"/>
  <c r="K620" i="17" s="1"/>
  <c r="E717" i="17" s="1"/>
  <c r="E838" i="16"/>
  <c r="E822" i="16"/>
  <c r="E864" i="16"/>
  <c r="B474" i="17"/>
  <c r="B575" i="17" s="1"/>
  <c r="B450" i="17"/>
  <c r="B551" i="17" s="1"/>
  <c r="B422" i="17"/>
  <c r="H652" i="16"/>
  <c r="H849" i="16" s="1"/>
  <c r="B459" i="17"/>
  <c r="H629" i="17"/>
  <c r="H826" i="17" s="1"/>
  <c r="H625" i="17"/>
  <c r="H822" i="17" s="1"/>
  <c r="H621" i="17"/>
  <c r="H818" i="17" s="1"/>
  <c r="H617" i="17"/>
  <c r="H814" i="17" s="1"/>
  <c r="H613" i="17"/>
  <c r="H810" i="17" s="1"/>
  <c r="B479" i="16"/>
  <c r="B580" i="16" s="1"/>
  <c r="E802" i="16"/>
  <c r="H665" i="17"/>
  <c r="H862" i="17" s="1"/>
  <c r="E823" i="17"/>
  <c r="E860" i="16"/>
  <c r="B415" i="16"/>
  <c r="B516" i="16" s="1"/>
  <c r="E878" i="16"/>
  <c r="B432" i="16"/>
  <c r="B533" i="16" s="1"/>
  <c r="B424" i="16"/>
  <c r="B525" i="16" s="1"/>
  <c r="B416" i="16"/>
  <c r="B517" i="16" s="1"/>
  <c r="B406" i="16"/>
  <c r="B507" i="16" s="1"/>
  <c r="H672" i="18"/>
  <c r="H869" i="18" s="1"/>
  <c r="H664" i="18"/>
  <c r="H861" i="18" s="1"/>
  <c r="H656" i="18"/>
  <c r="H853" i="18" s="1"/>
  <c r="K457" i="18"/>
  <c r="K658" i="18" s="1"/>
  <c r="K855" i="18" s="1"/>
  <c r="H651" i="18"/>
  <c r="H848" i="18" s="1"/>
  <c r="H643" i="18"/>
  <c r="H840" i="18" s="1"/>
  <c r="H635" i="18"/>
  <c r="H832" i="18" s="1"/>
  <c r="H627" i="18"/>
  <c r="H824" i="18" s="1"/>
  <c r="H619" i="18"/>
  <c r="H816" i="18" s="1"/>
  <c r="K673" i="17"/>
  <c r="K870" i="17" s="1"/>
  <c r="K649" i="17"/>
  <c r="K846" i="17" s="1"/>
  <c r="B448" i="18"/>
  <c r="B549" i="18" s="1"/>
  <c r="B440" i="18"/>
  <c r="B541" i="18" s="1"/>
  <c r="B432" i="18"/>
  <c r="B533" i="18" s="1"/>
  <c r="B424" i="18"/>
  <c r="B525" i="18" s="1"/>
  <c r="B416" i="18"/>
  <c r="B517" i="18" s="1"/>
  <c r="H447" i="16"/>
  <c r="F548" i="16" s="1"/>
  <c r="H443" i="16"/>
  <c r="F544" i="16" s="1"/>
  <c r="E818" i="18"/>
  <c r="E611" i="18"/>
  <c r="E708" i="18" s="1"/>
  <c r="H667" i="17"/>
  <c r="H864" i="17" s="1"/>
  <c r="E619" i="16"/>
  <c r="E716" i="16" s="1"/>
  <c r="B478" i="18"/>
  <c r="B579" i="18" s="1"/>
  <c r="B470" i="18"/>
  <c r="B571" i="18" s="1"/>
  <c r="B462" i="18"/>
  <c r="B563" i="18" s="1"/>
  <c r="H679" i="18"/>
  <c r="H876" i="18" s="1"/>
  <c r="H671" i="18"/>
  <c r="H868" i="18" s="1"/>
  <c r="H663" i="18"/>
  <c r="H860" i="18" s="1"/>
  <c r="H655" i="18"/>
  <c r="H852" i="18" s="1"/>
  <c r="H646" i="18"/>
  <c r="H843" i="18" s="1"/>
  <c r="H638" i="18"/>
  <c r="H835" i="18" s="1"/>
  <c r="H630" i="18"/>
  <c r="H827" i="18" s="1"/>
  <c r="H622" i="18"/>
  <c r="H819" i="18" s="1"/>
  <c r="H614" i="18"/>
  <c r="H811" i="18" s="1"/>
  <c r="H606" i="18"/>
  <c r="H803" i="18" s="1"/>
  <c r="B451" i="18"/>
  <c r="B552" i="18" s="1"/>
  <c r="B443" i="18"/>
  <c r="B544" i="18" s="1"/>
  <c r="B435" i="18"/>
  <c r="B536" i="18" s="1"/>
  <c r="B427" i="18"/>
  <c r="B528" i="18" s="1"/>
  <c r="E858" i="17"/>
  <c r="E444" i="17"/>
  <c r="E803" i="18"/>
  <c r="B425" i="17"/>
  <c r="B526" i="17" s="1"/>
  <c r="B417" i="17"/>
  <c r="B518" i="17" s="1"/>
  <c r="B405" i="17"/>
  <c r="H683" i="16"/>
  <c r="H880" i="16" s="1"/>
  <c r="H667" i="16"/>
  <c r="H864" i="16" s="1"/>
  <c r="H651" i="16"/>
  <c r="H848" i="16" s="1"/>
  <c r="K485" i="18"/>
  <c r="F586" i="18" s="1"/>
  <c r="K670" i="18"/>
  <c r="E767" i="18" s="1"/>
  <c r="H617" i="18"/>
  <c r="H814" i="18" s="1"/>
  <c r="H624" i="18"/>
  <c r="B409" i="18"/>
  <c r="B510" i="18" s="1"/>
  <c r="E663" i="17"/>
  <c r="E760" i="17" s="1"/>
  <c r="E655" i="17"/>
  <c r="E752" i="17" s="1"/>
  <c r="E861" i="18"/>
  <c r="E819" i="18"/>
  <c r="E807" i="18"/>
  <c r="B484" i="17"/>
  <c r="B468" i="17"/>
  <c r="B452" i="17"/>
  <c r="H677" i="16"/>
  <c r="H874" i="16" s="1"/>
  <c r="H669" i="16"/>
  <c r="H866" i="16" s="1"/>
  <c r="H645" i="16"/>
  <c r="H842" i="16" s="1"/>
  <c r="E879" i="18"/>
  <c r="E844" i="18"/>
  <c r="E828" i="18"/>
  <c r="H630" i="17"/>
  <c r="H827" i="17" s="1"/>
  <c r="H622" i="17"/>
  <c r="H819" i="17" s="1"/>
  <c r="H614" i="17"/>
  <c r="H811" i="17" s="1"/>
  <c r="B472" i="16"/>
  <c r="B573" i="16" s="1"/>
  <c r="B464" i="16"/>
  <c r="B565" i="16" s="1"/>
  <c r="B456" i="16"/>
  <c r="B557" i="16" s="1"/>
  <c r="E872" i="18"/>
  <c r="K857" i="16"/>
  <c r="K628" i="16"/>
  <c r="K825" i="16" s="1"/>
  <c r="K411" i="16"/>
  <c r="K612" i="16" s="1"/>
  <c r="K809" i="16" s="1"/>
  <c r="E818" i="17"/>
  <c r="E881" i="16"/>
  <c r="E865" i="16"/>
  <c r="E849" i="16"/>
  <c r="H640" i="16"/>
  <c r="H837" i="16" s="1"/>
  <c r="H632" i="16"/>
  <c r="H829" i="16" s="1"/>
  <c r="H624" i="16"/>
  <c r="H821" i="16" s="1"/>
  <c r="H616" i="16"/>
  <c r="H813" i="16" s="1"/>
  <c r="H608" i="16"/>
  <c r="H805" i="16" s="1"/>
  <c r="H662" i="17"/>
  <c r="H859" i="17" s="1"/>
  <c r="E841" i="16"/>
  <c r="E833" i="16"/>
  <c r="E825" i="16"/>
  <c r="E817" i="16"/>
  <c r="E809" i="16"/>
  <c r="H684" i="18"/>
  <c r="H676" i="18"/>
  <c r="E816" i="18"/>
  <c r="B473" i="17"/>
  <c r="B574" i="17" s="1"/>
  <c r="B457" i="17"/>
  <c r="B558" i="17" s="1"/>
  <c r="H676" i="17"/>
  <c r="H873" i="17" s="1"/>
  <c r="H663" i="17"/>
  <c r="H860" i="17" s="1"/>
  <c r="E625" i="17"/>
  <c r="E722" i="17" s="1"/>
  <c r="E804" i="17"/>
  <c r="H642" i="16"/>
  <c r="H839" i="16" s="1"/>
  <c r="E827" i="16"/>
  <c r="E811" i="16"/>
  <c r="E803" i="16"/>
  <c r="E882" i="16"/>
  <c r="B422" i="16"/>
  <c r="B523" i="16" s="1"/>
  <c r="B414" i="16"/>
  <c r="B515" i="16" s="1"/>
  <c r="B404" i="16"/>
  <c r="B505" i="16" s="1"/>
  <c r="E609" i="17"/>
  <c r="E851" i="16"/>
  <c r="H641" i="16"/>
  <c r="H838" i="16" s="1"/>
  <c r="H682" i="17"/>
  <c r="H879" i="17" s="1"/>
  <c r="B402" i="16"/>
  <c r="B503" i="16" s="1"/>
  <c r="E882" i="18"/>
  <c r="H672" i="16"/>
  <c r="H869" i="16" s="1"/>
  <c r="H605" i="16"/>
  <c r="H802" i="16" s="1"/>
  <c r="E820" i="16"/>
  <c r="E680" i="17"/>
  <c r="E777" i="17" s="1"/>
  <c r="E869" i="17"/>
  <c r="E853" i="17"/>
  <c r="E845" i="17"/>
  <c r="E881" i="18"/>
  <c r="E845" i="18"/>
  <c r="E829" i="18"/>
  <c r="E813" i="18"/>
  <c r="B486" i="17"/>
  <c r="B587" i="17" s="1"/>
  <c r="B470" i="17"/>
  <c r="B571" i="17" s="1"/>
  <c r="B454" i="17"/>
  <c r="B438" i="17"/>
  <c r="B539" i="17" s="1"/>
  <c r="B428" i="17"/>
  <c r="B420" i="17"/>
  <c r="B521" i="17" s="1"/>
  <c r="B412" i="17"/>
  <c r="B410" i="17"/>
  <c r="B511" i="17" s="1"/>
  <c r="H686" i="16"/>
  <c r="H883" i="16" s="1"/>
  <c r="H678" i="16"/>
  <c r="H875" i="16" s="1"/>
  <c r="H670" i="16"/>
  <c r="H867" i="16" s="1"/>
  <c r="H662" i="16"/>
  <c r="H859" i="16" s="1"/>
  <c r="E838" i="18"/>
  <c r="E822" i="18"/>
  <c r="B471" i="17"/>
  <c r="B572" i="17" s="1"/>
  <c r="B455" i="17"/>
  <c r="B556" i="17" s="1"/>
  <c r="B439" i="17"/>
  <c r="K631" i="17"/>
  <c r="K828" i="17" s="1"/>
  <c r="K615" i="17"/>
  <c r="K812" i="17" s="1"/>
  <c r="H675" i="17"/>
  <c r="H872" i="17" s="1"/>
  <c r="H643" i="17"/>
  <c r="H840" i="17" s="1"/>
  <c r="E830" i="16"/>
  <c r="E814" i="16"/>
  <c r="B441" i="16"/>
  <c r="B542" i="16" s="1"/>
  <c r="B437" i="16"/>
  <c r="B538" i="16" s="1"/>
  <c r="B429" i="16"/>
  <c r="B530" i="16" s="1"/>
  <c r="B421" i="16"/>
  <c r="B522" i="16" s="1"/>
  <c r="B413" i="16"/>
  <c r="B514" i="16" s="1"/>
  <c r="B409" i="16"/>
  <c r="B510" i="16" s="1"/>
  <c r="E878" i="18"/>
  <c r="K624" i="17"/>
  <c r="E721" i="17" s="1"/>
  <c r="E604" i="17"/>
  <c r="E701" i="17" s="1"/>
  <c r="B436" i="16"/>
  <c r="B537" i="16" s="1"/>
  <c r="B428" i="16"/>
  <c r="B529" i="16" s="1"/>
  <c r="B420" i="16"/>
  <c r="B521" i="16" s="1"/>
  <c r="B412" i="16"/>
  <c r="B513" i="16" s="1"/>
  <c r="B410" i="16"/>
  <c r="H467" i="18"/>
  <c r="F568" i="18" s="1"/>
  <c r="H459" i="18"/>
  <c r="F560" i="18" s="1"/>
  <c r="K465" i="18"/>
  <c r="K666" i="18" s="1"/>
  <c r="K863" i="18" s="1"/>
  <c r="H623" i="18"/>
  <c r="H609" i="18"/>
  <c r="K653" i="17"/>
  <c r="K850" i="17" s="1"/>
  <c r="B406" i="18"/>
  <c r="E879" i="17"/>
  <c r="E871" i="17"/>
  <c r="E863" i="17"/>
  <c r="E855" i="17"/>
  <c r="E847" i="17"/>
  <c r="E839" i="17"/>
  <c r="E831" i="17"/>
  <c r="E857" i="18"/>
  <c r="E841" i="18"/>
  <c r="E825" i="18"/>
  <c r="E809" i="18"/>
  <c r="B482" i="17"/>
  <c r="B583" i="17" s="1"/>
  <c r="B466" i="17"/>
  <c r="B567" i="17" s="1"/>
  <c r="B442" i="17"/>
  <c r="B543" i="17" s="1"/>
  <c r="B434" i="17"/>
  <c r="B535" i="17" s="1"/>
  <c r="B418" i="17"/>
  <c r="B519" i="17" s="1"/>
  <c r="B451" i="17"/>
  <c r="B467" i="16"/>
  <c r="B568" i="16" s="1"/>
  <c r="H648" i="17"/>
  <c r="H845" i="17" s="1"/>
  <c r="K605" i="17"/>
  <c r="K802" i="17" s="1"/>
  <c r="E871" i="16"/>
  <c r="H643" i="16"/>
  <c r="H840" i="16" s="1"/>
  <c r="E832" i="16"/>
  <c r="H681" i="17"/>
  <c r="H878" i="17" s="1"/>
  <c r="B439" i="16"/>
  <c r="B540" i="16" s="1"/>
  <c r="B427" i="16"/>
  <c r="B528" i="16" s="1"/>
  <c r="K668" i="17"/>
  <c r="K865" i="17" s="1"/>
  <c r="K660" i="17"/>
  <c r="K857" i="17" s="1"/>
  <c r="K652" i="17"/>
  <c r="K849" i="17" s="1"/>
  <c r="K644" i="17"/>
  <c r="K841" i="17" s="1"/>
  <c r="K636" i="17"/>
  <c r="K833" i="17" s="1"/>
  <c r="B415" i="18"/>
  <c r="B516" i="18" s="1"/>
  <c r="B403" i="18"/>
  <c r="B504" i="18" s="1"/>
  <c r="E878" i="17"/>
  <c r="E853" i="18"/>
  <c r="E839" i="18"/>
  <c r="E823" i="18"/>
  <c r="B480" i="17"/>
  <c r="B581" i="17" s="1"/>
  <c r="B448" i="17"/>
  <c r="B549" i="17" s="1"/>
  <c r="B432" i="17"/>
  <c r="B533" i="17" s="1"/>
  <c r="B409" i="17"/>
  <c r="B510" i="17" s="1"/>
  <c r="B481" i="18"/>
  <c r="B582" i="18" s="1"/>
  <c r="B473" i="18"/>
  <c r="B574" i="18" s="1"/>
  <c r="H678" i="18"/>
  <c r="H875" i="18" s="1"/>
  <c r="H662" i="18"/>
  <c r="H859" i="18" s="1"/>
  <c r="H654" i="18"/>
  <c r="H851" i="18" s="1"/>
  <c r="H649" i="18"/>
  <c r="H846" i="18" s="1"/>
  <c r="H641" i="18"/>
  <c r="H838" i="18" s="1"/>
  <c r="H633" i="18"/>
  <c r="H830" i="18" s="1"/>
  <c r="H625" i="18"/>
  <c r="H822" i="18" s="1"/>
  <c r="H607" i="18"/>
  <c r="H804" i="18" s="1"/>
  <c r="K683" i="17"/>
  <c r="E780" i="17" s="1"/>
  <c r="K864" i="17"/>
  <c r="B484" i="18"/>
  <c r="B585" i="18" s="1"/>
  <c r="B476" i="18"/>
  <c r="B577" i="18" s="1"/>
  <c r="B468" i="18"/>
  <c r="B569" i="18" s="1"/>
  <c r="B460" i="18"/>
  <c r="B561" i="18" s="1"/>
  <c r="H681" i="18"/>
  <c r="H878" i="18" s="1"/>
  <c r="H673" i="18"/>
  <c r="H870" i="18" s="1"/>
  <c r="H665" i="18"/>
  <c r="H862" i="18" s="1"/>
  <c r="H657" i="18"/>
  <c r="H854" i="18" s="1"/>
  <c r="H648" i="18"/>
  <c r="H845" i="18" s="1"/>
  <c r="H640" i="18"/>
  <c r="H837" i="18" s="1"/>
  <c r="H632" i="18"/>
  <c r="H829" i="18" s="1"/>
  <c r="H616" i="18"/>
  <c r="H813" i="18" s="1"/>
  <c r="H608" i="18"/>
  <c r="H805" i="18" s="1"/>
  <c r="B445" i="18"/>
  <c r="B546" i="18" s="1"/>
  <c r="B437" i="18"/>
  <c r="B538" i="18" s="1"/>
  <c r="B421" i="18"/>
  <c r="B522" i="18" s="1"/>
  <c r="E429" i="18"/>
  <c r="E630" i="18" s="1"/>
  <c r="E727" i="18" s="1"/>
  <c r="E413" i="18"/>
  <c r="E614" i="18" s="1"/>
  <c r="E711" i="18" s="1"/>
  <c r="H681" i="16"/>
  <c r="H878" i="16" s="1"/>
  <c r="H673" i="16"/>
  <c r="H870" i="16" s="1"/>
  <c r="H665" i="16"/>
  <c r="H862" i="16" s="1"/>
  <c r="E806" i="18"/>
  <c r="B461" i="17"/>
  <c r="B562" i="17" s="1"/>
  <c r="B484" i="16"/>
  <c r="B585" i="16" s="1"/>
  <c r="B460" i="16"/>
  <c r="B561" i="16" s="1"/>
  <c r="B452" i="16"/>
  <c r="B553" i="16" s="1"/>
  <c r="K611" i="17"/>
  <c r="E708" i="17" s="1"/>
  <c r="K431" i="16"/>
  <c r="K632" i="16" s="1"/>
  <c r="K829" i="16" s="1"/>
  <c r="H655" i="17"/>
  <c r="H852" i="17" s="1"/>
  <c r="H636" i="16"/>
  <c r="H833" i="16" s="1"/>
  <c r="H685" i="17"/>
  <c r="H882" i="17" s="1"/>
  <c r="B479" i="18"/>
  <c r="B580" i="18" s="1"/>
  <c r="B471" i="18"/>
  <c r="B572" i="18" s="1"/>
  <c r="B463" i="18"/>
  <c r="B564" i="18" s="1"/>
  <c r="B455" i="18"/>
  <c r="B556" i="18" s="1"/>
  <c r="E848" i="18"/>
  <c r="E832" i="18"/>
  <c r="B441" i="17"/>
  <c r="B542" i="17" s="1"/>
  <c r="B486" i="16"/>
  <c r="B587" i="16" s="1"/>
  <c r="B478" i="16"/>
  <c r="B579" i="16" s="1"/>
  <c r="B470" i="16"/>
  <c r="B571" i="16" s="1"/>
  <c r="B462" i="16"/>
  <c r="B563" i="16" s="1"/>
  <c r="B454" i="16"/>
  <c r="B555" i="16" s="1"/>
  <c r="B446" i="16"/>
  <c r="B547" i="16" s="1"/>
  <c r="E856" i="18"/>
  <c r="K607" i="17"/>
  <c r="K804" i="17" s="1"/>
  <c r="E869" i="16"/>
  <c r="E853" i="16"/>
  <c r="H634" i="16"/>
  <c r="H831" i="16" s="1"/>
  <c r="H626" i="16"/>
  <c r="H823" i="16" s="1"/>
  <c r="H618" i="16"/>
  <c r="H815" i="16" s="1"/>
  <c r="H610" i="16"/>
  <c r="H807" i="16" s="1"/>
  <c r="H670" i="17"/>
  <c r="H867" i="17" s="1"/>
  <c r="H638" i="17"/>
  <c r="H835" i="17" s="1"/>
  <c r="E835" i="16"/>
  <c r="E819" i="16"/>
  <c r="E858" i="18"/>
  <c r="H677" i="17"/>
  <c r="H874" i="17" s="1"/>
  <c r="H645" i="17"/>
  <c r="H842" i="17" s="1"/>
  <c r="E813" i="17"/>
  <c r="E866" i="16"/>
  <c r="E850" i="16"/>
  <c r="B438" i="16"/>
  <c r="B539" i="16" s="1"/>
  <c r="B430" i="16"/>
  <c r="B531" i="16" s="1"/>
  <c r="E875" i="16"/>
  <c r="E868" i="18"/>
  <c r="K427" i="17"/>
  <c r="K628" i="17" s="1"/>
  <c r="E725" i="17" s="1"/>
  <c r="E826" i="16"/>
  <c r="E810" i="16"/>
  <c r="E819" i="17"/>
  <c r="E880" i="16"/>
  <c r="E856" i="16"/>
  <c r="B405" i="16"/>
  <c r="B506" i="16" s="1"/>
  <c r="B458" i="17"/>
  <c r="B559" i="17" s="1"/>
  <c r="H680" i="16"/>
  <c r="H877" i="16" s="1"/>
  <c r="H656" i="16"/>
  <c r="H853" i="16" s="1"/>
  <c r="E850" i="18"/>
  <c r="B402" i="18"/>
  <c r="B503" i="18" s="1"/>
  <c r="B467" i="17"/>
  <c r="B471" i="16"/>
  <c r="B572" i="16" s="1"/>
  <c r="B455" i="16"/>
  <c r="B556" i="16" s="1"/>
  <c r="E864" i="18"/>
  <c r="K619" i="17"/>
  <c r="K816" i="17" s="1"/>
  <c r="H615" i="16"/>
  <c r="H812" i="16" s="1"/>
  <c r="E840" i="16"/>
  <c r="E806" i="16"/>
  <c r="E815" i="17"/>
  <c r="E868" i="16"/>
  <c r="K651" i="17"/>
  <c r="K848" i="17" s="1"/>
  <c r="K635" i="17"/>
  <c r="E732" i="17" s="1"/>
  <c r="B446" i="18"/>
  <c r="B547" i="18" s="1"/>
  <c r="B438" i="18"/>
  <c r="B539" i="18" s="1"/>
  <c r="B430" i="18"/>
  <c r="B531" i="18" s="1"/>
  <c r="B422" i="18"/>
  <c r="B523" i="18" s="1"/>
  <c r="B414" i="18"/>
  <c r="B404" i="18"/>
  <c r="B505" i="18" s="1"/>
  <c r="E664" i="17"/>
  <c r="E640" i="17"/>
  <c r="E737" i="17" s="1"/>
  <c r="E632" i="17"/>
  <c r="B478" i="17"/>
  <c r="B579" i="17" s="1"/>
  <c r="H627" i="17"/>
  <c r="H824" i="17" s="1"/>
  <c r="B485" i="16"/>
  <c r="B586" i="16" s="1"/>
  <c r="B477" i="16"/>
  <c r="B578" i="16" s="1"/>
  <c r="B469" i="16"/>
  <c r="B570" i="16" s="1"/>
  <c r="B461" i="16"/>
  <c r="B562" i="16" s="1"/>
  <c r="B453" i="16"/>
  <c r="B554" i="16" s="1"/>
  <c r="B445" i="16"/>
  <c r="B546" i="16" s="1"/>
  <c r="E828" i="17"/>
  <c r="E859" i="16"/>
  <c r="H613" i="16"/>
  <c r="H810" i="16" s="1"/>
  <c r="H666" i="17"/>
  <c r="H863" i="17" s="1"/>
  <c r="H650" i="17"/>
  <c r="H847" i="17" s="1"/>
  <c r="H641" i="17"/>
  <c r="H838" i="17" s="1"/>
  <c r="E811" i="17"/>
  <c r="E848" i="16"/>
  <c r="B414" i="17"/>
  <c r="E875" i="18"/>
  <c r="B443" i="17"/>
  <c r="E816" i="17"/>
  <c r="E855" i="16"/>
  <c r="H639" i="16"/>
  <c r="H836" i="16" s="1"/>
  <c r="H635" i="16"/>
  <c r="H832" i="16" s="1"/>
  <c r="H631" i="16"/>
  <c r="H828" i="16" s="1"/>
  <c r="H642" i="17"/>
  <c r="H839" i="17" s="1"/>
  <c r="E876" i="16"/>
  <c r="E852" i="16"/>
  <c r="B403" i="16"/>
  <c r="B504" i="16" s="1"/>
  <c r="E870" i="16"/>
  <c r="E854" i="16"/>
  <c r="H647" i="18"/>
  <c r="H844" i="18" s="1"/>
  <c r="H639" i="18"/>
  <c r="H836" i="18" s="1"/>
  <c r="H631" i="18"/>
  <c r="H828" i="18" s="1"/>
  <c r="H615" i="18"/>
  <c r="H812" i="18" s="1"/>
  <c r="K669" i="17"/>
  <c r="K866" i="17" s="1"/>
  <c r="K637" i="17"/>
  <c r="K834" i="17" s="1"/>
  <c r="B452" i="18"/>
  <c r="B553" i="18" s="1"/>
  <c r="B444" i="18"/>
  <c r="B545" i="18" s="1"/>
  <c r="B436" i="18"/>
  <c r="B537" i="18" s="1"/>
  <c r="B428" i="18"/>
  <c r="B529" i="18" s="1"/>
  <c r="B420" i="18"/>
  <c r="B521" i="18" s="1"/>
  <c r="B410" i="18"/>
  <c r="B404" i="17"/>
  <c r="H676" i="16"/>
  <c r="H463" i="16"/>
  <c r="F564" i="16" s="1"/>
  <c r="E810" i="18"/>
  <c r="E824" i="16"/>
  <c r="B482" i="18"/>
  <c r="B583" i="18" s="1"/>
  <c r="B474" i="18"/>
  <c r="B575" i="18" s="1"/>
  <c r="B466" i="18"/>
  <c r="B567" i="18" s="1"/>
  <c r="B458" i="18"/>
  <c r="B559" i="18" s="1"/>
  <c r="H683" i="18"/>
  <c r="H880" i="18" s="1"/>
  <c r="H675" i="18"/>
  <c r="H872" i="18" s="1"/>
  <c r="H667" i="18"/>
  <c r="H864" i="18" s="1"/>
  <c r="H659" i="18"/>
  <c r="H856" i="18" s="1"/>
  <c r="H650" i="18"/>
  <c r="H847" i="18" s="1"/>
  <c r="H642" i="18"/>
  <c r="H839" i="18" s="1"/>
  <c r="H634" i="18"/>
  <c r="H831" i="18" s="1"/>
  <c r="H626" i="18"/>
  <c r="H823" i="18" s="1"/>
  <c r="H618" i="18"/>
  <c r="H815" i="18" s="1"/>
  <c r="H610" i="18"/>
  <c r="H807" i="18" s="1"/>
  <c r="B447" i="18"/>
  <c r="B548" i="18" s="1"/>
  <c r="B439" i="18"/>
  <c r="B540" i="18" s="1"/>
  <c r="B431" i="18"/>
  <c r="B532" i="18" s="1"/>
  <c r="B423" i="18"/>
  <c r="B524" i="18" s="1"/>
  <c r="B407" i="18"/>
  <c r="B508" i="18" s="1"/>
  <c r="E870" i="17"/>
  <c r="E464" i="17"/>
  <c r="E657" i="17"/>
  <c r="E846" i="17"/>
  <c r="E641" i="17"/>
  <c r="E738" i="17" s="1"/>
  <c r="E830" i="17"/>
  <c r="B429" i="17"/>
  <c r="B530" i="17" s="1"/>
  <c r="B421" i="17"/>
  <c r="B522" i="17" s="1"/>
  <c r="B413" i="17"/>
  <c r="B514" i="17" s="1"/>
  <c r="H679" i="16"/>
  <c r="H876" i="16" s="1"/>
  <c r="H671" i="16"/>
  <c r="H868" i="16" s="1"/>
  <c r="H663" i="16"/>
  <c r="H860" i="16" s="1"/>
  <c r="H655" i="16"/>
  <c r="H852" i="16" s="1"/>
  <c r="H647" i="16"/>
  <c r="H844" i="16" s="1"/>
  <c r="H653" i="18"/>
  <c r="H850" i="18" s="1"/>
  <c r="H645" i="18"/>
  <c r="H842" i="18" s="1"/>
  <c r="H637" i="18"/>
  <c r="H629" i="18"/>
  <c r="H621" i="18"/>
  <c r="H818" i="18" s="1"/>
  <c r="H412" i="18"/>
  <c r="F513" i="18" s="1"/>
  <c r="K876" i="17"/>
  <c r="H685" i="18"/>
  <c r="H677" i="18"/>
  <c r="H874" i="18" s="1"/>
  <c r="H669" i="18"/>
  <c r="H661" i="18"/>
  <c r="H858" i="18" s="1"/>
  <c r="H652" i="18"/>
  <c r="H644" i="18"/>
  <c r="H636" i="18"/>
  <c r="H628" i="18"/>
  <c r="H825" i="18" s="1"/>
  <c r="E872" i="17"/>
  <c r="E856" i="17"/>
  <c r="E848" i="17"/>
  <c r="E840" i="17"/>
  <c r="E877" i="18"/>
  <c r="E843" i="18"/>
  <c r="B476" i="17"/>
  <c r="B460" i="17"/>
  <c r="B561" i="17" s="1"/>
  <c r="B423" i="17"/>
  <c r="B524" i="17" s="1"/>
  <c r="B415" i="17"/>
  <c r="B516" i="17" s="1"/>
  <c r="B403" i="17"/>
  <c r="H657" i="16"/>
  <c r="H854" i="16" s="1"/>
  <c r="H649" i="16"/>
  <c r="H846" i="16" s="1"/>
  <c r="E863" i="18"/>
  <c r="E836" i="18"/>
  <c r="E820" i="18"/>
  <c r="B477" i="17"/>
  <c r="B578" i="17" s="1"/>
  <c r="B445" i="17"/>
  <c r="B546" i="17" s="1"/>
  <c r="H626" i="17"/>
  <c r="H823" i="17" s="1"/>
  <c r="H618" i="17"/>
  <c r="H815" i="17" s="1"/>
  <c r="H610" i="17"/>
  <c r="H807" i="17" s="1"/>
  <c r="B476" i="16"/>
  <c r="B577" i="16" s="1"/>
  <c r="B468" i="16"/>
  <c r="B569" i="16" s="1"/>
  <c r="B444" i="16"/>
  <c r="B545" i="16" s="1"/>
  <c r="H684" i="17"/>
  <c r="H881" i="17" s="1"/>
  <c r="E854" i="18"/>
  <c r="E629" i="17"/>
  <c r="E726" i="17" s="1"/>
  <c r="E613" i="17"/>
  <c r="E710" i="17" s="1"/>
  <c r="B402" i="17"/>
  <c r="B503" i="17" s="1"/>
  <c r="E873" i="16"/>
  <c r="H620" i="16"/>
  <c r="H817" i="16" s="1"/>
  <c r="H612" i="16"/>
  <c r="H809" i="16" s="1"/>
  <c r="E860" i="18"/>
  <c r="H678" i="17"/>
  <c r="H875" i="17" s="1"/>
  <c r="H646" i="17"/>
  <c r="H843" i="17" s="1"/>
  <c r="E837" i="16"/>
  <c r="E829" i="16"/>
  <c r="E821" i="16"/>
  <c r="E813" i="16"/>
  <c r="E805" i="16"/>
  <c r="E802" i="18"/>
  <c r="B465" i="17"/>
  <c r="B566" i="17" s="1"/>
  <c r="B433" i="17"/>
  <c r="B534" i="17" s="1"/>
  <c r="H679" i="17"/>
  <c r="H876" i="17" s="1"/>
  <c r="H647" i="17"/>
  <c r="H844" i="17" s="1"/>
  <c r="E617" i="17"/>
  <c r="E714" i="17" s="1"/>
  <c r="H638" i="16"/>
  <c r="H835" i="16" s="1"/>
  <c r="H630" i="16"/>
  <c r="H606" i="16"/>
  <c r="H803" i="16" s="1"/>
  <c r="H485" i="17"/>
  <c r="F586" i="17" s="1"/>
  <c r="E858" i="16"/>
  <c r="B408" i="16"/>
  <c r="B509" i="16" s="1"/>
  <c r="H659" i="17"/>
  <c r="H856" i="17" s="1"/>
  <c r="E623" i="17"/>
  <c r="H621" i="16"/>
  <c r="H818" i="16" s="1"/>
  <c r="K411" i="17"/>
  <c r="F512" i="17" s="1"/>
  <c r="E611" i="16"/>
  <c r="E708" i="16" s="1"/>
  <c r="B433" i="16"/>
  <c r="B534" i="16" s="1"/>
  <c r="B417" i="16"/>
  <c r="B518" i="16" s="1"/>
  <c r="H609" i="16"/>
  <c r="H806" i="16" s="1"/>
  <c r="K608" i="17"/>
  <c r="E705" i="17" s="1"/>
  <c r="E828" i="16"/>
  <c r="E812" i="16"/>
  <c r="K441" i="18"/>
  <c r="K642" i="18" s="1"/>
  <c r="K839" i="18" s="1"/>
  <c r="B408" i="18"/>
  <c r="B509" i="18" s="1"/>
  <c r="E881" i="17"/>
  <c r="E676" i="17"/>
  <c r="E773" i="17" s="1"/>
  <c r="E660" i="17"/>
  <c r="E652" i="17"/>
  <c r="E865" i="18"/>
  <c r="E837" i="18"/>
  <c r="E821" i="18"/>
  <c r="E805" i="18"/>
  <c r="B462" i="17"/>
  <c r="B446" i="17"/>
  <c r="B424" i="17"/>
  <c r="B416" i="17"/>
  <c r="H682" i="16"/>
  <c r="H879" i="16" s="1"/>
  <c r="H674" i="16"/>
  <c r="H871" i="16" s="1"/>
  <c r="H666" i="16"/>
  <c r="H863" i="16" s="1"/>
  <c r="H658" i="16"/>
  <c r="H855" i="16" s="1"/>
  <c r="H650" i="16"/>
  <c r="H847" i="16" s="1"/>
  <c r="E846" i="18"/>
  <c r="E830" i="18"/>
  <c r="E814" i="18"/>
  <c r="B479" i="17"/>
  <c r="B463" i="17"/>
  <c r="B447" i="17"/>
  <c r="B548" i="17" s="1"/>
  <c r="B431" i="17"/>
  <c r="K623" i="17"/>
  <c r="K820" i="17" s="1"/>
  <c r="E615" i="17"/>
  <c r="H637" i="16"/>
  <c r="H834" i="16" s="1"/>
  <c r="H633" i="16"/>
  <c r="H830" i="16" s="1"/>
  <c r="H625" i="16"/>
  <c r="H822" i="16" s="1"/>
  <c r="H617" i="16"/>
  <c r="H814" i="16" s="1"/>
  <c r="E804" i="16"/>
  <c r="H660" i="16"/>
  <c r="H857" i="16" s="1"/>
  <c r="E662" i="18"/>
  <c r="E759" i="18" s="1"/>
  <c r="E863" i="16"/>
  <c r="K616" i="17"/>
  <c r="K813" i="17" s="1"/>
  <c r="E862" i="16"/>
  <c r="E846" i="16"/>
  <c r="B440" i="16"/>
  <c r="B541" i="16" s="1"/>
  <c r="B687" i="15"/>
  <c r="B784" i="15" s="1"/>
  <c r="H605" i="18"/>
  <c r="H802" i="18" s="1"/>
  <c r="K657" i="17"/>
  <c r="K854" i="17" s="1"/>
  <c r="K633" i="17"/>
  <c r="K830" i="17" s="1"/>
  <c r="E883" i="17"/>
  <c r="E875" i="17"/>
  <c r="E867" i="17"/>
  <c r="E859" i="17"/>
  <c r="E851" i="17"/>
  <c r="E843" i="17"/>
  <c r="E835" i="17"/>
  <c r="E873" i="18"/>
  <c r="E849" i="18"/>
  <c r="E833" i="18"/>
  <c r="E817" i="18"/>
  <c r="E801" i="18"/>
  <c r="B430" i="17"/>
  <c r="B531" i="17" s="1"/>
  <c r="B426" i="17"/>
  <c r="B527" i="17" s="1"/>
  <c r="E834" i="18"/>
  <c r="B483" i="17"/>
  <c r="B584" i="17" s="1"/>
  <c r="B435" i="17"/>
  <c r="B475" i="16"/>
  <c r="B576" i="16" s="1"/>
  <c r="B451" i="16"/>
  <c r="B552" i="16" s="1"/>
  <c r="H680" i="17"/>
  <c r="H877" i="17" s="1"/>
  <c r="E605" i="17"/>
  <c r="E847" i="16"/>
  <c r="H627" i="16"/>
  <c r="H824" i="16" s="1"/>
  <c r="H623" i="16"/>
  <c r="H820" i="16" s="1"/>
  <c r="E852" i="18"/>
  <c r="H658" i="17"/>
  <c r="H855" i="17" s="1"/>
  <c r="E836" i="16"/>
  <c r="E844" i="16"/>
  <c r="B423" i="16"/>
  <c r="B524" i="16" s="1"/>
  <c r="B407" i="16"/>
  <c r="B508" i="16" s="1"/>
  <c r="K800" i="17"/>
  <c r="K800" i="16"/>
  <c r="K800" i="18"/>
  <c r="H882" i="15"/>
  <c r="H811" i="15"/>
  <c r="E803" i="15"/>
  <c r="E816" i="15"/>
  <c r="B844" i="15"/>
  <c r="H812" i="15"/>
  <c r="E831" i="15"/>
  <c r="H816" i="15"/>
  <c r="H841" i="15"/>
  <c r="E868" i="15"/>
  <c r="K866" i="15"/>
  <c r="K818" i="15"/>
  <c r="H846" i="15"/>
  <c r="H847" i="15"/>
  <c r="E817" i="15"/>
  <c r="K873" i="15"/>
  <c r="K809" i="15"/>
  <c r="K870" i="15"/>
  <c r="K806" i="15"/>
  <c r="H858" i="15"/>
  <c r="H850" i="15"/>
  <c r="H818" i="15"/>
  <c r="K879" i="15"/>
  <c r="K863" i="15"/>
  <c r="K847" i="15"/>
  <c r="K831" i="15"/>
  <c r="H883" i="15"/>
  <c r="H843" i="15"/>
  <c r="H819" i="15"/>
  <c r="E851" i="15"/>
  <c r="E883" i="15"/>
  <c r="E801" i="15"/>
  <c r="E826" i="15"/>
  <c r="E882" i="15"/>
  <c r="E869" i="15"/>
  <c r="H837" i="15"/>
  <c r="E812" i="15"/>
  <c r="E850" i="15"/>
  <c r="E821" i="15"/>
  <c r="K869" i="15"/>
  <c r="K837" i="15"/>
  <c r="H865" i="15"/>
  <c r="H849" i="15"/>
  <c r="H809" i="15"/>
  <c r="E800" i="15"/>
  <c r="E814" i="15"/>
  <c r="E878" i="15"/>
  <c r="H852" i="15"/>
  <c r="H853" i="15"/>
  <c r="K882" i="15"/>
  <c r="K834" i="15"/>
  <c r="H862" i="15"/>
  <c r="H854" i="15"/>
  <c r="H822" i="15"/>
  <c r="K883" i="15"/>
  <c r="K867" i="15"/>
  <c r="K851" i="15"/>
  <c r="K835" i="15"/>
  <c r="H863" i="15"/>
  <c r="H855" i="15"/>
  <c r="E827" i="15"/>
  <c r="E808" i="15"/>
  <c r="E834" i="15"/>
  <c r="H876" i="15"/>
  <c r="H820" i="15"/>
  <c r="K849" i="15"/>
  <c r="H805" i="15"/>
  <c r="E876" i="15"/>
  <c r="E830" i="15"/>
  <c r="H810" i="15"/>
  <c r="K815" i="15"/>
  <c r="H875" i="15"/>
  <c r="H835" i="15"/>
  <c r="E864" i="15"/>
  <c r="E829" i="15"/>
  <c r="E857" i="15"/>
  <c r="H801" i="15"/>
  <c r="E820" i="15"/>
  <c r="K803" i="15"/>
  <c r="E859" i="15"/>
  <c r="E856" i="15"/>
  <c r="E854" i="15"/>
  <c r="K838" i="15"/>
  <c r="H866" i="15"/>
  <c r="H826" i="15"/>
  <c r="K855" i="15"/>
  <c r="K823" i="15"/>
  <c r="K807" i="15"/>
  <c r="H859" i="15"/>
  <c r="H851" i="15"/>
  <c r="H827" i="15"/>
  <c r="E802" i="15"/>
  <c r="E819" i="15"/>
  <c r="E880" i="15"/>
  <c r="E806" i="15"/>
  <c r="E870" i="15"/>
  <c r="E805" i="15"/>
  <c r="E809" i="15"/>
  <c r="K840" i="15"/>
  <c r="E938" i="15" s="1"/>
  <c r="H860" i="15"/>
  <c r="K881" i="15"/>
  <c r="H861" i="15"/>
  <c r="H821" i="15"/>
  <c r="E863" i="15"/>
  <c r="E860" i="15"/>
  <c r="H800" i="15"/>
  <c r="K853" i="15"/>
  <c r="H873" i="15"/>
  <c r="H817" i="15"/>
  <c r="E823" i="15"/>
  <c r="E855" i="15"/>
  <c r="E804" i="15"/>
  <c r="E846" i="15"/>
  <c r="E861" i="15"/>
  <c r="K865" i="15"/>
  <c r="H877" i="15"/>
  <c r="E847" i="15"/>
  <c r="K874" i="15"/>
  <c r="K858" i="15"/>
  <c r="K826" i="15"/>
  <c r="K810" i="15"/>
  <c r="H870" i="15"/>
  <c r="H830" i="15"/>
  <c r="K827" i="15"/>
  <c r="K811" i="15"/>
  <c r="H871" i="15"/>
  <c r="H831" i="15"/>
  <c r="H807" i="15"/>
  <c r="E843" i="15"/>
  <c r="E875" i="15"/>
  <c r="E824" i="15"/>
  <c r="E872" i="15"/>
  <c r="E879" i="15"/>
  <c r="E825" i="15"/>
  <c r="E877" i="15"/>
  <c r="K846" i="15"/>
  <c r="H842" i="15"/>
  <c r="E866" i="15"/>
  <c r="K857" i="15"/>
  <c r="H869" i="15"/>
  <c r="K829" i="15"/>
  <c r="K813" i="15"/>
  <c r="H881" i="15"/>
  <c r="E807" i="15"/>
  <c r="E874" i="15"/>
  <c r="K802" i="15"/>
  <c r="H814" i="15"/>
  <c r="K819" i="15"/>
  <c r="H823" i="15"/>
  <c r="K878" i="15"/>
  <c r="K862" i="15"/>
  <c r="K814" i="15"/>
  <c r="H874" i="15"/>
  <c r="H834" i="15"/>
  <c r="H802" i="15"/>
  <c r="K871" i="15"/>
  <c r="K839" i="15"/>
  <c r="H867" i="15"/>
  <c r="H803" i="15"/>
  <c r="E835" i="15"/>
  <c r="E867" i="15"/>
  <c r="E838" i="15"/>
  <c r="E842" i="15"/>
  <c r="E818" i="15"/>
  <c r="K841" i="15"/>
  <c r="K817" i="15"/>
  <c r="H829" i="15"/>
  <c r="E815" i="15"/>
  <c r="E862" i="15"/>
  <c r="K877" i="15"/>
  <c r="K861" i="15"/>
  <c r="H857" i="15"/>
  <c r="H833" i="15"/>
  <c r="H825" i="15"/>
  <c r="E839" i="15"/>
  <c r="E871" i="15"/>
  <c r="K833" i="15"/>
  <c r="H813" i="15"/>
  <c r="B850" i="15"/>
  <c r="K842" i="15"/>
  <c r="H878" i="15"/>
  <c r="H838" i="15"/>
  <c r="H806" i="15"/>
  <c r="K875" i="15"/>
  <c r="K859" i="15"/>
  <c r="K843" i="15"/>
  <c r="H879" i="15"/>
  <c r="H839" i="15"/>
  <c r="H815" i="15"/>
  <c r="E811" i="15"/>
  <c r="H845" i="15"/>
  <c r="E813" i="15"/>
  <c r="BV279" i="3"/>
  <c r="BV71" i="3"/>
  <c r="BV270" i="3"/>
  <c r="BV166" i="3"/>
  <c r="BV13" i="3"/>
  <c r="BV224" i="3"/>
  <c r="BV120" i="3"/>
  <c r="BV10" i="3"/>
  <c r="BV273" i="3"/>
  <c r="BV123" i="3"/>
  <c r="BV62" i="3"/>
  <c r="BV325" i="3"/>
  <c r="BV221" i="3"/>
  <c r="BV117" i="3"/>
  <c r="BV276" i="3"/>
  <c r="BV172" i="3"/>
  <c r="BV68" i="3"/>
  <c r="BV328" i="3"/>
  <c r="BV16" i="3"/>
  <c r="BV331" i="3"/>
  <c r="BV227" i="3"/>
  <c r="BV19" i="3"/>
  <c r="BV322" i="3"/>
  <c r="BV218" i="3"/>
  <c r="BV114" i="3"/>
  <c r="BV65" i="3"/>
  <c r="BV175" i="3"/>
  <c r="BV169" i="3"/>
  <c r="BX279" i="3"/>
  <c r="BX123" i="3"/>
  <c r="BX270" i="3"/>
  <c r="BX218" i="3"/>
  <c r="BX166" i="3"/>
  <c r="BX62" i="3"/>
  <c r="BX273" i="3"/>
  <c r="BX221" i="3"/>
  <c r="BX65" i="3"/>
  <c r="BX276" i="3"/>
  <c r="BX120" i="3"/>
  <c r="BX331" i="3"/>
  <c r="BX227" i="3"/>
  <c r="BX322" i="3"/>
  <c r="BX325" i="3"/>
  <c r="BX117" i="3"/>
  <c r="BX328" i="3"/>
  <c r="BX172" i="3"/>
  <c r="BX68" i="3"/>
  <c r="BX16" i="3"/>
  <c r="BX175" i="3"/>
  <c r="BX19" i="3"/>
  <c r="BX169" i="3"/>
  <c r="BX224" i="3"/>
  <c r="BX71" i="3"/>
  <c r="BX114" i="3"/>
  <c r="BX10" i="3"/>
  <c r="BX13" i="3"/>
  <c r="BT270" i="3"/>
  <c r="BT166" i="3"/>
  <c r="BT62" i="3"/>
  <c r="BT175" i="3"/>
  <c r="BT123" i="3"/>
  <c r="BT71" i="3"/>
  <c r="BT10" i="3"/>
  <c r="BT221" i="3"/>
  <c r="BT117" i="3"/>
  <c r="BT331" i="3"/>
  <c r="BT227" i="3"/>
  <c r="BT19" i="3"/>
  <c r="BT218" i="3"/>
  <c r="BT325" i="3"/>
  <c r="BT120" i="3"/>
  <c r="BT68" i="3"/>
  <c r="BT169" i="3"/>
  <c r="BT16" i="3"/>
  <c r="BT279" i="3"/>
  <c r="BT322" i="3"/>
  <c r="BT114" i="3"/>
  <c r="BT273" i="3"/>
  <c r="BT65" i="3"/>
  <c r="BT328" i="3"/>
  <c r="BT13" i="3"/>
  <c r="BT276" i="3"/>
  <c r="BT224" i="3"/>
  <c r="BT172" i="3"/>
  <c r="D1142" i="15" l="1"/>
  <c r="D1236" i="15" s="1"/>
  <c r="D1146" i="15"/>
  <c r="D1240" i="15" s="1"/>
  <c r="B840" i="15"/>
  <c r="B1038" i="15" s="1"/>
  <c r="B1134" i="15" s="1"/>
  <c r="B1228" i="15" s="1"/>
  <c r="B878" i="15"/>
  <c r="B1076" i="15" s="1"/>
  <c r="B814" i="15"/>
  <c r="D1116" i="15"/>
  <c r="D1210" i="15" s="1"/>
  <c r="B881" i="15"/>
  <c r="B1079" i="15" s="1"/>
  <c r="B818" i="15"/>
  <c r="B1016" i="15" s="1"/>
  <c r="B839" i="15"/>
  <c r="B829" i="15"/>
  <c r="B927" i="15" s="1"/>
  <c r="B863" i="15"/>
  <c r="B1061" i="15" s="1"/>
  <c r="B821" i="15"/>
  <c r="B919" i="15" s="1"/>
  <c r="B882" i="15"/>
  <c r="B824" i="15"/>
  <c r="B1022" i="15" s="1"/>
  <c r="B1118" i="15" s="1"/>
  <c r="B1212" i="15" s="1"/>
  <c r="B827" i="15"/>
  <c r="B925" i="15" s="1"/>
  <c r="B832" i="15"/>
  <c r="B1030" i="15" s="1"/>
  <c r="B1126" i="15" s="1"/>
  <c r="B1220" i="15" s="1"/>
  <c r="B838" i="15"/>
  <c r="B1036" i="15" s="1"/>
  <c r="B869" i="15"/>
  <c r="B1067" i="15" s="1"/>
  <c r="B823" i="15"/>
  <c r="B1021" i="15" s="1"/>
  <c r="B852" i="15"/>
  <c r="B1050" i="15" s="1"/>
  <c r="B880" i="15"/>
  <c r="B978" i="15" s="1"/>
  <c r="B854" i="15"/>
  <c r="B1052" i="15" s="1"/>
  <c r="B808" i="15"/>
  <c r="B906" i="15" s="1"/>
  <c r="E702" i="17"/>
  <c r="E757" i="17"/>
  <c r="B813" i="15"/>
  <c r="B911" i="15" s="1"/>
  <c r="B883" i="15"/>
  <c r="B1081" i="15" s="1"/>
  <c r="B846" i="15"/>
  <c r="B1044" i="15" s="1"/>
  <c r="B859" i="15"/>
  <c r="B957" i="15" s="1"/>
  <c r="B879" i="15"/>
  <c r="B1077" i="15" s="1"/>
  <c r="B828" i="15"/>
  <c r="B926" i="15" s="1"/>
  <c r="B809" i="15"/>
  <c r="B907" i="15" s="1"/>
  <c r="B855" i="15"/>
  <c r="B1053" i="15" s="1"/>
  <c r="B843" i="15"/>
  <c r="B1041" i="15" s="1"/>
  <c r="B819" i="15"/>
  <c r="B917" i="15" s="1"/>
  <c r="B812" i="15"/>
  <c r="B1010" i="15" s="1"/>
  <c r="F532" i="19"/>
  <c r="H532" i="19" s="1"/>
  <c r="B564" i="19"/>
  <c r="D564" i="19" s="1"/>
  <c r="F514" i="19"/>
  <c r="H514" i="19" s="1"/>
  <c r="F566" i="19"/>
  <c r="H566" i="19" s="1"/>
  <c r="B876" i="15"/>
  <c r="B1074" i="15" s="1"/>
  <c r="B872" i="15"/>
  <c r="B970" i="15" s="1"/>
  <c r="B857" i="15"/>
  <c r="B1055" i="15" s="1"/>
  <c r="B506" i="19"/>
  <c r="D506" i="19" s="1"/>
  <c r="F564" i="19"/>
  <c r="H564" i="19" s="1"/>
  <c r="B556" i="19"/>
  <c r="D556" i="19" s="1"/>
  <c r="F562" i="19"/>
  <c r="H562" i="19" s="1"/>
  <c r="B511" i="19"/>
  <c r="D511" i="19" s="1"/>
  <c r="B543" i="19"/>
  <c r="D543" i="19" s="1"/>
  <c r="B515" i="19"/>
  <c r="D515" i="19" s="1"/>
  <c r="F515" i="19"/>
  <c r="H515" i="19" s="1"/>
  <c r="B841" i="15"/>
  <c r="B939" i="15" s="1"/>
  <c r="B867" i="15"/>
  <c r="B965" i="15" s="1"/>
  <c r="F525" i="19"/>
  <c r="H525" i="19" s="1"/>
  <c r="B541" i="19"/>
  <c r="D541" i="19" s="1"/>
  <c r="B525" i="19"/>
  <c r="D525" i="19" s="1"/>
  <c r="B518" i="19"/>
  <c r="D518" i="19" s="1"/>
  <c r="B822" i="15"/>
  <c r="B920" i="15" s="1"/>
  <c r="B868" i="15"/>
  <c r="B966" i="15" s="1"/>
  <c r="B837" i="15"/>
  <c r="B1035" i="15" s="1"/>
  <c r="B805" i="15"/>
  <c r="B903" i="15" s="1"/>
  <c r="B817" i="15"/>
  <c r="B1015" i="15" s="1"/>
  <c r="B858" i="15"/>
  <c r="B956" i="15" s="1"/>
  <c r="B861" i="15"/>
  <c r="B959" i="15" s="1"/>
  <c r="B853" i="15"/>
  <c r="B951" i="15" s="1"/>
  <c r="B563" i="19"/>
  <c r="D563" i="19" s="1"/>
  <c r="B547" i="19"/>
  <c r="D547" i="19" s="1"/>
  <c r="B542" i="19"/>
  <c r="D542" i="19" s="1"/>
  <c r="F558" i="19"/>
  <c r="H558" i="19" s="1"/>
  <c r="B871" i="15"/>
  <c r="B969" i="15" s="1"/>
  <c r="B835" i="15"/>
  <c r="B933" i="15" s="1"/>
  <c r="B801" i="15"/>
  <c r="B899" i="15" s="1"/>
  <c r="B830" i="15"/>
  <c r="B928" i="15" s="1"/>
  <c r="B864" i="15"/>
  <c r="B962" i="15" s="1"/>
  <c r="B877" i="15"/>
  <c r="B1075" i="15" s="1"/>
  <c r="B845" i="15"/>
  <c r="B875" i="15"/>
  <c r="B862" i="15"/>
  <c r="B960" i="15" s="1"/>
  <c r="B816" i="15"/>
  <c r="B1014" i="15" s="1"/>
  <c r="B849" i="15"/>
  <c r="B947" i="15" s="1"/>
  <c r="B847" i="15"/>
  <c r="B866" i="15"/>
  <c r="B1064" i="15" s="1"/>
  <c r="B848" i="15"/>
  <c r="B946" i="15" s="1"/>
  <c r="B851" i="15"/>
  <c r="B949" i="15" s="1"/>
  <c r="B860" i="15"/>
  <c r="B1058" i="15" s="1"/>
  <c r="E761" i="17"/>
  <c r="B567" i="19"/>
  <c r="D567" i="19" s="1"/>
  <c r="F520" i="19"/>
  <c r="H520" i="19" s="1"/>
  <c r="B508" i="19"/>
  <c r="D508" i="19" s="1"/>
  <c r="B545" i="19"/>
  <c r="D545" i="19" s="1"/>
  <c r="B529" i="19"/>
  <c r="D529" i="19" s="1"/>
  <c r="F540" i="19"/>
  <c r="H540" i="19" s="1"/>
  <c r="F568" i="19"/>
  <c r="H568" i="19" s="1"/>
  <c r="F548" i="19"/>
  <c r="H548" i="19" s="1"/>
  <c r="B522" i="19"/>
  <c r="D522" i="19" s="1"/>
  <c r="F579" i="19"/>
  <c r="H579" i="19" s="1"/>
  <c r="B552" i="19"/>
  <c r="D552" i="19" s="1"/>
  <c r="F561" i="19"/>
  <c r="H561" i="19" s="1"/>
  <c r="B521" i="19"/>
  <c r="F506" i="19"/>
  <c r="H506" i="19" s="1"/>
  <c r="B549" i="19"/>
  <c r="D549" i="19" s="1"/>
  <c r="F526" i="19"/>
  <c r="H526" i="19" s="1"/>
  <c r="F546" i="19"/>
  <c r="H546" i="19" s="1"/>
  <c r="F542" i="19"/>
  <c r="H542" i="19" s="1"/>
  <c r="F570" i="19"/>
  <c r="H570" i="19" s="1"/>
  <c r="F531" i="19"/>
  <c r="H531" i="19" s="1"/>
  <c r="F516" i="19"/>
  <c r="H516" i="19" s="1"/>
  <c r="F560" i="19"/>
  <c r="H560" i="19" s="1"/>
  <c r="B539" i="19"/>
  <c r="D539" i="19" s="1"/>
  <c r="B826" i="15"/>
  <c r="B1024" i="15" s="1"/>
  <c r="B870" i="15"/>
  <c r="B1068" i="15" s="1"/>
  <c r="B842" i="15"/>
  <c r="B865" i="15"/>
  <c r="B963" i="15" s="1"/>
  <c r="B831" i="15"/>
  <c r="B1029" i="15" s="1"/>
  <c r="B820" i="15"/>
  <c r="B1018" i="15" s="1"/>
  <c r="B834" i="15"/>
  <c r="B1032" i="15" s="1"/>
  <c r="B833" i="15"/>
  <c r="B806" i="15"/>
  <c r="B1004" i="15" s="1"/>
  <c r="B825" i="15"/>
  <c r="B1023" i="15" s="1"/>
  <c r="B856" i="15"/>
  <c r="B1054" i="15" s="1"/>
  <c r="B1150" i="15" s="1"/>
  <c r="B1244" i="15" s="1"/>
  <c r="B810" i="15"/>
  <c r="B811" i="15"/>
  <c r="B909" i="15" s="1"/>
  <c r="B815" i="15"/>
  <c r="B913" i="15" s="1"/>
  <c r="B873" i="15"/>
  <c r="B971" i="15" s="1"/>
  <c r="E749" i="17"/>
  <c r="E706" i="17"/>
  <c r="B514" i="19"/>
  <c r="D514" i="19" s="1"/>
  <c r="E1011" i="15"/>
  <c r="H1037" i="15"/>
  <c r="E937" i="15"/>
  <c r="K1073" i="15"/>
  <c r="K1040" i="15"/>
  <c r="K1031" i="15"/>
  <c r="D1127" i="15" s="1"/>
  <c r="D1221" i="15" s="1"/>
  <c r="E1069" i="15"/>
  <c r="H1055" i="15"/>
  <c r="E955" i="15"/>
  <c r="H1027" i="15"/>
  <c r="E927" i="15"/>
  <c r="E1033" i="15"/>
  <c r="K1069" i="15"/>
  <c r="K1012" i="15"/>
  <c r="K1017" i="15"/>
  <c r="K1011" i="15"/>
  <c r="K1055" i="15"/>
  <c r="K1044" i="15"/>
  <c r="E1041" i="15"/>
  <c r="K1009" i="15"/>
  <c r="K1008" i="15"/>
  <c r="D1104" i="15" s="1"/>
  <c r="D1198" i="15" s="1"/>
  <c r="K1063" i="15"/>
  <c r="D1159" i="15" s="1"/>
  <c r="D1253" i="15" s="1"/>
  <c r="E1044" i="15"/>
  <c r="E1053" i="15"/>
  <c r="K1051" i="15"/>
  <c r="D1147" i="15" s="1"/>
  <c r="D1241" i="15" s="1"/>
  <c r="E1058" i="15"/>
  <c r="D1154" i="15" s="1"/>
  <c r="D1248" i="15" s="1"/>
  <c r="K1079" i="15"/>
  <c r="D1175" i="15" s="1"/>
  <c r="D1269" i="15" s="1"/>
  <c r="E1007" i="15"/>
  <c r="E1078" i="15"/>
  <c r="H1049" i="15"/>
  <c r="E949" i="15"/>
  <c r="K1053" i="15"/>
  <c r="E1057" i="15"/>
  <c r="H999" i="15"/>
  <c r="E899" i="15"/>
  <c r="E1027" i="15"/>
  <c r="K1013" i="15"/>
  <c r="E1074" i="15"/>
  <c r="D1170" i="15" s="1"/>
  <c r="D1264" i="15" s="1"/>
  <c r="H1074" i="15"/>
  <c r="E974" i="15"/>
  <c r="H1053" i="15"/>
  <c r="E953" i="15"/>
  <c r="K1065" i="15"/>
  <c r="H1060" i="15"/>
  <c r="E960" i="15"/>
  <c r="H1051" i="15"/>
  <c r="E951" i="15"/>
  <c r="B1012" i="15"/>
  <c r="B912" i="15"/>
  <c r="H1063" i="15"/>
  <c r="E963" i="15"/>
  <c r="E1048" i="15"/>
  <c r="D1144" i="15" s="1"/>
  <c r="D1238" i="15" s="1"/>
  <c r="E1067" i="15"/>
  <c r="E999" i="15"/>
  <c r="D1095" i="15" s="1"/>
  <c r="D1189" i="15" s="1"/>
  <c r="H1017" i="15"/>
  <c r="E917" i="15"/>
  <c r="K1045" i="15"/>
  <c r="H1048" i="15"/>
  <c r="E948" i="15"/>
  <c r="K1016" i="15"/>
  <c r="E1029" i="15"/>
  <c r="E1014" i="15"/>
  <c r="K998" i="18"/>
  <c r="E1034" i="16"/>
  <c r="H1022" i="16"/>
  <c r="E922" i="16"/>
  <c r="E1031" i="18"/>
  <c r="D1127" i="18" s="1"/>
  <c r="D1221" i="18" s="1"/>
  <c r="E1041" i="17"/>
  <c r="D1137" i="17" s="1"/>
  <c r="D1231" i="17" s="1"/>
  <c r="E1073" i="17"/>
  <c r="D1169" i="17" s="1"/>
  <c r="D1263" i="17" s="1"/>
  <c r="E1044" i="16"/>
  <c r="D1140" i="16" s="1"/>
  <c r="D1234" i="16" s="1"/>
  <c r="H1012" i="16"/>
  <c r="E912" i="16"/>
  <c r="E1012" i="18"/>
  <c r="H1053" i="16"/>
  <c r="E953" i="16"/>
  <c r="E1003" i="18"/>
  <c r="D1099" i="18" s="1"/>
  <c r="D1193" i="18" s="1"/>
  <c r="K1037" i="18"/>
  <c r="H1004" i="16"/>
  <c r="E904" i="16"/>
  <c r="H1016" i="16"/>
  <c r="E916" i="16"/>
  <c r="E1056" i="16"/>
  <c r="D1152" i="16" s="1"/>
  <c r="D1246" i="16" s="1"/>
  <c r="H1033" i="16"/>
  <c r="E933" i="16"/>
  <c r="E1003" i="16"/>
  <c r="D1099" i="16" s="1"/>
  <c r="D1193" i="16" s="1"/>
  <c r="E1035" i="16"/>
  <c r="D1131" i="16" s="1"/>
  <c r="D1225" i="16" s="1"/>
  <c r="H1007" i="16"/>
  <c r="E907" i="16"/>
  <c r="H1013" i="17"/>
  <c r="E913" i="17"/>
  <c r="E1061" i="18"/>
  <c r="E1041" i="18"/>
  <c r="E1054" i="17"/>
  <c r="H1016" i="18"/>
  <c r="E916" i="18"/>
  <c r="H1048" i="18"/>
  <c r="E948" i="18"/>
  <c r="H1066" i="16"/>
  <c r="E966" i="16"/>
  <c r="H1005" i="18"/>
  <c r="E905" i="18"/>
  <c r="H1037" i="18"/>
  <c r="E937" i="18"/>
  <c r="H1070" i="18"/>
  <c r="E970" i="18"/>
  <c r="H1010" i="18"/>
  <c r="E910" i="18"/>
  <c r="E1068" i="16"/>
  <c r="D1164" i="16" s="1"/>
  <c r="D1258" i="16" s="1"/>
  <c r="E1074" i="16"/>
  <c r="D1170" i="16" s="1"/>
  <c r="D1264" i="16" s="1"/>
  <c r="H1034" i="16"/>
  <c r="E934" i="16"/>
  <c r="H1036" i="17"/>
  <c r="E936" i="17"/>
  <c r="E1057" i="16"/>
  <c r="D1153" i="16" s="1"/>
  <c r="D1247" i="16" s="1"/>
  <c r="E1066" i="16"/>
  <c r="D1162" i="16" s="1"/>
  <c r="D1256" i="16" s="1"/>
  <c r="H1010" i="16"/>
  <c r="E910" i="16"/>
  <c r="E1008" i="16"/>
  <c r="E1073" i="16"/>
  <c r="D1169" i="16" s="1"/>
  <c r="D1263" i="16" s="1"/>
  <c r="H1040" i="17"/>
  <c r="E940" i="17"/>
  <c r="E1033" i="16"/>
  <c r="D1129" i="16" s="1"/>
  <c r="D1223" i="16" s="1"/>
  <c r="H1013" i="16"/>
  <c r="E913" i="16"/>
  <c r="E1067" i="16"/>
  <c r="E1030" i="18"/>
  <c r="H1050" i="17"/>
  <c r="E950" i="17"/>
  <c r="E1004" i="18"/>
  <c r="D1100" i="18" s="1"/>
  <c r="D1194" i="18" s="1"/>
  <c r="H1035" i="18"/>
  <c r="E935" i="18"/>
  <c r="H1068" i="18"/>
  <c r="E968" i="18"/>
  <c r="K1062" i="17"/>
  <c r="H1028" i="18"/>
  <c r="E928" i="18"/>
  <c r="H1057" i="18"/>
  <c r="E957" i="18"/>
  <c r="E1037" i="18"/>
  <c r="K1055" i="17"/>
  <c r="H1076" i="17"/>
  <c r="E976" i="17"/>
  <c r="K1000" i="17"/>
  <c r="E1007" i="18"/>
  <c r="E1029" i="17"/>
  <c r="E1061" i="17"/>
  <c r="H1070" i="17"/>
  <c r="E970" i="17"/>
  <c r="E1036" i="18"/>
  <c r="D1132" i="18" s="1"/>
  <c r="D1226" i="18" s="1"/>
  <c r="H1081" i="16"/>
  <c r="E981" i="16"/>
  <c r="E1027" i="18"/>
  <c r="E1051" i="17"/>
  <c r="D1147" i="17" s="1"/>
  <c r="D1241" i="17" s="1"/>
  <c r="H1067" i="16"/>
  <c r="E967" i="16"/>
  <c r="H1077" i="17"/>
  <c r="E977" i="17"/>
  <c r="E1080" i="16"/>
  <c r="H1037" i="16"/>
  <c r="E937" i="16"/>
  <c r="H1071" i="17"/>
  <c r="E971" i="17"/>
  <c r="E1007" i="16"/>
  <c r="E1039" i="16"/>
  <c r="H1019" i="16"/>
  <c r="E919" i="16"/>
  <c r="E1063" i="16"/>
  <c r="D1159" i="16" s="1"/>
  <c r="D1253" i="16" s="1"/>
  <c r="K1023" i="16"/>
  <c r="H1025" i="17"/>
  <c r="E925" i="17"/>
  <c r="E1077" i="18"/>
  <c r="D1173" i="18" s="1"/>
  <c r="D1267" i="18" s="1"/>
  <c r="E1017" i="18"/>
  <c r="H1046" i="16"/>
  <c r="E946" i="16"/>
  <c r="E1056" i="17"/>
  <c r="D1152" i="17" s="1"/>
  <c r="D1246" i="17" s="1"/>
  <c r="H1001" i="18"/>
  <c r="E901" i="18"/>
  <c r="H1033" i="18"/>
  <c r="E933" i="18"/>
  <c r="H1066" i="18"/>
  <c r="E966" i="18"/>
  <c r="H1014" i="18"/>
  <c r="E914" i="18"/>
  <c r="H1046" i="18"/>
  <c r="E946" i="18"/>
  <c r="H1067" i="18"/>
  <c r="E967" i="18"/>
  <c r="H1060" i="17"/>
  <c r="E960" i="17"/>
  <c r="H1008" i="17"/>
  <c r="E908" i="17"/>
  <c r="H1024" i="17"/>
  <c r="E924" i="17"/>
  <c r="H1047" i="16"/>
  <c r="E947" i="16"/>
  <c r="H1035" i="17"/>
  <c r="E935" i="17"/>
  <c r="H1049" i="16"/>
  <c r="E949" i="16"/>
  <c r="E1077" i="16"/>
  <c r="D1173" i="16" s="1"/>
  <c r="D1267" i="16" s="1"/>
  <c r="E1025" i="17"/>
  <c r="D1121" i="17" s="1"/>
  <c r="D1215" i="17" s="1"/>
  <c r="H1006" i="16"/>
  <c r="E906" i="16"/>
  <c r="K1002" i="16"/>
  <c r="E1005" i="16"/>
  <c r="D1101" i="16" s="1"/>
  <c r="D1195" i="16" s="1"/>
  <c r="H1049" i="17"/>
  <c r="E949" i="17"/>
  <c r="E1043" i="16"/>
  <c r="D1139" i="16" s="1"/>
  <c r="D1233" i="16" s="1"/>
  <c r="H999" i="17"/>
  <c r="E899" i="17"/>
  <c r="E1038" i="18"/>
  <c r="D1134" i="18" s="1"/>
  <c r="D1228" i="18" s="1"/>
  <c r="H1034" i="17"/>
  <c r="E934" i="17"/>
  <c r="H1056" i="16"/>
  <c r="E956" i="16"/>
  <c r="E1034" i="17"/>
  <c r="H1007" i="18"/>
  <c r="E907" i="18"/>
  <c r="H1053" i="18"/>
  <c r="E953" i="18"/>
  <c r="H1054" i="16"/>
  <c r="E954" i="16"/>
  <c r="E1067" i="18"/>
  <c r="D1163" i="18" s="1"/>
  <c r="D1257" i="18" s="1"/>
  <c r="B557" i="19"/>
  <c r="D557" i="19" s="1"/>
  <c r="B523" i="19"/>
  <c r="D523" i="19" s="1"/>
  <c r="E1022" i="17"/>
  <c r="H1078" i="17"/>
  <c r="E1065" i="18"/>
  <c r="E998" i="18"/>
  <c r="D1094" i="18" s="1"/>
  <c r="D1188" i="18" s="1"/>
  <c r="H1002" i="17"/>
  <c r="E902" i="17"/>
  <c r="E1013" i="16"/>
  <c r="D1109" i="16" s="1"/>
  <c r="D1203" i="16" s="1"/>
  <c r="H1055" i="17"/>
  <c r="E955" i="17"/>
  <c r="E1023" i="17"/>
  <c r="H1010" i="17"/>
  <c r="E910" i="17"/>
  <c r="H1026" i="17"/>
  <c r="E926" i="17"/>
  <c r="H1063" i="17"/>
  <c r="E963" i="17"/>
  <c r="K1042" i="15"/>
  <c r="D1138" i="15" s="1"/>
  <c r="D1232" i="15" s="1"/>
  <c r="H1064" i="17"/>
  <c r="E964" i="17"/>
  <c r="H1027" i="17"/>
  <c r="E927" i="17"/>
  <c r="H1004" i="17"/>
  <c r="E904" i="17"/>
  <c r="H1039" i="17"/>
  <c r="E939" i="17"/>
  <c r="H1019" i="17"/>
  <c r="H1031" i="17"/>
  <c r="E931" i="17"/>
  <c r="E1074" i="17"/>
  <c r="F542" i="18"/>
  <c r="K1043" i="15"/>
  <c r="K1026" i="15"/>
  <c r="D1122" i="15" s="1"/>
  <c r="D1216" i="15" s="1"/>
  <c r="H1065" i="18"/>
  <c r="H1077" i="15"/>
  <c r="E977" i="15"/>
  <c r="H1004" i="15"/>
  <c r="E904" i="15"/>
  <c r="B1048" i="15"/>
  <c r="B948" i="15"/>
  <c r="B1037" i="15"/>
  <c r="B1133" i="15" s="1"/>
  <c r="B1227" i="15" s="1"/>
  <c r="B937" i="15"/>
  <c r="E1037" i="15"/>
  <c r="K1059" i="15"/>
  <c r="E1060" i="15"/>
  <c r="K1015" i="15"/>
  <c r="E1040" i="15"/>
  <c r="H1001" i="15"/>
  <c r="E901" i="15"/>
  <c r="H1000" i="15"/>
  <c r="E900" i="15"/>
  <c r="K1060" i="15"/>
  <c r="H1012" i="15"/>
  <c r="E912" i="15"/>
  <c r="K1027" i="15"/>
  <c r="E1075" i="15"/>
  <c r="E1070" i="15"/>
  <c r="H1005" i="15"/>
  <c r="E905" i="15"/>
  <c r="K1025" i="15"/>
  <c r="K1024" i="15"/>
  <c r="E1059" i="15"/>
  <c r="E1021" i="15"/>
  <c r="H998" i="15"/>
  <c r="E898" i="15"/>
  <c r="E1061" i="15"/>
  <c r="E958" i="15"/>
  <c r="H1058" i="15"/>
  <c r="E1003" i="15"/>
  <c r="D1099" i="15" s="1"/>
  <c r="D1193" i="15" s="1"/>
  <c r="E1068" i="15"/>
  <c r="E1017" i="15"/>
  <c r="H1057" i="15"/>
  <c r="E957" i="15"/>
  <c r="H1024" i="15"/>
  <c r="E924" i="15"/>
  <c r="E1052" i="15"/>
  <c r="D1148" i="15" s="1"/>
  <c r="D1242" i="15" s="1"/>
  <c r="K1001" i="15"/>
  <c r="E1055" i="15"/>
  <c r="E1062" i="15"/>
  <c r="D1158" i="15" s="1"/>
  <c r="D1252" i="15" s="1"/>
  <c r="H1008" i="15"/>
  <c r="E908" i="15"/>
  <c r="H1003" i="15"/>
  <c r="E903" i="15"/>
  <c r="E1006" i="15"/>
  <c r="D1102" i="15" s="1"/>
  <c r="D1196" i="15" s="1"/>
  <c r="H1061" i="15"/>
  <c r="E961" i="15"/>
  <c r="K1081" i="15"/>
  <c r="K1032" i="15"/>
  <c r="H1050" i="15"/>
  <c r="E950" i="15"/>
  <c r="E1076" i="15"/>
  <c r="E998" i="15"/>
  <c r="D1094" i="15" s="1"/>
  <c r="D1188" i="15" s="1"/>
  <c r="K1035" i="15"/>
  <c r="D1131" i="15" s="1"/>
  <c r="D1225" i="15" s="1"/>
  <c r="B980" i="15"/>
  <c r="B1080" i="15"/>
  <c r="E1080" i="15"/>
  <c r="H1041" i="15"/>
  <c r="E941" i="15"/>
  <c r="K1061" i="15"/>
  <c r="H1056" i="15"/>
  <c r="E956" i="15"/>
  <c r="K1007" i="15"/>
  <c r="K1064" i="15"/>
  <c r="E1066" i="15"/>
  <c r="H1010" i="15"/>
  <c r="E910" i="15"/>
  <c r="E1001" i="15"/>
  <c r="K998" i="16"/>
  <c r="H1053" i="17"/>
  <c r="E953" i="17"/>
  <c r="E1045" i="16"/>
  <c r="D1141" i="16" s="1"/>
  <c r="D1235" i="16" s="1"/>
  <c r="E1032" i="18"/>
  <c r="E1047" i="18"/>
  <c r="D1143" i="18" s="1"/>
  <c r="D1237" i="18" s="1"/>
  <c r="E1049" i="17"/>
  <c r="D1145" i="17" s="1"/>
  <c r="D1239" i="17" s="1"/>
  <c r="E1081" i="17"/>
  <c r="D1177" i="17" s="1"/>
  <c r="D1271" i="17" s="1"/>
  <c r="K1028" i="17"/>
  <c r="E1060" i="16"/>
  <c r="H1055" i="16"/>
  <c r="E955" i="16"/>
  <c r="H1020" i="16"/>
  <c r="E920" i="16"/>
  <c r="K1018" i="17"/>
  <c r="E1028" i="18"/>
  <c r="D1124" i="18" s="1"/>
  <c r="D1218" i="18" s="1"/>
  <c r="H1061" i="16"/>
  <c r="E961" i="16"/>
  <c r="E1019" i="18"/>
  <c r="D1115" i="18" s="1"/>
  <c r="D1209" i="18" s="1"/>
  <c r="E1010" i="16"/>
  <c r="D1106" i="16" s="1"/>
  <c r="D1200" i="16" s="1"/>
  <c r="E1011" i="16"/>
  <c r="D1107" i="16" s="1"/>
  <c r="D1201" i="16" s="1"/>
  <c r="H1041" i="17"/>
  <c r="E941" i="17"/>
  <c r="H1015" i="16"/>
  <c r="E915" i="16"/>
  <c r="H1021" i="17"/>
  <c r="E921" i="17"/>
  <c r="H1044" i="16"/>
  <c r="E944" i="16"/>
  <c r="E1075" i="18"/>
  <c r="D1171" i="18" s="1"/>
  <c r="D1265" i="18" s="1"/>
  <c r="E1070" i="17"/>
  <c r="D1166" i="17" s="1"/>
  <c r="D1260" i="17" s="1"/>
  <c r="H1072" i="18"/>
  <c r="E972" i="18"/>
  <c r="H1042" i="16"/>
  <c r="E942" i="16"/>
  <c r="H1074" i="16"/>
  <c r="E974" i="16"/>
  <c r="E1028" i="17"/>
  <c r="H1013" i="18"/>
  <c r="E913" i="18"/>
  <c r="H1045" i="18"/>
  <c r="E945" i="18"/>
  <c r="H1078" i="18"/>
  <c r="E978" i="18"/>
  <c r="E1008" i="18"/>
  <c r="D1104" i="18" s="1"/>
  <c r="D1198" i="18" s="1"/>
  <c r="H1026" i="18"/>
  <c r="E926" i="18"/>
  <c r="H1037" i="17"/>
  <c r="E937" i="17"/>
  <c r="E1053" i="16"/>
  <c r="D1149" i="16" s="1"/>
  <c r="D1243" i="16" s="1"/>
  <c r="H1045" i="17"/>
  <c r="E945" i="17"/>
  <c r="E1026" i="17"/>
  <c r="D1122" i="17" s="1"/>
  <c r="D1216" i="17" s="1"/>
  <c r="K1046" i="17"/>
  <c r="E1013" i="17"/>
  <c r="D1109" i="17" s="1"/>
  <c r="D1203" i="17" s="1"/>
  <c r="K1014" i="17"/>
  <c r="E1048" i="18"/>
  <c r="E1054" i="16"/>
  <c r="E1024" i="16"/>
  <c r="D1120" i="16" s="1"/>
  <c r="D1214" i="16" s="1"/>
  <c r="E1048" i="16"/>
  <c r="D1144" i="16" s="1"/>
  <c r="D1238" i="16" s="1"/>
  <c r="H1072" i="17"/>
  <c r="E972" i="17"/>
  <c r="H1033" i="17"/>
  <c r="E933" i="17"/>
  <c r="H1021" i="16"/>
  <c r="E921" i="16"/>
  <c r="K1002" i="17"/>
  <c r="E1046" i="18"/>
  <c r="D1142" i="18" s="1"/>
  <c r="D1236" i="18" s="1"/>
  <c r="K1027" i="16"/>
  <c r="H1060" i="16"/>
  <c r="E960" i="16"/>
  <c r="H1003" i="18"/>
  <c r="E903" i="18"/>
  <c r="H1043" i="18"/>
  <c r="E943" i="18"/>
  <c r="H1076" i="18"/>
  <c r="E976" i="18"/>
  <c r="H1036" i="18"/>
  <c r="E936" i="18"/>
  <c r="H1073" i="18"/>
  <c r="E973" i="18"/>
  <c r="E1051" i="18"/>
  <c r="D1147" i="18" s="1"/>
  <c r="D1241" i="18" s="1"/>
  <c r="K1031" i="17"/>
  <c r="K1063" i="17"/>
  <c r="E1030" i="16"/>
  <c r="D1126" i="16" s="1"/>
  <c r="D1220" i="16" s="1"/>
  <c r="H1043" i="17"/>
  <c r="E943" i="17"/>
  <c r="E1023" i="18"/>
  <c r="D1119" i="18" s="1"/>
  <c r="D1213" i="18" s="1"/>
  <c r="E1037" i="17"/>
  <c r="E1069" i="17"/>
  <c r="K1061" i="18"/>
  <c r="E1012" i="16"/>
  <c r="D1108" i="16" s="1"/>
  <c r="D1202" i="16" s="1"/>
  <c r="K1010" i="17"/>
  <c r="H1057" i="16"/>
  <c r="E957" i="16"/>
  <c r="E1043" i="18"/>
  <c r="D1139" i="18" s="1"/>
  <c r="D1233" i="18" s="1"/>
  <c r="E1067" i="17"/>
  <c r="D1163" i="17" s="1"/>
  <c r="D1257" i="17" s="1"/>
  <c r="H1036" i="16"/>
  <c r="E936" i="16"/>
  <c r="E1001" i="16"/>
  <c r="D1097" i="16" s="1"/>
  <c r="D1191" i="16" s="1"/>
  <c r="E1002" i="17"/>
  <c r="D1098" i="17" s="1"/>
  <c r="D1192" i="17" s="1"/>
  <c r="E1014" i="18"/>
  <c r="E1015" i="16"/>
  <c r="D1111" i="16" s="1"/>
  <c r="D1205" i="16" s="1"/>
  <c r="H1057" i="17"/>
  <c r="E957" i="17"/>
  <c r="H1027" i="16"/>
  <c r="E927" i="16"/>
  <c r="E1079" i="16"/>
  <c r="D1175" i="16" s="1"/>
  <c r="D1269" i="16" s="1"/>
  <c r="K1055" i="16"/>
  <c r="H1040" i="16"/>
  <c r="E940" i="16"/>
  <c r="E1059" i="18"/>
  <c r="D1155" i="18" s="1"/>
  <c r="D1249" i="18" s="1"/>
  <c r="H1012" i="18"/>
  <c r="E912" i="18"/>
  <c r="H1062" i="16"/>
  <c r="E962" i="16"/>
  <c r="H1009" i="18"/>
  <c r="E909" i="18"/>
  <c r="H1041" i="18"/>
  <c r="E941" i="18"/>
  <c r="H1074" i="18"/>
  <c r="E974" i="18"/>
  <c r="E1016" i="18"/>
  <c r="D1112" i="18" s="1"/>
  <c r="D1206" i="18" s="1"/>
  <c r="H1022" i="18"/>
  <c r="E922" i="18"/>
  <c r="K1053" i="18"/>
  <c r="E1000" i="16"/>
  <c r="D1096" i="16" s="1"/>
  <c r="D1190" i="16" s="1"/>
  <c r="H1012" i="17"/>
  <c r="E912" i="17"/>
  <c r="E1062" i="16"/>
  <c r="E1041" i="16"/>
  <c r="D1137" i="16" s="1"/>
  <c r="D1231" i="16" s="1"/>
  <c r="H1067" i="17"/>
  <c r="E967" i="17"/>
  <c r="E1049" i="18"/>
  <c r="D1145" i="18" s="1"/>
  <c r="D1239" i="18" s="1"/>
  <c r="K1022" i="17"/>
  <c r="E1016" i="16"/>
  <c r="D1112" i="16" s="1"/>
  <c r="D1206" i="16" s="1"/>
  <c r="H1024" i="16"/>
  <c r="E924" i="16"/>
  <c r="E1040" i="16"/>
  <c r="D1136" i="16" s="1"/>
  <c r="D1230" i="16" s="1"/>
  <c r="E1021" i="16"/>
  <c r="D1117" i="16" s="1"/>
  <c r="D1211" i="16" s="1"/>
  <c r="E1074" i="18"/>
  <c r="D1170" i="18" s="1"/>
  <c r="D1264" i="18" s="1"/>
  <c r="E1059" i="16"/>
  <c r="D1155" i="16" s="1"/>
  <c r="D1249" i="16" s="1"/>
  <c r="H1015" i="17"/>
  <c r="E1053" i="18"/>
  <c r="D1149" i="18" s="1"/>
  <c r="D1243" i="18" s="1"/>
  <c r="E1072" i="18"/>
  <c r="D1168" i="18" s="1"/>
  <c r="D1262" i="18" s="1"/>
  <c r="H1066" i="17"/>
  <c r="E966" i="17"/>
  <c r="H1080" i="16"/>
  <c r="E980" i="16"/>
  <c r="H1015" i="18"/>
  <c r="E915" i="18"/>
  <c r="H1061" i="18"/>
  <c r="E961" i="18"/>
  <c r="H1070" i="16"/>
  <c r="E970" i="16"/>
  <c r="E1013" i="18"/>
  <c r="D1109" i="18" s="1"/>
  <c r="D1203" i="18" s="1"/>
  <c r="E1032" i="17"/>
  <c r="D1128" i="17" s="1"/>
  <c r="D1222" i="17" s="1"/>
  <c r="K1027" i="17"/>
  <c r="B569" i="19"/>
  <c r="B536" i="19"/>
  <c r="D536" i="19" s="1"/>
  <c r="B550" i="19"/>
  <c r="D550" i="19" s="1"/>
  <c r="F577" i="19"/>
  <c r="H577" i="19" s="1"/>
  <c r="F511" i="19"/>
  <c r="H511" i="19" s="1"/>
  <c r="B507" i="19"/>
  <c r="D507" i="19" s="1"/>
  <c r="E704" i="16"/>
  <c r="H1003" i="17"/>
  <c r="H1068" i="17"/>
  <c r="E968" i="17"/>
  <c r="H1000" i="17"/>
  <c r="E900" i="17"/>
  <c r="H1028" i="17"/>
  <c r="E928" i="17"/>
  <c r="E1019" i="17"/>
  <c r="E709" i="16"/>
  <c r="H1023" i="16"/>
  <c r="E923" i="16"/>
  <c r="E1064" i="18"/>
  <c r="D1160" i="18" s="1"/>
  <c r="D1254" i="18" s="1"/>
  <c r="H1047" i="17"/>
  <c r="E947" i="17"/>
  <c r="K1034" i="15"/>
  <c r="D1130" i="15" s="1"/>
  <c r="D1224" i="15" s="1"/>
  <c r="H1051" i="17"/>
  <c r="E951" i="17"/>
  <c r="E998" i="17"/>
  <c r="H1006" i="17"/>
  <c r="E1062" i="17"/>
  <c r="D1158" i="17" s="1"/>
  <c r="D1252" i="17" s="1"/>
  <c r="E934" i="15"/>
  <c r="H1043" i="15"/>
  <c r="E943" i="15"/>
  <c r="E1009" i="15"/>
  <c r="D1105" i="15" s="1"/>
  <c r="D1199" i="15" s="1"/>
  <c r="K1041" i="15"/>
  <c r="H1036" i="15"/>
  <c r="E936" i="15"/>
  <c r="H1023" i="15"/>
  <c r="E923" i="15"/>
  <c r="K1075" i="15"/>
  <c r="K1039" i="15"/>
  <c r="D1135" i="15" s="1"/>
  <c r="D1229" i="15" s="1"/>
  <c r="H1065" i="15"/>
  <c r="E965" i="15"/>
  <c r="H1032" i="15"/>
  <c r="E932" i="15"/>
  <c r="K1076" i="15"/>
  <c r="K1000" i="15"/>
  <c r="E1072" i="15"/>
  <c r="E1005" i="15"/>
  <c r="E1064" i="15"/>
  <c r="E1023" i="15"/>
  <c r="D1119" i="15" s="1"/>
  <c r="D1213" i="15" s="1"/>
  <c r="E1022" i="15"/>
  <c r="H1029" i="15"/>
  <c r="E929" i="15"/>
  <c r="H1028" i="15"/>
  <c r="E928" i="15"/>
  <c r="K1056" i="15"/>
  <c r="E1045" i="15"/>
  <c r="H1015" i="15"/>
  <c r="E915" i="15"/>
  <c r="H1019" i="15"/>
  <c r="E919" i="15"/>
  <c r="K1038" i="15"/>
  <c r="D1134" i="15" s="1"/>
  <c r="D1228" i="15" s="1"/>
  <c r="E1004" i="15"/>
  <c r="E1000" i="15"/>
  <c r="K1005" i="15"/>
  <c r="H1064" i="15"/>
  <c r="E964" i="15"/>
  <c r="H1033" i="15"/>
  <c r="E933" i="15"/>
  <c r="K1047" i="15"/>
  <c r="D1143" i="15" s="1"/>
  <c r="D1237" i="15" s="1"/>
  <c r="E1032" i="15"/>
  <c r="D1128" i="15" s="1"/>
  <c r="D1222" i="15" s="1"/>
  <c r="E1025" i="15"/>
  <c r="K1033" i="15"/>
  <c r="H1020" i="15"/>
  <c r="E920" i="15"/>
  <c r="K1080" i="15"/>
  <c r="E1012" i="15"/>
  <c r="D1108" i="15" s="1"/>
  <c r="D1202" i="15" s="1"/>
  <c r="H1007" i="15"/>
  <c r="E907" i="15"/>
  <c r="K1067" i="15"/>
  <c r="E1010" i="15"/>
  <c r="D1106" i="15" s="1"/>
  <c r="D1200" i="15" s="1"/>
  <c r="E1024" i="15"/>
  <c r="E1081" i="15"/>
  <c r="H1081" i="15"/>
  <c r="E981" i="15"/>
  <c r="K1077" i="15"/>
  <c r="K1004" i="15"/>
  <c r="K1071" i="15"/>
  <c r="D1167" i="15" s="1"/>
  <c r="D1261" i="15" s="1"/>
  <c r="H1045" i="15"/>
  <c r="E945" i="15"/>
  <c r="H1039" i="15"/>
  <c r="E939" i="15"/>
  <c r="H1009" i="15"/>
  <c r="E909" i="15"/>
  <c r="K998" i="17"/>
  <c r="E1050" i="18"/>
  <c r="D1146" i="18" s="1"/>
  <c r="D1240" i="18" s="1"/>
  <c r="E999" i="18"/>
  <c r="D1095" i="18" s="1"/>
  <c r="D1189" i="18" s="1"/>
  <c r="E1071" i="18"/>
  <c r="D1167" i="18" s="1"/>
  <c r="D1261" i="18" s="1"/>
  <c r="E1057" i="17"/>
  <c r="K1052" i="17"/>
  <c r="K1011" i="17"/>
  <c r="H1028" i="16"/>
  <c r="E928" i="16"/>
  <c r="E1044" i="18"/>
  <c r="D1140" i="18" s="1"/>
  <c r="D1234" i="18" s="1"/>
  <c r="H1069" i="16"/>
  <c r="E969" i="16"/>
  <c r="E1035" i="18"/>
  <c r="E1026" i="16"/>
  <c r="H1054" i="17"/>
  <c r="E954" i="17"/>
  <c r="H1001" i="16"/>
  <c r="E901" i="16"/>
  <c r="H1042" i="17"/>
  <c r="E942" i="17"/>
  <c r="E1019" i="16"/>
  <c r="D1115" i="16" s="1"/>
  <c r="D1209" i="16" s="1"/>
  <c r="H1073" i="17"/>
  <c r="E973" i="17"/>
  <c r="E1071" i="16"/>
  <c r="D1167" i="16" s="1"/>
  <c r="D1261" i="16" s="1"/>
  <c r="E1052" i="18"/>
  <c r="E1018" i="18"/>
  <c r="H1052" i="16"/>
  <c r="E952" i="16"/>
  <c r="E1038" i="17"/>
  <c r="D1134" i="17" s="1"/>
  <c r="D1228" i="17" s="1"/>
  <c r="K1074" i="17"/>
  <c r="H1050" i="16"/>
  <c r="E950" i="16"/>
  <c r="E1068" i="17"/>
  <c r="H1021" i="18"/>
  <c r="E921" i="18"/>
  <c r="H1054" i="18"/>
  <c r="E954" i="18"/>
  <c r="K1032" i="17"/>
  <c r="H1034" i="18"/>
  <c r="E934" i="18"/>
  <c r="H1026" i="16"/>
  <c r="E926" i="16"/>
  <c r="E1014" i="17"/>
  <c r="E1046" i="16"/>
  <c r="D1142" i="16" s="1"/>
  <c r="D1236" i="16" s="1"/>
  <c r="H1061" i="17"/>
  <c r="E961" i="17"/>
  <c r="H1022" i="17"/>
  <c r="E922" i="17"/>
  <c r="E1004" i="16"/>
  <c r="D1100" i="16" s="1"/>
  <c r="D1194" i="16" s="1"/>
  <c r="E1062" i="18"/>
  <c r="H1051" i="16"/>
  <c r="E951" i="16"/>
  <c r="E1078" i="16"/>
  <c r="D1174" i="16" s="1"/>
  <c r="D1268" i="16" s="1"/>
  <c r="E1064" i="16"/>
  <c r="D1160" i="16" s="1"/>
  <c r="D1254" i="16" s="1"/>
  <c r="E1056" i="18"/>
  <c r="D1152" i="18" s="1"/>
  <c r="D1246" i="18" s="1"/>
  <c r="H1065" i="17"/>
  <c r="E965" i="17"/>
  <c r="H1029" i="16"/>
  <c r="E929" i="16"/>
  <c r="E1054" i="18"/>
  <c r="D1150" i="18" s="1"/>
  <c r="D1244" i="18" s="1"/>
  <c r="H1080" i="17"/>
  <c r="E980" i="17"/>
  <c r="H1068" i="16"/>
  <c r="E968" i="16"/>
  <c r="H1011" i="18"/>
  <c r="E911" i="18"/>
  <c r="H1052" i="18"/>
  <c r="E952" i="18"/>
  <c r="H1002" i="18"/>
  <c r="E902" i="18"/>
  <c r="H1044" i="18"/>
  <c r="E944" i="18"/>
  <c r="E1076" i="17"/>
  <c r="D1172" i="17" s="1"/>
  <c r="D1266" i="17" s="1"/>
  <c r="K1039" i="17"/>
  <c r="H1038" i="16"/>
  <c r="E938" i="16"/>
  <c r="E1039" i="18"/>
  <c r="E1045" i="17"/>
  <c r="E1077" i="17"/>
  <c r="D1173" i="17" s="1"/>
  <c r="D1267" i="17" s="1"/>
  <c r="K1048" i="17"/>
  <c r="E1076" i="18"/>
  <c r="E1028" i="16"/>
  <c r="K1026" i="17"/>
  <c r="H1065" i="16"/>
  <c r="E965" i="16"/>
  <c r="E1079" i="18"/>
  <c r="D1175" i="18" s="1"/>
  <c r="D1269" i="18" s="1"/>
  <c r="E1018" i="16"/>
  <c r="D1114" i="16" s="1"/>
  <c r="D1208" i="16" s="1"/>
  <c r="E1080" i="18"/>
  <c r="D1176" i="18" s="1"/>
  <c r="D1270" i="18" s="1"/>
  <c r="E1049" i="16"/>
  <c r="D1145" i="16" s="1"/>
  <c r="D1239" i="16" s="1"/>
  <c r="E1009" i="16"/>
  <c r="D1105" i="16" s="1"/>
  <c r="D1199" i="16" s="1"/>
  <c r="E1023" i="16"/>
  <c r="D1119" i="16" s="1"/>
  <c r="D1213" i="16" s="1"/>
  <c r="H1003" i="16"/>
  <c r="E903" i="16"/>
  <c r="H1035" i="16"/>
  <c r="E935" i="16"/>
  <c r="E1016" i="17"/>
  <c r="D1112" i="17" s="1"/>
  <c r="D1206" i="17" s="1"/>
  <c r="E1070" i="18"/>
  <c r="D1166" i="18" s="1"/>
  <c r="D1260" i="18" s="1"/>
  <c r="H1009" i="17"/>
  <c r="E909" i="17"/>
  <c r="E1026" i="18"/>
  <c r="D1122" i="18" s="1"/>
  <c r="D1216" i="18" s="1"/>
  <c r="H1064" i="16"/>
  <c r="E964" i="16"/>
  <c r="H1078" i="16"/>
  <c r="E978" i="16"/>
  <c r="E1001" i="18"/>
  <c r="D1097" i="18" s="1"/>
  <c r="D1191" i="18" s="1"/>
  <c r="H1017" i="18"/>
  <c r="E917" i="18"/>
  <c r="H1050" i="18"/>
  <c r="E950" i="18"/>
  <c r="H1062" i="17"/>
  <c r="E962" i="17"/>
  <c r="K1044" i="17"/>
  <c r="H1030" i="18"/>
  <c r="E930" i="18"/>
  <c r="H1051" i="18"/>
  <c r="E951" i="18"/>
  <c r="E1058" i="16"/>
  <c r="D1154" i="16" s="1"/>
  <c r="D1248" i="16" s="1"/>
  <c r="H1016" i="17"/>
  <c r="E916" i="17"/>
  <c r="E1020" i="16"/>
  <c r="D1116" i="16" s="1"/>
  <c r="D1210" i="16" s="1"/>
  <c r="E1060" i="18"/>
  <c r="E1078" i="18"/>
  <c r="E1081" i="18"/>
  <c r="H1069" i="17"/>
  <c r="E969" i="17"/>
  <c r="H1063" i="16"/>
  <c r="E963" i="16"/>
  <c r="E1070" i="16"/>
  <c r="D1166" i="16" s="1"/>
  <c r="D1260" i="16" s="1"/>
  <c r="E1032" i="16"/>
  <c r="E1065" i="16"/>
  <c r="E1072" i="16"/>
  <c r="E1029" i="16"/>
  <c r="E1075" i="16"/>
  <c r="D1171" i="16" s="1"/>
  <c r="D1265" i="16" s="1"/>
  <c r="H1023" i="17"/>
  <c r="H1075" i="18"/>
  <c r="E975" i="18"/>
  <c r="E999" i="16"/>
  <c r="D1095" i="16" s="1"/>
  <c r="D1189" i="16" s="1"/>
  <c r="K999" i="16"/>
  <c r="E1066" i="17"/>
  <c r="H1069" i="18"/>
  <c r="E969" i="18"/>
  <c r="E1029" i="18"/>
  <c r="D1125" i="18" s="1"/>
  <c r="D1219" i="18" s="1"/>
  <c r="K1051" i="17"/>
  <c r="H998" i="16"/>
  <c r="E898" i="16"/>
  <c r="F541" i="19"/>
  <c r="H541" i="19" s="1"/>
  <c r="B509" i="19"/>
  <c r="D509" i="19" s="1"/>
  <c r="F586" i="19"/>
  <c r="H586" i="19" s="1"/>
  <c r="B565" i="19"/>
  <c r="D565" i="19" s="1"/>
  <c r="B583" i="19"/>
  <c r="D583" i="19" s="1"/>
  <c r="F559" i="19"/>
  <c r="H559" i="19" s="1"/>
  <c r="F534" i="19"/>
  <c r="H534" i="19" s="1"/>
  <c r="B524" i="19"/>
  <c r="D524" i="19" s="1"/>
  <c r="B574" i="19"/>
  <c r="H1044" i="17"/>
  <c r="E944" i="17"/>
  <c r="H1030" i="17"/>
  <c r="H1014" i="17"/>
  <c r="E914" i="17"/>
  <c r="E1024" i="18"/>
  <c r="E998" i="16"/>
  <c r="H1048" i="17"/>
  <c r="E948" i="17"/>
  <c r="H1002" i="16"/>
  <c r="E902" i="16"/>
  <c r="H1007" i="17"/>
  <c r="E725" i="16"/>
  <c r="H1046" i="17"/>
  <c r="E946" i="17"/>
  <c r="H1018" i="17"/>
  <c r="E918" i="17"/>
  <c r="E1003" i="17"/>
  <c r="H1001" i="17"/>
  <c r="E901" i="17"/>
  <c r="H1032" i="17"/>
  <c r="E932" i="17"/>
  <c r="H1011" i="17"/>
  <c r="E911" i="17"/>
  <c r="E1006" i="17"/>
  <c r="H998" i="18"/>
  <c r="E898" i="18"/>
  <c r="E739" i="18"/>
  <c r="K1030" i="15"/>
  <c r="E1030" i="17"/>
  <c r="E1078" i="17"/>
  <c r="H1081" i="18"/>
  <c r="E926" i="15"/>
  <c r="E942" i="15"/>
  <c r="H1013" i="15"/>
  <c r="E913" i="15"/>
  <c r="K1057" i="15"/>
  <c r="H1076" i="15"/>
  <c r="E976" i="15"/>
  <c r="H1011" i="15"/>
  <c r="E911" i="15"/>
  <c r="H1031" i="15"/>
  <c r="E931" i="15"/>
  <c r="E1013" i="15"/>
  <c r="E1016" i="15"/>
  <c r="E1036" i="15"/>
  <c r="E1065" i="15"/>
  <c r="K1037" i="15"/>
  <c r="H1072" i="15"/>
  <c r="E972" i="15"/>
  <c r="H1021" i="15"/>
  <c r="E921" i="15"/>
  <c r="B981" i="15"/>
  <c r="H1079" i="15"/>
  <c r="E979" i="15"/>
  <c r="H1067" i="15"/>
  <c r="E967" i="15"/>
  <c r="H1040" i="15"/>
  <c r="E940" i="15"/>
  <c r="E1077" i="15"/>
  <c r="E1073" i="15"/>
  <c r="D1169" i="15" s="1"/>
  <c r="D1263" i="15" s="1"/>
  <c r="H1069" i="15"/>
  <c r="E969" i="15"/>
  <c r="H1068" i="15"/>
  <c r="E968" i="15"/>
  <c r="K1072" i="15"/>
  <c r="H1075" i="15"/>
  <c r="E975" i="15"/>
  <c r="E1002" i="15"/>
  <c r="D1098" i="15" s="1"/>
  <c r="D1192" i="15" s="1"/>
  <c r="H1071" i="15"/>
  <c r="E971" i="15"/>
  <c r="H1059" i="15"/>
  <c r="E959" i="15"/>
  <c r="H1025" i="15"/>
  <c r="E925" i="15"/>
  <c r="K1021" i="15"/>
  <c r="K1036" i="15"/>
  <c r="E1054" i="15"/>
  <c r="D1150" i="15" s="1"/>
  <c r="D1244" i="15" s="1"/>
  <c r="E1018" i="15"/>
  <c r="D1114" i="15" s="1"/>
  <c r="D1208" i="15" s="1"/>
  <c r="H1073" i="15"/>
  <c r="E973" i="15"/>
  <c r="E1028" i="15"/>
  <c r="D1124" i="15" s="1"/>
  <c r="D1218" i="15" s="1"/>
  <c r="H1018" i="15"/>
  <c r="E918" i="15"/>
  <c r="K1049" i="15"/>
  <c r="H1052" i="15"/>
  <c r="E952" i="15"/>
  <c r="B1025" i="15"/>
  <c r="B952" i="15"/>
  <c r="H1047" i="15"/>
  <c r="E947" i="15"/>
  <c r="E1019" i="15"/>
  <c r="D1115" i="15" s="1"/>
  <c r="D1209" i="15" s="1"/>
  <c r="H1035" i="15"/>
  <c r="E935" i="15"/>
  <c r="E1049" i="15"/>
  <c r="K1029" i="15"/>
  <c r="H1016" i="15"/>
  <c r="E916" i="15"/>
  <c r="K1068" i="15"/>
  <c r="E1015" i="15"/>
  <c r="H1044" i="15"/>
  <c r="E944" i="15"/>
  <c r="H1014" i="15"/>
  <c r="E914" i="15"/>
  <c r="B1042" i="15"/>
  <c r="B1138" i="15" s="1"/>
  <c r="B1232" i="15" s="1"/>
  <c r="B942" i="15"/>
  <c r="H1080" i="15"/>
  <c r="E980" i="15"/>
  <c r="E1042" i="16"/>
  <c r="H1018" i="16"/>
  <c r="E918" i="16"/>
  <c r="H1075" i="17"/>
  <c r="E975" i="17"/>
  <c r="E1015" i="18"/>
  <c r="E1033" i="17"/>
  <c r="D1129" i="17" s="1"/>
  <c r="D1223" i="17" s="1"/>
  <c r="E1065" i="17"/>
  <c r="H1000" i="18"/>
  <c r="E900" i="18"/>
  <c r="E1061" i="16"/>
  <c r="D1157" i="16" s="1"/>
  <c r="D1251" i="16" s="1"/>
  <c r="E1002" i="16"/>
  <c r="D1098" i="16" s="1"/>
  <c r="D1192" i="16" s="1"/>
  <c r="H1032" i="16"/>
  <c r="E932" i="16"/>
  <c r="H1045" i="16"/>
  <c r="E945" i="16"/>
  <c r="H1077" i="16"/>
  <c r="E977" i="16"/>
  <c r="E1063" i="18"/>
  <c r="D1159" i="18" s="1"/>
  <c r="D1253" i="18" s="1"/>
  <c r="E1079" i="17"/>
  <c r="H1074" i="17"/>
  <c r="E974" i="17"/>
  <c r="E1000" i="18"/>
  <c r="D1096" i="18" s="1"/>
  <c r="D1190" i="18" s="1"/>
  <c r="E1027" i="16"/>
  <c r="E1058" i="18"/>
  <c r="D1154" i="18" s="1"/>
  <c r="D1248" i="18" s="1"/>
  <c r="H1079" i="17"/>
  <c r="E979" i="17"/>
  <c r="H1005" i="17"/>
  <c r="E905" i="17"/>
  <c r="E1034" i="18"/>
  <c r="D1130" i="18" s="1"/>
  <c r="D1224" i="18" s="1"/>
  <c r="E1046" i="17"/>
  <c r="D1142" i="17" s="1"/>
  <c r="D1236" i="17" s="1"/>
  <c r="H1023" i="18"/>
  <c r="E923" i="18"/>
  <c r="H1056" i="18"/>
  <c r="E956" i="18"/>
  <c r="H1040" i="18"/>
  <c r="E940" i="18"/>
  <c r="H1058" i="16"/>
  <c r="E958" i="16"/>
  <c r="E1044" i="17"/>
  <c r="H1029" i="18"/>
  <c r="E929" i="18"/>
  <c r="H1062" i="18"/>
  <c r="E962" i="18"/>
  <c r="E1022" i="16"/>
  <c r="D1118" i="16" s="1"/>
  <c r="D1212" i="16" s="1"/>
  <c r="K1064" i="17"/>
  <c r="H1042" i="18"/>
  <c r="E942" i="18"/>
  <c r="E1052" i="16"/>
  <c r="D1148" i="16" s="1"/>
  <c r="D1242" i="16" s="1"/>
  <c r="E1050" i="16"/>
  <c r="H1030" i="16"/>
  <c r="E930" i="16"/>
  <c r="E1073" i="18"/>
  <c r="D1169" i="18" s="1"/>
  <c r="D1263" i="18" s="1"/>
  <c r="E1009" i="17"/>
  <c r="D1105" i="17" s="1"/>
  <c r="D1199" i="17" s="1"/>
  <c r="H1008" i="16"/>
  <c r="E908" i="16"/>
  <c r="E1038" i="16"/>
  <c r="H1075" i="16"/>
  <c r="E975" i="16"/>
  <c r="E1017" i="17"/>
  <c r="D1113" i="17" s="1"/>
  <c r="D1207" i="17" s="1"/>
  <c r="E1066" i="18"/>
  <c r="D1162" i="18" s="1"/>
  <c r="D1256" i="18" s="1"/>
  <c r="E1011" i="17"/>
  <c r="E1017" i="16"/>
  <c r="D1113" i="16" s="1"/>
  <c r="D1207" i="16" s="1"/>
  <c r="H1005" i="16"/>
  <c r="E905" i="16"/>
  <c r="E1051" i="16"/>
  <c r="H1031" i="16"/>
  <c r="E931" i="16"/>
  <c r="H1076" i="16"/>
  <c r="E976" i="16"/>
  <c r="H1027" i="18"/>
  <c r="E927" i="18"/>
  <c r="H1060" i="18"/>
  <c r="E960" i="18"/>
  <c r="H1020" i="18"/>
  <c r="E920" i="18"/>
  <c r="H1049" i="18"/>
  <c r="E949" i="18"/>
  <c r="E1021" i="18"/>
  <c r="D1117" i="18" s="1"/>
  <c r="D1211" i="18" s="1"/>
  <c r="K1047" i="17"/>
  <c r="E1069" i="16"/>
  <c r="E1055" i="18"/>
  <c r="E1053" i="17"/>
  <c r="H1038" i="17"/>
  <c r="E938" i="17"/>
  <c r="E1020" i="18"/>
  <c r="D1116" i="18" s="1"/>
  <c r="D1210" i="18" s="1"/>
  <c r="H1073" i="16"/>
  <c r="E973" i="16"/>
  <c r="E1011" i="18"/>
  <c r="D1107" i="18" s="1"/>
  <c r="D1201" i="18" s="1"/>
  <c r="E1043" i="17"/>
  <c r="H1000" i="16"/>
  <c r="E900" i="16"/>
  <c r="E1025" i="16"/>
  <c r="D1121" i="16" s="1"/>
  <c r="D1215" i="16" s="1"/>
  <c r="H1058" i="17"/>
  <c r="E958" i="17"/>
  <c r="E1031" i="16"/>
  <c r="H1011" i="16"/>
  <c r="E911" i="16"/>
  <c r="E1047" i="16"/>
  <c r="D1143" i="16" s="1"/>
  <c r="D1237" i="16" s="1"/>
  <c r="K1007" i="16"/>
  <c r="H1017" i="17"/>
  <c r="E917" i="17"/>
  <c r="E1042" i="18"/>
  <c r="H1072" i="16"/>
  <c r="E972" i="16"/>
  <c r="E1005" i="18"/>
  <c r="D1101" i="18" s="1"/>
  <c r="D1195" i="18" s="1"/>
  <c r="H1025" i="18"/>
  <c r="E925" i="18"/>
  <c r="H1058" i="18"/>
  <c r="E958" i="18"/>
  <c r="K1068" i="17"/>
  <c r="H1038" i="18"/>
  <c r="E938" i="18"/>
  <c r="H1059" i="18"/>
  <c r="E959" i="18"/>
  <c r="E1076" i="16"/>
  <c r="D1172" i="16" s="1"/>
  <c r="D1266" i="16" s="1"/>
  <c r="E1021" i="17"/>
  <c r="D1117" i="17" s="1"/>
  <c r="D1211" i="17" s="1"/>
  <c r="H1020" i="17"/>
  <c r="E920" i="17"/>
  <c r="E1036" i="16"/>
  <c r="K1004" i="17"/>
  <c r="H1041" i="16"/>
  <c r="E941" i="16"/>
  <c r="H1014" i="16"/>
  <c r="E914" i="16"/>
  <c r="H1079" i="16"/>
  <c r="E979" i="16"/>
  <c r="E1005" i="17"/>
  <c r="D1101" i="17" s="1"/>
  <c r="D1195" i="17" s="1"/>
  <c r="H1029" i="17"/>
  <c r="E929" i="17"/>
  <c r="E1081" i="16"/>
  <c r="H1056" i="17"/>
  <c r="E956" i="17"/>
  <c r="E1037" i="16"/>
  <c r="D1133" i="16" s="1"/>
  <c r="D1227" i="16" s="1"/>
  <c r="E1068" i="18"/>
  <c r="D1164" i="18" s="1"/>
  <c r="D1258" i="18" s="1"/>
  <c r="E1022" i="18"/>
  <c r="D1118" i="18" s="1"/>
  <c r="D1212" i="18" s="1"/>
  <c r="K1001" i="17"/>
  <c r="H1048" i="16"/>
  <c r="E948" i="16"/>
  <c r="E1033" i="18"/>
  <c r="D1129" i="18" s="1"/>
  <c r="D1223" i="18" s="1"/>
  <c r="H999" i="18"/>
  <c r="E899" i="18"/>
  <c r="H1006" i="18"/>
  <c r="E906" i="18"/>
  <c r="H1077" i="18"/>
  <c r="E977" i="18"/>
  <c r="E1069" i="18"/>
  <c r="D1165" i="18" s="1"/>
  <c r="D1259" i="18" s="1"/>
  <c r="E1045" i="18"/>
  <c r="D1141" i="18" s="1"/>
  <c r="D1235" i="18" s="1"/>
  <c r="K1059" i="17"/>
  <c r="E1015" i="17"/>
  <c r="H1059" i="17"/>
  <c r="E959" i="17"/>
  <c r="H1052" i="17"/>
  <c r="E952" i="17"/>
  <c r="F520" i="17"/>
  <c r="H999" i="16"/>
  <c r="E899" i="16"/>
  <c r="E1055" i="16"/>
  <c r="E1007" i="17"/>
  <c r="H998" i="17"/>
  <c r="E898" i="17"/>
  <c r="E1040" i="18"/>
  <c r="E930" i="15"/>
  <c r="B632" i="17"/>
  <c r="B729" i="17" s="1"/>
  <c r="B532" i="17"/>
  <c r="B617" i="17"/>
  <c r="B714" i="17" s="1"/>
  <c r="B517" i="17"/>
  <c r="B676" i="17"/>
  <c r="B773" i="17" s="1"/>
  <c r="B576" i="17"/>
  <c r="B632" i="16"/>
  <c r="B729" i="16" s="1"/>
  <c r="B532" i="16"/>
  <c r="B546" i="19"/>
  <c r="D546" i="19" s="1"/>
  <c r="E748" i="17"/>
  <c r="B647" i="17"/>
  <c r="B744" i="17" s="1"/>
  <c r="B547" i="17"/>
  <c r="B629" i="17"/>
  <c r="B726" i="17" s="1"/>
  <c r="B529" i="17"/>
  <c r="B685" i="17"/>
  <c r="B782" i="17" s="1"/>
  <c r="B585" i="17"/>
  <c r="B613" i="18"/>
  <c r="B513" i="18"/>
  <c r="B804" i="15"/>
  <c r="B704" i="15"/>
  <c r="F522" i="19"/>
  <c r="H522" i="19" s="1"/>
  <c r="B580" i="19"/>
  <c r="D580" i="19" s="1"/>
  <c r="B532" i="19"/>
  <c r="D532" i="19" s="1"/>
  <c r="B566" i="19"/>
  <c r="D566" i="19" s="1"/>
  <c r="F543" i="19"/>
  <c r="H543" i="19" s="1"/>
  <c r="F527" i="19"/>
  <c r="H527" i="19" s="1"/>
  <c r="F567" i="19"/>
  <c r="H567" i="19" s="1"/>
  <c r="B603" i="15"/>
  <c r="B503" i="15"/>
  <c r="F528" i="17"/>
  <c r="E701" i="16"/>
  <c r="E734" i="17"/>
  <c r="E730" i="17"/>
  <c r="E713" i="17"/>
  <c r="F558" i="18"/>
  <c r="B611" i="18"/>
  <c r="B708" i="18" s="1"/>
  <c r="B511" i="18"/>
  <c r="B644" i="17"/>
  <c r="B741" i="17" s="1"/>
  <c r="B544" i="17"/>
  <c r="F571" i="19"/>
  <c r="H571" i="19" s="1"/>
  <c r="E716" i="17"/>
  <c r="F532" i="16"/>
  <c r="B677" i="17"/>
  <c r="B774" i="17" s="1"/>
  <c r="B577" i="17"/>
  <c r="B613" i="17"/>
  <c r="B710" i="17" s="1"/>
  <c r="B513" i="17"/>
  <c r="B548" i="19"/>
  <c r="F557" i="19"/>
  <c r="H557" i="19" s="1"/>
  <c r="B504" i="19"/>
  <c r="D504" i="19" s="1"/>
  <c r="B874" i="15"/>
  <c r="B836" i="15"/>
  <c r="B807" i="15"/>
  <c r="B636" i="17"/>
  <c r="B733" i="17" s="1"/>
  <c r="B536" i="17"/>
  <c r="B680" i="17"/>
  <c r="B777" i="17" s="1"/>
  <c r="B580" i="17"/>
  <c r="B625" i="17"/>
  <c r="B722" i="17" s="1"/>
  <c r="B525" i="17"/>
  <c r="B663" i="17"/>
  <c r="B760" i="17" s="1"/>
  <c r="B563" i="17"/>
  <c r="B604" i="17"/>
  <c r="B701" i="17" s="1"/>
  <c r="B504" i="17"/>
  <c r="B668" i="17"/>
  <c r="B765" i="17" s="1"/>
  <c r="B568" i="17"/>
  <c r="B607" i="18"/>
  <c r="B704" i="18" s="1"/>
  <c r="B507" i="18"/>
  <c r="B640" i="17"/>
  <c r="B737" i="17" s="1"/>
  <c r="B540" i="17"/>
  <c r="B606" i="17"/>
  <c r="B703" i="17" s="1"/>
  <c r="B506" i="17"/>
  <c r="B660" i="17"/>
  <c r="B757" i="17" s="1"/>
  <c r="B560" i="17"/>
  <c r="E765" i="17"/>
  <c r="B657" i="17"/>
  <c r="B754" i="17" s="1"/>
  <c r="B557" i="17"/>
  <c r="E766" i="17"/>
  <c r="B686" i="17"/>
  <c r="B883" i="17" s="1"/>
  <c r="B586" i="17"/>
  <c r="B645" i="17"/>
  <c r="B545" i="17"/>
  <c r="B614" i="18"/>
  <c r="B711" i="18" s="1"/>
  <c r="B514" i="18"/>
  <c r="B665" i="17"/>
  <c r="B565" i="17"/>
  <c r="B575" i="19"/>
  <c r="D575" i="19" s="1"/>
  <c r="B559" i="19"/>
  <c r="D559" i="19" s="1"/>
  <c r="F544" i="19"/>
  <c r="F512" i="19"/>
  <c r="H512" i="19" s="1"/>
  <c r="B582" i="19"/>
  <c r="D582" i="19" s="1"/>
  <c r="B538" i="19"/>
  <c r="D538" i="19" s="1"/>
  <c r="B568" i="19"/>
  <c r="B510" i="19"/>
  <c r="D510" i="19" s="1"/>
  <c r="F509" i="19"/>
  <c r="H509" i="19" s="1"/>
  <c r="B537" i="19"/>
  <c r="D537" i="19" s="1"/>
  <c r="B517" i="19"/>
  <c r="D517" i="19" s="1"/>
  <c r="F528" i="19"/>
  <c r="H528" i="19" s="1"/>
  <c r="F508" i="19"/>
  <c r="H508" i="19" s="1"/>
  <c r="F510" i="19"/>
  <c r="H510" i="19" s="1"/>
  <c r="F556" i="19"/>
  <c r="H556" i="19" s="1"/>
  <c r="B530" i="19"/>
  <c r="D530" i="19" s="1"/>
  <c r="B572" i="19"/>
  <c r="D572" i="19" s="1"/>
  <c r="F529" i="19"/>
  <c r="H529" i="19" s="1"/>
  <c r="B585" i="19"/>
  <c r="F573" i="19"/>
  <c r="H573" i="19" s="1"/>
  <c r="F578" i="19"/>
  <c r="H578" i="19" s="1"/>
  <c r="B561" i="19"/>
  <c r="D561" i="19" s="1"/>
  <c r="F518" i="19"/>
  <c r="F574" i="19"/>
  <c r="H574" i="19" s="1"/>
  <c r="F554" i="19"/>
  <c r="H554" i="19" s="1"/>
  <c r="B544" i="19"/>
  <c r="D544" i="19" s="1"/>
  <c r="B528" i="19"/>
  <c r="B562" i="19"/>
  <c r="D562" i="19" s="1"/>
  <c r="B579" i="19"/>
  <c r="D579" i="19" s="1"/>
  <c r="F551" i="19"/>
  <c r="H551" i="19" s="1"/>
  <c r="B573" i="19"/>
  <c r="B520" i="19"/>
  <c r="D520" i="19" s="1"/>
  <c r="F505" i="19"/>
  <c r="H505" i="19" s="1"/>
  <c r="F585" i="19"/>
  <c r="H585" i="19" s="1"/>
  <c r="B570" i="19"/>
  <c r="F539" i="19"/>
  <c r="H539" i="19" s="1"/>
  <c r="F523" i="19"/>
  <c r="H523" i="19" s="1"/>
  <c r="F563" i="19"/>
  <c r="H563" i="19" s="1"/>
  <c r="B531" i="19"/>
  <c r="E704" i="17"/>
  <c r="E755" i="18"/>
  <c r="E753" i="17"/>
  <c r="E763" i="18"/>
  <c r="F566" i="18"/>
  <c r="E746" i="17"/>
  <c r="B664" i="17"/>
  <c r="B761" i="17" s="1"/>
  <c r="B564" i="17"/>
  <c r="E720" i="17"/>
  <c r="B669" i="17"/>
  <c r="B766" i="17" s="1"/>
  <c r="B569" i="17"/>
  <c r="E733" i="17"/>
  <c r="B648" i="16"/>
  <c r="B845" i="16" s="1"/>
  <c r="B548" i="16"/>
  <c r="B584" i="19"/>
  <c r="D584" i="19" s="1"/>
  <c r="B512" i="19"/>
  <c r="B623" i="17"/>
  <c r="B720" i="17" s="1"/>
  <c r="B523" i="17"/>
  <c r="E741" i="17"/>
  <c r="B619" i="16"/>
  <c r="B716" i="16" s="1"/>
  <c r="B519" i="16"/>
  <c r="B662" i="18"/>
  <c r="B759" i="18" s="1"/>
  <c r="B562" i="18"/>
  <c r="B641" i="17"/>
  <c r="B738" i="17" s="1"/>
  <c r="B541" i="17"/>
  <c r="E750" i="17"/>
  <c r="B666" i="18"/>
  <c r="B763" i="18" s="1"/>
  <c r="B566" i="18"/>
  <c r="B576" i="19"/>
  <c r="D576" i="19" s="1"/>
  <c r="F580" i="19"/>
  <c r="H580" i="19" s="1"/>
  <c r="F513" i="19"/>
  <c r="H513" i="19" s="1"/>
  <c r="E712" i="17"/>
  <c r="E754" i="17"/>
  <c r="B605" i="17"/>
  <c r="B702" i="17" s="1"/>
  <c r="B505" i="17"/>
  <c r="B615" i="17"/>
  <c r="B712" i="17" s="1"/>
  <c r="B515" i="17"/>
  <c r="E729" i="17"/>
  <c r="B615" i="18"/>
  <c r="B712" i="18" s="1"/>
  <c r="B515" i="18"/>
  <c r="B652" i="17"/>
  <c r="B749" i="17" s="1"/>
  <c r="B552" i="17"/>
  <c r="B611" i="16"/>
  <c r="B708" i="16" s="1"/>
  <c r="B511" i="16"/>
  <c r="B655" i="17"/>
  <c r="B752" i="17" s="1"/>
  <c r="B555" i="17"/>
  <c r="B653" i="17"/>
  <c r="B750" i="17" s="1"/>
  <c r="B553" i="17"/>
  <c r="B609" i="17"/>
  <c r="B706" i="17" s="1"/>
  <c r="B509" i="17"/>
  <c r="B673" i="18"/>
  <c r="B770" i="18" s="1"/>
  <c r="B573" i="18"/>
  <c r="B644" i="16"/>
  <c r="B841" i="16" s="1"/>
  <c r="B544" i="16"/>
  <c r="B664" i="16"/>
  <c r="B564" i="16"/>
  <c r="B630" i="18"/>
  <c r="B727" i="18" s="1"/>
  <c r="B530" i="18"/>
  <c r="B571" i="19"/>
  <c r="B555" i="19"/>
  <c r="D555" i="19" s="1"/>
  <c r="B578" i="19"/>
  <c r="D578" i="19" s="1"/>
  <c r="F537" i="19"/>
  <c r="H537" i="19" s="1"/>
  <c r="B581" i="19"/>
  <c r="F553" i="19"/>
  <c r="H553" i="19" s="1"/>
  <c r="B533" i="19"/>
  <c r="B513" i="19"/>
  <c r="D513" i="19" s="1"/>
  <c r="F524" i="19"/>
  <c r="H524" i="19" s="1"/>
  <c r="F572" i="19"/>
  <c r="H572" i="19" s="1"/>
  <c r="F552" i="19"/>
  <c r="H552" i="19" s="1"/>
  <c r="B526" i="19"/>
  <c r="D526" i="19" s="1"/>
  <c r="F583" i="19"/>
  <c r="H583" i="19" s="1"/>
  <c r="B505" i="19"/>
  <c r="D505" i="19" s="1"/>
  <c r="B577" i="19"/>
  <c r="D577" i="19" s="1"/>
  <c r="F545" i="19"/>
  <c r="H545" i="19" s="1"/>
  <c r="F550" i="19"/>
  <c r="H550" i="19" s="1"/>
  <c r="B540" i="19"/>
  <c r="D540" i="19" s="1"/>
  <c r="B558" i="19"/>
  <c r="D558" i="19" s="1"/>
  <c r="F547" i="19"/>
  <c r="H547" i="19" s="1"/>
  <c r="F582" i="19"/>
  <c r="H582" i="19" s="1"/>
  <c r="B553" i="19"/>
  <c r="D553" i="19" s="1"/>
  <c r="B516" i="19"/>
  <c r="D516" i="19" s="1"/>
  <c r="F581" i="19"/>
  <c r="H581" i="19" s="1"/>
  <c r="B554" i="19"/>
  <c r="D554" i="19" s="1"/>
  <c r="F519" i="19"/>
  <c r="H519" i="19" s="1"/>
  <c r="F507" i="19"/>
  <c r="H507" i="19" s="1"/>
  <c r="F575" i="19"/>
  <c r="H575" i="19" s="1"/>
  <c r="F555" i="19"/>
  <c r="H555" i="19" s="1"/>
  <c r="E728" i="17"/>
  <c r="F512" i="16"/>
  <c r="E729" i="16"/>
  <c r="E770" i="17"/>
  <c r="AU215" i="3"/>
  <c r="BA215" i="3" s="1"/>
  <c r="BH215" i="3" s="1"/>
  <c r="H684" i="19"/>
  <c r="H584" i="19"/>
  <c r="D571" i="19"/>
  <c r="E671" i="19"/>
  <c r="B671" i="19"/>
  <c r="H612" i="19"/>
  <c r="K616" i="19"/>
  <c r="B686" i="19"/>
  <c r="D586" i="19"/>
  <c r="B682" i="19"/>
  <c r="K664" i="19"/>
  <c r="H664" i="19"/>
  <c r="B642" i="19"/>
  <c r="B638" i="19"/>
  <c r="E620" i="19"/>
  <c r="E646" i="19"/>
  <c r="D548" i="19"/>
  <c r="B648" i="19"/>
  <c r="H609" i="19"/>
  <c r="K641" i="19"/>
  <c r="K613" i="19"/>
  <c r="K681" i="19"/>
  <c r="K667" i="19"/>
  <c r="K659" i="19"/>
  <c r="B637" i="19"/>
  <c r="B617" i="19"/>
  <c r="E655" i="19"/>
  <c r="E647" i="19"/>
  <c r="H640" i="19"/>
  <c r="K608" i="19"/>
  <c r="K632" i="19"/>
  <c r="K624" i="19"/>
  <c r="K680" i="19"/>
  <c r="K660" i="19"/>
  <c r="H672" i="19"/>
  <c r="H660" i="19"/>
  <c r="H652" i="19"/>
  <c r="B630" i="19"/>
  <c r="B626" i="19"/>
  <c r="B622" i="19"/>
  <c r="E632" i="19"/>
  <c r="E624" i="19"/>
  <c r="E612" i="19"/>
  <c r="B672" i="19"/>
  <c r="B652" i="19"/>
  <c r="H641" i="19"/>
  <c r="H621" i="19"/>
  <c r="H521" i="19"/>
  <c r="H613" i="19"/>
  <c r="K625" i="19"/>
  <c r="K617" i="19"/>
  <c r="H645" i="19"/>
  <c r="K610" i="19"/>
  <c r="E637" i="19"/>
  <c r="E621" i="19"/>
  <c r="K679" i="19"/>
  <c r="E684" i="19"/>
  <c r="H686" i="19"/>
  <c r="E657" i="19"/>
  <c r="B657" i="19"/>
  <c r="E604" i="19"/>
  <c r="K638" i="19"/>
  <c r="B680" i="19"/>
  <c r="K646" i="19"/>
  <c r="H666" i="19"/>
  <c r="H658" i="19"/>
  <c r="H650" i="19"/>
  <c r="B604" i="19"/>
  <c r="B640" i="19"/>
  <c r="B632" i="19"/>
  <c r="E676" i="19"/>
  <c r="E773" i="19" s="1"/>
  <c r="E664" i="19"/>
  <c r="B666" i="19"/>
  <c r="K643" i="19"/>
  <c r="E677" i="19"/>
  <c r="K684" i="19"/>
  <c r="K645" i="19"/>
  <c r="H651" i="19"/>
  <c r="B635" i="19"/>
  <c r="D535" i="19"/>
  <c r="B615" i="19"/>
  <c r="E615" i="19"/>
  <c r="E649" i="19"/>
  <c r="K622" i="19"/>
  <c r="K614" i="19"/>
  <c r="K685" i="19"/>
  <c r="K674" i="19"/>
  <c r="B624" i="19"/>
  <c r="B620" i="19"/>
  <c r="E608" i="19"/>
  <c r="B646" i="19"/>
  <c r="H639" i="19"/>
  <c r="H631" i="19"/>
  <c r="H623" i="19"/>
  <c r="H615" i="19"/>
  <c r="K635" i="19"/>
  <c r="K619" i="19"/>
  <c r="H607" i="19"/>
  <c r="E678" i="19"/>
  <c r="H565" i="19"/>
  <c r="K665" i="19"/>
  <c r="H675" i="19"/>
  <c r="H667" i="19"/>
  <c r="H611" i="19"/>
  <c r="E607" i="19"/>
  <c r="E639" i="19"/>
  <c r="E824" i="19"/>
  <c r="E1022" i="19" s="1"/>
  <c r="E619" i="19"/>
  <c r="AV257" i="3"/>
  <c r="BB257" i="3" s="1"/>
  <c r="BI257" i="3" s="1"/>
  <c r="CA257" i="3" s="1"/>
  <c r="K682" i="19"/>
  <c r="B675" i="19"/>
  <c r="B659" i="19"/>
  <c r="B647" i="19"/>
  <c r="H644" i="19"/>
  <c r="H544" i="19"/>
  <c r="H620" i="19"/>
  <c r="K640" i="19"/>
  <c r="K668" i="19"/>
  <c r="K656" i="19"/>
  <c r="B634" i="19"/>
  <c r="D534" i="19"/>
  <c r="E640" i="19"/>
  <c r="E674" i="19"/>
  <c r="E666" i="19"/>
  <c r="E654" i="19"/>
  <c r="B668" i="19"/>
  <c r="D568" i="19"/>
  <c r="H633" i="19"/>
  <c r="H533" i="19"/>
  <c r="H603" i="19"/>
  <c r="H503" i="19"/>
  <c r="K651" i="19"/>
  <c r="E748" i="19" s="1"/>
  <c r="H653" i="19"/>
  <c r="B641" i="19"/>
  <c r="B633" i="19"/>
  <c r="D533" i="19"/>
  <c r="B625" i="19"/>
  <c r="E663" i="19"/>
  <c r="H536" i="19"/>
  <c r="H636" i="19"/>
  <c r="H624" i="19"/>
  <c r="K636" i="19"/>
  <c r="K620" i="19"/>
  <c r="H610" i="19"/>
  <c r="K648" i="19"/>
  <c r="B618" i="19"/>
  <c r="B614" i="19"/>
  <c r="K611" i="19"/>
  <c r="E628" i="19"/>
  <c r="H683" i="19"/>
  <c r="B664" i="19"/>
  <c r="H617" i="19"/>
  <c r="H517" i="19"/>
  <c r="B605" i="19"/>
  <c r="K629" i="19"/>
  <c r="K621" i="19"/>
  <c r="D585" i="19"/>
  <c r="B685" i="19"/>
  <c r="B677" i="19"/>
  <c r="K671" i="19"/>
  <c r="H661" i="19"/>
  <c r="H649" i="19"/>
  <c r="H549" i="19"/>
  <c r="B621" i="19"/>
  <c r="D521" i="19"/>
  <c r="E617" i="19"/>
  <c r="E609" i="19"/>
  <c r="E669" i="19"/>
  <c r="D569" i="19"/>
  <c r="B669" i="19"/>
  <c r="E605" i="19"/>
  <c r="H638" i="19"/>
  <c r="H538" i="19"/>
  <c r="H626" i="19"/>
  <c r="H518" i="19"/>
  <c r="H618" i="19"/>
  <c r="B684" i="19"/>
  <c r="B644" i="19"/>
  <c r="D528" i="19"/>
  <c r="B628" i="19"/>
  <c r="E638" i="19"/>
  <c r="E660" i="19"/>
  <c r="B611" i="19"/>
  <c r="B658" i="19"/>
  <c r="B650" i="19"/>
  <c r="K639" i="19"/>
  <c r="K627" i="19"/>
  <c r="E724" i="19" s="1"/>
  <c r="B687" i="19"/>
  <c r="B784" i="19" s="1"/>
  <c r="D587" i="19"/>
  <c r="B679" i="19"/>
  <c r="B643" i="19"/>
  <c r="H642" i="19"/>
  <c r="K634" i="19"/>
  <c r="K666" i="19"/>
  <c r="H670" i="19"/>
  <c r="B616" i="19"/>
  <c r="D512" i="19"/>
  <c r="B612" i="19"/>
  <c r="E634" i="19"/>
  <c r="E622" i="19"/>
  <c r="E614" i="19"/>
  <c r="K605" i="19"/>
  <c r="H685" i="19"/>
  <c r="H677" i="19"/>
  <c r="E648" i="19"/>
  <c r="B674" i="19"/>
  <c r="D574" i="19"/>
  <c r="H643" i="19"/>
  <c r="H635" i="19"/>
  <c r="H535" i="19"/>
  <c r="E611" i="19"/>
  <c r="K623" i="19"/>
  <c r="K669" i="19"/>
  <c r="K657" i="19"/>
  <c r="D531" i="19"/>
  <c r="B631" i="19"/>
  <c r="E631" i="19"/>
  <c r="AW47" i="3"/>
  <c r="BC47" i="3" s="1"/>
  <c r="E667" i="19"/>
  <c r="B667" i="19"/>
  <c r="B663" i="19"/>
  <c r="B651" i="19"/>
  <c r="D551" i="19"/>
  <c r="H632" i="19"/>
  <c r="E610" i="19"/>
  <c r="B606" i="19"/>
  <c r="K612" i="19"/>
  <c r="E644" i="19"/>
  <c r="E636" i="19"/>
  <c r="E680" i="19"/>
  <c r="B676" i="19"/>
  <c r="B660" i="19"/>
  <c r="D560" i="19"/>
  <c r="H625" i="19"/>
  <c r="K637" i="19"/>
  <c r="E681" i="19"/>
  <c r="E883" i="19"/>
  <c r="E1081" i="19" s="1"/>
  <c r="K675" i="19"/>
  <c r="K663" i="19"/>
  <c r="B645" i="19"/>
  <c r="B629" i="19"/>
  <c r="B603" i="19"/>
  <c r="D503" i="19"/>
  <c r="H676" i="19"/>
  <c r="H576" i="19"/>
  <c r="K628" i="19"/>
  <c r="K677" i="19"/>
  <c r="E682" i="19"/>
  <c r="H656" i="19"/>
  <c r="E616" i="19"/>
  <c r="K683" i="19"/>
  <c r="H629" i="19"/>
  <c r="K603" i="19"/>
  <c r="E700" i="19" s="1"/>
  <c r="K609" i="19"/>
  <c r="K655" i="19"/>
  <c r="H673" i="19"/>
  <c r="E800" i="19"/>
  <c r="E998" i="19" s="1"/>
  <c r="H606" i="19"/>
  <c r="E641" i="19"/>
  <c r="E633" i="19"/>
  <c r="E625" i="19"/>
  <c r="H678" i="19"/>
  <c r="E665" i="19"/>
  <c r="B665" i="19"/>
  <c r="H630" i="19"/>
  <c r="H530" i="19"/>
  <c r="K642" i="19"/>
  <c r="K630" i="19"/>
  <c r="K662" i="19"/>
  <c r="K650" i="19"/>
  <c r="H674" i="19"/>
  <c r="H662" i="19"/>
  <c r="H654" i="19"/>
  <c r="H646" i="19"/>
  <c r="B636" i="19"/>
  <c r="K678" i="19"/>
  <c r="E672" i="19"/>
  <c r="E685" i="19"/>
  <c r="K661" i="19"/>
  <c r="H659" i="19"/>
  <c r="H647" i="19"/>
  <c r="B627" i="19"/>
  <c r="D527" i="19"/>
  <c r="B619" i="19"/>
  <c r="D519" i="19"/>
  <c r="E635" i="19"/>
  <c r="H682" i="19"/>
  <c r="E661" i="19"/>
  <c r="D573" i="19"/>
  <c r="B673" i="19"/>
  <c r="B653" i="19"/>
  <c r="K626" i="19"/>
  <c r="K618" i="19"/>
  <c r="K658" i="19"/>
  <c r="H605" i="19"/>
  <c r="E630" i="19"/>
  <c r="H681" i="19"/>
  <c r="E656" i="19"/>
  <c r="B670" i="19"/>
  <c r="D570" i="19"/>
  <c r="B654" i="19"/>
  <c r="H627" i="19"/>
  <c r="H619" i="19"/>
  <c r="K615" i="19"/>
  <c r="K649" i="19"/>
  <c r="H671" i="19"/>
  <c r="H663" i="19"/>
  <c r="E643" i="19"/>
  <c r="E623" i="19"/>
  <c r="E679" i="19"/>
  <c r="E675" i="19"/>
  <c r="B655" i="19"/>
  <c r="H616" i="19"/>
  <c r="K644" i="19"/>
  <c r="B678" i="19"/>
  <c r="K672" i="19"/>
  <c r="B608" i="19"/>
  <c r="E670" i="19"/>
  <c r="E658" i="19"/>
  <c r="E650" i="19"/>
  <c r="B656" i="19"/>
  <c r="B610" i="19"/>
  <c r="H637" i="19"/>
  <c r="B681" i="19"/>
  <c r="D581" i="19"/>
  <c r="K647" i="19"/>
  <c r="H669" i="19"/>
  <c r="H569" i="19"/>
  <c r="B613" i="19"/>
  <c r="H680" i="19"/>
  <c r="E659" i="19"/>
  <c r="E848" i="19"/>
  <c r="E1046" i="19" s="1"/>
  <c r="H628" i="19"/>
  <c r="H608" i="19"/>
  <c r="K652" i="19"/>
  <c r="E606" i="19"/>
  <c r="H668" i="19"/>
  <c r="H648" i="19"/>
  <c r="K606" i="19"/>
  <c r="K686" i="19"/>
  <c r="E783" i="19" s="1"/>
  <c r="H679" i="19"/>
  <c r="E662" i="19"/>
  <c r="K633" i="19"/>
  <c r="H665" i="19"/>
  <c r="H657" i="19"/>
  <c r="B609" i="19"/>
  <c r="E645" i="19"/>
  <c r="E629" i="19"/>
  <c r="E613" i="19"/>
  <c r="E710" i="19" s="1"/>
  <c r="E673" i="19"/>
  <c r="E653" i="19"/>
  <c r="B661" i="19"/>
  <c r="B649" i="19"/>
  <c r="H622" i="19"/>
  <c r="H614" i="19"/>
  <c r="K654" i="19"/>
  <c r="E642" i="19"/>
  <c r="E626" i="19"/>
  <c r="E683" i="19"/>
  <c r="B662" i="19"/>
  <c r="K631" i="19"/>
  <c r="B683" i="19"/>
  <c r="H634" i="19"/>
  <c r="K670" i="19"/>
  <c r="E618" i="19"/>
  <c r="H604" i="19"/>
  <c r="H504" i="19"/>
  <c r="E668" i="19"/>
  <c r="E652" i="19"/>
  <c r="K607" i="19"/>
  <c r="K673" i="19"/>
  <c r="K653" i="19"/>
  <c r="H655" i="19"/>
  <c r="B639" i="19"/>
  <c r="B623" i="19"/>
  <c r="K604" i="19"/>
  <c r="B607" i="19"/>
  <c r="B802" i="15"/>
  <c r="AR114" i="3"/>
  <c r="AX114" i="3" s="1"/>
  <c r="AR145" i="3"/>
  <c r="AR93" i="3"/>
  <c r="AX93" i="3" s="1"/>
  <c r="BD93" i="3" s="1"/>
  <c r="AR103" i="3"/>
  <c r="AR162" i="3"/>
  <c r="AR230" i="3"/>
  <c r="AR107" i="3"/>
  <c r="AR62" i="3"/>
  <c r="AR187" i="3"/>
  <c r="AX187" i="3" s="1"/>
  <c r="BD187" i="3" s="1"/>
  <c r="AR228" i="3"/>
  <c r="AR247" i="3"/>
  <c r="AR56" i="3"/>
  <c r="AR144" i="3"/>
  <c r="AR256" i="3"/>
  <c r="AR172" i="3"/>
  <c r="AX172" i="3" s="1"/>
  <c r="BD172" i="3" s="1"/>
  <c r="AR130" i="3"/>
  <c r="AR49" i="3"/>
  <c r="AX49" i="3" s="1"/>
  <c r="BD49" i="3" s="1"/>
  <c r="AR77" i="3"/>
  <c r="AR185" i="3"/>
  <c r="AR140" i="3"/>
  <c r="AR174" i="3"/>
  <c r="AR57" i="3"/>
  <c r="AX57" i="3" s="1"/>
  <c r="BD57" i="3" s="1"/>
  <c r="AR121" i="3"/>
  <c r="AR189" i="3"/>
  <c r="AR337" i="3"/>
  <c r="AR182" i="3"/>
  <c r="AR310" i="3"/>
  <c r="AX310" i="3" s="1"/>
  <c r="BD310" i="3" s="1"/>
  <c r="AR19" i="3"/>
  <c r="AR333" i="3"/>
  <c r="AR294" i="3"/>
  <c r="AR236" i="3"/>
  <c r="AX236" i="3" s="1"/>
  <c r="BD236" i="3" s="1"/>
  <c r="BK236" i="3" s="1"/>
  <c r="AR126" i="3"/>
  <c r="AR98" i="3"/>
  <c r="AR305" i="3"/>
  <c r="AR259" i="3"/>
  <c r="AX259" i="3" s="1"/>
  <c r="BD259" i="3" s="1"/>
  <c r="AR286" i="3"/>
  <c r="AR164" i="3"/>
  <c r="AR42" i="3"/>
  <c r="AR240" i="3"/>
  <c r="AX240" i="3" s="1"/>
  <c r="BD240" i="3" s="1"/>
  <c r="BK240" i="3" s="1"/>
  <c r="AR315" i="3"/>
  <c r="AR171" i="3"/>
  <c r="AR175" i="3"/>
  <c r="AR81" i="3"/>
  <c r="AR226" i="3"/>
  <c r="AR68" i="3"/>
  <c r="AX68" i="3" s="1"/>
  <c r="BD68" i="3" s="1"/>
  <c r="AR300" i="3"/>
  <c r="AR270" i="3"/>
  <c r="AR127" i="3"/>
  <c r="AR108" i="3"/>
  <c r="AR14" i="3"/>
  <c r="AR78" i="3"/>
  <c r="AR142" i="3"/>
  <c r="AX142" i="3" s="1"/>
  <c r="BD142" i="3" s="1"/>
  <c r="AR250" i="3"/>
  <c r="AR327" i="3"/>
  <c r="AR136" i="3"/>
  <c r="AR336" i="3"/>
  <c r="AR296" i="3"/>
  <c r="AX296" i="3" s="1"/>
  <c r="BD296" i="3" s="1"/>
  <c r="BK296" i="3" s="1"/>
  <c r="AR326" i="3"/>
  <c r="AR287" i="3"/>
  <c r="AR44" i="3"/>
  <c r="AR309" i="3"/>
  <c r="AR279" i="3"/>
  <c r="AR88" i="3"/>
  <c r="AR168" i="3"/>
  <c r="AX168" i="3" s="1"/>
  <c r="BD168" i="3" s="1"/>
  <c r="AR248" i="3"/>
  <c r="AR71" i="3"/>
  <c r="AX71" i="3" s="1"/>
  <c r="BD71" i="3" s="1"/>
  <c r="AR211" i="3"/>
  <c r="AR154" i="3"/>
  <c r="AR53" i="3"/>
  <c r="AR299" i="3"/>
  <c r="AX299" i="3" s="1"/>
  <c r="BD299" i="3" s="1"/>
  <c r="AR167" i="3"/>
  <c r="AR13" i="3"/>
  <c r="AR45" i="3"/>
  <c r="AR159" i="3"/>
  <c r="AR341" i="3"/>
  <c r="AR234" i="3"/>
  <c r="AR28" i="3"/>
  <c r="AR80" i="3"/>
  <c r="AR176" i="3"/>
  <c r="AX176" i="3" s="1"/>
  <c r="BD176" i="3" s="1"/>
  <c r="BK176" i="3" s="1"/>
  <c r="AR332" i="3"/>
  <c r="AR180" i="3"/>
  <c r="AR280" i="3"/>
  <c r="AR222" i="3"/>
  <c r="AR251" i="3"/>
  <c r="AR131" i="3"/>
  <c r="AR304" i="3"/>
  <c r="AR229" i="3"/>
  <c r="AX229" i="3" s="1"/>
  <c r="AR177" i="3"/>
  <c r="AR254" i="3"/>
  <c r="AX254" i="3" s="1"/>
  <c r="BD254" i="3" s="1"/>
  <c r="AR322" i="3"/>
  <c r="AR69" i="3"/>
  <c r="AR133" i="3"/>
  <c r="AR23" i="3"/>
  <c r="AR255" i="3"/>
  <c r="AR191" i="3"/>
  <c r="AR122" i="3"/>
  <c r="AR39" i="3"/>
  <c r="AR313" i="3"/>
  <c r="AR205" i="3"/>
  <c r="AR198" i="3"/>
  <c r="AR233" i="3"/>
  <c r="AR135" i="3"/>
  <c r="AR258" i="3"/>
  <c r="AR102" i="3"/>
  <c r="AX102" i="3" s="1"/>
  <c r="BD102" i="3" s="1"/>
  <c r="AR97" i="3"/>
  <c r="AR9" i="3"/>
  <c r="AR65" i="3"/>
  <c r="AR209" i="3"/>
  <c r="AR289" i="3"/>
  <c r="AR235" i="3"/>
  <c r="AR273" i="3"/>
  <c r="AR113" i="3"/>
  <c r="AR129" i="3"/>
  <c r="AR141" i="3"/>
  <c r="AR59" i="3"/>
  <c r="AR123" i="3"/>
  <c r="AX123" i="3" s="1"/>
  <c r="BD123" i="3" s="1"/>
  <c r="AR215" i="3"/>
  <c r="AR267" i="3"/>
  <c r="AR20" i="3"/>
  <c r="AR72" i="3"/>
  <c r="AX72" i="3" s="1"/>
  <c r="BD72" i="3" s="1"/>
  <c r="BK72" i="3" s="1"/>
  <c r="AR260" i="3"/>
  <c r="AR35" i="3"/>
  <c r="AR99" i="3"/>
  <c r="AR163" i="3"/>
  <c r="AR100" i="3"/>
  <c r="AR30" i="3"/>
  <c r="AR94" i="3"/>
  <c r="AR158" i="3"/>
  <c r="AR266" i="3"/>
  <c r="AR339" i="3"/>
  <c r="AR24" i="3"/>
  <c r="AR112" i="3"/>
  <c r="AR340" i="3"/>
  <c r="AR281" i="3"/>
  <c r="AX281" i="3" s="1"/>
  <c r="BD281" i="3" s="1"/>
  <c r="AR66" i="3"/>
  <c r="AR190" i="3"/>
  <c r="AX190" i="3" s="1"/>
  <c r="BD190" i="3" s="1"/>
  <c r="AR95" i="3"/>
  <c r="AR243" i="3"/>
  <c r="AX243" i="3" s="1"/>
  <c r="BD243" i="3" s="1"/>
  <c r="AR194" i="3"/>
  <c r="AR181" i="3"/>
  <c r="AR138" i="3"/>
  <c r="AX138" i="3" s="1"/>
  <c r="BD138" i="3" s="1"/>
  <c r="AR76" i="3"/>
  <c r="AR277" i="3"/>
  <c r="AR206" i="3"/>
  <c r="AR197" i="3"/>
  <c r="AX197" i="3" s="1"/>
  <c r="BD197" i="3" s="1"/>
  <c r="AR239" i="3"/>
  <c r="AR124" i="3"/>
  <c r="AR84" i="3"/>
  <c r="AR311" i="3"/>
  <c r="AR16" i="3"/>
  <c r="AX16" i="3" s="1"/>
  <c r="BD16" i="3" s="1"/>
  <c r="AR212" i="3"/>
  <c r="AR324" i="3"/>
  <c r="AR199" i="3"/>
  <c r="AR143" i="3"/>
  <c r="AR249" i="3"/>
  <c r="AX249" i="3" s="1"/>
  <c r="BD249" i="3" s="1"/>
  <c r="AR50" i="3"/>
  <c r="AR25" i="3"/>
  <c r="AR89" i="3"/>
  <c r="AR153" i="3"/>
  <c r="AR253" i="3"/>
  <c r="AR18" i="3"/>
  <c r="AR242" i="3"/>
  <c r="AR47" i="3"/>
  <c r="AR224" i="3"/>
  <c r="AR246" i="3"/>
  <c r="AR237" i="3"/>
  <c r="AR210" i="3"/>
  <c r="AR67" i="3"/>
  <c r="AR15" i="3"/>
  <c r="AR317" i="3"/>
  <c r="AR109" i="3"/>
  <c r="AR79" i="3"/>
  <c r="AR31" i="3"/>
  <c r="AX31" i="3" s="1"/>
  <c r="BD31" i="3" s="1"/>
  <c r="BK31" i="3" s="1"/>
  <c r="AR87" i="3"/>
  <c r="AR52" i="3"/>
  <c r="AR297" i="3"/>
  <c r="AX297" i="3" s="1"/>
  <c r="BD297" i="3" s="1"/>
  <c r="AR338" i="3"/>
  <c r="AR245" i="3"/>
  <c r="AR257" i="3"/>
  <c r="AR61" i="3"/>
  <c r="AR321" i="3"/>
  <c r="AR161" i="3"/>
  <c r="AR319" i="3"/>
  <c r="AR265" i="3"/>
  <c r="AX265" i="3" s="1"/>
  <c r="BD265" i="3" s="1"/>
  <c r="AR303" i="3"/>
  <c r="AR116" i="3"/>
  <c r="AR302" i="3"/>
  <c r="AR26" i="3"/>
  <c r="AX26" i="3" s="1"/>
  <c r="BD26" i="3" s="1"/>
  <c r="AR244" i="3"/>
  <c r="AR54" i="3"/>
  <c r="AR118" i="3"/>
  <c r="AX118" i="3" s="1"/>
  <c r="BD118" i="3" s="1"/>
  <c r="BK118" i="3" s="1"/>
  <c r="AR186" i="3"/>
  <c r="AR314" i="3"/>
  <c r="AR179" i="3"/>
  <c r="AR335" i="3"/>
  <c r="AR263" i="3"/>
  <c r="AR96" i="3"/>
  <c r="AR232" i="3"/>
  <c r="AR178" i="3"/>
  <c r="AR343" i="3"/>
  <c r="AX343" i="3" s="1"/>
  <c r="BD343" i="3" s="1"/>
  <c r="AR48" i="3"/>
  <c r="AR204" i="3"/>
  <c r="AR316" i="3"/>
  <c r="AR184" i="3"/>
  <c r="AX184" i="3" s="1"/>
  <c r="BD184" i="3" s="1"/>
  <c r="BK184" i="3" s="1"/>
  <c r="AR312" i="3"/>
  <c r="AR225" i="3"/>
  <c r="AR17" i="3"/>
  <c r="AR334" i="3"/>
  <c r="AR43" i="3"/>
  <c r="AR38" i="3"/>
  <c r="AR166" i="3"/>
  <c r="AX166" i="3" s="1"/>
  <c r="AR298" i="3"/>
  <c r="AR331" i="3"/>
  <c r="AR120" i="3"/>
  <c r="AR188" i="3"/>
  <c r="AR216" i="3"/>
  <c r="AR344" i="3"/>
  <c r="AR308" i="3"/>
  <c r="AR227" i="3"/>
  <c r="AR60" i="3"/>
  <c r="AR74" i="3"/>
  <c r="AR160" i="3"/>
  <c r="AR106" i="3"/>
  <c r="AR90" i="3"/>
  <c r="AR37" i="3"/>
  <c r="AX37" i="3" s="1"/>
  <c r="BD37" i="3" s="1"/>
  <c r="AR101" i="3"/>
  <c r="AR165" i="3"/>
  <c r="AR323" i="3"/>
  <c r="AR292" i="3"/>
  <c r="AX292" i="3" s="1"/>
  <c r="BD292" i="3" s="1"/>
  <c r="BK292" i="3" s="1"/>
  <c r="AR195" i="3"/>
  <c r="AR241" i="3"/>
  <c r="AR33" i="3"/>
  <c r="AR261" i="3"/>
  <c r="AX261" i="3" s="1"/>
  <c r="BD261" i="3" s="1"/>
  <c r="AR157" i="3"/>
  <c r="AR119" i="3"/>
  <c r="AR201" i="3"/>
  <c r="AR284" i="3"/>
  <c r="AR269" i="3"/>
  <c r="AR82" i="3"/>
  <c r="AR274" i="3"/>
  <c r="AR111" i="3"/>
  <c r="AR132" i="3"/>
  <c r="AR262" i="3"/>
  <c r="AR12" i="3"/>
  <c r="AR301" i="3"/>
  <c r="AR34" i="3"/>
  <c r="AR63" i="3"/>
  <c r="AR238" i="3"/>
  <c r="AR307" i="3"/>
  <c r="AR213" i="3"/>
  <c r="AR125" i="3"/>
  <c r="AR293" i="3"/>
  <c r="AR29" i="3"/>
  <c r="AX29" i="3" s="1"/>
  <c r="BD29" i="3" s="1"/>
  <c r="AR193" i="3"/>
  <c r="AR290" i="3"/>
  <c r="AR83" i="3"/>
  <c r="AR147" i="3"/>
  <c r="AX147" i="3" s="1"/>
  <c r="BD147" i="3" s="1"/>
  <c r="AR283" i="3"/>
  <c r="AR203" i="3"/>
  <c r="AR32" i="3"/>
  <c r="AR268" i="3"/>
  <c r="AR192" i="3"/>
  <c r="AR11" i="3"/>
  <c r="AR75" i="3"/>
  <c r="AR139" i="3"/>
  <c r="AR219" i="3"/>
  <c r="AR70" i="3"/>
  <c r="AR134" i="3"/>
  <c r="AR202" i="3"/>
  <c r="AX202" i="3" s="1"/>
  <c r="BD202" i="3" s="1"/>
  <c r="AR330" i="3"/>
  <c r="AR271" i="3"/>
  <c r="AR152" i="3"/>
  <c r="AR272" i="3"/>
  <c r="AX272" i="3" s="1"/>
  <c r="BD272" i="3" s="1"/>
  <c r="AR196" i="3"/>
  <c r="AR217" i="3"/>
  <c r="AR318" i="3"/>
  <c r="AR55" i="3"/>
  <c r="AR41" i="3"/>
  <c r="AP292" i="3"/>
  <c r="AP174" i="3"/>
  <c r="AP114" i="3"/>
  <c r="AP118" i="3"/>
  <c r="AP178" i="3"/>
  <c r="AP208" i="3"/>
  <c r="AP294" i="3"/>
  <c r="AP286" i="3"/>
  <c r="AP209" i="3"/>
  <c r="AP83" i="3"/>
  <c r="AP162" i="3"/>
  <c r="AP300" i="3"/>
  <c r="AP274" i="3"/>
  <c r="AP181" i="3"/>
  <c r="AP37" i="3"/>
  <c r="AR264" i="3"/>
  <c r="AS232" i="3"/>
  <c r="AS100" i="3"/>
  <c r="AS36" i="3"/>
  <c r="AS308" i="3"/>
  <c r="AY308" i="3" s="1"/>
  <c r="BE308" i="3" s="1"/>
  <c r="BL308" i="3" s="1"/>
  <c r="AS172" i="3"/>
  <c r="AR104" i="3"/>
  <c r="AS16" i="3"/>
  <c r="AR295" i="3"/>
  <c r="AR148" i="3"/>
  <c r="AS211" i="3"/>
  <c r="AY211" i="3" s="1"/>
  <c r="BE211" i="3" s="1"/>
  <c r="AS322" i="3"/>
  <c r="AS194" i="3"/>
  <c r="AR110" i="3"/>
  <c r="AR46" i="3"/>
  <c r="AX46" i="3" s="1"/>
  <c r="BD46" i="3" s="1"/>
  <c r="AR36" i="3"/>
  <c r="AX36" i="3" s="1"/>
  <c r="BD36" i="3" s="1"/>
  <c r="BK36" i="3" s="1"/>
  <c r="AR291" i="3"/>
  <c r="AS167" i="3"/>
  <c r="AY167" i="3" s="1"/>
  <c r="BE167" i="3" s="1"/>
  <c r="BL167" i="3" s="1"/>
  <c r="AS103" i="3"/>
  <c r="AS39" i="3"/>
  <c r="AS254" i="3"/>
  <c r="AY254" i="3" s="1"/>
  <c r="BE254" i="3" s="1"/>
  <c r="AS324" i="3"/>
  <c r="AR151" i="3"/>
  <c r="AR170" i="3"/>
  <c r="AR169" i="3"/>
  <c r="AR105" i="3"/>
  <c r="AS94" i="3"/>
  <c r="AS129" i="3"/>
  <c r="AS153" i="3"/>
  <c r="AS202" i="3"/>
  <c r="AS69" i="3"/>
  <c r="AS186" i="3"/>
  <c r="AS336" i="3"/>
  <c r="AS210" i="3"/>
  <c r="AS338" i="3"/>
  <c r="AS312" i="3"/>
  <c r="AS252" i="3"/>
  <c r="AS117" i="3"/>
  <c r="AY117" i="3" s="1"/>
  <c r="BE117" i="3" s="1"/>
  <c r="AS170" i="3"/>
  <c r="AS95" i="3"/>
  <c r="AY95" i="3" s="1"/>
  <c r="BE95" i="3" s="1"/>
  <c r="AS114" i="3"/>
  <c r="AS341" i="3"/>
  <c r="AY341" i="3" s="1"/>
  <c r="BE341" i="3" s="1"/>
  <c r="AS230" i="3"/>
  <c r="AS27" i="3"/>
  <c r="AS92" i="3"/>
  <c r="AS102" i="3"/>
  <c r="AS131" i="3"/>
  <c r="AS53" i="3"/>
  <c r="AS205" i="3"/>
  <c r="AS123" i="3"/>
  <c r="AS246" i="3"/>
  <c r="AY246" i="3" s="1"/>
  <c r="BE246" i="3" s="1"/>
  <c r="AS158" i="3"/>
  <c r="AS77" i="3"/>
  <c r="AY77" i="3" s="1"/>
  <c r="BE77" i="3" s="1"/>
  <c r="AS241" i="3"/>
  <c r="AS339" i="3"/>
  <c r="AS173" i="3"/>
  <c r="AS309" i="3"/>
  <c r="AS142" i="3"/>
  <c r="AS231" i="3"/>
  <c r="AS302" i="3"/>
  <c r="AS101" i="3"/>
  <c r="AS26" i="3"/>
  <c r="AY26" i="3" s="1"/>
  <c r="AS203" i="3"/>
  <c r="AS253" i="3"/>
  <c r="AS121" i="3"/>
  <c r="AS137" i="3"/>
  <c r="AY137" i="3" s="1"/>
  <c r="BE137" i="3" s="1"/>
  <c r="AS125" i="3"/>
  <c r="AS321" i="3"/>
  <c r="AS115" i="3"/>
  <c r="AS156" i="3"/>
  <c r="AY156" i="3" s="1"/>
  <c r="AS234" i="3"/>
  <c r="AS118" i="3"/>
  <c r="AY118" i="3" s="1"/>
  <c r="BE118" i="3" s="1"/>
  <c r="BL118" i="3" s="1"/>
  <c r="AS217" i="3"/>
  <c r="AS120" i="3"/>
  <c r="AS65" i="3"/>
  <c r="AS81" i="3"/>
  <c r="AS297" i="3"/>
  <c r="AS181" i="3"/>
  <c r="AS111" i="3"/>
  <c r="AS191" i="3"/>
  <c r="AS344" i="3"/>
  <c r="AY344" i="3" s="1"/>
  <c r="BE344" i="3" s="1"/>
  <c r="BL344" i="3" s="1"/>
  <c r="AS251" i="3"/>
  <c r="AS200" i="3"/>
  <c r="AS48" i="3"/>
  <c r="AS224" i="3"/>
  <c r="AS23" i="3"/>
  <c r="AS87" i="3"/>
  <c r="AS151" i="3"/>
  <c r="AS18" i="3"/>
  <c r="AS82" i="3"/>
  <c r="AS146" i="3"/>
  <c r="AS242" i="3"/>
  <c r="AS307" i="3"/>
  <c r="AS88" i="3"/>
  <c r="AY88" i="3" s="1"/>
  <c r="BE88" i="3" s="1"/>
  <c r="BL88" i="3" s="1"/>
  <c r="AS304" i="3"/>
  <c r="AS228" i="3"/>
  <c r="AY228" i="3" s="1"/>
  <c r="BE228" i="3" s="1"/>
  <c r="BL228" i="3" s="1"/>
  <c r="AS257" i="3"/>
  <c r="AY257" i="3" s="1"/>
  <c r="BE257" i="3" s="1"/>
  <c r="AS174" i="3"/>
  <c r="AS44" i="3"/>
  <c r="AY44" i="3" s="1"/>
  <c r="AS235" i="3"/>
  <c r="AS73" i="3"/>
  <c r="AS177" i="3"/>
  <c r="AS301" i="3"/>
  <c r="AS285" i="3"/>
  <c r="AS149" i="3"/>
  <c r="AS314" i="3"/>
  <c r="AY314" i="3" s="1"/>
  <c r="BE314" i="3" s="1"/>
  <c r="AS334" i="3"/>
  <c r="AS119" i="3"/>
  <c r="AY119" i="3" s="1"/>
  <c r="BE119" i="3" s="1"/>
  <c r="AS90" i="3"/>
  <c r="AS247" i="3"/>
  <c r="AS260" i="3"/>
  <c r="AS287" i="3"/>
  <c r="AS288" i="3"/>
  <c r="AS273" i="3"/>
  <c r="AS189" i="3"/>
  <c r="AS134" i="3"/>
  <c r="AS225" i="3"/>
  <c r="AY225" i="3" s="1"/>
  <c r="BE225" i="3" s="1"/>
  <c r="BL225" i="3" s="1"/>
  <c r="AS51" i="3"/>
  <c r="AY51" i="3" s="1"/>
  <c r="BE51" i="3" s="1"/>
  <c r="AS229" i="3"/>
  <c r="AS218" i="3"/>
  <c r="AS28" i="3"/>
  <c r="AS222" i="3"/>
  <c r="AS47" i="3"/>
  <c r="AS133" i="3"/>
  <c r="AS55" i="3"/>
  <c r="AY55" i="3" s="1"/>
  <c r="BE55" i="3" s="1"/>
  <c r="AS317" i="3"/>
  <c r="AS182" i="3"/>
  <c r="AS145" i="3"/>
  <c r="AS46" i="3"/>
  <c r="AS283" i="3"/>
  <c r="AS49" i="3"/>
  <c r="AS330" i="3"/>
  <c r="AS196" i="3"/>
  <c r="AS109" i="3"/>
  <c r="AS166" i="3"/>
  <c r="AS299" i="3"/>
  <c r="AY299" i="3" s="1"/>
  <c r="BE299" i="3" s="1"/>
  <c r="AS99" i="3"/>
  <c r="AS206" i="3"/>
  <c r="AS263" i="3"/>
  <c r="AS105" i="3"/>
  <c r="AS237" i="3"/>
  <c r="AS199" i="3"/>
  <c r="AS29" i="3"/>
  <c r="AS157" i="3"/>
  <c r="AS340" i="3"/>
  <c r="AS175" i="3"/>
  <c r="AS212" i="3"/>
  <c r="AS19" i="3"/>
  <c r="AS54" i="3"/>
  <c r="AS343" i="3"/>
  <c r="AS35" i="3"/>
  <c r="AY35" i="3" s="1"/>
  <c r="AS208" i="3"/>
  <c r="AS333" i="3"/>
  <c r="AS42" i="3"/>
  <c r="AY42" i="3" s="1"/>
  <c r="BE42" i="3" s="1"/>
  <c r="AS106" i="3"/>
  <c r="AS178" i="3"/>
  <c r="AY178" i="3" s="1"/>
  <c r="BE178" i="3" s="1"/>
  <c r="AS290" i="3"/>
  <c r="AS171" i="3"/>
  <c r="AY171" i="3" s="1"/>
  <c r="BE171" i="3" s="1"/>
  <c r="AS239" i="3"/>
  <c r="AS180" i="3"/>
  <c r="AS204" i="3"/>
  <c r="AS332" i="3"/>
  <c r="AS323" i="3"/>
  <c r="AY323" i="3" s="1"/>
  <c r="AS319" i="3"/>
  <c r="AS184" i="3"/>
  <c r="AS296" i="3"/>
  <c r="AS164" i="3"/>
  <c r="AS284" i="3"/>
  <c r="AY284" i="3" s="1"/>
  <c r="BE284" i="3" s="1"/>
  <c r="BL284" i="3" s="1"/>
  <c r="AS201" i="3"/>
  <c r="AS113" i="3"/>
  <c r="AY113" i="3" s="1"/>
  <c r="BE113" i="3" s="1"/>
  <c r="AS295" i="3"/>
  <c r="AS209" i="3"/>
  <c r="AS43" i="3"/>
  <c r="AS154" i="3"/>
  <c r="AS274" i="3"/>
  <c r="AS315" i="3"/>
  <c r="AS328" i="3"/>
  <c r="AS96" i="3"/>
  <c r="AY96" i="3" s="1"/>
  <c r="AS188" i="3"/>
  <c r="AS316" i="3"/>
  <c r="AY316" i="3" s="1"/>
  <c r="BE316" i="3" s="1"/>
  <c r="BL316" i="3" s="1"/>
  <c r="AS264" i="3"/>
  <c r="AS326" i="3"/>
  <c r="AS280" i="3"/>
  <c r="AS22" i="3"/>
  <c r="AS11" i="3"/>
  <c r="AS291" i="3"/>
  <c r="AS139" i="3"/>
  <c r="AS165" i="3"/>
  <c r="AS97" i="3"/>
  <c r="AS57" i="3"/>
  <c r="AS233" i="3"/>
  <c r="AS310" i="3"/>
  <c r="AS13" i="3"/>
  <c r="AS141" i="3"/>
  <c r="AY141" i="3" s="1"/>
  <c r="BE141" i="3" s="1"/>
  <c r="AS86" i="3"/>
  <c r="AS272" i="3"/>
  <c r="AS245" i="3"/>
  <c r="AS250" i="3"/>
  <c r="AS238" i="3"/>
  <c r="AS219" i="3"/>
  <c r="AS213" i="3"/>
  <c r="AS270" i="3"/>
  <c r="AY270" i="3" s="1"/>
  <c r="AS331" i="3"/>
  <c r="AS33" i="3"/>
  <c r="AS30" i="3"/>
  <c r="AY30" i="3" s="1"/>
  <c r="BE30" i="3" s="1"/>
  <c r="AS278" i="3"/>
  <c r="AS61" i="3"/>
  <c r="AS62" i="3"/>
  <c r="AS25" i="3"/>
  <c r="AS269" i="3"/>
  <c r="AY269" i="3" s="1"/>
  <c r="AS83" i="3"/>
  <c r="AS221" i="3"/>
  <c r="AS9" i="3"/>
  <c r="AS169" i="3"/>
  <c r="AS163" i="3"/>
  <c r="AY163" i="3" s="1"/>
  <c r="AS71" i="3"/>
  <c r="AS135" i="3"/>
  <c r="AS267" i="3"/>
  <c r="AS12" i="3"/>
  <c r="AY12" i="3" s="1"/>
  <c r="AS124" i="3"/>
  <c r="AS248" i="3"/>
  <c r="AS292" i="3"/>
  <c r="AS63" i="3"/>
  <c r="AY63" i="3" s="1"/>
  <c r="BE63" i="3" s="1"/>
  <c r="BL63" i="3" s="1"/>
  <c r="AS127" i="3"/>
  <c r="AS207" i="3"/>
  <c r="AS160" i="3"/>
  <c r="AS58" i="3"/>
  <c r="AS122" i="3"/>
  <c r="AS306" i="3"/>
  <c r="AS195" i="3"/>
  <c r="AS128" i="3"/>
  <c r="AS193" i="3"/>
  <c r="AS325" i="3"/>
  <c r="AS126" i="3"/>
  <c r="AS294" i="3"/>
  <c r="AS155" i="3"/>
  <c r="AS279" i="3"/>
  <c r="AS70" i="3"/>
  <c r="AS298" i="3"/>
  <c r="AY298" i="3" s="1"/>
  <c r="BE298" i="3" s="1"/>
  <c r="AS108" i="3"/>
  <c r="AS185" i="3"/>
  <c r="AS281" i="3"/>
  <c r="AS147" i="3"/>
  <c r="AY147" i="3" s="1"/>
  <c r="BE147" i="3" s="1"/>
  <c r="AS89" i="3"/>
  <c r="AS37" i="3"/>
  <c r="AS198" i="3"/>
  <c r="AY198" i="3" s="1"/>
  <c r="BE198" i="3" s="1"/>
  <c r="AS38" i="3"/>
  <c r="AS215" i="3"/>
  <c r="AS76" i="3"/>
  <c r="AS179" i="3"/>
  <c r="AY179" i="3" s="1"/>
  <c r="BE179" i="3" s="1"/>
  <c r="AS192" i="3"/>
  <c r="AS223" i="3"/>
  <c r="AS32" i="3"/>
  <c r="AY32" i="3" s="1"/>
  <c r="BE32" i="3" s="1"/>
  <c r="BL32" i="3" s="1"/>
  <c r="AS244" i="3"/>
  <c r="AS85" i="3"/>
  <c r="AS14" i="3"/>
  <c r="AS31" i="3"/>
  <c r="AS10" i="3"/>
  <c r="AS17" i="3"/>
  <c r="AS289" i="3"/>
  <c r="AS56" i="3"/>
  <c r="AS75" i="3"/>
  <c r="AS293" i="3"/>
  <c r="AS78" i="3"/>
  <c r="AS107" i="3"/>
  <c r="AY107" i="3" s="1"/>
  <c r="BE107" i="3" s="1"/>
  <c r="AS286" i="3"/>
  <c r="AS227" i="3"/>
  <c r="AS168" i="3"/>
  <c r="AS277" i="3"/>
  <c r="AS136" i="3"/>
  <c r="AS104" i="3"/>
  <c r="AS50" i="3"/>
  <c r="AS275" i="3"/>
  <c r="AS265" i="3"/>
  <c r="AS45" i="3"/>
  <c r="AS262" i="3"/>
  <c r="AY262" i="3" s="1"/>
  <c r="BE262" i="3" s="1"/>
  <c r="AS91" i="3"/>
  <c r="AS337" i="3"/>
  <c r="AY337" i="3" s="1"/>
  <c r="BE337" i="3" s="1"/>
  <c r="AS21" i="3"/>
  <c r="AS329" i="3"/>
  <c r="AS67" i="3"/>
  <c r="AS159" i="3"/>
  <c r="AS249" i="3"/>
  <c r="AS342" i="3"/>
  <c r="AS266" i="3"/>
  <c r="AS161" i="3"/>
  <c r="AS59" i="3"/>
  <c r="AS93" i="3"/>
  <c r="AS305" i="3"/>
  <c r="AS214" i="3"/>
  <c r="AS41" i="3"/>
  <c r="AS72" i="3"/>
  <c r="AS40" i="3"/>
  <c r="AY40" i="3" s="1"/>
  <c r="BE40" i="3" s="1"/>
  <c r="BL40" i="3" s="1"/>
  <c r="AS276" i="3"/>
  <c r="AS66" i="3"/>
  <c r="AS130" i="3"/>
  <c r="AS226" i="3"/>
  <c r="AS152" i="3"/>
  <c r="AY152" i="3" s="1"/>
  <c r="AS303" i="3"/>
  <c r="AS112" i="3"/>
  <c r="AS268" i="3"/>
  <c r="AS216" i="3"/>
  <c r="AS60" i="3"/>
  <c r="AS255" i="3"/>
  <c r="AS64" i="3"/>
  <c r="AS220" i="3"/>
  <c r="AS150" i="3"/>
  <c r="AY150" i="3" s="1"/>
  <c r="AS187" i="3"/>
  <c r="AS110" i="3"/>
  <c r="AP92" i="3"/>
  <c r="AP26" i="3"/>
  <c r="AP249" i="3"/>
  <c r="AP323" i="3"/>
  <c r="AP251" i="3"/>
  <c r="AP203" i="3"/>
  <c r="AP220" i="3"/>
  <c r="AP194" i="3"/>
  <c r="AP259" i="3"/>
  <c r="AP287" i="3"/>
  <c r="AP42" i="3"/>
  <c r="AP169" i="3"/>
  <c r="AP93" i="3"/>
  <c r="AS236" i="3"/>
  <c r="AS148" i="3"/>
  <c r="AS84" i="3"/>
  <c r="AS20" i="3"/>
  <c r="AR276" i="3"/>
  <c r="AR156" i="3"/>
  <c r="AS80" i="3"/>
  <c r="AS271" i="3"/>
  <c r="AS320" i="3"/>
  <c r="AR92" i="3"/>
  <c r="AS311" i="3"/>
  <c r="AY311" i="3" s="1"/>
  <c r="BE311" i="3" s="1"/>
  <c r="AR282" i="3"/>
  <c r="AX282" i="3" s="1"/>
  <c r="BD282" i="3" s="1"/>
  <c r="AS162" i="3"/>
  <c r="AS98" i="3"/>
  <c r="AS34" i="3"/>
  <c r="AR325" i="3"/>
  <c r="AS259" i="3"/>
  <c r="AR155" i="3"/>
  <c r="AR91" i="3"/>
  <c r="AR27" i="3"/>
  <c r="AR342" i="3"/>
  <c r="AR214" i="3"/>
  <c r="AS256" i="3"/>
  <c r="AR146" i="3"/>
  <c r="AR329" i="3"/>
  <c r="AR221" i="3"/>
  <c r="AR149" i="3"/>
  <c r="AR85" i="3"/>
  <c r="AP103" i="3"/>
  <c r="AP48" i="3"/>
  <c r="AP339" i="3"/>
  <c r="AP289" i="3"/>
  <c r="AP12" i="3"/>
  <c r="AP290" i="3"/>
  <c r="AP124" i="3"/>
  <c r="AP117" i="3"/>
  <c r="AP32" i="3"/>
  <c r="AP327" i="3"/>
  <c r="AP313" i="3"/>
  <c r="AR328" i="3"/>
  <c r="AR200" i="3"/>
  <c r="AR320" i="3"/>
  <c r="AS132" i="3"/>
  <c r="AY132" i="3" s="1"/>
  <c r="BE132" i="3" s="1"/>
  <c r="BL132" i="3" s="1"/>
  <c r="AS68" i="3"/>
  <c r="AS240" i="3"/>
  <c r="AS144" i="3"/>
  <c r="AY144" i="3" s="1"/>
  <c r="BE144" i="3" s="1"/>
  <c r="BL144" i="3" s="1"/>
  <c r="AR64" i="3"/>
  <c r="AR231" i="3"/>
  <c r="AR288" i="3"/>
  <c r="AX288" i="3" s="1"/>
  <c r="BD288" i="3" s="1"/>
  <c r="BK288" i="3" s="1"/>
  <c r="AS24" i="3"/>
  <c r="AR275" i="3"/>
  <c r="AS258" i="3"/>
  <c r="AR150" i="3"/>
  <c r="AR86" i="3"/>
  <c r="AR22" i="3"/>
  <c r="AR223" i="3"/>
  <c r="AS143" i="3"/>
  <c r="AS79" i="3"/>
  <c r="AS15" i="3"/>
  <c r="AS318" i="3"/>
  <c r="AS190" i="3"/>
  <c r="AR207" i="3"/>
  <c r="AR306" i="3"/>
  <c r="AR58" i="3"/>
  <c r="AS313" i="3"/>
  <c r="AS197" i="3"/>
  <c r="AR137" i="3"/>
  <c r="AR73" i="3"/>
  <c r="AP216" i="3"/>
  <c r="AP59" i="3"/>
  <c r="AP154" i="3"/>
  <c r="AP63" i="3"/>
  <c r="AP269" i="3"/>
  <c r="AP172" i="3"/>
  <c r="AP312" i="3"/>
  <c r="AP121" i="3"/>
  <c r="AP196" i="3"/>
  <c r="AP198" i="3"/>
  <c r="AP156" i="3"/>
  <c r="AP301" i="3"/>
  <c r="AP23" i="3"/>
  <c r="AP285" i="3"/>
  <c r="AP254" i="3"/>
  <c r="AS300" i="3"/>
  <c r="AS176" i="3"/>
  <c r="AR252" i="3"/>
  <c r="AS116" i="3"/>
  <c r="AS52" i="3"/>
  <c r="AY52" i="3" s="1"/>
  <c r="BE52" i="3" s="1"/>
  <c r="BL52" i="3" s="1"/>
  <c r="AR208" i="3"/>
  <c r="AR128" i="3"/>
  <c r="AR40" i="3"/>
  <c r="AX40" i="3" s="1"/>
  <c r="BD40" i="3" s="1"/>
  <c r="BK40" i="3" s="1"/>
  <c r="AS335" i="3"/>
  <c r="AR220" i="3"/>
  <c r="AS243" i="3"/>
  <c r="AR218" i="3"/>
  <c r="AS138" i="3"/>
  <c r="AS74" i="3"/>
  <c r="AS140" i="3"/>
  <c r="AS327" i="3"/>
  <c r="AR183" i="3"/>
  <c r="AR115" i="3"/>
  <c r="AR51" i="3"/>
  <c r="AR278" i="3"/>
  <c r="AS183" i="3"/>
  <c r="AS282" i="3"/>
  <c r="AR10" i="3"/>
  <c r="AR285" i="3"/>
  <c r="AR173" i="3"/>
  <c r="AR117" i="3"/>
  <c r="AR21" i="3"/>
  <c r="AO312" i="3"/>
  <c r="AO184" i="3"/>
  <c r="AO64" i="3"/>
  <c r="AO15" i="3"/>
  <c r="AO270" i="3"/>
  <c r="AO61" i="3"/>
  <c r="AO246" i="3"/>
  <c r="AO341" i="3"/>
  <c r="AO83" i="3"/>
  <c r="AO213" i="3"/>
  <c r="AO201" i="3"/>
  <c r="AO14" i="3"/>
  <c r="AO326" i="3"/>
  <c r="AO257" i="3"/>
  <c r="AO37" i="3"/>
  <c r="AO192" i="3"/>
  <c r="AO299" i="3"/>
  <c r="AO71" i="3"/>
  <c r="AO127" i="3"/>
  <c r="AO195" i="3"/>
  <c r="AO109" i="3"/>
  <c r="AO58" i="3"/>
  <c r="AO74" i="3"/>
  <c r="AO212" i="3"/>
  <c r="AO277" i="3"/>
  <c r="AO249" i="3"/>
  <c r="AP224" i="3"/>
  <c r="AP284" i="3"/>
  <c r="AO324" i="3"/>
  <c r="AP116" i="3"/>
  <c r="AP255" i="3"/>
  <c r="AP104" i="3"/>
  <c r="AP291" i="3"/>
  <c r="AP155" i="3"/>
  <c r="AO111" i="3"/>
  <c r="AP71" i="3"/>
  <c r="AP27" i="3"/>
  <c r="AP310" i="3"/>
  <c r="AP182" i="3"/>
  <c r="AO313" i="3"/>
  <c r="AP260" i="3"/>
  <c r="AO104" i="3"/>
  <c r="AP307" i="3"/>
  <c r="AP67" i="3"/>
  <c r="AP306" i="3"/>
  <c r="AO166" i="3"/>
  <c r="AP122" i="3"/>
  <c r="AP82" i="3"/>
  <c r="AO38" i="3"/>
  <c r="AP80" i="3"/>
  <c r="AO91" i="3"/>
  <c r="AP206" i="3"/>
  <c r="AO125" i="3"/>
  <c r="AO303" i="3"/>
  <c r="AO68" i="3"/>
  <c r="AP14" i="3"/>
  <c r="AO211" i="3"/>
  <c r="AP264" i="3"/>
  <c r="AO290" i="3"/>
  <c r="AO41" i="3"/>
  <c r="AO57" i="3"/>
  <c r="AO169" i="3"/>
  <c r="AO120" i="3"/>
  <c r="AP101" i="3"/>
  <c r="AP256" i="3"/>
  <c r="AP272" i="3"/>
  <c r="AP168" i="3"/>
  <c r="AP76" i="3"/>
  <c r="AP239" i="3"/>
  <c r="AO36" i="3"/>
  <c r="AP179" i="3"/>
  <c r="AP337" i="3"/>
  <c r="AO339" i="3"/>
  <c r="AO78" i="3"/>
  <c r="AO51" i="3"/>
  <c r="AO325" i="3"/>
  <c r="AP145" i="3"/>
  <c r="AP57" i="3"/>
  <c r="AP95" i="3"/>
  <c r="AO32" i="3"/>
  <c r="AO146" i="3"/>
  <c r="AO177" i="3"/>
  <c r="AP22" i="3"/>
  <c r="AP234" i="3"/>
  <c r="AO328" i="3"/>
  <c r="AO304" i="3"/>
  <c r="AO260" i="3"/>
  <c r="AP40" i="3"/>
  <c r="AO135" i="3"/>
  <c r="AP262" i="3"/>
  <c r="AO164" i="3"/>
  <c r="AO187" i="3"/>
  <c r="AP258" i="3"/>
  <c r="AO30" i="3"/>
  <c r="AP231" i="3"/>
  <c r="AO31" i="3"/>
  <c r="AP34" i="3"/>
  <c r="AP217" i="3"/>
  <c r="AP72" i="3"/>
  <c r="AP317" i="3"/>
  <c r="AO281" i="3"/>
  <c r="AO44" i="3"/>
  <c r="AP20" i="3"/>
  <c r="AO100" i="3"/>
  <c r="AP75" i="3"/>
  <c r="AP35" i="3"/>
  <c r="AP98" i="3"/>
  <c r="AP281" i="3"/>
  <c r="AP324" i="3"/>
  <c r="AP166" i="3"/>
  <c r="AO311" i="3"/>
  <c r="AO322" i="3"/>
  <c r="AP279" i="3"/>
  <c r="AP158" i="3"/>
  <c r="AP201" i="3"/>
  <c r="AP105" i="3"/>
  <c r="AO21" i="3"/>
  <c r="AP47" i="3"/>
  <c r="AP16" i="3"/>
  <c r="AO226" i="3"/>
  <c r="AP298" i="3"/>
  <c r="AP266" i="3"/>
  <c r="AO243" i="3"/>
  <c r="AO224" i="3"/>
  <c r="AO272" i="3"/>
  <c r="AO77" i="3"/>
  <c r="AO56" i="3"/>
  <c r="AO214" i="3"/>
  <c r="AP241" i="3"/>
  <c r="AP318" i="3"/>
  <c r="AP237" i="3"/>
  <c r="AP85" i="3"/>
  <c r="AP332" i="3"/>
  <c r="AP102" i="3"/>
  <c r="AP9" i="3"/>
  <c r="AP97" i="3"/>
  <c r="AP137" i="3"/>
  <c r="AP177" i="3"/>
  <c r="AP183" i="3"/>
  <c r="AP277" i="3"/>
  <c r="AP142" i="3"/>
  <c r="AP74" i="3"/>
  <c r="AP43" i="3"/>
  <c r="AP164" i="3"/>
  <c r="AP331" i="3"/>
  <c r="AP282" i="3"/>
  <c r="AP24" i="3"/>
  <c r="AP222" i="3"/>
  <c r="AP10" i="3"/>
  <c r="AP338" i="3"/>
  <c r="AP321" i="3"/>
  <c r="AP278" i="3"/>
  <c r="AP11" i="3"/>
  <c r="AP87" i="3"/>
  <c r="AP151" i="3"/>
  <c r="AP147" i="3"/>
  <c r="AP311" i="3"/>
  <c r="AP227" i="3"/>
  <c r="AP335" i="3"/>
  <c r="AP108" i="3"/>
  <c r="AP228" i="3"/>
  <c r="AP304" i="3"/>
  <c r="AP141" i="3"/>
  <c r="AP46" i="3"/>
  <c r="AP267" i="3"/>
  <c r="AP31" i="3"/>
  <c r="AP49" i="3"/>
  <c r="AP89" i="3"/>
  <c r="AP297" i="3"/>
  <c r="AP54" i="3"/>
  <c r="AP115" i="3"/>
  <c r="AP56" i="3"/>
  <c r="AP36" i="3"/>
  <c r="AP236" i="3"/>
  <c r="AP280" i="3"/>
  <c r="AP192" i="3"/>
  <c r="AP305" i="3"/>
  <c r="AP134" i="3"/>
  <c r="AP143" i="3"/>
  <c r="AP109" i="3"/>
  <c r="AP69" i="3"/>
  <c r="AP29" i="3"/>
  <c r="AP193" i="3"/>
  <c r="AP263" i="3"/>
  <c r="AP53" i="3"/>
  <c r="AP202" i="3"/>
  <c r="AP245" i="3"/>
  <c r="AP316" i="3"/>
  <c r="AP225" i="3"/>
  <c r="AP136" i="3"/>
  <c r="AP187" i="3"/>
  <c r="AP253" i="3"/>
  <c r="AP330" i="3"/>
  <c r="AP250" i="3"/>
  <c r="AP86" i="3"/>
  <c r="AP159" i="3"/>
  <c r="AP33" i="3"/>
  <c r="AP73" i="3"/>
  <c r="AP161" i="3"/>
  <c r="AP238" i="3"/>
  <c r="AP127" i="3"/>
  <c r="AP88" i="3"/>
  <c r="AP213" i="3"/>
  <c r="AP329" i="3"/>
  <c r="AP99" i="3"/>
  <c r="AP107" i="3"/>
  <c r="AP299" i="3"/>
  <c r="AP60" i="3"/>
  <c r="AP232" i="3"/>
  <c r="AP133" i="3"/>
  <c r="AP270" i="3"/>
  <c r="AP130" i="3"/>
  <c r="AP163" i="3"/>
  <c r="AP214" i="3"/>
  <c r="AP342" i="3"/>
  <c r="AP55" i="3"/>
  <c r="AP119" i="3"/>
  <c r="AP84" i="3"/>
  <c r="AP19" i="3"/>
  <c r="AP243" i="3"/>
  <c r="AP200" i="3"/>
  <c r="AP295" i="3"/>
  <c r="AP96" i="3"/>
  <c r="AP271" i="3"/>
  <c r="AP44" i="3"/>
  <c r="AP296" i="3"/>
  <c r="AP340" i="3"/>
  <c r="AP240" i="3"/>
  <c r="AP180" i="3"/>
  <c r="AP70" i="3"/>
  <c r="AP62" i="3"/>
  <c r="AP64" i="3"/>
  <c r="AP215" i="3"/>
  <c r="AP25" i="3"/>
  <c r="AP113" i="3"/>
  <c r="AP153" i="3"/>
  <c r="AP233" i="3"/>
  <c r="AP302" i="3"/>
  <c r="AP175" i="3"/>
  <c r="AP191" i="3"/>
  <c r="AP100" i="3"/>
  <c r="AP212" i="3"/>
  <c r="AP205" i="3"/>
  <c r="AP13" i="3"/>
  <c r="AP149" i="3"/>
  <c r="AP341" i="3"/>
  <c r="AP273" i="3"/>
  <c r="AP325" i="3"/>
  <c r="AP275" i="3"/>
  <c r="AP309" i="3"/>
  <c r="AP38" i="3"/>
  <c r="AP94" i="3"/>
  <c r="AP334" i="3"/>
  <c r="AP18" i="3"/>
  <c r="AP288" i="3"/>
  <c r="AO180" i="3"/>
  <c r="AO256" i="3"/>
  <c r="AP52" i="3"/>
  <c r="AP319" i="3"/>
  <c r="AP252" i="3"/>
  <c r="AP195" i="3"/>
  <c r="AP135" i="3"/>
  <c r="AP91" i="3"/>
  <c r="AO47" i="3"/>
  <c r="AP246" i="3"/>
  <c r="AP328" i="3"/>
  <c r="AP160" i="3"/>
  <c r="AP207" i="3"/>
  <c r="AP242" i="3"/>
  <c r="AP146" i="3"/>
  <c r="AO102" i="3"/>
  <c r="AP58" i="3"/>
  <c r="AP188" i="3"/>
  <c r="AO307" i="3"/>
  <c r="AO34" i="3"/>
  <c r="AO209" i="3"/>
  <c r="AP8" i="3"/>
  <c r="AO288" i="3"/>
  <c r="AO269" i="3"/>
  <c r="AP190" i="3"/>
  <c r="AP221" i="3"/>
  <c r="AP79" i="3"/>
  <c r="AO217" i="3"/>
  <c r="AP165" i="3"/>
  <c r="AP21" i="3"/>
  <c r="AP125" i="3"/>
  <c r="AP276" i="3"/>
  <c r="AO252" i="3"/>
  <c r="AP244" i="3"/>
  <c r="AO323" i="3"/>
  <c r="AO87" i="3"/>
  <c r="AP230" i="3"/>
  <c r="AP112" i="3"/>
  <c r="AO175" i="3"/>
  <c r="AP226" i="3"/>
  <c r="AP308" i="3"/>
  <c r="AO198" i="3"/>
  <c r="AO193" i="3"/>
  <c r="AO101" i="3"/>
  <c r="AP17" i="3"/>
  <c r="AO106" i="3"/>
  <c r="AP314" i="3"/>
  <c r="AP293" i="3"/>
  <c r="AO107" i="3"/>
  <c r="AO153" i="3"/>
  <c r="AP344" i="3"/>
  <c r="AO200" i="3"/>
  <c r="AP152" i="3"/>
  <c r="AP132" i="3"/>
  <c r="AO235" i="3"/>
  <c r="AO263" i="3"/>
  <c r="AO158" i="3"/>
  <c r="AO108" i="3"/>
  <c r="AO95" i="3"/>
  <c r="AO302" i="3"/>
  <c r="AP315" i="3"/>
  <c r="AP106" i="3"/>
  <c r="AO162" i="3"/>
  <c r="AP343" i="3"/>
  <c r="AP111" i="3"/>
  <c r="AO49" i="3"/>
  <c r="AO17" i="3"/>
  <c r="AO196" i="3"/>
  <c r="AP223" i="3"/>
  <c r="AO191" i="3"/>
  <c r="AP120" i="3"/>
  <c r="AP210" i="3"/>
  <c r="AP219" i="3"/>
  <c r="AP248" i="3"/>
  <c r="AO227" i="3"/>
  <c r="AO301" i="3"/>
  <c r="AO197" i="3"/>
  <c r="AO137" i="3"/>
  <c r="AO317" i="3"/>
  <c r="AO149" i="3"/>
  <c r="AP65" i="3"/>
  <c r="AO59" i="3"/>
  <c r="AO178" i="3"/>
  <c r="AP261" i="3"/>
  <c r="AP333" i="3"/>
  <c r="AP173" i="3"/>
  <c r="AO233" i="3"/>
  <c r="AO161" i="3"/>
  <c r="AO8" i="3"/>
  <c r="AO121" i="3"/>
  <c r="AO258" i="3"/>
  <c r="AO113" i="3"/>
  <c r="AO89" i="3"/>
  <c r="AO194" i="3"/>
  <c r="AO81" i="3"/>
  <c r="AO229" i="3"/>
  <c r="AO26" i="3"/>
  <c r="AO179" i="3"/>
  <c r="AO221" i="3"/>
  <c r="AO287" i="3"/>
  <c r="AO310" i="3"/>
  <c r="AO53" i="3"/>
  <c r="AO289" i="3"/>
  <c r="AO98" i="3"/>
  <c r="AO247" i="3"/>
  <c r="AO204" i="3"/>
  <c r="AO114" i="3"/>
  <c r="AO90" i="3"/>
  <c r="AO199" i="3"/>
  <c r="AO241" i="3"/>
  <c r="AO294" i="3"/>
  <c r="AO150" i="3"/>
  <c r="AO298" i="3"/>
  <c r="AO335" i="3"/>
  <c r="AO159" i="3"/>
  <c r="AO88" i="3"/>
  <c r="AO315" i="3"/>
  <c r="AO12" i="3"/>
  <c r="AO176" i="3"/>
  <c r="AO65" i="3"/>
  <c r="AO309" i="3"/>
  <c r="AO141" i="3"/>
  <c r="AO138" i="3"/>
  <c r="AO86" i="3"/>
  <c r="AO203" i="3"/>
  <c r="AO316" i="3"/>
  <c r="AO92" i="3"/>
  <c r="AO340" i="3"/>
  <c r="AO126" i="3"/>
  <c r="AO218" i="3"/>
  <c r="AO144" i="3"/>
  <c r="AO329" i="3"/>
  <c r="AO222" i="3"/>
  <c r="AO103" i="3"/>
  <c r="AO236" i="3"/>
  <c r="AO156" i="3"/>
  <c r="AO240" i="3"/>
  <c r="AO97" i="3"/>
  <c r="AO278" i="3"/>
  <c r="AO332" i="3"/>
  <c r="AO253" i="3"/>
  <c r="AO122" i="3"/>
  <c r="AO210" i="3"/>
  <c r="AO66" i="3"/>
  <c r="AO20" i="3"/>
  <c r="AO133" i="3"/>
  <c r="AO181" i="3"/>
  <c r="AO27" i="3"/>
  <c r="AO46" i="3"/>
  <c r="AO186" i="3"/>
  <c r="AO314" i="3"/>
  <c r="AO271" i="3"/>
  <c r="AO190" i="3"/>
  <c r="AO318" i="3"/>
  <c r="AO55" i="3"/>
  <c r="AO171" i="3"/>
  <c r="AO255" i="3"/>
  <c r="AO24" i="3"/>
  <c r="AO208" i="3"/>
  <c r="AO331" i="3"/>
  <c r="AO232" i="3"/>
  <c r="AO344" i="3"/>
  <c r="AO132" i="3"/>
  <c r="AO154" i="3"/>
  <c r="AO123" i="3"/>
  <c r="AO242" i="3"/>
  <c r="AO35" i="3"/>
  <c r="AO220" i="3"/>
  <c r="AO93" i="3"/>
  <c r="AO50" i="3"/>
  <c r="AO145" i="3"/>
  <c r="AO33" i="3"/>
  <c r="AO291" i="3"/>
  <c r="AO42" i="3"/>
  <c r="AO148" i="3"/>
  <c r="AO285" i="3"/>
  <c r="AO18" i="3"/>
  <c r="AO75" i="3"/>
  <c r="AO117" i="3"/>
  <c r="AO225" i="3"/>
  <c r="AO48" i="3"/>
  <c r="AO293" i="3"/>
  <c r="AO333" i="3"/>
  <c r="AO306" i="3"/>
  <c r="AO295" i="3"/>
  <c r="AO45" i="3"/>
  <c r="AO305" i="3"/>
  <c r="AO22" i="3"/>
  <c r="AO118" i="3"/>
  <c r="AO234" i="3"/>
  <c r="AO268" i="3"/>
  <c r="AO251" i="3"/>
  <c r="AO76" i="3"/>
  <c r="AO10" i="3"/>
  <c r="AO163" i="3"/>
  <c r="AO13" i="3"/>
  <c r="AO54" i="3"/>
  <c r="AO80" i="3"/>
  <c r="AO319" i="3"/>
  <c r="AO28" i="3"/>
  <c r="AO140" i="3"/>
  <c r="AO62" i="3"/>
  <c r="AO174" i="3"/>
  <c r="AO282" i="3"/>
  <c r="AO40" i="3"/>
  <c r="AO286" i="3"/>
  <c r="AO39" i="3"/>
  <c r="AO167" i="3"/>
  <c r="AO160" i="3"/>
  <c r="AO172" i="3"/>
  <c r="AO231" i="3"/>
  <c r="AO183" i="3"/>
  <c r="AO19" i="3"/>
  <c r="AO189" i="3"/>
  <c r="AO337" i="3"/>
  <c r="AO170" i="3"/>
  <c r="AO338" i="3"/>
  <c r="AO182" i="3"/>
  <c r="AO69" i="3"/>
  <c r="AO110" i="3"/>
  <c r="AO250" i="3"/>
  <c r="AO284" i="3"/>
  <c r="AO254" i="3"/>
  <c r="AO119" i="3"/>
  <c r="AO207" i="3"/>
  <c r="AO128" i="3"/>
  <c r="AO276" i="3"/>
  <c r="AO267" i="3"/>
  <c r="AO320" i="3"/>
  <c r="AO296" i="3"/>
  <c r="AO308" i="3"/>
  <c r="AO280" i="3"/>
  <c r="AO105" i="3"/>
  <c r="AO185" i="3"/>
  <c r="AO265" i="3"/>
  <c r="AO131" i="3"/>
  <c r="AO129" i="3"/>
  <c r="AO96" i="3"/>
  <c r="AO223" i="3"/>
  <c r="AO245" i="3"/>
  <c r="AO342" i="3"/>
  <c r="AO112" i="3"/>
  <c r="AO72" i="3"/>
  <c r="AO29" i="3"/>
  <c r="AO157" i="3"/>
  <c r="AO273" i="3"/>
  <c r="AO115" i="3"/>
  <c r="AO219" i="3"/>
  <c r="AO259" i="3"/>
  <c r="AO143" i="3"/>
  <c r="AO275" i="3"/>
  <c r="AO266" i="3"/>
  <c r="AO70" i="3"/>
  <c r="AO11" i="3"/>
  <c r="AO151" i="3"/>
  <c r="AO147" i="3"/>
  <c r="AO216" i="3"/>
  <c r="AO264" i="3"/>
  <c r="AO52" i="3"/>
  <c r="AO155" i="3"/>
  <c r="AO85" i="3"/>
  <c r="AO274" i="3"/>
  <c r="AO173" i="3"/>
  <c r="AO248" i="3"/>
  <c r="AO300" i="3"/>
  <c r="AO188" i="3"/>
  <c r="AP28" i="3"/>
  <c r="AO283" i="3"/>
  <c r="AP184" i="3"/>
  <c r="AO327" i="3"/>
  <c r="AP167" i="3"/>
  <c r="AP123" i="3"/>
  <c r="AO79" i="3"/>
  <c r="AP39" i="3"/>
  <c r="AO334" i="3"/>
  <c r="AO206" i="3"/>
  <c r="AO292" i="3"/>
  <c r="AO116" i="3"/>
  <c r="AO343" i="3"/>
  <c r="AP131" i="3"/>
  <c r="AO330" i="3"/>
  <c r="AO202" i="3"/>
  <c r="AO134" i="3"/>
  <c r="AP90" i="3"/>
  <c r="AP50" i="3"/>
  <c r="AO136" i="3"/>
  <c r="AO239" i="3"/>
  <c r="AO230" i="3"/>
  <c r="AP185" i="3"/>
  <c r="AP144" i="3"/>
  <c r="AO168" i="3"/>
  <c r="AP218" i="3"/>
  <c r="AO205" i="3"/>
  <c r="AP128" i="3"/>
  <c r="AP157" i="3"/>
  <c r="AO67" i="3"/>
  <c r="AP110" i="3"/>
  <c r="AO261" i="3"/>
  <c r="AP320" i="3"/>
  <c r="AP336" i="3"/>
  <c r="AO244" i="3"/>
  <c r="AP140" i="3"/>
  <c r="AP303" i="3"/>
  <c r="AP176" i="3"/>
  <c r="AP235" i="3"/>
  <c r="AO23" i="3"/>
  <c r="AP170" i="3"/>
  <c r="AO16" i="3"/>
  <c r="AP51" i="3"/>
  <c r="AO142" i="3"/>
  <c r="AP199" i="3"/>
  <c r="AP30" i="3"/>
  <c r="AO165" i="3"/>
  <c r="AP81" i="3"/>
  <c r="AP283" i="3"/>
  <c r="AP204" i="3"/>
  <c r="AP186" i="3"/>
  <c r="AP229" i="3"/>
  <c r="AP150" i="3"/>
  <c r="AP189" i="3"/>
  <c r="AO25" i="3"/>
  <c r="AP68" i="3"/>
  <c r="AO152" i="3"/>
  <c r="AP211" i="3"/>
  <c r="AP326" i="3"/>
  <c r="AP268" i="3"/>
  <c r="AO279" i="3"/>
  <c r="AP322" i="3"/>
  <c r="AO94" i="3"/>
  <c r="AO60" i="3"/>
  <c r="AO63" i="3"/>
  <c r="AO238" i="3"/>
  <c r="AP171" i="3"/>
  <c r="AP66" i="3"/>
  <c r="AO130" i="3"/>
  <c r="AO82" i="3"/>
  <c r="AO43" i="3"/>
  <c r="AO124" i="3"/>
  <c r="AP148" i="3"/>
  <c r="AO336" i="3"/>
  <c r="AP139" i="3"/>
  <c r="AP247" i="3"/>
  <c r="AP138" i="3"/>
  <c r="AO321" i="3"/>
  <c r="AO139" i="3"/>
  <c r="AO237" i="3"/>
  <c r="AO9" i="3"/>
  <c r="AO84" i="3"/>
  <c r="AO262" i="3"/>
  <c r="AP265" i="3"/>
  <c r="AP129" i="3"/>
  <c r="AP41" i="3"/>
  <c r="AP126" i="3"/>
  <c r="AO99" i="3"/>
  <c r="AP78" i="3"/>
  <c r="AP197" i="3"/>
  <c r="AP15" i="3"/>
  <c r="AO228" i="3"/>
  <c r="AP45" i="3"/>
  <c r="AP61" i="3"/>
  <c r="AO73" i="3"/>
  <c r="AO297" i="3"/>
  <c r="AP77" i="3"/>
  <c r="B803" i="15"/>
  <c r="B660" i="18"/>
  <c r="B658" i="18"/>
  <c r="B755" i="18" s="1"/>
  <c r="B620" i="17"/>
  <c r="B717" i="17" s="1"/>
  <c r="B642" i="18"/>
  <c r="B612" i="16"/>
  <c r="B709" i="16" s="1"/>
  <c r="B668" i="18"/>
  <c r="B686" i="18"/>
  <c r="B783" i="18" s="1"/>
  <c r="B628" i="17"/>
  <c r="B725" i="17" s="1"/>
  <c r="B612" i="17"/>
  <c r="BD229" i="3"/>
  <c r="AQ178" i="3"/>
  <c r="AQ132" i="3"/>
  <c r="AQ208" i="3"/>
  <c r="AQ335" i="3"/>
  <c r="AQ103" i="3"/>
  <c r="BE96" i="3"/>
  <c r="BL96" i="3" s="1"/>
  <c r="BE163" i="3"/>
  <c r="AQ316" i="3"/>
  <c r="AQ229" i="3"/>
  <c r="AQ41" i="3"/>
  <c r="AQ247" i="3"/>
  <c r="BE12" i="3"/>
  <c r="BE150" i="3"/>
  <c r="AQ218" i="3"/>
  <c r="AQ55" i="3"/>
  <c r="AQ273" i="3"/>
  <c r="AQ25" i="3"/>
  <c r="AQ37" i="3"/>
  <c r="AQ30" i="3"/>
  <c r="BE323" i="3"/>
  <c r="BL323" i="3" s="1"/>
  <c r="AQ161" i="3"/>
  <c r="AQ165" i="3"/>
  <c r="AQ89" i="3"/>
  <c r="AQ283" i="3"/>
  <c r="AQ267" i="3"/>
  <c r="AQ156" i="3"/>
  <c r="AQ215" i="3"/>
  <c r="AQ201" i="3"/>
  <c r="AQ209" i="3"/>
  <c r="BE270" i="3"/>
  <c r="BE261" i="3"/>
  <c r="AS8" i="3"/>
  <c r="BE156" i="3"/>
  <c r="BL156" i="3" s="1"/>
  <c r="BE26" i="3"/>
  <c r="BE44" i="3"/>
  <c r="BL44" i="3" s="1"/>
  <c r="AQ98" i="3"/>
  <c r="AQ177" i="3"/>
  <c r="AQ312" i="3"/>
  <c r="AQ256" i="3"/>
  <c r="AQ265" i="3"/>
  <c r="AQ149" i="3"/>
  <c r="AQ234" i="3"/>
  <c r="AQ217" i="3"/>
  <c r="AQ198" i="3"/>
  <c r="AQ73" i="3"/>
  <c r="AQ109" i="3"/>
  <c r="AQ205" i="3"/>
  <c r="AQ275" i="3"/>
  <c r="AQ140" i="3"/>
  <c r="AQ173" i="3"/>
  <c r="AQ330" i="3"/>
  <c r="AQ105" i="3"/>
  <c r="AQ309" i="3"/>
  <c r="AQ111" i="3"/>
  <c r="AQ317" i="3"/>
  <c r="AQ261" i="3"/>
  <c r="AQ282" i="3"/>
  <c r="AQ158" i="3"/>
  <c r="AQ190" i="3"/>
  <c r="AQ181" i="3"/>
  <c r="AQ202" i="3"/>
  <c r="AQ57" i="3"/>
  <c r="AQ186" i="3"/>
  <c r="BD114" i="3"/>
  <c r="BD166" i="3"/>
  <c r="AR8" i="3"/>
  <c r="AQ266" i="3"/>
  <c r="AQ233" i="3"/>
  <c r="AQ145" i="3"/>
  <c r="AQ29" i="3"/>
  <c r="AQ269" i="3"/>
  <c r="AQ52" i="3"/>
  <c r="AQ129" i="3"/>
  <c r="BE35" i="3"/>
  <c r="BL35" i="3" s="1"/>
  <c r="AQ238" i="3"/>
  <c r="AQ244" i="3"/>
  <c r="AQ231" i="3"/>
  <c r="AQ258" i="3"/>
  <c r="AQ79" i="3"/>
  <c r="AQ300" i="3"/>
  <c r="AQ45" i="3"/>
  <c r="AQ329" i="3"/>
  <c r="AQ248" i="3"/>
  <c r="AQ308" i="3"/>
  <c r="AQ216" i="3"/>
  <c r="AQ236" i="3"/>
  <c r="AQ92" i="3"/>
  <c r="AQ318" i="3"/>
  <c r="AQ203" i="3"/>
  <c r="AQ188" i="3"/>
  <c r="AQ9" i="3"/>
  <c r="AQ63" i="3"/>
  <c r="AQ23" i="3"/>
  <c r="AQ197" i="3"/>
  <c r="AQ301" i="3"/>
  <c r="AQ56" i="3"/>
  <c r="AQ43" i="3"/>
  <c r="AQ224" i="3"/>
  <c r="AQ222" i="3"/>
  <c r="AQ152" i="3"/>
  <c r="AQ106" i="3"/>
  <c r="AQ341" i="3"/>
  <c r="AQ307" i="3"/>
  <c r="AQ100" i="3"/>
  <c r="AQ107" i="3"/>
  <c r="AQ243" i="3"/>
  <c r="AQ68" i="3"/>
  <c r="AQ280" i="3"/>
  <c r="AQ251" i="3"/>
  <c r="AQ340" i="3"/>
  <c r="AQ128" i="3"/>
  <c r="AQ147" i="3"/>
  <c r="AQ19" i="3"/>
  <c r="AQ174" i="3"/>
  <c r="AQ323" i="3"/>
  <c r="AQ274" i="3"/>
  <c r="AQ86" i="3"/>
  <c r="AQ108" i="3"/>
  <c r="AQ127" i="3"/>
  <c r="AQ293" i="3"/>
  <c r="AQ321" i="3"/>
  <c r="AQ18" i="3"/>
  <c r="AQ144" i="3"/>
  <c r="AQ16" i="3"/>
  <c r="AQ163" i="3"/>
  <c r="AQ35" i="3"/>
  <c r="AQ306" i="3"/>
  <c r="AQ102" i="3"/>
  <c r="AQ124" i="3"/>
  <c r="AQ143" i="3"/>
  <c r="AQ15" i="3"/>
  <c r="AQ325" i="3"/>
  <c r="AQ228" i="3"/>
  <c r="AQ72" i="3"/>
  <c r="AQ263" i="3"/>
  <c r="AQ91" i="3"/>
  <c r="AQ310" i="3"/>
  <c r="AQ78" i="3"/>
  <c r="AQ211" i="3"/>
  <c r="AQ154" i="3"/>
  <c r="AQ26" i="3"/>
  <c r="AQ180" i="3"/>
  <c r="AQ223" i="3"/>
  <c r="AQ254" i="3"/>
  <c r="AQ298" i="3"/>
  <c r="AQ183" i="3"/>
  <c r="AQ22" i="3"/>
  <c r="AQ8" i="3"/>
  <c r="AQ184" i="3"/>
  <c r="AQ80" i="3"/>
  <c r="AQ38" i="3"/>
  <c r="AQ241" i="3"/>
  <c r="AQ327" i="3"/>
  <c r="AQ320" i="3"/>
  <c r="AQ90" i="3"/>
  <c r="AQ20" i="3"/>
  <c r="AQ113" i="3"/>
  <c r="AQ237" i="3"/>
  <c r="AQ162" i="3"/>
  <c r="AQ288" i="3"/>
  <c r="AQ315" i="3"/>
  <c r="AQ32" i="3"/>
  <c r="AQ150" i="3"/>
  <c r="AQ31" i="3"/>
  <c r="AQ61" i="3"/>
  <c r="AQ285" i="3"/>
  <c r="AQ166" i="3"/>
  <c r="AQ239" i="3"/>
  <c r="AQ27" i="3"/>
  <c r="AQ290" i="3"/>
  <c r="AQ114" i="3"/>
  <c r="AQ14" i="3"/>
  <c r="AQ294" i="3"/>
  <c r="AQ131" i="3"/>
  <c r="AQ291" i="3"/>
  <c r="AQ133" i="3"/>
  <c r="AQ314" i="3"/>
  <c r="AQ199" i="3"/>
  <c r="AQ192" i="3"/>
  <c r="AQ81" i="3"/>
  <c r="AQ225" i="3"/>
  <c r="AQ332" i="3"/>
  <c r="AQ196" i="3"/>
  <c r="AQ324" i="3"/>
  <c r="AQ319" i="3"/>
  <c r="AQ277" i="3"/>
  <c r="AQ171" i="3"/>
  <c r="AQ342" i="3"/>
  <c r="AQ42" i="3"/>
  <c r="AQ286" i="3"/>
  <c r="AQ281" i="3"/>
  <c r="AQ96" i="3"/>
  <c r="AQ51" i="3"/>
  <c r="AQ126" i="3"/>
  <c r="AQ240" i="3"/>
  <c r="AQ338" i="3"/>
  <c r="AQ54" i="3"/>
  <c r="AQ172" i="3"/>
  <c r="AQ12" i="3"/>
  <c r="AQ95" i="3"/>
  <c r="AQ193" i="3"/>
  <c r="AQ313" i="3"/>
  <c r="AQ112" i="3"/>
  <c r="AQ279" i="3"/>
  <c r="AQ67" i="3"/>
  <c r="AQ272" i="3"/>
  <c r="AQ70" i="3"/>
  <c r="AQ305" i="3"/>
  <c r="AQ168" i="3"/>
  <c r="AQ123" i="3"/>
  <c r="AQ246" i="3"/>
  <c r="AQ122" i="3"/>
  <c r="AQ84" i="3"/>
  <c r="AQ185" i="3"/>
  <c r="AQ221" i="3"/>
  <c r="AQ13" i="3"/>
  <c r="AQ46" i="3"/>
  <c r="AQ75" i="3"/>
  <c r="AQ24" i="3"/>
  <c r="AQ191" i="3"/>
  <c r="AQ175" i="3"/>
  <c r="AQ151" i="3"/>
  <c r="AQ120" i="3"/>
  <c r="AQ119" i="3"/>
  <c r="AQ264" i="3"/>
  <c r="AQ260" i="3"/>
  <c r="AQ110" i="3"/>
  <c r="AQ204" i="3"/>
  <c r="AQ33" i="3"/>
  <c r="AQ276" i="3"/>
  <c r="AQ64" i="3"/>
  <c r="AQ62" i="3"/>
  <c r="AQ210" i="3"/>
  <c r="AQ271" i="3"/>
  <c r="AQ34" i="3"/>
  <c r="AQ141" i="3"/>
  <c r="AQ242" i="3"/>
  <c r="AQ303" i="3"/>
  <c r="AQ206" i="3"/>
  <c r="AQ66" i="3"/>
  <c r="AQ296" i="3"/>
  <c r="AQ297" i="3"/>
  <c r="AQ136" i="3"/>
  <c r="AQ59" i="3"/>
  <c r="AQ182" i="3"/>
  <c r="AQ135" i="3"/>
  <c r="AQ97" i="3"/>
  <c r="AQ278" i="3"/>
  <c r="AQ214" i="3"/>
  <c r="AQ139" i="3"/>
  <c r="AQ74" i="3"/>
  <c r="AQ88" i="3"/>
  <c r="AQ213" i="3"/>
  <c r="AQ212" i="3"/>
  <c r="AQ115" i="3"/>
  <c r="AQ259" i="3"/>
  <c r="AQ76" i="3"/>
  <c r="AQ207" i="3"/>
  <c r="AQ117" i="3"/>
  <c r="AQ53" i="3"/>
  <c r="AQ48" i="3"/>
  <c r="AQ77" i="3"/>
  <c r="AQ232" i="3"/>
  <c r="AQ104" i="3"/>
  <c r="AQ142" i="3"/>
  <c r="AQ58" i="3"/>
  <c r="AQ245" i="3"/>
  <c r="AQ322" i="3"/>
  <c r="AQ65" i="3"/>
  <c r="AQ87" i="3"/>
  <c r="AQ160" i="3"/>
  <c r="AQ304" i="3"/>
  <c r="AQ44" i="3"/>
  <c r="AQ189" i="3"/>
  <c r="AQ146" i="3"/>
  <c r="AQ176" i="3"/>
  <c r="AQ336" i="3"/>
  <c r="AQ60" i="3"/>
  <c r="AQ253" i="3"/>
  <c r="AQ331" i="3"/>
  <c r="AQ155" i="3"/>
  <c r="AQ226" i="3"/>
  <c r="AQ39" i="3"/>
  <c r="AQ157" i="3"/>
  <c r="AQ311" i="3"/>
  <c r="AQ337" i="3"/>
  <c r="AQ343" i="3"/>
  <c r="AQ179" i="3"/>
  <c r="AQ249" i="3"/>
  <c r="AQ11" i="3"/>
  <c r="AQ187" i="3"/>
  <c r="AQ302" i="3"/>
  <c r="AQ219" i="3"/>
  <c r="AQ134" i="3"/>
  <c r="AQ101" i="3"/>
  <c r="AQ10" i="3"/>
  <c r="AQ49" i="3"/>
  <c r="AQ235" i="3"/>
  <c r="AQ200" i="3"/>
  <c r="AQ299" i="3"/>
  <c r="AQ328" i="3"/>
  <c r="AQ268" i="3"/>
  <c r="AQ194" i="3"/>
  <c r="AQ230" i="3"/>
  <c r="AQ220" i="3"/>
  <c r="AQ137" i="3"/>
  <c r="AQ257" i="3"/>
  <c r="AQ262" i="3"/>
  <c r="AQ252" i="3"/>
  <c r="AQ153" i="3"/>
  <c r="AQ333" i="3"/>
  <c r="AQ40" i="3"/>
  <c r="AQ339" i="3"/>
  <c r="AQ287" i="3"/>
  <c r="AQ69" i="3"/>
  <c r="AQ344" i="3"/>
  <c r="AQ195" i="3"/>
  <c r="AQ159" i="3"/>
  <c r="AQ227" i="3"/>
  <c r="AQ250" i="3"/>
  <c r="AQ50" i="3"/>
  <c r="AQ36" i="3"/>
  <c r="AQ138" i="3"/>
  <c r="AQ295" i="3"/>
  <c r="AQ83" i="3"/>
  <c r="AQ118" i="3"/>
  <c r="AQ85" i="3"/>
  <c r="AQ99" i="3"/>
  <c r="AQ334" i="3"/>
  <c r="AQ292" i="3"/>
  <c r="AQ116" i="3"/>
  <c r="AQ93" i="3"/>
  <c r="AQ17" i="3"/>
  <c r="AQ130" i="3"/>
  <c r="AQ289" i="3"/>
  <c r="AQ284" i="3"/>
  <c r="BE152" i="3"/>
  <c r="BL152" i="3" s="1"/>
  <c r="AQ71" i="3"/>
  <c r="AQ82" i="3"/>
  <c r="AQ125" i="3"/>
  <c r="BE269" i="3"/>
  <c r="AQ164" i="3"/>
  <c r="AQ270" i="3"/>
  <c r="AQ169" i="3"/>
  <c r="AQ28" i="3"/>
  <c r="AQ148" i="3"/>
  <c r="AQ21" i="3"/>
  <c r="AQ326" i="3"/>
  <c r="AQ170" i="3"/>
  <c r="AQ94" i="3"/>
  <c r="AQ167" i="3"/>
  <c r="AQ121" i="3"/>
  <c r="AQ255" i="3"/>
  <c r="B608" i="16"/>
  <c r="B705" i="16" s="1"/>
  <c r="B631" i="17"/>
  <c r="B728" i="17" s="1"/>
  <c r="B884" i="15"/>
  <c r="B641" i="16"/>
  <c r="B738" i="16" s="1"/>
  <c r="B877" i="17"/>
  <c r="B860" i="17"/>
  <c r="K805" i="17"/>
  <c r="B634" i="16"/>
  <c r="B731" i="16" s="1"/>
  <c r="E810" i="17"/>
  <c r="B669" i="16"/>
  <c r="B766" i="16" s="1"/>
  <c r="B677" i="16"/>
  <c r="B774" i="16" s="1"/>
  <c r="B646" i="17"/>
  <c r="B743" i="17" s="1"/>
  <c r="B678" i="17"/>
  <c r="B775" i="17" s="1"/>
  <c r="B624" i="17"/>
  <c r="B721" i="17" s="1"/>
  <c r="B874" i="17"/>
  <c r="H833" i="18"/>
  <c r="H849" i="18"/>
  <c r="H834" i="18"/>
  <c r="B630" i="17"/>
  <c r="B727" i="17" s="1"/>
  <c r="B624" i="18"/>
  <c r="B648" i="18"/>
  <c r="B745" i="18" s="1"/>
  <c r="B667" i="18"/>
  <c r="B764" i="18" s="1"/>
  <c r="B683" i="18"/>
  <c r="B780" i="18" s="1"/>
  <c r="H873" i="16"/>
  <c r="B621" i="18"/>
  <c r="B718" i="18" s="1"/>
  <c r="B645" i="18"/>
  <c r="B742" i="18" s="1"/>
  <c r="B670" i="16"/>
  <c r="B767" i="16" s="1"/>
  <c r="B686" i="16"/>
  <c r="B783" i="16" s="1"/>
  <c r="B679" i="17"/>
  <c r="B776" i="17" s="1"/>
  <c r="E829" i="17"/>
  <c r="E861" i="17"/>
  <c r="B631" i="16"/>
  <c r="B728" i="16" s="1"/>
  <c r="B655" i="16"/>
  <c r="B752" i="16" s="1"/>
  <c r="B663" i="16"/>
  <c r="B760" i="16" s="1"/>
  <c r="B672" i="18"/>
  <c r="B769" i="18" s="1"/>
  <c r="B653" i="16"/>
  <c r="B750" i="16" s="1"/>
  <c r="E811" i="18"/>
  <c r="B646" i="18"/>
  <c r="B743" i="18" s="1"/>
  <c r="B661" i="18"/>
  <c r="B758" i="18" s="1"/>
  <c r="B674" i="18"/>
  <c r="B771" i="18" s="1"/>
  <c r="B633" i="17"/>
  <c r="B730" i="17" s="1"/>
  <c r="B619" i="17"/>
  <c r="B716" i="17" s="1"/>
  <c r="H820" i="18"/>
  <c r="H660" i="18"/>
  <c r="B629" i="16"/>
  <c r="B726" i="16" s="1"/>
  <c r="E801" i="17"/>
  <c r="B610" i="16"/>
  <c r="B707" i="16" s="1"/>
  <c r="B622" i="16"/>
  <c r="B638" i="16"/>
  <c r="B735" i="16" s="1"/>
  <c r="B837" i="17"/>
  <c r="B621" i="17"/>
  <c r="B718" i="17" s="1"/>
  <c r="E806" i="17"/>
  <c r="B658" i="17"/>
  <c r="B755" i="17" s="1"/>
  <c r="H873" i="18"/>
  <c r="E852" i="17"/>
  <c r="K867" i="18"/>
  <c r="B652" i="18"/>
  <c r="B671" i="18"/>
  <c r="B768" i="18" s="1"/>
  <c r="E808" i="18"/>
  <c r="B649" i="18"/>
  <c r="B746" i="18" s="1"/>
  <c r="B616" i="16"/>
  <c r="B713" i="16" s="1"/>
  <c r="B680" i="16"/>
  <c r="B777" i="16" s="1"/>
  <c r="B651" i="17"/>
  <c r="B748" i="17" s="1"/>
  <c r="K817" i="17"/>
  <c r="E915" i="17" s="1"/>
  <c r="B666" i="16"/>
  <c r="B763" i="16" s="1"/>
  <c r="E804" i="18"/>
  <c r="B627" i="18"/>
  <c r="B724" i="18" s="1"/>
  <c r="B651" i="18"/>
  <c r="B748" i="18" s="1"/>
  <c r="B636" i="16"/>
  <c r="B733" i="16" s="1"/>
  <c r="B660" i="16"/>
  <c r="B757" i="16" s="1"/>
  <c r="B635" i="16"/>
  <c r="B732" i="16" s="1"/>
  <c r="B643" i="16"/>
  <c r="B740" i="16" s="1"/>
  <c r="H819" i="16"/>
  <c r="B683" i="16"/>
  <c r="B780" i="16" s="1"/>
  <c r="B676" i="18"/>
  <c r="B638" i="17"/>
  <c r="B735" i="17" s="1"/>
  <c r="B634" i="18"/>
  <c r="B731" i="18" s="1"/>
  <c r="B670" i="18"/>
  <c r="B767" i="18" s="1"/>
  <c r="B620" i="18"/>
  <c r="B717" i="18" s="1"/>
  <c r="B676" i="16"/>
  <c r="B684" i="17"/>
  <c r="B781" i="17" s="1"/>
  <c r="E849" i="17"/>
  <c r="E873" i="17"/>
  <c r="K612" i="17"/>
  <c r="E709" i="17" s="1"/>
  <c r="E820" i="17"/>
  <c r="H686" i="17"/>
  <c r="H883" i="17" s="1"/>
  <c r="E814" i="17"/>
  <c r="B666" i="17"/>
  <c r="B763" i="17" s="1"/>
  <c r="B645" i="16"/>
  <c r="B742" i="16" s="1"/>
  <c r="B616" i="17"/>
  <c r="B713" i="17" s="1"/>
  <c r="B661" i="17"/>
  <c r="B758" i="17" s="1"/>
  <c r="H613" i="18"/>
  <c r="H826" i="18"/>
  <c r="E665" i="17"/>
  <c r="E762" i="17" s="1"/>
  <c r="B608" i="18"/>
  <c r="B705" i="18" s="1"/>
  <c r="B640" i="18"/>
  <c r="B737" i="18" s="1"/>
  <c r="B675" i="18"/>
  <c r="B772" i="18" s="1"/>
  <c r="H664" i="16"/>
  <c r="B637" i="18"/>
  <c r="B646" i="16"/>
  <c r="B743" i="16" s="1"/>
  <c r="B639" i="18"/>
  <c r="B736" i="18" s="1"/>
  <c r="B656" i="16"/>
  <c r="B753" i="16" s="1"/>
  <c r="B865" i="17"/>
  <c r="B606" i="16"/>
  <c r="B703" i="16" s="1"/>
  <c r="B647" i="16"/>
  <c r="B744" i="16" s="1"/>
  <c r="B679" i="16"/>
  <c r="B776" i="16" s="1"/>
  <c r="B687" i="16"/>
  <c r="B784" i="16" s="1"/>
  <c r="B656" i="18"/>
  <c r="B753" i="18" s="1"/>
  <c r="B664" i="18"/>
  <c r="B761" i="18" s="1"/>
  <c r="K808" i="17"/>
  <c r="E906" i="17" s="1"/>
  <c r="B685" i="16"/>
  <c r="B782" i="16" s="1"/>
  <c r="B638" i="18"/>
  <c r="B735" i="18" s="1"/>
  <c r="B677" i="18"/>
  <c r="B774" i="18" s="1"/>
  <c r="B610" i="17"/>
  <c r="B707" i="17" s="1"/>
  <c r="B616" i="18"/>
  <c r="B713" i="18" s="1"/>
  <c r="B668" i="16"/>
  <c r="B765" i="16" s="1"/>
  <c r="B643" i="17"/>
  <c r="B740" i="17" s="1"/>
  <c r="B683" i="17"/>
  <c r="B780" i="17" s="1"/>
  <c r="B621" i="16"/>
  <c r="B718" i="16" s="1"/>
  <c r="B637" i="16"/>
  <c r="B734" i="16" s="1"/>
  <c r="B672" i="17"/>
  <c r="B769" i="17" s="1"/>
  <c r="B639" i="17"/>
  <c r="B736" i="17" s="1"/>
  <c r="B671" i="17"/>
  <c r="B768" i="17" s="1"/>
  <c r="B603" i="16"/>
  <c r="B700" i="16" s="1"/>
  <c r="B615" i="16"/>
  <c r="B712" i="16" s="1"/>
  <c r="E822" i="17"/>
  <c r="B673" i="16"/>
  <c r="B770" i="16" s="1"/>
  <c r="B618" i="17"/>
  <c r="B715" i="17" s="1"/>
  <c r="B644" i="18"/>
  <c r="B663" i="18"/>
  <c r="B760" i="18" s="1"/>
  <c r="H644" i="16"/>
  <c r="H841" i="16" s="1"/>
  <c r="B625" i="18"/>
  <c r="B722" i="18" s="1"/>
  <c r="B641" i="18"/>
  <c r="B738" i="18" s="1"/>
  <c r="E841" i="17"/>
  <c r="B643" i="18"/>
  <c r="B740" i="18" s="1"/>
  <c r="E803" i="17"/>
  <c r="B626" i="16"/>
  <c r="B723" i="16" s="1"/>
  <c r="B659" i="16"/>
  <c r="B756" i="16" s="1"/>
  <c r="B675" i="16"/>
  <c r="B772" i="16" s="1"/>
  <c r="B650" i="17"/>
  <c r="B747" i="17" s="1"/>
  <c r="B682" i="17"/>
  <c r="B779" i="17" s="1"/>
  <c r="B670" i="17"/>
  <c r="B767" i="17" s="1"/>
  <c r="B608" i="17"/>
  <c r="B705" i="17" s="1"/>
  <c r="B637" i="17"/>
  <c r="B734" i="17" s="1"/>
  <c r="B626" i="18"/>
  <c r="B723" i="18" s="1"/>
  <c r="B657" i="18"/>
  <c r="B754" i="18" s="1"/>
  <c r="E850" i="17"/>
  <c r="E874" i="17"/>
  <c r="B655" i="18"/>
  <c r="B752" i="18" s="1"/>
  <c r="B624" i="16"/>
  <c r="B721" i="16" s="1"/>
  <c r="B652" i="16"/>
  <c r="B749" i="16" s="1"/>
  <c r="B627" i="17"/>
  <c r="B724" i="17" s="1"/>
  <c r="E859" i="18"/>
  <c r="B648" i="17"/>
  <c r="B745" i="17" s="1"/>
  <c r="B609" i="18"/>
  <c r="B609" i="16"/>
  <c r="B706" i="16" s="1"/>
  <c r="H827" i="16"/>
  <c r="B634" i="17"/>
  <c r="B731" i="17" s="1"/>
  <c r="E826" i="17"/>
  <c r="H841" i="18"/>
  <c r="B622" i="17"/>
  <c r="B719" i="17" s="1"/>
  <c r="B632" i="18"/>
  <c r="B729" i="18" s="1"/>
  <c r="B659" i="18"/>
  <c r="B756" i="18" s="1"/>
  <c r="B604" i="16"/>
  <c r="B701" i="16" s="1"/>
  <c r="B812" i="17"/>
  <c r="B662" i="16"/>
  <c r="B759" i="16" s="1"/>
  <c r="B678" i="16"/>
  <c r="B775" i="16" s="1"/>
  <c r="E837" i="17"/>
  <c r="B631" i="18"/>
  <c r="B728" i="18" s="1"/>
  <c r="B647" i="18"/>
  <c r="B744" i="18" s="1"/>
  <c r="B672" i="16"/>
  <c r="B769" i="16" s="1"/>
  <c r="B642" i="17"/>
  <c r="B739" i="17" s="1"/>
  <c r="B662" i="17"/>
  <c r="B759" i="17" s="1"/>
  <c r="E827" i="18"/>
  <c r="B669" i="18"/>
  <c r="B649" i="17"/>
  <c r="B746" i="17" s="1"/>
  <c r="B681" i="17"/>
  <c r="B778" i="17" s="1"/>
  <c r="B628" i="16"/>
  <c r="B725" i="16" s="1"/>
  <c r="H806" i="18"/>
  <c r="H668" i="18"/>
  <c r="H865" i="18" s="1"/>
  <c r="B614" i="16"/>
  <c r="B630" i="16"/>
  <c r="B642" i="16"/>
  <c r="B739" i="16" s="1"/>
  <c r="B656" i="17"/>
  <c r="B753" i="17" s="1"/>
  <c r="E877" i="17"/>
  <c r="H881" i="18"/>
  <c r="B665" i="16"/>
  <c r="B762" i="16" s="1"/>
  <c r="E860" i="17"/>
  <c r="B610" i="18"/>
  <c r="B707" i="18" s="1"/>
  <c r="K686" i="18"/>
  <c r="E783" i="18" s="1"/>
  <c r="B626" i="17"/>
  <c r="B723" i="17" s="1"/>
  <c r="E645" i="17"/>
  <c r="E742" i="17" s="1"/>
  <c r="B636" i="18"/>
  <c r="B679" i="18"/>
  <c r="B776" i="18" s="1"/>
  <c r="B617" i="18"/>
  <c r="B714" i="18" s="1"/>
  <c r="B617" i="16"/>
  <c r="B714" i="16" s="1"/>
  <c r="B658" i="16"/>
  <c r="B755" i="16" s="1"/>
  <c r="B674" i="16"/>
  <c r="B771" i="16" s="1"/>
  <c r="B619" i="18"/>
  <c r="B716" i="18" s="1"/>
  <c r="B620" i="16"/>
  <c r="B717" i="16" s="1"/>
  <c r="B684" i="16"/>
  <c r="B781" i="16" s="1"/>
  <c r="B627" i="16"/>
  <c r="B724" i="16" s="1"/>
  <c r="H811" i="16"/>
  <c r="B651" i="16"/>
  <c r="B748" i="16" s="1"/>
  <c r="B654" i="17"/>
  <c r="B751" i="17" s="1"/>
  <c r="E812" i="18"/>
  <c r="E1010" i="18" s="1"/>
  <c r="D1106" i="18" s="1"/>
  <c r="D1200" i="18" s="1"/>
  <c r="B618" i="18"/>
  <c r="B715" i="18" s="1"/>
  <c r="B650" i="18"/>
  <c r="B747" i="18" s="1"/>
  <c r="B654" i="18"/>
  <c r="B751" i="18" s="1"/>
  <c r="B838" i="17"/>
  <c r="B673" i="17"/>
  <c r="B770" i="17" s="1"/>
  <c r="B612" i="18"/>
  <c r="B709" i="18" s="1"/>
  <c r="B687" i="18"/>
  <c r="B784" i="18" s="1"/>
  <c r="E802" i="17"/>
  <c r="E812" i="17"/>
  <c r="E857" i="17"/>
  <c r="B618" i="16"/>
  <c r="B715" i="16" s="1"/>
  <c r="E808" i="16"/>
  <c r="E1006" i="16" s="1"/>
  <c r="D1102" i="16" s="1"/>
  <c r="D1196" i="16" s="1"/>
  <c r="B603" i="17"/>
  <c r="B700" i="17" s="1"/>
  <c r="H866" i="18"/>
  <c r="H882" i="18"/>
  <c r="B614" i="17"/>
  <c r="B711" i="17" s="1"/>
  <c r="E838" i="17"/>
  <c r="E854" i="17"/>
  <c r="B629" i="18"/>
  <c r="B653" i="18"/>
  <c r="B750" i="18" s="1"/>
  <c r="B654" i="16"/>
  <c r="B751" i="16" s="1"/>
  <c r="B605" i="18"/>
  <c r="B702" i="18" s="1"/>
  <c r="B623" i="18"/>
  <c r="K832" i="17"/>
  <c r="E930" i="17" s="1"/>
  <c r="B603" i="18"/>
  <c r="B700" i="18" s="1"/>
  <c r="B659" i="17"/>
  <c r="B756" i="17" s="1"/>
  <c r="K825" i="17"/>
  <c r="B639" i="16"/>
  <c r="B736" i="16" s="1"/>
  <c r="B671" i="16"/>
  <c r="B768" i="16" s="1"/>
  <c r="B680" i="18"/>
  <c r="B777" i="18" s="1"/>
  <c r="B661" i="16"/>
  <c r="B758" i="16" s="1"/>
  <c r="B622" i="18"/>
  <c r="B719" i="18" s="1"/>
  <c r="B685" i="18"/>
  <c r="K880" i="17"/>
  <c r="E978" i="17" s="1"/>
  <c r="B682" i="18"/>
  <c r="B779" i="18" s="1"/>
  <c r="B604" i="18"/>
  <c r="B701" i="18" s="1"/>
  <c r="B640" i="16"/>
  <c r="B737" i="16" s="1"/>
  <c r="B635" i="17"/>
  <c r="B732" i="17" s="1"/>
  <c r="B667" i="17"/>
  <c r="B764" i="17" s="1"/>
  <c r="B613" i="16"/>
  <c r="B710" i="16" s="1"/>
  <c r="K821" i="17"/>
  <c r="E919" i="17" s="1"/>
  <c r="B611" i="17"/>
  <c r="B708" i="17" s="1"/>
  <c r="B687" i="17"/>
  <c r="B784" i="17" s="1"/>
  <c r="B605" i="16"/>
  <c r="B702" i="16" s="1"/>
  <c r="B623" i="16"/>
  <c r="B720" i="16" s="1"/>
  <c r="B674" i="17"/>
  <c r="B771" i="17" s="1"/>
  <c r="B657" i="16"/>
  <c r="B754" i="16" s="1"/>
  <c r="H821" i="18"/>
  <c r="B628" i="18"/>
  <c r="B725" i="18" s="1"/>
  <c r="E816" i="16"/>
  <c r="H648" i="16"/>
  <c r="H845" i="16" s="1"/>
  <c r="B633" i="18"/>
  <c r="B730" i="18" s="1"/>
  <c r="B607" i="16"/>
  <c r="B704" i="16" s="1"/>
  <c r="B625" i="16"/>
  <c r="B722" i="16" s="1"/>
  <c r="B633" i="16"/>
  <c r="B730" i="16" s="1"/>
  <c r="B857" i="17"/>
  <c r="B675" i="17"/>
  <c r="B772" i="17" s="1"/>
  <c r="B650" i="16"/>
  <c r="B747" i="16" s="1"/>
  <c r="B682" i="16"/>
  <c r="B779" i="16" s="1"/>
  <c r="B607" i="17"/>
  <c r="B704" i="17" s="1"/>
  <c r="E833" i="17"/>
  <c r="E865" i="17"/>
  <c r="B635" i="18"/>
  <c r="B732" i="18" s="1"/>
  <c r="B816" i="16"/>
  <c r="B667" i="16"/>
  <c r="B764" i="16" s="1"/>
  <c r="B684" i="18"/>
  <c r="B649" i="16"/>
  <c r="B746" i="16" s="1"/>
  <c r="B681" i="16"/>
  <c r="B778" i="16" s="1"/>
  <c r="E844" i="17"/>
  <c r="B606" i="18"/>
  <c r="B703" i="18" s="1"/>
  <c r="B665" i="18"/>
  <c r="B762" i="18" s="1"/>
  <c r="B681" i="18"/>
  <c r="B778" i="18" s="1"/>
  <c r="B678" i="18"/>
  <c r="B775" i="18" s="1"/>
  <c r="E866" i="17"/>
  <c r="E882" i="17"/>
  <c r="D1141" i="15" l="1"/>
  <c r="D1235" i="15" s="1"/>
  <c r="D1173" i="15"/>
  <c r="D1267" i="15" s="1"/>
  <c r="D1096" i="15"/>
  <c r="D1190" i="15" s="1"/>
  <c r="B916" i="15"/>
  <c r="B801" i="17"/>
  <c r="B1026" i="15"/>
  <c r="B1122" i="15" s="1"/>
  <c r="B1216" i="15" s="1"/>
  <c r="B921" i="15"/>
  <c r="B1006" i="15"/>
  <c r="B1102" i="15" s="1"/>
  <c r="B1196" i="15" s="1"/>
  <c r="D1136" i="15"/>
  <c r="D1230" i="15" s="1"/>
  <c r="D1137" i="15"/>
  <c r="D1231" i="15" s="1"/>
  <c r="B1173" i="15"/>
  <c r="B1267" i="15" s="1"/>
  <c r="B1163" i="15"/>
  <c r="B1257" i="15" s="1"/>
  <c r="B1172" i="15"/>
  <c r="B1266" i="15" s="1"/>
  <c r="B854" i="17"/>
  <c r="B1052" i="17" s="1"/>
  <c r="B1148" i="17" s="1"/>
  <c r="B1242" i="17" s="1"/>
  <c r="B935" i="15"/>
  <c r="B802" i="17"/>
  <c r="BZ215" i="3"/>
  <c r="CR215" i="3"/>
  <c r="B976" i="15"/>
  <c r="B1059" i="15"/>
  <c r="B1155" i="15" s="1"/>
  <c r="B1249" i="15" s="1"/>
  <c r="D1151" i="15"/>
  <c r="D1245" i="15" s="1"/>
  <c r="D1157" i="15"/>
  <c r="D1251" i="15" s="1"/>
  <c r="B1132" i="15"/>
  <c r="B1226" i="15" s="1"/>
  <c r="B1148" i="15"/>
  <c r="B1242" i="15" s="1"/>
  <c r="D1111" i="15"/>
  <c r="D1205" i="15" s="1"/>
  <c r="B1019" i="15"/>
  <c r="B1115" i="15" s="1"/>
  <c r="B1209" i="15" s="1"/>
  <c r="D1097" i="15"/>
  <c r="D1191" i="15" s="1"/>
  <c r="D1125" i="15"/>
  <c r="D1219" i="15" s="1"/>
  <c r="B1149" i="15"/>
  <c r="B1243" i="15" s="1"/>
  <c r="B1157" i="15"/>
  <c r="B1251" i="15" s="1"/>
  <c r="B1175" i="15"/>
  <c r="B1269" i="15" s="1"/>
  <c r="E713" i="19"/>
  <c r="D1110" i="17"/>
  <c r="D1204" i="17" s="1"/>
  <c r="B1176" i="15"/>
  <c r="B1270" i="15" s="1"/>
  <c r="D1113" i="15"/>
  <c r="D1207" i="15" s="1"/>
  <c r="D1117" i="15"/>
  <c r="D1211" i="15" s="1"/>
  <c r="B964" i="15"/>
  <c r="D1107" i="15"/>
  <c r="D1201" i="15" s="1"/>
  <c r="B1128" i="15"/>
  <c r="B1222" i="15" s="1"/>
  <c r="B1106" i="15"/>
  <c r="B1200" i="15" s="1"/>
  <c r="D1109" i="15"/>
  <c r="D1203" i="15" s="1"/>
  <c r="D1120" i="15"/>
  <c r="D1214" i="15" s="1"/>
  <c r="D1121" i="15"/>
  <c r="D1215" i="15" s="1"/>
  <c r="D1164" i="15"/>
  <c r="D1258" i="15" s="1"/>
  <c r="B1069" i="15"/>
  <c r="B1165" i="15" s="1"/>
  <c r="B1259" i="15" s="1"/>
  <c r="B1144" i="15"/>
  <c r="B1238" i="15" s="1"/>
  <c r="D1103" i="15"/>
  <c r="D1197" i="15" s="1"/>
  <c r="B1164" i="15"/>
  <c r="B1258" i="15" s="1"/>
  <c r="B1110" i="15"/>
  <c r="B1204" i="15" s="1"/>
  <c r="B1171" i="15"/>
  <c r="B1265" i="15" s="1"/>
  <c r="D1165" i="16"/>
  <c r="D1259" i="16" s="1"/>
  <c r="D1134" i="16"/>
  <c r="D1228" i="16" s="1"/>
  <c r="D1138" i="16"/>
  <c r="D1232" i="16" s="1"/>
  <c r="D1120" i="18"/>
  <c r="D1214" i="18" s="1"/>
  <c r="D1125" i="16"/>
  <c r="D1219" i="16" s="1"/>
  <c r="D1144" i="18"/>
  <c r="D1238" i="18" s="1"/>
  <c r="D1125" i="17"/>
  <c r="D1219" i="17" s="1"/>
  <c r="D1163" i="16"/>
  <c r="D1257" i="16" s="1"/>
  <c r="D1149" i="15"/>
  <c r="D1243" i="15" s="1"/>
  <c r="B1170" i="15"/>
  <c r="B1264" i="15" s="1"/>
  <c r="B1137" i="15"/>
  <c r="B1231" i="15" s="1"/>
  <c r="D1132" i="16"/>
  <c r="D1226" i="16" s="1"/>
  <c r="D1127" i="16"/>
  <c r="D1221" i="16" s="1"/>
  <c r="D1140" i="17"/>
  <c r="D1234" i="17" s="1"/>
  <c r="D1123" i="16"/>
  <c r="D1217" i="16" s="1"/>
  <c r="D1175" i="17"/>
  <c r="D1269" i="17" s="1"/>
  <c r="D1161" i="17"/>
  <c r="D1255" i="17" s="1"/>
  <c r="D1161" i="15"/>
  <c r="D1255" i="15" s="1"/>
  <c r="D1162" i="17"/>
  <c r="D1256" i="17" s="1"/>
  <c r="D1168" i="16"/>
  <c r="D1262" i="16" s="1"/>
  <c r="D1177" i="15"/>
  <c r="D1271" i="15" s="1"/>
  <c r="B1112" i="15"/>
  <c r="B1206" i="15" s="1"/>
  <c r="D1101" i="15"/>
  <c r="D1195" i="15" s="1"/>
  <c r="B977" i="15"/>
  <c r="D1155" i="15"/>
  <c r="D1249" i="15" s="1"/>
  <c r="D1133" i="15"/>
  <c r="D1227" i="15" s="1"/>
  <c r="D1130" i="17"/>
  <c r="D1224" i="17" s="1"/>
  <c r="D1113" i="18"/>
  <c r="D1207" i="18" s="1"/>
  <c r="D1135" i="16"/>
  <c r="D1229" i="16" s="1"/>
  <c r="D1123" i="18"/>
  <c r="D1217" i="18" s="1"/>
  <c r="D1103" i="18"/>
  <c r="D1197" i="18" s="1"/>
  <c r="D1137" i="18"/>
  <c r="D1231" i="18" s="1"/>
  <c r="D1130" i="16"/>
  <c r="D1224" i="16" s="1"/>
  <c r="D1140" i="15"/>
  <c r="D1234" i="15" s="1"/>
  <c r="B1119" i="15"/>
  <c r="B1213" i="15" s="1"/>
  <c r="B1114" i="15"/>
  <c r="B1208" i="15" s="1"/>
  <c r="D1139" i="15"/>
  <c r="D1233" i="15" s="1"/>
  <c r="D1152" i="15"/>
  <c r="D1246" i="15" s="1"/>
  <c r="D1126" i="15"/>
  <c r="D1220" i="15" s="1"/>
  <c r="B859" i="18"/>
  <c r="B957" i="18" s="1"/>
  <c r="B866" i="17"/>
  <c r="B770" i="19"/>
  <c r="D1177" i="16"/>
  <c r="D1271" i="16" s="1"/>
  <c r="D1138" i="18"/>
  <c r="D1232" i="18" s="1"/>
  <c r="D1149" i="17"/>
  <c r="D1243" i="17" s="1"/>
  <c r="D1145" i="15"/>
  <c r="D1239" i="15" s="1"/>
  <c r="B1065" i="15"/>
  <c r="B1161" i="15" s="1"/>
  <c r="B1255" i="15" s="1"/>
  <c r="B961" i="15"/>
  <c r="B938" i="15"/>
  <c r="D1132" i="15"/>
  <c r="D1226" i="15" s="1"/>
  <c r="B967" i="15"/>
  <c r="B936" i="15"/>
  <c r="B1011" i="15"/>
  <c r="B1107" i="15" s="1"/>
  <c r="B1201" i="15" s="1"/>
  <c r="D1161" i="16"/>
  <c r="D1255" i="16" s="1"/>
  <c r="D1174" i="18"/>
  <c r="D1268" i="18" s="1"/>
  <c r="D1124" i="16"/>
  <c r="D1218" i="16" s="1"/>
  <c r="D1141" i="17"/>
  <c r="D1235" i="17" s="1"/>
  <c r="D1158" i="18"/>
  <c r="D1252" i="18" s="1"/>
  <c r="D1114" i="18"/>
  <c r="D1208" i="18" s="1"/>
  <c r="D1122" i="16"/>
  <c r="D1216" i="16" s="1"/>
  <c r="B1013" i="15"/>
  <c r="B1109" i="15" s="1"/>
  <c r="B1203" i="15" s="1"/>
  <c r="D1100" i="15"/>
  <c r="D1194" i="15" s="1"/>
  <c r="D1118" i="15"/>
  <c r="D1212" i="15" s="1"/>
  <c r="D1168" i="15"/>
  <c r="D1262" i="15" s="1"/>
  <c r="D1094" i="17"/>
  <c r="D1188" i="17" s="1"/>
  <c r="D1166" i="15"/>
  <c r="D1260" i="15" s="1"/>
  <c r="B941" i="15"/>
  <c r="D1103" i="16"/>
  <c r="D1197" i="16" s="1"/>
  <c r="D1133" i="18"/>
  <c r="D1227" i="18" s="1"/>
  <c r="D1157" i="18"/>
  <c r="D1251" i="18" s="1"/>
  <c r="B922" i="15"/>
  <c r="D1163" i="15"/>
  <c r="D1257" i="15" s="1"/>
  <c r="D1153" i="15"/>
  <c r="D1247" i="15" s="1"/>
  <c r="B979" i="15"/>
  <c r="D1129" i="15"/>
  <c r="D1223" i="15" s="1"/>
  <c r="B1027" i="15"/>
  <c r="B1123" i="15" s="1"/>
  <c r="B1217" i="15" s="1"/>
  <c r="D1165" i="15"/>
  <c r="D1259" i="15" s="1"/>
  <c r="B1100" i="15"/>
  <c r="B1194" i="15" s="1"/>
  <c r="B1125" i="15"/>
  <c r="B1219" i="15" s="1"/>
  <c r="B1120" i="15"/>
  <c r="B1214" i="15" s="1"/>
  <c r="B1160" i="15"/>
  <c r="B1254" i="15" s="1"/>
  <c r="B1111" i="15"/>
  <c r="B1205" i="15" s="1"/>
  <c r="B1151" i="15"/>
  <c r="B1245" i="15" s="1"/>
  <c r="B1140" i="15"/>
  <c r="B1234" i="15" s="1"/>
  <c r="B1146" i="15"/>
  <c r="B1240" i="15" s="1"/>
  <c r="D1160" i="15"/>
  <c r="D1254" i="15" s="1"/>
  <c r="D1133" i="17"/>
  <c r="D1227" i="17" s="1"/>
  <c r="D1128" i="18"/>
  <c r="D1222" i="18" s="1"/>
  <c r="D1162" i="15"/>
  <c r="D1256" i="15" s="1"/>
  <c r="D1172" i="15"/>
  <c r="D1266" i="15" s="1"/>
  <c r="D1150" i="17"/>
  <c r="D1244" i="17" s="1"/>
  <c r="D1108" i="18"/>
  <c r="D1202" i="18" s="1"/>
  <c r="B1131" i="15"/>
  <c r="B1225" i="15" s="1"/>
  <c r="E723" i="19"/>
  <c r="D1136" i="18"/>
  <c r="D1230" i="18" s="1"/>
  <c r="D1151" i="16"/>
  <c r="D1245" i="16" s="1"/>
  <c r="D1139" i="17"/>
  <c r="D1233" i="17" s="1"/>
  <c r="D1151" i="18"/>
  <c r="D1245" i="18" s="1"/>
  <c r="D1147" i="16"/>
  <c r="D1241" i="16" s="1"/>
  <c r="D1107" i="17"/>
  <c r="D1201" i="17" s="1"/>
  <c r="D1146" i="16"/>
  <c r="D1240" i="16" s="1"/>
  <c r="D1111" i="18"/>
  <c r="D1205" i="18" s="1"/>
  <c r="B1121" i="15"/>
  <c r="B1215" i="15" s="1"/>
  <c r="D1112" i="15"/>
  <c r="D1206" i="15" s="1"/>
  <c r="D1094" i="16"/>
  <c r="D1188" i="16" s="1"/>
  <c r="D1128" i="16"/>
  <c r="D1222" i="16" s="1"/>
  <c r="D1156" i="18"/>
  <c r="D1250" i="18" s="1"/>
  <c r="D1172" i="18"/>
  <c r="D1266" i="18" s="1"/>
  <c r="D1135" i="18"/>
  <c r="D1229" i="18" s="1"/>
  <c r="D1164" i="17"/>
  <c r="D1258" i="17" s="1"/>
  <c r="D1148" i="18"/>
  <c r="D1242" i="18" s="1"/>
  <c r="D1131" i="18"/>
  <c r="D1225" i="18" s="1"/>
  <c r="D1153" i="17"/>
  <c r="D1247" i="17" s="1"/>
  <c r="B1117" i="15"/>
  <c r="B1211" i="15" s="1"/>
  <c r="D1158" i="16"/>
  <c r="D1252" i="16" s="1"/>
  <c r="D1110" i="18"/>
  <c r="D1204" i="18" s="1"/>
  <c r="D1165" i="17"/>
  <c r="D1259" i="17" s="1"/>
  <c r="D1150" i="16"/>
  <c r="D1244" i="16" s="1"/>
  <c r="D1124" i="17"/>
  <c r="D1218" i="17" s="1"/>
  <c r="D1156" i="16"/>
  <c r="D1250" i="16" s="1"/>
  <c r="D1176" i="15"/>
  <c r="D1270" i="15" s="1"/>
  <c r="D1171" i="15"/>
  <c r="D1265" i="15" s="1"/>
  <c r="D1156" i="15"/>
  <c r="D1250" i="15" s="1"/>
  <c r="D1170" i="17"/>
  <c r="D1264" i="17" s="1"/>
  <c r="D1118" i="17"/>
  <c r="D1212" i="17" s="1"/>
  <c r="D1176" i="16"/>
  <c r="D1270" i="16" s="1"/>
  <c r="D1157" i="17"/>
  <c r="D1251" i="17" s="1"/>
  <c r="D1126" i="18"/>
  <c r="D1220" i="18" s="1"/>
  <c r="D1104" i="16"/>
  <c r="D1198" i="16" s="1"/>
  <c r="D1110" i="15"/>
  <c r="D1204" i="15" s="1"/>
  <c r="B1108" i="15"/>
  <c r="B1202" i="15" s="1"/>
  <c r="D1123" i="15"/>
  <c r="D1217" i="15" s="1"/>
  <c r="D1174" i="15"/>
  <c r="D1268" i="15" s="1"/>
  <c r="B974" i="15"/>
  <c r="B1154" i="15"/>
  <c r="B1248" i="15" s="1"/>
  <c r="B1177" i="15"/>
  <c r="B1271" i="15" s="1"/>
  <c r="B833" i="17"/>
  <c r="B810" i="17"/>
  <c r="B778" i="19"/>
  <c r="B1007" i="15"/>
  <c r="B1103" i="15" s="1"/>
  <c r="B1197" i="15" s="1"/>
  <c r="B803" i="17"/>
  <c r="B826" i="17"/>
  <c r="B804" i="18"/>
  <c r="B829" i="17"/>
  <c r="B1027" i="17" s="1"/>
  <c r="B1123" i="17" s="1"/>
  <c r="B1217" i="17" s="1"/>
  <c r="B811" i="18"/>
  <c r="B1009" i="15"/>
  <c r="B1105" i="15" s="1"/>
  <c r="B1199" i="15" s="1"/>
  <c r="B944" i="15"/>
  <c r="B1020" i="15"/>
  <c r="B1116" i="15" s="1"/>
  <c r="B1210" i="15" s="1"/>
  <c r="B950" i="15"/>
  <c r="B930" i="15"/>
  <c r="B1062" i="15"/>
  <c r="B1158" i="15" s="1"/>
  <c r="B1252" i="15" s="1"/>
  <c r="B822" i="17"/>
  <c r="B1020" i="17" s="1"/>
  <c r="B1116" i="17" s="1"/>
  <c r="B1210" i="17" s="1"/>
  <c r="B873" i="17"/>
  <c r="B1078" i="15"/>
  <c r="B1174" i="15" s="1"/>
  <c r="B1268" i="15" s="1"/>
  <c r="B1057" i="15"/>
  <c r="B1153" i="15" s="1"/>
  <c r="B1247" i="15" s="1"/>
  <c r="B968" i="15"/>
  <c r="B1039" i="15"/>
  <c r="B1135" i="15" s="1"/>
  <c r="B1229" i="15" s="1"/>
  <c r="B975" i="15"/>
  <c r="B780" i="19"/>
  <c r="E759" i="19"/>
  <c r="B708" i="19"/>
  <c r="B1046" i="15"/>
  <c r="B1142" i="15" s="1"/>
  <c r="B1236" i="15" s="1"/>
  <c r="B914" i="15"/>
  <c r="B1066" i="15"/>
  <c r="B1162" i="15" s="1"/>
  <c r="B1256" i="15" s="1"/>
  <c r="B1056" i="15"/>
  <c r="B918" i="15"/>
  <c r="E733" i="19"/>
  <c r="B764" i="19"/>
  <c r="B769" i="19"/>
  <c r="B1033" i="15"/>
  <c r="B1129" i="15" s="1"/>
  <c r="B1223" i="15" s="1"/>
  <c r="B923" i="15"/>
  <c r="B910" i="15"/>
  <c r="B953" i="15"/>
  <c r="E707" i="19"/>
  <c r="B1070" i="15"/>
  <c r="B772" i="19"/>
  <c r="B1017" i="15"/>
  <c r="B1113" i="15" s="1"/>
  <c r="B1207" i="15" s="1"/>
  <c r="B1028" i="15"/>
  <c r="B1071" i="15"/>
  <c r="B1167" i="15" s="1"/>
  <c r="B1261" i="15" s="1"/>
  <c r="B758" i="19"/>
  <c r="E758" i="19"/>
  <c r="B999" i="15"/>
  <c r="B1095" i="15" s="1"/>
  <c r="B1189" i="15" s="1"/>
  <c r="B954" i="15"/>
  <c r="E776" i="19"/>
  <c r="B730" i="19"/>
  <c r="E729" i="19"/>
  <c r="B1049" i="15"/>
  <c r="B1145" i="15" s="1"/>
  <c r="B1239" i="15" s="1"/>
  <c r="B850" i="17"/>
  <c r="B948" i="17" s="1"/>
  <c r="B863" i="18"/>
  <c r="B961" i="18" s="1"/>
  <c r="B718" i="19"/>
  <c r="B904" i="15"/>
  <c r="B929" i="15"/>
  <c r="B924" i="15"/>
  <c r="E731" i="19"/>
  <c r="B749" i="19"/>
  <c r="B955" i="15"/>
  <c r="B915" i="15"/>
  <c r="B1060" i="15"/>
  <c r="B1156" i="15" s="1"/>
  <c r="B1250" i="15" s="1"/>
  <c r="B870" i="18"/>
  <c r="B1068" i="18" s="1"/>
  <c r="B1164" i="18" s="1"/>
  <c r="B1258" i="18" s="1"/>
  <c r="B808" i="16"/>
  <c r="B1006" i="16" s="1"/>
  <c r="B1102" i="16" s="1"/>
  <c r="B1196" i="16" s="1"/>
  <c r="B812" i="18"/>
  <c r="B1010" i="18" s="1"/>
  <c r="B1106" i="18" s="1"/>
  <c r="B1200" i="18" s="1"/>
  <c r="B861" i="17"/>
  <c r="B959" i="17" s="1"/>
  <c r="B706" i="19"/>
  <c r="B709" i="19"/>
  <c r="E714" i="19"/>
  <c r="B737" i="19"/>
  <c r="B841" i="17"/>
  <c r="B1039" i="17" s="1"/>
  <c r="B1135" i="17" s="1"/>
  <c r="B1229" i="17" s="1"/>
  <c r="E738" i="19"/>
  <c r="B755" i="19"/>
  <c r="B1051" i="15"/>
  <c r="B1147" i="15" s="1"/>
  <c r="B1241" i="15" s="1"/>
  <c r="B1003" i="15"/>
  <c r="B1099" i="15" s="1"/>
  <c r="B1193" i="15" s="1"/>
  <c r="B806" i="17"/>
  <c r="B1004" i="17" s="1"/>
  <c r="B1100" i="17" s="1"/>
  <c r="B1194" i="17" s="1"/>
  <c r="E727" i="19"/>
  <c r="B710" i="19"/>
  <c r="B1063" i="15"/>
  <c r="B1159" i="15" s="1"/>
  <c r="B1253" i="15" s="1"/>
  <c r="B1008" i="15"/>
  <c r="B1104" i="15" s="1"/>
  <c r="B1198" i="15" s="1"/>
  <c r="B908" i="15"/>
  <c r="B1045" i="15"/>
  <c r="B945" i="15"/>
  <c r="B958" i="15"/>
  <c r="B1040" i="15"/>
  <c r="B940" i="15"/>
  <c r="B943" i="15"/>
  <c r="B1043" i="15"/>
  <c r="B736" i="19"/>
  <c r="E755" i="19"/>
  <c r="B726" i="19"/>
  <c r="B1047" i="15"/>
  <c r="B1143" i="15" s="1"/>
  <c r="B1237" i="15" s="1"/>
  <c r="B1031" i="15"/>
  <c r="B1127" i="15" s="1"/>
  <c r="B1221" i="15" s="1"/>
  <c r="B931" i="15"/>
  <c r="B1073" i="15"/>
  <c r="B1169" i="15" s="1"/>
  <c r="B1263" i="15" s="1"/>
  <c r="B973" i="15"/>
  <c r="E756" i="19"/>
  <c r="B750" i="19"/>
  <c r="B932" i="15"/>
  <c r="B720" i="19"/>
  <c r="B753" i="19"/>
  <c r="E764" i="19"/>
  <c r="E708" i="19"/>
  <c r="E716" i="19"/>
  <c r="E742" i="19"/>
  <c r="B767" i="19"/>
  <c r="E730" i="19"/>
  <c r="B700" i="19"/>
  <c r="B742" i="19"/>
  <c r="E777" i="19"/>
  <c r="E719" i="19"/>
  <c r="E771" i="19"/>
  <c r="E1042" i="17"/>
  <c r="D1138" i="17" s="1"/>
  <c r="D1232" i="17" s="1"/>
  <c r="E1063" i="17"/>
  <c r="D1159" i="17" s="1"/>
  <c r="D1253" i="17" s="1"/>
  <c r="E1014" i="16"/>
  <c r="D1110" i="16" s="1"/>
  <c r="D1204" i="16" s="1"/>
  <c r="B1048" i="17"/>
  <c r="B1144" i="17" s="1"/>
  <c r="B1238" i="17" s="1"/>
  <c r="K1023" i="17"/>
  <c r="D1119" i="17" s="1"/>
  <c r="D1213" i="17" s="1"/>
  <c r="H1080" i="18"/>
  <c r="E980" i="18"/>
  <c r="E1010" i="17"/>
  <c r="D1106" i="17" s="1"/>
  <c r="D1200" i="17" s="1"/>
  <c r="B1043" i="16"/>
  <c r="B943" i="16"/>
  <c r="E1075" i="17"/>
  <c r="D1171" i="17" s="1"/>
  <c r="D1265" i="17" s="1"/>
  <c r="E1025" i="18"/>
  <c r="E1024" i="17"/>
  <c r="D1120" i="17" s="1"/>
  <c r="D1214" i="17" s="1"/>
  <c r="E1072" i="17"/>
  <c r="D1168" i="17" s="1"/>
  <c r="D1262" i="17" s="1"/>
  <c r="H1039" i="16"/>
  <c r="E939" i="16"/>
  <c r="B1064" i="17"/>
  <c r="B1160" i="17" s="1"/>
  <c r="B1254" i="17" s="1"/>
  <c r="B964" i="17"/>
  <c r="B1063" i="17"/>
  <c r="B1159" i="17" s="1"/>
  <c r="B1253" i="17" s="1"/>
  <c r="B963" i="17"/>
  <c r="H1024" i="18"/>
  <c r="E924" i="18"/>
  <c r="E1018" i="17"/>
  <c r="B1059" i="17"/>
  <c r="B1155" i="17" s="1"/>
  <c r="B1249" i="17" s="1"/>
  <c r="E1006" i="18"/>
  <c r="D1102" i="18" s="1"/>
  <c r="D1196" i="18" s="1"/>
  <c r="E1050" i="17"/>
  <c r="H1018" i="18"/>
  <c r="E918" i="18"/>
  <c r="H1071" i="16"/>
  <c r="E971" i="16"/>
  <c r="H1031" i="18"/>
  <c r="E931" i="18"/>
  <c r="B901" i="15"/>
  <c r="B1001" i="15"/>
  <c r="B1097" i="15" s="1"/>
  <c r="B1191" i="15" s="1"/>
  <c r="B1000" i="15"/>
  <c r="B1096" i="15" s="1"/>
  <c r="B1190" i="15" s="1"/>
  <c r="B900" i="15"/>
  <c r="E780" i="19"/>
  <c r="B746" i="19"/>
  <c r="E770" i="19"/>
  <c r="E772" i="19"/>
  <c r="B751" i="19"/>
  <c r="E753" i="19"/>
  <c r="B716" i="19"/>
  <c r="E782" i="19"/>
  <c r="B733" i="19"/>
  <c r="E762" i="19"/>
  <c r="B757" i="19"/>
  <c r="E745" i="19"/>
  <c r="E757" i="19"/>
  <c r="B741" i="19"/>
  <c r="B774" i="19"/>
  <c r="B761" i="19"/>
  <c r="E737" i="19"/>
  <c r="B743" i="19"/>
  <c r="E754" i="19"/>
  <c r="B719" i="19"/>
  <c r="B1014" i="16"/>
  <c r="B1110" i="16" s="1"/>
  <c r="B1204" i="16" s="1"/>
  <c r="B914" i="16"/>
  <c r="E1031" i="17"/>
  <c r="D1127" i="17" s="1"/>
  <c r="D1221" i="17" s="1"/>
  <c r="B1081" i="17"/>
  <c r="B981" i="17"/>
  <c r="K1019" i="17"/>
  <c r="D1115" i="17" s="1"/>
  <c r="D1209" i="17" s="1"/>
  <c r="K1078" i="17"/>
  <c r="D1174" i="17" s="1"/>
  <c r="D1268" i="17" s="1"/>
  <c r="E1052" i="17"/>
  <c r="H1064" i="18"/>
  <c r="E964" i="18"/>
  <c r="B1031" i="17"/>
  <c r="B1127" i="17" s="1"/>
  <c r="B1221" i="17" s="1"/>
  <c r="B931" i="17"/>
  <c r="H1009" i="16"/>
  <c r="E909" i="16"/>
  <c r="E1058" i="17"/>
  <c r="D1154" i="17" s="1"/>
  <c r="D1248" i="17" s="1"/>
  <c r="H1063" i="18"/>
  <c r="E963" i="18"/>
  <c r="B1010" i="17"/>
  <c r="B1106" i="17" s="1"/>
  <c r="B1200" i="17" s="1"/>
  <c r="B910" i="17"/>
  <c r="E1048" i="17"/>
  <c r="D1144" i="17" s="1"/>
  <c r="D1238" i="17" s="1"/>
  <c r="E1039" i="17"/>
  <c r="B1061" i="18"/>
  <c r="B1157" i="18" s="1"/>
  <c r="B1251" i="18" s="1"/>
  <c r="K1006" i="17"/>
  <c r="D1102" i="17" s="1"/>
  <c r="D1196" i="17" s="1"/>
  <c r="E1002" i="18"/>
  <c r="D1098" i="18" s="1"/>
  <c r="D1192" i="18" s="1"/>
  <c r="H1071" i="18"/>
  <c r="E971" i="18"/>
  <c r="B1035" i="17"/>
  <c r="B1131" i="17" s="1"/>
  <c r="B1225" i="17" s="1"/>
  <c r="B935" i="17"/>
  <c r="E999" i="17"/>
  <c r="D1095" i="17" s="1"/>
  <c r="D1189" i="17" s="1"/>
  <c r="E1059" i="17"/>
  <c r="D1155" i="17" s="1"/>
  <c r="D1249" i="17" s="1"/>
  <c r="B1072" i="17"/>
  <c r="B1168" i="17" s="1"/>
  <c r="B1262" i="17" s="1"/>
  <c r="B972" i="17"/>
  <c r="K1003" i="17"/>
  <c r="D1099" i="17" s="1"/>
  <c r="D1193" i="17" s="1"/>
  <c r="B1082" i="15"/>
  <c r="B1178" i="15" s="1"/>
  <c r="B1272" i="15" s="1"/>
  <c r="B982" i="15"/>
  <c r="E769" i="19"/>
  <c r="E751" i="19"/>
  <c r="E736" i="19"/>
  <c r="B768" i="19"/>
  <c r="B1005" i="15"/>
  <c r="B1101" i="15" s="1"/>
  <c r="B1195" i="15" s="1"/>
  <c r="B905" i="15"/>
  <c r="E1080" i="17"/>
  <c r="D1176" i="17" s="1"/>
  <c r="D1270" i="17" s="1"/>
  <c r="B1055" i="17"/>
  <c r="B1151" i="17" s="1"/>
  <c r="B1245" i="17" s="1"/>
  <c r="B955" i="17"/>
  <c r="B1001" i="17"/>
  <c r="B1097" i="17" s="1"/>
  <c r="B1191" i="17" s="1"/>
  <c r="B901" i="17"/>
  <c r="E1036" i="17"/>
  <c r="D1132" i="17" s="1"/>
  <c r="D1226" i="17" s="1"/>
  <c r="B999" i="17"/>
  <c r="B1095" i="17" s="1"/>
  <c r="B1189" i="17" s="1"/>
  <c r="B899" i="17"/>
  <c r="E1055" i="17"/>
  <c r="E1000" i="17"/>
  <c r="D1096" i="17" s="1"/>
  <c r="D1190" i="17" s="1"/>
  <c r="B1036" i="17"/>
  <c r="B1132" i="17" s="1"/>
  <c r="B1226" i="17" s="1"/>
  <c r="B936" i="17"/>
  <c r="H1004" i="18"/>
  <c r="E904" i="18"/>
  <c r="E1035" i="17"/>
  <c r="D1131" i="17" s="1"/>
  <c r="D1225" i="17" s="1"/>
  <c r="H1025" i="16"/>
  <c r="E925" i="16"/>
  <c r="B1071" i="17"/>
  <c r="B1167" i="17" s="1"/>
  <c r="B1261" i="17" s="1"/>
  <c r="B971" i="17"/>
  <c r="E1020" i="17"/>
  <c r="E1012" i="17"/>
  <c r="D1108" i="17" s="1"/>
  <c r="D1202" i="17" s="1"/>
  <c r="E1071" i="17"/>
  <c r="D1167" i="17" s="1"/>
  <c r="D1261" i="17" s="1"/>
  <c r="H1017" i="16"/>
  <c r="E917" i="16"/>
  <c r="B1009" i="18"/>
  <c r="B1105" i="18" s="1"/>
  <c r="B1199" i="18" s="1"/>
  <c r="B909" i="18"/>
  <c r="E1027" i="17"/>
  <c r="D1123" i="17" s="1"/>
  <c r="D1217" i="17" s="1"/>
  <c r="H1032" i="18"/>
  <c r="E932" i="18"/>
  <c r="B1058" i="17"/>
  <c r="B1154" i="17" s="1"/>
  <c r="B1248" i="17" s="1"/>
  <c r="B958" i="17"/>
  <c r="B759" i="19"/>
  <c r="E739" i="19"/>
  <c r="E703" i="19"/>
  <c r="E767" i="19"/>
  <c r="B775" i="19"/>
  <c r="E720" i="19"/>
  <c r="E732" i="19"/>
  <c r="E722" i="19"/>
  <c r="B747" i="19"/>
  <c r="E721" i="19"/>
  <c r="B734" i="19"/>
  <c r="E743" i="19"/>
  <c r="B739" i="19"/>
  <c r="B783" i="19"/>
  <c r="B1034" i="15"/>
  <c r="B1130" i="15" s="1"/>
  <c r="B1224" i="15" s="1"/>
  <c r="B934" i="15"/>
  <c r="B1002" i="15"/>
  <c r="B1098" i="15" s="1"/>
  <c r="B1192" i="15" s="1"/>
  <c r="B902" i="15"/>
  <c r="E903" i="17"/>
  <c r="E1064" i="17"/>
  <c r="D1160" i="17" s="1"/>
  <c r="D1254" i="17" s="1"/>
  <c r="H1043" i="16"/>
  <c r="E943" i="16"/>
  <c r="H1019" i="18"/>
  <c r="E919" i="18"/>
  <c r="B1024" i="17"/>
  <c r="B1120" i="17" s="1"/>
  <c r="B1214" i="17" s="1"/>
  <c r="B924" i="17"/>
  <c r="B1002" i="18"/>
  <c r="B1098" i="18" s="1"/>
  <c r="B1192" i="18" s="1"/>
  <c r="B902" i="18"/>
  <c r="K1030" i="17"/>
  <c r="D1126" i="17" s="1"/>
  <c r="D1220" i="17" s="1"/>
  <c r="H1079" i="18"/>
  <c r="E979" i="18"/>
  <c r="B1039" i="16"/>
  <c r="B939" i="16"/>
  <c r="B1000" i="17"/>
  <c r="B1096" i="17" s="1"/>
  <c r="B1190" i="17" s="1"/>
  <c r="B900" i="17"/>
  <c r="H1039" i="18"/>
  <c r="E939" i="18"/>
  <c r="E1057" i="18"/>
  <c r="D1153" i="18" s="1"/>
  <c r="D1247" i="18" s="1"/>
  <c r="E1001" i="17"/>
  <c r="D1097" i="17" s="1"/>
  <c r="D1191" i="17" s="1"/>
  <c r="B1008" i="17"/>
  <c r="B1104" i="17" s="1"/>
  <c r="B1198" i="17" s="1"/>
  <c r="B908" i="17"/>
  <c r="H1081" i="17"/>
  <c r="E981" i="17"/>
  <c r="E1047" i="17"/>
  <c r="K1015" i="17"/>
  <c r="D1111" i="17" s="1"/>
  <c r="D1205" i="17" s="1"/>
  <c r="K1065" i="18"/>
  <c r="D1161" i="18" s="1"/>
  <c r="D1255" i="18" s="1"/>
  <c r="E1004" i="17"/>
  <c r="D1100" i="17" s="1"/>
  <c r="D1194" i="17" s="1"/>
  <c r="E1009" i="18"/>
  <c r="H1047" i="18"/>
  <c r="E947" i="18"/>
  <c r="E1008" i="17"/>
  <c r="D1104" i="17" s="1"/>
  <c r="D1198" i="17" s="1"/>
  <c r="B1075" i="17"/>
  <c r="B1171" i="17" s="1"/>
  <c r="B1265" i="17" s="1"/>
  <c r="B975" i="17"/>
  <c r="E725" i="19"/>
  <c r="E752" i="19"/>
  <c r="B972" i="15"/>
  <c r="B1072" i="15"/>
  <c r="B1168" i="15" s="1"/>
  <c r="B1262" i="15" s="1"/>
  <c r="E923" i="17"/>
  <c r="E965" i="18"/>
  <c r="B834" i="18"/>
  <c r="B734" i="18"/>
  <c r="B712" i="19"/>
  <c r="B814" i="17"/>
  <c r="B844" i="17"/>
  <c r="B829" i="16"/>
  <c r="B821" i="18"/>
  <c r="B721" i="18"/>
  <c r="B839" i="18"/>
  <c r="B739" i="18"/>
  <c r="E765" i="19"/>
  <c r="E750" i="19"/>
  <c r="B707" i="19"/>
  <c r="B762" i="19"/>
  <c r="E779" i="19"/>
  <c r="B773" i="19"/>
  <c r="E741" i="19"/>
  <c r="B748" i="19"/>
  <c r="B728" i="19"/>
  <c r="B713" i="19"/>
  <c r="B740" i="19"/>
  <c r="B766" i="19"/>
  <c r="E760" i="19"/>
  <c r="B765" i="19"/>
  <c r="E712" i="19"/>
  <c r="B732" i="19"/>
  <c r="E774" i="19"/>
  <c r="E761" i="19"/>
  <c r="B754" i="19"/>
  <c r="E781" i="19"/>
  <c r="B723" i="19"/>
  <c r="E744" i="19"/>
  <c r="B735" i="19"/>
  <c r="B783" i="17"/>
  <c r="B820" i="18"/>
  <c r="B720" i="18"/>
  <c r="B827" i="16"/>
  <c r="B727" i="16"/>
  <c r="B866" i="18"/>
  <c r="B766" i="18"/>
  <c r="B873" i="16"/>
  <c r="B773" i="16"/>
  <c r="B849" i="18"/>
  <c r="B749" i="18"/>
  <c r="B776" i="19"/>
  <c r="B721" i="19"/>
  <c r="B881" i="18"/>
  <c r="B781" i="18"/>
  <c r="B833" i="18"/>
  <c r="B733" i="18"/>
  <c r="B811" i="16"/>
  <c r="B711" i="16"/>
  <c r="B827" i="18"/>
  <c r="B820" i="17"/>
  <c r="B819" i="16"/>
  <c r="B719" i="16"/>
  <c r="B865" i="18"/>
  <c r="B765" i="18"/>
  <c r="B724" i="19"/>
  <c r="E778" i="19"/>
  <c r="B760" i="19"/>
  <c r="E711" i="19"/>
  <c r="E735" i="19"/>
  <c r="E766" i="19"/>
  <c r="B782" i="19"/>
  <c r="B715" i="19"/>
  <c r="B722" i="19"/>
  <c r="B738" i="19"/>
  <c r="E763" i="19"/>
  <c r="B731" i="19"/>
  <c r="B756" i="19"/>
  <c r="E704" i="19"/>
  <c r="E705" i="19"/>
  <c r="E701" i="19"/>
  <c r="E718" i="19"/>
  <c r="E709" i="19"/>
  <c r="B727" i="19"/>
  <c r="E717" i="19"/>
  <c r="E768" i="19"/>
  <c r="B745" i="16"/>
  <c r="B862" i="17"/>
  <c r="B762" i="17"/>
  <c r="B842" i="17"/>
  <c r="B742" i="17"/>
  <c r="B826" i="18"/>
  <c r="B726" i="18"/>
  <c r="B741" i="16"/>
  <c r="B800" i="15"/>
  <c r="B700" i="15"/>
  <c r="B882" i="17"/>
  <c r="B852" i="17"/>
  <c r="B882" i="18"/>
  <c r="B782" i="18"/>
  <c r="B806" i="18"/>
  <c r="B706" i="18"/>
  <c r="B841" i="18"/>
  <c r="B741" i="18"/>
  <c r="B849" i="17"/>
  <c r="B873" i="18"/>
  <c r="B773" i="18"/>
  <c r="B808" i="18"/>
  <c r="B809" i="17"/>
  <c r="B709" i="17"/>
  <c r="B857" i="18"/>
  <c r="B757" i="18"/>
  <c r="B704" i="19"/>
  <c r="E749" i="19"/>
  <c r="E715" i="19"/>
  <c r="E726" i="19"/>
  <c r="E747" i="19"/>
  <c r="B705" i="19"/>
  <c r="B752" i="19"/>
  <c r="E740" i="19"/>
  <c r="B703" i="19"/>
  <c r="E728" i="19"/>
  <c r="B771" i="19"/>
  <c r="B725" i="19"/>
  <c r="B781" i="19"/>
  <c r="E702" i="19"/>
  <c r="E706" i="19"/>
  <c r="B702" i="19"/>
  <c r="B711" i="19"/>
  <c r="B744" i="19"/>
  <c r="E775" i="19"/>
  <c r="B717" i="19"/>
  <c r="E746" i="19"/>
  <c r="B763" i="19"/>
  <c r="B729" i="19"/>
  <c r="B701" i="19"/>
  <c r="B777" i="19"/>
  <c r="E734" i="19"/>
  <c r="B714" i="19"/>
  <c r="B745" i="19"/>
  <c r="B779" i="19"/>
  <c r="B861" i="16"/>
  <c r="B761" i="16"/>
  <c r="B810" i="18"/>
  <c r="B710" i="18"/>
  <c r="H589" i="19"/>
  <c r="D589" i="19"/>
  <c r="BJ47" i="3"/>
  <c r="CB47" i="3" s="1"/>
  <c r="BK249" i="3"/>
  <c r="CC249" i="3" s="1"/>
  <c r="AW148" i="3"/>
  <c r="BC148" i="3" s="1"/>
  <c r="BJ148" i="3" s="1"/>
  <c r="CB148" i="3" s="1"/>
  <c r="AW164" i="3"/>
  <c r="BC164" i="3" s="1"/>
  <c r="BJ164" i="3" s="1"/>
  <c r="CB164" i="3" s="1"/>
  <c r="AW125" i="3"/>
  <c r="BC125" i="3" s="1"/>
  <c r="AW71" i="3"/>
  <c r="BC71" i="3" s="1"/>
  <c r="AW289" i="3"/>
  <c r="BC289" i="3" s="1"/>
  <c r="BL107" i="3"/>
  <c r="CD107" i="3" s="1"/>
  <c r="AW99" i="3"/>
  <c r="BC99" i="3" s="1"/>
  <c r="AW83" i="3"/>
  <c r="BC83" i="3" s="1"/>
  <c r="AW50" i="3"/>
  <c r="BC50" i="3" s="1"/>
  <c r="AW227" i="3"/>
  <c r="BC227" i="3" s="1"/>
  <c r="AW195" i="3"/>
  <c r="BC195" i="3" s="1"/>
  <c r="AW339" i="3"/>
  <c r="BC339" i="3" s="1"/>
  <c r="AW252" i="3"/>
  <c r="BC252" i="3" s="1"/>
  <c r="BJ252" i="3" s="1"/>
  <c r="CB252" i="3" s="1"/>
  <c r="AW299" i="3"/>
  <c r="BC299" i="3" s="1"/>
  <c r="AW49" i="3"/>
  <c r="BC49" i="3" s="1"/>
  <c r="AW219" i="3"/>
  <c r="BC219" i="3" s="1"/>
  <c r="BJ219" i="3" s="1"/>
  <c r="AW249" i="3"/>
  <c r="BC249" i="3" s="1"/>
  <c r="AW337" i="3"/>
  <c r="BC337" i="3" s="1"/>
  <c r="AW226" i="3"/>
  <c r="BC226" i="3" s="1"/>
  <c r="AW60" i="3"/>
  <c r="BC60" i="3" s="1"/>
  <c r="BJ60" i="3" s="1"/>
  <c r="AW160" i="3"/>
  <c r="BC160" i="3" s="1"/>
  <c r="BJ160" i="3" s="1"/>
  <c r="CB160" i="3" s="1"/>
  <c r="AW322" i="3"/>
  <c r="BC322" i="3" s="1"/>
  <c r="AW104" i="3"/>
  <c r="BC104" i="3" s="1"/>
  <c r="BJ104" i="3" s="1"/>
  <c r="CB104" i="3" s="1"/>
  <c r="AW53" i="3"/>
  <c r="BC53" i="3" s="1"/>
  <c r="AW76" i="3"/>
  <c r="BC76" i="3" s="1"/>
  <c r="BJ76" i="3" s="1"/>
  <c r="CB76" i="3" s="1"/>
  <c r="AW213" i="3"/>
  <c r="BC213" i="3" s="1"/>
  <c r="AW214" i="3"/>
  <c r="BC214" i="3" s="1"/>
  <c r="AW135" i="3"/>
  <c r="BC135" i="3" s="1"/>
  <c r="AW136" i="3"/>
  <c r="BC136" i="3" s="1"/>
  <c r="BJ136" i="3" s="1"/>
  <c r="CB136" i="3" s="1"/>
  <c r="AW206" i="3"/>
  <c r="BC206" i="3" s="1"/>
  <c r="AW141" i="3"/>
  <c r="BC141" i="3" s="1"/>
  <c r="AW271" i="3"/>
  <c r="BC271" i="3" s="1"/>
  <c r="BJ271" i="3" s="1"/>
  <c r="CB271" i="3" s="1"/>
  <c r="AW64" i="3"/>
  <c r="BC64" i="3" s="1"/>
  <c r="AW204" i="3"/>
  <c r="BC204" i="3" s="1"/>
  <c r="BJ204" i="3" s="1"/>
  <c r="CB204" i="3" s="1"/>
  <c r="AW119" i="3"/>
  <c r="BC119" i="3" s="1"/>
  <c r="AW191" i="3"/>
  <c r="BC191" i="3" s="1"/>
  <c r="AW13" i="3"/>
  <c r="BC13" i="3" s="1"/>
  <c r="AW84" i="3"/>
  <c r="BC84" i="3" s="1"/>
  <c r="BJ84" i="3" s="1"/>
  <c r="CB84" i="3" s="1"/>
  <c r="AW123" i="3"/>
  <c r="BC123" i="3" s="1"/>
  <c r="AW112" i="3"/>
  <c r="BC112" i="3" s="1"/>
  <c r="BJ112" i="3" s="1"/>
  <c r="CB112" i="3" s="1"/>
  <c r="AW95" i="3"/>
  <c r="BC95" i="3" s="1"/>
  <c r="AW338" i="3"/>
  <c r="BC338" i="3" s="1"/>
  <c r="AW96" i="3"/>
  <c r="BC96" i="3" s="1"/>
  <c r="BJ96" i="3" s="1"/>
  <c r="CB96" i="3" s="1"/>
  <c r="AW42" i="3"/>
  <c r="BC42" i="3" s="1"/>
  <c r="AW319" i="3"/>
  <c r="BC319" i="3" s="1"/>
  <c r="AW192" i="3"/>
  <c r="BC192" i="3" s="1"/>
  <c r="BJ192" i="3" s="1"/>
  <c r="CB192" i="3" s="1"/>
  <c r="AW291" i="3"/>
  <c r="BC291" i="3" s="1"/>
  <c r="AW114" i="3"/>
  <c r="BC114" i="3" s="1"/>
  <c r="AW150" i="3"/>
  <c r="BC150" i="3" s="1"/>
  <c r="AW288" i="3"/>
  <c r="BC288" i="3" s="1"/>
  <c r="BJ288" i="3" s="1"/>
  <c r="CB288" i="3" s="1"/>
  <c r="AW113" i="3"/>
  <c r="BC113" i="3" s="1"/>
  <c r="AW327" i="3"/>
  <c r="BC327" i="3" s="1"/>
  <c r="AW184" i="3"/>
  <c r="BC184" i="3" s="1"/>
  <c r="BJ184" i="3" s="1"/>
  <c r="CB184" i="3" s="1"/>
  <c r="AW254" i="3"/>
  <c r="BC254" i="3" s="1"/>
  <c r="AW154" i="3"/>
  <c r="BC154" i="3" s="1"/>
  <c r="AW91" i="3"/>
  <c r="BC91" i="3" s="1"/>
  <c r="AW124" i="3"/>
  <c r="BC124" i="3" s="1"/>
  <c r="BJ124" i="3" s="1"/>
  <c r="CB124" i="3" s="1"/>
  <c r="AW144" i="3"/>
  <c r="BC144" i="3" s="1"/>
  <c r="BJ144" i="3" s="1"/>
  <c r="CB144" i="3" s="1"/>
  <c r="AW127" i="3"/>
  <c r="BC127" i="3" s="1"/>
  <c r="AW323" i="3"/>
  <c r="BC323" i="3" s="1"/>
  <c r="BJ323" i="3" s="1"/>
  <c r="CB323" i="3" s="1"/>
  <c r="AW280" i="3"/>
  <c r="BC280" i="3" s="1"/>
  <c r="BJ280" i="3" s="1"/>
  <c r="CB280" i="3" s="1"/>
  <c r="AW100" i="3"/>
  <c r="BC100" i="3" s="1"/>
  <c r="BJ100" i="3" s="1"/>
  <c r="CB100" i="3" s="1"/>
  <c r="AW106" i="3"/>
  <c r="BC106" i="3" s="1"/>
  <c r="AW43" i="3"/>
  <c r="BC43" i="3" s="1"/>
  <c r="AW23" i="3"/>
  <c r="BC23" i="3" s="1"/>
  <c r="BJ23" i="3" s="1"/>
  <c r="CB23" i="3" s="1"/>
  <c r="AW203" i="3"/>
  <c r="BC203" i="3" s="1"/>
  <c r="BJ203" i="3" s="1"/>
  <c r="CB203" i="3" s="1"/>
  <c r="AW216" i="3"/>
  <c r="BC216" i="3" s="1"/>
  <c r="BJ216" i="3" s="1"/>
  <c r="CB216" i="3" s="1"/>
  <c r="AW329" i="3"/>
  <c r="BC329" i="3" s="1"/>
  <c r="BJ329" i="3" s="1"/>
  <c r="CB329" i="3" s="1"/>
  <c r="AW79" i="3"/>
  <c r="BC79" i="3" s="1"/>
  <c r="BK29" i="3"/>
  <c r="CC29" i="3" s="1"/>
  <c r="BK265" i="3"/>
  <c r="CC265" i="3" s="1"/>
  <c r="BL246" i="3"/>
  <c r="CD246" i="3" s="1"/>
  <c r="BK197" i="3"/>
  <c r="CC197" i="3" s="1"/>
  <c r="BK168" i="3"/>
  <c r="CC168" i="3" s="1"/>
  <c r="BK259" i="3"/>
  <c r="CC259" i="3" s="1"/>
  <c r="BK343" i="3"/>
  <c r="CC343" i="3" s="1"/>
  <c r="BK102" i="3"/>
  <c r="CC102" i="3" s="1"/>
  <c r="BK272" i="3"/>
  <c r="CC272" i="3" s="1"/>
  <c r="AW282" i="3"/>
  <c r="BC282" i="3" s="1"/>
  <c r="AW111" i="3"/>
  <c r="BC111" i="3" s="1"/>
  <c r="AW173" i="3"/>
  <c r="BC173" i="3" s="1"/>
  <c r="BJ173" i="3" s="1"/>
  <c r="CB173" i="3" s="1"/>
  <c r="BK26" i="3"/>
  <c r="CC26" i="3" s="1"/>
  <c r="AW109" i="3"/>
  <c r="BC109" i="3" s="1"/>
  <c r="AW217" i="3"/>
  <c r="BC217" i="3" s="1"/>
  <c r="AW256" i="3"/>
  <c r="BC256" i="3" s="1"/>
  <c r="BJ256" i="3" s="1"/>
  <c r="CB256" i="3" s="1"/>
  <c r="AW177" i="3"/>
  <c r="BC177" i="3" s="1"/>
  <c r="BL254" i="3"/>
  <c r="CD254" i="3" s="1"/>
  <c r="BL26" i="3"/>
  <c r="CD26" i="3" s="1"/>
  <c r="BL179" i="3"/>
  <c r="CD179" i="3" s="1"/>
  <c r="BL117" i="3"/>
  <c r="CD117" i="3" s="1"/>
  <c r="AY8" i="3"/>
  <c r="BE8" i="3" s="1"/>
  <c r="BL8" i="3" s="1"/>
  <c r="CD8" i="3" s="1"/>
  <c r="BL314" i="3"/>
  <c r="CD314" i="3" s="1"/>
  <c r="AW201" i="3"/>
  <c r="BC201" i="3" s="1"/>
  <c r="AW283" i="3"/>
  <c r="BC283" i="3" s="1"/>
  <c r="AW165" i="3"/>
  <c r="BC165" i="3" s="1"/>
  <c r="AW30" i="3"/>
  <c r="BC30" i="3" s="1"/>
  <c r="AW273" i="3"/>
  <c r="BC273" i="3" s="1"/>
  <c r="AW218" i="3"/>
  <c r="BC218" i="3" s="1"/>
  <c r="AW247" i="3"/>
  <c r="BC247" i="3" s="1"/>
  <c r="AW316" i="3"/>
  <c r="BC316" i="3" s="1"/>
  <c r="BJ316" i="3" s="1"/>
  <c r="CB316" i="3" s="1"/>
  <c r="BL119" i="3"/>
  <c r="CD119" i="3" s="1"/>
  <c r="AW335" i="3"/>
  <c r="BC335" i="3" s="1"/>
  <c r="AW178" i="3"/>
  <c r="BC178" i="3" s="1"/>
  <c r="AV61" i="3"/>
  <c r="BB61" i="3" s="1"/>
  <c r="BI61" i="3" s="1"/>
  <c r="CA61" i="3" s="1"/>
  <c r="AV197" i="3"/>
  <c r="BB197" i="3" s="1"/>
  <c r="BI197" i="3" s="1"/>
  <c r="CA197" i="3" s="1"/>
  <c r="AV41" i="3"/>
  <c r="BB41" i="3" s="1"/>
  <c r="BI41" i="3" s="1"/>
  <c r="CA41" i="3" s="1"/>
  <c r="AU84" i="3"/>
  <c r="BA84" i="3" s="1"/>
  <c r="BH84" i="3" s="1"/>
  <c r="AV139" i="3"/>
  <c r="BB139" i="3" s="1"/>
  <c r="BI139" i="3" s="1"/>
  <c r="CA139" i="3" s="1"/>
  <c r="AU43" i="3"/>
  <c r="BA43" i="3" s="1"/>
  <c r="BH43" i="3" s="1"/>
  <c r="AV66" i="3"/>
  <c r="BB66" i="3" s="1"/>
  <c r="BI66" i="3" s="1"/>
  <c r="CA66" i="3" s="1"/>
  <c r="AU279" i="3"/>
  <c r="BA279" i="3" s="1"/>
  <c r="BH279" i="3" s="1"/>
  <c r="AU152" i="3"/>
  <c r="BA152" i="3" s="1"/>
  <c r="BH152" i="3" s="1"/>
  <c r="AV229" i="3"/>
  <c r="BB229" i="3" s="1"/>
  <c r="BI229" i="3" s="1"/>
  <c r="CA229" i="3" s="1"/>
  <c r="AV81" i="3"/>
  <c r="BB81" i="3" s="1"/>
  <c r="BI81" i="3" s="1"/>
  <c r="CA81" i="3" s="1"/>
  <c r="AU142" i="3"/>
  <c r="BA142" i="3" s="1"/>
  <c r="BH142" i="3" s="1"/>
  <c r="AU23" i="3"/>
  <c r="BA23" i="3" s="1"/>
  <c r="BH23" i="3" s="1"/>
  <c r="CR23" i="3" s="1"/>
  <c r="AV140" i="3"/>
  <c r="BB140" i="3" s="1"/>
  <c r="BI140" i="3" s="1"/>
  <c r="AU261" i="3"/>
  <c r="BA261" i="3" s="1"/>
  <c r="BH261" i="3" s="1"/>
  <c r="AV218" i="3"/>
  <c r="BB218" i="3" s="1"/>
  <c r="BI218" i="3" s="1"/>
  <c r="CA218" i="3" s="1"/>
  <c r="AV50" i="3"/>
  <c r="BB50" i="3" s="1"/>
  <c r="BI50" i="3" s="1"/>
  <c r="CA50" i="3" s="1"/>
  <c r="AU330" i="3"/>
  <c r="BA330" i="3" s="1"/>
  <c r="BH330" i="3" s="1"/>
  <c r="AU292" i="3"/>
  <c r="BA292" i="3" s="1"/>
  <c r="BH292" i="3" s="1"/>
  <c r="AV39" i="3"/>
  <c r="BB39" i="3" s="1"/>
  <c r="BI39" i="3" s="1"/>
  <c r="CA39" i="3" s="1"/>
  <c r="AU327" i="3"/>
  <c r="BA327" i="3" s="1"/>
  <c r="BH327" i="3" s="1"/>
  <c r="AU188" i="3"/>
  <c r="BA188" i="3" s="1"/>
  <c r="BH188" i="3" s="1"/>
  <c r="AU155" i="3"/>
  <c r="BA155" i="3" s="1"/>
  <c r="BH155" i="3" s="1"/>
  <c r="AU147" i="3"/>
  <c r="BA147" i="3" s="1"/>
  <c r="BH147" i="3" s="1"/>
  <c r="AU275" i="3"/>
  <c r="BA275" i="3" s="1"/>
  <c r="BH275" i="3" s="1"/>
  <c r="CR275" i="3" s="1"/>
  <c r="AU157" i="3"/>
  <c r="BA157" i="3" s="1"/>
  <c r="BH157" i="3" s="1"/>
  <c r="CR157" i="3" s="1"/>
  <c r="AU112" i="3"/>
  <c r="BA112" i="3" s="1"/>
  <c r="BH112" i="3" s="1"/>
  <c r="AU223" i="3"/>
  <c r="BA223" i="3" s="1"/>
  <c r="BH223" i="3" s="1"/>
  <c r="AU265" i="3"/>
  <c r="BA265" i="3" s="1"/>
  <c r="BH265" i="3" s="1"/>
  <c r="AU308" i="3"/>
  <c r="BA308" i="3" s="1"/>
  <c r="BH308" i="3" s="1"/>
  <c r="AU207" i="3"/>
  <c r="BA207" i="3" s="1"/>
  <c r="BH207" i="3" s="1"/>
  <c r="AU110" i="3"/>
  <c r="BA110" i="3" s="1"/>
  <c r="BH110" i="3" s="1"/>
  <c r="AU170" i="3"/>
  <c r="BA170" i="3" s="1"/>
  <c r="BH170" i="3" s="1"/>
  <c r="AU183" i="3"/>
  <c r="BA183" i="3" s="1"/>
  <c r="BH183" i="3" s="1"/>
  <c r="AU167" i="3"/>
  <c r="BA167" i="3" s="1"/>
  <c r="BH167" i="3" s="1"/>
  <c r="CR167" i="3" s="1"/>
  <c r="AU40" i="3"/>
  <c r="BA40" i="3" s="1"/>
  <c r="BH40" i="3" s="1"/>
  <c r="CR40" i="3" s="1"/>
  <c r="AU140" i="3"/>
  <c r="BA140" i="3" s="1"/>
  <c r="BH140" i="3" s="1"/>
  <c r="AU54" i="3"/>
  <c r="BA54" i="3" s="1"/>
  <c r="BH54" i="3" s="1"/>
  <c r="AU268" i="3"/>
  <c r="BA268" i="3" s="1"/>
  <c r="BH268" i="3" s="1"/>
  <c r="AU305" i="3"/>
  <c r="BA305" i="3" s="1"/>
  <c r="BH305" i="3" s="1"/>
  <c r="AU333" i="3"/>
  <c r="BA333" i="3" s="1"/>
  <c r="BH333" i="3" s="1"/>
  <c r="AU225" i="3"/>
  <c r="BA225" i="3" s="1"/>
  <c r="BH225" i="3" s="1"/>
  <c r="AU285" i="3"/>
  <c r="BA285" i="3" s="1"/>
  <c r="BH285" i="3" s="1"/>
  <c r="AU33" i="3"/>
  <c r="BA33" i="3" s="1"/>
  <c r="BH33" i="3" s="1"/>
  <c r="AU145" i="3"/>
  <c r="BA145" i="3" s="1"/>
  <c r="BH145" i="3" s="1"/>
  <c r="CR145" i="3" s="1"/>
  <c r="AU35" i="3"/>
  <c r="BA35" i="3" s="1"/>
  <c r="BH35" i="3" s="1"/>
  <c r="AU132" i="3"/>
  <c r="BA132" i="3" s="1"/>
  <c r="BH132" i="3" s="1"/>
  <c r="AU255" i="3"/>
  <c r="BA255" i="3" s="1"/>
  <c r="BH255" i="3" s="1"/>
  <c r="AU190" i="3"/>
  <c r="BA190" i="3" s="1"/>
  <c r="BH190" i="3" s="1"/>
  <c r="CR190" i="3" s="1"/>
  <c r="AU46" i="3"/>
  <c r="BA46" i="3" s="1"/>
  <c r="BH46" i="3" s="1"/>
  <c r="CR46" i="3" s="1"/>
  <c r="AU133" i="3"/>
  <c r="BA133" i="3" s="1"/>
  <c r="BH133" i="3" s="1"/>
  <c r="AU122" i="3"/>
  <c r="BA122" i="3" s="1"/>
  <c r="BH122" i="3" s="1"/>
  <c r="AU156" i="3"/>
  <c r="BA156" i="3" s="1"/>
  <c r="BH156" i="3" s="1"/>
  <c r="AU329" i="3"/>
  <c r="BA329" i="3" s="1"/>
  <c r="BH329" i="3" s="1"/>
  <c r="AU126" i="3"/>
  <c r="BA126" i="3" s="1"/>
  <c r="BH126" i="3" s="1"/>
  <c r="AU203" i="3"/>
  <c r="BA203" i="3" s="1"/>
  <c r="BH203" i="3" s="1"/>
  <c r="CR203" i="3" s="1"/>
  <c r="AU309" i="3"/>
  <c r="BA309" i="3" s="1"/>
  <c r="BH309" i="3" s="1"/>
  <c r="AU315" i="3"/>
  <c r="BA315" i="3" s="1"/>
  <c r="BH315" i="3" s="1"/>
  <c r="CR315" i="3" s="1"/>
  <c r="AU298" i="3"/>
  <c r="BA298" i="3" s="1"/>
  <c r="BH298" i="3" s="1"/>
  <c r="AU204" i="3"/>
  <c r="BA204" i="3" s="1"/>
  <c r="BH204" i="3" s="1"/>
  <c r="AU53" i="3"/>
  <c r="BA53" i="3" s="1"/>
  <c r="BH53" i="3" s="1"/>
  <c r="AU221" i="3"/>
  <c r="BA221" i="3" s="1"/>
  <c r="BH221" i="3" s="1"/>
  <c r="CR221" i="3" s="1"/>
  <c r="AU81" i="3"/>
  <c r="BA81" i="3" s="1"/>
  <c r="BH81" i="3" s="1"/>
  <c r="AU258" i="3"/>
  <c r="BA258" i="3" s="1"/>
  <c r="BH258" i="3" s="1"/>
  <c r="AU161" i="3"/>
  <c r="BA161" i="3" s="1"/>
  <c r="BH161" i="3" s="1"/>
  <c r="CR161" i="3" s="1"/>
  <c r="AV261" i="3"/>
  <c r="BB261" i="3" s="1"/>
  <c r="BI261" i="3" s="1"/>
  <c r="CA261" i="3" s="1"/>
  <c r="AV65" i="3"/>
  <c r="BB65" i="3" s="1"/>
  <c r="BI65" i="3" s="1"/>
  <c r="CA65" i="3" s="1"/>
  <c r="AU137" i="3"/>
  <c r="BA137" i="3" s="1"/>
  <c r="BH137" i="3" s="1"/>
  <c r="CR137" i="3" s="1"/>
  <c r="AV248" i="3"/>
  <c r="BB248" i="3" s="1"/>
  <c r="BI248" i="3" s="1"/>
  <c r="AU191" i="3"/>
  <c r="BA191" i="3" s="1"/>
  <c r="BH191" i="3" s="1"/>
  <c r="CR191" i="3" s="1"/>
  <c r="AU49" i="3"/>
  <c r="BA49" i="3" s="1"/>
  <c r="BH49" i="3" s="1"/>
  <c r="AV106" i="3"/>
  <c r="BB106" i="3" s="1"/>
  <c r="BI106" i="3" s="1"/>
  <c r="CA106" i="3" s="1"/>
  <c r="AU235" i="3"/>
  <c r="BA235" i="3" s="1"/>
  <c r="BH235" i="3" s="1"/>
  <c r="AV344" i="3"/>
  <c r="BB344" i="3" s="1"/>
  <c r="BI344" i="3" s="1"/>
  <c r="CA344" i="3" s="1"/>
  <c r="AV293" i="3"/>
  <c r="BB293" i="3" s="1"/>
  <c r="BI293" i="3" s="1"/>
  <c r="CA293" i="3" s="1"/>
  <c r="AU101" i="3"/>
  <c r="BA101" i="3" s="1"/>
  <c r="BH101" i="3" s="1"/>
  <c r="AV226" i="3"/>
  <c r="BB226" i="3" s="1"/>
  <c r="BI226" i="3" s="1"/>
  <c r="CA226" i="3" s="1"/>
  <c r="AU87" i="3"/>
  <c r="BA87" i="3" s="1"/>
  <c r="BH87" i="3" s="1"/>
  <c r="AU252" i="3"/>
  <c r="BA252" i="3" s="1"/>
  <c r="BH252" i="3" s="1"/>
  <c r="AV125" i="3"/>
  <c r="BB125" i="3" s="1"/>
  <c r="BI125" i="3" s="1"/>
  <c r="AV79" i="3"/>
  <c r="BB79" i="3" s="1"/>
  <c r="BI79" i="3" s="1"/>
  <c r="CA79" i="3" s="1"/>
  <c r="AU34" i="3"/>
  <c r="BA34" i="3" s="1"/>
  <c r="BH34" i="3" s="1"/>
  <c r="CR34" i="3" s="1"/>
  <c r="AV58" i="3"/>
  <c r="BB58" i="3" s="1"/>
  <c r="BI58" i="3" s="1"/>
  <c r="CA58" i="3" s="1"/>
  <c r="AV328" i="3"/>
  <c r="BB328" i="3" s="1"/>
  <c r="BI328" i="3" s="1"/>
  <c r="CA328" i="3" s="1"/>
  <c r="AU47" i="3"/>
  <c r="BA47" i="3" s="1"/>
  <c r="BH47" i="3" s="1"/>
  <c r="CR47" i="3" s="1"/>
  <c r="AU256" i="3"/>
  <c r="BA256" i="3" s="1"/>
  <c r="BH256" i="3" s="1"/>
  <c r="AV18" i="3"/>
  <c r="BB18" i="3" s="1"/>
  <c r="BI18" i="3" s="1"/>
  <c r="CA18" i="3" s="1"/>
  <c r="AV309" i="3"/>
  <c r="BB309" i="3" s="1"/>
  <c r="BI309" i="3" s="1"/>
  <c r="CA309" i="3" s="1"/>
  <c r="AV341" i="3"/>
  <c r="BB341" i="3" s="1"/>
  <c r="BI341" i="3" s="1"/>
  <c r="CA341" i="3" s="1"/>
  <c r="AV212" i="3"/>
  <c r="BB212" i="3" s="1"/>
  <c r="BI212" i="3" s="1"/>
  <c r="CA212" i="3" s="1"/>
  <c r="AV191" i="3"/>
  <c r="BB191" i="3" s="1"/>
  <c r="BI191" i="3" s="1"/>
  <c r="CA191" i="3" s="1"/>
  <c r="AV25" i="3"/>
  <c r="BB25" i="3" s="1"/>
  <c r="BI25" i="3" s="1"/>
  <c r="CA25" i="3" s="1"/>
  <c r="AV240" i="3"/>
  <c r="BB240" i="3" s="1"/>
  <c r="BI240" i="3" s="1"/>
  <c r="AV271" i="3"/>
  <c r="BB271" i="3" s="1"/>
  <c r="BI271" i="3" s="1"/>
  <c r="AV243" i="3"/>
  <c r="BB243" i="3" s="1"/>
  <c r="BI243" i="3" s="1"/>
  <c r="CA243" i="3" s="1"/>
  <c r="AV55" i="3"/>
  <c r="BB55" i="3" s="1"/>
  <c r="BI55" i="3" s="1"/>
  <c r="CA55" i="3" s="1"/>
  <c r="AV130" i="3"/>
  <c r="BB130" i="3" s="1"/>
  <c r="BI130" i="3" s="1"/>
  <c r="CA130" i="3" s="1"/>
  <c r="AV133" i="3"/>
  <c r="BB133" i="3" s="1"/>
  <c r="BI133" i="3" s="1"/>
  <c r="CA133" i="3" s="1"/>
  <c r="AV107" i="3"/>
  <c r="BB107" i="3" s="1"/>
  <c r="BI107" i="3" s="1"/>
  <c r="CA107" i="3" s="1"/>
  <c r="AV213" i="3"/>
  <c r="BB213" i="3" s="1"/>
  <c r="BI213" i="3" s="1"/>
  <c r="CA213" i="3" s="1"/>
  <c r="AV238" i="3"/>
  <c r="BB238" i="3" s="1"/>
  <c r="BI238" i="3" s="1"/>
  <c r="CA238" i="3" s="1"/>
  <c r="AV159" i="3"/>
  <c r="BB159" i="3" s="1"/>
  <c r="BI159" i="3" s="1"/>
  <c r="AV330" i="3"/>
  <c r="BB330" i="3" s="1"/>
  <c r="BI330" i="3" s="1"/>
  <c r="CA330" i="3" s="1"/>
  <c r="AV225" i="3"/>
  <c r="BB225" i="3" s="1"/>
  <c r="BI225" i="3" s="1"/>
  <c r="CA225" i="3" s="1"/>
  <c r="AV245" i="3"/>
  <c r="BB245" i="3" s="1"/>
  <c r="BI245" i="3" s="1"/>
  <c r="CA245" i="3" s="1"/>
  <c r="AV69" i="3"/>
  <c r="BB69" i="3" s="1"/>
  <c r="BI69" i="3" s="1"/>
  <c r="CA69" i="3" s="1"/>
  <c r="AV305" i="3"/>
  <c r="BB305" i="3" s="1"/>
  <c r="BI305" i="3" s="1"/>
  <c r="CA305" i="3" s="1"/>
  <c r="AV36" i="3"/>
  <c r="BB36" i="3" s="1"/>
  <c r="BI36" i="3" s="1"/>
  <c r="CA36" i="3" s="1"/>
  <c r="AV115" i="3"/>
  <c r="BB115" i="3" s="1"/>
  <c r="BI115" i="3" s="1"/>
  <c r="AV49" i="3"/>
  <c r="BB49" i="3" s="1"/>
  <c r="BI49" i="3" s="1"/>
  <c r="CA49" i="3" s="1"/>
  <c r="AV141" i="3"/>
  <c r="BB141" i="3" s="1"/>
  <c r="BI141" i="3" s="1"/>
  <c r="CA141" i="3" s="1"/>
  <c r="AV335" i="3"/>
  <c r="BB335" i="3" s="1"/>
  <c r="BI335" i="3" s="1"/>
  <c r="CA335" i="3" s="1"/>
  <c r="AV278" i="3"/>
  <c r="BB278" i="3" s="1"/>
  <c r="BI278" i="3" s="1"/>
  <c r="CA278" i="3" s="1"/>
  <c r="AV222" i="3"/>
  <c r="BB222" i="3" s="1"/>
  <c r="BI222" i="3" s="1"/>
  <c r="CA222" i="3" s="1"/>
  <c r="AV164" i="3"/>
  <c r="BB164" i="3" s="1"/>
  <c r="BI164" i="3" s="1"/>
  <c r="CA164" i="3" s="1"/>
  <c r="AV9" i="3"/>
  <c r="BB9" i="3" s="1"/>
  <c r="BI9" i="3" s="1"/>
  <c r="CA9" i="3" s="1"/>
  <c r="AV332" i="3"/>
  <c r="BB332" i="3" s="1"/>
  <c r="BI332" i="3" s="1"/>
  <c r="CA332" i="3" s="1"/>
  <c r="AV241" i="3"/>
  <c r="BB241" i="3" s="1"/>
  <c r="BI241" i="3" s="1"/>
  <c r="CA241" i="3" s="1"/>
  <c r="AU214" i="3"/>
  <c r="BA214" i="3" s="1"/>
  <c r="BH214" i="3" s="1"/>
  <c r="AU272" i="3"/>
  <c r="BA272" i="3" s="1"/>
  <c r="BH272" i="3" s="1"/>
  <c r="AV47" i="3"/>
  <c r="BB47" i="3" s="1"/>
  <c r="BI47" i="3" s="1"/>
  <c r="AV201" i="3"/>
  <c r="BB201" i="3" s="1"/>
  <c r="BI201" i="3" s="1"/>
  <c r="AU311" i="3"/>
  <c r="BA311" i="3" s="1"/>
  <c r="BH311" i="3" s="1"/>
  <c r="AV98" i="3"/>
  <c r="BB98" i="3" s="1"/>
  <c r="BI98" i="3" s="1"/>
  <c r="CA98" i="3" s="1"/>
  <c r="AV20" i="3"/>
  <c r="BB20" i="3" s="1"/>
  <c r="BI20" i="3" s="1"/>
  <c r="AV72" i="3"/>
  <c r="BB72" i="3" s="1"/>
  <c r="BI72" i="3" s="1"/>
  <c r="CA72" i="3" s="1"/>
  <c r="AU30" i="3"/>
  <c r="BA30" i="3" s="1"/>
  <c r="BH30" i="3" s="1"/>
  <c r="AV262" i="3"/>
  <c r="BB262" i="3" s="1"/>
  <c r="BI262" i="3" s="1"/>
  <c r="AU260" i="3"/>
  <c r="BA260" i="3" s="1"/>
  <c r="BH260" i="3" s="1"/>
  <c r="AU32" i="3"/>
  <c r="BA32" i="3" s="1"/>
  <c r="BH32" i="3" s="1"/>
  <c r="AU325" i="3"/>
  <c r="BA325" i="3" s="1"/>
  <c r="BH325" i="3" s="1"/>
  <c r="AU339" i="3"/>
  <c r="BA339" i="3" s="1"/>
  <c r="BH339" i="3" s="1"/>
  <c r="AU36" i="3"/>
  <c r="BA36" i="3" s="1"/>
  <c r="BH36" i="3" s="1"/>
  <c r="AV272" i="3"/>
  <c r="BB272" i="3" s="1"/>
  <c r="BI272" i="3" s="1"/>
  <c r="CA272" i="3" s="1"/>
  <c r="AU169" i="3"/>
  <c r="BA169" i="3" s="1"/>
  <c r="BH169" i="3" s="1"/>
  <c r="AV264" i="3"/>
  <c r="BB264" i="3" s="1"/>
  <c r="BI264" i="3" s="1"/>
  <c r="CA264" i="3" s="1"/>
  <c r="AU303" i="3"/>
  <c r="BA303" i="3" s="1"/>
  <c r="BH303" i="3" s="1"/>
  <c r="AU91" i="3"/>
  <c r="BA91" i="3" s="1"/>
  <c r="BH91" i="3" s="1"/>
  <c r="AV122" i="3"/>
  <c r="BB122" i="3" s="1"/>
  <c r="BI122" i="3" s="1"/>
  <c r="CA122" i="3" s="1"/>
  <c r="AV307" i="3"/>
  <c r="BB307" i="3" s="1"/>
  <c r="BI307" i="3" s="1"/>
  <c r="CA307" i="3" s="1"/>
  <c r="AV182" i="3"/>
  <c r="BB182" i="3" s="1"/>
  <c r="BI182" i="3" s="1"/>
  <c r="CA182" i="3" s="1"/>
  <c r="AU111" i="3"/>
  <c r="BA111" i="3" s="1"/>
  <c r="BH111" i="3" s="1"/>
  <c r="AV255" i="3"/>
  <c r="BB255" i="3" s="1"/>
  <c r="BI255" i="3" s="1"/>
  <c r="CA255" i="3" s="1"/>
  <c r="AV284" i="3"/>
  <c r="BB284" i="3" s="1"/>
  <c r="BI284" i="3" s="1"/>
  <c r="CA284" i="3" s="1"/>
  <c r="AU277" i="3"/>
  <c r="BA277" i="3" s="1"/>
  <c r="BH277" i="3" s="1"/>
  <c r="AU109" i="3"/>
  <c r="BA109" i="3" s="1"/>
  <c r="BH109" i="3" s="1"/>
  <c r="AU71" i="3"/>
  <c r="BA71" i="3" s="1"/>
  <c r="BH71" i="3" s="1"/>
  <c r="AU257" i="3"/>
  <c r="BA257" i="3" s="1"/>
  <c r="BH257" i="3" s="1"/>
  <c r="CR257" i="3" s="1"/>
  <c r="AU201" i="3"/>
  <c r="BA201" i="3" s="1"/>
  <c r="BH201" i="3" s="1"/>
  <c r="AU246" i="3"/>
  <c r="BA246" i="3" s="1"/>
  <c r="BH246" i="3" s="1"/>
  <c r="AU64" i="3"/>
  <c r="BA64" i="3" s="1"/>
  <c r="BH64" i="3" s="1"/>
  <c r="AX173" i="3"/>
  <c r="BD173" i="3" s="1"/>
  <c r="BK173" i="3" s="1"/>
  <c r="CC173" i="3" s="1"/>
  <c r="AY183" i="3"/>
  <c r="BE183" i="3" s="1"/>
  <c r="AX51" i="3"/>
  <c r="BD51" i="3" s="1"/>
  <c r="AY140" i="3"/>
  <c r="BE140" i="3" s="1"/>
  <c r="BL140" i="3" s="1"/>
  <c r="CD140" i="3" s="1"/>
  <c r="AX218" i="3"/>
  <c r="BD218" i="3" s="1"/>
  <c r="AX220" i="3"/>
  <c r="BD220" i="3" s="1"/>
  <c r="AX128" i="3"/>
  <c r="BD128" i="3" s="1"/>
  <c r="BK128" i="3" s="1"/>
  <c r="CC128" i="3" s="1"/>
  <c r="AY116" i="3"/>
  <c r="BE116" i="3" s="1"/>
  <c r="AV254" i="3"/>
  <c r="BB254" i="3" s="1"/>
  <c r="AV156" i="3"/>
  <c r="BB156" i="3" s="1"/>
  <c r="BI156" i="3" s="1"/>
  <c r="CA156" i="3" s="1"/>
  <c r="AV312" i="3"/>
  <c r="BB312" i="3" s="1"/>
  <c r="BI312" i="3" s="1"/>
  <c r="CA312" i="3" s="1"/>
  <c r="AV154" i="3"/>
  <c r="BB154" i="3" s="1"/>
  <c r="AX137" i="3"/>
  <c r="BD137" i="3" s="1"/>
  <c r="AX306" i="3"/>
  <c r="BD306" i="3" s="1"/>
  <c r="AY15" i="3"/>
  <c r="BE15" i="3" s="1"/>
  <c r="AX150" i="3"/>
  <c r="BD150" i="3" s="1"/>
  <c r="AY24" i="3"/>
  <c r="BE24" i="3" s="1"/>
  <c r="BL24" i="3" s="1"/>
  <c r="CD24" i="3" s="1"/>
  <c r="AX64" i="3"/>
  <c r="BD64" i="3" s="1"/>
  <c r="AY68" i="3"/>
  <c r="BE68" i="3" s="1"/>
  <c r="AX328" i="3"/>
  <c r="BD328" i="3" s="1"/>
  <c r="AV117" i="3"/>
  <c r="BB117" i="3" s="1"/>
  <c r="AV290" i="3"/>
  <c r="BB290" i="3" s="1"/>
  <c r="AV339" i="3"/>
  <c r="BB339" i="3" s="1"/>
  <c r="AX149" i="3"/>
  <c r="BD149" i="3" s="1"/>
  <c r="AX27" i="3"/>
  <c r="BD27" i="3" s="1"/>
  <c r="BK27" i="3" s="1"/>
  <c r="CC27" i="3" s="1"/>
  <c r="AY162" i="3"/>
  <c r="BE162" i="3" s="1"/>
  <c r="AX92" i="3"/>
  <c r="BD92" i="3" s="1"/>
  <c r="BK92" i="3" s="1"/>
  <c r="CC92" i="3" s="1"/>
  <c r="AY80" i="3"/>
  <c r="BE80" i="3" s="1"/>
  <c r="BL80" i="3" s="1"/>
  <c r="CD80" i="3" s="1"/>
  <c r="AY84" i="3"/>
  <c r="BE84" i="3" s="1"/>
  <c r="BL84" i="3" s="1"/>
  <c r="AV287" i="3"/>
  <c r="BB287" i="3" s="1"/>
  <c r="AV203" i="3"/>
  <c r="BB203" i="3" s="1"/>
  <c r="AV249" i="3"/>
  <c r="BB249" i="3" s="1"/>
  <c r="BI249" i="3" s="1"/>
  <c r="CA249" i="3" s="1"/>
  <c r="AY110" i="3"/>
  <c r="BE110" i="3" s="1"/>
  <c r="AY216" i="3"/>
  <c r="BE216" i="3" s="1"/>
  <c r="BL216" i="3" s="1"/>
  <c r="AY66" i="3"/>
  <c r="BE66" i="3" s="1"/>
  <c r="BL66" i="3" s="1"/>
  <c r="CD66" i="3" s="1"/>
  <c r="AY72" i="3"/>
  <c r="BE72" i="3" s="1"/>
  <c r="BL72" i="3" s="1"/>
  <c r="CD72" i="3" s="1"/>
  <c r="AY214" i="3"/>
  <c r="BE214" i="3" s="1"/>
  <c r="AY161" i="3"/>
  <c r="BE161" i="3" s="1"/>
  <c r="AY21" i="3"/>
  <c r="BE21" i="3" s="1"/>
  <c r="AY45" i="3"/>
  <c r="BE45" i="3" s="1"/>
  <c r="AY104" i="3"/>
  <c r="BE104" i="3" s="1"/>
  <c r="BL104" i="3" s="1"/>
  <c r="CD104" i="3" s="1"/>
  <c r="AY227" i="3"/>
  <c r="BE227" i="3" s="1"/>
  <c r="AY56" i="3"/>
  <c r="BE56" i="3" s="1"/>
  <c r="BL56" i="3" s="1"/>
  <c r="CD56" i="3" s="1"/>
  <c r="AY31" i="3"/>
  <c r="BE31" i="3" s="1"/>
  <c r="BL31" i="3" s="1"/>
  <c r="CD31" i="3" s="1"/>
  <c r="AY244" i="3"/>
  <c r="BE244" i="3" s="1"/>
  <c r="BL244" i="3" s="1"/>
  <c r="CD244" i="3" s="1"/>
  <c r="AY192" i="3"/>
  <c r="BE192" i="3" s="1"/>
  <c r="BL192" i="3" s="1"/>
  <c r="AY38" i="3"/>
  <c r="BE38" i="3" s="1"/>
  <c r="AY108" i="3"/>
  <c r="BE108" i="3" s="1"/>
  <c r="BL108" i="3" s="1"/>
  <c r="CD108" i="3" s="1"/>
  <c r="AY155" i="3"/>
  <c r="BE155" i="3" s="1"/>
  <c r="AY193" i="3"/>
  <c r="BE193" i="3" s="1"/>
  <c r="AY195" i="3"/>
  <c r="BE195" i="3" s="1"/>
  <c r="AY160" i="3"/>
  <c r="BE160" i="3" s="1"/>
  <c r="BL160" i="3" s="1"/>
  <c r="CD160" i="3" s="1"/>
  <c r="AY292" i="3"/>
  <c r="BE292" i="3" s="1"/>
  <c r="BL292" i="3" s="1"/>
  <c r="CD292" i="3" s="1"/>
  <c r="AY267" i="3"/>
  <c r="BE267" i="3" s="1"/>
  <c r="AY169" i="3"/>
  <c r="BE169" i="3" s="1"/>
  <c r="AY62" i="3"/>
  <c r="BE62" i="3" s="1"/>
  <c r="AY213" i="3"/>
  <c r="BE213" i="3" s="1"/>
  <c r="AY250" i="3"/>
  <c r="BE250" i="3" s="1"/>
  <c r="AY86" i="3"/>
  <c r="BE86" i="3" s="1"/>
  <c r="AY233" i="3"/>
  <c r="BE233" i="3" s="1"/>
  <c r="AY165" i="3"/>
  <c r="BE165" i="3" s="1"/>
  <c r="AY264" i="3"/>
  <c r="BE264" i="3" s="1"/>
  <c r="BL264" i="3" s="1"/>
  <c r="CD264" i="3" s="1"/>
  <c r="AY328" i="3"/>
  <c r="BE328" i="3" s="1"/>
  <c r="AY154" i="3"/>
  <c r="BE154" i="3" s="1"/>
  <c r="AY295" i="3"/>
  <c r="BE295" i="3" s="1"/>
  <c r="AY184" i="3"/>
  <c r="BE184" i="3" s="1"/>
  <c r="BL184" i="3" s="1"/>
  <c r="AY180" i="3"/>
  <c r="BE180" i="3" s="1"/>
  <c r="BL180" i="3" s="1"/>
  <c r="CD180" i="3" s="1"/>
  <c r="AY290" i="3"/>
  <c r="BE290" i="3" s="1"/>
  <c r="AY333" i="3"/>
  <c r="BE333" i="3" s="1"/>
  <c r="AY343" i="3"/>
  <c r="BE343" i="3" s="1"/>
  <c r="AY212" i="3"/>
  <c r="BE212" i="3" s="1"/>
  <c r="BL212" i="3" s="1"/>
  <c r="CD212" i="3" s="1"/>
  <c r="AY157" i="3"/>
  <c r="BE157" i="3" s="1"/>
  <c r="AY99" i="3"/>
  <c r="BE99" i="3" s="1"/>
  <c r="AY330" i="3"/>
  <c r="BE330" i="3" s="1"/>
  <c r="AY145" i="3"/>
  <c r="BE145" i="3" s="1"/>
  <c r="AY133" i="3"/>
  <c r="BE133" i="3" s="1"/>
  <c r="AY28" i="3"/>
  <c r="BE28" i="3" s="1"/>
  <c r="BL28" i="3" s="1"/>
  <c r="CD28" i="3" s="1"/>
  <c r="AY134" i="3"/>
  <c r="BE134" i="3" s="1"/>
  <c r="AY90" i="3"/>
  <c r="BE90" i="3" s="1"/>
  <c r="AY149" i="3"/>
  <c r="BE149" i="3" s="1"/>
  <c r="AY177" i="3"/>
  <c r="BE177" i="3" s="1"/>
  <c r="AY174" i="3"/>
  <c r="BE174" i="3" s="1"/>
  <c r="AY304" i="3"/>
  <c r="BE304" i="3" s="1"/>
  <c r="BL304" i="3" s="1"/>
  <c r="CD304" i="3" s="1"/>
  <c r="AY242" i="3"/>
  <c r="BE242" i="3" s="1"/>
  <c r="AY151" i="3"/>
  <c r="BE151" i="3" s="1"/>
  <c r="AY48" i="3"/>
  <c r="BE48" i="3" s="1"/>
  <c r="BL48" i="3" s="1"/>
  <c r="AY191" i="3"/>
  <c r="BE191" i="3" s="1"/>
  <c r="AY297" i="3"/>
  <c r="BE297" i="3" s="1"/>
  <c r="AY217" i="3"/>
  <c r="BE217" i="3" s="1"/>
  <c r="AY115" i="3"/>
  <c r="BE115" i="3" s="1"/>
  <c r="BL115" i="3" s="1"/>
  <c r="AY121" i="3"/>
  <c r="BE121" i="3" s="1"/>
  <c r="BL121" i="3" s="1"/>
  <c r="CD121" i="3" s="1"/>
  <c r="AY158" i="3"/>
  <c r="BE158" i="3" s="1"/>
  <c r="AY205" i="3"/>
  <c r="BE205" i="3" s="1"/>
  <c r="AY131" i="3"/>
  <c r="BE131" i="3" s="1"/>
  <c r="AY230" i="3"/>
  <c r="BE230" i="3" s="1"/>
  <c r="AY170" i="3"/>
  <c r="BE170" i="3" s="1"/>
  <c r="BL170" i="3" s="1"/>
  <c r="CD170" i="3" s="1"/>
  <c r="AY312" i="3"/>
  <c r="BE312" i="3" s="1"/>
  <c r="BL312" i="3" s="1"/>
  <c r="CD312" i="3" s="1"/>
  <c r="AY186" i="3"/>
  <c r="BE186" i="3" s="1"/>
  <c r="AX169" i="3"/>
  <c r="BD169" i="3" s="1"/>
  <c r="AY324" i="3"/>
  <c r="BE324" i="3" s="1"/>
  <c r="AY103" i="3"/>
  <c r="BE103" i="3" s="1"/>
  <c r="AY322" i="3"/>
  <c r="BE322" i="3" s="1"/>
  <c r="AY172" i="3"/>
  <c r="BE172" i="3" s="1"/>
  <c r="AY232" i="3"/>
  <c r="BE232" i="3" s="1"/>
  <c r="BL232" i="3" s="1"/>
  <c r="CD232" i="3" s="1"/>
  <c r="AV37" i="3"/>
  <c r="BB37" i="3" s="1"/>
  <c r="AV162" i="3"/>
  <c r="BB162" i="3" s="1"/>
  <c r="AV294" i="3"/>
  <c r="BB294" i="3" s="1"/>
  <c r="AV114" i="3"/>
  <c r="BB114" i="3" s="1"/>
  <c r="AX55" i="3"/>
  <c r="BD55" i="3" s="1"/>
  <c r="AX196" i="3"/>
  <c r="BD196" i="3" s="1"/>
  <c r="BK196" i="3" s="1"/>
  <c r="CC196" i="3" s="1"/>
  <c r="AX330" i="3"/>
  <c r="BD330" i="3" s="1"/>
  <c r="AX219" i="3"/>
  <c r="BD219" i="3" s="1"/>
  <c r="BK219" i="3" s="1"/>
  <c r="CC219" i="3" s="1"/>
  <c r="AX192" i="3"/>
  <c r="BD192" i="3" s="1"/>
  <c r="BK192" i="3" s="1"/>
  <c r="CC192" i="3" s="1"/>
  <c r="AX283" i="3"/>
  <c r="BD283" i="3" s="1"/>
  <c r="AX193" i="3"/>
  <c r="BD193" i="3" s="1"/>
  <c r="AX213" i="3"/>
  <c r="BD213" i="3" s="1"/>
  <c r="AX34" i="3"/>
  <c r="BD34" i="3" s="1"/>
  <c r="AX132" i="3"/>
  <c r="BD132" i="3" s="1"/>
  <c r="BK132" i="3" s="1"/>
  <c r="AX269" i="3"/>
  <c r="BD269" i="3" s="1"/>
  <c r="AX157" i="3"/>
  <c r="BD157" i="3" s="1"/>
  <c r="AX195" i="3"/>
  <c r="BD195" i="3" s="1"/>
  <c r="AX101" i="3"/>
  <c r="BD101" i="3" s="1"/>
  <c r="AX106" i="3"/>
  <c r="BD106" i="3" s="1"/>
  <c r="AX227" i="3"/>
  <c r="BD227" i="3" s="1"/>
  <c r="AX216" i="3"/>
  <c r="BD216" i="3" s="1"/>
  <c r="BK216" i="3" s="1"/>
  <c r="CC216" i="3" s="1"/>
  <c r="AX298" i="3"/>
  <c r="BD298" i="3" s="1"/>
  <c r="AX312" i="3"/>
  <c r="BD312" i="3" s="1"/>
  <c r="BK312" i="3" s="1"/>
  <c r="CC312" i="3" s="1"/>
  <c r="AX48" i="3"/>
  <c r="BD48" i="3" s="1"/>
  <c r="BK48" i="3" s="1"/>
  <c r="CC48" i="3" s="1"/>
  <c r="AX232" i="3"/>
  <c r="BD232" i="3" s="1"/>
  <c r="BK232" i="3" s="1"/>
  <c r="CC232" i="3" s="1"/>
  <c r="AX263" i="3"/>
  <c r="BD263" i="3" s="1"/>
  <c r="AX186" i="3"/>
  <c r="BD186" i="3" s="1"/>
  <c r="AX244" i="3"/>
  <c r="BD244" i="3" s="1"/>
  <c r="BK244" i="3" s="1"/>
  <c r="CC244" i="3" s="1"/>
  <c r="AX303" i="3"/>
  <c r="BD303" i="3" s="1"/>
  <c r="AX321" i="3"/>
  <c r="BD321" i="3" s="1"/>
  <c r="AX338" i="3"/>
  <c r="BD338" i="3" s="1"/>
  <c r="AX317" i="3"/>
  <c r="BD317" i="3" s="1"/>
  <c r="AX237" i="3"/>
  <c r="BD237" i="3" s="1"/>
  <c r="AX47" i="3"/>
  <c r="BD47" i="3" s="1"/>
  <c r="AX153" i="3"/>
  <c r="BD153" i="3" s="1"/>
  <c r="AX212" i="3"/>
  <c r="BD212" i="3" s="1"/>
  <c r="BK212" i="3" s="1"/>
  <c r="AX76" i="3"/>
  <c r="BD76" i="3" s="1"/>
  <c r="BK76" i="3" s="1"/>
  <c r="CC76" i="3" s="1"/>
  <c r="AX194" i="3"/>
  <c r="BD194" i="3" s="1"/>
  <c r="AX66" i="3"/>
  <c r="BD66" i="3" s="1"/>
  <c r="BK66" i="3" s="1"/>
  <c r="AX24" i="3"/>
  <c r="BD24" i="3" s="1"/>
  <c r="BK24" i="3" s="1"/>
  <c r="CC24" i="3" s="1"/>
  <c r="AX266" i="3"/>
  <c r="BD266" i="3" s="1"/>
  <c r="AX100" i="3"/>
  <c r="BD100" i="3" s="1"/>
  <c r="BK100" i="3" s="1"/>
  <c r="AX260" i="3"/>
  <c r="BD260" i="3" s="1"/>
  <c r="BK260" i="3" s="1"/>
  <c r="CC260" i="3" s="1"/>
  <c r="AX215" i="3"/>
  <c r="BD215" i="3" s="1"/>
  <c r="AX129" i="3"/>
  <c r="BD129" i="3" s="1"/>
  <c r="AX289" i="3"/>
  <c r="BD289" i="3" s="1"/>
  <c r="AX97" i="3"/>
  <c r="BD97" i="3" s="1"/>
  <c r="AX135" i="3"/>
  <c r="BD135" i="3" s="1"/>
  <c r="AX205" i="3"/>
  <c r="BD205" i="3" s="1"/>
  <c r="AX39" i="3"/>
  <c r="BD39" i="3" s="1"/>
  <c r="AX23" i="3"/>
  <c r="BD23" i="3" s="1"/>
  <c r="BK23" i="3" s="1"/>
  <c r="CC23" i="3" s="1"/>
  <c r="AX304" i="3"/>
  <c r="BD304" i="3" s="1"/>
  <c r="BK304" i="3" s="1"/>
  <c r="CC304" i="3" s="1"/>
  <c r="AX222" i="3"/>
  <c r="BD222" i="3" s="1"/>
  <c r="BK222" i="3" s="1"/>
  <c r="CC222" i="3" s="1"/>
  <c r="AX332" i="3"/>
  <c r="BD332" i="3" s="1"/>
  <c r="BK332" i="3" s="1"/>
  <c r="CC332" i="3" s="1"/>
  <c r="AX167" i="3"/>
  <c r="BD167" i="3" s="1"/>
  <c r="BK167" i="3" s="1"/>
  <c r="AX211" i="3"/>
  <c r="BD211" i="3" s="1"/>
  <c r="AX248" i="3"/>
  <c r="BD248" i="3" s="1"/>
  <c r="BK248" i="3" s="1"/>
  <c r="CC248" i="3" s="1"/>
  <c r="AX279" i="3"/>
  <c r="BD279" i="3" s="1"/>
  <c r="AX326" i="3"/>
  <c r="BD326" i="3" s="1"/>
  <c r="BK326" i="3" s="1"/>
  <c r="AX136" i="3"/>
  <c r="BD136" i="3" s="1"/>
  <c r="BK136" i="3" s="1"/>
  <c r="CC136" i="3" s="1"/>
  <c r="AX250" i="3"/>
  <c r="BD250" i="3" s="1"/>
  <c r="AX108" i="3"/>
  <c r="BD108" i="3" s="1"/>
  <c r="BK108" i="3" s="1"/>
  <c r="CC108" i="3" s="1"/>
  <c r="AX300" i="3"/>
  <c r="BD300" i="3" s="1"/>
  <c r="BK300" i="3" s="1"/>
  <c r="CC300" i="3" s="1"/>
  <c r="AX81" i="3"/>
  <c r="BD81" i="3" s="1"/>
  <c r="AX315" i="3"/>
  <c r="BD315" i="3" s="1"/>
  <c r="AX286" i="3"/>
  <c r="BD286" i="3" s="1"/>
  <c r="AX126" i="3"/>
  <c r="BD126" i="3" s="1"/>
  <c r="AX19" i="3"/>
  <c r="BD19" i="3" s="1"/>
  <c r="AX337" i="3"/>
  <c r="BD337" i="3" s="1"/>
  <c r="BK337" i="3" s="1"/>
  <c r="CC337" i="3" s="1"/>
  <c r="AX174" i="3"/>
  <c r="BD174" i="3" s="1"/>
  <c r="AX77" i="3"/>
  <c r="BD77" i="3" s="1"/>
  <c r="AX130" i="3"/>
  <c r="BD130" i="3" s="1"/>
  <c r="AX56" i="3"/>
  <c r="BD56" i="3" s="1"/>
  <c r="BK56" i="3" s="1"/>
  <c r="CC56" i="3" s="1"/>
  <c r="AX230" i="3"/>
  <c r="BD230" i="3" s="1"/>
  <c r="AX103" i="3"/>
  <c r="BD103" i="3" s="1"/>
  <c r="B804" i="19"/>
  <c r="B820" i="19"/>
  <c r="B836" i="19"/>
  <c r="E849" i="19"/>
  <c r="E1047" i="19" s="1"/>
  <c r="K828" i="19"/>
  <c r="K1026" i="19" s="1"/>
  <c r="B858" i="19"/>
  <c r="E810" i="19"/>
  <c r="E1008" i="19" s="1"/>
  <c r="H876" i="19"/>
  <c r="H845" i="19"/>
  <c r="B807" i="19"/>
  <c r="E847" i="19"/>
  <c r="E1045" i="19" s="1"/>
  <c r="B852" i="19"/>
  <c r="H860" i="19"/>
  <c r="K846" i="19"/>
  <c r="K1044" i="19" s="1"/>
  <c r="H878" i="19"/>
  <c r="K855" i="19"/>
  <c r="K1053" i="19" s="1"/>
  <c r="K823" i="19"/>
  <c r="K1021" i="19" s="1"/>
  <c r="E858" i="19"/>
  <c r="E1056" i="19" s="1"/>
  <c r="B816" i="19"/>
  <c r="E869" i="19"/>
  <c r="E1067" i="19" s="1"/>
  <c r="H851" i="19"/>
  <c r="K847" i="19"/>
  <c r="K1045" i="19" s="1"/>
  <c r="E862" i="19"/>
  <c r="E1060" i="19" s="1"/>
  <c r="H803" i="19"/>
  <c r="H826" i="19"/>
  <c r="E813" i="19"/>
  <c r="E1011" i="19" s="1"/>
  <c r="H873" i="19"/>
  <c r="B800" i="19"/>
  <c r="E833" i="19"/>
  <c r="E1031" i="19" s="1"/>
  <c r="B803" i="19"/>
  <c r="B848" i="19"/>
  <c r="E864" i="19"/>
  <c r="E1062" i="19" s="1"/>
  <c r="K866" i="19"/>
  <c r="K1064" i="19" s="1"/>
  <c r="E808" i="19"/>
  <c r="E1006" i="19" s="1"/>
  <c r="E845" i="19"/>
  <c r="E1043" i="19" s="1"/>
  <c r="K802" i="19"/>
  <c r="K1000" i="19" s="1"/>
  <c r="E819" i="19"/>
  <c r="E1017" i="19" s="1"/>
  <c r="B809" i="19"/>
  <c r="B813" i="19"/>
  <c r="K824" i="19"/>
  <c r="K1022" i="19" s="1"/>
  <c r="D1118" i="19" s="1"/>
  <c r="D1212" i="19" s="1"/>
  <c r="B855" i="19"/>
  <c r="E835" i="19"/>
  <c r="E1033" i="19" s="1"/>
  <c r="E802" i="19"/>
  <c r="E1000" i="19" s="1"/>
  <c r="E814" i="19"/>
  <c r="E1012" i="19" s="1"/>
  <c r="B882" i="19"/>
  <c r="B802" i="19"/>
  <c r="H807" i="19"/>
  <c r="K833" i="19"/>
  <c r="K1031" i="19" s="1"/>
  <c r="H850" i="19"/>
  <c r="H800" i="19"/>
  <c r="E837" i="19"/>
  <c r="E1035" i="19" s="1"/>
  <c r="B831" i="19"/>
  <c r="K853" i="19"/>
  <c r="K1051" i="19" s="1"/>
  <c r="K837" i="19"/>
  <c r="K1035" i="19" s="1"/>
  <c r="B844" i="19"/>
  <c r="B856" i="19"/>
  <c r="E836" i="19"/>
  <c r="E1034" i="19" s="1"/>
  <c r="H872" i="19"/>
  <c r="H804" i="19"/>
  <c r="K832" i="19"/>
  <c r="K1030" i="19" s="1"/>
  <c r="H836" i="19"/>
  <c r="B817" i="19"/>
  <c r="K882" i="19"/>
  <c r="K1080" i="19" s="1"/>
  <c r="K819" i="19"/>
  <c r="K1017" i="19" s="1"/>
  <c r="E846" i="19"/>
  <c r="E1044" i="19" s="1"/>
  <c r="D1140" i="19" s="1"/>
  <c r="D1234" i="19" s="1"/>
  <c r="B812" i="19"/>
  <c r="B832" i="19"/>
  <c r="K842" i="19"/>
  <c r="K1040" i="19" s="1"/>
  <c r="B863" i="19"/>
  <c r="B801" i="19"/>
  <c r="E801" i="19"/>
  <c r="E999" i="19" s="1"/>
  <c r="K876" i="19"/>
  <c r="K1074" i="19" s="1"/>
  <c r="E834" i="19"/>
  <c r="E1032" i="19" s="1"/>
  <c r="K814" i="19"/>
  <c r="K1012" i="19" s="1"/>
  <c r="H818" i="19"/>
  <c r="B849" i="19"/>
  <c r="B869" i="19"/>
  <c r="B827" i="19"/>
  <c r="K877" i="19"/>
  <c r="K1075" i="19" s="1"/>
  <c r="E844" i="19"/>
  <c r="E1042" i="19" s="1"/>
  <c r="B839" i="19"/>
  <c r="H861" i="19"/>
  <c r="BL51" i="3"/>
  <c r="CD51" i="3" s="1"/>
  <c r="AW94" i="3"/>
  <c r="BC94" i="3" s="1"/>
  <c r="BK261" i="3"/>
  <c r="CC261" i="3" s="1"/>
  <c r="AW28" i="3"/>
  <c r="BC28" i="3" s="1"/>
  <c r="BJ28" i="3" s="1"/>
  <c r="BK142" i="3"/>
  <c r="CC142" i="3" s="1"/>
  <c r="AW82" i="3"/>
  <c r="BC82" i="3" s="1"/>
  <c r="AW130" i="3"/>
  <c r="BC130" i="3" s="1"/>
  <c r="AW116" i="3"/>
  <c r="BC116" i="3" s="1"/>
  <c r="AW295" i="3"/>
  <c r="BC295" i="3" s="1"/>
  <c r="AW344" i="3"/>
  <c r="BC344" i="3" s="1"/>
  <c r="BJ344" i="3" s="1"/>
  <c r="CB344" i="3" s="1"/>
  <c r="AW40" i="3"/>
  <c r="BC40" i="3" s="1"/>
  <c r="BJ40" i="3" s="1"/>
  <c r="CB40" i="3" s="1"/>
  <c r="AW262" i="3"/>
  <c r="BC262" i="3" s="1"/>
  <c r="AW137" i="3"/>
  <c r="BC137" i="3" s="1"/>
  <c r="AW194" i="3"/>
  <c r="BC194" i="3" s="1"/>
  <c r="AW200" i="3"/>
  <c r="BC200" i="3" s="1"/>
  <c r="BJ200" i="3" s="1"/>
  <c r="CB200" i="3" s="1"/>
  <c r="AW10" i="3"/>
  <c r="BC10" i="3" s="1"/>
  <c r="AW302" i="3"/>
  <c r="BC302" i="3" s="1"/>
  <c r="AW311" i="3"/>
  <c r="BC311" i="3" s="1"/>
  <c r="AW155" i="3"/>
  <c r="BC155" i="3" s="1"/>
  <c r="AW336" i="3"/>
  <c r="BC336" i="3" s="1"/>
  <c r="BJ336" i="3" s="1"/>
  <c r="AW189" i="3"/>
  <c r="BC189" i="3" s="1"/>
  <c r="AW87" i="3"/>
  <c r="BC87" i="3" s="1"/>
  <c r="AW245" i="3"/>
  <c r="BC245" i="3" s="1"/>
  <c r="AW232" i="3"/>
  <c r="BC232" i="3" s="1"/>
  <c r="BJ232" i="3" s="1"/>
  <c r="AW259" i="3"/>
  <c r="BC259" i="3" s="1"/>
  <c r="AW88" i="3"/>
  <c r="BC88" i="3" s="1"/>
  <c r="BJ88" i="3" s="1"/>
  <c r="CB88" i="3" s="1"/>
  <c r="AW278" i="3"/>
  <c r="BC278" i="3" s="1"/>
  <c r="AW297" i="3"/>
  <c r="BC297" i="3" s="1"/>
  <c r="AW303" i="3"/>
  <c r="BC303" i="3" s="1"/>
  <c r="AW210" i="3"/>
  <c r="BC210" i="3" s="1"/>
  <c r="AW276" i="3"/>
  <c r="BC276" i="3" s="1"/>
  <c r="AW110" i="3"/>
  <c r="BC110" i="3" s="1"/>
  <c r="AW120" i="3"/>
  <c r="BC120" i="3" s="1"/>
  <c r="AW24" i="3"/>
  <c r="BC24" i="3" s="1"/>
  <c r="BJ24" i="3" s="1"/>
  <c r="CB24" i="3" s="1"/>
  <c r="AW221" i="3"/>
  <c r="BC221" i="3" s="1"/>
  <c r="AW122" i="3"/>
  <c r="BC122" i="3" s="1"/>
  <c r="AW168" i="3"/>
  <c r="BC168" i="3" s="1"/>
  <c r="AW272" i="3"/>
  <c r="BC272" i="3" s="1"/>
  <c r="AW313" i="3"/>
  <c r="BC313" i="3" s="1"/>
  <c r="AW12" i="3"/>
  <c r="BC12" i="3" s="1"/>
  <c r="AW240" i="3"/>
  <c r="BC240" i="3" s="1"/>
  <c r="BJ240" i="3" s="1"/>
  <c r="CB240" i="3" s="1"/>
  <c r="AW281" i="3"/>
  <c r="BC281" i="3" s="1"/>
  <c r="AW342" i="3"/>
  <c r="BC342" i="3" s="1"/>
  <c r="AW324" i="3"/>
  <c r="BC324" i="3" s="1"/>
  <c r="AW199" i="3"/>
  <c r="BC199" i="3" s="1"/>
  <c r="AW131" i="3"/>
  <c r="BC131" i="3" s="1"/>
  <c r="AW290" i="3"/>
  <c r="BC290" i="3" s="1"/>
  <c r="AW239" i="3"/>
  <c r="BC239" i="3" s="1"/>
  <c r="AW20" i="3"/>
  <c r="BC20" i="3" s="1"/>
  <c r="BJ20" i="3" s="1"/>
  <c r="CB20" i="3" s="1"/>
  <c r="AW241" i="3"/>
  <c r="BC241" i="3" s="1"/>
  <c r="AW183" i="3"/>
  <c r="BC183" i="3" s="1"/>
  <c r="AW223" i="3"/>
  <c r="BC223" i="3" s="1"/>
  <c r="AW211" i="3"/>
  <c r="BC211" i="3" s="1"/>
  <c r="AW263" i="3"/>
  <c r="BC263" i="3" s="1"/>
  <c r="AW325" i="3"/>
  <c r="BC325" i="3" s="1"/>
  <c r="AW102" i="3"/>
  <c r="BC102" i="3" s="1"/>
  <c r="AW35" i="3"/>
  <c r="BC35" i="3" s="1"/>
  <c r="BJ35" i="3" s="1"/>
  <c r="CB35" i="3" s="1"/>
  <c r="AW18" i="3"/>
  <c r="BC18" i="3" s="1"/>
  <c r="AW108" i="3"/>
  <c r="BC108" i="3" s="1"/>
  <c r="BJ108" i="3" s="1"/>
  <c r="CB108" i="3" s="1"/>
  <c r="AW174" i="3"/>
  <c r="BC174" i="3" s="1"/>
  <c r="AW128" i="3"/>
  <c r="BC128" i="3" s="1"/>
  <c r="BJ128" i="3" s="1"/>
  <c r="CB128" i="3" s="1"/>
  <c r="AW68" i="3"/>
  <c r="BC68" i="3" s="1"/>
  <c r="AW307" i="3"/>
  <c r="BC307" i="3" s="1"/>
  <c r="AW152" i="3"/>
  <c r="BC152" i="3" s="1"/>
  <c r="BJ152" i="3" s="1"/>
  <c r="CB152" i="3" s="1"/>
  <c r="AW56" i="3"/>
  <c r="BC56" i="3" s="1"/>
  <c r="BJ56" i="3" s="1"/>
  <c r="CB56" i="3" s="1"/>
  <c r="AW63" i="3"/>
  <c r="BC63" i="3" s="1"/>
  <c r="BJ63" i="3" s="1"/>
  <c r="CB63" i="3" s="1"/>
  <c r="AW318" i="3"/>
  <c r="BC318" i="3" s="1"/>
  <c r="BL178" i="3"/>
  <c r="CD178" i="3" s="1"/>
  <c r="BK49" i="3"/>
  <c r="CC49" i="3" s="1"/>
  <c r="AW258" i="3"/>
  <c r="BC258" i="3" s="1"/>
  <c r="BK254" i="3"/>
  <c r="CC254" i="3" s="1"/>
  <c r="AW29" i="3"/>
  <c r="BC29" i="3" s="1"/>
  <c r="AW266" i="3"/>
  <c r="BC266" i="3" s="1"/>
  <c r="BK172" i="3"/>
  <c r="CC172" i="3" s="1"/>
  <c r="BK16" i="3"/>
  <c r="CC16" i="3" s="1"/>
  <c r="BK68" i="3"/>
  <c r="CC68" i="3" s="1"/>
  <c r="BK37" i="3"/>
  <c r="CC37" i="3" s="1"/>
  <c r="AW202" i="3"/>
  <c r="BC202" i="3" s="1"/>
  <c r="AW261" i="3"/>
  <c r="BC261" i="3" s="1"/>
  <c r="AW309" i="3"/>
  <c r="BC309" i="3" s="1"/>
  <c r="AW140" i="3"/>
  <c r="BC140" i="3" s="1"/>
  <c r="BJ140" i="3" s="1"/>
  <c r="CB140" i="3" s="1"/>
  <c r="BK57" i="3"/>
  <c r="CC57" i="3" s="1"/>
  <c r="AW234" i="3"/>
  <c r="BC234" i="3" s="1"/>
  <c r="BK281" i="3"/>
  <c r="CC281" i="3" s="1"/>
  <c r="BL211" i="3"/>
  <c r="CD211" i="3" s="1"/>
  <c r="BL141" i="3"/>
  <c r="CD141" i="3" s="1"/>
  <c r="BL198" i="3"/>
  <c r="CD198" i="3" s="1"/>
  <c r="BL299" i="3"/>
  <c r="CD299" i="3" s="1"/>
  <c r="AW215" i="3"/>
  <c r="BC215" i="3" s="1"/>
  <c r="AW161" i="3"/>
  <c r="BC161" i="3" s="1"/>
  <c r="AW37" i="3"/>
  <c r="BC37" i="3" s="1"/>
  <c r="BL341" i="3"/>
  <c r="CD341" i="3" s="1"/>
  <c r="BL150" i="3"/>
  <c r="CD150" i="3" s="1"/>
  <c r="AW41" i="3"/>
  <c r="BC41" i="3" s="1"/>
  <c r="BL171" i="3"/>
  <c r="CD171" i="3" s="1"/>
  <c r="AV77" i="3"/>
  <c r="BB77" i="3" s="1"/>
  <c r="BI77" i="3" s="1"/>
  <c r="CA77" i="3" s="1"/>
  <c r="AV45" i="3"/>
  <c r="BB45" i="3" s="1"/>
  <c r="BI45" i="3" s="1"/>
  <c r="CA45" i="3" s="1"/>
  <c r="AV78" i="3"/>
  <c r="BB78" i="3" s="1"/>
  <c r="BI78" i="3" s="1"/>
  <c r="CA78" i="3" s="1"/>
  <c r="AV129" i="3"/>
  <c r="BB129" i="3" s="1"/>
  <c r="BI129" i="3" s="1"/>
  <c r="CA129" i="3" s="1"/>
  <c r="AU9" i="3"/>
  <c r="BA9" i="3" s="1"/>
  <c r="BH9" i="3" s="1"/>
  <c r="AU321" i="3"/>
  <c r="BA321" i="3" s="1"/>
  <c r="BH321" i="3" s="1"/>
  <c r="AU336" i="3"/>
  <c r="BA336" i="3" s="1"/>
  <c r="BH336" i="3" s="1"/>
  <c r="AU82" i="3"/>
  <c r="BA82" i="3" s="1"/>
  <c r="BH82" i="3" s="1"/>
  <c r="CR82" i="3" s="1"/>
  <c r="AV171" i="3"/>
  <c r="BB171" i="3" s="1"/>
  <c r="BI171" i="3" s="1"/>
  <c r="CA171" i="3" s="1"/>
  <c r="AU60" i="3"/>
  <c r="BA60" i="3" s="1"/>
  <c r="BH60" i="3" s="1"/>
  <c r="AV268" i="3"/>
  <c r="BB268" i="3" s="1"/>
  <c r="BI268" i="3" s="1"/>
  <c r="CA268" i="3" s="1"/>
  <c r="AV68" i="3"/>
  <c r="BB68" i="3" s="1"/>
  <c r="BI68" i="3" s="1"/>
  <c r="CA68" i="3" s="1"/>
  <c r="AU25" i="3"/>
  <c r="BA25" i="3" s="1"/>
  <c r="BH25" i="3" s="1"/>
  <c r="AV186" i="3"/>
  <c r="BB186" i="3" s="1"/>
  <c r="BI186" i="3" s="1"/>
  <c r="CA186" i="3" s="1"/>
  <c r="AU165" i="3"/>
  <c r="BA165" i="3" s="1"/>
  <c r="BH165" i="3" s="1"/>
  <c r="AV51" i="3"/>
  <c r="BB51" i="3" s="1"/>
  <c r="BI51" i="3" s="1"/>
  <c r="CA51" i="3" s="1"/>
  <c r="AV235" i="3"/>
  <c r="BB235" i="3" s="1"/>
  <c r="BI235" i="3" s="1"/>
  <c r="CA235" i="3" s="1"/>
  <c r="AU244" i="3"/>
  <c r="BA244" i="3" s="1"/>
  <c r="BH244" i="3" s="1"/>
  <c r="AV110" i="3"/>
  <c r="BB110" i="3" s="1"/>
  <c r="BI110" i="3" s="1"/>
  <c r="CA110" i="3" s="1"/>
  <c r="AV128" i="3"/>
  <c r="BB128" i="3" s="1"/>
  <c r="BI128" i="3" s="1"/>
  <c r="CA128" i="3" s="1"/>
  <c r="AU168" i="3"/>
  <c r="BA168" i="3" s="1"/>
  <c r="BH168" i="3" s="1"/>
  <c r="AU230" i="3"/>
  <c r="BA230" i="3" s="1"/>
  <c r="BH230" i="3" s="1"/>
  <c r="AV90" i="3"/>
  <c r="BB90" i="3" s="1"/>
  <c r="BI90" i="3" s="1"/>
  <c r="CA90" i="3" s="1"/>
  <c r="AV131" i="3"/>
  <c r="BB131" i="3" s="1"/>
  <c r="BI131" i="3" s="1"/>
  <c r="CA131" i="3" s="1"/>
  <c r="AU79" i="3"/>
  <c r="BA79" i="3" s="1"/>
  <c r="BH79" i="3" s="1"/>
  <c r="AV184" i="3"/>
  <c r="BB184" i="3" s="1"/>
  <c r="BI184" i="3" s="1"/>
  <c r="CA184" i="3" s="1"/>
  <c r="AU173" i="3"/>
  <c r="BA173" i="3" s="1"/>
  <c r="BH173" i="3" s="1"/>
  <c r="CR173" i="3" s="1"/>
  <c r="AU52" i="3"/>
  <c r="BA52" i="3" s="1"/>
  <c r="BH52" i="3" s="1"/>
  <c r="AU11" i="3"/>
  <c r="BA11" i="3" s="1"/>
  <c r="BH11" i="3" s="1"/>
  <c r="AU143" i="3"/>
  <c r="BA143" i="3" s="1"/>
  <c r="BH143" i="3" s="1"/>
  <c r="AU29" i="3"/>
  <c r="BA29" i="3" s="1"/>
  <c r="BH29" i="3" s="1"/>
  <c r="AU96" i="3"/>
  <c r="BA96" i="3" s="1"/>
  <c r="BH96" i="3" s="1"/>
  <c r="CR96" i="3" s="1"/>
  <c r="AU185" i="3"/>
  <c r="BA185" i="3" s="1"/>
  <c r="BH185" i="3" s="1"/>
  <c r="AU296" i="3"/>
  <c r="BA296" i="3" s="1"/>
  <c r="BH296" i="3" s="1"/>
  <c r="AU267" i="3"/>
  <c r="BA267" i="3" s="1"/>
  <c r="BH267" i="3" s="1"/>
  <c r="AU119" i="3"/>
  <c r="BA119" i="3" s="1"/>
  <c r="BH119" i="3" s="1"/>
  <c r="AU284" i="3"/>
  <c r="BA284" i="3" s="1"/>
  <c r="BH284" i="3" s="1"/>
  <c r="AU69" i="3"/>
  <c r="BA69" i="3" s="1"/>
  <c r="BH69" i="3" s="1"/>
  <c r="AU337" i="3"/>
  <c r="BA337" i="3" s="1"/>
  <c r="BH337" i="3" s="1"/>
  <c r="AU231" i="3"/>
  <c r="BA231" i="3" s="1"/>
  <c r="BH231" i="3" s="1"/>
  <c r="CR231" i="3" s="1"/>
  <c r="AU39" i="3"/>
  <c r="BA39" i="3" s="1"/>
  <c r="BH39" i="3" s="1"/>
  <c r="AU282" i="3"/>
  <c r="BA282" i="3" s="1"/>
  <c r="BH282" i="3" s="1"/>
  <c r="AU28" i="3"/>
  <c r="BA28" i="3" s="1"/>
  <c r="BH28" i="3" s="1"/>
  <c r="AU13" i="3"/>
  <c r="BA13" i="3" s="1"/>
  <c r="BH13" i="3" s="1"/>
  <c r="AU234" i="3"/>
  <c r="BA234" i="3" s="1"/>
  <c r="BH234" i="3" s="1"/>
  <c r="AU45" i="3"/>
  <c r="BA45" i="3" s="1"/>
  <c r="BH45" i="3" s="1"/>
  <c r="AU293" i="3"/>
  <c r="BA293" i="3" s="1"/>
  <c r="BH293" i="3" s="1"/>
  <c r="AU117" i="3"/>
  <c r="BA117" i="3" s="1"/>
  <c r="BH117" i="3" s="1"/>
  <c r="AU148" i="3"/>
  <c r="BA148" i="3" s="1"/>
  <c r="BH148" i="3" s="1"/>
  <c r="AU50" i="3"/>
  <c r="BA50" i="3" s="1"/>
  <c r="BH50" i="3" s="1"/>
  <c r="AU242" i="3"/>
  <c r="BA242" i="3" s="1"/>
  <c r="BH242" i="3" s="1"/>
  <c r="AU344" i="3"/>
  <c r="BA344" i="3" s="1"/>
  <c r="BH344" i="3" s="1"/>
  <c r="AU331" i="3"/>
  <c r="BA331" i="3" s="1"/>
  <c r="BH331" i="3" s="1"/>
  <c r="AU171" i="3"/>
  <c r="BA171" i="3" s="1"/>
  <c r="BH171" i="3" s="1"/>
  <c r="AU271" i="3"/>
  <c r="BA271" i="3" s="1"/>
  <c r="BH271" i="3" s="1"/>
  <c r="AU20" i="3"/>
  <c r="BA20" i="3" s="1"/>
  <c r="BH20" i="3" s="1"/>
  <c r="AU253" i="3"/>
  <c r="BA253" i="3" s="1"/>
  <c r="BH253" i="3" s="1"/>
  <c r="AU236" i="3"/>
  <c r="BA236" i="3" s="1"/>
  <c r="BH236" i="3" s="1"/>
  <c r="AU103" i="3"/>
  <c r="BA103" i="3" s="1"/>
  <c r="BH103" i="3" s="1"/>
  <c r="AU144" i="3"/>
  <c r="BA144" i="3" s="1"/>
  <c r="BH144" i="3" s="1"/>
  <c r="AU340" i="3"/>
  <c r="BA340" i="3" s="1"/>
  <c r="BH340" i="3" s="1"/>
  <c r="AU86" i="3"/>
  <c r="BA86" i="3" s="1"/>
  <c r="BH86" i="3" s="1"/>
  <c r="AU65" i="3"/>
  <c r="BA65" i="3" s="1"/>
  <c r="BH65" i="3" s="1"/>
  <c r="AU88" i="3"/>
  <c r="BA88" i="3" s="1"/>
  <c r="BH88" i="3" s="1"/>
  <c r="AU150" i="3"/>
  <c r="BA150" i="3" s="1"/>
  <c r="BH150" i="3" s="1"/>
  <c r="AU199" i="3"/>
  <c r="BA199" i="3" s="1"/>
  <c r="BH199" i="3" s="1"/>
  <c r="AU247" i="3"/>
  <c r="BA247" i="3" s="1"/>
  <c r="BH247" i="3" s="1"/>
  <c r="AU310" i="3"/>
  <c r="BA310" i="3" s="1"/>
  <c r="BH310" i="3" s="1"/>
  <c r="AU179" i="3"/>
  <c r="BA179" i="3" s="1"/>
  <c r="BH179" i="3" s="1"/>
  <c r="AU194" i="3"/>
  <c r="BA194" i="3" s="1"/>
  <c r="BH194" i="3" s="1"/>
  <c r="AU121" i="3"/>
  <c r="BA121" i="3" s="1"/>
  <c r="BH121" i="3" s="1"/>
  <c r="AU233" i="3"/>
  <c r="BA233" i="3" s="1"/>
  <c r="BH233" i="3" s="1"/>
  <c r="AU178" i="3"/>
  <c r="BA178" i="3" s="1"/>
  <c r="BH178" i="3" s="1"/>
  <c r="AU149" i="3"/>
  <c r="BA149" i="3" s="1"/>
  <c r="BH149" i="3" s="1"/>
  <c r="AU197" i="3"/>
  <c r="BA197" i="3" s="1"/>
  <c r="BH197" i="3" s="1"/>
  <c r="AV219" i="3"/>
  <c r="BB219" i="3" s="1"/>
  <c r="BI219" i="3" s="1"/>
  <c r="CA219" i="3" s="1"/>
  <c r="AV223" i="3"/>
  <c r="BB223" i="3" s="1"/>
  <c r="BI223" i="3" s="1"/>
  <c r="CA223" i="3" s="1"/>
  <c r="AV111" i="3"/>
  <c r="BB111" i="3" s="1"/>
  <c r="BI111" i="3" s="1"/>
  <c r="CA111" i="3" s="1"/>
  <c r="AV315" i="3"/>
  <c r="BB315" i="3" s="1"/>
  <c r="BI315" i="3" s="1"/>
  <c r="AU108" i="3"/>
  <c r="BA108" i="3" s="1"/>
  <c r="BH108" i="3" s="1"/>
  <c r="AV132" i="3"/>
  <c r="BB132" i="3" s="1"/>
  <c r="BI132" i="3" s="1"/>
  <c r="CA132" i="3" s="1"/>
  <c r="AU153" i="3"/>
  <c r="BA153" i="3" s="1"/>
  <c r="BH153" i="3" s="1"/>
  <c r="AV314" i="3"/>
  <c r="BB314" i="3" s="1"/>
  <c r="BI314" i="3" s="1"/>
  <c r="CA314" i="3" s="1"/>
  <c r="AU193" i="3"/>
  <c r="BA193" i="3" s="1"/>
  <c r="BH193" i="3" s="1"/>
  <c r="AU175" i="3"/>
  <c r="BA175" i="3" s="1"/>
  <c r="BH175" i="3" s="1"/>
  <c r="AU323" i="3"/>
  <c r="BA323" i="3" s="1"/>
  <c r="BH323" i="3" s="1"/>
  <c r="AV21" i="3"/>
  <c r="BB21" i="3" s="1"/>
  <c r="BI21" i="3" s="1"/>
  <c r="CA21" i="3" s="1"/>
  <c r="AV221" i="3"/>
  <c r="BB221" i="3" s="1"/>
  <c r="BI221" i="3" s="1"/>
  <c r="CA221" i="3" s="1"/>
  <c r="AU288" i="3"/>
  <c r="BA288" i="3" s="1"/>
  <c r="BH288" i="3" s="1"/>
  <c r="AU102" i="3"/>
  <c r="BA102" i="3" s="1"/>
  <c r="BH102" i="3" s="1"/>
  <c r="AV207" i="3"/>
  <c r="BB207" i="3" s="1"/>
  <c r="BI207" i="3" s="1"/>
  <c r="CA207" i="3" s="1"/>
  <c r="AV91" i="3"/>
  <c r="BB91" i="3" s="1"/>
  <c r="BI91" i="3" s="1"/>
  <c r="CA91" i="3" s="1"/>
  <c r="AV252" i="3"/>
  <c r="BB252" i="3" s="1"/>
  <c r="BI252" i="3" s="1"/>
  <c r="AU180" i="3"/>
  <c r="BA180" i="3" s="1"/>
  <c r="BH180" i="3" s="1"/>
  <c r="AV334" i="3"/>
  <c r="BB334" i="3" s="1"/>
  <c r="BI334" i="3" s="1"/>
  <c r="CA334" i="3" s="1"/>
  <c r="AV275" i="3"/>
  <c r="BB275" i="3" s="1"/>
  <c r="BI275" i="3" s="1"/>
  <c r="CA275" i="3" s="1"/>
  <c r="AV149" i="3"/>
  <c r="BB149" i="3" s="1"/>
  <c r="BI149" i="3" s="1"/>
  <c r="CA149" i="3" s="1"/>
  <c r="AV100" i="3"/>
  <c r="BB100" i="3" s="1"/>
  <c r="BI100" i="3" s="1"/>
  <c r="CA100" i="3" s="1"/>
  <c r="AV233" i="3"/>
  <c r="BB233" i="3" s="1"/>
  <c r="BI233" i="3" s="1"/>
  <c r="CA233" i="3" s="1"/>
  <c r="AV215" i="3"/>
  <c r="BB215" i="3" s="1"/>
  <c r="BI215" i="3" s="1"/>
  <c r="CA215" i="3" s="1"/>
  <c r="AV70" i="3"/>
  <c r="BB70" i="3" s="1"/>
  <c r="BI70" i="3" s="1"/>
  <c r="CA70" i="3" s="1"/>
  <c r="AV340" i="3"/>
  <c r="BB340" i="3" s="1"/>
  <c r="BI340" i="3" s="1"/>
  <c r="CA340" i="3" s="1"/>
  <c r="AV96" i="3"/>
  <c r="BB96" i="3" s="1"/>
  <c r="BI96" i="3" s="1"/>
  <c r="CA96" i="3" s="1"/>
  <c r="AV19" i="3"/>
  <c r="BB19" i="3" s="1"/>
  <c r="BI19" i="3" s="1"/>
  <c r="CA19" i="3" s="1"/>
  <c r="AV342" i="3"/>
  <c r="BB342" i="3" s="1"/>
  <c r="BI342" i="3" s="1"/>
  <c r="CA342" i="3" s="1"/>
  <c r="AV270" i="3"/>
  <c r="BB270" i="3" s="1"/>
  <c r="BI270" i="3" s="1"/>
  <c r="CA270" i="3" s="1"/>
  <c r="AV232" i="3"/>
  <c r="BB232" i="3" s="1"/>
  <c r="BI232" i="3" s="1"/>
  <c r="CA232" i="3" s="1"/>
  <c r="AV88" i="3"/>
  <c r="BB88" i="3" s="1"/>
  <c r="BI88" i="3" s="1"/>
  <c r="CA88" i="3" s="1"/>
  <c r="AV161" i="3"/>
  <c r="BB161" i="3" s="1"/>
  <c r="BI161" i="3" s="1"/>
  <c r="CA161" i="3" s="1"/>
  <c r="AV86" i="3"/>
  <c r="BB86" i="3" s="1"/>
  <c r="BI86" i="3" s="1"/>
  <c r="CA86" i="3" s="1"/>
  <c r="AV253" i="3"/>
  <c r="BB253" i="3" s="1"/>
  <c r="BI253" i="3" s="1"/>
  <c r="CA253" i="3" s="1"/>
  <c r="AV316" i="3"/>
  <c r="BB316" i="3" s="1"/>
  <c r="BI316" i="3" s="1"/>
  <c r="CA316" i="3" s="1"/>
  <c r="AV263" i="3"/>
  <c r="BB263" i="3" s="1"/>
  <c r="BI263" i="3" s="1"/>
  <c r="CA263" i="3" s="1"/>
  <c r="AV109" i="3"/>
  <c r="BB109" i="3" s="1"/>
  <c r="BI109" i="3" s="1"/>
  <c r="CA109" i="3" s="1"/>
  <c r="AV192" i="3"/>
  <c r="BB192" i="3" s="1"/>
  <c r="BI192" i="3" s="1"/>
  <c r="CA192" i="3" s="1"/>
  <c r="AV54" i="3"/>
  <c r="BB54" i="3" s="1"/>
  <c r="BI54" i="3" s="1"/>
  <c r="CA54" i="3" s="1"/>
  <c r="AV31" i="3"/>
  <c r="BB31" i="3" s="1"/>
  <c r="BI31" i="3" s="1"/>
  <c r="CA31" i="3" s="1"/>
  <c r="AV304" i="3"/>
  <c r="BB304" i="3" s="1"/>
  <c r="BI304" i="3" s="1"/>
  <c r="CA304" i="3" s="1"/>
  <c r="AV227" i="3"/>
  <c r="BB227" i="3" s="1"/>
  <c r="BI227" i="3" s="1"/>
  <c r="CA227" i="3" s="1"/>
  <c r="AV151" i="3"/>
  <c r="BB151" i="3" s="1"/>
  <c r="BI151" i="3" s="1"/>
  <c r="CA151" i="3" s="1"/>
  <c r="AV321" i="3"/>
  <c r="BB321" i="3" s="1"/>
  <c r="BI321" i="3" s="1"/>
  <c r="CA321" i="3" s="1"/>
  <c r="AV24" i="3"/>
  <c r="BB24" i="3" s="1"/>
  <c r="BI24" i="3" s="1"/>
  <c r="CA24" i="3" s="1"/>
  <c r="AV142" i="3"/>
  <c r="BB142" i="3" s="1"/>
  <c r="BI142" i="3" s="1"/>
  <c r="CA142" i="3" s="1"/>
  <c r="AV177" i="3"/>
  <c r="BB177" i="3" s="1"/>
  <c r="BI177" i="3" s="1"/>
  <c r="CA177" i="3" s="1"/>
  <c r="AV85" i="3"/>
  <c r="BB85" i="3" s="1"/>
  <c r="BI85" i="3" s="1"/>
  <c r="CA85" i="3" s="1"/>
  <c r="AU56" i="3"/>
  <c r="BA56" i="3" s="1"/>
  <c r="BH56" i="3" s="1"/>
  <c r="AU243" i="3"/>
  <c r="BA243" i="3" s="1"/>
  <c r="BH243" i="3" s="1"/>
  <c r="AU226" i="3"/>
  <c r="BA226" i="3" s="1"/>
  <c r="BH226" i="3" s="1"/>
  <c r="AV158" i="3"/>
  <c r="BB158" i="3" s="1"/>
  <c r="BI158" i="3" s="1"/>
  <c r="CA158" i="3" s="1"/>
  <c r="AV166" i="3"/>
  <c r="BB166" i="3" s="1"/>
  <c r="BI166" i="3" s="1"/>
  <c r="CA166" i="3" s="1"/>
  <c r="AV35" i="3"/>
  <c r="BB35" i="3" s="1"/>
  <c r="BI35" i="3" s="1"/>
  <c r="CA35" i="3" s="1"/>
  <c r="AU44" i="3"/>
  <c r="BA44" i="3" s="1"/>
  <c r="BH44" i="3" s="1"/>
  <c r="AV217" i="3"/>
  <c r="BB217" i="3" s="1"/>
  <c r="BI217" i="3" s="1"/>
  <c r="CA217" i="3" s="1"/>
  <c r="AU31" i="3"/>
  <c r="BA31" i="3" s="1"/>
  <c r="BH31" i="3" s="1"/>
  <c r="AV258" i="3"/>
  <c r="BB258" i="3" s="1"/>
  <c r="BI258" i="3" s="1"/>
  <c r="AU135" i="3"/>
  <c r="BA135" i="3" s="1"/>
  <c r="BH135" i="3" s="1"/>
  <c r="AU304" i="3"/>
  <c r="BA304" i="3" s="1"/>
  <c r="BH304" i="3" s="1"/>
  <c r="AV22" i="3"/>
  <c r="BB22" i="3" s="1"/>
  <c r="BI22" i="3" s="1"/>
  <c r="CA22" i="3" s="1"/>
  <c r="AV95" i="3"/>
  <c r="BB95" i="3" s="1"/>
  <c r="BI95" i="3" s="1"/>
  <c r="CA95" i="3" s="1"/>
  <c r="AU51" i="3"/>
  <c r="BA51" i="3" s="1"/>
  <c r="BH51" i="3" s="1"/>
  <c r="AV337" i="3"/>
  <c r="BB337" i="3" s="1"/>
  <c r="BI337" i="3" s="1"/>
  <c r="CA337" i="3" s="1"/>
  <c r="AV239" i="3"/>
  <c r="BB239" i="3" s="1"/>
  <c r="BI239" i="3" s="1"/>
  <c r="CA239" i="3" s="1"/>
  <c r="AV256" i="3"/>
  <c r="BB256" i="3" s="1"/>
  <c r="BI256" i="3" s="1"/>
  <c r="AU57" i="3"/>
  <c r="BA57" i="3" s="1"/>
  <c r="BH57" i="3" s="1"/>
  <c r="AU211" i="3"/>
  <c r="BA211" i="3" s="1"/>
  <c r="BH211" i="3" s="1"/>
  <c r="AU125" i="3"/>
  <c r="BA125" i="3" s="1"/>
  <c r="BH125" i="3" s="1"/>
  <c r="AV80" i="3"/>
  <c r="BB80" i="3" s="1"/>
  <c r="BI80" i="3" s="1"/>
  <c r="CA80" i="3" s="1"/>
  <c r="AU166" i="3"/>
  <c r="BA166" i="3" s="1"/>
  <c r="BH166" i="3" s="1"/>
  <c r="AU104" i="3"/>
  <c r="BA104" i="3" s="1"/>
  <c r="BH104" i="3" s="1"/>
  <c r="AV310" i="3"/>
  <c r="BB310" i="3" s="1"/>
  <c r="BI310" i="3" s="1"/>
  <c r="CA310" i="3" s="1"/>
  <c r="AV155" i="3"/>
  <c r="BB155" i="3" s="1"/>
  <c r="BI155" i="3" s="1"/>
  <c r="CA155" i="3" s="1"/>
  <c r="AV224" i="3"/>
  <c r="BB224" i="3" s="1"/>
  <c r="BI224" i="3" s="1"/>
  <c r="CA224" i="3" s="1"/>
  <c r="AU212" i="3"/>
  <c r="BA212" i="3" s="1"/>
  <c r="BH212" i="3" s="1"/>
  <c r="AU195" i="3"/>
  <c r="BA195" i="3" s="1"/>
  <c r="BH195" i="3" s="1"/>
  <c r="AU299" i="3"/>
  <c r="BA299" i="3" s="1"/>
  <c r="BH299" i="3" s="1"/>
  <c r="AU326" i="3"/>
  <c r="BA326" i="3" s="1"/>
  <c r="BH326" i="3" s="1"/>
  <c r="AU213" i="3"/>
  <c r="BA213" i="3" s="1"/>
  <c r="BH213" i="3" s="1"/>
  <c r="AU61" i="3"/>
  <c r="BA61" i="3" s="1"/>
  <c r="BH61" i="3" s="1"/>
  <c r="AX285" i="3"/>
  <c r="BD285" i="3" s="1"/>
  <c r="AX115" i="3"/>
  <c r="BD115" i="3" s="1"/>
  <c r="BK115" i="3" s="1"/>
  <c r="CC115" i="3" s="1"/>
  <c r="AX208" i="3"/>
  <c r="BD208" i="3" s="1"/>
  <c r="BK208" i="3" s="1"/>
  <c r="CC208" i="3" s="1"/>
  <c r="AX252" i="3"/>
  <c r="BD252" i="3" s="1"/>
  <c r="BK252" i="3" s="1"/>
  <c r="CC252" i="3" s="1"/>
  <c r="AV285" i="3"/>
  <c r="BB285" i="3" s="1"/>
  <c r="AV198" i="3"/>
  <c r="BB198" i="3" s="1"/>
  <c r="AV172" i="3"/>
  <c r="BB172" i="3" s="1"/>
  <c r="AV59" i="3"/>
  <c r="BB59" i="3" s="1"/>
  <c r="AY197" i="3"/>
  <c r="BE197" i="3" s="1"/>
  <c r="AX207" i="3"/>
  <c r="BD207" i="3" s="1"/>
  <c r="AY79" i="3"/>
  <c r="BE79" i="3" s="1"/>
  <c r="AY258" i="3"/>
  <c r="BE258" i="3" s="1"/>
  <c r="AV313" i="3"/>
  <c r="BB313" i="3" s="1"/>
  <c r="AV124" i="3"/>
  <c r="BB124" i="3" s="1"/>
  <c r="BI124" i="3" s="1"/>
  <c r="CA124" i="3" s="1"/>
  <c r="AV12" i="3"/>
  <c r="BB12" i="3" s="1"/>
  <c r="AV48" i="3"/>
  <c r="BB48" i="3" s="1"/>
  <c r="BI48" i="3" s="1"/>
  <c r="CA48" i="3" s="1"/>
  <c r="AX221" i="3"/>
  <c r="BD221" i="3" s="1"/>
  <c r="AY256" i="3"/>
  <c r="BE256" i="3" s="1"/>
  <c r="BL256" i="3" s="1"/>
  <c r="CD256" i="3" s="1"/>
  <c r="AX91" i="3"/>
  <c r="BD91" i="3" s="1"/>
  <c r="AX325" i="3"/>
  <c r="BD325" i="3" s="1"/>
  <c r="AY320" i="3"/>
  <c r="BE320" i="3" s="1"/>
  <c r="BL320" i="3" s="1"/>
  <c r="CD320" i="3" s="1"/>
  <c r="AX156" i="3"/>
  <c r="BD156" i="3" s="1"/>
  <c r="BK156" i="3" s="1"/>
  <c r="CC156" i="3" s="1"/>
  <c r="AY148" i="3"/>
  <c r="BE148" i="3" s="1"/>
  <c r="BL148" i="3" s="1"/>
  <c r="CD148" i="3" s="1"/>
  <c r="AV93" i="3"/>
  <c r="BB93" i="3" s="1"/>
  <c r="AV259" i="3"/>
  <c r="BB259" i="3" s="1"/>
  <c r="AV251" i="3"/>
  <c r="BB251" i="3" s="1"/>
  <c r="AV26" i="3"/>
  <c r="BB26" i="3" s="1"/>
  <c r="BI26" i="3" s="1"/>
  <c r="CA26" i="3" s="1"/>
  <c r="AY255" i="3"/>
  <c r="BE255" i="3" s="1"/>
  <c r="AY112" i="3"/>
  <c r="BE112" i="3" s="1"/>
  <c r="BL112" i="3" s="1"/>
  <c r="CD112" i="3" s="1"/>
  <c r="AY305" i="3"/>
  <c r="BE305" i="3" s="1"/>
  <c r="AY266" i="3"/>
  <c r="BE266" i="3" s="1"/>
  <c r="AY159" i="3"/>
  <c r="BE159" i="3" s="1"/>
  <c r="AY265" i="3"/>
  <c r="BE265" i="3" s="1"/>
  <c r="AY136" i="3"/>
  <c r="BE136" i="3" s="1"/>
  <c r="BL136" i="3" s="1"/>
  <c r="CD136" i="3" s="1"/>
  <c r="AY78" i="3"/>
  <c r="BE78" i="3" s="1"/>
  <c r="AY289" i="3"/>
  <c r="BE289" i="3" s="1"/>
  <c r="AY14" i="3"/>
  <c r="BE14" i="3" s="1"/>
  <c r="BL14" i="3" s="1"/>
  <c r="CD14" i="3" s="1"/>
  <c r="AY294" i="3"/>
  <c r="BE294" i="3" s="1"/>
  <c r="AY306" i="3"/>
  <c r="BE306" i="3" s="1"/>
  <c r="AY207" i="3"/>
  <c r="BE207" i="3" s="1"/>
  <c r="AY248" i="3"/>
  <c r="BE248" i="3" s="1"/>
  <c r="BL248" i="3" s="1"/>
  <c r="AY135" i="3"/>
  <c r="BE135" i="3" s="1"/>
  <c r="AY9" i="3"/>
  <c r="BE9" i="3" s="1"/>
  <c r="AY61" i="3"/>
  <c r="BE61" i="3" s="1"/>
  <c r="AY33" i="3"/>
  <c r="BE33" i="3" s="1"/>
  <c r="AY219" i="3"/>
  <c r="BE219" i="3" s="1"/>
  <c r="BL219" i="3" s="1"/>
  <c r="CD219" i="3" s="1"/>
  <c r="AY245" i="3"/>
  <c r="BE245" i="3" s="1"/>
  <c r="AY57" i="3"/>
  <c r="BE57" i="3" s="1"/>
  <c r="AY139" i="3"/>
  <c r="BE139" i="3" s="1"/>
  <c r="AY22" i="3"/>
  <c r="BE22" i="3" s="1"/>
  <c r="AY315" i="3"/>
  <c r="BE315" i="3" s="1"/>
  <c r="AY319" i="3"/>
  <c r="BE319" i="3" s="1"/>
  <c r="AY332" i="3"/>
  <c r="BE332" i="3" s="1"/>
  <c r="BL332" i="3" s="1"/>
  <c r="CD332" i="3" s="1"/>
  <c r="AY208" i="3"/>
  <c r="BE208" i="3" s="1"/>
  <c r="BL208" i="3" s="1"/>
  <c r="CD208" i="3" s="1"/>
  <c r="AY54" i="3"/>
  <c r="BE54" i="3" s="1"/>
  <c r="AY175" i="3"/>
  <c r="BE175" i="3" s="1"/>
  <c r="AY29" i="3"/>
  <c r="BE29" i="3" s="1"/>
  <c r="AY105" i="3"/>
  <c r="BE105" i="3" s="1"/>
  <c r="AY49" i="3"/>
  <c r="BE49" i="3" s="1"/>
  <c r="AY182" i="3"/>
  <c r="BE182" i="3" s="1"/>
  <c r="AY47" i="3"/>
  <c r="BE47" i="3" s="1"/>
  <c r="AY218" i="3"/>
  <c r="BE218" i="3" s="1"/>
  <c r="AY189" i="3"/>
  <c r="BE189" i="3" s="1"/>
  <c r="AY287" i="3"/>
  <c r="BE287" i="3" s="1"/>
  <c r="AY73" i="3"/>
  <c r="BE73" i="3" s="1"/>
  <c r="AY146" i="3"/>
  <c r="BE146" i="3" s="1"/>
  <c r="AY87" i="3"/>
  <c r="BE87" i="3" s="1"/>
  <c r="AY200" i="3"/>
  <c r="BE200" i="3" s="1"/>
  <c r="BL200" i="3" s="1"/>
  <c r="CD200" i="3" s="1"/>
  <c r="AY111" i="3"/>
  <c r="BE111" i="3" s="1"/>
  <c r="AY81" i="3"/>
  <c r="BE81" i="3" s="1"/>
  <c r="AY321" i="3"/>
  <c r="BE321" i="3" s="1"/>
  <c r="AY253" i="3"/>
  <c r="BE253" i="3" s="1"/>
  <c r="AY101" i="3"/>
  <c r="BE101" i="3" s="1"/>
  <c r="AY142" i="3"/>
  <c r="BE142" i="3" s="1"/>
  <c r="AY339" i="3"/>
  <c r="BE339" i="3" s="1"/>
  <c r="AY102" i="3"/>
  <c r="BE102" i="3" s="1"/>
  <c r="AY338" i="3"/>
  <c r="BE338" i="3" s="1"/>
  <c r="AY69" i="3"/>
  <c r="BE69" i="3" s="1"/>
  <c r="BL69" i="3" s="1"/>
  <c r="CD69" i="3" s="1"/>
  <c r="AY129" i="3"/>
  <c r="BE129" i="3" s="1"/>
  <c r="AX295" i="3"/>
  <c r="BD295" i="3" s="1"/>
  <c r="AV181" i="3"/>
  <c r="BB181" i="3" s="1"/>
  <c r="AV83" i="3"/>
  <c r="BB83" i="3" s="1"/>
  <c r="BI83" i="3" s="1"/>
  <c r="CA83" i="3" s="1"/>
  <c r="AV208" i="3"/>
  <c r="BB208" i="3" s="1"/>
  <c r="BI208" i="3" s="1"/>
  <c r="CA208" i="3" s="1"/>
  <c r="AV174" i="3"/>
  <c r="BB174" i="3" s="1"/>
  <c r="BI174" i="3" s="1"/>
  <c r="CA174" i="3" s="1"/>
  <c r="AX318" i="3"/>
  <c r="BD318" i="3" s="1"/>
  <c r="AX139" i="3"/>
  <c r="BD139" i="3" s="1"/>
  <c r="AX268" i="3"/>
  <c r="BD268" i="3" s="1"/>
  <c r="BK268" i="3" s="1"/>
  <c r="AX307" i="3"/>
  <c r="BD307" i="3" s="1"/>
  <c r="AX301" i="3"/>
  <c r="BD301" i="3" s="1"/>
  <c r="AX111" i="3"/>
  <c r="BD111" i="3" s="1"/>
  <c r="AX284" i="3"/>
  <c r="BD284" i="3" s="1"/>
  <c r="BK284" i="3" s="1"/>
  <c r="CC284" i="3" s="1"/>
  <c r="AX160" i="3"/>
  <c r="BD160" i="3" s="1"/>
  <c r="BK160" i="3" s="1"/>
  <c r="CC160" i="3" s="1"/>
  <c r="AX308" i="3"/>
  <c r="BD308" i="3" s="1"/>
  <c r="BK308" i="3" s="1"/>
  <c r="CC308" i="3" s="1"/>
  <c r="AX188" i="3"/>
  <c r="BD188" i="3" s="1"/>
  <c r="BK188" i="3" s="1"/>
  <c r="CC188" i="3" s="1"/>
  <c r="AX334" i="3"/>
  <c r="BD334" i="3" s="1"/>
  <c r="AX335" i="3"/>
  <c r="BD335" i="3" s="1"/>
  <c r="AX61" i="3"/>
  <c r="BD61" i="3" s="1"/>
  <c r="AX15" i="3"/>
  <c r="BD15" i="3" s="1"/>
  <c r="AX242" i="3"/>
  <c r="BD242" i="3" s="1"/>
  <c r="AX89" i="3"/>
  <c r="BD89" i="3" s="1"/>
  <c r="AX158" i="3"/>
  <c r="BD158" i="3" s="1"/>
  <c r="AX163" i="3"/>
  <c r="BD163" i="3" s="1"/>
  <c r="AX113" i="3"/>
  <c r="BD113" i="3" s="1"/>
  <c r="AX209" i="3"/>
  <c r="BD209" i="3" s="1"/>
  <c r="AX233" i="3"/>
  <c r="BD233" i="3" s="1"/>
  <c r="AX122" i="3"/>
  <c r="BD122" i="3" s="1"/>
  <c r="AX133" i="3"/>
  <c r="BD133" i="3" s="1"/>
  <c r="AX131" i="3"/>
  <c r="BD131" i="3" s="1"/>
  <c r="AX234" i="3"/>
  <c r="BD234" i="3" s="1"/>
  <c r="AX309" i="3"/>
  <c r="BD309" i="3" s="1"/>
  <c r="AX327" i="3"/>
  <c r="BD327" i="3" s="1"/>
  <c r="AX175" i="3"/>
  <c r="BD175" i="3" s="1"/>
  <c r="AX189" i="3"/>
  <c r="BD189" i="3" s="1"/>
  <c r="AX140" i="3"/>
  <c r="BD140" i="3" s="1"/>
  <c r="BK140" i="3" s="1"/>
  <c r="CC140" i="3" s="1"/>
  <c r="K850" i="19"/>
  <c r="K1048" i="19" s="1"/>
  <c r="H801" i="19"/>
  <c r="K867" i="19"/>
  <c r="K1065" i="19" s="1"/>
  <c r="B880" i="19"/>
  <c r="E823" i="19"/>
  <c r="E1021" i="19" s="1"/>
  <c r="K851" i="19"/>
  <c r="K1049" i="19" s="1"/>
  <c r="H819" i="19"/>
  <c r="B846" i="19"/>
  <c r="E870" i="19"/>
  <c r="E1068" i="19" s="1"/>
  <c r="H862" i="19"/>
  <c r="E859" i="19"/>
  <c r="E1057" i="19" s="1"/>
  <c r="K803" i="19"/>
  <c r="K1001" i="19" s="1"/>
  <c r="E803" i="19"/>
  <c r="E1001" i="19" s="1"/>
  <c r="H825" i="19"/>
  <c r="E856" i="19"/>
  <c r="H877" i="19"/>
  <c r="B810" i="19"/>
  <c r="H866" i="19"/>
  <c r="H834" i="19"/>
  <c r="E867" i="19"/>
  <c r="E1065" i="19" s="1"/>
  <c r="D1161" i="19" s="1"/>
  <c r="D1255" i="19" s="1"/>
  <c r="B805" i="19"/>
  <c r="B875" i="19"/>
  <c r="H813" i="19"/>
  <c r="E876" i="19"/>
  <c r="E1074" i="19" s="1"/>
  <c r="D1170" i="19" s="1"/>
  <c r="D1264" i="19" s="1"/>
  <c r="E840" i="19"/>
  <c r="E1038" i="19" s="1"/>
  <c r="H824" i="19"/>
  <c r="E853" i="19"/>
  <c r="E1051" i="19" s="1"/>
  <c r="H802" i="19"/>
  <c r="B870" i="19"/>
  <c r="E832" i="19"/>
  <c r="E1030" i="19" s="1"/>
  <c r="H856" i="19"/>
  <c r="B833" i="19"/>
  <c r="H843" i="19"/>
  <c r="K827" i="19"/>
  <c r="K1025" i="19" s="1"/>
  <c r="E822" i="19"/>
  <c r="E1020" i="19" s="1"/>
  <c r="E838" i="19"/>
  <c r="E1036" i="19" s="1"/>
  <c r="H870" i="19"/>
  <c r="K800" i="19"/>
  <c r="K998" i="19" s="1"/>
  <c r="D1094" i="19" s="1"/>
  <c r="D1188" i="19" s="1"/>
  <c r="K880" i="19"/>
  <c r="K1078" i="19" s="1"/>
  <c r="E879" i="19"/>
  <c r="E1077" i="19" s="1"/>
  <c r="K825" i="19"/>
  <c r="K1023" i="19" s="1"/>
  <c r="K834" i="19"/>
  <c r="K1032" i="19" s="1"/>
  <c r="K809" i="19"/>
  <c r="K1007" i="19" s="1"/>
  <c r="H829" i="19"/>
  <c r="E828" i="19"/>
  <c r="E1026" i="19" s="1"/>
  <c r="K820" i="19"/>
  <c r="K1018" i="19" s="1"/>
  <c r="H882" i="19"/>
  <c r="K863" i="19"/>
  <c r="K1061" i="19" s="1"/>
  <c r="B876" i="19"/>
  <c r="B884" i="19"/>
  <c r="E857" i="19"/>
  <c r="B841" i="19"/>
  <c r="B881" i="19"/>
  <c r="H858" i="19"/>
  <c r="K826" i="19"/>
  <c r="K1024" i="19" s="1"/>
  <c r="B861" i="19"/>
  <c r="H880" i="19"/>
  <c r="K808" i="19"/>
  <c r="K1006" i="19" s="1"/>
  <c r="K845" i="19"/>
  <c r="K1043" i="19" s="1"/>
  <c r="H833" i="19"/>
  <c r="B838" i="19"/>
  <c r="E851" i="19"/>
  <c r="E1049" i="19" s="1"/>
  <c r="D1145" i="19" s="1"/>
  <c r="D1239" i="19" s="1"/>
  <c r="E871" i="19"/>
  <c r="E1069" i="19" s="1"/>
  <c r="H808" i="19"/>
  <c r="H864" i="19"/>
  <c r="E875" i="19"/>
  <c r="E1073" i="19" s="1"/>
  <c r="H828" i="19"/>
  <c r="E873" i="19"/>
  <c r="B829" i="19"/>
  <c r="H847" i="19"/>
  <c r="H863" i="19"/>
  <c r="B877" i="19"/>
  <c r="K807" i="19"/>
  <c r="K1005" i="19" s="1"/>
  <c r="H810" i="19"/>
  <c r="E821" i="19"/>
  <c r="B819" i="19"/>
  <c r="B823" i="19"/>
  <c r="H869" i="19"/>
  <c r="K829" i="19"/>
  <c r="K1027" i="19" s="1"/>
  <c r="B834" i="19"/>
  <c r="K856" i="19"/>
  <c r="K1054" i="19" s="1"/>
  <c r="K878" i="19"/>
  <c r="K838" i="19"/>
  <c r="K1036" i="19" s="1"/>
  <c r="H806" i="19"/>
  <c r="E817" i="19"/>
  <c r="E1015" i="19" s="1"/>
  <c r="B883" i="19"/>
  <c r="H809" i="19"/>
  <c r="E868" i="19"/>
  <c r="E1066" i="19" s="1"/>
  <c r="H881" i="19"/>
  <c r="AW255" i="3"/>
  <c r="BC255" i="3" s="1"/>
  <c r="AW167" i="3"/>
  <c r="BC167" i="3" s="1"/>
  <c r="BJ167" i="3" s="1"/>
  <c r="CB167" i="3" s="1"/>
  <c r="AW170" i="3"/>
  <c r="BC170" i="3" s="1"/>
  <c r="BJ170" i="3" s="1"/>
  <c r="CB170" i="3" s="1"/>
  <c r="BL137" i="3"/>
  <c r="CD137" i="3" s="1"/>
  <c r="AW169" i="3"/>
  <c r="BC169" i="3" s="1"/>
  <c r="AW284" i="3"/>
  <c r="BC284" i="3" s="1"/>
  <c r="BJ284" i="3" s="1"/>
  <c r="CB284" i="3" s="1"/>
  <c r="AW17" i="3"/>
  <c r="BC17" i="3" s="1"/>
  <c r="BJ17" i="3" s="1"/>
  <c r="CB17" i="3" s="1"/>
  <c r="AW292" i="3"/>
  <c r="BC292" i="3" s="1"/>
  <c r="BJ292" i="3" s="1"/>
  <c r="CB292" i="3" s="1"/>
  <c r="AW85" i="3"/>
  <c r="BC85" i="3" s="1"/>
  <c r="AW138" i="3"/>
  <c r="BC138" i="3" s="1"/>
  <c r="AW250" i="3"/>
  <c r="BC250" i="3" s="1"/>
  <c r="AW69" i="3"/>
  <c r="BC69" i="3" s="1"/>
  <c r="BJ69" i="3" s="1"/>
  <c r="AW333" i="3"/>
  <c r="BC333" i="3" s="1"/>
  <c r="AW220" i="3"/>
  <c r="BC220" i="3" s="1"/>
  <c r="AW268" i="3"/>
  <c r="BC268" i="3" s="1"/>
  <c r="BJ268" i="3" s="1"/>
  <c r="CB268" i="3" s="1"/>
  <c r="AW235" i="3"/>
  <c r="BC235" i="3" s="1"/>
  <c r="AW101" i="3"/>
  <c r="BC101" i="3" s="1"/>
  <c r="AW187" i="3"/>
  <c r="BC187" i="3" s="1"/>
  <c r="AW179" i="3"/>
  <c r="BC179" i="3" s="1"/>
  <c r="AW157" i="3"/>
  <c r="BC157" i="3" s="1"/>
  <c r="AW331" i="3"/>
  <c r="BC331" i="3" s="1"/>
  <c r="AW176" i="3"/>
  <c r="BC176" i="3" s="1"/>
  <c r="BJ176" i="3" s="1"/>
  <c r="CB176" i="3" s="1"/>
  <c r="AW44" i="3"/>
  <c r="BC44" i="3" s="1"/>
  <c r="BJ44" i="3" s="1"/>
  <c r="CB44" i="3" s="1"/>
  <c r="AW65" i="3"/>
  <c r="BC65" i="3" s="1"/>
  <c r="AW58" i="3"/>
  <c r="BC58" i="3" s="1"/>
  <c r="AW77" i="3"/>
  <c r="BC77" i="3" s="1"/>
  <c r="AW117" i="3"/>
  <c r="BC117" i="3" s="1"/>
  <c r="AW115" i="3"/>
  <c r="BC115" i="3" s="1"/>
  <c r="BJ115" i="3" s="1"/>
  <c r="CB115" i="3" s="1"/>
  <c r="AW74" i="3"/>
  <c r="BC74" i="3" s="1"/>
  <c r="AW97" i="3"/>
  <c r="BC97" i="3" s="1"/>
  <c r="AW182" i="3"/>
  <c r="BC182" i="3" s="1"/>
  <c r="AW296" i="3"/>
  <c r="BC296" i="3" s="1"/>
  <c r="BJ296" i="3" s="1"/>
  <c r="CB296" i="3" s="1"/>
  <c r="AW242" i="3"/>
  <c r="BC242" i="3" s="1"/>
  <c r="AW62" i="3"/>
  <c r="BC62" i="3" s="1"/>
  <c r="AW260" i="3"/>
  <c r="BC260" i="3" s="1"/>
  <c r="BJ260" i="3" s="1"/>
  <c r="CB260" i="3" s="1"/>
  <c r="AW151" i="3"/>
  <c r="BC151" i="3" s="1"/>
  <c r="AW75" i="3"/>
  <c r="BC75" i="3" s="1"/>
  <c r="AW185" i="3"/>
  <c r="BC185" i="3" s="1"/>
  <c r="AW305" i="3"/>
  <c r="BC305" i="3" s="1"/>
  <c r="AW67" i="3"/>
  <c r="BC67" i="3" s="1"/>
  <c r="AW172" i="3"/>
  <c r="BC172" i="3" s="1"/>
  <c r="AW126" i="3"/>
  <c r="BC126" i="3" s="1"/>
  <c r="AW171" i="3"/>
  <c r="BC171" i="3" s="1"/>
  <c r="AW196" i="3"/>
  <c r="BC196" i="3" s="1"/>
  <c r="BJ196" i="3" s="1"/>
  <c r="CB196" i="3" s="1"/>
  <c r="AW225" i="3"/>
  <c r="BC225" i="3" s="1"/>
  <c r="BJ225" i="3" s="1"/>
  <c r="CB225" i="3" s="1"/>
  <c r="AW314" i="3"/>
  <c r="BC314" i="3" s="1"/>
  <c r="AW294" i="3"/>
  <c r="BC294" i="3" s="1"/>
  <c r="AW27" i="3"/>
  <c r="BC27" i="3" s="1"/>
  <c r="BJ27" i="3" s="1"/>
  <c r="CB27" i="3" s="1"/>
  <c r="AW166" i="3"/>
  <c r="BC166" i="3" s="1"/>
  <c r="AW61" i="3"/>
  <c r="BC61" i="3" s="1"/>
  <c r="AW32" i="3"/>
  <c r="BC32" i="3" s="1"/>
  <c r="BJ32" i="3" s="1"/>
  <c r="CB32" i="3" s="1"/>
  <c r="AW162" i="3"/>
  <c r="BC162" i="3" s="1"/>
  <c r="AW90" i="3"/>
  <c r="BC90" i="3" s="1"/>
  <c r="AW38" i="3"/>
  <c r="BC38" i="3" s="1"/>
  <c r="AW8" i="3"/>
  <c r="BC8" i="3" s="1"/>
  <c r="BJ8" i="3" s="1"/>
  <c r="CB8" i="3" s="1"/>
  <c r="AW298" i="3"/>
  <c r="BC298" i="3" s="1"/>
  <c r="AW180" i="3"/>
  <c r="BC180" i="3" s="1"/>
  <c r="BJ180" i="3" s="1"/>
  <c r="CB180" i="3" s="1"/>
  <c r="AW78" i="3"/>
  <c r="BC78" i="3" s="1"/>
  <c r="AW72" i="3"/>
  <c r="BC72" i="3" s="1"/>
  <c r="BJ72" i="3" s="1"/>
  <c r="CB72" i="3" s="1"/>
  <c r="AW15" i="3"/>
  <c r="BC15" i="3" s="1"/>
  <c r="AW306" i="3"/>
  <c r="BC306" i="3" s="1"/>
  <c r="AW163" i="3"/>
  <c r="BC163" i="3" s="1"/>
  <c r="AW321" i="3"/>
  <c r="BC321" i="3" s="1"/>
  <c r="AW86" i="3"/>
  <c r="BC86" i="3" s="1"/>
  <c r="AW19" i="3"/>
  <c r="BC19" i="3" s="1"/>
  <c r="AW340" i="3"/>
  <c r="BC340" i="3" s="1"/>
  <c r="BJ340" i="3" s="1"/>
  <c r="CB340" i="3" s="1"/>
  <c r="AW243" i="3"/>
  <c r="BC243" i="3" s="1"/>
  <c r="AW222" i="3"/>
  <c r="BC222" i="3" s="1"/>
  <c r="BJ222" i="3" s="1"/>
  <c r="CB222" i="3" s="1"/>
  <c r="AW301" i="3"/>
  <c r="BC301" i="3" s="1"/>
  <c r="AW9" i="3"/>
  <c r="BC9" i="3" s="1"/>
  <c r="BJ9" i="3" s="1"/>
  <c r="CB9" i="3" s="1"/>
  <c r="AW92" i="3"/>
  <c r="BC92" i="3" s="1"/>
  <c r="BJ92" i="3" s="1"/>
  <c r="CB92" i="3" s="1"/>
  <c r="AW236" i="3"/>
  <c r="BC236" i="3" s="1"/>
  <c r="BJ236" i="3" s="1"/>
  <c r="CB236" i="3" s="1"/>
  <c r="AW308" i="3"/>
  <c r="BC308" i="3" s="1"/>
  <c r="BJ308" i="3" s="1"/>
  <c r="CB308" i="3" s="1"/>
  <c r="AW45" i="3"/>
  <c r="BC45" i="3" s="1"/>
  <c r="AW231" i="3"/>
  <c r="BC231" i="3" s="1"/>
  <c r="AW244" i="3"/>
  <c r="BC244" i="3" s="1"/>
  <c r="BJ244" i="3" s="1"/>
  <c r="CB244" i="3" s="1"/>
  <c r="AW129" i="3"/>
  <c r="BC129" i="3" s="1"/>
  <c r="AW269" i="3"/>
  <c r="BC269" i="3" s="1"/>
  <c r="AW145" i="3"/>
  <c r="BC145" i="3" s="1"/>
  <c r="BL262" i="3"/>
  <c r="CD262" i="3" s="1"/>
  <c r="BK187" i="3"/>
  <c r="CC187" i="3" s="1"/>
  <c r="BK243" i="3"/>
  <c r="CC243" i="3" s="1"/>
  <c r="BK202" i="3"/>
  <c r="CC202" i="3" s="1"/>
  <c r="BK166" i="3"/>
  <c r="CC166" i="3" s="1"/>
  <c r="BK282" i="3"/>
  <c r="CC282" i="3" s="1"/>
  <c r="AW186" i="3"/>
  <c r="BC186" i="3" s="1"/>
  <c r="AW181" i="3"/>
  <c r="BC181" i="3" s="1"/>
  <c r="BK147" i="3"/>
  <c r="CC147" i="3" s="1"/>
  <c r="BL30" i="3"/>
  <c r="CD30" i="3" s="1"/>
  <c r="AW105" i="3"/>
  <c r="BC105" i="3" s="1"/>
  <c r="BL42" i="3"/>
  <c r="CD42" i="3" s="1"/>
  <c r="AW205" i="3"/>
  <c r="BC205" i="3" s="1"/>
  <c r="AW73" i="3"/>
  <c r="BC73" i="3" s="1"/>
  <c r="AW149" i="3"/>
  <c r="BC149" i="3" s="1"/>
  <c r="AW312" i="3"/>
  <c r="BC312" i="3" s="1"/>
  <c r="BJ312" i="3" s="1"/>
  <c r="CB312" i="3" s="1"/>
  <c r="AW98" i="3"/>
  <c r="BC98" i="3" s="1"/>
  <c r="BL77" i="3"/>
  <c r="CD77" i="3" s="1"/>
  <c r="BL311" i="3"/>
  <c r="CD311" i="3" s="1"/>
  <c r="BL147" i="3"/>
  <c r="CD147" i="3" s="1"/>
  <c r="BL261" i="3"/>
  <c r="CD261" i="3" s="1"/>
  <c r="BL270" i="3"/>
  <c r="CD270" i="3" s="1"/>
  <c r="AW156" i="3"/>
  <c r="BC156" i="3" s="1"/>
  <c r="BJ156" i="3" s="1"/>
  <c r="BL337" i="3"/>
  <c r="CD337" i="3" s="1"/>
  <c r="BK297" i="3"/>
  <c r="CC297" i="3" s="1"/>
  <c r="BL95" i="3"/>
  <c r="CD95" i="3" s="1"/>
  <c r="AW25" i="3"/>
  <c r="BC25" i="3" s="1"/>
  <c r="BL12" i="3"/>
  <c r="CD12" i="3" s="1"/>
  <c r="BL163" i="3"/>
  <c r="CD163" i="3" s="1"/>
  <c r="AW103" i="3"/>
  <c r="BC103" i="3" s="1"/>
  <c r="AW208" i="3"/>
  <c r="BC208" i="3" s="1"/>
  <c r="BJ208" i="3" s="1"/>
  <c r="CB208" i="3" s="1"/>
  <c r="BK229" i="3"/>
  <c r="CC229" i="3" s="1"/>
  <c r="AU297" i="3"/>
  <c r="BA297" i="3" s="1"/>
  <c r="BH297" i="3" s="1"/>
  <c r="AU228" i="3"/>
  <c r="BA228" i="3" s="1"/>
  <c r="BH228" i="3" s="1"/>
  <c r="CR228" i="3" s="1"/>
  <c r="AU99" i="3"/>
  <c r="BA99" i="3" s="1"/>
  <c r="BH99" i="3" s="1"/>
  <c r="AV265" i="3"/>
  <c r="BB265" i="3" s="1"/>
  <c r="BI265" i="3" s="1"/>
  <c r="CA265" i="3" s="1"/>
  <c r="AU237" i="3"/>
  <c r="BA237" i="3" s="1"/>
  <c r="BH237" i="3" s="1"/>
  <c r="CR237" i="3" s="1"/>
  <c r="AV138" i="3"/>
  <c r="BB138" i="3" s="1"/>
  <c r="BI138" i="3" s="1"/>
  <c r="CA138" i="3" s="1"/>
  <c r="AV148" i="3"/>
  <c r="BB148" i="3" s="1"/>
  <c r="BI148" i="3" s="1"/>
  <c r="CA148" i="3" s="1"/>
  <c r="AU130" i="3"/>
  <c r="BA130" i="3" s="1"/>
  <c r="BH130" i="3" s="1"/>
  <c r="AU238" i="3"/>
  <c r="BA238" i="3" s="1"/>
  <c r="BH238" i="3" s="1"/>
  <c r="AU94" i="3"/>
  <c r="BA94" i="3" s="1"/>
  <c r="BH94" i="3" s="1"/>
  <c r="AV326" i="3"/>
  <c r="BB326" i="3" s="1"/>
  <c r="BI326" i="3" s="1"/>
  <c r="CA326" i="3" s="1"/>
  <c r="AV189" i="3"/>
  <c r="BB189" i="3" s="1"/>
  <c r="BI189" i="3" s="1"/>
  <c r="CA189" i="3" s="1"/>
  <c r="AV204" i="3"/>
  <c r="BB204" i="3" s="1"/>
  <c r="BI204" i="3" s="1"/>
  <c r="CA204" i="3" s="1"/>
  <c r="AV30" i="3"/>
  <c r="BB30" i="3" s="1"/>
  <c r="BI30" i="3" s="1"/>
  <c r="CA30" i="3" s="1"/>
  <c r="AU16" i="3"/>
  <c r="BA16" i="3" s="1"/>
  <c r="BH16" i="3" s="1"/>
  <c r="AV176" i="3"/>
  <c r="BB176" i="3" s="1"/>
  <c r="BI176" i="3" s="1"/>
  <c r="CA176" i="3" s="1"/>
  <c r="AV336" i="3"/>
  <c r="BB336" i="3" s="1"/>
  <c r="BI336" i="3" s="1"/>
  <c r="CA336" i="3" s="1"/>
  <c r="AU67" i="3"/>
  <c r="BA67" i="3" s="1"/>
  <c r="BH67" i="3" s="1"/>
  <c r="AV144" i="3"/>
  <c r="BB144" i="3" s="1"/>
  <c r="BI144" i="3" s="1"/>
  <c r="CA144" i="3" s="1"/>
  <c r="AU239" i="3"/>
  <c r="BA239" i="3" s="1"/>
  <c r="BH239" i="3" s="1"/>
  <c r="AU134" i="3"/>
  <c r="BA134" i="3" s="1"/>
  <c r="BH134" i="3" s="1"/>
  <c r="AU343" i="3"/>
  <c r="BA343" i="3" s="1"/>
  <c r="BH343" i="3" s="1"/>
  <c r="AU206" i="3"/>
  <c r="BA206" i="3" s="1"/>
  <c r="BH206" i="3" s="1"/>
  <c r="AV123" i="3"/>
  <c r="BB123" i="3" s="1"/>
  <c r="BI123" i="3" s="1"/>
  <c r="CA123" i="3" s="1"/>
  <c r="AU283" i="3"/>
  <c r="BA283" i="3" s="1"/>
  <c r="BH283" i="3" s="1"/>
  <c r="AU300" i="3"/>
  <c r="BA300" i="3" s="1"/>
  <c r="BH300" i="3" s="1"/>
  <c r="AU274" i="3"/>
  <c r="BA274" i="3" s="1"/>
  <c r="BH274" i="3" s="1"/>
  <c r="AU264" i="3"/>
  <c r="BA264" i="3" s="1"/>
  <c r="BH264" i="3" s="1"/>
  <c r="AU70" i="3"/>
  <c r="BA70" i="3" s="1"/>
  <c r="BH70" i="3" s="1"/>
  <c r="AU259" i="3"/>
  <c r="BA259" i="3" s="1"/>
  <c r="BH259" i="3" s="1"/>
  <c r="AU115" i="3"/>
  <c r="BA115" i="3" s="1"/>
  <c r="BH115" i="3" s="1"/>
  <c r="AU72" i="3"/>
  <c r="BA72" i="3" s="1"/>
  <c r="BH72" i="3" s="1"/>
  <c r="AU342" i="3"/>
  <c r="BA342" i="3" s="1"/>
  <c r="BH342" i="3" s="1"/>
  <c r="AU129" i="3"/>
  <c r="BA129" i="3" s="1"/>
  <c r="BH129" i="3" s="1"/>
  <c r="AU105" i="3"/>
  <c r="BA105" i="3" s="1"/>
  <c r="BH105" i="3" s="1"/>
  <c r="AU276" i="3"/>
  <c r="BA276" i="3" s="1"/>
  <c r="BH276" i="3" s="1"/>
  <c r="AU182" i="3"/>
  <c r="BA182" i="3" s="1"/>
  <c r="BH182" i="3" s="1"/>
  <c r="AU189" i="3"/>
  <c r="BA189" i="3" s="1"/>
  <c r="BH189" i="3" s="1"/>
  <c r="AU172" i="3"/>
  <c r="BA172" i="3" s="1"/>
  <c r="BH172" i="3" s="1"/>
  <c r="AU286" i="3"/>
  <c r="BA286" i="3" s="1"/>
  <c r="BH286" i="3" s="1"/>
  <c r="AU174" i="3"/>
  <c r="BA174" i="3" s="1"/>
  <c r="BH174" i="3" s="1"/>
  <c r="AU319" i="3"/>
  <c r="BA319" i="3" s="1"/>
  <c r="BH319" i="3" s="1"/>
  <c r="AU163" i="3"/>
  <c r="BA163" i="3" s="1"/>
  <c r="BH163" i="3" s="1"/>
  <c r="AU76" i="3"/>
  <c r="BA76" i="3" s="1"/>
  <c r="BH76" i="3" s="1"/>
  <c r="AU118" i="3"/>
  <c r="BA118" i="3" s="1"/>
  <c r="BH118" i="3" s="1"/>
  <c r="AU295" i="3"/>
  <c r="BA295" i="3" s="1"/>
  <c r="BH295" i="3" s="1"/>
  <c r="AU48" i="3"/>
  <c r="BA48" i="3" s="1"/>
  <c r="BH48" i="3" s="1"/>
  <c r="AU75" i="3"/>
  <c r="BA75" i="3" s="1"/>
  <c r="BH75" i="3" s="1"/>
  <c r="AU42" i="3"/>
  <c r="BA42" i="3" s="1"/>
  <c r="BH42" i="3" s="1"/>
  <c r="AU93" i="3"/>
  <c r="BA93" i="3" s="1"/>
  <c r="BH93" i="3" s="1"/>
  <c r="AU123" i="3"/>
  <c r="BA123" i="3" s="1"/>
  <c r="BH123" i="3" s="1"/>
  <c r="AU208" i="3"/>
  <c r="BA208" i="3" s="1"/>
  <c r="BH208" i="3" s="1"/>
  <c r="AU55" i="3"/>
  <c r="BA55" i="3" s="1"/>
  <c r="BH55" i="3" s="1"/>
  <c r="AU314" i="3"/>
  <c r="BA314" i="3" s="1"/>
  <c r="BH314" i="3" s="1"/>
  <c r="AU27" i="3"/>
  <c r="BA27" i="3" s="1"/>
  <c r="BH27" i="3" s="1"/>
  <c r="AU66" i="3"/>
  <c r="BA66" i="3" s="1"/>
  <c r="BH66" i="3" s="1"/>
  <c r="AU332" i="3"/>
  <c r="BA332" i="3" s="1"/>
  <c r="BH332" i="3" s="1"/>
  <c r="CR332" i="3" s="1"/>
  <c r="AU97" i="3"/>
  <c r="BA97" i="3" s="1"/>
  <c r="BH97" i="3" s="1"/>
  <c r="AU92" i="3"/>
  <c r="BA92" i="3" s="1"/>
  <c r="BH92" i="3" s="1"/>
  <c r="AU138" i="3"/>
  <c r="BA138" i="3" s="1"/>
  <c r="BH138" i="3" s="1"/>
  <c r="AU176" i="3"/>
  <c r="BA176" i="3" s="1"/>
  <c r="BH176" i="3" s="1"/>
  <c r="AU159" i="3"/>
  <c r="BA159" i="3" s="1"/>
  <c r="BH159" i="3" s="1"/>
  <c r="AU294" i="3"/>
  <c r="BA294" i="3" s="1"/>
  <c r="BH294" i="3" s="1"/>
  <c r="AU90" i="3"/>
  <c r="BA90" i="3" s="1"/>
  <c r="BH90" i="3" s="1"/>
  <c r="AU98" i="3"/>
  <c r="BA98" i="3" s="1"/>
  <c r="BH98" i="3" s="1"/>
  <c r="CR98" i="3" s="1"/>
  <c r="AU26" i="3"/>
  <c r="BA26" i="3" s="1"/>
  <c r="BH26" i="3" s="1"/>
  <c r="AU89" i="3"/>
  <c r="BA89" i="3" s="1"/>
  <c r="BH89" i="3" s="1"/>
  <c r="AU8" i="3"/>
  <c r="BA8" i="3" s="1"/>
  <c r="BH8" i="3" s="1"/>
  <c r="AV173" i="3"/>
  <c r="BB173" i="3" s="1"/>
  <c r="BI173" i="3" s="1"/>
  <c r="AU317" i="3"/>
  <c r="BA317" i="3" s="1"/>
  <c r="BH317" i="3" s="1"/>
  <c r="AU301" i="3"/>
  <c r="BA301" i="3" s="1"/>
  <c r="BH301" i="3" s="1"/>
  <c r="AV210" i="3"/>
  <c r="BB210" i="3" s="1"/>
  <c r="BI210" i="3" s="1"/>
  <c r="CA210" i="3" s="1"/>
  <c r="AU196" i="3"/>
  <c r="BA196" i="3" s="1"/>
  <c r="BH196" i="3" s="1"/>
  <c r="AV343" i="3"/>
  <c r="BB343" i="3" s="1"/>
  <c r="BI343" i="3" s="1"/>
  <c r="CA343" i="3" s="1"/>
  <c r="AU302" i="3"/>
  <c r="BA302" i="3" s="1"/>
  <c r="BH302" i="3" s="1"/>
  <c r="AU158" i="3"/>
  <c r="BA158" i="3" s="1"/>
  <c r="BH158" i="3" s="1"/>
  <c r="AV152" i="3"/>
  <c r="BB152" i="3" s="1"/>
  <c r="BI152" i="3" s="1"/>
  <c r="AU107" i="3"/>
  <c r="BA107" i="3" s="1"/>
  <c r="BH107" i="3" s="1"/>
  <c r="CR107" i="3" s="1"/>
  <c r="AU106" i="3"/>
  <c r="BA106" i="3" s="1"/>
  <c r="BH106" i="3" s="1"/>
  <c r="AU198" i="3"/>
  <c r="BA198" i="3" s="1"/>
  <c r="BH198" i="3" s="1"/>
  <c r="AV112" i="3"/>
  <c r="BB112" i="3" s="1"/>
  <c r="BI112" i="3" s="1"/>
  <c r="CA112" i="3" s="1"/>
  <c r="AV244" i="3"/>
  <c r="BB244" i="3" s="1"/>
  <c r="BI244" i="3" s="1"/>
  <c r="CA244" i="3" s="1"/>
  <c r="AV276" i="3"/>
  <c r="BB276" i="3" s="1"/>
  <c r="BI276" i="3" s="1"/>
  <c r="AV165" i="3"/>
  <c r="BB165" i="3" s="1"/>
  <c r="BI165" i="3" s="1"/>
  <c r="CA165" i="3" s="1"/>
  <c r="AV190" i="3"/>
  <c r="BB190" i="3" s="1"/>
  <c r="BI190" i="3" s="1"/>
  <c r="CA190" i="3" s="1"/>
  <c r="AV8" i="3"/>
  <c r="BB8" i="3" s="1"/>
  <c r="BI8" i="3" s="1"/>
  <c r="CA8" i="3" s="1"/>
  <c r="AU307" i="3"/>
  <c r="BA307" i="3" s="1"/>
  <c r="BH307" i="3" s="1"/>
  <c r="AV146" i="3"/>
  <c r="BB146" i="3" s="1"/>
  <c r="BI146" i="3" s="1"/>
  <c r="CA146" i="3" s="1"/>
  <c r="AV246" i="3"/>
  <c r="BB246" i="3" s="1"/>
  <c r="BI246" i="3" s="1"/>
  <c r="CA246" i="3" s="1"/>
  <c r="AV135" i="3"/>
  <c r="BB135" i="3" s="1"/>
  <c r="BI135" i="3" s="1"/>
  <c r="CA135" i="3" s="1"/>
  <c r="AV319" i="3"/>
  <c r="BB319" i="3" s="1"/>
  <c r="BI319" i="3" s="1"/>
  <c r="CA319" i="3" s="1"/>
  <c r="AV94" i="3"/>
  <c r="BB94" i="3" s="1"/>
  <c r="BI94" i="3" s="1"/>
  <c r="CA94" i="3" s="1"/>
  <c r="AV325" i="3"/>
  <c r="BB325" i="3" s="1"/>
  <c r="BI325" i="3" s="1"/>
  <c r="CA325" i="3" s="1"/>
  <c r="AV13" i="3"/>
  <c r="BB13" i="3" s="1"/>
  <c r="BI13" i="3" s="1"/>
  <c r="CA13" i="3" s="1"/>
  <c r="AV175" i="3"/>
  <c r="BB175" i="3" s="1"/>
  <c r="BI175" i="3" s="1"/>
  <c r="CA175" i="3" s="1"/>
  <c r="AV153" i="3"/>
  <c r="BB153" i="3" s="1"/>
  <c r="BI153" i="3" s="1"/>
  <c r="CA153" i="3" s="1"/>
  <c r="AV64" i="3"/>
  <c r="BB64" i="3" s="1"/>
  <c r="BI64" i="3" s="1"/>
  <c r="CA64" i="3" s="1"/>
  <c r="AV180" i="3"/>
  <c r="BB180" i="3" s="1"/>
  <c r="BI180" i="3" s="1"/>
  <c r="CA180" i="3" s="1"/>
  <c r="AV296" i="3"/>
  <c r="BB296" i="3" s="1"/>
  <c r="BI296" i="3" s="1"/>
  <c r="CA296" i="3" s="1"/>
  <c r="AV295" i="3"/>
  <c r="BB295" i="3" s="1"/>
  <c r="BI295" i="3" s="1"/>
  <c r="CA295" i="3" s="1"/>
  <c r="AV84" i="3"/>
  <c r="BB84" i="3" s="1"/>
  <c r="BI84" i="3" s="1"/>
  <c r="CA84" i="3" s="1"/>
  <c r="AV214" i="3"/>
  <c r="BB214" i="3" s="1"/>
  <c r="BI214" i="3" s="1"/>
  <c r="CA214" i="3" s="1"/>
  <c r="AV60" i="3"/>
  <c r="BB60" i="3" s="1"/>
  <c r="BI60" i="3" s="1"/>
  <c r="CA60" i="3" s="1"/>
  <c r="AV99" i="3"/>
  <c r="BB99" i="3" s="1"/>
  <c r="BI99" i="3" s="1"/>
  <c r="CA99" i="3" s="1"/>
  <c r="AV73" i="3"/>
  <c r="BB73" i="3" s="1"/>
  <c r="BI73" i="3" s="1"/>
  <c r="CA73" i="3" s="1"/>
  <c r="AV187" i="3"/>
  <c r="BB187" i="3" s="1"/>
  <c r="BI187" i="3" s="1"/>
  <c r="AV202" i="3"/>
  <c r="BB202" i="3" s="1"/>
  <c r="BI202" i="3" s="1"/>
  <c r="CA202" i="3" s="1"/>
  <c r="AV193" i="3"/>
  <c r="BB193" i="3" s="1"/>
  <c r="BI193" i="3" s="1"/>
  <c r="CA193" i="3" s="1"/>
  <c r="AV143" i="3"/>
  <c r="BB143" i="3" s="1"/>
  <c r="BI143" i="3" s="1"/>
  <c r="AV280" i="3"/>
  <c r="BB280" i="3" s="1"/>
  <c r="BI280" i="3" s="1"/>
  <c r="CA280" i="3" s="1"/>
  <c r="AV297" i="3"/>
  <c r="BB297" i="3" s="1"/>
  <c r="BI297" i="3" s="1"/>
  <c r="CA297" i="3" s="1"/>
  <c r="AV267" i="3"/>
  <c r="BB267" i="3" s="1"/>
  <c r="BI267" i="3" s="1"/>
  <c r="CA267" i="3" s="1"/>
  <c r="AV228" i="3"/>
  <c r="BB228" i="3" s="1"/>
  <c r="BI228" i="3" s="1"/>
  <c r="CA228" i="3" s="1"/>
  <c r="AV311" i="3"/>
  <c r="BB311" i="3" s="1"/>
  <c r="BI311" i="3" s="1"/>
  <c r="CA311" i="3" s="1"/>
  <c r="AV87" i="3"/>
  <c r="BB87" i="3" s="1"/>
  <c r="BI87" i="3" s="1"/>
  <c r="CA87" i="3" s="1"/>
  <c r="AV338" i="3"/>
  <c r="BB338" i="3" s="1"/>
  <c r="BI338" i="3" s="1"/>
  <c r="CA338" i="3" s="1"/>
  <c r="AV282" i="3"/>
  <c r="BB282" i="3" s="1"/>
  <c r="BI282" i="3" s="1"/>
  <c r="AV43" i="3"/>
  <c r="BB43" i="3" s="1"/>
  <c r="BI43" i="3" s="1"/>
  <c r="CA43" i="3" s="1"/>
  <c r="AV277" i="3"/>
  <c r="BB277" i="3" s="1"/>
  <c r="BI277" i="3" s="1"/>
  <c r="CA277" i="3" s="1"/>
  <c r="AV137" i="3"/>
  <c r="BB137" i="3" s="1"/>
  <c r="BI137" i="3" s="1"/>
  <c r="CA137" i="3" s="1"/>
  <c r="AV102" i="3"/>
  <c r="BB102" i="3" s="1"/>
  <c r="BI102" i="3" s="1"/>
  <c r="CA102" i="3" s="1"/>
  <c r="AV237" i="3"/>
  <c r="BB237" i="3" s="1"/>
  <c r="BI237" i="3" s="1"/>
  <c r="CA237" i="3" s="1"/>
  <c r="AU77" i="3"/>
  <c r="BA77" i="3" s="1"/>
  <c r="BH77" i="3" s="1"/>
  <c r="AV266" i="3"/>
  <c r="BB266" i="3" s="1"/>
  <c r="BI266" i="3" s="1"/>
  <c r="CA266" i="3" s="1"/>
  <c r="AV16" i="3"/>
  <c r="BB16" i="3" s="1"/>
  <c r="BI16" i="3" s="1"/>
  <c r="CA16" i="3" s="1"/>
  <c r="AU21" i="3"/>
  <c r="BA21" i="3" s="1"/>
  <c r="BH21" i="3" s="1"/>
  <c r="AV279" i="3"/>
  <c r="BB279" i="3" s="1"/>
  <c r="BI279" i="3" s="1"/>
  <c r="CA279" i="3" s="1"/>
  <c r="AV324" i="3"/>
  <c r="BB324" i="3" s="1"/>
  <c r="BI324" i="3" s="1"/>
  <c r="CA324" i="3" s="1"/>
  <c r="AV75" i="3"/>
  <c r="BB75" i="3" s="1"/>
  <c r="BI75" i="3" s="1"/>
  <c r="CA75" i="3" s="1"/>
  <c r="AU281" i="3"/>
  <c r="BA281" i="3" s="1"/>
  <c r="BH281" i="3" s="1"/>
  <c r="AV34" i="3"/>
  <c r="BB34" i="3" s="1"/>
  <c r="BI34" i="3" s="1"/>
  <c r="CA34" i="3" s="1"/>
  <c r="AV231" i="3"/>
  <c r="BB231" i="3" s="1"/>
  <c r="BI231" i="3" s="1"/>
  <c r="CA231" i="3" s="1"/>
  <c r="AU187" i="3"/>
  <c r="BA187" i="3" s="1"/>
  <c r="BH187" i="3" s="1"/>
  <c r="AV40" i="3"/>
  <c r="BB40" i="3" s="1"/>
  <c r="BI40" i="3" s="1"/>
  <c r="CA40" i="3" s="1"/>
  <c r="AU328" i="3"/>
  <c r="BA328" i="3" s="1"/>
  <c r="BH328" i="3" s="1"/>
  <c r="AU177" i="3"/>
  <c r="BA177" i="3" s="1"/>
  <c r="BH177" i="3" s="1"/>
  <c r="AV57" i="3"/>
  <c r="BB57" i="3" s="1"/>
  <c r="BI57" i="3" s="1"/>
  <c r="CA57" i="3" s="1"/>
  <c r="AU78" i="3"/>
  <c r="BA78" i="3" s="1"/>
  <c r="BH78" i="3" s="1"/>
  <c r="AV76" i="3"/>
  <c r="BB76" i="3" s="1"/>
  <c r="BI76" i="3" s="1"/>
  <c r="CA76" i="3" s="1"/>
  <c r="AV101" i="3"/>
  <c r="BB101" i="3" s="1"/>
  <c r="BI101" i="3" s="1"/>
  <c r="CA101" i="3" s="1"/>
  <c r="AU41" i="3"/>
  <c r="BA41" i="3" s="1"/>
  <c r="BH41" i="3" s="1"/>
  <c r="AV14" i="3"/>
  <c r="BB14" i="3" s="1"/>
  <c r="BI14" i="3" s="1"/>
  <c r="CA14" i="3" s="1"/>
  <c r="AU38" i="3"/>
  <c r="BA38" i="3" s="1"/>
  <c r="BH38" i="3" s="1"/>
  <c r="AV306" i="3"/>
  <c r="BB306" i="3" s="1"/>
  <c r="BI306" i="3" s="1"/>
  <c r="CA306" i="3" s="1"/>
  <c r="AV260" i="3"/>
  <c r="BB260" i="3" s="1"/>
  <c r="BI260" i="3" s="1"/>
  <c r="CA260" i="3" s="1"/>
  <c r="AV27" i="3"/>
  <c r="BB27" i="3" s="1"/>
  <c r="BI27" i="3" s="1"/>
  <c r="CA27" i="3" s="1"/>
  <c r="AV291" i="3"/>
  <c r="BB291" i="3" s="1"/>
  <c r="BI291" i="3" s="1"/>
  <c r="CA291" i="3" s="1"/>
  <c r="AV116" i="3"/>
  <c r="BB116" i="3" s="1"/>
  <c r="BI116" i="3" s="1"/>
  <c r="CA116" i="3" s="1"/>
  <c r="AU74" i="3"/>
  <c r="BA74" i="3" s="1"/>
  <c r="BH74" i="3" s="1"/>
  <c r="AU127" i="3"/>
  <c r="BA127" i="3" s="1"/>
  <c r="BH127" i="3" s="1"/>
  <c r="AU192" i="3"/>
  <c r="BA192" i="3" s="1"/>
  <c r="BH192" i="3" s="1"/>
  <c r="AU14" i="3"/>
  <c r="BA14" i="3" s="1"/>
  <c r="BH14" i="3" s="1"/>
  <c r="AU83" i="3"/>
  <c r="BA83" i="3" s="1"/>
  <c r="BH83" i="3" s="1"/>
  <c r="AU270" i="3"/>
  <c r="BA270" i="3" s="1"/>
  <c r="BH270" i="3" s="1"/>
  <c r="AU184" i="3"/>
  <c r="BA184" i="3" s="1"/>
  <c r="BH184" i="3" s="1"/>
  <c r="AX21" i="3"/>
  <c r="BD21" i="3" s="1"/>
  <c r="AX10" i="3"/>
  <c r="BD10" i="3" s="1"/>
  <c r="AX278" i="3"/>
  <c r="BD278" i="3" s="1"/>
  <c r="AX183" i="3"/>
  <c r="BD183" i="3" s="1"/>
  <c r="AY74" i="3"/>
  <c r="BE74" i="3" s="1"/>
  <c r="AY243" i="3"/>
  <c r="BE243" i="3" s="1"/>
  <c r="AY335" i="3"/>
  <c r="BE335" i="3" s="1"/>
  <c r="AY176" i="3"/>
  <c r="BE176" i="3" s="1"/>
  <c r="BL176" i="3" s="1"/>
  <c r="CD176" i="3" s="1"/>
  <c r="AV23" i="3"/>
  <c r="BB23" i="3" s="1"/>
  <c r="BI23" i="3" s="1"/>
  <c r="CA23" i="3" s="1"/>
  <c r="AV196" i="3"/>
  <c r="BB196" i="3" s="1"/>
  <c r="BI196" i="3" s="1"/>
  <c r="CA196" i="3" s="1"/>
  <c r="AV269" i="3"/>
  <c r="BB269" i="3" s="1"/>
  <c r="AV216" i="3"/>
  <c r="BB216" i="3" s="1"/>
  <c r="BI216" i="3" s="1"/>
  <c r="CA216" i="3" s="1"/>
  <c r="AY313" i="3"/>
  <c r="BE313" i="3" s="1"/>
  <c r="AY190" i="3"/>
  <c r="BE190" i="3" s="1"/>
  <c r="AY143" i="3"/>
  <c r="BE143" i="3" s="1"/>
  <c r="AX22" i="3"/>
  <c r="BD22" i="3" s="1"/>
  <c r="AX231" i="3"/>
  <c r="BD231" i="3" s="1"/>
  <c r="AY240" i="3"/>
  <c r="BE240" i="3" s="1"/>
  <c r="BL240" i="3" s="1"/>
  <c r="CD240" i="3" s="1"/>
  <c r="AX320" i="3"/>
  <c r="BD320" i="3" s="1"/>
  <c r="BK320" i="3" s="1"/>
  <c r="CC320" i="3" s="1"/>
  <c r="AV327" i="3"/>
  <c r="BB327" i="3" s="1"/>
  <c r="AV289" i="3"/>
  <c r="BB289" i="3" s="1"/>
  <c r="AV103" i="3"/>
  <c r="BB103" i="3" s="1"/>
  <c r="AX329" i="3"/>
  <c r="BD329" i="3" s="1"/>
  <c r="BK329" i="3" s="1"/>
  <c r="CC329" i="3" s="1"/>
  <c r="AX214" i="3"/>
  <c r="BD214" i="3" s="1"/>
  <c r="AX155" i="3"/>
  <c r="BD155" i="3" s="1"/>
  <c r="AY34" i="3"/>
  <c r="BE34" i="3" s="1"/>
  <c r="AY271" i="3"/>
  <c r="BE271" i="3" s="1"/>
  <c r="BL271" i="3" s="1"/>
  <c r="CD271" i="3" s="1"/>
  <c r="AX276" i="3"/>
  <c r="BD276" i="3" s="1"/>
  <c r="AV169" i="3"/>
  <c r="BB169" i="3" s="1"/>
  <c r="AV194" i="3"/>
  <c r="BB194" i="3" s="1"/>
  <c r="AY187" i="3"/>
  <c r="BE187" i="3" s="1"/>
  <c r="AY220" i="3"/>
  <c r="BE220" i="3" s="1"/>
  <c r="AY60" i="3"/>
  <c r="BE60" i="3" s="1"/>
  <c r="BL60" i="3" s="1"/>
  <c r="CD60" i="3" s="1"/>
  <c r="AY303" i="3"/>
  <c r="BE303" i="3" s="1"/>
  <c r="AY226" i="3"/>
  <c r="BE226" i="3" s="1"/>
  <c r="AY276" i="3"/>
  <c r="BE276" i="3" s="1"/>
  <c r="AY41" i="3"/>
  <c r="BE41" i="3" s="1"/>
  <c r="AY93" i="3"/>
  <c r="BE93" i="3" s="1"/>
  <c r="AY342" i="3"/>
  <c r="BE342" i="3" s="1"/>
  <c r="AY67" i="3"/>
  <c r="BE67" i="3" s="1"/>
  <c r="AY91" i="3"/>
  <c r="BE91" i="3" s="1"/>
  <c r="AY275" i="3"/>
  <c r="BE275" i="3" s="1"/>
  <c r="AY277" i="3"/>
  <c r="BE277" i="3" s="1"/>
  <c r="BL277" i="3" s="1"/>
  <c r="CD277" i="3" s="1"/>
  <c r="AY286" i="3"/>
  <c r="BE286" i="3" s="1"/>
  <c r="AY293" i="3"/>
  <c r="BE293" i="3" s="1"/>
  <c r="AY17" i="3"/>
  <c r="BE17" i="3" s="1"/>
  <c r="BL17" i="3" s="1"/>
  <c r="CD17" i="3" s="1"/>
  <c r="AY85" i="3"/>
  <c r="BE85" i="3" s="1"/>
  <c r="AY76" i="3"/>
  <c r="BE76" i="3" s="1"/>
  <c r="BL76" i="3" s="1"/>
  <c r="CD76" i="3" s="1"/>
  <c r="AY37" i="3"/>
  <c r="BE37" i="3" s="1"/>
  <c r="AY281" i="3"/>
  <c r="BE281" i="3" s="1"/>
  <c r="AY70" i="3"/>
  <c r="BE70" i="3" s="1"/>
  <c r="AY126" i="3"/>
  <c r="BE126" i="3" s="1"/>
  <c r="AY128" i="3"/>
  <c r="BE128" i="3" s="1"/>
  <c r="BL128" i="3" s="1"/>
  <c r="CD128" i="3" s="1"/>
  <c r="AY122" i="3"/>
  <c r="BE122" i="3" s="1"/>
  <c r="AY127" i="3"/>
  <c r="BE127" i="3" s="1"/>
  <c r="AY124" i="3"/>
  <c r="BE124" i="3" s="1"/>
  <c r="BL124" i="3" s="1"/>
  <c r="CD124" i="3" s="1"/>
  <c r="AY71" i="3"/>
  <c r="BE71" i="3" s="1"/>
  <c r="AY221" i="3"/>
  <c r="BE221" i="3" s="1"/>
  <c r="AY25" i="3"/>
  <c r="BE25" i="3" s="1"/>
  <c r="AY278" i="3"/>
  <c r="BE278" i="3" s="1"/>
  <c r="AY331" i="3"/>
  <c r="BE331" i="3" s="1"/>
  <c r="AY13" i="3"/>
  <c r="BE13" i="3" s="1"/>
  <c r="AY97" i="3"/>
  <c r="BE97" i="3" s="1"/>
  <c r="AY291" i="3"/>
  <c r="BE291" i="3" s="1"/>
  <c r="AY280" i="3"/>
  <c r="BE280" i="3" s="1"/>
  <c r="BL280" i="3" s="1"/>
  <c r="CD280" i="3" s="1"/>
  <c r="AY188" i="3"/>
  <c r="BE188" i="3" s="1"/>
  <c r="BL188" i="3" s="1"/>
  <c r="CD188" i="3" s="1"/>
  <c r="AY43" i="3"/>
  <c r="BE43" i="3" s="1"/>
  <c r="AY201" i="3"/>
  <c r="BE201" i="3" s="1"/>
  <c r="AY164" i="3"/>
  <c r="BE164" i="3" s="1"/>
  <c r="BL164" i="3" s="1"/>
  <c r="CD164" i="3" s="1"/>
  <c r="AY204" i="3"/>
  <c r="BE204" i="3" s="1"/>
  <c r="BL204" i="3" s="1"/>
  <c r="CD204" i="3" s="1"/>
  <c r="AY239" i="3"/>
  <c r="BE239" i="3" s="1"/>
  <c r="AY106" i="3"/>
  <c r="BE106" i="3" s="1"/>
  <c r="AY19" i="3"/>
  <c r="BE19" i="3" s="1"/>
  <c r="AY340" i="3"/>
  <c r="BE340" i="3" s="1"/>
  <c r="BL340" i="3" s="1"/>
  <c r="CD340" i="3" s="1"/>
  <c r="AY199" i="3"/>
  <c r="BE199" i="3" s="1"/>
  <c r="AY263" i="3"/>
  <c r="BE263" i="3" s="1"/>
  <c r="AY166" i="3"/>
  <c r="BE166" i="3" s="1"/>
  <c r="AY109" i="3"/>
  <c r="BE109" i="3" s="1"/>
  <c r="AY283" i="3"/>
  <c r="BE283" i="3" s="1"/>
  <c r="AY317" i="3"/>
  <c r="BE317" i="3" s="1"/>
  <c r="AY273" i="3"/>
  <c r="BE273" i="3" s="1"/>
  <c r="AY260" i="3"/>
  <c r="BE260" i="3" s="1"/>
  <c r="BL260" i="3" s="1"/>
  <c r="CD260" i="3" s="1"/>
  <c r="AY334" i="3"/>
  <c r="BE334" i="3" s="1"/>
  <c r="AY285" i="3"/>
  <c r="BE285" i="3" s="1"/>
  <c r="AY235" i="3"/>
  <c r="BE235" i="3" s="1"/>
  <c r="AY307" i="3"/>
  <c r="BE307" i="3" s="1"/>
  <c r="AY82" i="3"/>
  <c r="BE82" i="3" s="1"/>
  <c r="AY23" i="3"/>
  <c r="BE23" i="3" s="1"/>
  <c r="BL23" i="3" s="1"/>
  <c r="CD23" i="3" s="1"/>
  <c r="AY251" i="3"/>
  <c r="BE251" i="3" s="1"/>
  <c r="AY181" i="3"/>
  <c r="BE181" i="3" s="1"/>
  <c r="AY65" i="3"/>
  <c r="BE65" i="3" s="1"/>
  <c r="AY234" i="3"/>
  <c r="BE234" i="3" s="1"/>
  <c r="AY125" i="3"/>
  <c r="BE125" i="3" s="1"/>
  <c r="AY203" i="3"/>
  <c r="BE203" i="3" s="1"/>
  <c r="AY302" i="3"/>
  <c r="BE302" i="3" s="1"/>
  <c r="AY309" i="3"/>
  <c r="BE309" i="3" s="1"/>
  <c r="AY241" i="3"/>
  <c r="BE241" i="3" s="1"/>
  <c r="AY53" i="3"/>
  <c r="BE53" i="3" s="1"/>
  <c r="AY92" i="3"/>
  <c r="BE92" i="3" s="1"/>
  <c r="BL92" i="3" s="1"/>
  <c r="CD92" i="3" s="1"/>
  <c r="AY114" i="3"/>
  <c r="BE114" i="3" s="1"/>
  <c r="AY210" i="3"/>
  <c r="BE210" i="3" s="1"/>
  <c r="AY202" i="3"/>
  <c r="BE202" i="3" s="1"/>
  <c r="AY94" i="3"/>
  <c r="BE94" i="3" s="1"/>
  <c r="AX170" i="3"/>
  <c r="BD170" i="3" s="1"/>
  <c r="BK170" i="3" s="1"/>
  <c r="CC170" i="3" s="1"/>
  <c r="AX291" i="3"/>
  <c r="BD291" i="3" s="1"/>
  <c r="AX110" i="3"/>
  <c r="BD110" i="3" s="1"/>
  <c r="AY16" i="3"/>
  <c r="BE16" i="3" s="1"/>
  <c r="AY36" i="3"/>
  <c r="BE36" i="3" s="1"/>
  <c r="BL36" i="3" s="1"/>
  <c r="CD36" i="3" s="1"/>
  <c r="AX264" i="3"/>
  <c r="BD264" i="3" s="1"/>
  <c r="BK264" i="3" s="1"/>
  <c r="CC264" i="3" s="1"/>
  <c r="AV274" i="3"/>
  <c r="BB274" i="3" s="1"/>
  <c r="AV209" i="3"/>
  <c r="BB209" i="3" s="1"/>
  <c r="AV178" i="3"/>
  <c r="BB178" i="3" s="1"/>
  <c r="AV292" i="3"/>
  <c r="BB292" i="3" s="1"/>
  <c r="BI292" i="3" s="1"/>
  <c r="CA292" i="3" s="1"/>
  <c r="AX217" i="3"/>
  <c r="BD217" i="3" s="1"/>
  <c r="BK217" i="3" s="1"/>
  <c r="CC217" i="3" s="1"/>
  <c r="AX152" i="3"/>
  <c r="BD152" i="3" s="1"/>
  <c r="BK152" i="3" s="1"/>
  <c r="CC152" i="3" s="1"/>
  <c r="AX134" i="3"/>
  <c r="BD134" i="3" s="1"/>
  <c r="AX75" i="3"/>
  <c r="BD75" i="3" s="1"/>
  <c r="AX32" i="3"/>
  <c r="BD32" i="3" s="1"/>
  <c r="BK32" i="3" s="1"/>
  <c r="CC32" i="3" s="1"/>
  <c r="AX83" i="3"/>
  <c r="BD83" i="3" s="1"/>
  <c r="AX293" i="3"/>
  <c r="BD293" i="3" s="1"/>
  <c r="AX238" i="3"/>
  <c r="BD238" i="3" s="1"/>
  <c r="AX12" i="3"/>
  <c r="BD12" i="3" s="1"/>
  <c r="AX274" i="3"/>
  <c r="BD274" i="3" s="1"/>
  <c r="BK274" i="3" s="1"/>
  <c r="AX201" i="3"/>
  <c r="BD201" i="3" s="1"/>
  <c r="AX33" i="3"/>
  <c r="BD33" i="3" s="1"/>
  <c r="AX323" i="3"/>
  <c r="BD323" i="3" s="1"/>
  <c r="BK323" i="3" s="1"/>
  <c r="CC323" i="3" s="1"/>
  <c r="AX90" i="3"/>
  <c r="BD90" i="3" s="1"/>
  <c r="AX74" i="3"/>
  <c r="BD74" i="3" s="1"/>
  <c r="AX120" i="3"/>
  <c r="BD120" i="3" s="1"/>
  <c r="AX38" i="3"/>
  <c r="BD38" i="3" s="1"/>
  <c r="AX17" i="3"/>
  <c r="BD17" i="3" s="1"/>
  <c r="BK17" i="3" s="1"/>
  <c r="CC17" i="3" s="1"/>
  <c r="AX316" i="3"/>
  <c r="BD316" i="3" s="1"/>
  <c r="BK316" i="3" s="1"/>
  <c r="CC316" i="3" s="1"/>
  <c r="AX96" i="3"/>
  <c r="BD96" i="3" s="1"/>
  <c r="BK96" i="3" s="1"/>
  <c r="CC96" i="3" s="1"/>
  <c r="AX179" i="3"/>
  <c r="BD179" i="3" s="1"/>
  <c r="AX54" i="3"/>
  <c r="BD54" i="3" s="1"/>
  <c r="AX302" i="3"/>
  <c r="BD302" i="3" s="1"/>
  <c r="AX319" i="3"/>
  <c r="BD319" i="3" s="1"/>
  <c r="AX257" i="3"/>
  <c r="BD257" i="3" s="1"/>
  <c r="AX52" i="3"/>
  <c r="BD52" i="3" s="1"/>
  <c r="BK52" i="3" s="1"/>
  <c r="CC52" i="3" s="1"/>
  <c r="AX79" i="3"/>
  <c r="BD79" i="3" s="1"/>
  <c r="AX67" i="3"/>
  <c r="BD67" i="3" s="1"/>
  <c r="AX246" i="3"/>
  <c r="BD246" i="3" s="1"/>
  <c r="AX18" i="3"/>
  <c r="BD18" i="3" s="1"/>
  <c r="AX25" i="3"/>
  <c r="BD25" i="3" s="1"/>
  <c r="AX143" i="3"/>
  <c r="BD143" i="3" s="1"/>
  <c r="AX199" i="3"/>
  <c r="BD199" i="3" s="1"/>
  <c r="AX324" i="3"/>
  <c r="BD324" i="3" s="1"/>
  <c r="AX311" i="3"/>
  <c r="BD311" i="3" s="1"/>
  <c r="AX124" i="3"/>
  <c r="BD124" i="3" s="1"/>
  <c r="BK124" i="3" s="1"/>
  <c r="CC124" i="3" s="1"/>
  <c r="AX206" i="3"/>
  <c r="BD206" i="3" s="1"/>
  <c r="AX181" i="3"/>
  <c r="BD181" i="3" s="1"/>
  <c r="AX95" i="3"/>
  <c r="BD95" i="3" s="1"/>
  <c r="AX340" i="3"/>
  <c r="BD340" i="3" s="1"/>
  <c r="BK340" i="3" s="1"/>
  <c r="CC340" i="3" s="1"/>
  <c r="AX339" i="3"/>
  <c r="BD339" i="3" s="1"/>
  <c r="AX94" i="3"/>
  <c r="BD94" i="3" s="1"/>
  <c r="AX99" i="3"/>
  <c r="BD99" i="3" s="1"/>
  <c r="AX20" i="3"/>
  <c r="BD20" i="3" s="1"/>
  <c r="BK20" i="3" s="1"/>
  <c r="CC20" i="3" s="1"/>
  <c r="AX59" i="3"/>
  <c r="BD59" i="3" s="1"/>
  <c r="AX273" i="3"/>
  <c r="BD273" i="3" s="1"/>
  <c r="AX65" i="3"/>
  <c r="BD65" i="3" s="1"/>
  <c r="AX198" i="3"/>
  <c r="BD198" i="3" s="1"/>
  <c r="AX191" i="3"/>
  <c r="BD191" i="3" s="1"/>
  <c r="AX69" i="3"/>
  <c r="BD69" i="3" s="1"/>
  <c r="BK69" i="3" s="1"/>
  <c r="CC69" i="3" s="1"/>
  <c r="AX177" i="3"/>
  <c r="BD177" i="3" s="1"/>
  <c r="AX280" i="3"/>
  <c r="BD280" i="3" s="1"/>
  <c r="BK280" i="3" s="1"/>
  <c r="CC280" i="3" s="1"/>
  <c r="AX80" i="3"/>
  <c r="BD80" i="3" s="1"/>
  <c r="BK80" i="3" s="1"/>
  <c r="CC80" i="3" s="1"/>
  <c r="AX341" i="3"/>
  <c r="BD341" i="3" s="1"/>
  <c r="AX45" i="3"/>
  <c r="BD45" i="3" s="1"/>
  <c r="AX53" i="3"/>
  <c r="BD53" i="3" s="1"/>
  <c r="AX88" i="3"/>
  <c r="BD88" i="3" s="1"/>
  <c r="BK88" i="3" s="1"/>
  <c r="CC88" i="3" s="1"/>
  <c r="AX44" i="3"/>
  <c r="BD44" i="3" s="1"/>
  <c r="BK44" i="3" s="1"/>
  <c r="CC44" i="3" s="1"/>
  <c r="AX78" i="3"/>
  <c r="BD78" i="3" s="1"/>
  <c r="AX127" i="3"/>
  <c r="BD127" i="3" s="1"/>
  <c r="AX226" i="3"/>
  <c r="BD226" i="3" s="1"/>
  <c r="AX42" i="3"/>
  <c r="BD42" i="3" s="1"/>
  <c r="AX305" i="3"/>
  <c r="BD305" i="3" s="1"/>
  <c r="AX294" i="3"/>
  <c r="BD294" i="3" s="1"/>
  <c r="AX182" i="3"/>
  <c r="BD182" i="3" s="1"/>
  <c r="AX121" i="3"/>
  <c r="BD121" i="3" s="1"/>
  <c r="BK121" i="3" s="1"/>
  <c r="CC121" i="3" s="1"/>
  <c r="AX256" i="3"/>
  <c r="BD256" i="3" s="1"/>
  <c r="BK256" i="3" s="1"/>
  <c r="CC256" i="3" s="1"/>
  <c r="AX247" i="3"/>
  <c r="BD247" i="3" s="1"/>
  <c r="AX62" i="3"/>
  <c r="BD62" i="3" s="1"/>
  <c r="AX162" i="3"/>
  <c r="BD162" i="3" s="1"/>
  <c r="AX145" i="3"/>
  <c r="BD145" i="3" s="1"/>
  <c r="K801" i="19"/>
  <c r="K999" i="19" s="1"/>
  <c r="K804" i="19"/>
  <c r="K1002" i="19" s="1"/>
  <c r="E865" i="19"/>
  <c r="E1063" i="19" s="1"/>
  <c r="H811" i="19"/>
  <c r="E826" i="19"/>
  <c r="E1024" i="19" s="1"/>
  <c r="D1120" i="19" s="1"/>
  <c r="D1214" i="19" s="1"/>
  <c r="H805" i="19"/>
  <c r="B878" i="19"/>
  <c r="B853" i="19"/>
  <c r="K841" i="19"/>
  <c r="K1039" i="19" s="1"/>
  <c r="E872" i="19"/>
  <c r="E1070" i="19" s="1"/>
  <c r="H816" i="19"/>
  <c r="E827" i="19"/>
  <c r="E1025" i="19" s="1"/>
  <c r="K815" i="19"/>
  <c r="K1013" i="19" s="1"/>
  <c r="H879" i="19"/>
  <c r="H844" i="19"/>
  <c r="E882" i="19"/>
  <c r="E1080" i="19" s="1"/>
  <c r="K875" i="19"/>
  <c r="K1073" i="19" s="1"/>
  <c r="H871" i="19"/>
  <c r="K859" i="19"/>
  <c r="K1057" i="19" s="1"/>
  <c r="B862" i="19"/>
  <c r="H853" i="19"/>
  <c r="B842" i="19"/>
  <c r="K872" i="19"/>
  <c r="K1070" i="19" s="1"/>
  <c r="B873" i="19"/>
  <c r="E877" i="19"/>
  <c r="E1075" i="19" s="1"/>
  <c r="E841" i="19"/>
  <c r="E1039" i="19" s="1"/>
  <c r="E807" i="19"/>
  <c r="E1005" i="19" s="1"/>
  <c r="D1101" i="19" s="1"/>
  <c r="D1195" i="19" s="1"/>
  <c r="B864" i="19"/>
  <c r="K854" i="19"/>
  <c r="K1052" i="19" s="1"/>
  <c r="H840" i="19"/>
  <c r="B871" i="19"/>
  <c r="E811" i="19"/>
  <c r="E1009" i="19" s="1"/>
  <c r="E831" i="19"/>
  <c r="E1029" i="19" s="1"/>
  <c r="H867" i="19"/>
  <c r="H839" i="19"/>
  <c r="B840" i="19"/>
  <c r="K836" i="19"/>
  <c r="K1034" i="19" s="1"/>
  <c r="B825" i="19"/>
  <c r="H823" i="19"/>
  <c r="H835" i="19"/>
  <c r="E866" i="19"/>
  <c r="E1064" i="19" s="1"/>
  <c r="D1160" i="19" s="1"/>
  <c r="D1254" i="19" s="1"/>
  <c r="E806" i="19"/>
  <c r="E1004" i="19" s="1"/>
  <c r="H846" i="19"/>
  <c r="B874" i="19"/>
  <c r="K817" i="19"/>
  <c r="K1015" i="19" s="1"/>
  <c r="B830" i="19"/>
  <c r="K848" i="19"/>
  <c r="K1046" i="19" s="1"/>
  <c r="D1142" i="19" s="1"/>
  <c r="D1236" i="19" s="1"/>
  <c r="H841" i="19"/>
  <c r="E804" i="19"/>
  <c r="E1002" i="19" s="1"/>
  <c r="D1098" i="19" s="1"/>
  <c r="D1192" i="19" s="1"/>
  <c r="K862" i="19"/>
  <c r="K1060" i="19" s="1"/>
  <c r="K816" i="19"/>
  <c r="K1014" i="19" s="1"/>
  <c r="H820" i="19"/>
  <c r="E805" i="19"/>
  <c r="E1003" i="19" s="1"/>
  <c r="D1099" i="19" s="1"/>
  <c r="D1193" i="19" s="1"/>
  <c r="K871" i="19"/>
  <c r="K1069" i="19" s="1"/>
  <c r="K811" i="19"/>
  <c r="K1009" i="19" s="1"/>
  <c r="E812" i="19"/>
  <c r="E1010" i="19" s="1"/>
  <c r="E874" i="19"/>
  <c r="E1072" i="19" s="1"/>
  <c r="H855" i="19"/>
  <c r="K835" i="19"/>
  <c r="K1033" i="19" s="1"/>
  <c r="H883" i="19"/>
  <c r="E881" i="19"/>
  <c r="E1079" i="19" s="1"/>
  <c r="E818" i="19"/>
  <c r="E1016" i="19" s="1"/>
  <c r="H842" i="19"/>
  <c r="K822" i="19"/>
  <c r="K1020" i="19" s="1"/>
  <c r="H838" i="19"/>
  <c r="H849" i="19"/>
  <c r="H857" i="19"/>
  <c r="K805" i="19"/>
  <c r="K1003" i="19" s="1"/>
  <c r="H837" i="19"/>
  <c r="E852" i="19"/>
  <c r="E1050" i="19" s="1"/>
  <c r="B814" i="19"/>
  <c r="E843" i="19"/>
  <c r="E1041" i="19" s="1"/>
  <c r="B835" i="19"/>
  <c r="K861" i="19"/>
  <c r="K1059" i="19" s="1"/>
  <c r="B879" i="19"/>
  <c r="AW121" i="3"/>
  <c r="BC121" i="3" s="1"/>
  <c r="BJ121" i="3" s="1"/>
  <c r="CB121" i="3" s="1"/>
  <c r="AW326" i="3"/>
  <c r="BC326" i="3" s="1"/>
  <c r="BJ326" i="3" s="1"/>
  <c r="CB326" i="3" s="1"/>
  <c r="AW21" i="3"/>
  <c r="BC21" i="3" s="1"/>
  <c r="AW270" i="3"/>
  <c r="BC270" i="3" s="1"/>
  <c r="BL269" i="3"/>
  <c r="CD269" i="3" s="1"/>
  <c r="AW93" i="3"/>
  <c r="BC93" i="3" s="1"/>
  <c r="AW334" i="3"/>
  <c r="BC334" i="3" s="1"/>
  <c r="AW118" i="3"/>
  <c r="BC118" i="3" s="1"/>
  <c r="BJ118" i="3" s="1"/>
  <c r="CB118" i="3" s="1"/>
  <c r="AW36" i="3"/>
  <c r="BC36" i="3" s="1"/>
  <c r="BJ36" i="3" s="1"/>
  <c r="CB36" i="3" s="1"/>
  <c r="AW159" i="3"/>
  <c r="BC159" i="3" s="1"/>
  <c r="AW287" i="3"/>
  <c r="BC287" i="3" s="1"/>
  <c r="AW153" i="3"/>
  <c r="BC153" i="3" s="1"/>
  <c r="AW257" i="3"/>
  <c r="BC257" i="3" s="1"/>
  <c r="AW230" i="3"/>
  <c r="BC230" i="3" s="1"/>
  <c r="AW328" i="3"/>
  <c r="BC328" i="3" s="1"/>
  <c r="AW134" i="3"/>
  <c r="BC134" i="3" s="1"/>
  <c r="AW11" i="3"/>
  <c r="BC11" i="3" s="1"/>
  <c r="BJ11" i="3" s="1"/>
  <c r="CB11" i="3" s="1"/>
  <c r="AW343" i="3"/>
  <c r="BC343" i="3" s="1"/>
  <c r="AW39" i="3"/>
  <c r="BC39" i="3" s="1"/>
  <c r="AW253" i="3"/>
  <c r="BC253" i="3" s="1"/>
  <c r="AW146" i="3"/>
  <c r="BC146" i="3" s="1"/>
  <c r="AW304" i="3"/>
  <c r="BC304" i="3" s="1"/>
  <c r="BJ304" i="3" s="1"/>
  <c r="CB304" i="3" s="1"/>
  <c r="AW142" i="3"/>
  <c r="BC142" i="3" s="1"/>
  <c r="AW48" i="3"/>
  <c r="BC48" i="3" s="1"/>
  <c r="BJ48" i="3" s="1"/>
  <c r="CB48" i="3" s="1"/>
  <c r="AW207" i="3"/>
  <c r="BC207" i="3" s="1"/>
  <c r="AW212" i="3"/>
  <c r="BC212" i="3" s="1"/>
  <c r="BJ212" i="3" s="1"/>
  <c r="CB212" i="3" s="1"/>
  <c r="AW139" i="3"/>
  <c r="BC139" i="3" s="1"/>
  <c r="AW59" i="3"/>
  <c r="BC59" i="3" s="1"/>
  <c r="AW66" i="3"/>
  <c r="BC66" i="3" s="1"/>
  <c r="BJ66" i="3" s="1"/>
  <c r="CB66" i="3" s="1"/>
  <c r="AW34" i="3"/>
  <c r="BC34" i="3" s="1"/>
  <c r="AW33" i="3"/>
  <c r="BC33" i="3" s="1"/>
  <c r="AW264" i="3"/>
  <c r="BC264" i="3" s="1"/>
  <c r="BJ264" i="3" s="1"/>
  <c r="CB264" i="3" s="1"/>
  <c r="AW175" i="3"/>
  <c r="BC175" i="3" s="1"/>
  <c r="AW46" i="3"/>
  <c r="BC46" i="3" s="1"/>
  <c r="AW246" i="3"/>
  <c r="BC246" i="3" s="1"/>
  <c r="AW70" i="3"/>
  <c r="BC70" i="3" s="1"/>
  <c r="AW279" i="3"/>
  <c r="BC279" i="3" s="1"/>
  <c r="AW193" i="3"/>
  <c r="BC193" i="3" s="1"/>
  <c r="AW54" i="3"/>
  <c r="BC54" i="3" s="1"/>
  <c r="AW51" i="3"/>
  <c r="BC51" i="3" s="1"/>
  <c r="AW286" i="3"/>
  <c r="BC286" i="3" s="1"/>
  <c r="AW277" i="3"/>
  <c r="BC277" i="3" s="1"/>
  <c r="BJ277" i="3" s="1"/>
  <c r="CB277" i="3" s="1"/>
  <c r="AW332" i="3"/>
  <c r="BC332" i="3" s="1"/>
  <c r="BJ332" i="3" s="1"/>
  <c r="CB332" i="3" s="1"/>
  <c r="AW81" i="3"/>
  <c r="BC81" i="3" s="1"/>
  <c r="AW133" i="3"/>
  <c r="BC133" i="3" s="1"/>
  <c r="AW14" i="3"/>
  <c r="BC14" i="3" s="1"/>
  <c r="BJ14" i="3" s="1"/>
  <c r="CB14" i="3" s="1"/>
  <c r="AW285" i="3"/>
  <c r="BC285" i="3" s="1"/>
  <c r="AW31" i="3"/>
  <c r="BC31" i="3" s="1"/>
  <c r="BJ31" i="3" s="1"/>
  <c r="CB31" i="3" s="1"/>
  <c r="AW315" i="3"/>
  <c r="BC315" i="3" s="1"/>
  <c r="AW237" i="3"/>
  <c r="BC237" i="3" s="1"/>
  <c r="AW320" i="3"/>
  <c r="BC320" i="3" s="1"/>
  <c r="BJ320" i="3" s="1"/>
  <c r="CB320" i="3" s="1"/>
  <c r="AW80" i="3"/>
  <c r="BC80" i="3" s="1"/>
  <c r="BJ80" i="3" s="1"/>
  <c r="CB80" i="3" s="1"/>
  <c r="AW22" i="3"/>
  <c r="BC22" i="3" s="1"/>
  <c r="AW26" i="3"/>
  <c r="BC26" i="3" s="1"/>
  <c r="AW310" i="3"/>
  <c r="BC310" i="3" s="1"/>
  <c r="AW228" i="3"/>
  <c r="BC228" i="3" s="1"/>
  <c r="BJ228" i="3" s="1"/>
  <c r="CB228" i="3" s="1"/>
  <c r="AW143" i="3"/>
  <c r="BC143" i="3" s="1"/>
  <c r="AW16" i="3"/>
  <c r="BC16" i="3" s="1"/>
  <c r="AW293" i="3"/>
  <c r="BC293" i="3" s="1"/>
  <c r="AW274" i="3"/>
  <c r="BC274" i="3" s="1"/>
  <c r="BJ274" i="3" s="1"/>
  <c r="CB274" i="3" s="1"/>
  <c r="AW147" i="3"/>
  <c r="BC147" i="3" s="1"/>
  <c r="AW251" i="3"/>
  <c r="BC251" i="3" s="1"/>
  <c r="AW107" i="3"/>
  <c r="BC107" i="3" s="1"/>
  <c r="AW341" i="3"/>
  <c r="BC341" i="3" s="1"/>
  <c r="AW224" i="3"/>
  <c r="BC224" i="3" s="1"/>
  <c r="AW197" i="3"/>
  <c r="BC197" i="3" s="1"/>
  <c r="BJ197" i="3" s="1"/>
  <c r="CB197" i="3" s="1"/>
  <c r="AW188" i="3"/>
  <c r="BC188" i="3" s="1"/>
  <c r="BJ188" i="3" s="1"/>
  <c r="CB188" i="3" s="1"/>
  <c r="BK123" i="3"/>
  <c r="CC123" i="3" s="1"/>
  <c r="AW248" i="3"/>
  <c r="BC248" i="3" s="1"/>
  <c r="BJ248" i="3" s="1"/>
  <c r="CB248" i="3" s="1"/>
  <c r="AW300" i="3"/>
  <c r="BC300" i="3" s="1"/>
  <c r="BJ300" i="3" s="1"/>
  <c r="CB300" i="3" s="1"/>
  <c r="AW238" i="3"/>
  <c r="BC238" i="3" s="1"/>
  <c r="BK138" i="3"/>
  <c r="CC138" i="3" s="1"/>
  <c r="AW52" i="3"/>
  <c r="BC52" i="3" s="1"/>
  <c r="BJ52" i="3" s="1"/>
  <c r="CB52" i="3" s="1"/>
  <c r="AW233" i="3"/>
  <c r="BC233" i="3" s="1"/>
  <c r="BK71" i="3"/>
  <c r="CC71" i="3" s="1"/>
  <c r="AX8" i="3"/>
  <c r="BD8" i="3" s="1"/>
  <c r="BK8" i="3" s="1"/>
  <c r="CC8" i="3" s="1"/>
  <c r="BK299" i="3"/>
  <c r="CC299" i="3" s="1"/>
  <c r="BK46" i="3"/>
  <c r="CC46" i="3" s="1"/>
  <c r="BK114" i="3"/>
  <c r="CC114" i="3" s="1"/>
  <c r="AW57" i="3"/>
  <c r="BC57" i="3" s="1"/>
  <c r="AW190" i="3"/>
  <c r="BC190" i="3" s="1"/>
  <c r="AW158" i="3"/>
  <c r="BC158" i="3" s="1"/>
  <c r="AW317" i="3"/>
  <c r="BC317" i="3" s="1"/>
  <c r="AW330" i="3"/>
  <c r="BC330" i="3" s="1"/>
  <c r="AW275" i="3"/>
  <c r="BC275" i="3" s="1"/>
  <c r="BK93" i="3"/>
  <c r="CC93" i="3" s="1"/>
  <c r="AW198" i="3"/>
  <c r="BC198" i="3" s="1"/>
  <c r="AW265" i="3"/>
  <c r="BC265" i="3" s="1"/>
  <c r="BK190" i="3"/>
  <c r="CC190" i="3" s="1"/>
  <c r="BL55" i="3"/>
  <c r="CD55" i="3" s="1"/>
  <c r="BL298" i="3"/>
  <c r="CD298" i="3" s="1"/>
  <c r="AW209" i="3"/>
  <c r="BC209" i="3" s="1"/>
  <c r="AW267" i="3"/>
  <c r="BC267" i="3" s="1"/>
  <c r="AW89" i="3"/>
  <c r="BC89" i="3" s="1"/>
  <c r="AW55" i="3"/>
  <c r="BC55" i="3" s="1"/>
  <c r="BL257" i="3"/>
  <c r="CD257" i="3" s="1"/>
  <c r="AW229" i="3"/>
  <c r="BC229" i="3" s="1"/>
  <c r="BL113" i="3"/>
  <c r="CD113" i="3" s="1"/>
  <c r="BK310" i="3"/>
  <c r="CC310" i="3" s="1"/>
  <c r="AW132" i="3"/>
  <c r="BC132" i="3" s="1"/>
  <c r="BJ132" i="3" s="1"/>
  <c r="CB132" i="3" s="1"/>
  <c r="AU73" i="3"/>
  <c r="BA73" i="3" s="1"/>
  <c r="BH73" i="3" s="1"/>
  <c r="AV15" i="3"/>
  <c r="BB15" i="3" s="1"/>
  <c r="BI15" i="3" s="1"/>
  <c r="CA15" i="3" s="1"/>
  <c r="AV126" i="3"/>
  <c r="BB126" i="3" s="1"/>
  <c r="BI126" i="3" s="1"/>
  <c r="CA126" i="3" s="1"/>
  <c r="AU262" i="3"/>
  <c r="BA262" i="3" s="1"/>
  <c r="BH262" i="3" s="1"/>
  <c r="AU139" i="3"/>
  <c r="BA139" i="3" s="1"/>
  <c r="BH139" i="3" s="1"/>
  <c r="AV247" i="3"/>
  <c r="BB247" i="3" s="1"/>
  <c r="BI247" i="3" s="1"/>
  <c r="CA247" i="3" s="1"/>
  <c r="AU124" i="3"/>
  <c r="BA124" i="3" s="1"/>
  <c r="BH124" i="3" s="1"/>
  <c r="AU63" i="3"/>
  <c r="BA63" i="3" s="1"/>
  <c r="BH63" i="3" s="1"/>
  <c r="AV322" i="3"/>
  <c r="BB322" i="3" s="1"/>
  <c r="BI322" i="3" s="1"/>
  <c r="CA322" i="3" s="1"/>
  <c r="AV211" i="3"/>
  <c r="BB211" i="3" s="1"/>
  <c r="BI211" i="3" s="1"/>
  <c r="CA211" i="3" s="1"/>
  <c r="AV150" i="3"/>
  <c r="BB150" i="3" s="1"/>
  <c r="BI150" i="3" s="1"/>
  <c r="CA150" i="3" s="1"/>
  <c r="AV283" i="3"/>
  <c r="BB283" i="3" s="1"/>
  <c r="BI283" i="3" s="1"/>
  <c r="CA283" i="3" s="1"/>
  <c r="AV199" i="3"/>
  <c r="BB199" i="3" s="1"/>
  <c r="BI199" i="3" s="1"/>
  <c r="CA199" i="3" s="1"/>
  <c r="AV170" i="3"/>
  <c r="BB170" i="3" s="1"/>
  <c r="BI170" i="3" s="1"/>
  <c r="CA170" i="3" s="1"/>
  <c r="AV303" i="3"/>
  <c r="BB303" i="3" s="1"/>
  <c r="BI303" i="3" s="1"/>
  <c r="CA303" i="3" s="1"/>
  <c r="AV320" i="3"/>
  <c r="BB320" i="3" s="1"/>
  <c r="BI320" i="3" s="1"/>
  <c r="CA320" i="3" s="1"/>
  <c r="AV157" i="3"/>
  <c r="BB157" i="3" s="1"/>
  <c r="BI157" i="3" s="1"/>
  <c r="CA157" i="3" s="1"/>
  <c r="AU205" i="3"/>
  <c r="BA205" i="3" s="1"/>
  <c r="BH205" i="3" s="1"/>
  <c r="AV185" i="3"/>
  <c r="BB185" i="3" s="1"/>
  <c r="BI185" i="3" s="1"/>
  <c r="CA185" i="3" s="1"/>
  <c r="AU136" i="3"/>
  <c r="BA136" i="3" s="1"/>
  <c r="BH136" i="3" s="1"/>
  <c r="AU202" i="3"/>
  <c r="BA202" i="3" s="1"/>
  <c r="BH202" i="3" s="1"/>
  <c r="AU116" i="3"/>
  <c r="BA116" i="3" s="1"/>
  <c r="BH116" i="3" s="1"/>
  <c r="AU334" i="3"/>
  <c r="BA334" i="3" s="1"/>
  <c r="BH334" i="3" s="1"/>
  <c r="AV167" i="3"/>
  <c r="BB167" i="3" s="1"/>
  <c r="BI167" i="3" s="1"/>
  <c r="CA167" i="3" s="1"/>
  <c r="AV28" i="3"/>
  <c r="BB28" i="3" s="1"/>
  <c r="BI28" i="3" s="1"/>
  <c r="CA28" i="3" s="1"/>
  <c r="AU248" i="3"/>
  <c r="BA248" i="3" s="1"/>
  <c r="BH248" i="3" s="1"/>
  <c r="AU85" i="3"/>
  <c r="BA85" i="3" s="1"/>
  <c r="BH85" i="3" s="1"/>
  <c r="AU216" i="3"/>
  <c r="BA216" i="3" s="1"/>
  <c r="BH216" i="3" s="1"/>
  <c r="AU151" i="3"/>
  <c r="BA151" i="3" s="1"/>
  <c r="BH151" i="3" s="1"/>
  <c r="AU266" i="3"/>
  <c r="BA266" i="3" s="1"/>
  <c r="BH266" i="3" s="1"/>
  <c r="AU219" i="3"/>
  <c r="BA219" i="3" s="1"/>
  <c r="BH219" i="3" s="1"/>
  <c r="AU273" i="3"/>
  <c r="BA273" i="3" s="1"/>
  <c r="BH273" i="3" s="1"/>
  <c r="AU245" i="3"/>
  <c r="BA245" i="3" s="1"/>
  <c r="BH245" i="3" s="1"/>
  <c r="AU131" i="3"/>
  <c r="BA131" i="3" s="1"/>
  <c r="BH131" i="3" s="1"/>
  <c r="AU280" i="3"/>
  <c r="BA280" i="3" s="1"/>
  <c r="BH280" i="3" s="1"/>
  <c r="AU320" i="3"/>
  <c r="BA320" i="3" s="1"/>
  <c r="BH320" i="3" s="1"/>
  <c r="AU128" i="3"/>
  <c r="BA128" i="3" s="1"/>
  <c r="BH128" i="3" s="1"/>
  <c r="AU254" i="3"/>
  <c r="BA254" i="3" s="1"/>
  <c r="BH254" i="3" s="1"/>
  <c r="AU250" i="3"/>
  <c r="BA250" i="3" s="1"/>
  <c r="BH250" i="3" s="1"/>
  <c r="AU338" i="3"/>
  <c r="BA338" i="3" s="1"/>
  <c r="BH338" i="3" s="1"/>
  <c r="AU19" i="3"/>
  <c r="BA19" i="3" s="1"/>
  <c r="BH19" i="3" s="1"/>
  <c r="AU160" i="3"/>
  <c r="BA160" i="3" s="1"/>
  <c r="BH160" i="3" s="1"/>
  <c r="AU62" i="3"/>
  <c r="BA62" i="3" s="1"/>
  <c r="BH62" i="3" s="1"/>
  <c r="AU80" i="3"/>
  <c r="BA80" i="3" s="1"/>
  <c r="BH80" i="3" s="1"/>
  <c r="AU10" i="3"/>
  <c r="BA10" i="3" s="1"/>
  <c r="BH10" i="3" s="1"/>
  <c r="AU251" i="3"/>
  <c r="BA251" i="3" s="1"/>
  <c r="BH251" i="3" s="1"/>
  <c r="AU22" i="3"/>
  <c r="BA22" i="3" s="1"/>
  <c r="BH22" i="3" s="1"/>
  <c r="AU306" i="3"/>
  <c r="BA306" i="3" s="1"/>
  <c r="BH306" i="3" s="1"/>
  <c r="AU18" i="3"/>
  <c r="BA18" i="3" s="1"/>
  <c r="BH18" i="3" s="1"/>
  <c r="AU291" i="3"/>
  <c r="BA291" i="3" s="1"/>
  <c r="BH291" i="3" s="1"/>
  <c r="AU220" i="3"/>
  <c r="BA220" i="3" s="1"/>
  <c r="BH220" i="3" s="1"/>
  <c r="AU154" i="3"/>
  <c r="BA154" i="3" s="1"/>
  <c r="BH154" i="3" s="1"/>
  <c r="AU232" i="3"/>
  <c r="BA232" i="3" s="1"/>
  <c r="BH232" i="3" s="1"/>
  <c r="AU24" i="3"/>
  <c r="BA24" i="3" s="1"/>
  <c r="BH24" i="3" s="1"/>
  <c r="AU318" i="3"/>
  <c r="BA318" i="3" s="1"/>
  <c r="BH318" i="3" s="1"/>
  <c r="AU186" i="3"/>
  <c r="BA186" i="3" s="1"/>
  <c r="BH186" i="3" s="1"/>
  <c r="AU181" i="3"/>
  <c r="BA181" i="3" s="1"/>
  <c r="BH181" i="3" s="1"/>
  <c r="AU210" i="3"/>
  <c r="BA210" i="3" s="1"/>
  <c r="BH210" i="3" s="1"/>
  <c r="AU278" i="3"/>
  <c r="BA278" i="3" s="1"/>
  <c r="BH278" i="3" s="1"/>
  <c r="AU240" i="3"/>
  <c r="BA240" i="3" s="1"/>
  <c r="BH240" i="3" s="1"/>
  <c r="AU222" i="3"/>
  <c r="BA222" i="3" s="1"/>
  <c r="BH222" i="3" s="1"/>
  <c r="AU218" i="3"/>
  <c r="BA218" i="3" s="1"/>
  <c r="BH218" i="3" s="1"/>
  <c r="AU316" i="3"/>
  <c r="BA316" i="3" s="1"/>
  <c r="BH316" i="3" s="1"/>
  <c r="AU141" i="3"/>
  <c r="BA141" i="3" s="1"/>
  <c r="BH141" i="3" s="1"/>
  <c r="AU12" i="3"/>
  <c r="BA12" i="3" s="1"/>
  <c r="BH12" i="3" s="1"/>
  <c r="AU335" i="3"/>
  <c r="BA335" i="3" s="1"/>
  <c r="BH335" i="3" s="1"/>
  <c r="AU241" i="3"/>
  <c r="BA241" i="3" s="1"/>
  <c r="BH241" i="3" s="1"/>
  <c r="AU114" i="3"/>
  <c r="BA114" i="3" s="1"/>
  <c r="BH114" i="3" s="1"/>
  <c r="AU289" i="3"/>
  <c r="BA289" i="3" s="1"/>
  <c r="BH289" i="3" s="1"/>
  <c r="AU287" i="3"/>
  <c r="BA287" i="3" s="1"/>
  <c r="BH287" i="3" s="1"/>
  <c r="AU229" i="3"/>
  <c r="BA229" i="3" s="1"/>
  <c r="BH229" i="3" s="1"/>
  <c r="AU113" i="3"/>
  <c r="BA113" i="3" s="1"/>
  <c r="BH113" i="3" s="1"/>
  <c r="AV333" i="3"/>
  <c r="BB333" i="3" s="1"/>
  <c r="BI333" i="3" s="1"/>
  <c r="CA333" i="3" s="1"/>
  <c r="AU59" i="3"/>
  <c r="BA59" i="3" s="1"/>
  <c r="BH59" i="3" s="1"/>
  <c r="AU227" i="3"/>
  <c r="BA227" i="3" s="1"/>
  <c r="BH227" i="3" s="1"/>
  <c r="AV120" i="3"/>
  <c r="BB120" i="3" s="1"/>
  <c r="BI120" i="3" s="1"/>
  <c r="CA120" i="3" s="1"/>
  <c r="AU17" i="3"/>
  <c r="BA17" i="3" s="1"/>
  <c r="BH17" i="3" s="1"/>
  <c r="AU162" i="3"/>
  <c r="BA162" i="3" s="1"/>
  <c r="BH162" i="3" s="1"/>
  <c r="AU95" i="3"/>
  <c r="BA95" i="3" s="1"/>
  <c r="BH95" i="3" s="1"/>
  <c r="AU263" i="3"/>
  <c r="BA263" i="3" s="1"/>
  <c r="BH263" i="3" s="1"/>
  <c r="AU200" i="3"/>
  <c r="BA200" i="3" s="1"/>
  <c r="BH200" i="3" s="1"/>
  <c r="AV17" i="3"/>
  <c r="BB17" i="3" s="1"/>
  <c r="BI17" i="3" s="1"/>
  <c r="CA17" i="3" s="1"/>
  <c r="AV308" i="3"/>
  <c r="BB308" i="3" s="1"/>
  <c r="BI308" i="3" s="1"/>
  <c r="CA308" i="3" s="1"/>
  <c r="AV230" i="3"/>
  <c r="BB230" i="3" s="1"/>
  <c r="BI230" i="3" s="1"/>
  <c r="CA230" i="3" s="1"/>
  <c r="AU217" i="3"/>
  <c r="BA217" i="3" s="1"/>
  <c r="BH217" i="3" s="1"/>
  <c r="AU269" i="3"/>
  <c r="BA269" i="3" s="1"/>
  <c r="BH269" i="3" s="1"/>
  <c r="AU209" i="3"/>
  <c r="BA209" i="3" s="1"/>
  <c r="BH209" i="3" s="1"/>
  <c r="AV188" i="3"/>
  <c r="BB188" i="3" s="1"/>
  <c r="BI188" i="3" s="1"/>
  <c r="CA188" i="3" s="1"/>
  <c r="AV242" i="3"/>
  <c r="BB242" i="3" s="1"/>
  <c r="BI242" i="3" s="1"/>
  <c r="CA242" i="3" s="1"/>
  <c r="AV160" i="3"/>
  <c r="BB160" i="3" s="1"/>
  <c r="BI160" i="3" s="1"/>
  <c r="CA160" i="3" s="1"/>
  <c r="AV195" i="3"/>
  <c r="BB195" i="3" s="1"/>
  <c r="BI195" i="3" s="1"/>
  <c r="CA195" i="3" s="1"/>
  <c r="AV52" i="3"/>
  <c r="BB52" i="3" s="1"/>
  <c r="BI52" i="3" s="1"/>
  <c r="CA52" i="3" s="1"/>
  <c r="AV288" i="3"/>
  <c r="BB288" i="3" s="1"/>
  <c r="BI288" i="3" s="1"/>
  <c r="CA288" i="3" s="1"/>
  <c r="AV38" i="3"/>
  <c r="BB38" i="3" s="1"/>
  <c r="BI38" i="3" s="1"/>
  <c r="CA38" i="3" s="1"/>
  <c r="AV273" i="3"/>
  <c r="BB273" i="3" s="1"/>
  <c r="BI273" i="3" s="1"/>
  <c r="CA273" i="3" s="1"/>
  <c r="AV205" i="3"/>
  <c r="BB205" i="3" s="1"/>
  <c r="BI205" i="3" s="1"/>
  <c r="CA205" i="3" s="1"/>
  <c r="AV302" i="3"/>
  <c r="BB302" i="3" s="1"/>
  <c r="BI302" i="3" s="1"/>
  <c r="CA302" i="3" s="1"/>
  <c r="AV113" i="3"/>
  <c r="BB113" i="3" s="1"/>
  <c r="BI113" i="3" s="1"/>
  <c r="CA113" i="3" s="1"/>
  <c r="AV62" i="3"/>
  <c r="BB62" i="3" s="1"/>
  <c r="BI62" i="3" s="1"/>
  <c r="CA62" i="3" s="1"/>
  <c r="AV44" i="3"/>
  <c r="BB44" i="3" s="1"/>
  <c r="BI44" i="3" s="1"/>
  <c r="CA44" i="3" s="1"/>
  <c r="AV200" i="3"/>
  <c r="BB200" i="3" s="1"/>
  <c r="BI200" i="3" s="1"/>
  <c r="CA200" i="3" s="1"/>
  <c r="AV119" i="3"/>
  <c r="BB119" i="3" s="1"/>
  <c r="BI119" i="3" s="1"/>
  <c r="CA119" i="3" s="1"/>
  <c r="AV163" i="3"/>
  <c r="BB163" i="3" s="1"/>
  <c r="BI163" i="3" s="1"/>
  <c r="CA163" i="3" s="1"/>
  <c r="AV299" i="3"/>
  <c r="BB299" i="3" s="1"/>
  <c r="BI299" i="3" s="1"/>
  <c r="CA299" i="3" s="1"/>
  <c r="AV329" i="3"/>
  <c r="BB329" i="3" s="1"/>
  <c r="BI329" i="3" s="1"/>
  <c r="CA329" i="3" s="1"/>
  <c r="AV127" i="3"/>
  <c r="BB127" i="3" s="1"/>
  <c r="BI127" i="3" s="1"/>
  <c r="CA127" i="3" s="1"/>
  <c r="AV33" i="3"/>
  <c r="BB33" i="3" s="1"/>
  <c r="BI33" i="3" s="1"/>
  <c r="CA33" i="3" s="1"/>
  <c r="AV250" i="3"/>
  <c r="BB250" i="3" s="1"/>
  <c r="BI250" i="3" s="1"/>
  <c r="CA250" i="3" s="1"/>
  <c r="AV136" i="3"/>
  <c r="BB136" i="3" s="1"/>
  <c r="BI136" i="3" s="1"/>
  <c r="CA136" i="3" s="1"/>
  <c r="AV53" i="3"/>
  <c r="BB53" i="3" s="1"/>
  <c r="BI53" i="3" s="1"/>
  <c r="CA53" i="3" s="1"/>
  <c r="AV29" i="3"/>
  <c r="BB29" i="3" s="1"/>
  <c r="BI29" i="3" s="1"/>
  <c r="CA29" i="3" s="1"/>
  <c r="AV134" i="3"/>
  <c r="BB134" i="3" s="1"/>
  <c r="BI134" i="3" s="1"/>
  <c r="CA134" i="3" s="1"/>
  <c r="AV236" i="3"/>
  <c r="BB236" i="3" s="1"/>
  <c r="BI236" i="3" s="1"/>
  <c r="CA236" i="3" s="1"/>
  <c r="AV56" i="3"/>
  <c r="BB56" i="3" s="1"/>
  <c r="BI56" i="3" s="1"/>
  <c r="CA56" i="3" s="1"/>
  <c r="AV89" i="3"/>
  <c r="BB89" i="3" s="1"/>
  <c r="BI89" i="3" s="1"/>
  <c r="CA89" i="3" s="1"/>
  <c r="AV46" i="3"/>
  <c r="BB46" i="3" s="1"/>
  <c r="BI46" i="3" s="1"/>
  <c r="CA46" i="3" s="1"/>
  <c r="AV108" i="3"/>
  <c r="BB108" i="3" s="1"/>
  <c r="BI108" i="3" s="1"/>
  <c r="CA108" i="3" s="1"/>
  <c r="AV147" i="3"/>
  <c r="BB147" i="3" s="1"/>
  <c r="BI147" i="3" s="1"/>
  <c r="CA147" i="3" s="1"/>
  <c r="AV11" i="3"/>
  <c r="BB11" i="3" s="1"/>
  <c r="BI11" i="3" s="1"/>
  <c r="CA11" i="3" s="1"/>
  <c r="AV10" i="3"/>
  <c r="BB10" i="3" s="1"/>
  <c r="BI10" i="3" s="1"/>
  <c r="CA10" i="3" s="1"/>
  <c r="AV331" i="3"/>
  <c r="BB331" i="3" s="1"/>
  <c r="BI331" i="3" s="1"/>
  <c r="CA331" i="3" s="1"/>
  <c r="AV74" i="3"/>
  <c r="BB74" i="3" s="1"/>
  <c r="BI74" i="3" s="1"/>
  <c r="CA74" i="3" s="1"/>
  <c r="AV183" i="3"/>
  <c r="BB183" i="3" s="1"/>
  <c r="BI183" i="3" s="1"/>
  <c r="CA183" i="3" s="1"/>
  <c r="AV97" i="3"/>
  <c r="BB97" i="3" s="1"/>
  <c r="BI97" i="3" s="1"/>
  <c r="CA97" i="3" s="1"/>
  <c r="AV318" i="3"/>
  <c r="BB318" i="3" s="1"/>
  <c r="BI318" i="3" s="1"/>
  <c r="CA318" i="3" s="1"/>
  <c r="AU224" i="3"/>
  <c r="BA224" i="3" s="1"/>
  <c r="BH224" i="3" s="1"/>
  <c r="AV298" i="3"/>
  <c r="BB298" i="3" s="1"/>
  <c r="BI298" i="3" s="1"/>
  <c r="CA298" i="3" s="1"/>
  <c r="AV105" i="3"/>
  <c r="BB105" i="3" s="1"/>
  <c r="BI105" i="3" s="1"/>
  <c r="CA105" i="3" s="1"/>
  <c r="AU322" i="3"/>
  <c r="BA322" i="3" s="1"/>
  <c r="BH322" i="3" s="1"/>
  <c r="AV281" i="3"/>
  <c r="BB281" i="3" s="1"/>
  <c r="BI281" i="3" s="1"/>
  <c r="CA281" i="3" s="1"/>
  <c r="AU100" i="3"/>
  <c r="BA100" i="3" s="1"/>
  <c r="BH100" i="3" s="1"/>
  <c r="AV317" i="3"/>
  <c r="BB317" i="3" s="1"/>
  <c r="BI317" i="3" s="1"/>
  <c r="CA317" i="3" s="1"/>
  <c r="AU164" i="3"/>
  <c r="BA164" i="3" s="1"/>
  <c r="BH164" i="3" s="1"/>
  <c r="AV234" i="3"/>
  <c r="BB234" i="3" s="1"/>
  <c r="BI234" i="3" s="1"/>
  <c r="CA234" i="3" s="1"/>
  <c r="AU146" i="3"/>
  <c r="BA146" i="3" s="1"/>
  <c r="BH146" i="3" s="1"/>
  <c r="AV145" i="3"/>
  <c r="BB145" i="3" s="1"/>
  <c r="BI145" i="3" s="1"/>
  <c r="CA145" i="3" s="1"/>
  <c r="AV179" i="3"/>
  <c r="BB179" i="3" s="1"/>
  <c r="BI179" i="3" s="1"/>
  <c r="CA179" i="3" s="1"/>
  <c r="AV168" i="3"/>
  <c r="BB168" i="3" s="1"/>
  <c r="BI168" i="3" s="1"/>
  <c r="CA168" i="3" s="1"/>
  <c r="AU120" i="3"/>
  <c r="BA120" i="3" s="1"/>
  <c r="BH120" i="3" s="1"/>
  <c r="AU290" i="3"/>
  <c r="BA290" i="3" s="1"/>
  <c r="BH290" i="3" s="1"/>
  <c r="AU68" i="3"/>
  <c r="BA68" i="3" s="1"/>
  <c r="BH68" i="3" s="1"/>
  <c r="AV206" i="3"/>
  <c r="BB206" i="3" s="1"/>
  <c r="BI206" i="3" s="1"/>
  <c r="CA206" i="3" s="1"/>
  <c r="AV82" i="3"/>
  <c r="BB82" i="3" s="1"/>
  <c r="BI82" i="3" s="1"/>
  <c r="CA82" i="3" s="1"/>
  <c r="AV67" i="3"/>
  <c r="BB67" i="3" s="1"/>
  <c r="BI67" i="3" s="1"/>
  <c r="CA67" i="3" s="1"/>
  <c r="AU313" i="3"/>
  <c r="BA313" i="3" s="1"/>
  <c r="BH313" i="3" s="1"/>
  <c r="AV71" i="3"/>
  <c r="BB71" i="3" s="1"/>
  <c r="BI71" i="3" s="1"/>
  <c r="CA71" i="3" s="1"/>
  <c r="AV104" i="3"/>
  <c r="BB104" i="3" s="1"/>
  <c r="BI104" i="3" s="1"/>
  <c r="CA104" i="3" s="1"/>
  <c r="AU324" i="3"/>
  <c r="BA324" i="3" s="1"/>
  <c r="BH324" i="3" s="1"/>
  <c r="AU249" i="3"/>
  <c r="BA249" i="3" s="1"/>
  <c r="BH249" i="3" s="1"/>
  <c r="AU58" i="3"/>
  <c r="BA58" i="3" s="1"/>
  <c r="BH58" i="3" s="1"/>
  <c r="AU37" i="3"/>
  <c r="BA37" i="3" s="1"/>
  <c r="BH37" i="3" s="1"/>
  <c r="AU341" i="3"/>
  <c r="BA341" i="3" s="1"/>
  <c r="BH341" i="3" s="1"/>
  <c r="AU15" i="3"/>
  <c r="BA15" i="3" s="1"/>
  <c r="BH15" i="3" s="1"/>
  <c r="AU312" i="3"/>
  <c r="BA312" i="3" s="1"/>
  <c r="BH312" i="3" s="1"/>
  <c r="AX117" i="3"/>
  <c r="BD117" i="3" s="1"/>
  <c r="AY282" i="3"/>
  <c r="BE282" i="3" s="1"/>
  <c r="AY327" i="3"/>
  <c r="BE327" i="3" s="1"/>
  <c r="AY138" i="3"/>
  <c r="BE138" i="3" s="1"/>
  <c r="AY300" i="3"/>
  <c r="BE300" i="3" s="1"/>
  <c r="BL300" i="3" s="1"/>
  <c r="CD300" i="3" s="1"/>
  <c r="AV301" i="3"/>
  <c r="BB301" i="3" s="1"/>
  <c r="AV121" i="3"/>
  <c r="BB121" i="3" s="1"/>
  <c r="BI121" i="3" s="1"/>
  <c r="CA121" i="3" s="1"/>
  <c r="AV63" i="3"/>
  <c r="BB63" i="3" s="1"/>
  <c r="BI63" i="3" s="1"/>
  <c r="CA63" i="3" s="1"/>
  <c r="AX73" i="3"/>
  <c r="BD73" i="3" s="1"/>
  <c r="AX58" i="3"/>
  <c r="BD58" i="3" s="1"/>
  <c r="AY318" i="3"/>
  <c r="BE318" i="3" s="1"/>
  <c r="AX223" i="3"/>
  <c r="BD223" i="3" s="1"/>
  <c r="AX86" i="3"/>
  <c r="BD86" i="3" s="1"/>
  <c r="AX275" i="3"/>
  <c r="BD275" i="3" s="1"/>
  <c r="AX200" i="3"/>
  <c r="BD200" i="3" s="1"/>
  <c r="BK200" i="3" s="1"/>
  <c r="CC200" i="3" s="1"/>
  <c r="AV32" i="3"/>
  <c r="BB32" i="3" s="1"/>
  <c r="BI32" i="3" s="1"/>
  <c r="CA32" i="3" s="1"/>
  <c r="AX85" i="3"/>
  <c r="BD85" i="3" s="1"/>
  <c r="AX146" i="3"/>
  <c r="BD146" i="3" s="1"/>
  <c r="AX342" i="3"/>
  <c r="BD342" i="3" s="1"/>
  <c r="AY259" i="3"/>
  <c r="BE259" i="3" s="1"/>
  <c r="AY98" i="3"/>
  <c r="BE98" i="3" s="1"/>
  <c r="AY20" i="3"/>
  <c r="BE20" i="3" s="1"/>
  <c r="BL20" i="3" s="1"/>
  <c r="CD20" i="3" s="1"/>
  <c r="AY236" i="3"/>
  <c r="BE236" i="3" s="1"/>
  <c r="BL236" i="3" s="1"/>
  <c r="CD236" i="3" s="1"/>
  <c r="AV42" i="3"/>
  <c r="BB42" i="3" s="1"/>
  <c r="AV220" i="3"/>
  <c r="BB220" i="3" s="1"/>
  <c r="AV323" i="3"/>
  <c r="BB323" i="3" s="1"/>
  <c r="BI323" i="3" s="1"/>
  <c r="CA323" i="3" s="1"/>
  <c r="AV92" i="3"/>
  <c r="BB92" i="3" s="1"/>
  <c r="BI92" i="3" s="1"/>
  <c r="CA92" i="3" s="1"/>
  <c r="AY64" i="3"/>
  <c r="BE64" i="3" s="1"/>
  <c r="AY268" i="3"/>
  <c r="BE268" i="3" s="1"/>
  <c r="BL268" i="3" s="1"/>
  <c r="CD268" i="3" s="1"/>
  <c r="AY130" i="3"/>
  <c r="BE130" i="3" s="1"/>
  <c r="AY59" i="3"/>
  <c r="BE59" i="3" s="1"/>
  <c r="AY249" i="3"/>
  <c r="BE249" i="3" s="1"/>
  <c r="AY329" i="3"/>
  <c r="BE329" i="3" s="1"/>
  <c r="BL329" i="3" s="1"/>
  <c r="CD329" i="3" s="1"/>
  <c r="AY50" i="3"/>
  <c r="BE50" i="3" s="1"/>
  <c r="AY168" i="3"/>
  <c r="BE168" i="3" s="1"/>
  <c r="AY75" i="3"/>
  <c r="BE75" i="3" s="1"/>
  <c r="AY10" i="3"/>
  <c r="BE10" i="3" s="1"/>
  <c r="AY223" i="3"/>
  <c r="BE223" i="3" s="1"/>
  <c r="AY215" i="3"/>
  <c r="BE215" i="3" s="1"/>
  <c r="AY89" i="3"/>
  <c r="BE89" i="3" s="1"/>
  <c r="AY185" i="3"/>
  <c r="BE185" i="3" s="1"/>
  <c r="AY279" i="3"/>
  <c r="BE279" i="3" s="1"/>
  <c r="AY325" i="3"/>
  <c r="BE325" i="3" s="1"/>
  <c r="AY58" i="3"/>
  <c r="BE58" i="3" s="1"/>
  <c r="AY83" i="3"/>
  <c r="BE83" i="3" s="1"/>
  <c r="AY238" i="3"/>
  <c r="BE238" i="3" s="1"/>
  <c r="AY272" i="3"/>
  <c r="BE272" i="3" s="1"/>
  <c r="AY310" i="3"/>
  <c r="BE310" i="3" s="1"/>
  <c r="AY11" i="3"/>
  <c r="BE11" i="3" s="1"/>
  <c r="BL11" i="3" s="1"/>
  <c r="CD11" i="3" s="1"/>
  <c r="AY326" i="3"/>
  <c r="BE326" i="3" s="1"/>
  <c r="BL326" i="3" s="1"/>
  <c r="CD326" i="3" s="1"/>
  <c r="AY274" i="3"/>
  <c r="BE274" i="3" s="1"/>
  <c r="BL274" i="3" s="1"/>
  <c r="CD274" i="3" s="1"/>
  <c r="AY209" i="3"/>
  <c r="BE209" i="3" s="1"/>
  <c r="AY296" i="3"/>
  <c r="BE296" i="3" s="1"/>
  <c r="BL296" i="3" s="1"/>
  <c r="CD296" i="3" s="1"/>
  <c r="AY237" i="3"/>
  <c r="BE237" i="3" s="1"/>
  <c r="AY206" i="3"/>
  <c r="BE206" i="3" s="1"/>
  <c r="AY196" i="3"/>
  <c r="BE196" i="3" s="1"/>
  <c r="BL196" i="3" s="1"/>
  <c r="CD196" i="3" s="1"/>
  <c r="AY46" i="3"/>
  <c r="BE46" i="3" s="1"/>
  <c r="AY222" i="3"/>
  <c r="BE222" i="3" s="1"/>
  <c r="BL222" i="3" s="1"/>
  <c r="CD222" i="3" s="1"/>
  <c r="AY229" i="3"/>
  <c r="BE229" i="3" s="1"/>
  <c r="AY288" i="3"/>
  <c r="BE288" i="3" s="1"/>
  <c r="BL288" i="3" s="1"/>
  <c r="CD288" i="3" s="1"/>
  <c r="AY247" i="3"/>
  <c r="BE247" i="3" s="1"/>
  <c r="AY301" i="3"/>
  <c r="BE301" i="3" s="1"/>
  <c r="AY18" i="3"/>
  <c r="BE18" i="3" s="1"/>
  <c r="AY224" i="3"/>
  <c r="BE224" i="3" s="1"/>
  <c r="AY120" i="3"/>
  <c r="BE120" i="3" s="1"/>
  <c r="AY231" i="3"/>
  <c r="BE231" i="3" s="1"/>
  <c r="AY173" i="3"/>
  <c r="BE173" i="3" s="1"/>
  <c r="BL173" i="3" s="1"/>
  <c r="CD173" i="3" s="1"/>
  <c r="AY123" i="3"/>
  <c r="BE123" i="3" s="1"/>
  <c r="AY27" i="3"/>
  <c r="BE27" i="3" s="1"/>
  <c r="BL27" i="3" s="1"/>
  <c r="CD27" i="3" s="1"/>
  <c r="AY252" i="3"/>
  <c r="BE252" i="3" s="1"/>
  <c r="BL252" i="3" s="1"/>
  <c r="CD252" i="3" s="1"/>
  <c r="AY336" i="3"/>
  <c r="BE336" i="3" s="1"/>
  <c r="BL336" i="3" s="1"/>
  <c r="CD336" i="3" s="1"/>
  <c r="AY153" i="3"/>
  <c r="BE153" i="3" s="1"/>
  <c r="AX105" i="3"/>
  <c r="BD105" i="3" s="1"/>
  <c r="AX151" i="3"/>
  <c r="BD151" i="3" s="1"/>
  <c r="AY39" i="3"/>
  <c r="BE39" i="3" s="1"/>
  <c r="AY194" i="3"/>
  <c r="BE194" i="3" s="1"/>
  <c r="AX148" i="3"/>
  <c r="BD148" i="3" s="1"/>
  <c r="BK148" i="3" s="1"/>
  <c r="CC148" i="3" s="1"/>
  <c r="AX104" i="3"/>
  <c r="BD104" i="3" s="1"/>
  <c r="BK104" i="3" s="1"/>
  <c r="CC104" i="3" s="1"/>
  <c r="AY100" i="3"/>
  <c r="BE100" i="3" s="1"/>
  <c r="BL100" i="3" s="1"/>
  <c r="CD100" i="3" s="1"/>
  <c r="AV300" i="3"/>
  <c r="BB300" i="3" s="1"/>
  <c r="BI300" i="3" s="1"/>
  <c r="CA300" i="3" s="1"/>
  <c r="AV286" i="3"/>
  <c r="BB286" i="3" s="1"/>
  <c r="AV118" i="3"/>
  <c r="BB118" i="3" s="1"/>
  <c r="AX41" i="3"/>
  <c r="BD41" i="3" s="1"/>
  <c r="AX271" i="3"/>
  <c r="BD271" i="3" s="1"/>
  <c r="BK271" i="3" s="1"/>
  <c r="CC271" i="3" s="1"/>
  <c r="AX70" i="3"/>
  <c r="BD70" i="3" s="1"/>
  <c r="AX11" i="3"/>
  <c r="BD11" i="3" s="1"/>
  <c r="BK11" i="3" s="1"/>
  <c r="CC11" i="3" s="1"/>
  <c r="AX203" i="3"/>
  <c r="BD203" i="3" s="1"/>
  <c r="AX290" i="3"/>
  <c r="BD290" i="3" s="1"/>
  <c r="AX125" i="3"/>
  <c r="BD125" i="3" s="1"/>
  <c r="AX63" i="3"/>
  <c r="BD63" i="3" s="1"/>
  <c r="BK63" i="3" s="1"/>
  <c r="CC63" i="3" s="1"/>
  <c r="AX262" i="3"/>
  <c r="BD262" i="3" s="1"/>
  <c r="AX82" i="3"/>
  <c r="BD82" i="3" s="1"/>
  <c r="AX119" i="3"/>
  <c r="BD119" i="3" s="1"/>
  <c r="AX241" i="3"/>
  <c r="BD241" i="3" s="1"/>
  <c r="AX165" i="3"/>
  <c r="BD165" i="3" s="1"/>
  <c r="AX60" i="3"/>
  <c r="BD60" i="3" s="1"/>
  <c r="BK60" i="3" s="1"/>
  <c r="CC60" i="3" s="1"/>
  <c r="AX344" i="3"/>
  <c r="BD344" i="3" s="1"/>
  <c r="BK344" i="3" s="1"/>
  <c r="CC344" i="3" s="1"/>
  <c r="AX331" i="3"/>
  <c r="BD331" i="3" s="1"/>
  <c r="AX43" i="3"/>
  <c r="BD43" i="3" s="1"/>
  <c r="AX225" i="3"/>
  <c r="BD225" i="3" s="1"/>
  <c r="BK225" i="3" s="1"/>
  <c r="CC225" i="3" s="1"/>
  <c r="AX204" i="3"/>
  <c r="BD204" i="3" s="1"/>
  <c r="BK204" i="3" s="1"/>
  <c r="CC204" i="3" s="1"/>
  <c r="AX178" i="3"/>
  <c r="BD178" i="3" s="1"/>
  <c r="AX314" i="3"/>
  <c r="BD314" i="3" s="1"/>
  <c r="AX116" i="3"/>
  <c r="BD116" i="3" s="1"/>
  <c r="AX161" i="3"/>
  <c r="BD161" i="3" s="1"/>
  <c r="AX245" i="3"/>
  <c r="BD245" i="3" s="1"/>
  <c r="AX87" i="3"/>
  <c r="BD87" i="3" s="1"/>
  <c r="AX109" i="3"/>
  <c r="BD109" i="3" s="1"/>
  <c r="AX210" i="3"/>
  <c r="BD210" i="3" s="1"/>
  <c r="AX224" i="3"/>
  <c r="BD224" i="3" s="1"/>
  <c r="AX253" i="3"/>
  <c r="BD253" i="3" s="1"/>
  <c r="AX50" i="3"/>
  <c r="BD50" i="3" s="1"/>
  <c r="AX84" i="3"/>
  <c r="BD84" i="3" s="1"/>
  <c r="BK84" i="3" s="1"/>
  <c r="CC84" i="3" s="1"/>
  <c r="AX239" i="3"/>
  <c r="BD239" i="3" s="1"/>
  <c r="AX277" i="3"/>
  <c r="BD277" i="3" s="1"/>
  <c r="BK277" i="3" s="1"/>
  <c r="CC277" i="3" s="1"/>
  <c r="AX112" i="3"/>
  <c r="BD112" i="3" s="1"/>
  <c r="BK112" i="3" s="1"/>
  <c r="CC112" i="3" s="1"/>
  <c r="AX30" i="3"/>
  <c r="BD30" i="3" s="1"/>
  <c r="AX35" i="3"/>
  <c r="BD35" i="3" s="1"/>
  <c r="BK35" i="3" s="1"/>
  <c r="CC35" i="3" s="1"/>
  <c r="AX267" i="3"/>
  <c r="BD267" i="3" s="1"/>
  <c r="AX141" i="3"/>
  <c r="BD141" i="3" s="1"/>
  <c r="AX235" i="3"/>
  <c r="BD235" i="3" s="1"/>
  <c r="AX9" i="3"/>
  <c r="BD9" i="3" s="1"/>
  <c r="AX258" i="3"/>
  <c r="BD258" i="3" s="1"/>
  <c r="AX313" i="3"/>
  <c r="BD313" i="3" s="1"/>
  <c r="AX255" i="3"/>
  <c r="BD255" i="3" s="1"/>
  <c r="AX322" i="3"/>
  <c r="BD322" i="3" s="1"/>
  <c r="AX251" i="3"/>
  <c r="BD251" i="3" s="1"/>
  <c r="AX180" i="3"/>
  <c r="BD180" i="3" s="1"/>
  <c r="BK180" i="3" s="1"/>
  <c r="CC180" i="3" s="1"/>
  <c r="AX28" i="3"/>
  <c r="BD28" i="3" s="1"/>
  <c r="BK28" i="3" s="1"/>
  <c r="CC28" i="3" s="1"/>
  <c r="AX159" i="3"/>
  <c r="BD159" i="3" s="1"/>
  <c r="AX13" i="3"/>
  <c r="BD13" i="3" s="1"/>
  <c r="AX154" i="3"/>
  <c r="BD154" i="3" s="1"/>
  <c r="AX287" i="3"/>
  <c r="BD287" i="3" s="1"/>
  <c r="AX336" i="3"/>
  <c r="BD336" i="3" s="1"/>
  <c r="BK336" i="3" s="1"/>
  <c r="CC336" i="3" s="1"/>
  <c r="AX14" i="3"/>
  <c r="BD14" i="3" s="1"/>
  <c r="BK14" i="3" s="1"/>
  <c r="CC14" i="3" s="1"/>
  <c r="AX270" i="3"/>
  <c r="BD270" i="3" s="1"/>
  <c r="AX171" i="3"/>
  <c r="BD171" i="3" s="1"/>
  <c r="AX164" i="3"/>
  <c r="BD164" i="3" s="1"/>
  <c r="BK164" i="3" s="1"/>
  <c r="CC164" i="3" s="1"/>
  <c r="AX98" i="3"/>
  <c r="BD98" i="3" s="1"/>
  <c r="AX333" i="3"/>
  <c r="BD333" i="3" s="1"/>
  <c r="AX185" i="3"/>
  <c r="BD185" i="3" s="1"/>
  <c r="AX144" i="3"/>
  <c r="BD144" i="3" s="1"/>
  <c r="BK144" i="3" s="1"/>
  <c r="CC144" i="3" s="1"/>
  <c r="AX228" i="3"/>
  <c r="BD228" i="3" s="1"/>
  <c r="BK228" i="3" s="1"/>
  <c r="CC228" i="3" s="1"/>
  <c r="AX107" i="3"/>
  <c r="BD107" i="3" s="1"/>
  <c r="H852" i="19"/>
  <c r="K870" i="19"/>
  <c r="K1068" i="19" s="1"/>
  <c r="E815" i="19"/>
  <c r="E1013" i="19" s="1"/>
  <c r="H831" i="19"/>
  <c r="B859" i="19"/>
  <c r="E880" i="19"/>
  <c r="E1078" i="19" s="1"/>
  <c r="E839" i="19"/>
  <c r="E1037" i="19" s="1"/>
  <c r="E850" i="19"/>
  <c r="E1048" i="19" s="1"/>
  <c r="D1144" i="19" s="1"/>
  <c r="D1238" i="19" s="1"/>
  <c r="E842" i="19"/>
  <c r="E1040" i="19" s="1"/>
  <c r="B806" i="19"/>
  <c r="H854" i="19"/>
  <c r="K830" i="19"/>
  <c r="K1028" i="19" s="1"/>
  <c r="K883" i="19"/>
  <c r="K1081" i="19" s="1"/>
  <c r="D1177" i="19" s="1"/>
  <c r="D1271" i="19" s="1"/>
  <c r="H865" i="19"/>
  <c r="K849" i="19"/>
  <c r="K1047" i="19" s="1"/>
  <c r="K844" i="19"/>
  <c r="K1042" i="19" s="1"/>
  <c r="E855" i="19"/>
  <c r="E1053" i="19" s="1"/>
  <c r="K869" i="19"/>
  <c r="K1067" i="19" s="1"/>
  <c r="E820" i="19"/>
  <c r="E1018" i="19" s="1"/>
  <c r="H868" i="19"/>
  <c r="K812" i="19"/>
  <c r="K1010" i="19" s="1"/>
  <c r="B851" i="19"/>
  <c r="B867" i="19"/>
  <c r="B850" i="19"/>
  <c r="B824" i="19"/>
  <c r="K858" i="19"/>
  <c r="K1056" i="19" s="1"/>
  <c r="H859" i="19"/>
  <c r="K839" i="19"/>
  <c r="K1037" i="19" s="1"/>
  <c r="H827" i="19"/>
  <c r="H875" i="19"/>
  <c r="E830" i="19"/>
  <c r="E1028" i="19" s="1"/>
  <c r="K852" i="19"/>
  <c r="K1050" i="19" s="1"/>
  <c r="K806" i="19"/>
  <c r="K1004" i="19" s="1"/>
  <c r="K874" i="19"/>
  <c r="K1072" i="19" s="1"/>
  <c r="B826" i="19"/>
  <c r="K860" i="19"/>
  <c r="K1058" i="19" s="1"/>
  <c r="E878" i="19"/>
  <c r="H822" i="19"/>
  <c r="B857" i="19"/>
  <c r="B860" i="19"/>
  <c r="B828" i="19"/>
  <c r="H832" i="19"/>
  <c r="H874" i="19"/>
  <c r="K831" i="19"/>
  <c r="K1029" i="19" s="1"/>
  <c r="B847" i="19"/>
  <c r="B808" i="19"/>
  <c r="H815" i="19"/>
  <c r="B866" i="19"/>
  <c r="B818" i="19"/>
  <c r="K868" i="19"/>
  <c r="K1066" i="19" s="1"/>
  <c r="K818" i="19"/>
  <c r="K1016" i="19" s="1"/>
  <c r="H814" i="19"/>
  <c r="E825" i="19"/>
  <c r="E1023" i="19" s="1"/>
  <c r="D1119" i="19" s="1"/>
  <c r="D1213" i="19" s="1"/>
  <c r="B811" i="19"/>
  <c r="B815" i="19"/>
  <c r="H821" i="19"/>
  <c r="E860" i="19"/>
  <c r="E1058" i="19" s="1"/>
  <c r="B822" i="19"/>
  <c r="H830" i="19"/>
  <c r="B865" i="19"/>
  <c r="E863" i="19"/>
  <c r="E1061" i="19" s="1"/>
  <c r="K865" i="19"/>
  <c r="K1063" i="19" s="1"/>
  <c r="H817" i="19"/>
  <c r="B872" i="19"/>
  <c r="K879" i="19"/>
  <c r="K1077" i="19" s="1"/>
  <c r="E816" i="19"/>
  <c r="E1014" i="19" s="1"/>
  <c r="D1110" i="19" s="1"/>
  <c r="D1204" i="19" s="1"/>
  <c r="H812" i="19"/>
  <c r="B843" i="19"/>
  <c r="B821" i="19"/>
  <c r="H848" i="19"/>
  <c r="K881" i="19"/>
  <c r="K1079" i="19" s="1"/>
  <c r="K840" i="19"/>
  <c r="K1038" i="19" s="1"/>
  <c r="E861" i="19"/>
  <c r="E1059" i="19" s="1"/>
  <c r="D1155" i="19" s="1"/>
  <c r="D1249" i="19" s="1"/>
  <c r="B837" i="19"/>
  <c r="K843" i="19"/>
  <c r="K1041" i="19" s="1"/>
  <c r="B854" i="19"/>
  <c r="E854" i="19"/>
  <c r="E1052" i="19" s="1"/>
  <c r="E809" i="19"/>
  <c r="E1007" i="19" s="1"/>
  <c r="E829" i="19"/>
  <c r="E1027" i="19" s="1"/>
  <c r="D1123" i="19" s="1"/>
  <c r="D1217" i="19" s="1"/>
  <c r="K857" i="19"/>
  <c r="K821" i="19"/>
  <c r="K864" i="19"/>
  <c r="K1062" i="19" s="1"/>
  <c r="K810" i="19"/>
  <c r="K1008" i="19" s="1"/>
  <c r="B845" i="19"/>
  <c r="K813" i="19"/>
  <c r="K1011" i="19" s="1"/>
  <c r="B868" i="19"/>
  <c r="CB28" i="3"/>
  <c r="CB219" i="3"/>
  <c r="CB60" i="3"/>
  <c r="CB336" i="3"/>
  <c r="CB232" i="3"/>
  <c r="CB69" i="3"/>
  <c r="CB156" i="3"/>
  <c r="B817" i="17"/>
  <c r="B883" i="18"/>
  <c r="CC268" i="3"/>
  <c r="CD228" i="3"/>
  <c r="CD216" i="3"/>
  <c r="CD48" i="3"/>
  <c r="CD35" i="3"/>
  <c r="CC240" i="3"/>
  <c r="CC176" i="3"/>
  <c r="CC31" i="3"/>
  <c r="CD184" i="3"/>
  <c r="CC167" i="3"/>
  <c r="CD96" i="3"/>
  <c r="CC236" i="3"/>
  <c r="CC100" i="3"/>
  <c r="CC288" i="3"/>
  <c r="CC212" i="3"/>
  <c r="CC132" i="3"/>
  <c r="CC274" i="3"/>
  <c r="CC184" i="3"/>
  <c r="CD225" i="3"/>
  <c r="CC292" i="3"/>
  <c r="CD118" i="3"/>
  <c r="CD32" i="3"/>
  <c r="CD167" i="3"/>
  <c r="CD284" i="3"/>
  <c r="CD308" i="3"/>
  <c r="CD132" i="3"/>
  <c r="CD88" i="3"/>
  <c r="CD63" i="3"/>
  <c r="CD316" i="3"/>
  <c r="CD144" i="3"/>
  <c r="CC296" i="3"/>
  <c r="CD344" i="3"/>
  <c r="CD84" i="3"/>
  <c r="CD40" i="3"/>
  <c r="CC72" i="3"/>
  <c r="CC326" i="3"/>
  <c r="CD52" i="3"/>
  <c r="CD248" i="3"/>
  <c r="CC66" i="3"/>
  <c r="CD152" i="3"/>
  <c r="CD115" i="3"/>
  <c r="CC40" i="3"/>
  <c r="CC36" i="3"/>
  <c r="CD44" i="3"/>
  <c r="CD156" i="3"/>
  <c r="CD192" i="3"/>
  <c r="CD323" i="3"/>
  <c r="CA252" i="3"/>
  <c r="BZ23" i="3"/>
  <c r="CA140" i="3"/>
  <c r="BZ40" i="3"/>
  <c r="BZ145" i="3"/>
  <c r="BZ190" i="3"/>
  <c r="BZ46" i="3"/>
  <c r="BZ203" i="3"/>
  <c r="BZ161" i="3"/>
  <c r="BZ137" i="3"/>
  <c r="CA248" i="3"/>
  <c r="CA125" i="3"/>
  <c r="BZ34" i="3"/>
  <c r="BZ47" i="3"/>
  <c r="CA240" i="3"/>
  <c r="CA271" i="3"/>
  <c r="CA159" i="3"/>
  <c r="CA115" i="3"/>
  <c r="CA47" i="3"/>
  <c r="CA201" i="3"/>
  <c r="CA20" i="3"/>
  <c r="CA262" i="3"/>
  <c r="BZ275" i="3"/>
  <c r="CA256" i="3"/>
  <c r="BZ228" i="3"/>
  <c r="BZ237" i="3"/>
  <c r="BZ332" i="3"/>
  <c r="BZ98" i="3"/>
  <c r="CA173" i="3"/>
  <c r="CA152" i="3"/>
  <c r="BZ107" i="3"/>
  <c r="CA276" i="3"/>
  <c r="CA187" i="3"/>
  <c r="CA143" i="3"/>
  <c r="CA282" i="3"/>
  <c r="BZ82" i="3"/>
  <c r="CA315" i="3"/>
  <c r="CA258" i="3"/>
  <c r="BZ257" i="3"/>
  <c r="B855" i="18"/>
  <c r="CC118" i="3"/>
  <c r="B809" i="16"/>
  <c r="B825" i="17"/>
  <c r="B878" i="18"/>
  <c r="B846" i="16"/>
  <c r="B830" i="16"/>
  <c r="B871" i="17"/>
  <c r="B879" i="18"/>
  <c r="B819" i="18"/>
  <c r="B851" i="18"/>
  <c r="B848" i="16"/>
  <c r="B816" i="18"/>
  <c r="B814" i="18"/>
  <c r="K883" i="18"/>
  <c r="B853" i="17"/>
  <c r="B825" i="16"/>
  <c r="B846" i="17"/>
  <c r="B828" i="18"/>
  <c r="B829" i="18"/>
  <c r="B852" i="18"/>
  <c r="B872" i="16"/>
  <c r="B840" i="18"/>
  <c r="B822" i="18"/>
  <c r="B870" i="16"/>
  <c r="B812" i="16"/>
  <c r="B868" i="17"/>
  <c r="B834" i="16"/>
  <c r="B840" i="17"/>
  <c r="B884" i="16"/>
  <c r="B844" i="16"/>
  <c r="B803" i="16"/>
  <c r="B853" i="16"/>
  <c r="B817" i="18"/>
  <c r="B867" i="18"/>
  <c r="B835" i="17"/>
  <c r="B880" i="16"/>
  <c r="B832" i="16"/>
  <c r="B833" i="16"/>
  <c r="B848" i="18"/>
  <c r="B863" i="16"/>
  <c r="B813" i="16"/>
  <c r="B855" i="17"/>
  <c r="H857" i="18"/>
  <c r="B858" i="18"/>
  <c r="B860" i="16"/>
  <c r="B818" i="18"/>
  <c r="B864" i="18"/>
  <c r="B821" i="17"/>
  <c r="B803" i="18"/>
  <c r="B864" i="16"/>
  <c r="B832" i="18"/>
  <c r="B879" i="16"/>
  <c r="B872" i="17"/>
  <c r="B804" i="16"/>
  <c r="B802" i="16"/>
  <c r="B810" i="16"/>
  <c r="B837" i="16"/>
  <c r="B801" i="18"/>
  <c r="B877" i="18"/>
  <c r="B836" i="16"/>
  <c r="B856" i="17"/>
  <c r="B802" i="18"/>
  <c r="B851" i="16"/>
  <c r="B811" i="17"/>
  <c r="B800" i="17"/>
  <c r="B815" i="16"/>
  <c r="B884" i="18"/>
  <c r="B809" i="18"/>
  <c r="B847" i="18"/>
  <c r="B855" i="16"/>
  <c r="B876" i="18"/>
  <c r="B862" i="16"/>
  <c r="B839" i="16"/>
  <c r="B869" i="16"/>
  <c r="B875" i="16"/>
  <c r="B831" i="17"/>
  <c r="B806" i="16"/>
  <c r="B849" i="16"/>
  <c r="B823" i="18"/>
  <c r="B834" i="17"/>
  <c r="B847" i="17"/>
  <c r="B860" i="18"/>
  <c r="B815" i="17"/>
  <c r="B865" i="16"/>
  <c r="B874" i="18"/>
  <c r="B861" i="18"/>
  <c r="B843" i="16"/>
  <c r="H861" i="16"/>
  <c r="B872" i="18"/>
  <c r="B813" i="17"/>
  <c r="B842" i="16"/>
  <c r="B840" i="16"/>
  <c r="B857" i="16"/>
  <c r="B818" i="17"/>
  <c r="B835" i="16"/>
  <c r="B826" i="16"/>
  <c r="B830" i="17"/>
  <c r="B871" i="18"/>
  <c r="B869" i="18"/>
  <c r="B828" i="16"/>
  <c r="B843" i="17"/>
  <c r="B866" i="16"/>
  <c r="B838" i="16"/>
  <c r="B828" i="17"/>
  <c r="B805" i="16"/>
  <c r="B875" i="18"/>
  <c r="B862" i="18"/>
  <c r="B822" i="16"/>
  <c r="B830" i="18"/>
  <c r="B854" i="16"/>
  <c r="B808" i="17"/>
  <c r="B864" i="17"/>
  <c r="B858" i="16"/>
  <c r="B800" i="18"/>
  <c r="B870" i="17"/>
  <c r="B824" i="16"/>
  <c r="B817" i="16"/>
  <c r="B814" i="16"/>
  <c r="B823" i="17"/>
  <c r="B807" i="18"/>
  <c r="B878" i="17"/>
  <c r="B859" i="16"/>
  <c r="B856" i="18"/>
  <c r="B819" i="17"/>
  <c r="B845" i="17"/>
  <c r="B824" i="17"/>
  <c r="B805" i="17"/>
  <c r="B856" i="16"/>
  <c r="B823" i="16"/>
  <c r="B838" i="18"/>
  <c r="B800" i="16"/>
  <c r="B836" i="17"/>
  <c r="B869" i="17"/>
  <c r="B818" i="16"/>
  <c r="B853" i="18"/>
  <c r="B836" i="18"/>
  <c r="B805" i="18"/>
  <c r="H810" i="18"/>
  <c r="K809" i="17"/>
  <c r="B824" i="18"/>
  <c r="B877" i="16"/>
  <c r="B846" i="18"/>
  <c r="B807" i="16"/>
  <c r="B843" i="18"/>
  <c r="B852" i="16"/>
  <c r="B883" i="16"/>
  <c r="B842" i="18"/>
  <c r="B845" i="18"/>
  <c r="B831" i="16"/>
  <c r="B878" i="16"/>
  <c r="B804" i="17"/>
  <c r="B847" i="16"/>
  <c r="B825" i="18"/>
  <c r="B820" i="16"/>
  <c r="B884" i="17"/>
  <c r="B832" i="17"/>
  <c r="B868" i="16"/>
  <c r="B850" i="18"/>
  <c r="B815" i="18"/>
  <c r="B851" i="17"/>
  <c r="B881" i="16"/>
  <c r="B871" i="16"/>
  <c r="E842" i="17"/>
  <c r="E1040" i="17" s="1"/>
  <c r="D1136" i="17" s="1"/>
  <c r="D1230" i="17" s="1"/>
  <c r="B859" i="17"/>
  <c r="B839" i="17"/>
  <c r="B844" i="18"/>
  <c r="B801" i="16"/>
  <c r="B821" i="16"/>
  <c r="B854" i="18"/>
  <c r="B867" i="17"/>
  <c r="B879" i="17"/>
  <c r="B880" i="17"/>
  <c r="B813" i="18"/>
  <c r="B807" i="17"/>
  <c r="B835" i="18"/>
  <c r="B882" i="16"/>
  <c r="B876" i="16"/>
  <c r="B837" i="18"/>
  <c r="E862" i="17"/>
  <c r="E1060" i="17" s="1"/>
  <c r="D1156" i="17" s="1"/>
  <c r="D1250" i="17" s="1"/>
  <c r="B858" i="17"/>
  <c r="B863" i="17"/>
  <c r="B881" i="17"/>
  <c r="B831" i="18"/>
  <c r="B848" i="17"/>
  <c r="B868" i="18"/>
  <c r="B816" i="17"/>
  <c r="B850" i="16"/>
  <c r="B876" i="17"/>
  <c r="B867" i="16"/>
  <c r="B880" i="18"/>
  <c r="B827" i="17"/>
  <c r="B875" i="17"/>
  <c r="B874" i="16"/>
  <c r="A110" i="15"/>
  <c r="A303" i="15" s="1"/>
  <c r="A504" i="15" s="1"/>
  <c r="A701" i="15" s="1"/>
  <c r="A111" i="15"/>
  <c r="A304" i="15" s="1"/>
  <c r="A505" i="15" s="1"/>
  <c r="A702" i="15" s="1"/>
  <c r="A112" i="15"/>
  <c r="A305" i="15" s="1"/>
  <c r="A506" i="15" s="1"/>
  <c r="A703" i="15" s="1"/>
  <c r="A113" i="15"/>
  <c r="A306" i="15" s="1"/>
  <c r="A507" i="15" s="1"/>
  <c r="A704" i="15" s="1"/>
  <c r="A114" i="15"/>
  <c r="A307" i="15" s="1"/>
  <c r="A508" i="15" s="1"/>
  <c r="A705" i="15" s="1"/>
  <c r="A115" i="15"/>
  <c r="A308" i="15" s="1"/>
  <c r="A509" i="15" s="1"/>
  <c r="A706" i="15" s="1"/>
  <c r="A116" i="15"/>
  <c r="A309" i="15" s="1"/>
  <c r="A510" i="15" s="1"/>
  <c r="A707" i="15" s="1"/>
  <c r="A117" i="15"/>
  <c r="A310" i="15" s="1"/>
  <c r="A511" i="15" s="1"/>
  <c r="A708" i="15" s="1"/>
  <c r="A118" i="15"/>
  <c r="A311" i="15" s="1"/>
  <c r="A512" i="15" s="1"/>
  <c r="A709" i="15" s="1"/>
  <c r="A119" i="15"/>
  <c r="A312" i="15" s="1"/>
  <c r="A513" i="15" s="1"/>
  <c r="A710" i="15" s="1"/>
  <c r="A120" i="15"/>
  <c r="A313" i="15" s="1"/>
  <c r="A514" i="15" s="1"/>
  <c r="A711" i="15" s="1"/>
  <c r="A121" i="15"/>
  <c r="A314" i="15" s="1"/>
  <c r="A515" i="15" s="1"/>
  <c r="A712" i="15" s="1"/>
  <c r="A122" i="15"/>
  <c r="A315" i="15" s="1"/>
  <c r="A516" i="15" s="1"/>
  <c r="A713" i="15" s="1"/>
  <c r="A123" i="15"/>
  <c r="A316" i="15" s="1"/>
  <c r="A517" i="15" s="1"/>
  <c r="A714" i="15" s="1"/>
  <c r="A124" i="15"/>
  <c r="A317" i="15" s="1"/>
  <c r="A518" i="15" s="1"/>
  <c r="A715" i="15" s="1"/>
  <c r="A125" i="15"/>
  <c r="A318" i="15" s="1"/>
  <c r="A519" i="15" s="1"/>
  <c r="A716" i="15" s="1"/>
  <c r="A126" i="15"/>
  <c r="A319" i="15" s="1"/>
  <c r="A520" i="15" s="1"/>
  <c r="A717" i="15" s="1"/>
  <c r="A127" i="15"/>
  <c r="A320" i="15" s="1"/>
  <c r="A521" i="15" s="1"/>
  <c r="A718" i="15" s="1"/>
  <c r="A128" i="15"/>
  <c r="A321" i="15" s="1"/>
  <c r="A522" i="15" s="1"/>
  <c r="A719" i="15" s="1"/>
  <c r="A129" i="15"/>
  <c r="A322" i="15" s="1"/>
  <c r="A523" i="15" s="1"/>
  <c r="A720" i="15" s="1"/>
  <c r="A130" i="15"/>
  <c r="A323" i="15" s="1"/>
  <c r="A524" i="15" s="1"/>
  <c r="A721" i="15" s="1"/>
  <c r="A131" i="15"/>
  <c r="A324" i="15" s="1"/>
  <c r="A525" i="15" s="1"/>
  <c r="A722" i="15" s="1"/>
  <c r="A132" i="15"/>
  <c r="A325" i="15" s="1"/>
  <c r="A526" i="15" s="1"/>
  <c r="A723" i="15" s="1"/>
  <c r="A133" i="15"/>
  <c r="A326" i="15" s="1"/>
  <c r="A527" i="15" s="1"/>
  <c r="A724" i="15" s="1"/>
  <c r="A134" i="15"/>
  <c r="A327" i="15" s="1"/>
  <c r="A528" i="15" s="1"/>
  <c r="A725" i="15" s="1"/>
  <c r="A135" i="15"/>
  <c r="A328" i="15" s="1"/>
  <c r="A529" i="15" s="1"/>
  <c r="A726" i="15" s="1"/>
  <c r="A136" i="15"/>
  <c r="A329" i="15" s="1"/>
  <c r="A530" i="15" s="1"/>
  <c r="A727" i="15" s="1"/>
  <c r="A137" i="15"/>
  <c r="A330" i="15" s="1"/>
  <c r="A531" i="15" s="1"/>
  <c r="A728" i="15" s="1"/>
  <c r="A138" i="15"/>
  <c r="A331" i="15" s="1"/>
  <c r="A532" i="15" s="1"/>
  <c r="A729" i="15" s="1"/>
  <c r="A139" i="15"/>
  <c r="A332" i="15" s="1"/>
  <c r="A533" i="15" s="1"/>
  <c r="A730" i="15" s="1"/>
  <c r="A140" i="15"/>
  <c r="A333" i="15" s="1"/>
  <c r="A534" i="15" s="1"/>
  <c r="A731" i="15" s="1"/>
  <c r="A141" i="15"/>
  <c r="A334" i="15" s="1"/>
  <c r="A535" i="15" s="1"/>
  <c r="A732" i="15" s="1"/>
  <c r="A142" i="15"/>
  <c r="A335" i="15" s="1"/>
  <c r="A536" i="15" s="1"/>
  <c r="A733" i="15" s="1"/>
  <c r="A143" i="15"/>
  <c r="A336" i="15" s="1"/>
  <c r="A537" i="15" s="1"/>
  <c r="A734" i="15" s="1"/>
  <c r="A144" i="15"/>
  <c r="A337" i="15" s="1"/>
  <c r="A538" i="15" s="1"/>
  <c r="A735" i="15" s="1"/>
  <c r="A145" i="15"/>
  <c r="A338" i="15" s="1"/>
  <c r="A539" i="15" s="1"/>
  <c r="A736" i="15" s="1"/>
  <c r="A146" i="15"/>
  <c r="A339" i="15" s="1"/>
  <c r="A540" i="15" s="1"/>
  <c r="A737" i="15" s="1"/>
  <c r="A147" i="15"/>
  <c r="A340" i="15" s="1"/>
  <c r="A541" i="15" s="1"/>
  <c r="A738" i="15" s="1"/>
  <c r="A148" i="15"/>
  <c r="A341" i="15" s="1"/>
  <c r="A542" i="15" s="1"/>
  <c r="A739" i="15" s="1"/>
  <c r="A149" i="15"/>
  <c r="A342" i="15" s="1"/>
  <c r="A543" i="15" s="1"/>
  <c r="A740" i="15" s="1"/>
  <c r="A150" i="15"/>
  <c r="A343" i="15" s="1"/>
  <c r="A544" i="15" s="1"/>
  <c r="A741" i="15" s="1"/>
  <c r="A151" i="15"/>
  <c r="A344" i="15" s="1"/>
  <c r="A545" i="15" s="1"/>
  <c r="A742" i="15" s="1"/>
  <c r="A152" i="15"/>
  <c r="A345" i="15" s="1"/>
  <c r="A546" i="15" s="1"/>
  <c r="A743" i="15" s="1"/>
  <c r="A153" i="15"/>
  <c r="A346" i="15" s="1"/>
  <c r="A547" i="15" s="1"/>
  <c r="A744" i="15" s="1"/>
  <c r="A154" i="15"/>
  <c r="A347" i="15" s="1"/>
  <c r="A548" i="15" s="1"/>
  <c r="A745" i="15" s="1"/>
  <c r="A155" i="15"/>
  <c r="A348" i="15" s="1"/>
  <c r="A549" i="15" s="1"/>
  <c r="A746" i="15" s="1"/>
  <c r="A156" i="15"/>
  <c r="A349" i="15" s="1"/>
  <c r="A550" i="15" s="1"/>
  <c r="A747" i="15" s="1"/>
  <c r="A157" i="15"/>
  <c r="A350" i="15" s="1"/>
  <c r="A551" i="15" s="1"/>
  <c r="A748" i="15" s="1"/>
  <c r="A158" i="15"/>
  <c r="A351" i="15" s="1"/>
  <c r="A552" i="15" s="1"/>
  <c r="A749" i="15" s="1"/>
  <c r="A159" i="15"/>
  <c r="A352" i="15" s="1"/>
  <c r="A553" i="15" s="1"/>
  <c r="A750" i="15" s="1"/>
  <c r="A160" i="15"/>
  <c r="A353" i="15" s="1"/>
  <c r="A554" i="15" s="1"/>
  <c r="A751" i="15" s="1"/>
  <c r="A161" i="15"/>
  <c r="A354" i="15" s="1"/>
  <c r="A555" i="15" s="1"/>
  <c r="A752" i="15" s="1"/>
  <c r="A162" i="15"/>
  <c r="A355" i="15" s="1"/>
  <c r="A556" i="15" s="1"/>
  <c r="A753" i="15" s="1"/>
  <c r="A163" i="15"/>
  <c r="A356" i="15" s="1"/>
  <c r="A557" i="15" s="1"/>
  <c r="A754" i="15" s="1"/>
  <c r="A164" i="15"/>
  <c r="A357" i="15" s="1"/>
  <c r="A558" i="15" s="1"/>
  <c r="A755" i="15" s="1"/>
  <c r="A165" i="15"/>
  <c r="A358" i="15" s="1"/>
  <c r="A559" i="15" s="1"/>
  <c r="A756" i="15" s="1"/>
  <c r="A166" i="15"/>
  <c r="A359" i="15" s="1"/>
  <c r="A560" i="15" s="1"/>
  <c r="A757" i="15" s="1"/>
  <c r="A167" i="15"/>
  <c r="A360" i="15" s="1"/>
  <c r="A561" i="15" s="1"/>
  <c r="A758" i="15" s="1"/>
  <c r="A168" i="15"/>
  <c r="A361" i="15" s="1"/>
  <c r="A562" i="15" s="1"/>
  <c r="A759" i="15" s="1"/>
  <c r="A169" i="15"/>
  <c r="A362" i="15" s="1"/>
  <c r="A563" i="15" s="1"/>
  <c r="A760" i="15" s="1"/>
  <c r="A170" i="15"/>
  <c r="A363" i="15" s="1"/>
  <c r="A564" i="15" s="1"/>
  <c r="A761" i="15" s="1"/>
  <c r="A171" i="15"/>
  <c r="A364" i="15" s="1"/>
  <c r="A565" i="15" s="1"/>
  <c r="A762" i="15" s="1"/>
  <c r="A172" i="15"/>
  <c r="A365" i="15" s="1"/>
  <c r="A566" i="15" s="1"/>
  <c r="A763" i="15" s="1"/>
  <c r="A173" i="15"/>
  <c r="A366" i="15" s="1"/>
  <c r="A567" i="15" s="1"/>
  <c r="A764" i="15" s="1"/>
  <c r="A174" i="15"/>
  <c r="A367" i="15" s="1"/>
  <c r="A568" i="15" s="1"/>
  <c r="A765" i="15" s="1"/>
  <c r="A175" i="15"/>
  <c r="A368" i="15" s="1"/>
  <c r="A569" i="15" s="1"/>
  <c r="A766" i="15" s="1"/>
  <c r="A176" i="15"/>
  <c r="A369" i="15" s="1"/>
  <c r="A570" i="15" s="1"/>
  <c r="A767" i="15" s="1"/>
  <c r="A177" i="15"/>
  <c r="A370" i="15" s="1"/>
  <c r="A571" i="15" s="1"/>
  <c r="A768" i="15" s="1"/>
  <c r="A178" i="15"/>
  <c r="A371" i="15" s="1"/>
  <c r="A572" i="15" s="1"/>
  <c r="A769" i="15" s="1"/>
  <c r="A179" i="15"/>
  <c r="A372" i="15" s="1"/>
  <c r="A573" i="15" s="1"/>
  <c r="A770" i="15" s="1"/>
  <c r="A180" i="15"/>
  <c r="A373" i="15" s="1"/>
  <c r="A574" i="15" s="1"/>
  <c r="A771" i="15" s="1"/>
  <c r="A181" i="15"/>
  <c r="A374" i="15" s="1"/>
  <c r="A575" i="15" s="1"/>
  <c r="A772" i="15" s="1"/>
  <c r="A182" i="15"/>
  <c r="A375" i="15" s="1"/>
  <c r="A576" i="15" s="1"/>
  <c r="A773" i="15" s="1"/>
  <c r="A183" i="15"/>
  <c r="A376" i="15" s="1"/>
  <c r="A577" i="15" s="1"/>
  <c r="A774" i="15" s="1"/>
  <c r="A184" i="15"/>
  <c r="A377" i="15" s="1"/>
  <c r="A578" i="15" s="1"/>
  <c r="A775" i="15" s="1"/>
  <c r="A185" i="15"/>
  <c r="A378" i="15" s="1"/>
  <c r="A579" i="15" s="1"/>
  <c r="A776" i="15" s="1"/>
  <c r="A186" i="15"/>
  <c r="A379" i="15" s="1"/>
  <c r="A580" i="15" s="1"/>
  <c r="A777" i="15" s="1"/>
  <c r="A187" i="15"/>
  <c r="A380" i="15" s="1"/>
  <c r="A581" i="15" s="1"/>
  <c r="A778" i="15" s="1"/>
  <c r="A188" i="15"/>
  <c r="A381" i="15" s="1"/>
  <c r="A582" i="15" s="1"/>
  <c r="A779" i="15" s="1"/>
  <c r="A189" i="15"/>
  <c r="A382" i="15" s="1"/>
  <c r="A583" i="15" s="1"/>
  <c r="A780" i="15" s="1"/>
  <c r="A190" i="15"/>
  <c r="A383" i="15" s="1"/>
  <c r="A584" i="15" s="1"/>
  <c r="A781" i="15" s="1"/>
  <c r="A191" i="15"/>
  <c r="A384" i="15" s="1"/>
  <c r="A585" i="15" s="1"/>
  <c r="A782" i="15" s="1"/>
  <c r="A192" i="15"/>
  <c r="A385" i="15" s="1"/>
  <c r="A586" i="15" s="1"/>
  <c r="A783" i="15" s="1"/>
  <c r="A193" i="15"/>
  <c r="A386" i="15" s="1"/>
  <c r="A587" i="15" s="1"/>
  <c r="A784" i="15" s="1"/>
  <c r="A109" i="15"/>
  <c r="A302" i="15" s="1"/>
  <c r="A503" i="15" s="1"/>
  <c r="A700" i="15" s="1"/>
  <c r="BZ312" i="3" l="1"/>
  <c r="CR312" i="3"/>
  <c r="BZ224" i="3"/>
  <c r="CR224" i="3"/>
  <c r="BZ287" i="3"/>
  <c r="CR287" i="3"/>
  <c r="BZ218" i="3"/>
  <c r="CR218" i="3"/>
  <c r="BZ24" i="3"/>
  <c r="CR24" i="3"/>
  <c r="BZ251" i="3"/>
  <c r="CR251" i="3"/>
  <c r="BZ254" i="3"/>
  <c r="CR254" i="3"/>
  <c r="BZ266" i="3"/>
  <c r="CR266" i="3"/>
  <c r="BZ205" i="3"/>
  <c r="CR205" i="3"/>
  <c r="BZ198" i="3"/>
  <c r="CR198" i="3"/>
  <c r="BZ90" i="3"/>
  <c r="CR90" i="3"/>
  <c r="BZ66" i="3"/>
  <c r="CR66" i="3"/>
  <c r="BZ75" i="3"/>
  <c r="CR75" i="3"/>
  <c r="BZ286" i="3"/>
  <c r="CR286" i="3"/>
  <c r="BZ72" i="3"/>
  <c r="CR72" i="3"/>
  <c r="BZ239" i="3"/>
  <c r="CR239" i="3"/>
  <c r="BZ130" i="3"/>
  <c r="CR130" i="3"/>
  <c r="BZ326" i="3"/>
  <c r="CR326" i="3"/>
  <c r="BZ166" i="3"/>
  <c r="CR166" i="3"/>
  <c r="BZ51" i="3"/>
  <c r="CR51" i="3"/>
  <c r="BZ135" i="3"/>
  <c r="CR135" i="3"/>
  <c r="BZ226" i="3"/>
  <c r="CR226" i="3"/>
  <c r="BZ108" i="3"/>
  <c r="CR108" i="3"/>
  <c r="BZ233" i="3"/>
  <c r="CR233" i="3"/>
  <c r="BZ88" i="3"/>
  <c r="CR88" i="3"/>
  <c r="BZ20" i="3"/>
  <c r="CR20" i="3"/>
  <c r="BZ117" i="3"/>
  <c r="CR117" i="3"/>
  <c r="BZ52" i="3"/>
  <c r="CR52" i="3"/>
  <c r="BZ64" i="3"/>
  <c r="CR64" i="3"/>
  <c r="BZ169" i="3"/>
  <c r="CR169" i="3"/>
  <c r="BZ30" i="3"/>
  <c r="CR30" i="3"/>
  <c r="BZ214" i="3"/>
  <c r="CR214" i="3"/>
  <c r="BZ252" i="3"/>
  <c r="CR252" i="3"/>
  <c r="BZ49" i="3"/>
  <c r="CR49" i="3"/>
  <c r="BZ81" i="3"/>
  <c r="CR81" i="3"/>
  <c r="BZ126" i="3"/>
  <c r="CR126" i="3"/>
  <c r="BZ132" i="3"/>
  <c r="CR132" i="3"/>
  <c r="BZ268" i="3"/>
  <c r="CR268" i="3"/>
  <c r="BZ207" i="3"/>
  <c r="CR207" i="3"/>
  <c r="BZ155" i="3"/>
  <c r="CR155" i="3"/>
  <c r="BZ261" i="3"/>
  <c r="CR261" i="3"/>
  <c r="BZ96" i="3"/>
  <c r="D1124" i="19"/>
  <c r="D1218" i="19" s="1"/>
  <c r="BZ15" i="3"/>
  <c r="CR15" i="3"/>
  <c r="BZ313" i="3"/>
  <c r="CR313" i="3"/>
  <c r="BZ322" i="3"/>
  <c r="CR322" i="3"/>
  <c r="BZ217" i="3"/>
  <c r="CR217" i="3"/>
  <c r="BZ17" i="3"/>
  <c r="CR17" i="3"/>
  <c r="BZ289" i="3"/>
  <c r="CR289" i="3"/>
  <c r="BZ222" i="3"/>
  <c r="CR222" i="3"/>
  <c r="BZ232" i="3"/>
  <c r="CR232" i="3"/>
  <c r="BZ10" i="3"/>
  <c r="CR10" i="3"/>
  <c r="BZ128" i="3"/>
  <c r="CR128" i="3"/>
  <c r="BZ151" i="3"/>
  <c r="CR151" i="3"/>
  <c r="BZ73" i="3"/>
  <c r="CR73" i="3"/>
  <c r="BZ192" i="3"/>
  <c r="CR192" i="3"/>
  <c r="BZ38" i="3"/>
  <c r="CR38" i="3"/>
  <c r="BZ328" i="3"/>
  <c r="CR328" i="3"/>
  <c r="BZ307" i="3"/>
  <c r="CR307" i="3"/>
  <c r="BZ302" i="3"/>
  <c r="CR302" i="3"/>
  <c r="BZ89" i="3"/>
  <c r="CR89" i="3"/>
  <c r="BZ92" i="3"/>
  <c r="CR92" i="3"/>
  <c r="BZ123" i="3"/>
  <c r="CR123" i="3"/>
  <c r="BZ48" i="3"/>
  <c r="CR48" i="3"/>
  <c r="BZ172" i="3"/>
  <c r="CR172" i="3"/>
  <c r="BZ115" i="3"/>
  <c r="CR115" i="3"/>
  <c r="BZ274" i="3"/>
  <c r="CR274" i="3"/>
  <c r="BZ99" i="3"/>
  <c r="CR99" i="3"/>
  <c r="D1147" i="19"/>
  <c r="D1241" i="19" s="1"/>
  <c r="BZ243" i="3"/>
  <c r="CR243" i="3"/>
  <c r="BZ197" i="3"/>
  <c r="CR197" i="3"/>
  <c r="BZ65" i="3"/>
  <c r="CR65" i="3"/>
  <c r="BZ271" i="3"/>
  <c r="CR271" i="3"/>
  <c r="BZ28" i="3"/>
  <c r="CR28" i="3"/>
  <c r="BZ267" i="3"/>
  <c r="CR267" i="3"/>
  <c r="BZ246" i="3"/>
  <c r="CR246" i="3"/>
  <c r="BZ111" i="3"/>
  <c r="CR111" i="3"/>
  <c r="BZ225" i="3"/>
  <c r="CR225" i="3"/>
  <c r="BZ183" i="3"/>
  <c r="CR183" i="3"/>
  <c r="BZ308" i="3"/>
  <c r="CR308" i="3"/>
  <c r="BZ188" i="3"/>
  <c r="CR188" i="3"/>
  <c r="BZ231" i="3"/>
  <c r="BZ191" i="3"/>
  <c r="BZ221" i="3"/>
  <c r="BZ157" i="3"/>
  <c r="D1103" i="19"/>
  <c r="D1197" i="19" s="1"/>
  <c r="D1174" i="19"/>
  <c r="D1268" i="19" s="1"/>
  <c r="BZ341" i="3"/>
  <c r="CR341" i="3"/>
  <c r="BZ324" i="3"/>
  <c r="CR324" i="3"/>
  <c r="BZ290" i="3"/>
  <c r="CR290" i="3"/>
  <c r="BZ263" i="3"/>
  <c r="CR263" i="3"/>
  <c r="BZ113" i="3"/>
  <c r="CR113" i="3"/>
  <c r="BZ114" i="3"/>
  <c r="CR114" i="3"/>
  <c r="BZ141" i="3"/>
  <c r="CR141" i="3"/>
  <c r="BZ240" i="3"/>
  <c r="CR240" i="3"/>
  <c r="BZ186" i="3"/>
  <c r="CR186" i="3"/>
  <c r="BZ154" i="3"/>
  <c r="CR154" i="3"/>
  <c r="BZ306" i="3"/>
  <c r="CR306" i="3"/>
  <c r="BZ80" i="3"/>
  <c r="CR80" i="3"/>
  <c r="BZ338" i="3"/>
  <c r="CR338" i="3"/>
  <c r="BZ320" i="3"/>
  <c r="CR320" i="3"/>
  <c r="BZ273" i="3"/>
  <c r="CR273" i="3"/>
  <c r="BZ216" i="3"/>
  <c r="CR216" i="3"/>
  <c r="BZ136" i="3"/>
  <c r="CR136" i="3"/>
  <c r="BZ63" i="3"/>
  <c r="CR63" i="3"/>
  <c r="BZ262" i="3"/>
  <c r="CR262" i="3"/>
  <c r="BZ270" i="3"/>
  <c r="CR270" i="3"/>
  <c r="BZ127" i="3"/>
  <c r="CR127" i="3"/>
  <c r="BZ78" i="3"/>
  <c r="CR78" i="3"/>
  <c r="BZ281" i="3"/>
  <c r="CR281" i="3"/>
  <c r="BZ21" i="3"/>
  <c r="CR21" i="3"/>
  <c r="BZ317" i="3"/>
  <c r="CR317" i="3"/>
  <c r="BZ26" i="3"/>
  <c r="CR26" i="3"/>
  <c r="BZ159" i="3"/>
  <c r="CR159" i="3"/>
  <c r="BZ97" i="3"/>
  <c r="CR97" i="3"/>
  <c r="BZ314" i="3"/>
  <c r="CR314" i="3"/>
  <c r="BZ93" i="3"/>
  <c r="CR93" i="3"/>
  <c r="BZ295" i="3"/>
  <c r="CR295" i="3"/>
  <c r="BZ319" i="3"/>
  <c r="CR319" i="3"/>
  <c r="BZ189" i="3"/>
  <c r="CR189" i="3"/>
  <c r="BZ129" i="3"/>
  <c r="CR129" i="3"/>
  <c r="BZ259" i="3"/>
  <c r="CR259" i="3"/>
  <c r="BZ300" i="3"/>
  <c r="CR300" i="3"/>
  <c r="BZ343" i="3"/>
  <c r="CR343" i="3"/>
  <c r="BZ67" i="3"/>
  <c r="CR67" i="3"/>
  <c r="BZ94" i="3"/>
  <c r="CR94" i="3"/>
  <c r="D1126" i="19"/>
  <c r="D1220" i="19" s="1"/>
  <c r="BZ61" i="3"/>
  <c r="CR61" i="3"/>
  <c r="BZ195" i="3"/>
  <c r="CR195" i="3"/>
  <c r="BZ125" i="3"/>
  <c r="CR125" i="3"/>
  <c r="BZ31" i="3"/>
  <c r="CR31" i="3"/>
  <c r="BZ56" i="3"/>
  <c r="CR56" i="3"/>
  <c r="BZ180" i="3"/>
  <c r="CR180" i="3"/>
  <c r="BZ102" i="3"/>
  <c r="CR102" i="3"/>
  <c r="BZ323" i="3"/>
  <c r="CR323" i="3"/>
  <c r="BZ153" i="3"/>
  <c r="CR153" i="3"/>
  <c r="BZ149" i="3"/>
  <c r="CR149" i="3"/>
  <c r="BZ194" i="3"/>
  <c r="CR194" i="3"/>
  <c r="BZ199" i="3"/>
  <c r="CR199" i="3"/>
  <c r="BZ86" i="3"/>
  <c r="CR86" i="3"/>
  <c r="BZ236" i="3"/>
  <c r="CR236" i="3"/>
  <c r="BZ171" i="3"/>
  <c r="CR171" i="3"/>
  <c r="BZ50" i="3"/>
  <c r="CR50" i="3"/>
  <c r="BZ45" i="3"/>
  <c r="CR45" i="3"/>
  <c r="BZ282" i="3"/>
  <c r="CR282" i="3"/>
  <c r="BZ69" i="3"/>
  <c r="CR69" i="3"/>
  <c r="BZ296" i="3"/>
  <c r="CR296" i="3"/>
  <c r="BZ143" i="3"/>
  <c r="CR143" i="3"/>
  <c r="BZ230" i="3"/>
  <c r="CR230" i="3"/>
  <c r="BZ244" i="3"/>
  <c r="CR244" i="3"/>
  <c r="BZ60" i="3"/>
  <c r="CR60" i="3"/>
  <c r="BZ321" i="3"/>
  <c r="CR321" i="3"/>
  <c r="D1096" i="19"/>
  <c r="D1190" i="19" s="1"/>
  <c r="BZ201" i="3"/>
  <c r="CR201" i="3"/>
  <c r="BZ277" i="3"/>
  <c r="CR277" i="3"/>
  <c r="BZ303" i="3"/>
  <c r="CR303" i="3"/>
  <c r="BZ36" i="3"/>
  <c r="CR36" i="3"/>
  <c r="BZ260" i="3"/>
  <c r="CR260" i="3"/>
  <c r="BZ235" i="3"/>
  <c r="CR235" i="3"/>
  <c r="BZ53" i="3"/>
  <c r="CR53" i="3"/>
  <c r="BZ309" i="3"/>
  <c r="CR309" i="3"/>
  <c r="BZ156" i="3"/>
  <c r="CR156" i="3"/>
  <c r="BZ333" i="3"/>
  <c r="CR333" i="3"/>
  <c r="BZ140" i="3"/>
  <c r="CR140" i="3"/>
  <c r="BZ170" i="3"/>
  <c r="CR170" i="3"/>
  <c r="BZ265" i="3"/>
  <c r="CR265" i="3"/>
  <c r="BZ327" i="3"/>
  <c r="CR327" i="3"/>
  <c r="BZ152" i="3"/>
  <c r="CR152" i="3"/>
  <c r="B906" i="16"/>
  <c r="B1057" i="18"/>
  <c r="B1153" i="18" s="1"/>
  <c r="B1247" i="18" s="1"/>
  <c r="B920" i="17"/>
  <c r="B952" i="17"/>
  <c r="BZ58" i="3"/>
  <c r="CR58" i="3"/>
  <c r="BZ269" i="3"/>
  <c r="CR269" i="3"/>
  <c r="BZ162" i="3"/>
  <c r="CR162" i="3"/>
  <c r="BZ59" i="3"/>
  <c r="CR59" i="3"/>
  <c r="BZ335" i="3"/>
  <c r="CR335" i="3"/>
  <c r="BZ210" i="3"/>
  <c r="CR210" i="3"/>
  <c r="BZ291" i="3"/>
  <c r="CR291" i="3"/>
  <c r="BZ160" i="3"/>
  <c r="CR160" i="3"/>
  <c r="BZ131" i="3"/>
  <c r="CR131" i="3"/>
  <c r="BZ248" i="3"/>
  <c r="CR248" i="3"/>
  <c r="BZ116" i="3"/>
  <c r="CR116" i="3"/>
  <c r="BZ14" i="3"/>
  <c r="CR14" i="3"/>
  <c r="BZ177" i="3"/>
  <c r="CR177" i="3"/>
  <c r="BZ158" i="3"/>
  <c r="CR158" i="3"/>
  <c r="BZ8" i="3"/>
  <c r="CR8" i="3"/>
  <c r="BZ138" i="3"/>
  <c r="CR138" i="3"/>
  <c r="BZ208" i="3"/>
  <c r="CR208" i="3"/>
  <c r="BZ76" i="3"/>
  <c r="CR76" i="3"/>
  <c r="BZ276" i="3"/>
  <c r="CR276" i="3"/>
  <c r="BZ264" i="3"/>
  <c r="CR264" i="3"/>
  <c r="BZ57" i="3"/>
  <c r="CR57" i="3"/>
  <c r="BZ44" i="3"/>
  <c r="CR44" i="3"/>
  <c r="BZ193" i="3"/>
  <c r="CR193" i="3"/>
  <c r="BZ310" i="3"/>
  <c r="CR310" i="3"/>
  <c r="BZ144" i="3"/>
  <c r="CR144" i="3"/>
  <c r="BZ344" i="3"/>
  <c r="CR344" i="3"/>
  <c r="BZ13" i="3"/>
  <c r="CR13" i="3"/>
  <c r="BZ119" i="3"/>
  <c r="CR119" i="3"/>
  <c r="BZ71" i="3"/>
  <c r="CR71" i="3"/>
  <c r="BZ325" i="3"/>
  <c r="CR325" i="3"/>
  <c r="BZ311" i="3"/>
  <c r="CR311" i="3"/>
  <c r="BZ298" i="3"/>
  <c r="CR298" i="3"/>
  <c r="BZ133" i="3"/>
  <c r="CR133" i="3"/>
  <c r="BZ285" i="3"/>
  <c r="CR285" i="3"/>
  <c r="BZ112" i="3"/>
  <c r="CR112" i="3"/>
  <c r="BZ292" i="3"/>
  <c r="CR292" i="3"/>
  <c r="BZ167" i="3"/>
  <c r="D1109" i="19"/>
  <c r="D1203" i="19" s="1"/>
  <c r="BZ249" i="3"/>
  <c r="CR249" i="3"/>
  <c r="BZ68" i="3"/>
  <c r="CR68" i="3"/>
  <c r="BZ164" i="3"/>
  <c r="CR164" i="3"/>
  <c r="BZ200" i="3"/>
  <c r="CR200" i="3"/>
  <c r="BZ12" i="3"/>
  <c r="CR12" i="3"/>
  <c r="BZ181" i="3"/>
  <c r="CR181" i="3"/>
  <c r="BZ18" i="3"/>
  <c r="CR18" i="3"/>
  <c r="BZ19" i="3"/>
  <c r="CR19" i="3"/>
  <c r="BZ245" i="3"/>
  <c r="CR245" i="3"/>
  <c r="BZ202" i="3"/>
  <c r="CR202" i="3"/>
  <c r="BZ139" i="3"/>
  <c r="CR139" i="3"/>
  <c r="BZ184" i="3"/>
  <c r="CR184" i="3"/>
  <c r="BZ77" i="3"/>
  <c r="CR77" i="3"/>
  <c r="BZ106" i="3"/>
  <c r="CR106" i="3"/>
  <c r="BZ301" i="3"/>
  <c r="CR301" i="3"/>
  <c r="BZ294" i="3"/>
  <c r="CR294" i="3"/>
  <c r="BZ27" i="3"/>
  <c r="CR27" i="3"/>
  <c r="BZ163" i="3"/>
  <c r="CR163" i="3"/>
  <c r="BZ105" i="3"/>
  <c r="CR105" i="3"/>
  <c r="BZ206" i="3"/>
  <c r="CR206" i="3"/>
  <c r="BZ16" i="3"/>
  <c r="CR16" i="3"/>
  <c r="BZ299" i="3"/>
  <c r="CR299" i="3"/>
  <c r="BZ121" i="3"/>
  <c r="CR121" i="3"/>
  <c r="BZ247" i="3"/>
  <c r="CR247" i="3"/>
  <c r="BZ103" i="3"/>
  <c r="CR103" i="3"/>
  <c r="BZ242" i="3"/>
  <c r="CR242" i="3"/>
  <c r="BZ293" i="3"/>
  <c r="CR293" i="3"/>
  <c r="BZ337" i="3"/>
  <c r="CR337" i="3"/>
  <c r="BZ29" i="3"/>
  <c r="CR29" i="3"/>
  <c r="BZ165" i="3"/>
  <c r="CR165" i="3"/>
  <c r="BZ336" i="3"/>
  <c r="CR336" i="3"/>
  <c r="BZ109" i="3"/>
  <c r="CR109" i="3"/>
  <c r="BZ91" i="3"/>
  <c r="CR91" i="3"/>
  <c r="BZ32" i="3"/>
  <c r="CR32" i="3"/>
  <c r="BZ256" i="3"/>
  <c r="CR256" i="3"/>
  <c r="BZ87" i="3"/>
  <c r="CR87" i="3"/>
  <c r="BZ329" i="3"/>
  <c r="CR329" i="3"/>
  <c r="BZ35" i="3"/>
  <c r="CR35" i="3"/>
  <c r="BZ54" i="3"/>
  <c r="CR54" i="3"/>
  <c r="BZ330" i="3"/>
  <c r="CR330" i="3"/>
  <c r="BZ43" i="3"/>
  <c r="CR43" i="3"/>
  <c r="BZ173" i="3"/>
  <c r="BZ315" i="3"/>
  <c r="D1148" i="19"/>
  <c r="D1242" i="19" s="1"/>
  <c r="D1157" i="19"/>
  <c r="D1251" i="19" s="1"/>
  <c r="D1149" i="19"/>
  <c r="D1243" i="19" s="1"/>
  <c r="D1136" i="19"/>
  <c r="D1230" i="19" s="1"/>
  <c r="BZ37" i="3"/>
  <c r="CR37" i="3"/>
  <c r="BZ120" i="3"/>
  <c r="CR120" i="3"/>
  <c r="BZ146" i="3"/>
  <c r="CR146" i="3"/>
  <c r="BZ100" i="3"/>
  <c r="CR100" i="3"/>
  <c r="BZ209" i="3"/>
  <c r="CR209" i="3"/>
  <c r="BZ95" i="3"/>
  <c r="CR95" i="3"/>
  <c r="BZ227" i="3"/>
  <c r="CR227" i="3"/>
  <c r="BZ229" i="3"/>
  <c r="CR229" i="3"/>
  <c r="BZ241" i="3"/>
  <c r="CR241" i="3"/>
  <c r="BZ316" i="3"/>
  <c r="CR316" i="3"/>
  <c r="BZ278" i="3"/>
  <c r="CR278" i="3"/>
  <c r="BZ318" i="3"/>
  <c r="CR318" i="3"/>
  <c r="BZ220" i="3"/>
  <c r="CR220" i="3"/>
  <c r="BZ22" i="3"/>
  <c r="CR22" i="3"/>
  <c r="BZ62" i="3"/>
  <c r="CR62" i="3"/>
  <c r="BZ250" i="3"/>
  <c r="CR250" i="3"/>
  <c r="BZ280" i="3"/>
  <c r="CR280" i="3"/>
  <c r="BZ219" i="3"/>
  <c r="CR219" i="3"/>
  <c r="BZ85" i="3"/>
  <c r="CR85" i="3"/>
  <c r="BZ334" i="3"/>
  <c r="CR334" i="3"/>
  <c r="BZ124" i="3"/>
  <c r="CR124" i="3"/>
  <c r="BZ83" i="3"/>
  <c r="CR83" i="3"/>
  <c r="BZ74" i="3"/>
  <c r="CR74" i="3"/>
  <c r="BZ41" i="3"/>
  <c r="CR41" i="3"/>
  <c r="BZ187" i="3"/>
  <c r="CR187" i="3"/>
  <c r="BZ196" i="3"/>
  <c r="CR196" i="3"/>
  <c r="BZ176" i="3"/>
  <c r="CR176" i="3"/>
  <c r="BZ55" i="3"/>
  <c r="CR55" i="3"/>
  <c r="BZ42" i="3"/>
  <c r="CR42" i="3"/>
  <c r="BZ118" i="3"/>
  <c r="CR118" i="3"/>
  <c r="BZ174" i="3"/>
  <c r="CR174" i="3"/>
  <c r="BZ182" i="3"/>
  <c r="CR182" i="3"/>
  <c r="BZ342" i="3"/>
  <c r="CR342" i="3"/>
  <c r="BZ70" i="3"/>
  <c r="CR70" i="3"/>
  <c r="BZ283" i="3"/>
  <c r="CR283" i="3"/>
  <c r="BZ134" i="3"/>
  <c r="CR134" i="3"/>
  <c r="BZ238" i="3"/>
  <c r="CR238" i="3"/>
  <c r="BZ297" i="3"/>
  <c r="CR297" i="3"/>
  <c r="D1122" i="19"/>
  <c r="D1216" i="19" s="1"/>
  <c r="D1117" i="19"/>
  <c r="D1211" i="19" s="1"/>
  <c r="BZ213" i="3"/>
  <c r="CR213" i="3"/>
  <c r="BZ212" i="3"/>
  <c r="CR212" i="3"/>
  <c r="BZ104" i="3"/>
  <c r="CR104" i="3"/>
  <c r="BZ211" i="3"/>
  <c r="CR211" i="3"/>
  <c r="BZ304" i="3"/>
  <c r="CR304" i="3"/>
  <c r="BZ288" i="3"/>
  <c r="CR288" i="3"/>
  <c r="BZ175" i="3"/>
  <c r="CR175" i="3"/>
  <c r="BZ178" i="3"/>
  <c r="CR178" i="3"/>
  <c r="BZ179" i="3"/>
  <c r="CR179" i="3"/>
  <c r="BZ150" i="3"/>
  <c r="CR150" i="3"/>
  <c r="BZ340" i="3"/>
  <c r="CR340" i="3"/>
  <c r="BZ253" i="3"/>
  <c r="CR253" i="3"/>
  <c r="BZ331" i="3"/>
  <c r="CR331" i="3"/>
  <c r="BZ148" i="3"/>
  <c r="CR148" i="3"/>
  <c r="BZ234" i="3"/>
  <c r="CR234" i="3"/>
  <c r="BZ39" i="3"/>
  <c r="CR39" i="3"/>
  <c r="BZ284" i="3"/>
  <c r="CR284" i="3"/>
  <c r="BZ185" i="3"/>
  <c r="CR185" i="3"/>
  <c r="BZ11" i="3"/>
  <c r="CR11" i="3"/>
  <c r="C12" i="15" s="1"/>
  <c r="BZ79" i="3"/>
  <c r="CR79" i="3"/>
  <c r="BZ168" i="3"/>
  <c r="CR168" i="3"/>
  <c r="BZ25" i="3"/>
  <c r="CR25" i="3"/>
  <c r="BZ9" i="3"/>
  <c r="CR9" i="3"/>
  <c r="BZ339" i="3"/>
  <c r="CR339" i="3"/>
  <c r="BZ272" i="3"/>
  <c r="CR272" i="3"/>
  <c r="BZ101" i="3"/>
  <c r="CR101" i="3"/>
  <c r="BZ258" i="3"/>
  <c r="CR258" i="3"/>
  <c r="BZ204" i="3"/>
  <c r="CR204" i="3"/>
  <c r="BZ122" i="3"/>
  <c r="CR122" i="3"/>
  <c r="BZ255" i="3"/>
  <c r="CR255" i="3"/>
  <c r="BZ33" i="3"/>
  <c r="CR33" i="3"/>
  <c r="BZ305" i="3"/>
  <c r="CR305" i="3"/>
  <c r="BZ110" i="3"/>
  <c r="CR110" i="3"/>
  <c r="BZ223" i="3"/>
  <c r="CR223" i="3"/>
  <c r="BZ147" i="3"/>
  <c r="CR147" i="3"/>
  <c r="BZ142" i="3"/>
  <c r="CR142" i="3"/>
  <c r="BZ279" i="3"/>
  <c r="CR279" i="3"/>
  <c r="BZ84" i="3"/>
  <c r="CR84" i="3"/>
  <c r="D1154" i="19"/>
  <c r="D1248" i="19" s="1"/>
  <c r="D1135" i="19"/>
  <c r="D1229" i="19" s="1"/>
  <c r="D1097" i="19"/>
  <c r="D1191" i="19" s="1"/>
  <c r="D1171" i="19"/>
  <c r="D1265" i="19" s="1"/>
  <c r="B927" i="17"/>
  <c r="D1114" i="19"/>
  <c r="D1208" i="19" s="1"/>
  <c r="D1176" i="19"/>
  <c r="D1270" i="19" s="1"/>
  <c r="D1121" i="19"/>
  <c r="D1215" i="19" s="1"/>
  <c r="B1135" i="16"/>
  <c r="B1229" i="16" s="1"/>
  <c r="D1159" i="19"/>
  <c r="D1253" i="19" s="1"/>
  <c r="D1169" i="19"/>
  <c r="D1263" i="19" s="1"/>
  <c r="D1095" i="19"/>
  <c r="D1189" i="19" s="1"/>
  <c r="D1131" i="19"/>
  <c r="D1225" i="19" s="1"/>
  <c r="D1139" i="19"/>
  <c r="D1233" i="19" s="1"/>
  <c r="D1156" i="19"/>
  <c r="D1250" i="19" s="1"/>
  <c r="D1141" i="19"/>
  <c r="D1235" i="19" s="1"/>
  <c r="D1104" i="19"/>
  <c r="D1198" i="19" s="1"/>
  <c r="D1151" i="17"/>
  <c r="D1245" i="17" s="1"/>
  <c r="B1139" i="16"/>
  <c r="B1233" i="16" s="1"/>
  <c r="B1136" i="15"/>
  <c r="B1230" i="15" s="1"/>
  <c r="B1141" i="15"/>
  <c r="B1235" i="15" s="1"/>
  <c r="B1166" i="15"/>
  <c r="B1260" i="15" s="1"/>
  <c r="D1146" i="19"/>
  <c r="D1240" i="19" s="1"/>
  <c r="D1112" i="19"/>
  <c r="D1206" i="19" s="1"/>
  <c r="D1100" i="19"/>
  <c r="D1194" i="19" s="1"/>
  <c r="D1166" i="19"/>
  <c r="D1260" i="19" s="1"/>
  <c r="D1111" i="19"/>
  <c r="D1205" i="19" s="1"/>
  <c r="D1134" i="19"/>
  <c r="D1228" i="19" s="1"/>
  <c r="D1164" i="19"/>
  <c r="D1258" i="19" s="1"/>
  <c r="D1129" i="19"/>
  <c r="D1223" i="19" s="1"/>
  <c r="D1102" i="19"/>
  <c r="D1196" i="19" s="1"/>
  <c r="D1107" i="19"/>
  <c r="D1201" i="19" s="1"/>
  <c r="D1152" i="19"/>
  <c r="D1246" i="19" s="1"/>
  <c r="D1146" i="17"/>
  <c r="D1240" i="17" s="1"/>
  <c r="D1121" i="18"/>
  <c r="D1215" i="18" s="1"/>
  <c r="B1139" i="15"/>
  <c r="B1233" i="15" s="1"/>
  <c r="B1124" i="15"/>
  <c r="B1218" i="15" s="1"/>
  <c r="D1175" i="19"/>
  <c r="D1269" i="19" s="1"/>
  <c r="D1168" i="19"/>
  <c r="D1262" i="19" s="1"/>
  <c r="D1125" i="19"/>
  <c r="D1219" i="19" s="1"/>
  <c r="D1162" i="19"/>
  <c r="D1256" i="19" s="1"/>
  <c r="D1173" i="19"/>
  <c r="D1267" i="19" s="1"/>
  <c r="D1132" i="19"/>
  <c r="D1226" i="19" s="1"/>
  <c r="D1128" i="19"/>
  <c r="D1222" i="19" s="1"/>
  <c r="D1130" i="19"/>
  <c r="D1224" i="19" s="1"/>
  <c r="D1113" i="19"/>
  <c r="D1207" i="19" s="1"/>
  <c r="D1127" i="19"/>
  <c r="D1221" i="19" s="1"/>
  <c r="D1105" i="18"/>
  <c r="D1199" i="18" s="1"/>
  <c r="D1143" i="17"/>
  <c r="D1237" i="17" s="1"/>
  <c r="D1148" i="17"/>
  <c r="D1242" i="17" s="1"/>
  <c r="B1177" i="17"/>
  <c r="B1271" i="17" s="1"/>
  <c r="D1114" i="17"/>
  <c r="D1208" i="17" s="1"/>
  <c r="D1133" i="19"/>
  <c r="D1227" i="19" s="1"/>
  <c r="D1137" i="19"/>
  <c r="D1231" i="19" s="1"/>
  <c r="D1106" i="19"/>
  <c r="D1200" i="19" s="1"/>
  <c r="D1105" i="19"/>
  <c r="D1199" i="19" s="1"/>
  <c r="D1165" i="19"/>
  <c r="D1259" i="19" s="1"/>
  <c r="D1116" i="19"/>
  <c r="D1210" i="19" s="1"/>
  <c r="D1153" i="19"/>
  <c r="D1247" i="19" s="1"/>
  <c r="D1138" i="19"/>
  <c r="D1232" i="19" s="1"/>
  <c r="D1108" i="19"/>
  <c r="D1202" i="19" s="1"/>
  <c r="D1158" i="19"/>
  <c r="D1252" i="19" s="1"/>
  <c r="D1163" i="19"/>
  <c r="D1257" i="19" s="1"/>
  <c r="D1143" i="19"/>
  <c r="D1237" i="19" s="1"/>
  <c r="D1116" i="17"/>
  <c r="D1210" i="17" s="1"/>
  <c r="D1135" i="17"/>
  <c r="D1229" i="17" s="1"/>
  <c r="B1152" i="15"/>
  <c r="B1246" i="15" s="1"/>
  <c r="B968" i="18"/>
  <c r="B939" i="17"/>
  <c r="H592" i="19"/>
  <c r="B910" i="18"/>
  <c r="B904" i="17"/>
  <c r="B1065" i="16"/>
  <c r="B1161" i="16" s="1"/>
  <c r="B1255" i="16" s="1"/>
  <c r="B965" i="16"/>
  <c r="B1029" i="18"/>
  <c r="B1125" i="18" s="1"/>
  <c r="B1219" i="18" s="1"/>
  <c r="B929" i="18"/>
  <c r="B1080" i="16"/>
  <c r="B1176" i="16" s="1"/>
  <c r="B1270" i="16" s="1"/>
  <c r="B980" i="16"/>
  <c r="B1078" i="17"/>
  <c r="B1174" i="17" s="1"/>
  <c r="B1268" i="17" s="1"/>
  <c r="B978" i="17"/>
  <c r="B1019" i="16"/>
  <c r="B1115" i="16" s="1"/>
  <c r="B1209" i="16" s="1"/>
  <c r="B919" i="16"/>
  <c r="B1042" i="18"/>
  <c r="B1138" i="18" s="1"/>
  <c r="B1232" i="18" s="1"/>
  <c r="B942" i="18"/>
  <c r="B1069" i="16"/>
  <c r="B1165" i="16" s="1"/>
  <c r="B1259" i="16" s="1"/>
  <c r="B969" i="16"/>
  <c r="B1030" i="17"/>
  <c r="B1126" i="17" s="1"/>
  <c r="B1220" i="17" s="1"/>
  <c r="B930" i="17"/>
  <c r="B1045" i="16"/>
  <c r="B1141" i="16" s="1"/>
  <c r="B1235" i="16" s="1"/>
  <c r="B945" i="16"/>
  <c r="B1029" i="16"/>
  <c r="B1125" i="16" s="1"/>
  <c r="B1219" i="16" s="1"/>
  <c r="B929" i="16"/>
  <c r="B1050" i="16"/>
  <c r="B1146" i="16" s="1"/>
  <c r="B1240" i="16" s="1"/>
  <c r="B950" i="16"/>
  <c r="B1075" i="16"/>
  <c r="B1171" i="16" s="1"/>
  <c r="B1265" i="16" s="1"/>
  <c r="B975" i="16"/>
  <c r="B1067" i="17"/>
  <c r="B1163" i="17" s="1"/>
  <c r="B1257" i="17" s="1"/>
  <c r="B967" i="17"/>
  <c r="B1021" i="16"/>
  <c r="B1117" i="16" s="1"/>
  <c r="B1211" i="16" s="1"/>
  <c r="B921" i="16"/>
  <c r="B1043" i="17"/>
  <c r="B1139" i="17" s="1"/>
  <c r="B1233" i="17" s="1"/>
  <c r="B943" i="17"/>
  <c r="B1057" i="16"/>
  <c r="B1153" i="16" s="1"/>
  <c r="B1247" i="16" s="1"/>
  <c r="B957" i="16"/>
  <c r="B1012" i="16"/>
  <c r="B1108" i="16" s="1"/>
  <c r="B1202" i="16" s="1"/>
  <c r="B912" i="16"/>
  <c r="B998" i="18"/>
  <c r="B1094" i="18" s="1"/>
  <c r="B1188" i="18" s="1"/>
  <c r="B898" i="18"/>
  <c r="B1052" i="16"/>
  <c r="B1148" i="16" s="1"/>
  <c r="B1242" i="16" s="1"/>
  <c r="B952" i="16"/>
  <c r="B1060" i="18"/>
  <c r="B1156" i="18" s="1"/>
  <c r="B1250" i="18" s="1"/>
  <c r="B960" i="18"/>
  <c r="B1036" i="16"/>
  <c r="B1132" i="16" s="1"/>
  <c r="B1226" i="16" s="1"/>
  <c r="B936" i="16"/>
  <c r="B1026" i="16"/>
  <c r="B1122" i="16" s="1"/>
  <c r="B1216" i="16" s="1"/>
  <c r="B926" i="16"/>
  <c r="B1024" i="16"/>
  <c r="B1120" i="16" s="1"/>
  <c r="B1214" i="16" s="1"/>
  <c r="B924" i="16"/>
  <c r="B1038" i="16"/>
  <c r="B1134" i="16" s="1"/>
  <c r="B1228" i="16" s="1"/>
  <c r="B938" i="16"/>
  <c r="H1059" i="16"/>
  <c r="E959" i="16"/>
  <c r="B1072" i="18"/>
  <c r="B1168" i="18" s="1"/>
  <c r="B1262" i="18" s="1"/>
  <c r="B972" i="18"/>
  <c r="B1058" i="18"/>
  <c r="B1154" i="18" s="1"/>
  <c r="B1248" i="18" s="1"/>
  <c r="B958" i="18"/>
  <c r="B1047" i="16"/>
  <c r="B1143" i="16" s="1"/>
  <c r="B1237" i="16" s="1"/>
  <c r="B947" i="16"/>
  <c r="B1073" i="16"/>
  <c r="B1169" i="16" s="1"/>
  <c r="B1263" i="16" s="1"/>
  <c r="B973" i="16"/>
  <c r="B1060" i="16"/>
  <c r="B1156" i="16" s="1"/>
  <c r="B1250" i="16" s="1"/>
  <c r="B960" i="16"/>
  <c r="B1007" i="18"/>
  <c r="B1103" i="18" s="1"/>
  <c r="B1197" i="18" s="1"/>
  <c r="B907" i="18"/>
  <c r="B1009" i="17"/>
  <c r="B1105" i="17" s="1"/>
  <c r="B1199" i="17" s="1"/>
  <c r="B909" i="17"/>
  <c r="B1034" i="16"/>
  <c r="B1130" i="16" s="1"/>
  <c r="B1224" i="16" s="1"/>
  <c r="B934" i="16"/>
  <c r="B1008" i="16"/>
  <c r="B1104" i="16" s="1"/>
  <c r="B1198" i="16" s="1"/>
  <c r="B908" i="16"/>
  <c r="B1070" i="17"/>
  <c r="B1166" i="17" s="1"/>
  <c r="B1260" i="17" s="1"/>
  <c r="B970" i="17"/>
  <c r="B1001" i="18"/>
  <c r="B1097" i="18" s="1"/>
  <c r="B1191" i="18" s="1"/>
  <c r="B901" i="18"/>
  <c r="B1058" i="16"/>
  <c r="B1154" i="16" s="1"/>
  <c r="B1248" i="16" s="1"/>
  <c r="B958" i="16"/>
  <c r="B1053" i="17"/>
  <c r="B1149" i="17" s="1"/>
  <c r="B1243" i="17" s="1"/>
  <c r="B953" i="17"/>
  <c r="B1031" i="16"/>
  <c r="B1127" i="16" s="1"/>
  <c r="B1221" i="16" s="1"/>
  <c r="B931" i="16"/>
  <c r="B1065" i="18"/>
  <c r="B1161" i="18" s="1"/>
  <c r="B1255" i="18" s="1"/>
  <c r="B965" i="18"/>
  <c r="B1042" i="16"/>
  <c r="B1138" i="16" s="1"/>
  <c r="B1232" i="16" s="1"/>
  <c r="B942" i="16"/>
  <c r="B1066" i="17"/>
  <c r="B1162" i="17" s="1"/>
  <c r="B1256" i="17" s="1"/>
  <c r="B966" i="17"/>
  <c r="B1038" i="18"/>
  <c r="B1134" i="18" s="1"/>
  <c r="B1228" i="18" s="1"/>
  <c r="B938" i="18"/>
  <c r="B1026" i="18"/>
  <c r="B1122" i="18" s="1"/>
  <c r="B1216" i="18" s="1"/>
  <c r="B926" i="18"/>
  <c r="K1081" i="18"/>
  <c r="D1177" i="18" s="1"/>
  <c r="D1271" i="18" s="1"/>
  <c r="E981" i="18"/>
  <c r="B1046" i="16"/>
  <c r="B1142" i="16" s="1"/>
  <c r="B1236" i="16" s="1"/>
  <c r="B946" i="16"/>
  <c r="B1069" i="17"/>
  <c r="B1165" i="17" s="1"/>
  <c r="B1259" i="17" s="1"/>
  <c r="B969" i="17"/>
  <c r="B1081" i="18"/>
  <c r="B1177" i="18" s="1"/>
  <c r="B1271" i="18" s="1"/>
  <c r="B981" i="18"/>
  <c r="H1010" i="19"/>
  <c r="E910" i="19"/>
  <c r="H1015" i="19"/>
  <c r="E915" i="19"/>
  <c r="H1028" i="19"/>
  <c r="E928" i="19"/>
  <c r="B1013" i="19"/>
  <c r="B913" i="19"/>
  <c r="H1013" i="19"/>
  <c r="E913" i="19"/>
  <c r="H1072" i="19"/>
  <c r="E972" i="19"/>
  <c r="B1055" i="19"/>
  <c r="B955" i="19"/>
  <c r="B1024" i="19"/>
  <c r="B924" i="19"/>
  <c r="B1048" i="19"/>
  <c r="B948" i="19"/>
  <c r="H1066" i="19"/>
  <c r="E966" i="19"/>
  <c r="H1029" i="19"/>
  <c r="E929" i="19"/>
  <c r="B1033" i="19"/>
  <c r="B933" i="19"/>
  <c r="H1035" i="19"/>
  <c r="E935" i="19"/>
  <c r="H1036" i="19"/>
  <c r="E936" i="19"/>
  <c r="B1028" i="19"/>
  <c r="B1124" i="19" s="1"/>
  <c r="B1218" i="19" s="1"/>
  <c r="B928" i="19"/>
  <c r="B1023" i="19"/>
  <c r="B923" i="19"/>
  <c r="H1065" i="19"/>
  <c r="E965" i="19"/>
  <c r="H1038" i="19"/>
  <c r="E938" i="19"/>
  <c r="B1040" i="19"/>
  <c r="B940" i="19"/>
  <c r="H1069" i="19"/>
  <c r="E969" i="19"/>
  <c r="H1077" i="19"/>
  <c r="E977" i="19"/>
  <c r="H1003" i="19"/>
  <c r="E903" i="19"/>
  <c r="H1079" i="19"/>
  <c r="E979" i="19"/>
  <c r="B1021" i="19"/>
  <c r="B921" i="19"/>
  <c r="B1027" i="19"/>
  <c r="B927" i="19"/>
  <c r="H1062" i="19"/>
  <c r="E962" i="19"/>
  <c r="B1036" i="19"/>
  <c r="B936" i="19"/>
  <c r="H1078" i="19"/>
  <c r="E978" i="19"/>
  <c r="B1079" i="19"/>
  <c r="B1175" i="19" s="1"/>
  <c r="B1269" i="19" s="1"/>
  <c r="B979" i="19"/>
  <c r="B1074" i="19"/>
  <c r="B974" i="19"/>
  <c r="H1068" i="19"/>
  <c r="E968" i="19"/>
  <c r="H1041" i="19"/>
  <c r="E941" i="19"/>
  <c r="B1068" i="19"/>
  <c r="B1164" i="19" s="1"/>
  <c r="B1258" i="19" s="1"/>
  <c r="B968" i="19"/>
  <c r="B1003" i="19"/>
  <c r="B1099" i="19" s="1"/>
  <c r="B1193" i="19" s="1"/>
  <c r="B903" i="19"/>
  <c r="B1008" i="19"/>
  <c r="B908" i="19"/>
  <c r="H1059" i="19"/>
  <c r="E959" i="19"/>
  <c r="B1025" i="19"/>
  <c r="B925" i="19"/>
  <c r="B899" i="19"/>
  <c r="B999" i="19"/>
  <c r="B1010" i="19"/>
  <c r="B1106" i="19" s="1"/>
  <c r="B1200" i="19" s="1"/>
  <c r="B910" i="19"/>
  <c r="B1015" i="19"/>
  <c r="B1111" i="19" s="1"/>
  <c r="B1205" i="19" s="1"/>
  <c r="B915" i="19"/>
  <c r="H1070" i="19"/>
  <c r="E970" i="19"/>
  <c r="H998" i="19"/>
  <c r="E898" i="19"/>
  <c r="B1000" i="19"/>
  <c r="B900" i="19"/>
  <c r="B1007" i="19"/>
  <c r="B907" i="19"/>
  <c r="B1001" i="19"/>
  <c r="B901" i="19"/>
  <c r="H1071" i="19"/>
  <c r="E971" i="19"/>
  <c r="B1014" i="19"/>
  <c r="B914" i="19"/>
  <c r="H1076" i="19"/>
  <c r="E976" i="19"/>
  <c r="H1074" i="19"/>
  <c r="E974" i="19"/>
  <c r="B1059" i="16"/>
  <c r="B1155" i="16" s="1"/>
  <c r="B1249" i="16" s="1"/>
  <c r="B959" i="16"/>
  <c r="B1071" i="18"/>
  <c r="B1167" i="18" s="1"/>
  <c r="B1261" i="18" s="1"/>
  <c r="B971" i="18"/>
  <c r="B1050" i="17"/>
  <c r="B1146" i="17" s="1"/>
  <c r="B1240" i="17" s="1"/>
  <c r="B950" i="17"/>
  <c r="B1040" i="17"/>
  <c r="B1136" i="17" s="1"/>
  <c r="B1230" i="17" s="1"/>
  <c r="B940" i="17"/>
  <c r="B1017" i="16"/>
  <c r="B1113" i="16" s="1"/>
  <c r="B1207" i="16" s="1"/>
  <c r="B917" i="16"/>
  <c r="B1009" i="16"/>
  <c r="B1105" i="16" s="1"/>
  <c r="B1199" i="16" s="1"/>
  <c r="B909" i="16"/>
  <c r="B1079" i="18"/>
  <c r="B1175" i="18" s="1"/>
  <c r="B1269" i="18" s="1"/>
  <c r="B979" i="18"/>
  <c r="B1047" i="18"/>
  <c r="B1143" i="18" s="1"/>
  <c r="B1237" i="18" s="1"/>
  <c r="B947" i="18"/>
  <c r="B1064" i="18"/>
  <c r="B1160" i="18" s="1"/>
  <c r="B1254" i="18" s="1"/>
  <c r="B964" i="18"/>
  <c r="B1018" i="18"/>
  <c r="B1114" i="18" s="1"/>
  <c r="B1208" i="18" s="1"/>
  <c r="B918" i="18"/>
  <c r="B1019" i="18"/>
  <c r="B1115" i="18" s="1"/>
  <c r="B1209" i="18" s="1"/>
  <c r="B919" i="18"/>
  <c r="B1074" i="17"/>
  <c r="B1170" i="17" s="1"/>
  <c r="B1264" i="17" s="1"/>
  <c r="B974" i="17"/>
  <c r="B1079" i="17"/>
  <c r="B1175" i="17" s="1"/>
  <c r="B1269" i="17" s="1"/>
  <c r="B979" i="17"/>
  <c r="B1033" i="18"/>
  <c r="B1129" i="18" s="1"/>
  <c r="B1223" i="18" s="1"/>
  <c r="B933" i="18"/>
  <c r="B1077" i="17"/>
  <c r="B1173" i="17" s="1"/>
  <c r="B1267" i="17" s="1"/>
  <c r="B977" i="17"/>
  <c r="B1037" i="17"/>
  <c r="B1133" i="17" s="1"/>
  <c r="B1227" i="17" s="1"/>
  <c r="B937" i="17"/>
  <c r="B1079" i="16"/>
  <c r="B1175" i="16" s="1"/>
  <c r="B1269" i="16" s="1"/>
  <c r="B979" i="16"/>
  <c r="B1082" i="17"/>
  <c r="B1178" i="17" s="1"/>
  <c r="B1272" i="17" s="1"/>
  <c r="B982" i="17"/>
  <c r="B1002" i="17"/>
  <c r="B1098" i="17" s="1"/>
  <c r="B1192" i="17" s="1"/>
  <c r="B902" i="17"/>
  <c r="B1043" i="18"/>
  <c r="B1139" i="18" s="1"/>
  <c r="B1233" i="18" s="1"/>
  <c r="B943" i="18"/>
  <c r="B1041" i="18"/>
  <c r="B1137" i="18" s="1"/>
  <c r="B1231" i="18" s="1"/>
  <c r="B941" i="18"/>
  <c r="K1007" i="17"/>
  <c r="D1103" i="17" s="1"/>
  <c r="D1197" i="17" s="1"/>
  <c r="E907" i="17"/>
  <c r="B1034" i="18"/>
  <c r="B1130" i="18" s="1"/>
  <c r="B1224" i="18" s="1"/>
  <c r="B934" i="18"/>
  <c r="B1034" i="17"/>
  <c r="B1130" i="17" s="1"/>
  <c r="B1224" i="17" s="1"/>
  <c r="B934" i="17"/>
  <c r="B1054" i="16"/>
  <c r="B1150" i="16" s="1"/>
  <c r="B1244" i="16" s="1"/>
  <c r="B954" i="16"/>
  <c r="B1076" i="17"/>
  <c r="B1172" i="17" s="1"/>
  <c r="B1266" i="17" s="1"/>
  <c r="B976" i="17"/>
  <c r="B1015" i="16"/>
  <c r="B1111" i="16" s="1"/>
  <c r="B1205" i="16" s="1"/>
  <c r="B915" i="16"/>
  <c r="B1056" i="16"/>
  <c r="B1152" i="16" s="1"/>
  <c r="B1246" i="16" s="1"/>
  <c r="B956" i="16"/>
  <c r="B1073" i="18"/>
  <c r="B1169" i="18" s="1"/>
  <c r="B1263" i="18" s="1"/>
  <c r="B973" i="18"/>
  <c r="B1064" i="16"/>
  <c r="B1160" i="16" s="1"/>
  <c r="B1254" i="16" s="1"/>
  <c r="B964" i="16"/>
  <c r="B1067" i="18"/>
  <c r="B1163" i="18" s="1"/>
  <c r="B1257" i="18" s="1"/>
  <c r="B967" i="18"/>
  <c r="B1033" i="16"/>
  <c r="B1129" i="16" s="1"/>
  <c r="B1223" i="16" s="1"/>
  <c r="B933" i="16"/>
  <c r="B1040" i="16"/>
  <c r="B1136" i="16" s="1"/>
  <c r="B1230" i="16" s="1"/>
  <c r="B940" i="16"/>
  <c r="B1041" i="16"/>
  <c r="B1137" i="16" s="1"/>
  <c r="B1231" i="16" s="1"/>
  <c r="B941" i="16"/>
  <c r="B1063" i="16"/>
  <c r="B1159" i="16" s="1"/>
  <c r="B1253" i="16" s="1"/>
  <c r="B963" i="16"/>
  <c r="B1045" i="17"/>
  <c r="B1141" i="17" s="1"/>
  <c r="B1235" i="17" s="1"/>
  <c r="B945" i="17"/>
  <c r="B1004" i="16"/>
  <c r="B1100" i="16" s="1"/>
  <c r="B1194" i="16" s="1"/>
  <c r="B904" i="16"/>
  <c r="B1067" i="16"/>
  <c r="B1163" i="16" s="1"/>
  <c r="B1257" i="16" s="1"/>
  <c r="B967" i="16"/>
  <c r="B1074" i="18"/>
  <c r="B1170" i="18" s="1"/>
  <c r="B1264" i="18" s="1"/>
  <c r="B974" i="18"/>
  <c r="B1082" i="18"/>
  <c r="B1178" i="18" s="1"/>
  <c r="B1272" i="18" s="1"/>
  <c r="B982" i="18"/>
  <c r="B1049" i="16"/>
  <c r="B1145" i="16" s="1"/>
  <c r="B1239" i="16" s="1"/>
  <c r="B949" i="16"/>
  <c r="B1075" i="18"/>
  <c r="B1171" i="18" s="1"/>
  <c r="B1265" i="18" s="1"/>
  <c r="B975" i="18"/>
  <c r="B1000" i="16"/>
  <c r="B1096" i="16" s="1"/>
  <c r="B1190" i="16" s="1"/>
  <c r="B900" i="16"/>
  <c r="B1077" i="16"/>
  <c r="B1173" i="16" s="1"/>
  <c r="B1267" i="16" s="1"/>
  <c r="B977" i="16"/>
  <c r="B1019" i="17"/>
  <c r="B1115" i="17" s="1"/>
  <c r="B1209" i="17" s="1"/>
  <c r="B919" i="17"/>
  <c r="B1011" i="16"/>
  <c r="B1107" i="16" s="1"/>
  <c r="B1201" i="16" s="1"/>
  <c r="B911" i="16"/>
  <c r="B1030" i="16"/>
  <c r="B1126" i="16" s="1"/>
  <c r="B1220" i="16" s="1"/>
  <c r="B930" i="16"/>
  <c r="B1015" i="18"/>
  <c r="B1111" i="18" s="1"/>
  <c r="B1205" i="18" s="1"/>
  <c r="B915" i="18"/>
  <c r="B1082" i="16"/>
  <c r="B1178" i="16" s="1"/>
  <c r="B1272" i="16" s="1"/>
  <c r="B982" i="16"/>
  <c r="B1010" i="16"/>
  <c r="B1106" i="16" s="1"/>
  <c r="B1200" i="16" s="1"/>
  <c r="B910" i="16"/>
  <c r="B1070" i="16"/>
  <c r="B1166" i="16" s="1"/>
  <c r="B1260" i="16" s="1"/>
  <c r="B970" i="16"/>
  <c r="B1044" i="17"/>
  <c r="B1140" i="17" s="1"/>
  <c r="B1234" i="17" s="1"/>
  <c r="B944" i="17"/>
  <c r="B1012" i="18"/>
  <c r="B1108" i="18" s="1"/>
  <c r="B1202" i="18" s="1"/>
  <c r="B912" i="18"/>
  <c r="B1049" i="18"/>
  <c r="B1145" i="18" s="1"/>
  <c r="B1239" i="18" s="1"/>
  <c r="B949" i="18"/>
  <c r="B1028" i="16"/>
  <c r="B1124" i="16" s="1"/>
  <c r="B1218" i="16" s="1"/>
  <c r="B928" i="16"/>
  <c r="B1023" i="17"/>
  <c r="B1119" i="17" s="1"/>
  <c r="B1213" i="17" s="1"/>
  <c r="B923" i="17"/>
  <c r="B1053" i="18"/>
  <c r="B1149" i="18" s="1"/>
  <c r="B1243" i="18" s="1"/>
  <c r="B953" i="18"/>
  <c r="B1015" i="17"/>
  <c r="B1111" i="17" s="1"/>
  <c r="B1205" i="17" s="1"/>
  <c r="B915" i="17"/>
  <c r="B1066" i="19"/>
  <c r="B1162" i="19" s="1"/>
  <c r="B1256" i="19" s="1"/>
  <c r="B966" i="19"/>
  <c r="B1035" i="19"/>
  <c r="B1131" i="19" s="1"/>
  <c r="B1225" i="19" s="1"/>
  <c r="B935" i="19"/>
  <c r="H1046" i="19"/>
  <c r="E946" i="19"/>
  <c r="B1020" i="19"/>
  <c r="B920" i="19"/>
  <c r="B1009" i="19"/>
  <c r="B909" i="19"/>
  <c r="B1006" i="19"/>
  <c r="B906" i="19"/>
  <c r="H1030" i="19"/>
  <c r="E930" i="19"/>
  <c r="H1020" i="19"/>
  <c r="E920" i="19"/>
  <c r="H1057" i="19"/>
  <c r="E957" i="19"/>
  <c r="B1065" i="19"/>
  <c r="B1161" i="19" s="1"/>
  <c r="B1255" i="19" s="1"/>
  <c r="B965" i="19"/>
  <c r="H1052" i="19"/>
  <c r="E952" i="19"/>
  <c r="H1081" i="19"/>
  <c r="E981" i="19"/>
  <c r="H1018" i="19"/>
  <c r="E918" i="19"/>
  <c r="H1051" i="19"/>
  <c r="E951" i="19"/>
  <c r="H1004" i="19"/>
  <c r="E904" i="19"/>
  <c r="B1032" i="19"/>
  <c r="B932" i="19"/>
  <c r="B1017" i="19"/>
  <c r="B917" i="19"/>
  <c r="B1075" i="19"/>
  <c r="B975" i="19"/>
  <c r="E1071" i="19"/>
  <c r="H1006" i="19"/>
  <c r="E906" i="19"/>
  <c r="H1031" i="19"/>
  <c r="E931" i="19"/>
  <c r="B1059" i="19"/>
  <c r="B959" i="19"/>
  <c r="B1039" i="19"/>
  <c r="B939" i="19"/>
  <c r="H1027" i="19"/>
  <c r="E927" i="19"/>
  <c r="B1031" i="19"/>
  <c r="B1127" i="19" s="1"/>
  <c r="B1221" i="19" s="1"/>
  <c r="B931" i="19"/>
  <c r="H1000" i="19"/>
  <c r="E900" i="19"/>
  <c r="H1075" i="19"/>
  <c r="E975" i="19"/>
  <c r="B1044" i="19"/>
  <c r="B944" i="19"/>
  <c r="B978" i="19"/>
  <c r="B1078" i="19"/>
  <c r="B1174" i="19" s="1"/>
  <c r="B1268" i="19" s="1"/>
  <c r="B1037" i="19"/>
  <c r="B937" i="19"/>
  <c r="B1067" i="19"/>
  <c r="B967" i="19"/>
  <c r="B1061" i="19"/>
  <c r="B961" i="19"/>
  <c r="H1034" i="19"/>
  <c r="E934" i="19"/>
  <c r="H1048" i="19"/>
  <c r="E948" i="19"/>
  <c r="B1080" i="19"/>
  <c r="B980" i="19"/>
  <c r="B1053" i="19"/>
  <c r="B953" i="19"/>
  <c r="B1005" i="19"/>
  <c r="B905" i="19"/>
  <c r="B1034" i="19"/>
  <c r="B934" i="19"/>
  <c r="B1007" i="17"/>
  <c r="B1103" i="17" s="1"/>
  <c r="B1197" i="17" s="1"/>
  <c r="B907" i="17"/>
  <c r="B1047" i="17"/>
  <c r="B1143" i="17" s="1"/>
  <c r="B1237" i="17" s="1"/>
  <c r="B947" i="17"/>
  <c r="B1004" i="18"/>
  <c r="B1100" i="18" s="1"/>
  <c r="B1194" i="18" s="1"/>
  <c r="B904" i="18"/>
  <c r="B1080" i="17"/>
  <c r="B1176" i="17" s="1"/>
  <c r="B1270" i="17" s="1"/>
  <c r="B980" i="17"/>
  <c r="B1018" i="17"/>
  <c r="B1114" i="17" s="1"/>
  <c r="B1208" i="17" s="1"/>
  <c r="B918" i="17"/>
  <c r="B1027" i="16"/>
  <c r="B1123" i="16" s="1"/>
  <c r="B1217" i="16" s="1"/>
  <c r="B927" i="16"/>
  <c r="B1072" i="16"/>
  <c r="B1168" i="16" s="1"/>
  <c r="B1262" i="16" s="1"/>
  <c r="B972" i="16"/>
  <c r="B1025" i="17"/>
  <c r="B1121" i="17" s="1"/>
  <c r="B1215" i="17" s="1"/>
  <c r="B925" i="17"/>
  <c r="B1048" i="16"/>
  <c r="B1144" i="16" s="1"/>
  <c r="B1238" i="16" s="1"/>
  <c r="B948" i="16"/>
  <c r="B1066" i="18"/>
  <c r="B1162" i="18" s="1"/>
  <c r="B1256" i="18" s="1"/>
  <c r="B966" i="18"/>
  <c r="B1061" i="17"/>
  <c r="B1157" i="17" s="1"/>
  <c r="B1251" i="17" s="1"/>
  <c r="B961" i="17"/>
  <c r="B1035" i="18"/>
  <c r="B1131" i="18" s="1"/>
  <c r="B1225" i="18" s="1"/>
  <c r="B935" i="18"/>
  <c r="B1005" i="17"/>
  <c r="B1101" i="17" s="1"/>
  <c r="B1195" i="17" s="1"/>
  <c r="B905" i="17"/>
  <c r="B1065" i="17"/>
  <c r="B1161" i="17" s="1"/>
  <c r="B1255" i="17" s="1"/>
  <c r="B965" i="17"/>
  <c r="B1057" i="17"/>
  <c r="B1153" i="17" s="1"/>
  <c r="B1247" i="17" s="1"/>
  <c r="B957" i="17"/>
  <c r="B1049" i="17"/>
  <c r="B1145" i="17" s="1"/>
  <c r="B1239" i="17" s="1"/>
  <c r="B949" i="17"/>
  <c r="B1048" i="18"/>
  <c r="B1144" i="18" s="1"/>
  <c r="B1238" i="18" s="1"/>
  <c r="B948" i="18"/>
  <c r="B1018" i="16"/>
  <c r="B1114" i="16" s="1"/>
  <c r="B1208" i="16" s="1"/>
  <c r="B918" i="16"/>
  <c r="B1076" i="16"/>
  <c r="B1172" i="16" s="1"/>
  <c r="B1266" i="16" s="1"/>
  <c r="B976" i="16"/>
  <c r="B1040" i="18"/>
  <c r="B1136" i="18" s="1"/>
  <c r="B1230" i="18" s="1"/>
  <c r="B940" i="18"/>
  <c r="B1005" i="16"/>
  <c r="B1101" i="16" s="1"/>
  <c r="B1195" i="16" s="1"/>
  <c r="B905" i="16"/>
  <c r="B1022" i="18"/>
  <c r="B1118" i="18" s="1"/>
  <c r="B1212" i="18" s="1"/>
  <c r="B922" i="18"/>
  <c r="H1008" i="18"/>
  <c r="E908" i="18"/>
  <c r="B1051" i="18"/>
  <c r="B1147" i="18" s="1"/>
  <c r="B1241" i="18" s="1"/>
  <c r="B951" i="18"/>
  <c r="B998" i="16"/>
  <c r="B1094" i="16" s="1"/>
  <c r="B1188" i="16" s="1"/>
  <c r="B898" i="16"/>
  <c r="B1003" i="17"/>
  <c r="B1099" i="17" s="1"/>
  <c r="B1193" i="17" s="1"/>
  <c r="B903" i="17"/>
  <c r="B1017" i="17"/>
  <c r="B1113" i="17" s="1"/>
  <c r="B1207" i="17" s="1"/>
  <c r="B917" i="17"/>
  <c r="B1005" i="18"/>
  <c r="B1101" i="18" s="1"/>
  <c r="B1195" i="18" s="1"/>
  <c r="B905" i="18"/>
  <c r="B1022" i="16"/>
  <c r="B1118" i="16" s="1"/>
  <c r="B1212" i="16" s="1"/>
  <c r="B922" i="16"/>
  <c r="B1062" i="17"/>
  <c r="B1158" i="17" s="1"/>
  <c r="B1252" i="17" s="1"/>
  <c r="B962" i="17"/>
  <c r="B1028" i="18"/>
  <c r="B1124" i="18" s="1"/>
  <c r="B1218" i="18" s="1"/>
  <c r="B928" i="18"/>
  <c r="B1003" i="16"/>
  <c r="B1099" i="16" s="1"/>
  <c r="B1193" i="16" s="1"/>
  <c r="B903" i="16"/>
  <c r="B1041" i="17"/>
  <c r="B1137" i="17" s="1"/>
  <c r="B1231" i="17" s="1"/>
  <c r="B941" i="17"/>
  <c r="B1069" i="18"/>
  <c r="B1165" i="18" s="1"/>
  <c r="B1259" i="18" s="1"/>
  <c r="B969" i="18"/>
  <c r="B1016" i="17"/>
  <c r="B1112" i="17" s="1"/>
  <c r="B1206" i="17" s="1"/>
  <c r="B916" i="17"/>
  <c r="B1011" i="17"/>
  <c r="B1107" i="17" s="1"/>
  <c r="B1201" i="17" s="1"/>
  <c r="B911" i="17"/>
  <c r="B1032" i="17"/>
  <c r="B1128" i="17" s="1"/>
  <c r="B1222" i="17" s="1"/>
  <c r="B932" i="17"/>
  <c r="B1029" i="17"/>
  <c r="B1125" i="17" s="1"/>
  <c r="B1219" i="17" s="1"/>
  <c r="B929" i="17"/>
  <c r="B1037" i="16"/>
  <c r="B1133" i="16" s="1"/>
  <c r="B1227" i="16" s="1"/>
  <c r="B937" i="16"/>
  <c r="B1053" i="16"/>
  <c r="B1149" i="16" s="1"/>
  <c r="B1243" i="16" s="1"/>
  <c r="B953" i="16"/>
  <c r="B1013" i="16"/>
  <c r="B1109" i="16" s="1"/>
  <c r="B1203" i="16" s="1"/>
  <c r="B913" i="16"/>
  <c r="B1000" i="18"/>
  <c r="B1096" i="18" s="1"/>
  <c r="B1190" i="18" s="1"/>
  <c r="B900" i="18"/>
  <c r="B999" i="18"/>
  <c r="B1095" i="18" s="1"/>
  <c r="B1189" i="18" s="1"/>
  <c r="B899" i="18"/>
  <c r="B1030" i="18"/>
  <c r="B1126" i="18" s="1"/>
  <c r="B1220" i="18" s="1"/>
  <c r="B930" i="18"/>
  <c r="B1062" i="18"/>
  <c r="B1158" i="18" s="1"/>
  <c r="B1252" i="18" s="1"/>
  <c r="B962" i="18"/>
  <c r="B1056" i="18"/>
  <c r="B1152" i="18" s="1"/>
  <c r="B1246" i="18" s="1"/>
  <c r="B956" i="18"/>
  <c r="B1061" i="16"/>
  <c r="B1157" i="16" s="1"/>
  <c r="B1251" i="16" s="1"/>
  <c r="B961" i="16"/>
  <c r="B1078" i="16"/>
  <c r="B1174" i="16" s="1"/>
  <c r="B1268" i="16" s="1"/>
  <c r="B978" i="16"/>
  <c r="B1051" i="16"/>
  <c r="B1147" i="16" s="1"/>
  <c r="B1241" i="16" s="1"/>
  <c r="B951" i="16"/>
  <c r="B1038" i="17"/>
  <c r="B1134" i="17" s="1"/>
  <c r="B1228" i="17" s="1"/>
  <c r="B938" i="17"/>
  <c r="B1068" i="16"/>
  <c r="B1164" i="16" s="1"/>
  <c r="B1258" i="16" s="1"/>
  <c r="B968" i="16"/>
  <c r="B1050" i="18"/>
  <c r="B1146" i="18" s="1"/>
  <c r="B1240" i="18" s="1"/>
  <c r="B950" i="18"/>
  <c r="B1023" i="16"/>
  <c r="B1119" i="16" s="1"/>
  <c r="B1213" i="16" s="1"/>
  <c r="B923" i="16"/>
  <c r="B1017" i="18"/>
  <c r="B1113" i="18" s="1"/>
  <c r="B1207" i="18" s="1"/>
  <c r="B917" i="18"/>
  <c r="B1044" i="16"/>
  <c r="B1140" i="16" s="1"/>
  <c r="B1234" i="16" s="1"/>
  <c r="B944" i="16"/>
  <c r="B1007" i="16"/>
  <c r="B1103" i="16" s="1"/>
  <c r="B1197" i="16" s="1"/>
  <c r="B907" i="16"/>
  <c r="K1019" i="19"/>
  <c r="B1019" i="19"/>
  <c r="B919" i="19"/>
  <c r="B1016" i="19"/>
  <c r="B916" i="19"/>
  <c r="B1045" i="19"/>
  <c r="B945" i="19"/>
  <c r="B1026" i="19"/>
  <c r="B926" i="19"/>
  <c r="E1076" i="19"/>
  <c r="H1073" i="19"/>
  <c r="E973" i="19"/>
  <c r="B1049" i="19"/>
  <c r="B949" i="19"/>
  <c r="H1063" i="19"/>
  <c r="E963" i="19"/>
  <c r="B1004" i="19"/>
  <c r="B904" i="19"/>
  <c r="B1077" i="19"/>
  <c r="B1173" i="19" s="1"/>
  <c r="B1267" i="19" s="1"/>
  <c r="B977" i="19"/>
  <c r="B1012" i="19"/>
  <c r="B912" i="19"/>
  <c r="H1055" i="19"/>
  <c r="E955" i="19"/>
  <c r="H1040" i="19"/>
  <c r="E940" i="19"/>
  <c r="H1039" i="19"/>
  <c r="E939" i="19"/>
  <c r="B1072" i="19"/>
  <c r="B972" i="19"/>
  <c r="H1033" i="19"/>
  <c r="E933" i="19"/>
  <c r="B1038" i="19"/>
  <c r="B938" i="19"/>
  <c r="B962" i="19"/>
  <c r="B1062" i="19"/>
  <c r="B1071" i="19"/>
  <c r="B971" i="19"/>
  <c r="B1060" i="19"/>
  <c r="B960" i="19"/>
  <c r="B1051" i="19"/>
  <c r="B1147" i="19" s="1"/>
  <c r="B1241" i="19" s="1"/>
  <c r="B951" i="19"/>
  <c r="H1009" i="19"/>
  <c r="E909" i="19"/>
  <c r="H1007" i="19"/>
  <c r="E907" i="19"/>
  <c r="E1019" i="19"/>
  <c r="H1061" i="19"/>
  <c r="E961" i="19"/>
  <c r="H1026" i="19"/>
  <c r="E926" i="19"/>
  <c r="E1055" i="19"/>
  <c r="H1080" i="19"/>
  <c r="E980" i="19"/>
  <c r="H1054" i="19"/>
  <c r="E954" i="19"/>
  <c r="H1011" i="19"/>
  <c r="E911" i="19"/>
  <c r="H1032" i="19"/>
  <c r="E932" i="19"/>
  <c r="E1054" i="19"/>
  <c r="D1150" i="19" s="1"/>
  <c r="D1244" i="19" s="1"/>
  <c r="H1017" i="19"/>
  <c r="E917" i="19"/>
  <c r="B1047" i="19"/>
  <c r="B947" i="19"/>
  <c r="B954" i="19"/>
  <c r="B1054" i="19"/>
  <c r="B1150" i="19" s="1"/>
  <c r="B1244" i="19" s="1"/>
  <c r="B1029" i="19"/>
  <c r="B1125" i="19" s="1"/>
  <c r="B1219" i="19" s="1"/>
  <c r="B929" i="19"/>
  <c r="H1024" i="19"/>
  <c r="E924" i="19"/>
  <c r="H1049" i="19"/>
  <c r="E949" i="19"/>
  <c r="H1058" i="19"/>
  <c r="E958" i="19"/>
  <c r="B1056" i="19"/>
  <c r="B956" i="19"/>
  <c r="B1018" i="19"/>
  <c r="B1114" i="19" s="1"/>
  <c r="B1208" i="19" s="1"/>
  <c r="B918" i="19"/>
  <c r="B1008" i="18"/>
  <c r="B908" i="18"/>
  <c r="B1006" i="18"/>
  <c r="B1102" i="18" s="1"/>
  <c r="B1196" i="18" s="1"/>
  <c r="B906" i="18"/>
  <c r="B1024" i="18"/>
  <c r="B1120" i="18" s="1"/>
  <c r="B1214" i="18" s="1"/>
  <c r="B924" i="18"/>
  <c r="B1060" i="17"/>
  <c r="B1156" i="17" s="1"/>
  <c r="B1250" i="17" s="1"/>
  <c r="B960" i="17"/>
  <c r="B1063" i="18"/>
  <c r="B1159" i="18" s="1"/>
  <c r="B1253" i="18" s="1"/>
  <c r="B963" i="18"/>
  <c r="B1025" i="18"/>
  <c r="B1121" i="18" s="1"/>
  <c r="B1215" i="18" s="1"/>
  <c r="B925" i="18"/>
  <c r="B1031" i="18"/>
  <c r="B1127" i="18" s="1"/>
  <c r="B1221" i="18" s="1"/>
  <c r="B931" i="18"/>
  <c r="B1071" i="16"/>
  <c r="B1167" i="16" s="1"/>
  <c r="B1261" i="16" s="1"/>
  <c r="B971" i="16"/>
  <c r="B1025" i="16"/>
  <c r="B1121" i="16" s="1"/>
  <c r="B1215" i="16" s="1"/>
  <c r="B925" i="16"/>
  <c r="B1037" i="18"/>
  <c r="B1133" i="18" s="1"/>
  <c r="B1227" i="18" s="1"/>
  <c r="B937" i="18"/>
  <c r="B1042" i="17"/>
  <c r="B1138" i="17" s="1"/>
  <c r="B1232" i="17" s="1"/>
  <c r="B942" i="17"/>
  <c r="B1032" i="18"/>
  <c r="B1128" i="18" s="1"/>
  <c r="B1222" i="18" s="1"/>
  <c r="B932" i="18"/>
  <c r="B1073" i="17"/>
  <c r="B1169" i="17" s="1"/>
  <c r="B1263" i="17" s="1"/>
  <c r="B973" i="17"/>
  <c r="B1078" i="18"/>
  <c r="B1174" i="18" s="1"/>
  <c r="B1268" i="18" s="1"/>
  <c r="B978" i="18"/>
  <c r="B1014" i="17"/>
  <c r="B1110" i="17" s="1"/>
  <c r="B1204" i="17" s="1"/>
  <c r="B914" i="17"/>
  <c r="B1046" i="17"/>
  <c r="B1142" i="17" s="1"/>
  <c r="B1236" i="17" s="1"/>
  <c r="B946" i="17"/>
  <c r="B1056" i="17"/>
  <c r="B1152" i="17" s="1"/>
  <c r="B1246" i="17" s="1"/>
  <c r="B956" i="17"/>
  <c r="B1074" i="16"/>
  <c r="B1170" i="16" s="1"/>
  <c r="B1264" i="16" s="1"/>
  <c r="B974" i="16"/>
  <c r="B1011" i="18"/>
  <c r="B1107" i="18" s="1"/>
  <c r="B1201" i="18" s="1"/>
  <c r="B911" i="18"/>
  <c r="B1052" i="18"/>
  <c r="B1148" i="18" s="1"/>
  <c r="B1242" i="18" s="1"/>
  <c r="B952" i="18"/>
  <c r="B899" i="16"/>
  <c r="B999" i="16"/>
  <c r="B1095" i="16" s="1"/>
  <c r="B1189" i="16" s="1"/>
  <c r="B1013" i="18"/>
  <c r="B1109" i="18" s="1"/>
  <c r="B1203" i="18" s="1"/>
  <c r="B913" i="18"/>
  <c r="B1066" i="16"/>
  <c r="B1162" i="16" s="1"/>
  <c r="B1256" i="16" s="1"/>
  <c r="B966" i="16"/>
  <c r="B1023" i="18"/>
  <c r="B1119" i="18" s="1"/>
  <c r="B1213" i="18" s="1"/>
  <c r="B923" i="18"/>
  <c r="B1081" i="16"/>
  <c r="B1177" i="16" s="1"/>
  <c r="B1271" i="16" s="1"/>
  <c r="B981" i="16"/>
  <c r="B1044" i="18"/>
  <c r="B1140" i="18" s="1"/>
  <c r="B1234" i="18" s="1"/>
  <c r="B944" i="18"/>
  <c r="B1003" i="18"/>
  <c r="B1099" i="18" s="1"/>
  <c r="B1193" i="18" s="1"/>
  <c r="B903" i="18"/>
  <c r="B1016" i="16"/>
  <c r="B1112" i="16" s="1"/>
  <c r="B1206" i="16" s="1"/>
  <c r="B916" i="16"/>
  <c r="B1036" i="18"/>
  <c r="B1132" i="18" s="1"/>
  <c r="B1226" i="18" s="1"/>
  <c r="B936" i="18"/>
  <c r="B1022" i="17"/>
  <c r="B1118" i="17" s="1"/>
  <c r="B1212" i="17" s="1"/>
  <c r="B922" i="17"/>
  <c r="B1054" i="18"/>
  <c r="B1150" i="18" s="1"/>
  <c r="B1244" i="18" s="1"/>
  <c r="B954" i="18"/>
  <c r="B1021" i="17"/>
  <c r="B1117" i="17" s="1"/>
  <c r="B1211" i="17" s="1"/>
  <c r="B921" i="17"/>
  <c r="B1068" i="17"/>
  <c r="B1164" i="17" s="1"/>
  <c r="B1258" i="17" s="1"/>
  <c r="B968" i="17"/>
  <c r="B1006" i="17"/>
  <c r="B1102" i="17" s="1"/>
  <c r="B1196" i="17" s="1"/>
  <c r="B906" i="17"/>
  <c r="B1020" i="16"/>
  <c r="B1116" i="16" s="1"/>
  <c r="B1210" i="16" s="1"/>
  <c r="B920" i="16"/>
  <c r="B1026" i="17"/>
  <c r="B1122" i="17" s="1"/>
  <c r="B1216" i="17" s="1"/>
  <c r="B926" i="17"/>
  <c r="B1028" i="17"/>
  <c r="B1124" i="17" s="1"/>
  <c r="B1218" i="17" s="1"/>
  <c r="B928" i="17"/>
  <c r="B1055" i="16"/>
  <c r="B1151" i="16" s="1"/>
  <c r="B1245" i="16" s="1"/>
  <c r="B955" i="16"/>
  <c r="B1070" i="18"/>
  <c r="B1166" i="18" s="1"/>
  <c r="B1260" i="18" s="1"/>
  <c r="B970" i="18"/>
  <c r="B1059" i="18"/>
  <c r="B1155" i="18" s="1"/>
  <c r="B1249" i="18" s="1"/>
  <c r="B959" i="18"/>
  <c r="B1013" i="17"/>
  <c r="B1109" i="17" s="1"/>
  <c r="B1203" i="17" s="1"/>
  <c r="B913" i="17"/>
  <c r="B1021" i="18"/>
  <c r="B1117" i="18" s="1"/>
  <c r="B1211" i="18" s="1"/>
  <c r="B921" i="18"/>
  <c r="B1045" i="18"/>
  <c r="B1141" i="18" s="1"/>
  <c r="B1235" i="18" s="1"/>
  <c r="B945" i="18"/>
  <c r="B998" i="17"/>
  <c r="B1094" i="17" s="1"/>
  <c r="B1188" i="17" s="1"/>
  <c r="B898" i="17"/>
  <c r="B1054" i="17"/>
  <c r="B1150" i="17" s="1"/>
  <c r="B1244" i="17" s="1"/>
  <c r="B954" i="17"/>
  <c r="B1035" i="16"/>
  <c r="B1131" i="16" s="1"/>
  <c r="B1225" i="16" s="1"/>
  <c r="B935" i="16"/>
  <c r="B1002" i="16"/>
  <c r="B1098" i="16" s="1"/>
  <c r="B1192" i="16" s="1"/>
  <c r="B902" i="16"/>
  <c r="B1062" i="16"/>
  <c r="B1158" i="16" s="1"/>
  <c r="B1252" i="16" s="1"/>
  <c r="B962" i="16"/>
  <c r="B1016" i="18"/>
  <c r="B1112" i="18" s="1"/>
  <c r="B1206" i="18" s="1"/>
  <c r="B916" i="18"/>
  <c r="H1055" i="18"/>
  <c r="E955" i="18"/>
  <c r="B1046" i="18"/>
  <c r="B1142" i="18" s="1"/>
  <c r="B1236" i="18" s="1"/>
  <c r="B946" i="18"/>
  <c r="B1033" i="17"/>
  <c r="B1129" i="17" s="1"/>
  <c r="B1223" i="17" s="1"/>
  <c r="B933" i="17"/>
  <c r="B1001" i="16"/>
  <c r="B1097" i="16" s="1"/>
  <c r="B1191" i="16" s="1"/>
  <c r="B901" i="16"/>
  <c r="B1032" i="16"/>
  <c r="B1128" i="16" s="1"/>
  <c r="B1222" i="16" s="1"/>
  <c r="B932" i="16"/>
  <c r="B1020" i="18"/>
  <c r="B1116" i="18" s="1"/>
  <c r="B1210" i="18" s="1"/>
  <c r="B920" i="18"/>
  <c r="B1027" i="18"/>
  <c r="B1123" i="18" s="1"/>
  <c r="B1217" i="18" s="1"/>
  <c r="B927" i="18"/>
  <c r="B1051" i="17"/>
  <c r="B1147" i="17" s="1"/>
  <c r="B1241" i="17" s="1"/>
  <c r="B951" i="17"/>
  <c r="B1014" i="18"/>
  <c r="B1110" i="18" s="1"/>
  <c r="B1204" i="18" s="1"/>
  <c r="B914" i="18"/>
  <c r="B1077" i="18"/>
  <c r="B1173" i="18" s="1"/>
  <c r="B1267" i="18" s="1"/>
  <c r="B977" i="18"/>
  <c r="B1076" i="18"/>
  <c r="B1172" i="18" s="1"/>
  <c r="B1266" i="18" s="1"/>
  <c r="B976" i="18"/>
  <c r="B1043" i="19"/>
  <c r="B943" i="19"/>
  <c r="K1055" i="19"/>
  <c r="B1052" i="19"/>
  <c r="B952" i="19"/>
  <c r="B1041" i="19"/>
  <c r="B941" i="19"/>
  <c r="B1070" i="19"/>
  <c r="B1166" i="19" s="1"/>
  <c r="B1260" i="19" s="1"/>
  <c r="B970" i="19"/>
  <c r="B1063" i="19"/>
  <c r="B963" i="19"/>
  <c r="H1019" i="19"/>
  <c r="E919" i="19"/>
  <c r="H1012" i="19"/>
  <c r="E912" i="19"/>
  <c r="B1064" i="19"/>
  <c r="B964" i="19"/>
  <c r="B1058" i="19"/>
  <c r="B958" i="19"/>
  <c r="H1025" i="19"/>
  <c r="E925" i="19"/>
  <c r="B1022" i="19"/>
  <c r="B922" i="19"/>
  <c r="B1057" i="19"/>
  <c r="B957" i="19"/>
  <c r="H1050" i="19"/>
  <c r="E950" i="19"/>
  <c r="H1047" i="19"/>
  <c r="E947" i="19"/>
  <c r="H1053" i="19"/>
  <c r="E953" i="19"/>
  <c r="H1044" i="19"/>
  <c r="E944" i="19"/>
  <c r="H1021" i="19"/>
  <c r="E921" i="19"/>
  <c r="H1037" i="19"/>
  <c r="E937" i="19"/>
  <c r="B1069" i="19"/>
  <c r="B969" i="19"/>
  <c r="H1042" i="19"/>
  <c r="E942" i="19"/>
  <c r="H1014" i="19"/>
  <c r="E914" i="19"/>
  <c r="B1076" i="19"/>
  <c r="B976" i="19"/>
  <c r="B1081" i="19"/>
  <c r="B1177" i="19" s="1"/>
  <c r="B1271" i="19" s="1"/>
  <c r="B981" i="19"/>
  <c r="K1076" i="19"/>
  <c r="H1067" i="19"/>
  <c r="E967" i="19"/>
  <c r="H1008" i="19"/>
  <c r="E908" i="19"/>
  <c r="H1045" i="19"/>
  <c r="E945" i="19"/>
  <c r="H1056" i="19"/>
  <c r="E956" i="19"/>
  <c r="B1082" i="19"/>
  <c r="B1178" i="19" s="1"/>
  <c r="B1272" i="19" s="1"/>
  <c r="B982" i="19"/>
  <c r="H1022" i="19"/>
  <c r="E922" i="19"/>
  <c r="B1073" i="19"/>
  <c r="B973" i="19"/>
  <c r="H1064" i="19"/>
  <c r="E964" i="19"/>
  <c r="H1023" i="19"/>
  <c r="E923" i="19"/>
  <c r="H1060" i="19"/>
  <c r="E960" i="19"/>
  <c r="H999" i="19"/>
  <c r="E899" i="19"/>
  <c r="H1016" i="19"/>
  <c r="E916" i="19"/>
  <c r="B1030" i="19"/>
  <c r="B930" i="19"/>
  <c r="H1002" i="19"/>
  <c r="E902" i="19"/>
  <c r="B1042" i="19"/>
  <c r="B942" i="19"/>
  <c r="H1005" i="19"/>
  <c r="E905" i="19"/>
  <c r="B1011" i="19"/>
  <c r="B911" i="19"/>
  <c r="B1046" i="19"/>
  <c r="B1142" i="19" s="1"/>
  <c r="B1236" i="19" s="1"/>
  <c r="B946" i="19"/>
  <c r="B898" i="19"/>
  <c r="B998" i="19"/>
  <c r="H1001" i="19"/>
  <c r="E901" i="19"/>
  <c r="B1050" i="19"/>
  <c r="B950" i="19"/>
  <c r="H1043" i="19"/>
  <c r="E943" i="19"/>
  <c r="B1002" i="19"/>
  <c r="B902" i="19"/>
  <c r="B1055" i="18"/>
  <c r="B1151" i="18" s="1"/>
  <c r="B1245" i="18" s="1"/>
  <c r="B955" i="18"/>
  <c r="B1039" i="18"/>
  <c r="B1135" i="18" s="1"/>
  <c r="B1229" i="18" s="1"/>
  <c r="B939" i="18"/>
  <c r="B1080" i="18"/>
  <c r="B1176" i="18" s="1"/>
  <c r="B1270" i="18" s="1"/>
  <c r="B980" i="18"/>
  <c r="B998" i="15"/>
  <c r="B1094" i="15" s="1"/>
  <c r="B1188" i="15" s="1"/>
  <c r="B898" i="15"/>
  <c r="B1012" i="17"/>
  <c r="B1108" i="17" s="1"/>
  <c r="B1202" i="17" s="1"/>
  <c r="B912" i="17"/>
  <c r="BK98" i="3"/>
  <c r="CC98" i="3" s="1"/>
  <c r="BK270" i="3"/>
  <c r="CC270" i="3" s="1"/>
  <c r="BK287" i="3"/>
  <c r="CC287" i="3" s="1"/>
  <c r="BK13" i="3"/>
  <c r="CC13" i="3" s="1"/>
  <c r="BK251" i="3"/>
  <c r="CC251" i="3" s="1"/>
  <c r="BK141" i="3"/>
  <c r="CC141" i="3" s="1"/>
  <c r="BK239" i="3"/>
  <c r="CC239" i="3" s="1"/>
  <c r="BK210" i="3"/>
  <c r="CC210" i="3" s="1"/>
  <c r="BK161" i="3"/>
  <c r="CC161" i="3" s="1"/>
  <c r="BK119" i="3"/>
  <c r="CC119" i="3" s="1"/>
  <c r="BK41" i="3"/>
  <c r="CC41" i="3" s="1"/>
  <c r="BL194" i="3"/>
  <c r="CD194" i="3" s="1"/>
  <c r="BL153" i="3"/>
  <c r="CD153" i="3" s="1"/>
  <c r="BL120" i="3"/>
  <c r="CD120" i="3" s="1"/>
  <c r="BL229" i="3"/>
  <c r="CD229" i="3" s="1"/>
  <c r="BL272" i="3"/>
  <c r="CD272" i="3" s="1"/>
  <c r="BL89" i="3"/>
  <c r="CD89" i="3" s="1"/>
  <c r="BL10" i="3"/>
  <c r="CD10" i="3" s="1"/>
  <c r="BL130" i="3"/>
  <c r="CD130" i="3" s="1"/>
  <c r="BK342" i="3"/>
  <c r="CC342" i="3" s="1"/>
  <c r="BL318" i="3"/>
  <c r="CD318" i="3" s="1"/>
  <c r="BL138" i="3"/>
  <c r="CD138" i="3" s="1"/>
  <c r="BK117" i="3"/>
  <c r="CC117" i="3" s="1"/>
  <c r="BJ209" i="3"/>
  <c r="CB209" i="3" s="1"/>
  <c r="BJ158" i="3"/>
  <c r="CB158" i="3" s="1"/>
  <c r="BJ251" i="3"/>
  <c r="CB251" i="3" s="1"/>
  <c r="BJ22" i="3"/>
  <c r="CB22" i="3" s="1"/>
  <c r="BJ315" i="3"/>
  <c r="CB315" i="3" s="1"/>
  <c r="BJ54" i="3"/>
  <c r="CB54" i="3" s="1"/>
  <c r="BJ70" i="3"/>
  <c r="CB70" i="3" s="1"/>
  <c r="BJ175" i="3"/>
  <c r="CB175" i="3" s="1"/>
  <c r="BJ34" i="3"/>
  <c r="CB34" i="3" s="1"/>
  <c r="BJ146" i="3"/>
  <c r="CB146" i="3" s="1"/>
  <c r="BJ230" i="3"/>
  <c r="CB230" i="3" s="1"/>
  <c r="BJ159" i="3"/>
  <c r="CB159" i="3" s="1"/>
  <c r="BJ334" i="3"/>
  <c r="CB334" i="3" s="1"/>
  <c r="BJ45" i="3"/>
  <c r="CB45" i="3" s="1"/>
  <c r="BJ15" i="3"/>
  <c r="CB15" i="3" s="1"/>
  <c r="BJ62" i="3"/>
  <c r="CB62" i="3" s="1"/>
  <c r="BK107" i="3"/>
  <c r="CC107" i="3" s="1"/>
  <c r="BK185" i="3"/>
  <c r="CC185" i="3" s="1"/>
  <c r="BK159" i="3"/>
  <c r="CC159" i="3" s="1"/>
  <c r="BK322" i="3"/>
  <c r="CC322" i="3" s="1"/>
  <c r="BK258" i="3"/>
  <c r="CC258" i="3" s="1"/>
  <c r="BK267" i="3"/>
  <c r="CC267" i="3" s="1"/>
  <c r="BK50" i="3"/>
  <c r="CC50" i="3" s="1"/>
  <c r="BK109" i="3"/>
  <c r="CC109" i="3" s="1"/>
  <c r="BK116" i="3"/>
  <c r="CC116" i="3" s="1"/>
  <c r="BK43" i="3"/>
  <c r="CC43" i="3" s="1"/>
  <c r="BK82" i="3"/>
  <c r="CC82" i="3" s="1"/>
  <c r="BK125" i="3"/>
  <c r="CC125" i="3" s="1"/>
  <c r="BK70" i="3"/>
  <c r="CC70" i="3" s="1"/>
  <c r="BI118" i="3"/>
  <c r="CA118" i="3" s="1"/>
  <c r="BL39" i="3"/>
  <c r="CD39" i="3" s="1"/>
  <c r="BL123" i="3"/>
  <c r="CD123" i="3" s="1"/>
  <c r="BL301" i="3"/>
  <c r="CD301" i="3" s="1"/>
  <c r="BL206" i="3"/>
  <c r="CD206" i="3" s="1"/>
  <c r="BL238" i="3"/>
  <c r="CD238" i="3" s="1"/>
  <c r="BL325" i="3"/>
  <c r="CD325" i="3" s="1"/>
  <c r="BL215" i="3"/>
  <c r="CD215" i="3" s="1"/>
  <c r="BL75" i="3"/>
  <c r="CD75" i="3" s="1"/>
  <c r="BL249" i="3"/>
  <c r="CD249" i="3" s="1"/>
  <c r="BI220" i="3"/>
  <c r="CA220" i="3" s="1"/>
  <c r="BK146" i="3"/>
  <c r="CC146" i="3" s="1"/>
  <c r="BK275" i="3"/>
  <c r="CC275" i="3" s="1"/>
  <c r="BK58" i="3"/>
  <c r="CC58" i="3" s="1"/>
  <c r="BI301" i="3"/>
  <c r="CA301" i="3" s="1"/>
  <c r="BL327" i="3"/>
  <c r="CD327" i="3" s="1"/>
  <c r="BJ229" i="3"/>
  <c r="CB229" i="3" s="1"/>
  <c r="BJ275" i="3"/>
  <c r="CB275" i="3" s="1"/>
  <c r="BJ190" i="3"/>
  <c r="CB190" i="3" s="1"/>
  <c r="BJ224" i="3"/>
  <c r="CB224" i="3" s="1"/>
  <c r="BJ147" i="3"/>
  <c r="CB147" i="3" s="1"/>
  <c r="BJ16" i="3"/>
  <c r="CB16" i="3" s="1"/>
  <c r="BJ310" i="3"/>
  <c r="CB310" i="3" s="1"/>
  <c r="BJ246" i="3"/>
  <c r="CB246" i="3" s="1"/>
  <c r="BJ139" i="3"/>
  <c r="CB139" i="3" s="1"/>
  <c r="BJ142" i="3"/>
  <c r="CB142" i="3" s="1"/>
  <c r="BJ253" i="3"/>
  <c r="CB253" i="3" s="1"/>
  <c r="BJ134" i="3"/>
  <c r="CB134" i="3" s="1"/>
  <c r="BJ257" i="3"/>
  <c r="CB257" i="3" s="1"/>
  <c r="BJ93" i="3"/>
  <c r="CB93" i="3" s="1"/>
  <c r="BJ270" i="3"/>
  <c r="CB270" i="3" s="1"/>
  <c r="BJ298" i="3"/>
  <c r="CB298" i="3" s="1"/>
  <c r="BJ126" i="3"/>
  <c r="CB126" i="3" s="1"/>
  <c r="BJ182" i="3"/>
  <c r="CB182" i="3" s="1"/>
  <c r="BK171" i="3"/>
  <c r="CC171" i="3" s="1"/>
  <c r="BK255" i="3"/>
  <c r="CC255" i="3" s="1"/>
  <c r="BK9" i="3"/>
  <c r="CC9" i="3" s="1"/>
  <c r="BK253" i="3"/>
  <c r="CC253" i="3" s="1"/>
  <c r="BK87" i="3"/>
  <c r="CC87" i="3" s="1"/>
  <c r="BK178" i="3"/>
  <c r="CC178" i="3" s="1"/>
  <c r="BK331" i="3"/>
  <c r="CC331" i="3" s="1"/>
  <c r="BK165" i="3"/>
  <c r="CC165" i="3" s="1"/>
  <c r="BK262" i="3"/>
  <c r="CC262" i="3" s="1"/>
  <c r="BK290" i="3"/>
  <c r="CC290" i="3" s="1"/>
  <c r="BI286" i="3"/>
  <c r="CA286" i="3" s="1"/>
  <c r="BK151" i="3"/>
  <c r="CC151" i="3" s="1"/>
  <c r="BL224" i="3"/>
  <c r="CD224" i="3" s="1"/>
  <c r="BL247" i="3"/>
  <c r="CD247" i="3" s="1"/>
  <c r="BL46" i="3"/>
  <c r="CD46" i="3" s="1"/>
  <c r="BL237" i="3"/>
  <c r="CD237" i="3" s="1"/>
  <c r="BL83" i="3"/>
  <c r="CD83" i="3" s="1"/>
  <c r="BL279" i="3"/>
  <c r="CD279" i="3" s="1"/>
  <c r="BL223" i="3"/>
  <c r="CD223" i="3" s="1"/>
  <c r="BL168" i="3"/>
  <c r="CD168" i="3" s="1"/>
  <c r="BL59" i="3"/>
  <c r="CD59" i="3" s="1"/>
  <c r="BL64" i="3"/>
  <c r="CD64" i="3" s="1"/>
  <c r="BI42" i="3"/>
  <c r="CA42" i="3" s="1"/>
  <c r="BL98" i="3"/>
  <c r="CD98" i="3" s="1"/>
  <c r="BK85" i="3"/>
  <c r="CC85" i="3" s="1"/>
  <c r="BK86" i="3"/>
  <c r="CC86" i="3" s="1"/>
  <c r="BK73" i="3"/>
  <c r="CC73" i="3" s="1"/>
  <c r="BJ89" i="3"/>
  <c r="CB89" i="3" s="1"/>
  <c r="BJ265" i="3"/>
  <c r="CB265" i="3" s="1"/>
  <c r="BJ330" i="3"/>
  <c r="CB330" i="3" s="1"/>
  <c r="BJ57" i="3"/>
  <c r="CB57" i="3" s="1"/>
  <c r="BJ233" i="3"/>
  <c r="CB233" i="3" s="1"/>
  <c r="BJ238" i="3"/>
  <c r="CB238" i="3" s="1"/>
  <c r="BJ341" i="3"/>
  <c r="CB341" i="3" s="1"/>
  <c r="BJ26" i="3"/>
  <c r="CB26" i="3" s="1"/>
  <c r="BJ285" i="3"/>
  <c r="CB285" i="3" s="1"/>
  <c r="BJ133" i="3"/>
  <c r="CB133" i="3" s="1"/>
  <c r="BJ286" i="3"/>
  <c r="CB286" i="3" s="1"/>
  <c r="BJ193" i="3"/>
  <c r="CB193" i="3" s="1"/>
  <c r="BJ33" i="3"/>
  <c r="CB33" i="3" s="1"/>
  <c r="BJ39" i="3"/>
  <c r="CB39" i="3" s="1"/>
  <c r="BJ153" i="3"/>
  <c r="CB153" i="3" s="1"/>
  <c r="BJ21" i="3"/>
  <c r="CB21" i="3" s="1"/>
  <c r="BJ98" i="3"/>
  <c r="CB98" i="3" s="1"/>
  <c r="BJ243" i="3"/>
  <c r="CB243" i="3" s="1"/>
  <c r="BJ162" i="3"/>
  <c r="CB162" i="3" s="1"/>
  <c r="BJ67" i="3"/>
  <c r="CB67" i="3" s="1"/>
  <c r="BK333" i="3"/>
  <c r="CC333" i="3" s="1"/>
  <c r="BK154" i="3"/>
  <c r="CC154" i="3" s="1"/>
  <c r="BK313" i="3"/>
  <c r="CC313" i="3" s="1"/>
  <c r="BK235" i="3"/>
  <c r="CC235" i="3" s="1"/>
  <c r="BK30" i="3"/>
  <c r="CC30" i="3" s="1"/>
  <c r="BK224" i="3"/>
  <c r="CC224" i="3" s="1"/>
  <c r="BK245" i="3"/>
  <c r="CC245" i="3" s="1"/>
  <c r="BK314" i="3"/>
  <c r="CC314" i="3" s="1"/>
  <c r="BK241" i="3"/>
  <c r="CC241" i="3" s="1"/>
  <c r="BK203" i="3"/>
  <c r="CC203" i="3" s="1"/>
  <c r="BK105" i="3"/>
  <c r="CC105" i="3" s="1"/>
  <c r="BL231" i="3"/>
  <c r="CD231" i="3" s="1"/>
  <c r="BL18" i="3"/>
  <c r="CD18" i="3" s="1"/>
  <c r="BL209" i="3"/>
  <c r="CD209" i="3" s="1"/>
  <c r="BL310" i="3"/>
  <c r="CD310" i="3" s="1"/>
  <c r="BL58" i="3"/>
  <c r="CD58" i="3" s="1"/>
  <c r="BL185" i="3"/>
  <c r="CD185" i="3" s="1"/>
  <c r="BL50" i="3"/>
  <c r="CD50" i="3" s="1"/>
  <c r="BL259" i="3"/>
  <c r="CD259" i="3" s="1"/>
  <c r="BK223" i="3"/>
  <c r="CC223" i="3" s="1"/>
  <c r="BL282" i="3"/>
  <c r="CD282" i="3" s="1"/>
  <c r="BJ55" i="3"/>
  <c r="CB55" i="3" s="1"/>
  <c r="BJ267" i="3"/>
  <c r="CB267" i="3" s="1"/>
  <c r="BJ198" i="3"/>
  <c r="CB198" i="3" s="1"/>
  <c r="BJ317" i="3"/>
  <c r="CB317" i="3" s="1"/>
  <c r="BJ107" i="3"/>
  <c r="CB107" i="3" s="1"/>
  <c r="BJ293" i="3"/>
  <c r="CB293" i="3" s="1"/>
  <c r="BJ143" i="3"/>
  <c r="CB143" i="3" s="1"/>
  <c r="BJ237" i="3"/>
  <c r="CB237" i="3" s="1"/>
  <c r="BJ81" i="3"/>
  <c r="CB81" i="3" s="1"/>
  <c r="BJ51" i="3"/>
  <c r="CB51" i="3" s="1"/>
  <c r="BJ279" i="3"/>
  <c r="CB279" i="3" s="1"/>
  <c r="BJ46" i="3"/>
  <c r="CB46" i="3" s="1"/>
  <c r="BJ59" i="3"/>
  <c r="CB59" i="3" s="1"/>
  <c r="BJ207" i="3"/>
  <c r="CB207" i="3" s="1"/>
  <c r="BJ343" i="3"/>
  <c r="CB343" i="3" s="1"/>
  <c r="BJ328" i="3"/>
  <c r="CB328" i="3" s="1"/>
  <c r="BJ287" i="3"/>
  <c r="CB287" i="3" s="1"/>
  <c r="BJ205" i="3"/>
  <c r="CB205" i="3" s="1"/>
  <c r="BJ129" i="3"/>
  <c r="CB129" i="3" s="1"/>
  <c r="BJ75" i="3"/>
  <c r="CB75" i="3" s="1"/>
  <c r="BJ231" i="3"/>
  <c r="CB231" i="3" s="1"/>
  <c r="BJ306" i="3"/>
  <c r="CB306" i="3" s="1"/>
  <c r="BJ90" i="3"/>
  <c r="CB90" i="3" s="1"/>
  <c r="BJ314" i="3"/>
  <c r="CB314" i="3" s="1"/>
  <c r="BJ117" i="3"/>
  <c r="CB117" i="3" s="1"/>
  <c r="BJ179" i="3"/>
  <c r="CB179" i="3" s="1"/>
  <c r="BJ85" i="3"/>
  <c r="CB85" i="3" s="1"/>
  <c r="BK315" i="3"/>
  <c r="CC315" i="3" s="1"/>
  <c r="BK250" i="3"/>
  <c r="CC250" i="3" s="1"/>
  <c r="BK135" i="3"/>
  <c r="CC135" i="3" s="1"/>
  <c r="BK215" i="3"/>
  <c r="CC215" i="3" s="1"/>
  <c r="BK237" i="3"/>
  <c r="CC237" i="3" s="1"/>
  <c r="BK321" i="3"/>
  <c r="CC321" i="3" s="1"/>
  <c r="BK263" i="3"/>
  <c r="CC263" i="3" s="1"/>
  <c r="BK227" i="3"/>
  <c r="CC227" i="3" s="1"/>
  <c r="BK157" i="3"/>
  <c r="CC157" i="3" s="1"/>
  <c r="BK55" i="3"/>
  <c r="CC55" i="3" s="1"/>
  <c r="BI37" i="3"/>
  <c r="CA37" i="3" s="1"/>
  <c r="BL322" i="3"/>
  <c r="CD322" i="3" s="1"/>
  <c r="BK169" i="3"/>
  <c r="CC169" i="3" s="1"/>
  <c r="BL158" i="3"/>
  <c r="CD158" i="3" s="1"/>
  <c r="BL191" i="3"/>
  <c r="CD191" i="3" s="1"/>
  <c r="BL90" i="3"/>
  <c r="CD90" i="3" s="1"/>
  <c r="BL295" i="3"/>
  <c r="CD295" i="3" s="1"/>
  <c r="BL250" i="3"/>
  <c r="CD250" i="3" s="1"/>
  <c r="BL169" i="3"/>
  <c r="CD169" i="3" s="1"/>
  <c r="BL195" i="3"/>
  <c r="CD195" i="3" s="1"/>
  <c r="BL161" i="3"/>
  <c r="CD161" i="3" s="1"/>
  <c r="BI287" i="3"/>
  <c r="CA287" i="3" s="1"/>
  <c r="BI117" i="3"/>
  <c r="CA117" i="3" s="1"/>
  <c r="BK306" i="3"/>
  <c r="CC306" i="3" s="1"/>
  <c r="BK220" i="3"/>
  <c r="CC220" i="3" s="1"/>
  <c r="BL183" i="3"/>
  <c r="CD183" i="3" s="1"/>
  <c r="BJ273" i="3"/>
  <c r="CB273" i="3" s="1"/>
  <c r="BJ201" i="3"/>
  <c r="CB201" i="3" s="1"/>
  <c r="BJ79" i="3"/>
  <c r="CB79" i="3" s="1"/>
  <c r="BJ127" i="3"/>
  <c r="CB127" i="3" s="1"/>
  <c r="BJ254" i="3"/>
  <c r="CB254" i="3" s="1"/>
  <c r="BJ113" i="3"/>
  <c r="CB113" i="3" s="1"/>
  <c r="BJ13" i="3"/>
  <c r="CB13" i="3" s="1"/>
  <c r="BJ64" i="3"/>
  <c r="CB64" i="3" s="1"/>
  <c r="BJ337" i="3"/>
  <c r="CB337" i="3" s="1"/>
  <c r="BJ299" i="3"/>
  <c r="CB299" i="3" s="1"/>
  <c r="BJ339" i="3"/>
  <c r="CB339" i="3" s="1"/>
  <c r="BJ83" i="3"/>
  <c r="CB83" i="3" s="1"/>
  <c r="BJ71" i="3"/>
  <c r="CB71" i="3" s="1"/>
  <c r="BK145" i="3"/>
  <c r="CC145" i="3" s="1"/>
  <c r="BK62" i="3"/>
  <c r="CC62" i="3" s="1"/>
  <c r="BK182" i="3"/>
  <c r="CC182" i="3" s="1"/>
  <c r="BK305" i="3"/>
  <c r="CC305" i="3" s="1"/>
  <c r="BK127" i="3"/>
  <c r="CC127" i="3" s="1"/>
  <c r="BK45" i="3"/>
  <c r="CC45" i="3" s="1"/>
  <c r="BK273" i="3"/>
  <c r="CC273" i="3" s="1"/>
  <c r="BK94" i="3"/>
  <c r="CC94" i="3" s="1"/>
  <c r="BK181" i="3"/>
  <c r="CC181" i="3" s="1"/>
  <c r="BK324" i="3"/>
  <c r="CC324" i="3" s="1"/>
  <c r="BK143" i="3"/>
  <c r="CC143" i="3" s="1"/>
  <c r="BK18" i="3"/>
  <c r="CC18" i="3" s="1"/>
  <c r="BK67" i="3"/>
  <c r="CC67" i="3" s="1"/>
  <c r="BK319" i="3"/>
  <c r="CC319" i="3" s="1"/>
  <c r="BK54" i="3"/>
  <c r="CC54" i="3" s="1"/>
  <c r="BK120" i="3"/>
  <c r="CC120" i="3" s="1"/>
  <c r="BK74" i="3"/>
  <c r="CC74" i="3" s="1"/>
  <c r="BK201" i="3"/>
  <c r="CC201" i="3" s="1"/>
  <c r="BK12" i="3"/>
  <c r="CC12" i="3" s="1"/>
  <c r="BK83" i="3"/>
  <c r="CC83" i="3" s="1"/>
  <c r="BK75" i="3"/>
  <c r="CC75" i="3" s="1"/>
  <c r="BI209" i="3"/>
  <c r="CA209" i="3" s="1"/>
  <c r="BL16" i="3"/>
  <c r="CD16" i="3" s="1"/>
  <c r="BK110" i="3"/>
  <c r="CC110" i="3" s="1"/>
  <c r="BL94" i="3"/>
  <c r="CD94" i="3" s="1"/>
  <c r="BL210" i="3"/>
  <c r="CD210" i="3" s="1"/>
  <c r="BL114" i="3"/>
  <c r="CD114" i="3" s="1"/>
  <c r="BL53" i="3"/>
  <c r="CD53" i="3" s="1"/>
  <c r="BL241" i="3"/>
  <c r="CD241" i="3" s="1"/>
  <c r="BL302" i="3"/>
  <c r="CD302" i="3" s="1"/>
  <c r="BL125" i="3"/>
  <c r="CD125" i="3" s="1"/>
  <c r="BL65" i="3"/>
  <c r="CD65" i="3" s="1"/>
  <c r="BL251" i="3"/>
  <c r="CD251" i="3" s="1"/>
  <c r="BL82" i="3"/>
  <c r="CD82" i="3" s="1"/>
  <c r="BL285" i="3"/>
  <c r="CD285" i="3" s="1"/>
  <c r="BL283" i="3"/>
  <c r="CD283" i="3" s="1"/>
  <c r="BL166" i="3"/>
  <c r="CD166" i="3" s="1"/>
  <c r="BL199" i="3"/>
  <c r="CD199" i="3" s="1"/>
  <c r="BL19" i="3"/>
  <c r="CD19" i="3" s="1"/>
  <c r="BL106" i="3"/>
  <c r="CD106" i="3" s="1"/>
  <c r="BL43" i="3"/>
  <c r="CD43" i="3" s="1"/>
  <c r="BL291" i="3"/>
  <c r="CD291" i="3" s="1"/>
  <c r="BL13" i="3"/>
  <c r="CD13" i="3" s="1"/>
  <c r="BL278" i="3"/>
  <c r="CD278" i="3" s="1"/>
  <c r="BL221" i="3"/>
  <c r="CD221" i="3" s="1"/>
  <c r="BL122" i="3"/>
  <c r="CD122" i="3" s="1"/>
  <c r="BL126" i="3"/>
  <c r="CD126" i="3" s="1"/>
  <c r="BL281" i="3"/>
  <c r="CD281" i="3" s="1"/>
  <c r="BL85" i="3"/>
  <c r="CD85" i="3" s="1"/>
  <c r="BL293" i="3"/>
  <c r="CD293" i="3" s="1"/>
  <c r="BL91" i="3"/>
  <c r="CD91" i="3" s="1"/>
  <c r="BL342" i="3"/>
  <c r="CD342" i="3" s="1"/>
  <c r="BL41" i="3"/>
  <c r="CD41" i="3" s="1"/>
  <c r="BL226" i="3"/>
  <c r="CD226" i="3" s="1"/>
  <c r="BL220" i="3"/>
  <c r="CD220" i="3" s="1"/>
  <c r="BI194" i="3"/>
  <c r="CA194" i="3" s="1"/>
  <c r="BL34" i="3"/>
  <c r="CD34" i="3" s="1"/>
  <c r="BK214" i="3"/>
  <c r="CC214" i="3" s="1"/>
  <c r="BI103" i="3"/>
  <c r="CA103" i="3" s="1"/>
  <c r="BK231" i="3"/>
  <c r="CC231" i="3" s="1"/>
  <c r="BK22" i="3"/>
  <c r="CC22" i="3" s="1"/>
  <c r="BL190" i="3"/>
  <c r="CD190" i="3" s="1"/>
  <c r="BL335" i="3"/>
  <c r="CD335" i="3" s="1"/>
  <c r="BL74" i="3"/>
  <c r="CD74" i="3" s="1"/>
  <c r="BK278" i="3"/>
  <c r="CC278" i="3" s="1"/>
  <c r="BK21" i="3"/>
  <c r="CC21" i="3" s="1"/>
  <c r="BJ103" i="3"/>
  <c r="CB103" i="3" s="1"/>
  <c r="BJ149" i="3"/>
  <c r="CB149" i="3" s="1"/>
  <c r="BJ186" i="3"/>
  <c r="CB186" i="3" s="1"/>
  <c r="BJ145" i="3"/>
  <c r="CB145" i="3" s="1"/>
  <c r="BJ301" i="3"/>
  <c r="CB301" i="3" s="1"/>
  <c r="BJ19" i="3"/>
  <c r="CB19" i="3" s="1"/>
  <c r="BJ321" i="3"/>
  <c r="CB321" i="3" s="1"/>
  <c r="BJ78" i="3"/>
  <c r="CB78" i="3" s="1"/>
  <c r="BJ61" i="3"/>
  <c r="CB61" i="3" s="1"/>
  <c r="BJ294" i="3"/>
  <c r="CB294" i="3" s="1"/>
  <c r="BJ171" i="3"/>
  <c r="CB171" i="3" s="1"/>
  <c r="BJ172" i="3"/>
  <c r="CB172" i="3" s="1"/>
  <c r="BJ151" i="3"/>
  <c r="CB151" i="3" s="1"/>
  <c r="BJ242" i="3"/>
  <c r="CB242" i="3" s="1"/>
  <c r="BJ97" i="3"/>
  <c r="CB97" i="3" s="1"/>
  <c r="BJ77" i="3"/>
  <c r="CB77" i="3" s="1"/>
  <c r="BJ187" i="3"/>
  <c r="CB187" i="3" s="1"/>
  <c r="BJ220" i="3"/>
  <c r="CB220" i="3" s="1"/>
  <c r="BK189" i="3"/>
  <c r="CC189" i="3" s="1"/>
  <c r="BK327" i="3"/>
  <c r="CC327" i="3" s="1"/>
  <c r="BK131" i="3"/>
  <c r="CC131" i="3" s="1"/>
  <c r="BK122" i="3"/>
  <c r="CC122" i="3" s="1"/>
  <c r="BK209" i="3"/>
  <c r="CC209" i="3" s="1"/>
  <c r="BK163" i="3"/>
  <c r="CC163" i="3" s="1"/>
  <c r="BK89" i="3"/>
  <c r="CC89" i="3" s="1"/>
  <c r="BK15" i="3"/>
  <c r="CC15" i="3" s="1"/>
  <c r="BK335" i="3"/>
  <c r="CC335" i="3" s="1"/>
  <c r="BK111" i="3"/>
  <c r="CC111" i="3" s="1"/>
  <c r="BK307" i="3"/>
  <c r="CC307" i="3" s="1"/>
  <c r="BK318" i="3"/>
  <c r="CC318" i="3" s="1"/>
  <c r="BI181" i="3"/>
  <c r="CA181" i="3" s="1"/>
  <c r="BK295" i="3"/>
  <c r="CC295" i="3" s="1"/>
  <c r="BL129" i="3"/>
  <c r="CD129" i="3" s="1"/>
  <c r="BL338" i="3"/>
  <c r="CD338" i="3" s="1"/>
  <c r="BL339" i="3"/>
  <c r="CD339" i="3" s="1"/>
  <c r="BL101" i="3"/>
  <c r="CD101" i="3" s="1"/>
  <c r="BL321" i="3"/>
  <c r="CD321" i="3" s="1"/>
  <c r="BL111" i="3"/>
  <c r="CD111" i="3" s="1"/>
  <c r="BL87" i="3"/>
  <c r="CD87" i="3" s="1"/>
  <c r="BL73" i="3"/>
  <c r="CD73" i="3" s="1"/>
  <c r="BL287" i="3"/>
  <c r="CD287" i="3" s="1"/>
  <c r="BL218" i="3"/>
  <c r="CD218" i="3" s="1"/>
  <c r="BL182" i="3"/>
  <c r="CD182" i="3" s="1"/>
  <c r="BL29" i="3"/>
  <c r="CD29" i="3" s="1"/>
  <c r="BL54" i="3"/>
  <c r="CD54" i="3" s="1"/>
  <c r="BL319" i="3"/>
  <c r="CD319" i="3" s="1"/>
  <c r="BL315" i="3"/>
  <c r="CD315" i="3" s="1"/>
  <c r="BL139" i="3"/>
  <c r="CD139" i="3" s="1"/>
  <c r="BL245" i="3"/>
  <c r="CD245" i="3" s="1"/>
  <c r="BL33" i="3"/>
  <c r="CD33" i="3" s="1"/>
  <c r="BL135" i="3"/>
  <c r="CD135" i="3" s="1"/>
  <c r="BL207" i="3"/>
  <c r="CD207" i="3" s="1"/>
  <c r="BL78" i="3"/>
  <c r="CD78" i="3" s="1"/>
  <c r="BL159" i="3"/>
  <c r="CD159" i="3" s="1"/>
  <c r="BL305" i="3"/>
  <c r="CD305" i="3" s="1"/>
  <c r="BL255" i="3"/>
  <c r="CD255" i="3" s="1"/>
  <c r="BK103" i="3"/>
  <c r="CC103" i="3" s="1"/>
  <c r="BK130" i="3"/>
  <c r="CC130" i="3" s="1"/>
  <c r="BK19" i="3"/>
  <c r="CC19" i="3" s="1"/>
  <c r="BK81" i="3"/>
  <c r="CC81" i="3" s="1"/>
  <c r="BK211" i="3"/>
  <c r="CC211" i="3" s="1"/>
  <c r="BK97" i="3"/>
  <c r="CC97" i="3" s="1"/>
  <c r="BK317" i="3"/>
  <c r="CC317" i="3" s="1"/>
  <c r="BK303" i="3"/>
  <c r="CC303" i="3" s="1"/>
  <c r="BK106" i="3"/>
  <c r="CC106" i="3" s="1"/>
  <c r="BK269" i="3"/>
  <c r="CC269" i="3" s="1"/>
  <c r="BK213" i="3"/>
  <c r="CC213" i="3" s="1"/>
  <c r="BI114" i="3"/>
  <c r="CA114" i="3" s="1"/>
  <c r="BL230" i="3"/>
  <c r="CD230" i="3" s="1"/>
  <c r="BL174" i="3"/>
  <c r="CD174" i="3" s="1"/>
  <c r="BL133" i="3"/>
  <c r="CD133" i="3" s="1"/>
  <c r="BL99" i="3"/>
  <c r="CD99" i="3" s="1"/>
  <c r="BL343" i="3"/>
  <c r="CD343" i="3" s="1"/>
  <c r="BL154" i="3"/>
  <c r="CD154" i="3" s="1"/>
  <c r="BL165" i="3"/>
  <c r="CD165" i="3" s="1"/>
  <c r="BL213" i="3"/>
  <c r="CD213" i="3" s="1"/>
  <c r="BL267" i="3"/>
  <c r="CD267" i="3" s="1"/>
  <c r="BL193" i="3"/>
  <c r="CD193" i="3" s="1"/>
  <c r="BL38" i="3"/>
  <c r="CD38" i="3" s="1"/>
  <c r="BL45" i="3"/>
  <c r="CD45" i="3" s="1"/>
  <c r="BL214" i="3"/>
  <c r="CD214" i="3" s="1"/>
  <c r="BL110" i="3"/>
  <c r="CD110" i="3" s="1"/>
  <c r="BL162" i="3"/>
  <c r="CD162" i="3" s="1"/>
  <c r="BK149" i="3"/>
  <c r="CC149" i="3" s="1"/>
  <c r="BK328" i="3"/>
  <c r="CC328" i="3" s="1"/>
  <c r="BK150" i="3"/>
  <c r="CC150" i="3" s="1"/>
  <c r="BK137" i="3"/>
  <c r="CC137" i="3" s="1"/>
  <c r="BI254" i="3"/>
  <c r="CA254" i="3" s="1"/>
  <c r="BK218" i="3"/>
  <c r="CC218" i="3" s="1"/>
  <c r="BJ30" i="3"/>
  <c r="CB30" i="3" s="1"/>
  <c r="BJ217" i="3"/>
  <c r="CB217" i="3" s="1"/>
  <c r="BJ111" i="3"/>
  <c r="CB111" i="3" s="1"/>
  <c r="BJ114" i="3"/>
  <c r="CB114" i="3" s="1"/>
  <c r="BJ338" i="3"/>
  <c r="CB338" i="3" s="1"/>
  <c r="BJ191" i="3"/>
  <c r="CB191" i="3" s="1"/>
  <c r="BJ135" i="3"/>
  <c r="CB135" i="3" s="1"/>
  <c r="BJ53" i="3"/>
  <c r="CB53" i="3" s="1"/>
  <c r="BJ249" i="3"/>
  <c r="CB249" i="3" s="1"/>
  <c r="BJ195" i="3"/>
  <c r="CB195" i="3" s="1"/>
  <c r="BJ99" i="3"/>
  <c r="CB99" i="3" s="1"/>
  <c r="BJ125" i="3"/>
  <c r="CB125" i="3" s="1"/>
  <c r="BJ73" i="3"/>
  <c r="CB73" i="3" s="1"/>
  <c r="BJ269" i="3"/>
  <c r="CB269" i="3" s="1"/>
  <c r="BJ86" i="3"/>
  <c r="CB86" i="3" s="1"/>
  <c r="BJ166" i="3"/>
  <c r="CB166" i="3" s="1"/>
  <c r="BJ185" i="3"/>
  <c r="CB185" i="3" s="1"/>
  <c r="BJ74" i="3"/>
  <c r="CB74" i="3" s="1"/>
  <c r="BJ58" i="3"/>
  <c r="CB58" i="3" s="1"/>
  <c r="BJ331" i="3"/>
  <c r="CB331" i="3" s="1"/>
  <c r="BJ101" i="3"/>
  <c r="CB101" i="3" s="1"/>
  <c r="BJ250" i="3"/>
  <c r="CB250" i="3" s="1"/>
  <c r="BJ169" i="3"/>
  <c r="CB169" i="3" s="1"/>
  <c r="BJ255" i="3"/>
  <c r="CB255" i="3" s="1"/>
  <c r="BK230" i="3"/>
  <c r="CC230" i="3" s="1"/>
  <c r="BK77" i="3"/>
  <c r="CC77" i="3" s="1"/>
  <c r="BK126" i="3"/>
  <c r="CC126" i="3" s="1"/>
  <c r="BK39" i="3"/>
  <c r="CC39" i="3" s="1"/>
  <c r="BK289" i="3"/>
  <c r="CC289" i="3" s="1"/>
  <c r="BK194" i="3"/>
  <c r="CC194" i="3" s="1"/>
  <c r="BK153" i="3"/>
  <c r="CC153" i="3" s="1"/>
  <c r="BK298" i="3"/>
  <c r="CC298" i="3" s="1"/>
  <c r="BK101" i="3"/>
  <c r="CC101" i="3" s="1"/>
  <c r="BK193" i="3"/>
  <c r="CC193" i="3" s="1"/>
  <c r="BK330" i="3"/>
  <c r="CC330" i="3" s="1"/>
  <c r="BI294" i="3"/>
  <c r="CA294" i="3" s="1"/>
  <c r="BL172" i="3"/>
  <c r="CD172" i="3" s="1"/>
  <c r="BL103" i="3"/>
  <c r="CD103" i="3" s="1"/>
  <c r="BL186" i="3"/>
  <c r="CD186" i="3" s="1"/>
  <c r="BL131" i="3"/>
  <c r="CD131" i="3" s="1"/>
  <c r="BL217" i="3"/>
  <c r="CD217" i="3" s="1"/>
  <c r="BL151" i="3"/>
  <c r="CD151" i="3" s="1"/>
  <c r="BL177" i="3"/>
  <c r="CD177" i="3" s="1"/>
  <c r="BL134" i="3"/>
  <c r="CD134" i="3" s="1"/>
  <c r="BL145" i="3"/>
  <c r="CD145" i="3" s="1"/>
  <c r="BL333" i="3"/>
  <c r="CD333" i="3" s="1"/>
  <c r="BL328" i="3"/>
  <c r="CD328" i="3" s="1"/>
  <c r="BL233" i="3"/>
  <c r="CD233" i="3" s="1"/>
  <c r="BL155" i="3"/>
  <c r="CD155" i="3" s="1"/>
  <c r="BL21" i="3"/>
  <c r="CD21" i="3" s="1"/>
  <c r="BI339" i="3"/>
  <c r="CA339" i="3" s="1"/>
  <c r="BL68" i="3"/>
  <c r="CD68" i="3" s="1"/>
  <c r="BI154" i="3"/>
  <c r="CA154" i="3" s="1"/>
  <c r="BL116" i="3"/>
  <c r="CD116" i="3" s="1"/>
  <c r="BJ178" i="3"/>
  <c r="CB178" i="3" s="1"/>
  <c r="BJ247" i="3"/>
  <c r="CB247" i="3" s="1"/>
  <c r="BJ165" i="3"/>
  <c r="CB165" i="3" s="1"/>
  <c r="BJ109" i="3"/>
  <c r="CB109" i="3" s="1"/>
  <c r="BJ282" i="3"/>
  <c r="CB282" i="3" s="1"/>
  <c r="BJ43" i="3"/>
  <c r="CB43" i="3" s="1"/>
  <c r="BJ91" i="3"/>
  <c r="CB91" i="3" s="1"/>
  <c r="BJ150" i="3"/>
  <c r="CB150" i="3" s="1"/>
  <c r="BJ319" i="3"/>
  <c r="CB319" i="3" s="1"/>
  <c r="BJ95" i="3"/>
  <c r="CB95" i="3" s="1"/>
  <c r="BJ123" i="3"/>
  <c r="CB123" i="3" s="1"/>
  <c r="BJ119" i="3"/>
  <c r="CB119" i="3" s="1"/>
  <c r="BJ141" i="3"/>
  <c r="CB141" i="3" s="1"/>
  <c r="BJ214" i="3"/>
  <c r="CB214" i="3" s="1"/>
  <c r="BJ227" i="3"/>
  <c r="CB227" i="3" s="1"/>
  <c r="BK162" i="3"/>
  <c r="CC162" i="3" s="1"/>
  <c r="BK247" i="3"/>
  <c r="CC247" i="3" s="1"/>
  <c r="BK294" i="3"/>
  <c r="CC294" i="3" s="1"/>
  <c r="BK42" i="3"/>
  <c r="CC42" i="3" s="1"/>
  <c r="BK226" i="3"/>
  <c r="CC226" i="3" s="1"/>
  <c r="BK78" i="3"/>
  <c r="CC78" i="3" s="1"/>
  <c r="BK53" i="3"/>
  <c r="CC53" i="3" s="1"/>
  <c r="BK341" i="3"/>
  <c r="CC341" i="3" s="1"/>
  <c r="BK177" i="3"/>
  <c r="CC177" i="3" s="1"/>
  <c r="BK191" i="3"/>
  <c r="CC191" i="3" s="1"/>
  <c r="BK198" i="3"/>
  <c r="CC198" i="3" s="1"/>
  <c r="BK65" i="3"/>
  <c r="CC65" i="3" s="1"/>
  <c r="BK59" i="3"/>
  <c r="CC59" i="3" s="1"/>
  <c r="BK99" i="3"/>
  <c r="CC99" i="3" s="1"/>
  <c r="BK339" i="3"/>
  <c r="CC339" i="3" s="1"/>
  <c r="BK95" i="3"/>
  <c r="CC95" i="3" s="1"/>
  <c r="BK206" i="3"/>
  <c r="CC206" i="3" s="1"/>
  <c r="BK311" i="3"/>
  <c r="CC311" i="3" s="1"/>
  <c r="BK199" i="3"/>
  <c r="CC199" i="3" s="1"/>
  <c r="BK25" i="3"/>
  <c r="CC25" i="3" s="1"/>
  <c r="BK246" i="3"/>
  <c r="CC246" i="3" s="1"/>
  <c r="BK79" i="3"/>
  <c r="CC79" i="3" s="1"/>
  <c r="BK257" i="3"/>
  <c r="CC257" i="3" s="1"/>
  <c r="BK302" i="3"/>
  <c r="CC302" i="3" s="1"/>
  <c r="BK179" i="3"/>
  <c r="CC179" i="3" s="1"/>
  <c r="BK38" i="3"/>
  <c r="CC38" i="3" s="1"/>
  <c r="BK90" i="3"/>
  <c r="CC90" i="3" s="1"/>
  <c r="BK33" i="3"/>
  <c r="CC33" i="3" s="1"/>
  <c r="BK238" i="3"/>
  <c r="CC238" i="3" s="1"/>
  <c r="BK293" i="3"/>
  <c r="CC293" i="3" s="1"/>
  <c r="BK134" i="3"/>
  <c r="CC134" i="3" s="1"/>
  <c r="BI178" i="3"/>
  <c r="CA178" i="3" s="1"/>
  <c r="BI274" i="3"/>
  <c r="CA274" i="3" s="1"/>
  <c r="BK291" i="3"/>
  <c r="CC291" i="3" s="1"/>
  <c r="BL202" i="3"/>
  <c r="CD202" i="3" s="1"/>
  <c r="BL309" i="3"/>
  <c r="CD309" i="3" s="1"/>
  <c r="BL203" i="3"/>
  <c r="CD203" i="3" s="1"/>
  <c r="BL234" i="3"/>
  <c r="CD234" i="3" s="1"/>
  <c r="BL181" i="3"/>
  <c r="CD181" i="3" s="1"/>
  <c r="BL307" i="3"/>
  <c r="CD307" i="3" s="1"/>
  <c r="BL235" i="3"/>
  <c r="CD235" i="3" s="1"/>
  <c r="BL334" i="3"/>
  <c r="CD334" i="3" s="1"/>
  <c r="BL273" i="3"/>
  <c r="CD273" i="3" s="1"/>
  <c r="BL317" i="3"/>
  <c r="CD317" i="3" s="1"/>
  <c r="BL109" i="3"/>
  <c r="CD109" i="3" s="1"/>
  <c r="BL263" i="3"/>
  <c r="CD263" i="3" s="1"/>
  <c r="BL239" i="3"/>
  <c r="CD239" i="3" s="1"/>
  <c r="BL201" i="3"/>
  <c r="CD201" i="3" s="1"/>
  <c r="BL97" i="3"/>
  <c r="CD97" i="3" s="1"/>
  <c r="BL331" i="3"/>
  <c r="CD331" i="3" s="1"/>
  <c r="BL25" i="3"/>
  <c r="CD25" i="3" s="1"/>
  <c r="BL71" i="3"/>
  <c r="CD71" i="3" s="1"/>
  <c r="BL127" i="3"/>
  <c r="CD127" i="3" s="1"/>
  <c r="BL70" i="3"/>
  <c r="CD70" i="3" s="1"/>
  <c r="BL37" i="3"/>
  <c r="CD37" i="3" s="1"/>
  <c r="BL286" i="3"/>
  <c r="CD286" i="3" s="1"/>
  <c r="BL275" i="3"/>
  <c r="CD275" i="3" s="1"/>
  <c r="BL67" i="3"/>
  <c r="CD67" i="3" s="1"/>
  <c r="BL93" i="3"/>
  <c r="CD93" i="3" s="1"/>
  <c r="BL276" i="3"/>
  <c r="CD276" i="3" s="1"/>
  <c r="BL303" i="3"/>
  <c r="CD303" i="3" s="1"/>
  <c r="BL187" i="3"/>
  <c r="CD187" i="3" s="1"/>
  <c r="BI169" i="3"/>
  <c r="CA169" i="3" s="1"/>
  <c r="BK276" i="3"/>
  <c r="CC276" i="3" s="1"/>
  <c r="BK155" i="3"/>
  <c r="CC155" i="3" s="1"/>
  <c r="BI289" i="3"/>
  <c r="CA289" i="3" s="1"/>
  <c r="BI327" i="3"/>
  <c r="CA327" i="3" s="1"/>
  <c r="BL143" i="3"/>
  <c r="CD143" i="3" s="1"/>
  <c r="BL313" i="3"/>
  <c r="CD313" i="3" s="1"/>
  <c r="BI269" i="3"/>
  <c r="CA269" i="3" s="1"/>
  <c r="BL243" i="3"/>
  <c r="CD243" i="3" s="1"/>
  <c r="BK183" i="3"/>
  <c r="CC183" i="3" s="1"/>
  <c r="BK10" i="3"/>
  <c r="CC10" i="3" s="1"/>
  <c r="BJ25" i="3"/>
  <c r="CB25" i="3" s="1"/>
  <c r="BJ105" i="3"/>
  <c r="CB105" i="3" s="1"/>
  <c r="BJ181" i="3"/>
  <c r="CB181" i="3" s="1"/>
  <c r="BJ163" i="3"/>
  <c r="CB163" i="3" s="1"/>
  <c r="BJ38" i="3"/>
  <c r="CB38" i="3" s="1"/>
  <c r="BJ305" i="3"/>
  <c r="CB305" i="3" s="1"/>
  <c r="BJ65" i="3"/>
  <c r="CB65" i="3" s="1"/>
  <c r="BJ157" i="3"/>
  <c r="CB157" i="3" s="1"/>
  <c r="BJ235" i="3"/>
  <c r="CB235" i="3" s="1"/>
  <c r="BJ333" i="3"/>
  <c r="CB333" i="3" s="1"/>
  <c r="BJ138" i="3"/>
  <c r="CB138" i="3" s="1"/>
  <c r="BK175" i="3"/>
  <c r="CC175" i="3" s="1"/>
  <c r="BK309" i="3"/>
  <c r="CC309" i="3" s="1"/>
  <c r="BK234" i="3"/>
  <c r="CC234" i="3" s="1"/>
  <c r="BK133" i="3"/>
  <c r="CC133" i="3" s="1"/>
  <c r="BK233" i="3"/>
  <c r="CC233" i="3" s="1"/>
  <c r="BK113" i="3"/>
  <c r="CC113" i="3" s="1"/>
  <c r="BK158" i="3"/>
  <c r="CC158" i="3" s="1"/>
  <c r="BK242" i="3"/>
  <c r="CC242" i="3" s="1"/>
  <c r="BK61" i="3"/>
  <c r="CC61" i="3" s="1"/>
  <c r="BK334" i="3"/>
  <c r="CC334" i="3" s="1"/>
  <c r="BK301" i="3"/>
  <c r="CC301" i="3" s="1"/>
  <c r="BK139" i="3"/>
  <c r="CC139" i="3" s="1"/>
  <c r="BL102" i="3"/>
  <c r="CD102" i="3" s="1"/>
  <c r="BL142" i="3"/>
  <c r="CD142" i="3" s="1"/>
  <c r="BL253" i="3"/>
  <c r="CD253" i="3" s="1"/>
  <c r="BL81" i="3"/>
  <c r="CD81" i="3" s="1"/>
  <c r="BL146" i="3"/>
  <c r="CD146" i="3" s="1"/>
  <c r="BL189" i="3"/>
  <c r="CD189" i="3" s="1"/>
  <c r="BL47" i="3"/>
  <c r="CD47" i="3" s="1"/>
  <c r="BL49" i="3"/>
  <c r="CD49" i="3" s="1"/>
  <c r="BL105" i="3"/>
  <c r="CD105" i="3" s="1"/>
  <c r="BL175" i="3"/>
  <c r="CD175" i="3" s="1"/>
  <c r="BL22" i="3"/>
  <c r="CD22" i="3" s="1"/>
  <c r="BL57" i="3"/>
  <c r="CD57" i="3" s="1"/>
  <c r="BL61" i="3"/>
  <c r="CD61" i="3" s="1"/>
  <c r="BL9" i="3"/>
  <c r="CD9" i="3" s="1"/>
  <c r="BL306" i="3"/>
  <c r="CD306" i="3" s="1"/>
  <c r="BL294" i="3"/>
  <c r="CD294" i="3" s="1"/>
  <c r="BL289" i="3"/>
  <c r="CD289" i="3" s="1"/>
  <c r="BL265" i="3"/>
  <c r="CD265" i="3" s="1"/>
  <c r="BL266" i="3"/>
  <c r="CD266" i="3" s="1"/>
  <c r="BI251" i="3"/>
  <c r="CA251" i="3" s="1"/>
  <c r="BI93" i="3"/>
  <c r="CA93" i="3" s="1"/>
  <c r="BK325" i="3"/>
  <c r="CC325" i="3" s="1"/>
  <c r="BL258" i="3"/>
  <c r="CD258" i="3" s="1"/>
  <c r="BL79" i="3"/>
  <c r="CD79" i="3" s="1"/>
  <c r="BL197" i="3"/>
  <c r="CD197" i="3" s="1"/>
  <c r="BI172" i="3"/>
  <c r="CA172" i="3" s="1"/>
  <c r="BI285" i="3"/>
  <c r="CA285" i="3" s="1"/>
  <c r="BK174" i="3"/>
  <c r="CC174" i="3" s="1"/>
  <c r="BK286" i="3"/>
  <c r="CC286" i="3" s="1"/>
  <c r="BK279" i="3"/>
  <c r="CC279" i="3" s="1"/>
  <c r="BK205" i="3"/>
  <c r="CC205" i="3" s="1"/>
  <c r="BK129" i="3"/>
  <c r="CC129" i="3" s="1"/>
  <c r="BK266" i="3"/>
  <c r="CC266" i="3" s="1"/>
  <c r="BK47" i="3"/>
  <c r="CC47" i="3" s="1"/>
  <c r="BK338" i="3"/>
  <c r="CC338" i="3" s="1"/>
  <c r="BK186" i="3"/>
  <c r="CC186" i="3" s="1"/>
  <c r="BK195" i="3"/>
  <c r="CC195" i="3" s="1"/>
  <c r="BK34" i="3"/>
  <c r="CC34" i="3" s="1"/>
  <c r="BK283" i="3"/>
  <c r="CC283" i="3" s="1"/>
  <c r="BI162" i="3"/>
  <c r="CA162" i="3" s="1"/>
  <c r="BL324" i="3"/>
  <c r="CD324" i="3" s="1"/>
  <c r="BL205" i="3"/>
  <c r="CD205" i="3" s="1"/>
  <c r="BL297" i="3"/>
  <c r="CD297" i="3" s="1"/>
  <c r="BL242" i="3"/>
  <c r="CD242" i="3" s="1"/>
  <c r="BL149" i="3"/>
  <c r="CD149" i="3" s="1"/>
  <c r="BL330" i="3"/>
  <c r="CD330" i="3" s="1"/>
  <c r="BL157" i="3"/>
  <c r="CD157" i="3" s="1"/>
  <c r="BL290" i="3"/>
  <c r="CD290" i="3" s="1"/>
  <c r="BL86" i="3"/>
  <c r="CD86" i="3" s="1"/>
  <c r="BL62" i="3"/>
  <c r="CD62" i="3" s="1"/>
  <c r="BL227" i="3"/>
  <c r="CD227" i="3" s="1"/>
  <c r="BI203" i="3"/>
  <c r="CA203" i="3" s="1"/>
  <c r="BI290" i="3"/>
  <c r="CA290" i="3" s="1"/>
  <c r="BK64" i="3"/>
  <c r="CC64" i="3" s="1"/>
  <c r="BL15" i="3"/>
  <c r="CD15" i="3" s="1"/>
  <c r="BK51" i="3"/>
  <c r="CC51" i="3" s="1"/>
  <c r="BJ335" i="3"/>
  <c r="CB335" i="3" s="1"/>
  <c r="BJ218" i="3"/>
  <c r="CB218" i="3" s="1"/>
  <c r="BJ283" i="3"/>
  <c r="CB283" i="3" s="1"/>
  <c r="BJ177" i="3"/>
  <c r="CB177" i="3" s="1"/>
  <c r="BJ106" i="3"/>
  <c r="CB106" i="3" s="1"/>
  <c r="BJ154" i="3"/>
  <c r="CB154" i="3" s="1"/>
  <c r="BJ327" i="3"/>
  <c r="CB327" i="3" s="1"/>
  <c r="BJ291" i="3"/>
  <c r="CB291" i="3" s="1"/>
  <c r="BJ42" i="3"/>
  <c r="CB42" i="3" s="1"/>
  <c r="BJ206" i="3"/>
  <c r="CB206" i="3" s="1"/>
  <c r="BJ213" i="3"/>
  <c r="CB213" i="3" s="1"/>
  <c r="BJ322" i="3"/>
  <c r="CB322" i="3" s="1"/>
  <c r="BJ226" i="3"/>
  <c r="CB226" i="3" s="1"/>
  <c r="BJ49" i="3"/>
  <c r="CB49" i="3" s="1"/>
  <c r="BJ50" i="3"/>
  <c r="CB50" i="3" s="1"/>
  <c r="BJ289" i="3"/>
  <c r="CB289" i="3" s="1"/>
  <c r="BI259" i="3"/>
  <c r="CA259" i="3" s="1"/>
  <c r="BK91" i="3"/>
  <c r="CC91" i="3" s="1"/>
  <c r="BK221" i="3"/>
  <c r="CC221" i="3" s="1"/>
  <c r="BI12" i="3"/>
  <c r="CA12" i="3" s="1"/>
  <c r="BI313" i="3"/>
  <c r="CA313" i="3" s="1"/>
  <c r="BK207" i="3"/>
  <c r="CC207" i="3" s="1"/>
  <c r="BI59" i="3"/>
  <c r="CA59" i="3" s="1"/>
  <c r="BI198" i="3"/>
  <c r="CA198" i="3" s="1"/>
  <c r="BK285" i="3"/>
  <c r="CC285" i="3" s="1"/>
  <c r="BJ41" i="3"/>
  <c r="CB41" i="3" s="1"/>
  <c r="BJ161" i="3"/>
  <c r="CB161" i="3" s="1"/>
  <c r="BJ234" i="3"/>
  <c r="CB234" i="3" s="1"/>
  <c r="BJ309" i="3"/>
  <c r="CB309" i="3" s="1"/>
  <c r="BJ266" i="3"/>
  <c r="CB266" i="3" s="1"/>
  <c r="BJ258" i="3"/>
  <c r="CB258" i="3" s="1"/>
  <c r="BJ318" i="3"/>
  <c r="CB318" i="3" s="1"/>
  <c r="BJ307" i="3"/>
  <c r="CB307" i="3" s="1"/>
  <c r="BJ18" i="3"/>
  <c r="CB18" i="3" s="1"/>
  <c r="BJ102" i="3"/>
  <c r="CB102" i="3" s="1"/>
  <c r="BJ263" i="3"/>
  <c r="CB263" i="3" s="1"/>
  <c r="BJ223" i="3"/>
  <c r="CB223" i="3" s="1"/>
  <c r="BJ239" i="3"/>
  <c r="CB239" i="3" s="1"/>
  <c r="BJ199" i="3"/>
  <c r="CB199" i="3" s="1"/>
  <c r="BJ324" i="3"/>
  <c r="CB324" i="3" s="1"/>
  <c r="BJ281" i="3"/>
  <c r="CB281" i="3" s="1"/>
  <c r="BJ12" i="3"/>
  <c r="CB12" i="3" s="1"/>
  <c r="BJ313" i="3"/>
  <c r="CB313" i="3" s="1"/>
  <c r="BJ168" i="3"/>
  <c r="CB168" i="3" s="1"/>
  <c r="BJ221" i="3"/>
  <c r="CB221" i="3" s="1"/>
  <c r="BJ120" i="3"/>
  <c r="CB120" i="3" s="1"/>
  <c r="BJ276" i="3"/>
  <c r="CB276" i="3" s="1"/>
  <c r="BJ297" i="3"/>
  <c r="CB297" i="3" s="1"/>
  <c r="BJ278" i="3"/>
  <c r="CB278" i="3" s="1"/>
  <c r="BJ259" i="3"/>
  <c r="CB259" i="3" s="1"/>
  <c r="BJ87" i="3"/>
  <c r="CB87" i="3" s="1"/>
  <c r="BJ311" i="3"/>
  <c r="CB311" i="3" s="1"/>
  <c r="BJ302" i="3"/>
  <c r="CB302" i="3" s="1"/>
  <c r="BJ137" i="3"/>
  <c r="CB137" i="3" s="1"/>
  <c r="BJ295" i="3"/>
  <c r="CB295" i="3" s="1"/>
  <c r="BJ116" i="3"/>
  <c r="CB116" i="3" s="1"/>
  <c r="BJ82" i="3"/>
  <c r="CB82" i="3" s="1"/>
  <c r="BJ94" i="3"/>
  <c r="CB94" i="3" s="1"/>
  <c r="BJ37" i="3"/>
  <c r="CB37" i="3" s="1"/>
  <c r="BJ215" i="3"/>
  <c r="CB215" i="3" s="1"/>
  <c r="BJ261" i="3"/>
  <c r="CB261" i="3" s="1"/>
  <c r="BJ202" i="3"/>
  <c r="CB202" i="3" s="1"/>
  <c r="BJ29" i="3"/>
  <c r="CB29" i="3" s="1"/>
  <c r="BJ68" i="3"/>
  <c r="CB68" i="3" s="1"/>
  <c r="BJ174" i="3"/>
  <c r="CB174" i="3" s="1"/>
  <c r="BJ325" i="3"/>
  <c r="CB325" i="3" s="1"/>
  <c r="BJ211" i="3"/>
  <c r="CB211" i="3" s="1"/>
  <c r="BJ183" i="3"/>
  <c r="CB183" i="3" s="1"/>
  <c r="BJ241" i="3"/>
  <c r="CB241" i="3" s="1"/>
  <c r="BJ290" i="3"/>
  <c r="CB290" i="3" s="1"/>
  <c r="BJ131" i="3"/>
  <c r="CB131" i="3" s="1"/>
  <c r="BJ342" i="3"/>
  <c r="CB342" i="3" s="1"/>
  <c r="BJ272" i="3"/>
  <c r="CB272" i="3" s="1"/>
  <c r="BJ122" i="3"/>
  <c r="CB122" i="3" s="1"/>
  <c r="BJ110" i="3"/>
  <c r="CB110" i="3" s="1"/>
  <c r="BJ210" i="3"/>
  <c r="CB210" i="3" s="1"/>
  <c r="BJ303" i="3"/>
  <c r="CB303" i="3" s="1"/>
  <c r="BJ245" i="3"/>
  <c r="CB245" i="3" s="1"/>
  <c r="BJ189" i="3"/>
  <c r="CB189" i="3" s="1"/>
  <c r="BJ155" i="3"/>
  <c r="CB155" i="3" s="1"/>
  <c r="BJ10" i="3"/>
  <c r="CB10" i="3" s="1"/>
  <c r="BJ194" i="3"/>
  <c r="CB194" i="3" s="1"/>
  <c r="BJ262" i="3"/>
  <c r="CB262" i="3" s="1"/>
  <c r="BJ130" i="3"/>
  <c r="CB130" i="3" s="1"/>
  <c r="BZ345" i="3"/>
  <c r="B113" i="15"/>
  <c r="B117" i="15"/>
  <c r="B121" i="15"/>
  <c r="B125" i="15"/>
  <c r="B129" i="15"/>
  <c r="B133" i="15"/>
  <c r="B137" i="15"/>
  <c r="B141" i="15"/>
  <c r="B145" i="15"/>
  <c r="B149" i="15"/>
  <c r="B153" i="15"/>
  <c r="B157" i="15"/>
  <c r="B161" i="15"/>
  <c r="B165" i="15"/>
  <c r="B169" i="15"/>
  <c r="B173" i="15"/>
  <c r="B177" i="15"/>
  <c r="B181" i="15"/>
  <c r="B185" i="15"/>
  <c r="B189" i="15"/>
  <c r="B109" i="15"/>
  <c r="K109" i="15"/>
  <c r="K110" i="15"/>
  <c r="K111" i="15"/>
  <c r="K112" i="15"/>
  <c r="K113" i="15"/>
  <c r="K114" i="15"/>
  <c r="K115" i="15"/>
  <c r="K116" i="15"/>
  <c r="K117" i="15"/>
  <c r="K118" i="15"/>
  <c r="K119" i="15"/>
  <c r="K120" i="15"/>
  <c r="K121" i="15"/>
  <c r="K122" i="15"/>
  <c r="K123" i="15"/>
  <c r="K124" i="15"/>
  <c r="K125" i="15"/>
  <c r="K126" i="15"/>
  <c r="K127" i="15"/>
  <c r="K128" i="15"/>
  <c r="K129" i="15"/>
  <c r="K130" i="15"/>
  <c r="K131" i="15"/>
  <c r="K132" i="15"/>
  <c r="K133" i="15"/>
  <c r="K134" i="15"/>
  <c r="K135" i="15"/>
  <c r="K136" i="15"/>
  <c r="K137" i="15"/>
  <c r="K138" i="15"/>
  <c r="K139" i="15"/>
  <c r="K140" i="15"/>
  <c r="K141" i="15"/>
  <c r="K142" i="15"/>
  <c r="K143" i="15"/>
  <c r="K144" i="15"/>
  <c r="K145" i="15"/>
  <c r="K146" i="15"/>
  <c r="K147" i="15"/>
  <c r="K148" i="15"/>
  <c r="K149" i="15"/>
  <c r="K150" i="15"/>
  <c r="K151" i="15"/>
  <c r="K152" i="15"/>
  <c r="K153" i="15"/>
  <c r="K154" i="15"/>
  <c r="K155" i="15"/>
  <c r="K156" i="15"/>
  <c r="K157" i="15"/>
  <c r="K158" i="15"/>
  <c r="K159" i="15"/>
  <c r="K160" i="15"/>
  <c r="K161" i="15"/>
  <c r="K162" i="15"/>
  <c r="K163" i="15"/>
  <c r="K164" i="15"/>
  <c r="K165" i="15"/>
  <c r="K166" i="15"/>
  <c r="K167" i="15"/>
  <c r="K168" i="15"/>
  <c r="K169" i="15"/>
  <c r="K170" i="15"/>
  <c r="K171" i="15"/>
  <c r="K172" i="15"/>
  <c r="K173" i="15"/>
  <c r="K174" i="15"/>
  <c r="K175" i="15"/>
  <c r="K176" i="15"/>
  <c r="K177" i="15"/>
  <c r="K178" i="15"/>
  <c r="K179" i="15"/>
  <c r="K180" i="15"/>
  <c r="K181" i="15"/>
  <c r="K182" i="15"/>
  <c r="K183" i="15"/>
  <c r="K184" i="15"/>
  <c r="K185" i="15"/>
  <c r="K186" i="15"/>
  <c r="K187" i="15"/>
  <c r="K188" i="15"/>
  <c r="K189" i="15"/>
  <c r="K190" i="15"/>
  <c r="K191" i="15"/>
  <c r="K192" i="15"/>
  <c r="H109" i="15"/>
  <c r="H110" i="15"/>
  <c r="H111" i="15"/>
  <c r="H112" i="15"/>
  <c r="H113" i="15"/>
  <c r="H114" i="15"/>
  <c r="H115" i="15"/>
  <c r="H116" i="15"/>
  <c r="H117" i="15"/>
  <c r="H118" i="15"/>
  <c r="H119" i="15"/>
  <c r="H120" i="15"/>
  <c r="H121" i="15"/>
  <c r="H122" i="15"/>
  <c r="H123" i="15"/>
  <c r="H124" i="15"/>
  <c r="H125" i="15"/>
  <c r="H126" i="15"/>
  <c r="H127" i="15"/>
  <c r="H128" i="15"/>
  <c r="H129" i="15"/>
  <c r="H130" i="15"/>
  <c r="H131" i="15"/>
  <c r="H132" i="15"/>
  <c r="H133" i="15"/>
  <c r="H134" i="15"/>
  <c r="H135" i="15"/>
  <c r="H136" i="15"/>
  <c r="H137" i="15"/>
  <c r="H138" i="15"/>
  <c r="H139" i="15"/>
  <c r="H140" i="15"/>
  <c r="H141" i="15"/>
  <c r="H142" i="15"/>
  <c r="H143" i="15"/>
  <c r="H144" i="15"/>
  <c r="H145" i="15"/>
  <c r="H146" i="15"/>
  <c r="H147" i="15"/>
  <c r="H148" i="15"/>
  <c r="H149" i="15"/>
  <c r="H150" i="15"/>
  <c r="H151" i="15"/>
  <c r="H152" i="15"/>
  <c r="H153" i="15"/>
  <c r="H154" i="15"/>
  <c r="H155" i="15"/>
  <c r="H156" i="15"/>
  <c r="H157" i="15"/>
  <c r="H158" i="15"/>
  <c r="H159" i="15"/>
  <c r="H160" i="15"/>
  <c r="H161" i="15"/>
  <c r="H162" i="15"/>
  <c r="H163" i="15"/>
  <c r="H164" i="15"/>
  <c r="H165" i="15"/>
  <c r="H166" i="15"/>
  <c r="H167" i="15"/>
  <c r="H168" i="15"/>
  <c r="H169" i="15"/>
  <c r="H170" i="15"/>
  <c r="H171" i="15"/>
  <c r="H172" i="15"/>
  <c r="H173" i="15"/>
  <c r="H174" i="15"/>
  <c r="H175" i="15"/>
  <c r="H176" i="15"/>
  <c r="H177" i="15"/>
  <c r="H178" i="15"/>
  <c r="H179" i="15"/>
  <c r="H180" i="15"/>
  <c r="H181" i="15"/>
  <c r="H182" i="15"/>
  <c r="H183" i="15"/>
  <c r="H184" i="15"/>
  <c r="H185" i="15"/>
  <c r="H186" i="15"/>
  <c r="H187" i="15"/>
  <c r="H188" i="15"/>
  <c r="H189" i="15"/>
  <c r="H190" i="15"/>
  <c r="H191" i="15"/>
  <c r="H192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23" i="15"/>
  <c r="E124" i="15"/>
  <c r="E125" i="15"/>
  <c r="E126" i="15"/>
  <c r="E127" i="15"/>
  <c r="E128" i="15"/>
  <c r="E129" i="15"/>
  <c r="E130" i="15"/>
  <c r="E131" i="15"/>
  <c r="E132" i="15"/>
  <c r="E133" i="15"/>
  <c r="E134" i="15"/>
  <c r="E135" i="15"/>
  <c r="E136" i="15"/>
  <c r="E137" i="15"/>
  <c r="E138" i="15"/>
  <c r="E139" i="15"/>
  <c r="E140" i="15"/>
  <c r="E141" i="15"/>
  <c r="E142" i="15"/>
  <c r="E143" i="15"/>
  <c r="E144" i="15"/>
  <c r="E145" i="15"/>
  <c r="E146" i="15"/>
  <c r="E147" i="15"/>
  <c r="E148" i="15"/>
  <c r="E149" i="15"/>
  <c r="E150" i="15"/>
  <c r="E151" i="15"/>
  <c r="E152" i="15"/>
  <c r="E153" i="15"/>
  <c r="E154" i="15"/>
  <c r="E155" i="15"/>
  <c r="E156" i="15"/>
  <c r="E157" i="15"/>
  <c r="E158" i="15"/>
  <c r="E159" i="15"/>
  <c r="E160" i="15"/>
  <c r="E161" i="15"/>
  <c r="E162" i="15"/>
  <c r="E163" i="15"/>
  <c r="E164" i="15"/>
  <c r="E165" i="15"/>
  <c r="E166" i="15"/>
  <c r="E167" i="15"/>
  <c r="E168" i="15"/>
  <c r="E169" i="15"/>
  <c r="E170" i="15"/>
  <c r="E171" i="15"/>
  <c r="E172" i="15"/>
  <c r="E173" i="15"/>
  <c r="E174" i="15"/>
  <c r="E175" i="15"/>
  <c r="E176" i="15"/>
  <c r="E177" i="15"/>
  <c r="E178" i="15"/>
  <c r="E179" i="15"/>
  <c r="E180" i="15"/>
  <c r="E181" i="15"/>
  <c r="E182" i="15"/>
  <c r="E183" i="15"/>
  <c r="E184" i="15"/>
  <c r="E185" i="15"/>
  <c r="E186" i="15"/>
  <c r="E187" i="15"/>
  <c r="E188" i="15"/>
  <c r="E189" i="15"/>
  <c r="E190" i="15"/>
  <c r="E191" i="15"/>
  <c r="E192" i="15"/>
  <c r="B110" i="15"/>
  <c r="B111" i="15"/>
  <c r="B112" i="15"/>
  <c r="B114" i="15"/>
  <c r="B115" i="15"/>
  <c r="B116" i="15"/>
  <c r="B118" i="15"/>
  <c r="B119" i="15"/>
  <c r="B120" i="15"/>
  <c r="B122" i="15"/>
  <c r="B123" i="15"/>
  <c r="B124" i="15"/>
  <c r="B126" i="15"/>
  <c r="B127" i="15"/>
  <c r="B128" i="15"/>
  <c r="B130" i="15"/>
  <c r="B131" i="15"/>
  <c r="B132" i="15"/>
  <c r="B134" i="15"/>
  <c r="B135" i="15"/>
  <c r="B136" i="15"/>
  <c r="B138" i="15"/>
  <c r="B139" i="15"/>
  <c r="B140" i="15"/>
  <c r="B142" i="15"/>
  <c r="B143" i="15"/>
  <c r="B144" i="15"/>
  <c r="B146" i="15"/>
  <c r="B147" i="15"/>
  <c r="B148" i="15"/>
  <c r="B150" i="15"/>
  <c r="B151" i="15"/>
  <c r="B152" i="15"/>
  <c r="B154" i="15"/>
  <c r="B155" i="15"/>
  <c r="B156" i="15"/>
  <c r="B158" i="15"/>
  <c r="B159" i="15"/>
  <c r="B160" i="15"/>
  <c r="B162" i="15"/>
  <c r="B163" i="15"/>
  <c r="B164" i="15"/>
  <c r="B166" i="15"/>
  <c r="B167" i="15"/>
  <c r="B168" i="15"/>
  <c r="B170" i="15"/>
  <c r="B171" i="15"/>
  <c r="B172" i="15"/>
  <c r="B174" i="15"/>
  <c r="B175" i="15"/>
  <c r="B176" i="15"/>
  <c r="B178" i="15"/>
  <c r="B179" i="15"/>
  <c r="B180" i="15"/>
  <c r="B182" i="15"/>
  <c r="B183" i="15"/>
  <c r="B184" i="15"/>
  <c r="B186" i="15"/>
  <c r="B187" i="15"/>
  <c r="B188" i="15"/>
  <c r="B190" i="15"/>
  <c r="B191" i="15"/>
  <c r="B192" i="15"/>
  <c r="B193" i="15"/>
  <c r="B1165" i="19" l="1"/>
  <c r="B1259" i="19" s="1"/>
  <c r="B1154" i="19"/>
  <c r="B1248" i="19" s="1"/>
  <c r="B1167" i="19"/>
  <c r="B1261" i="19" s="1"/>
  <c r="B1168" i="19"/>
  <c r="B1262" i="19" s="1"/>
  <c r="B1098" i="19"/>
  <c r="B1192" i="19" s="1"/>
  <c r="B1146" i="19"/>
  <c r="B1240" i="19" s="1"/>
  <c r="B1107" i="19"/>
  <c r="B1201" i="19" s="1"/>
  <c r="B1126" i="19"/>
  <c r="B1220" i="19" s="1"/>
  <c r="B1104" i="18"/>
  <c r="B1198" i="18" s="1"/>
  <c r="B1158" i="19"/>
  <c r="B1252" i="19" s="1"/>
  <c r="B1132" i="19"/>
  <c r="B1226" i="19" s="1"/>
  <c r="B1094" i="19"/>
  <c r="B1188" i="19" s="1"/>
  <c r="B1137" i="19"/>
  <c r="B1231" i="19" s="1"/>
  <c r="B1134" i="19"/>
  <c r="B1228" i="19" s="1"/>
  <c r="B1100" i="19"/>
  <c r="B1194" i="19" s="1"/>
  <c r="B1172" i="19"/>
  <c r="B1266" i="19" s="1"/>
  <c r="B1153" i="19"/>
  <c r="B1247" i="19" s="1"/>
  <c r="B1148" i="19"/>
  <c r="B1242" i="19" s="1"/>
  <c r="D1115" i="19"/>
  <c r="D1209" i="19" s="1"/>
  <c r="B1155" i="19"/>
  <c r="B1249" i="19" s="1"/>
  <c r="B1109" i="19"/>
  <c r="B1203" i="19" s="1"/>
  <c r="B1159" i="19"/>
  <c r="B1253" i="19" s="1"/>
  <c r="B1138" i="19"/>
  <c r="B1232" i="19" s="1"/>
  <c r="B1169" i="19"/>
  <c r="B1263" i="19" s="1"/>
  <c r="B1160" i="19"/>
  <c r="B1254" i="19" s="1"/>
  <c r="B1156" i="19"/>
  <c r="B1250" i="19" s="1"/>
  <c r="B1130" i="19"/>
  <c r="B1224" i="19" s="1"/>
  <c r="B1149" i="19"/>
  <c r="B1243" i="19" s="1"/>
  <c r="B1157" i="19"/>
  <c r="B1251" i="19" s="1"/>
  <c r="B1133" i="19"/>
  <c r="B1227" i="19" s="1"/>
  <c r="B1140" i="19"/>
  <c r="B1234" i="19" s="1"/>
  <c r="D1172" i="19"/>
  <c r="D1266" i="19" s="1"/>
  <c r="B1141" i="19"/>
  <c r="B1235" i="19" s="1"/>
  <c r="B1115" i="19"/>
  <c r="B1209" i="19" s="1"/>
  <c r="D1167" i="19"/>
  <c r="D1261" i="19" s="1"/>
  <c r="B1113" i="19"/>
  <c r="B1207" i="19" s="1"/>
  <c r="B1105" i="19"/>
  <c r="B1199" i="19" s="1"/>
  <c r="B1110" i="19"/>
  <c r="B1204" i="19" s="1"/>
  <c r="B1097" i="19"/>
  <c r="B1191" i="19" s="1"/>
  <c r="B1096" i="19"/>
  <c r="B1190" i="19" s="1"/>
  <c r="B1121" i="19"/>
  <c r="B1215" i="19" s="1"/>
  <c r="B1104" i="19"/>
  <c r="B1198" i="19" s="1"/>
  <c r="B1123" i="19"/>
  <c r="B1217" i="19" s="1"/>
  <c r="B1136" i="19"/>
  <c r="B1230" i="19" s="1"/>
  <c r="B1144" i="19"/>
  <c r="B1238" i="19" s="1"/>
  <c r="B1151" i="19"/>
  <c r="B1245" i="19" s="1"/>
  <c r="B1118" i="19"/>
  <c r="B1212" i="19" s="1"/>
  <c r="B1108" i="19"/>
  <c r="B1202" i="19" s="1"/>
  <c r="B1145" i="19"/>
  <c r="B1239" i="19" s="1"/>
  <c r="B1101" i="19"/>
  <c r="B1195" i="19" s="1"/>
  <c r="B1176" i="19"/>
  <c r="B1270" i="19" s="1"/>
  <c r="B1163" i="19"/>
  <c r="B1257" i="19" s="1"/>
  <c r="B1135" i="19"/>
  <c r="B1229" i="19" s="1"/>
  <c r="B1095" i="19"/>
  <c r="B1189" i="19" s="1"/>
  <c r="B1139" i="19"/>
  <c r="B1233" i="19" s="1"/>
  <c r="B1152" i="19"/>
  <c r="B1246" i="19" s="1"/>
  <c r="B1143" i="19"/>
  <c r="B1237" i="19" s="1"/>
  <c r="D1151" i="19"/>
  <c r="D1245" i="19" s="1"/>
  <c r="B1122" i="19"/>
  <c r="B1216" i="19" s="1"/>
  <c r="B1112" i="19"/>
  <c r="B1206" i="19" s="1"/>
  <c r="B1171" i="19"/>
  <c r="B1265" i="19" s="1"/>
  <c r="B1128" i="19"/>
  <c r="B1222" i="19" s="1"/>
  <c r="B1102" i="19"/>
  <c r="B1196" i="19" s="1"/>
  <c r="B1116" i="19"/>
  <c r="B1210" i="19" s="1"/>
  <c r="B1103" i="19"/>
  <c r="B1197" i="19" s="1"/>
  <c r="B1170" i="19"/>
  <c r="B1264" i="19" s="1"/>
  <c r="B1117" i="19"/>
  <c r="B1211" i="19" s="1"/>
  <c r="B1119" i="19"/>
  <c r="B1213" i="19" s="1"/>
  <c r="B1129" i="19"/>
  <c r="B1223" i="19" s="1"/>
  <c r="B1120" i="19"/>
  <c r="B1214" i="19" s="1"/>
  <c r="CA345" i="3"/>
  <c r="CD345" i="3"/>
  <c r="CF8" i="3"/>
  <c r="CC345" i="3"/>
  <c r="CB345" i="3"/>
  <c r="CF171" i="3"/>
  <c r="CF330" i="3"/>
  <c r="CF331" i="3"/>
  <c r="CF278" i="3"/>
  <c r="CF71" i="3"/>
  <c r="CF218" i="3"/>
  <c r="CF16" i="3"/>
  <c r="CF226" i="3"/>
  <c r="CF62" i="3"/>
  <c r="CF70" i="3"/>
  <c r="CF327" i="3"/>
  <c r="CF15" i="3"/>
  <c r="CF174" i="3"/>
  <c r="CF166" i="3"/>
  <c r="CF19" i="3"/>
  <c r="CF227" i="3"/>
  <c r="CF10" i="3"/>
  <c r="CF120" i="3"/>
  <c r="CF325" i="3"/>
  <c r="CF273" i="3"/>
  <c r="CF67" i="3"/>
  <c r="CF123" i="3"/>
  <c r="CF224" i="3"/>
  <c r="CF279" i="3"/>
  <c r="CF12" i="3"/>
  <c r="CF9" i="3"/>
  <c r="CF113" i="3"/>
  <c r="CF165" i="3"/>
  <c r="CF324" i="3"/>
  <c r="CF172" i="3"/>
  <c r="CF217" i="3"/>
  <c r="CF269" i="3"/>
  <c r="CF13" i="3"/>
  <c r="CF114" i="3"/>
  <c r="CF65" i="3"/>
  <c r="CF270" i="3"/>
  <c r="CF275" i="3"/>
  <c r="CF221" i="3"/>
  <c r="CF220" i="3"/>
  <c r="CF169" i="3"/>
  <c r="CF321" i="3"/>
  <c r="CF328" i="3"/>
  <c r="CF122" i="3"/>
  <c r="CF117" i="3"/>
  <c r="CF175" i="3"/>
  <c r="CF68" i="3"/>
  <c r="CF276" i="3"/>
  <c r="CF116" i="3"/>
  <c r="CF61" i="3"/>
  <c r="CF119" i="3"/>
  <c r="CF223" i="3"/>
  <c r="CF18" i="3"/>
  <c r="CF272" i="3"/>
  <c r="CF168" i="3"/>
  <c r="CF64" i="3"/>
  <c r="CF322" i="3"/>
  <c r="CF334" i="3"/>
  <c r="CF302" i="3"/>
  <c r="CF340" i="3"/>
  <c r="CF300" i="3"/>
  <c r="CF288" i="3"/>
  <c r="CF212" i="3"/>
  <c r="CF333" i="3"/>
  <c r="CF289" i="3"/>
  <c r="CF89" i="3"/>
  <c r="CF112" i="3"/>
  <c r="CF256" i="3"/>
  <c r="CF88" i="3"/>
  <c r="CF292" i="3"/>
  <c r="CF326" i="3"/>
  <c r="CF257" i="3"/>
  <c r="CF115" i="3"/>
  <c r="CF216" i="3"/>
  <c r="CF332" i="3"/>
  <c r="CF177" i="3"/>
  <c r="CF157" i="3"/>
  <c r="CF219" i="3"/>
  <c r="CF293" i="3"/>
  <c r="CF271" i="3"/>
  <c r="CF132" i="3"/>
  <c r="CF268" i="3"/>
  <c r="CF176" i="3"/>
  <c r="CF254" i="3"/>
  <c r="CF140" i="3"/>
  <c r="CF335" i="3"/>
  <c r="CF32" i="3"/>
  <c r="CF128" i="3"/>
  <c r="CF78" i="3"/>
  <c r="CF76" i="3"/>
  <c r="CF52" i="3"/>
  <c r="CF233" i="3"/>
  <c r="CF60" i="3"/>
  <c r="CF167" i="3"/>
  <c r="CF214" i="3"/>
  <c r="CF133" i="3"/>
  <c r="CF66" i="3"/>
  <c r="CF63" i="3"/>
  <c r="CF92" i="3"/>
  <c r="CF342" i="3"/>
  <c r="CF316" i="3"/>
  <c r="CF296" i="3"/>
  <c r="CF90" i="3"/>
  <c r="CF298" i="3"/>
  <c r="CF230" i="3"/>
  <c r="CF228" i="3"/>
  <c r="CF40" i="3"/>
  <c r="CF274" i="3"/>
  <c r="CF158" i="3"/>
  <c r="CF156" i="3"/>
  <c r="CF25" i="3"/>
  <c r="CF26" i="3"/>
  <c r="CF24" i="3"/>
  <c r="CF139" i="3"/>
  <c r="CF138" i="3"/>
  <c r="CF186" i="3"/>
  <c r="CF225" i="3"/>
  <c r="CF33" i="3"/>
  <c r="CF238" i="3"/>
  <c r="CF91" i="3"/>
  <c r="CF170" i="3"/>
  <c r="CF295" i="3"/>
  <c r="CF77" i="3"/>
  <c r="CF87" i="3"/>
  <c r="CF277" i="3"/>
  <c r="CF237" i="3"/>
  <c r="CF236" i="3"/>
  <c r="CF136" i="3"/>
  <c r="CF317" i="3"/>
  <c r="CF53" i="3"/>
  <c r="CF232" i="3"/>
  <c r="CF150" i="3"/>
  <c r="CF27" i="3"/>
  <c r="CF164" i="3"/>
  <c r="CF267" i="3"/>
  <c r="CF44" i="3"/>
  <c r="CF265" i="3"/>
  <c r="CF264" i="3"/>
  <c r="CF182" i="3"/>
  <c r="CF137" i="3"/>
  <c r="CF229" i="3"/>
  <c r="CF266" i="3"/>
  <c r="CF181" i="3"/>
  <c r="CF180" i="3"/>
  <c r="CF297" i="3"/>
  <c r="CF144" i="3"/>
  <c r="CF343" i="3"/>
  <c r="CF145" i="3"/>
  <c r="CF37" i="3"/>
  <c r="CF312" i="3"/>
  <c r="CF318" i="3"/>
  <c r="CF96" i="3"/>
  <c r="CF159" i="3"/>
  <c r="CF84" i="3"/>
  <c r="CF152" i="3"/>
  <c r="CF129" i="3"/>
  <c r="CF79" i="3"/>
  <c r="CF241" i="3"/>
  <c r="CF118" i="3"/>
  <c r="CF196" i="3"/>
  <c r="CF20" i="3"/>
  <c r="CF205" i="3"/>
  <c r="CF121" i="3"/>
  <c r="CF249" i="3"/>
  <c r="CF146" i="3"/>
  <c r="CF338" i="3"/>
  <c r="CF74" i="3"/>
  <c r="CF299" i="3"/>
  <c r="CF39" i="3"/>
  <c r="CF320" i="3"/>
  <c r="CF213" i="3"/>
  <c r="CF173" i="3"/>
  <c r="CF215" i="3"/>
  <c r="CF310" i="3"/>
  <c r="CF306" i="3"/>
  <c r="CF105" i="3"/>
  <c r="CF255" i="3"/>
  <c r="CF153" i="3"/>
  <c r="CF222" i="3"/>
  <c r="CF56" i="3"/>
  <c r="CF246" i="3"/>
  <c r="CF290" i="3"/>
  <c r="CF303" i="3"/>
  <c r="CF284" i="3"/>
  <c r="CF135" i="3"/>
  <c r="CF251" i="3"/>
  <c r="CF108" i="3"/>
  <c r="CF80" i="3"/>
  <c r="CF35" i="3"/>
  <c r="CF235" i="3"/>
  <c r="CF109" i="3"/>
  <c r="CF130" i="3"/>
  <c r="CF48" i="3"/>
  <c r="CF178" i="3"/>
  <c r="CF72" i="3"/>
  <c r="CF189" i="3"/>
  <c r="CF247" i="3"/>
  <c r="CF23" i="3"/>
  <c r="CF59" i="3"/>
  <c r="CF55" i="3"/>
  <c r="CF160" i="3"/>
  <c r="CF252" i="3"/>
  <c r="CF69" i="3"/>
  <c r="CF344" i="3"/>
  <c r="CF308" i="3"/>
  <c r="CF203" i="3"/>
  <c r="CF184" i="3"/>
  <c r="CF86" i="3"/>
  <c r="CF198" i="3"/>
  <c r="CF97" i="3"/>
  <c r="CF148" i="3"/>
  <c r="CF73" i="3"/>
  <c r="CF83" i="3"/>
  <c r="CF38" i="3"/>
  <c r="CF329" i="3"/>
  <c r="CF29" i="3"/>
  <c r="CF281" i="3"/>
  <c r="CF190" i="3"/>
  <c r="CF280" i="3"/>
  <c r="CF162" i="3"/>
  <c r="CF125" i="3"/>
  <c r="CF103" i="3"/>
  <c r="CF30" i="3"/>
  <c r="CF47" i="3"/>
  <c r="CF141" i="3"/>
  <c r="CF100" i="3"/>
  <c r="CF319" i="3"/>
  <c r="CF161" i="3"/>
  <c r="CF85" i="3"/>
  <c r="CF294" i="3"/>
  <c r="CF231" i="3"/>
  <c r="CF41" i="3"/>
  <c r="CF248" i="3"/>
  <c r="CF244" i="3"/>
  <c r="CF286" i="3"/>
  <c r="CF204" i="3"/>
  <c r="CF21" i="3"/>
  <c r="CF234" i="3"/>
  <c r="CF245" i="3"/>
  <c r="CF341" i="3"/>
  <c r="CF147" i="3"/>
  <c r="CF36" i="3"/>
  <c r="CF285" i="3"/>
  <c r="CF54" i="3"/>
  <c r="CF81" i="3"/>
  <c r="CF197" i="3"/>
  <c r="CF34" i="3"/>
  <c r="CF57" i="3"/>
  <c r="CF291" i="3"/>
  <c r="CF301" i="3"/>
  <c r="CF134" i="3"/>
  <c r="CF155" i="3"/>
  <c r="CF28" i="3"/>
  <c r="CF239" i="3"/>
  <c r="CF110" i="3"/>
  <c r="CF194" i="3"/>
  <c r="CF50" i="3"/>
  <c r="CF183" i="3"/>
  <c r="CF82" i="3"/>
  <c r="CF199" i="3"/>
  <c r="CF43" i="3"/>
  <c r="CF98" i="3"/>
  <c r="CF287" i="3"/>
  <c r="CF93" i="3"/>
  <c r="CF49" i="3"/>
  <c r="CF45" i="3"/>
  <c r="CF261" i="3"/>
  <c r="CF258" i="3"/>
  <c r="CF201" i="3"/>
  <c r="CF192" i="3"/>
  <c r="CF185" i="3"/>
  <c r="CF188" i="3"/>
  <c r="CF94" i="3"/>
  <c r="CF323" i="3"/>
  <c r="CF313" i="3"/>
  <c r="CF242" i="3"/>
  <c r="CF22" i="3"/>
  <c r="CF207" i="3"/>
  <c r="CF243" i="3"/>
  <c r="CF99" i="3"/>
  <c r="CF304" i="3"/>
  <c r="CF314" i="3"/>
  <c r="CF240" i="3"/>
  <c r="CF187" i="3"/>
  <c r="CF339" i="3"/>
  <c r="CF305" i="3"/>
  <c r="CF336" i="3"/>
  <c r="CF337" i="3"/>
  <c r="CF315" i="3"/>
  <c r="CF163" i="3"/>
  <c r="CF154" i="3"/>
  <c r="CF253" i="3"/>
  <c r="CF149" i="3"/>
  <c r="CF263" i="3"/>
  <c r="CF17" i="3"/>
  <c r="CF179" i="3"/>
  <c r="CF260" i="3"/>
  <c r="CF259" i="3"/>
  <c r="CF202" i="3"/>
  <c r="CF200" i="3"/>
  <c r="CF75" i="3"/>
  <c r="CF143" i="3"/>
  <c r="CF51" i="3"/>
  <c r="CF195" i="3"/>
  <c r="CF95" i="3"/>
  <c r="CF131" i="3"/>
  <c r="CF250" i="3"/>
  <c r="CF111" i="3"/>
  <c r="CF42" i="3"/>
  <c r="CF206" i="3"/>
  <c r="CF309" i="3"/>
  <c r="CF58" i="3"/>
  <c r="CF102" i="3"/>
  <c r="CF209" i="3"/>
  <c r="CF46" i="3"/>
  <c r="CF11" i="3"/>
  <c r="CF191" i="3"/>
  <c r="CF142" i="3"/>
  <c r="CF126" i="3"/>
  <c r="CF124" i="3"/>
  <c r="CF283" i="3"/>
  <c r="CF211" i="3"/>
  <c r="CF282" i="3"/>
  <c r="CF107" i="3"/>
  <c r="CF31" i="3"/>
  <c r="CF106" i="3"/>
  <c r="CF104" i="3"/>
  <c r="CF208" i="3"/>
  <c r="CF193" i="3"/>
  <c r="CF262" i="3"/>
  <c r="CF127" i="3"/>
  <c r="CF151" i="3"/>
  <c r="CF311" i="3"/>
  <c r="CF14" i="3"/>
  <c r="CF210" i="3"/>
  <c r="CF307" i="3"/>
  <c r="CF101" i="3"/>
  <c r="I39" i="15" l="1"/>
  <c r="I234" i="15" s="1"/>
  <c r="J234" i="15" s="1"/>
  <c r="F70" i="15"/>
  <c r="F265" i="15" s="1"/>
  <c r="G265" i="15" s="1"/>
  <c r="I12" i="15"/>
  <c r="I207" i="15" s="1"/>
  <c r="I79" i="15"/>
  <c r="I274" i="15" s="1"/>
  <c r="J274" i="15" s="1"/>
  <c r="F67" i="15"/>
  <c r="F262" i="15" s="1"/>
  <c r="G262" i="15" s="1"/>
  <c r="I68" i="15"/>
  <c r="I263" i="15" s="1"/>
  <c r="J263" i="15" s="1"/>
  <c r="L65" i="15"/>
  <c r="L260" i="15" s="1"/>
  <c r="M260" i="15" s="1"/>
  <c r="C38" i="15"/>
  <c r="C233" i="15" s="1"/>
  <c r="F37" i="15"/>
  <c r="F232" i="15" s="1"/>
  <c r="G232" i="15" s="1"/>
  <c r="F38" i="15"/>
  <c r="F233" i="15" s="1"/>
  <c r="G233" i="15" s="1"/>
  <c r="F73" i="15"/>
  <c r="F268" i="15" s="1"/>
  <c r="G268" i="15" s="1"/>
  <c r="I35" i="15"/>
  <c r="I230" i="15" s="1"/>
  <c r="J230" i="15" s="1"/>
  <c r="F51" i="15"/>
  <c r="F246" i="15" s="1"/>
  <c r="G246" i="15" s="1"/>
  <c r="I38" i="15"/>
  <c r="I233" i="15" s="1"/>
  <c r="J233" i="15" s="1"/>
  <c r="C13" i="15"/>
  <c r="F74" i="15"/>
  <c r="F269" i="15" s="1"/>
  <c r="G269" i="15" s="1"/>
  <c r="F78" i="15"/>
  <c r="F273" i="15" s="1"/>
  <c r="G273" i="15" s="1"/>
  <c r="C26" i="15"/>
  <c r="C221" i="15" s="1"/>
  <c r="F14" i="15"/>
  <c r="F209" i="15" s="1"/>
  <c r="G209" i="15" s="1"/>
  <c r="F81" i="15"/>
  <c r="F276" i="15" s="1"/>
  <c r="G276" i="15" s="1"/>
  <c r="L63" i="15"/>
  <c r="L258" i="15" s="1"/>
  <c r="M258" i="15" s="1"/>
  <c r="C35" i="15"/>
  <c r="C230" i="15" s="1"/>
  <c r="F45" i="15"/>
  <c r="F240" i="15" s="1"/>
  <c r="G240" i="15" s="1"/>
  <c r="I15" i="15"/>
  <c r="I210" i="15" s="1"/>
  <c r="J210" i="15" s="1"/>
  <c r="L30" i="15"/>
  <c r="L225" i="15" s="1"/>
  <c r="M225" i="15" s="1"/>
  <c r="F68" i="15"/>
  <c r="F263" i="15" s="1"/>
  <c r="G263" i="15" s="1"/>
  <c r="I16" i="15"/>
  <c r="I211" i="15" s="1"/>
  <c r="J211" i="15" s="1"/>
  <c r="L69" i="15"/>
  <c r="L264" i="15" s="1"/>
  <c r="M264" i="15" s="1"/>
  <c r="L84" i="15"/>
  <c r="L279" i="15" s="1"/>
  <c r="M279" i="15" s="1"/>
  <c r="C96" i="15"/>
  <c r="C291" i="15" s="1"/>
  <c r="F40" i="15"/>
  <c r="F235" i="15" s="1"/>
  <c r="G235" i="15" s="1"/>
  <c r="F28" i="15"/>
  <c r="F223" i="15" s="1"/>
  <c r="G223" i="15" s="1"/>
  <c r="F59" i="15"/>
  <c r="F254" i="15" s="1"/>
  <c r="G254" i="15" s="1"/>
  <c r="I78" i="15"/>
  <c r="I273" i="15" s="1"/>
  <c r="J273" i="15" s="1"/>
  <c r="C65" i="15"/>
  <c r="C260" i="15" s="1"/>
  <c r="I80" i="15"/>
  <c r="I275" i="15" s="1"/>
  <c r="J275" i="15" s="1"/>
  <c r="F69" i="15"/>
  <c r="F264" i="15" s="1"/>
  <c r="G264" i="15" s="1"/>
  <c r="C27" i="15"/>
  <c r="C222" i="15" s="1"/>
  <c r="F41" i="15"/>
  <c r="F236" i="15" s="1"/>
  <c r="G236" i="15" s="1"/>
  <c r="I34" i="15"/>
  <c r="I229" i="15" s="1"/>
  <c r="J229" i="15" s="1"/>
  <c r="F63" i="15"/>
  <c r="F258" i="15" s="1"/>
  <c r="G258" i="15" s="1"/>
  <c r="I24" i="15"/>
  <c r="I219" i="15" s="1"/>
  <c r="J219" i="15" s="1"/>
  <c r="C34" i="15"/>
  <c r="C229" i="15" s="1"/>
  <c r="C31" i="15"/>
  <c r="C226" i="15" s="1"/>
  <c r="L32" i="15"/>
  <c r="L227" i="15" s="1"/>
  <c r="M227" i="15" s="1"/>
  <c r="L34" i="15"/>
  <c r="L229" i="15" s="1"/>
  <c r="M229" i="15" s="1"/>
  <c r="F66" i="15"/>
  <c r="F261" i="15" s="1"/>
  <c r="G261" i="15" s="1"/>
  <c r="I61" i="15"/>
  <c r="I256" i="15" s="1"/>
  <c r="J256" i="15" s="1"/>
  <c r="I65" i="15"/>
  <c r="I260" i="15" s="1"/>
  <c r="J260" i="15" s="1"/>
  <c r="L35" i="15"/>
  <c r="L230" i="15" s="1"/>
  <c r="M230" i="15" s="1"/>
  <c r="L47" i="15"/>
  <c r="L242" i="15" s="1"/>
  <c r="M242" i="15" s="1"/>
  <c r="I62" i="15"/>
  <c r="I257" i="15" s="1"/>
  <c r="J257" i="15" s="1"/>
  <c r="L71" i="15"/>
  <c r="L266" i="15" s="1"/>
  <c r="M266" i="15" s="1"/>
  <c r="I30" i="15"/>
  <c r="I225" i="15" s="1"/>
  <c r="J225" i="15" s="1"/>
  <c r="L64" i="15"/>
  <c r="L259" i="15" s="1"/>
  <c r="M259" i="15" s="1"/>
  <c r="F64" i="15"/>
  <c r="F259" i="15" s="1"/>
  <c r="G259" i="15" s="1"/>
  <c r="L50" i="15"/>
  <c r="L245" i="15" s="1"/>
  <c r="M245" i="15" s="1"/>
  <c r="L27" i="15"/>
  <c r="L222" i="15" s="1"/>
  <c r="M222" i="15" s="1"/>
  <c r="F36" i="15"/>
  <c r="F231" i="15" s="1"/>
  <c r="G231" i="15" s="1"/>
  <c r="F13" i="15"/>
  <c r="F208" i="15" s="1"/>
  <c r="G208" i="15" s="1"/>
  <c r="L13" i="15"/>
  <c r="L208" i="15" s="1"/>
  <c r="M208" i="15" s="1"/>
  <c r="L25" i="15"/>
  <c r="L220" i="15" s="1"/>
  <c r="M220" i="15" s="1"/>
  <c r="L44" i="15"/>
  <c r="L239" i="15" s="1"/>
  <c r="M239" i="15" s="1"/>
  <c r="I50" i="15"/>
  <c r="I245" i="15" s="1"/>
  <c r="J245" i="15" s="1"/>
  <c r="L16" i="15"/>
  <c r="L211" i="15" s="1"/>
  <c r="M211" i="15" s="1"/>
  <c r="L14" i="15"/>
  <c r="L209" i="15" s="1"/>
  <c r="M209" i="15" s="1"/>
  <c r="L61" i="15"/>
  <c r="L256" i="15" s="1"/>
  <c r="M256" i="15" s="1"/>
  <c r="F77" i="15"/>
  <c r="F272" i="15" s="1"/>
  <c r="G272" i="15" s="1"/>
  <c r="C24" i="15"/>
  <c r="C219" i="15" s="1"/>
  <c r="F46" i="15"/>
  <c r="F241" i="15" s="1"/>
  <c r="G241" i="15" s="1"/>
  <c r="F27" i="15"/>
  <c r="F222" i="15" s="1"/>
  <c r="G222" i="15" s="1"/>
  <c r="C69" i="15"/>
  <c r="C264" i="15" s="1"/>
  <c r="I83" i="15"/>
  <c r="I278" i="15" s="1"/>
  <c r="J278" i="15" s="1"/>
  <c r="L78" i="15"/>
  <c r="L273" i="15" s="1"/>
  <c r="M273" i="15" s="1"/>
  <c r="I70" i="15"/>
  <c r="I265" i="15" s="1"/>
  <c r="J265" i="15" s="1"/>
  <c r="F56" i="15"/>
  <c r="F251" i="15" s="1"/>
  <c r="G251" i="15" s="1"/>
  <c r="F44" i="15"/>
  <c r="F239" i="15" s="1"/>
  <c r="G239" i="15" s="1"/>
  <c r="I31" i="15"/>
  <c r="I226" i="15" s="1"/>
  <c r="J226" i="15" s="1"/>
  <c r="F30" i="15"/>
  <c r="F225" i="15" s="1"/>
  <c r="G225" i="15" s="1"/>
  <c r="I22" i="15"/>
  <c r="I217" i="15" s="1"/>
  <c r="J217" i="15" s="1"/>
  <c r="L66" i="15"/>
  <c r="L261" i="15" s="1"/>
  <c r="M261" i="15" s="1"/>
  <c r="F75" i="15"/>
  <c r="F270" i="15" s="1"/>
  <c r="G270" i="15" s="1"/>
  <c r="I46" i="15"/>
  <c r="I241" i="15" s="1"/>
  <c r="J241" i="15" s="1"/>
  <c r="C39" i="15"/>
  <c r="C234" i="15" s="1"/>
  <c r="I32" i="15"/>
  <c r="I227" i="15" s="1"/>
  <c r="J227" i="15" s="1"/>
  <c r="F35" i="15"/>
  <c r="F230" i="15" s="1"/>
  <c r="G230" i="15" s="1"/>
  <c r="L79" i="15"/>
  <c r="L274" i="15" s="1"/>
  <c r="M274" i="15" s="1"/>
  <c r="L51" i="15"/>
  <c r="L246" i="15" s="1"/>
  <c r="M246" i="15" s="1"/>
  <c r="C22" i="15"/>
  <c r="C217" i="15" s="1"/>
  <c r="I41" i="15"/>
  <c r="I236" i="15" s="1"/>
  <c r="J236" i="15" s="1"/>
  <c r="L41" i="15"/>
  <c r="L236" i="15" s="1"/>
  <c r="M236" i="15" s="1"/>
  <c r="L31" i="15"/>
  <c r="L226" i="15" s="1"/>
  <c r="M226" i="15" s="1"/>
  <c r="C68" i="15"/>
  <c r="C263" i="15" s="1"/>
  <c r="F79" i="15"/>
  <c r="F274" i="15" s="1"/>
  <c r="G274" i="15" s="1"/>
  <c r="L18" i="15"/>
  <c r="L213" i="15" s="1"/>
  <c r="M213" i="15" s="1"/>
  <c r="F32" i="15"/>
  <c r="F227" i="15" s="1"/>
  <c r="G227" i="15" s="1"/>
  <c r="F47" i="15"/>
  <c r="F242" i="15" s="1"/>
  <c r="G242" i="15" s="1"/>
  <c r="L22" i="15"/>
  <c r="L217" i="15" s="1"/>
  <c r="M217" i="15" s="1"/>
  <c r="C33" i="15"/>
  <c r="C228" i="15" s="1"/>
  <c r="I26" i="15"/>
  <c r="I221" i="15" s="1"/>
  <c r="J221" i="15" s="1"/>
  <c r="I76" i="15"/>
  <c r="I271" i="15" s="1"/>
  <c r="J271" i="15" s="1"/>
  <c r="I45" i="15"/>
  <c r="I240" i="15" s="1"/>
  <c r="J240" i="15" s="1"/>
  <c r="I71" i="15"/>
  <c r="I266" i="15" s="1"/>
  <c r="J266" i="15" s="1"/>
  <c r="C23" i="15"/>
  <c r="C218" i="15" s="1"/>
  <c r="I81" i="15"/>
  <c r="I276" i="15" s="1"/>
  <c r="J276" i="15" s="1"/>
  <c r="I64" i="15"/>
  <c r="I259" i="15" s="1"/>
  <c r="J259" i="15" s="1"/>
  <c r="L23" i="15"/>
  <c r="L218" i="15" s="1"/>
  <c r="M218" i="15" s="1"/>
  <c r="F50" i="15"/>
  <c r="F245" i="15" s="1"/>
  <c r="G245" i="15" s="1"/>
  <c r="L62" i="15"/>
  <c r="L257" i="15" s="1"/>
  <c r="M257" i="15" s="1"/>
  <c r="L76" i="15"/>
  <c r="L271" i="15" s="1"/>
  <c r="M271" i="15" s="1"/>
  <c r="L37" i="15"/>
  <c r="L232" i="15" s="1"/>
  <c r="M232" i="15" s="1"/>
  <c r="I44" i="15"/>
  <c r="I239" i="15" s="1"/>
  <c r="J239" i="15" s="1"/>
  <c r="I63" i="15"/>
  <c r="I258" i="15" s="1"/>
  <c r="J258" i="15" s="1"/>
  <c r="F33" i="15"/>
  <c r="F228" i="15" s="1"/>
  <c r="G228" i="15" s="1"/>
  <c r="L17" i="15"/>
  <c r="L212" i="15" s="1"/>
  <c r="M212" i="15" s="1"/>
  <c r="I17" i="15"/>
  <c r="I212" i="15" s="1"/>
  <c r="J212" i="15" s="1"/>
  <c r="I14" i="15"/>
  <c r="I209" i="15" s="1"/>
  <c r="J209" i="15" s="1"/>
  <c r="L75" i="15"/>
  <c r="L270" i="15" s="1"/>
  <c r="M270" i="15" s="1"/>
  <c r="I36" i="15"/>
  <c r="I231" i="15" s="1"/>
  <c r="J231" i="15" s="1"/>
  <c r="L74" i="15"/>
  <c r="L269" i="15" s="1"/>
  <c r="M269" i="15" s="1"/>
  <c r="F82" i="15"/>
  <c r="F277" i="15" s="1"/>
  <c r="G277" i="15" s="1"/>
  <c r="F12" i="15"/>
  <c r="F207" i="15" s="1"/>
  <c r="L40" i="15"/>
  <c r="L235" i="15" s="1"/>
  <c r="M235" i="15" s="1"/>
  <c r="L42" i="15"/>
  <c r="L237" i="15" s="1"/>
  <c r="M237" i="15" s="1"/>
  <c r="F65" i="15"/>
  <c r="F260" i="15" s="1"/>
  <c r="G260" i="15" s="1"/>
  <c r="I29" i="15"/>
  <c r="I224" i="15" s="1"/>
  <c r="J224" i="15" s="1"/>
  <c r="I77" i="15"/>
  <c r="I272" i="15" s="1"/>
  <c r="J272" i="15" s="1"/>
  <c r="I66" i="15"/>
  <c r="I261" i="15" s="1"/>
  <c r="J261" i="15" s="1"/>
  <c r="I27" i="15"/>
  <c r="I222" i="15" s="1"/>
  <c r="J222" i="15" s="1"/>
  <c r="F24" i="15"/>
  <c r="F219" i="15" s="1"/>
  <c r="G219" i="15" s="1"/>
  <c r="C25" i="15"/>
  <c r="C220" i="15" s="1"/>
  <c r="I49" i="15"/>
  <c r="I244" i="15" s="1"/>
  <c r="J244" i="15" s="1"/>
  <c r="F83" i="15"/>
  <c r="F278" i="15" s="1"/>
  <c r="G278" i="15" s="1"/>
  <c r="L49" i="15"/>
  <c r="L244" i="15" s="1"/>
  <c r="M244" i="15" s="1"/>
  <c r="L45" i="15"/>
  <c r="L240" i="15" s="1"/>
  <c r="M240" i="15" s="1"/>
  <c r="C36" i="15"/>
  <c r="C231" i="15" s="1"/>
  <c r="I23" i="15"/>
  <c r="I218" i="15" s="1"/>
  <c r="J218" i="15" s="1"/>
  <c r="F76" i="15"/>
  <c r="F271" i="15" s="1"/>
  <c r="G271" i="15" s="1"/>
  <c r="I69" i="15"/>
  <c r="I264" i="15" s="1"/>
  <c r="J264" i="15" s="1"/>
  <c r="I82" i="15"/>
  <c r="I277" i="15" s="1"/>
  <c r="J277" i="15" s="1"/>
  <c r="F42" i="15"/>
  <c r="F237" i="15" s="1"/>
  <c r="G237" i="15" s="1"/>
  <c r="F39" i="15"/>
  <c r="F234" i="15" s="1"/>
  <c r="G234" i="15" s="1"/>
  <c r="C29" i="15"/>
  <c r="C224" i="15" s="1"/>
  <c r="F80" i="15"/>
  <c r="F275" i="15" s="1"/>
  <c r="G275" i="15" s="1"/>
  <c r="I37" i="15"/>
  <c r="I232" i="15" s="1"/>
  <c r="J232" i="15" s="1"/>
  <c r="F29" i="15"/>
  <c r="F224" i="15" s="1"/>
  <c r="G224" i="15" s="1"/>
  <c r="L26" i="15"/>
  <c r="L221" i="15" s="1"/>
  <c r="M221" i="15" s="1"/>
  <c r="C62" i="15"/>
  <c r="C257" i="15" s="1"/>
  <c r="L39" i="15"/>
  <c r="L234" i="15" s="1"/>
  <c r="M234" i="15" s="1"/>
  <c r="L72" i="15"/>
  <c r="L267" i="15" s="1"/>
  <c r="M267" i="15" s="1"/>
  <c r="L68" i="15"/>
  <c r="L263" i="15" s="1"/>
  <c r="M263" i="15" s="1"/>
  <c r="F43" i="15"/>
  <c r="F238" i="15" s="1"/>
  <c r="G238" i="15" s="1"/>
  <c r="L73" i="15"/>
  <c r="L268" i="15" s="1"/>
  <c r="M268" i="15" s="1"/>
  <c r="L80" i="15"/>
  <c r="L275" i="15" s="1"/>
  <c r="M275" i="15" s="1"/>
  <c r="F71" i="15"/>
  <c r="F266" i="15" s="1"/>
  <c r="G266" i="15" s="1"/>
  <c r="L15" i="15"/>
  <c r="L210" i="15" s="1"/>
  <c r="M210" i="15" s="1"/>
  <c r="I33" i="15"/>
  <c r="I228" i="15" s="1"/>
  <c r="J228" i="15" s="1"/>
  <c r="L33" i="15"/>
  <c r="L228" i="15" s="1"/>
  <c r="M228" i="15" s="1"/>
  <c r="F18" i="15"/>
  <c r="F213" i="15" s="1"/>
  <c r="G213" i="15" s="1"/>
  <c r="F72" i="15"/>
  <c r="F267" i="15" s="1"/>
  <c r="G267" i="15" s="1"/>
  <c r="F31" i="15"/>
  <c r="F226" i="15" s="1"/>
  <c r="G226" i="15" s="1"/>
  <c r="C37" i="15"/>
  <c r="C232" i="15" s="1"/>
  <c r="C32" i="15"/>
  <c r="C227" i="15" s="1"/>
  <c r="L70" i="15"/>
  <c r="L265" i="15" s="1"/>
  <c r="M265" i="15" s="1"/>
  <c r="I48" i="15"/>
  <c r="I243" i="15" s="1"/>
  <c r="J243" i="15" s="1"/>
  <c r="F49" i="15"/>
  <c r="F244" i="15" s="1"/>
  <c r="G244" i="15" s="1"/>
  <c r="L83" i="15"/>
  <c r="L278" i="15" s="1"/>
  <c r="M278" i="15" s="1"/>
  <c r="F22" i="15"/>
  <c r="F217" i="15" s="1"/>
  <c r="G217" i="15" s="1"/>
  <c r="I18" i="15"/>
  <c r="I213" i="15" s="1"/>
  <c r="J213" i="15" s="1"/>
  <c r="L56" i="15"/>
  <c r="L251" i="15" s="1"/>
  <c r="M251" i="15" s="1"/>
  <c r="I28" i="15"/>
  <c r="I223" i="15" s="1"/>
  <c r="J223" i="15" s="1"/>
  <c r="F34" i="15"/>
  <c r="F229" i="15" s="1"/>
  <c r="G229" i="15" s="1"/>
  <c r="L24" i="15"/>
  <c r="L219" i="15" s="1"/>
  <c r="M219" i="15" s="1"/>
  <c r="F25" i="15"/>
  <c r="F220" i="15" s="1"/>
  <c r="G220" i="15" s="1"/>
  <c r="I73" i="15"/>
  <c r="I268" i="15" s="1"/>
  <c r="J268" i="15" s="1"/>
  <c r="I84" i="15"/>
  <c r="I279" i="15" s="1"/>
  <c r="J279" i="15" s="1"/>
  <c r="L67" i="15"/>
  <c r="L262" i="15" s="1"/>
  <c r="M262" i="15" s="1"/>
  <c r="I51" i="15"/>
  <c r="I246" i="15" s="1"/>
  <c r="J246" i="15" s="1"/>
  <c r="C28" i="15"/>
  <c r="C223" i="15" s="1"/>
  <c r="I42" i="15"/>
  <c r="I237" i="15" s="1"/>
  <c r="J237" i="15" s="1"/>
  <c r="I72" i="15"/>
  <c r="I267" i="15" s="1"/>
  <c r="J267" i="15" s="1"/>
  <c r="F26" i="15"/>
  <c r="F221" i="15" s="1"/>
  <c r="G221" i="15" s="1"/>
  <c r="L48" i="15"/>
  <c r="L243" i="15" s="1"/>
  <c r="M243" i="15" s="1"/>
  <c r="C30" i="15"/>
  <c r="C225" i="15" s="1"/>
  <c r="L29" i="15"/>
  <c r="L224" i="15" s="1"/>
  <c r="M224" i="15" s="1"/>
  <c r="C63" i="15"/>
  <c r="C258" i="15" s="1"/>
  <c r="F16" i="15"/>
  <c r="F211" i="15" s="1"/>
  <c r="G211" i="15" s="1"/>
  <c r="I40" i="15"/>
  <c r="I235" i="15" s="1"/>
  <c r="J235" i="15" s="1"/>
  <c r="I67" i="15"/>
  <c r="I262" i="15" s="1"/>
  <c r="J262" i="15" s="1"/>
  <c r="I43" i="15"/>
  <c r="I238" i="15" s="1"/>
  <c r="J238" i="15" s="1"/>
  <c r="L38" i="15"/>
  <c r="L233" i="15" s="1"/>
  <c r="M233" i="15" s="1"/>
  <c r="I47" i="15"/>
  <c r="I242" i="15" s="1"/>
  <c r="J242" i="15" s="1"/>
  <c r="L28" i="15"/>
  <c r="L223" i="15" s="1"/>
  <c r="M223" i="15" s="1"/>
  <c r="F48" i="15"/>
  <c r="F243" i="15" s="1"/>
  <c r="G243" i="15" s="1"/>
  <c r="C17" i="15"/>
  <c r="C212" i="15" s="1"/>
  <c r="F15" i="15"/>
  <c r="F210" i="15" s="1"/>
  <c r="G210" i="15" s="1"/>
  <c r="I25" i="15"/>
  <c r="I220" i="15" s="1"/>
  <c r="J220" i="15" s="1"/>
  <c r="F54" i="15"/>
  <c r="F249" i="15" s="1"/>
  <c r="G249" i="15" s="1"/>
  <c r="F23" i="15"/>
  <c r="F218" i="15" s="1"/>
  <c r="G218" i="15" s="1"/>
  <c r="F17" i="15"/>
  <c r="F212" i="15" s="1"/>
  <c r="G212" i="15" s="1"/>
  <c r="F62" i="15"/>
  <c r="F257" i="15" s="1"/>
  <c r="G257" i="15" s="1"/>
  <c r="L81" i="15"/>
  <c r="L276" i="15" s="1"/>
  <c r="M276" i="15" s="1"/>
  <c r="I13" i="15"/>
  <c r="I208" i="15" s="1"/>
  <c r="J208" i="15" s="1"/>
  <c r="F61" i="15"/>
  <c r="F256" i="15" s="1"/>
  <c r="G256" i="15" s="1"/>
  <c r="L43" i="15"/>
  <c r="L238" i="15" s="1"/>
  <c r="M238" i="15" s="1"/>
  <c r="L46" i="15"/>
  <c r="L241" i="15" s="1"/>
  <c r="M241" i="15" s="1"/>
  <c r="I75" i="15"/>
  <c r="I270" i="15" s="1"/>
  <c r="J270" i="15" s="1"/>
  <c r="L82" i="15"/>
  <c r="L277" i="15" s="1"/>
  <c r="M277" i="15" s="1"/>
  <c r="L90" i="15"/>
  <c r="L285" i="15" s="1"/>
  <c r="M285" i="15" s="1"/>
  <c r="L36" i="15"/>
  <c r="L231" i="15" s="1"/>
  <c r="M231" i="15" s="1"/>
  <c r="I74" i="15"/>
  <c r="I269" i="15" s="1"/>
  <c r="J269" i="15" s="1"/>
  <c r="L77" i="15"/>
  <c r="L272" i="15" s="1"/>
  <c r="M272" i="15" s="1"/>
  <c r="C207" i="15"/>
  <c r="L58" i="15"/>
  <c r="L253" i="15" s="1"/>
  <c r="M253" i="15" s="1"/>
  <c r="L60" i="15"/>
  <c r="L255" i="15" s="1"/>
  <c r="M255" i="15" s="1"/>
  <c r="C61" i="15"/>
  <c r="C256" i="15" s="1"/>
  <c r="I55" i="15"/>
  <c r="I250" i="15" s="1"/>
  <c r="J250" i="15" s="1"/>
  <c r="I52" i="15"/>
  <c r="I247" i="15" s="1"/>
  <c r="J247" i="15" s="1"/>
  <c r="C50" i="15"/>
  <c r="C245" i="15" s="1"/>
  <c r="F53" i="15"/>
  <c r="F248" i="15" s="1"/>
  <c r="G248" i="15" s="1"/>
  <c r="I53" i="15"/>
  <c r="I248" i="15" s="1"/>
  <c r="J248" i="15" s="1"/>
  <c r="F52" i="15"/>
  <c r="F247" i="15" s="1"/>
  <c r="G247" i="15" s="1"/>
  <c r="C66" i="15"/>
  <c r="C261" i="15" s="1"/>
  <c r="C55" i="15"/>
  <c r="C250" i="15" s="1"/>
  <c r="F55" i="15"/>
  <c r="F250" i="15" s="1"/>
  <c r="G250" i="15" s="1"/>
  <c r="L54" i="15"/>
  <c r="L249" i="15" s="1"/>
  <c r="M249" i="15" s="1"/>
  <c r="I60" i="15"/>
  <c r="I255" i="15" s="1"/>
  <c r="J255" i="15" s="1"/>
  <c r="C46" i="15"/>
  <c r="C241" i="15" s="1"/>
  <c r="I57" i="15"/>
  <c r="I252" i="15" s="1"/>
  <c r="J252" i="15" s="1"/>
  <c r="F58" i="15"/>
  <c r="F253" i="15" s="1"/>
  <c r="G253" i="15" s="1"/>
  <c r="L52" i="15"/>
  <c r="L247" i="15" s="1"/>
  <c r="M247" i="15" s="1"/>
  <c r="I54" i="15"/>
  <c r="I249" i="15" s="1"/>
  <c r="J249" i="15" s="1"/>
  <c r="C53" i="15"/>
  <c r="C248" i="15" s="1"/>
  <c r="I56" i="15"/>
  <c r="I251" i="15" s="1"/>
  <c r="J251" i="15" s="1"/>
  <c r="C75" i="15"/>
  <c r="C270" i="15" s="1"/>
  <c r="C60" i="15"/>
  <c r="C255" i="15" s="1"/>
  <c r="C64" i="15"/>
  <c r="C259" i="15" s="1"/>
  <c r="C42" i="15"/>
  <c r="C237" i="15" s="1"/>
  <c r="F57" i="15"/>
  <c r="F252" i="15" s="1"/>
  <c r="G252" i="15" s="1"/>
  <c r="C81" i="15"/>
  <c r="C276" i="15" s="1"/>
  <c r="C52" i="15"/>
  <c r="C247" i="15" s="1"/>
  <c r="L59" i="15"/>
  <c r="L254" i="15" s="1"/>
  <c r="M254" i="15" s="1"/>
  <c r="C48" i="15"/>
  <c r="C243" i="15" s="1"/>
  <c r="C15" i="15"/>
  <c r="C210" i="15" s="1"/>
  <c r="C70" i="15"/>
  <c r="C265" i="15" s="1"/>
  <c r="C79" i="15"/>
  <c r="C274" i="15" s="1"/>
  <c r="C73" i="15"/>
  <c r="C268" i="15" s="1"/>
  <c r="C41" i="15"/>
  <c r="C236" i="15" s="1"/>
  <c r="L57" i="15"/>
  <c r="L252" i="15" s="1"/>
  <c r="M252" i="15" s="1"/>
  <c r="L53" i="15"/>
  <c r="L248" i="15" s="1"/>
  <c r="M248" i="15" s="1"/>
  <c r="C57" i="15"/>
  <c r="C252" i="15" s="1"/>
  <c r="I58" i="15"/>
  <c r="I253" i="15" s="1"/>
  <c r="J253" i="15" s="1"/>
  <c r="C77" i="15"/>
  <c r="C272" i="15" s="1"/>
  <c r="C44" i="15"/>
  <c r="C239" i="15" s="1"/>
  <c r="C40" i="15"/>
  <c r="C235" i="15" s="1"/>
  <c r="C82" i="15"/>
  <c r="C277" i="15" s="1"/>
  <c r="F60" i="15"/>
  <c r="F255" i="15" s="1"/>
  <c r="G255" i="15" s="1"/>
  <c r="L55" i="15"/>
  <c r="L250" i="15" s="1"/>
  <c r="M250" i="15" s="1"/>
  <c r="I59" i="15"/>
  <c r="I254" i="15" s="1"/>
  <c r="J254" i="15" s="1"/>
  <c r="C56" i="15"/>
  <c r="C251" i="15" s="1"/>
  <c r="C54" i="15"/>
  <c r="C249" i="15" s="1"/>
  <c r="C208" i="15" l="1"/>
  <c r="C76" i="15"/>
  <c r="C271" i="15" s="1"/>
  <c r="C49" i="15"/>
  <c r="C244" i="15" s="1"/>
  <c r="C80" i="15"/>
  <c r="C275" i="15" s="1"/>
  <c r="C43" i="15"/>
  <c r="C238" i="15" s="1"/>
  <c r="C16" i="15"/>
  <c r="C211" i="15" s="1"/>
  <c r="C51" i="15"/>
  <c r="C246" i="15" s="1"/>
  <c r="C18" i="15"/>
  <c r="C213" i="15" s="1"/>
  <c r="C78" i="15"/>
  <c r="C273" i="15" s="1"/>
  <c r="C59" i="15"/>
  <c r="C254" i="15" s="1"/>
  <c r="C58" i="15"/>
  <c r="C253" i="15" s="1"/>
  <c r="C74" i="15"/>
  <c r="C269" i="15" s="1"/>
  <c r="C71" i="15"/>
  <c r="C266" i="15" s="1"/>
  <c r="C67" i="15"/>
  <c r="C262" i="15" s="1"/>
  <c r="C45" i="15"/>
  <c r="C240" i="15" s="1"/>
  <c r="C47" i="15"/>
  <c r="C242" i="15" s="1"/>
  <c r="C83" i="15"/>
  <c r="C278" i="15" s="1"/>
  <c r="C72" i="15"/>
  <c r="C267" i="15" s="1"/>
  <c r="C14" i="15"/>
  <c r="C209" i="15" s="1"/>
  <c r="G207" i="15"/>
  <c r="J207" i="15"/>
  <c r="D207" i="15"/>
  <c r="I21" i="15"/>
  <c r="I216" i="15" s="1"/>
  <c r="J216" i="15" s="1"/>
  <c r="F20" i="15"/>
  <c r="F215" i="15" s="1"/>
  <c r="G215" i="15" s="1"/>
  <c r="L87" i="15"/>
  <c r="L282" i="15" s="1"/>
  <c r="M282" i="15" s="1"/>
  <c r="I87" i="15"/>
  <c r="I282" i="15" s="1"/>
  <c r="J282" i="15" s="1"/>
  <c r="I95" i="15"/>
  <c r="I290" i="15" s="1"/>
  <c r="J290" i="15" s="1"/>
  <c r="F88" i="15"/>
  <c r="F283" i="15" s="1"/>
  <c r="G283" i="15" s="1"/>
  <c r="F92" i="15"/>
  <c r="F287" i="15" s="1"/>
  <c r="G287" i="15" s="1"/>
  <c r="C89" i="15"/>
  <c r="C284" i="15" s="1"/>
  <c r="L21" i="15"/>
  <c r="L216" i="15" s="1"/>
  <c r="M216" i="15" s="1"/>
  <c r="L86" i="15"/>
  <c r="L281" i="15" s="1"/>
  <c r="M281" i="15" s="1"/>
  <c r="L94" i="15"/>
  <c r="L289" i="15" s="1"/>
  <c r="M289" i="15" s="1"/>
  <c r="L88" i="15"/>
  <c r="L283" i="15" s="1"/>
  <c r="M283" i="15" s="1"/>
  <c r="F90" i="15"/>
  <c r="F285" i="15" s="1"/>
  <c r="G285" i="15" s="1"/>
  <c r="C21" i="15"/>
  <c r="C216" i="15" s="1"/>
  <c r="F94" i="15"/>
  <c r="F289" i="15" s="1"/>
  <c r="G289" i="15" s="1"/>
  <c r="L92" i="15"/>
  <c r="L287" i="15" s="1"/>
  <c r="M287" i="15" s="1"/>
  <c r="I94" i="15"/>
  <c r="I289" i="15" s="1"/>
  <c r="J289" i="15" s="1"/>
  <c r="C20" i="15"/>
  <c r="C215" i="15" s="1"/>
  <c r="C85" i="15"/>
  <c r="C280" i="15" s="1"/>
  <c r="I93" i="15"/>
  <c r="I288" i="15" s="1"/>
  <c r="J288" i="15" s="1"/>
  <c r="C86" i="15"/>
  <c r="C281" i="15" s="1"/>
  <c r="L89" i="15"/>
  <c r="L284" i="15" s="1"/>
  <c r="M284" i="15" s="1"/>
  <c r="C91" i="15"/>
  <c r="C286" i="15" s="1"/>
  <c r="C87" i="15"/>
  <c r="C282" i="15" s="1"/>
  <c r="F91" i="15"/>
  <c r="F286" i="15" s="1"/>
  <c r="G286" i="15" s="1"/>
  <c r="I90" i="15"/>
  <c r="I285" i="15" s="1"/>
  <c r="J285" i="15" s="1"/>
  <c r="C95" i="15"/>
  <c r="C290" i="15" s="1"/>
  <c r="I86" i="15"/>
  <c r="I281" i="15" s="1"/>
  <c r="J281" i="15" s="1"/>
  <c r="F93" i="15"/>
  <c r="F288" i="15" s="1"/>
  <c r="G288" i="15" s="1"/>
  <c r="C84" i="15"/>
  <c r="C279" i="15" s="1"/>
  <c r="C19" i="15"/>
  <c r="C214" i="15" s="1"/>
  <c r="L20" i="15"/>
  <c r="L215" i="15" s="1"/>
  <c r="M215" i="15" s="1"/>
  <c r="C94" i="15"/>
  <c r="C289" i="15" s="1"/>
  <c r="I19" i="15"/>
  <c r="I214" i="15" s="1"/>
  <c r="J214" i="15" s="1"/>
  <c r="F89" i="15"/>
  <c r="F284" i="15" s="1"/>
  <c r="G284" i="15" s="1"/>
  <c r="L95" i="15"/>
  <c r="L290" i="15" s="1"/>
  <c r="M290" i="15" s="1"/>
  <c r="L19" i="15"/>
  <c r="L214" i="15" s="1"/>
  <c r="M214" i="15" s="1"/>
  <c r="F87" i="15"/>
  <c r="F282" i="15" s="1"/>
  <c r="G282" i="15" s="1"/>
  <c r="I91" i="15"/>
  <c r="I286" i="15" s="1"/>
  <c r="J286" i="15" s="1"/>
  <c r="I89" i="15"/>
  <c r="I284" i="15" s="1"/>
  <c r="J284" i="15" s="1"/>
  <c r="I92" i="15"/>
  <c r="I287" i="15" s="1"/>
  <c r="J287" i="15" s="1"/>
  <c r="C92" i="15"/>
  <c r="C287" i="15" s="1"/>
  <c r="F86" i="15"/>
  <c r="F281" i="15" s="1"/>
  <c r="G281" i="15" s="1"/>
  <c r="C90" i="15"/>
  <c r="C285" i="15" s="1"/>
  <c r="F85" i="15"/>
  <c r="F280" i="15" s="1"/>
  <c r="G280" i="15" s="1"/>
  <c r="L91" i="15"/>
  <c r="L286" i="15" s="1"/>
  <c r="M286" i="15" s="1"/>
  <c r="F84" i="15"/>
  <c r="F279" i="15" s="1"/>
  <c r="G279" i="15" s="1"/>
  <c r="C93" i="15"/>
  <c r="C288" i="15" s="1"/>
  <c r="I85" i="15"/>
  <c r="I280" i="15" s="1"/>
  <c r="J280" i="15" s="1"/>
  <c r="I88" i="15"/>
  <c r="I283" i="15" s="1"/>
  <c r="J283" i="15" s="1"/>
  <c r="C88" i="15"/>
  <c r="C283" i="15" s="1"/>
  <c r="L93" i="15"/>
  <c r="L288" i="15" s="1"/>
  <c r="M288" i="15" s="1"/>
  <c r="F21" i="15"/>
  <c r="F216" i="15" s="1"/>
  <c r="G216" i="15" s="1"/>
  <c r="F19" i="15"/>
  <c r="F214" i="15" s="1"/>
  <c r="G214" i="15" s="1"/>
  <c r="L85" i="15"/>
  <c r="L280" i="15" s="1"/>
  <c r="M280" i="15" s="1"/>
  <c r="F95" i="15"/>
  <c r="F290" i="15" s="1"/>
  <c r="G290" i="15" s="1"/>
  <c r="I20" i="15"/>
  <c r="I215" i="15" s="1"/>
  <c r="J215" i="15" s="1"/>
  <c r="L12" i="15"/>
  <c r="L207" i="15" s="1"/>
  <c r="M207" i="15" s="1"/>
  <c r="C302" i="15" l="1"/>
  <c r="B98" i="15"/>
  <c r="C193" i="15" s="1"/>
  <c r="D286" i="15"/>
  <c r="C381" i="15" s="1"/>
  <c r="D214" i="15"/>
  <c r="C309" i="15" s="1"/>
  <c r="D281" i="15"/>
  <c r="C376" i="15" s="1"/>
  <c r="D263" i="15"/>
  <c r="C358" i="15" s="1"/>
  <c r="D241" i="15"/>
  <c r="C336" i="15" s="1"/>
  <c r="D235" i="15"/>
  <c r="C330" i="15" s="1"/>
  <c r="D275" i="15"/>
  <c r="C370" i="15" s="1"/>
  <c r="D291" i="15"/>
  <c r="C386" i="15" s="1"/>
  <c r="F402" i="15" l="1"/>
  <c r="G402" i="15" s="1"/>
  <c r="C402" i="15"/>
  <c r="D402" i="15" s="1"/>
  <c r="I402" i="15"/>
  <c r="J402" i="15" s="1"/>
  <c r="L402" i="15"/>
  <c r="M402" i="15" s="1"/>
  <c r="C119" i="15"/>
  <c r="D217" i="15" s="1"/>
  <c r="C312" i="15" s="1"/>
  <c r="L176" i="15"/>
  <c r="L151" i="15"/>
  <c r="I131" i="15"/>
  <c r="F176" i="15"/>
  <c r="I171" i="15"/>
  <c r="I165" i="15"/>
  <c r="C164" i="15"/>
  <c r="D262" i="15" s="1"/>
  <c r="C357" i="15" s="1"/>
  <c r="C112" i="15"/>
  <c r="D210" i="15" s="1"/>
  <c r="C305" i="15" s="1"/>
  <c r="I167" i="15"/>
  <c r="C157" i="15"/>
  <c r="D255" i="15" s="1"/>
  <c r="C350" i="15" s="1"/>
  <c r="F158" i="15"/>
  <c r="L111" i="15"/>
  <c r="I184" i="15"/>
  <c r="C120" i="15"/>
  <c r="D218" i="15" s="1"/>
  <c r="C313" i="15" s="1"/>
  <c r="F135" i="15"/>
  <c r="C145" i="15"/>
  <c r="D243" i="15" s="1"/>
  <c r="C338" i="15" s="1"/>
  <c r="I177" i="15"/>
  <c r="I161" i="15"/>
  <c r="F179" i="15"/>
  <c r="C151" i="15"/>
  <c r="D249" i="15" s="1"/>
  <c r="C344" i="15" s="1"/>
  <c r="L135" i="15"/>
  <c r="L174" i="15"/>
  <c r="F169" i="15"/>
  <c r="F166" i="15"/>
  <c r="F150" i="15"/>
  <c r="L110" i="15"/>
  <c r="I189" i="15"/>
  <c r="C158" i="15"/>
  <c r="D256" i="15" s="1"/>
  <c r="C351" i="15" s="1"/>
  <c r="I176" i="15"/>
  <c r="F154" i="15"/>
  <c r="F134" i="15"/>
  <c r="L167" i="15"/>
  <c r="C110" i="15"/>
  <c r="D208" i="15" s="1"/>
  <c r="C303" i="15" s="1"/>
  <c r="F117" i="15"/>
  <c r="I175" i="15"/>
  <c r="F160" i="15"/>
  <c r="C179" i="15"/>
  <c r="D277" i="15" s="1"/>
  <c r="C372" i="15" s="1"/>
  <c r="L182" i="15"/>
  <c r="I120" i="15"/>
  <c r="F120" i="15"/>
  <c r="F152" i="15"/>
  <c r="C113" i="15"/>
  <c r="D211" i="15" s="1"/>
  <c r="C306" i="15" s="1"/>
  <c r="I124" i="15"/>
  <c r="I183" i="15"/>
  <c r="C184" i="15"/>
  <c r="D282" i="15" s="1"/>
  <c r="C377" i="15" s="1"/>
  <c r="I111" i="15"/>
  <c r="L188" i="15"/>
  <c r="I144" i="15"/>
  <c r="I133" i="15"/>
  <c r="C187" i="15"/>
  <c r="D285" i="15" s="1"/>
  <c r="C380" i="15" s="1"/>
  <c r="F132" i="15"/>
  <c r="F156" i="15"/>
  <c r="F173" i="15"/>
  <c r="L116" i="15"/>
  <c r="C114" i="15"/>
  <c r="D212" i="15" s="1"/>
  <c r="C307" i="15" s="1"/>
  <c r="C148" i="15"/>
  <c r="D246" i="15" s="1"/>
  <c r="C341" i="15" s="1"/>
  <c r="F124" i="15"/>
  <c r="C129" i="15"/>
  <c r="D227" i="15" s="1"/>
  <c r="C322" i="15" s="1"/>
  <c r="F111" i="15"/>
  <c r="I112" i="15"/>
  <c r="F136" i="15"/>
  <c r="C163" i="15"/>
  <c r="D261" i="15" s="1"/>
  <c r="C356" i="15" s="1"/>
  <c r="L127" i="15"/>
  <c r="F161" i="15"/>
  <c r="I126" i="15"/>
  <c r="L170" i="15"/>
  <c r="L187" i="15"/>
  <c r="C190" i="15"/>
  <c r="D288" i="15" s="1"/>
  <c r="C383" i="15" s="1"/>
  <c r="L145" i="15"/>
  <c r="L138" i="15"/>
  <c r="C160" i="15"/>
  <c r="D258" i="15" s="1"/>
  <c r="C353" i="15" s="1"/>
  <c r="F123" i="15"/>
  <c r="L119" i="15"/>
  <c r="F174" i="15"/>
  <c r="C154" i="15"/>
  <c r="D252" i="15" s="1"/>
  <c r="C347" i="15" s="1"/>
  <c r="I158" i="15"/>
  <c r="C128" i="15"/>
  <c r="D226" i="15" s="1"/>
  <c r="C321" i="15" s="1"/>
  <c r="C152" i="15"/>
  <c r="D250" i="15" s="1"/>
  <c r="C345" i="15" s="1"/>
  <c r="I123" i="15"/>
  <c r="I178" i="15"/>
  <c r="C118" i="15"/>
  <c r="D216" i="15" s="1"/>
  <c r="C311" i="15" s="1"/>
  <c r="I145" i="15"/>
  <c r="I115" i="15"/>
  <c r="C174" i="15"/>
  <c r="D272" i="15" s="1"/>
  <c r="C367" i="15" s="1"/>
  <c r="C130" i="15"/>
  <c r="D228" i="15" s="1"/>
  <c r="C323" i="15" s="1"/>
  <c r="F146" i="15"/>
  <c r="I173" i="15"/>
  <c r="I191" i="15"/>
  <c r="C146" i="15"/>
  <c r="D244" i="15" s="1"/>
  <c r="C339" i="15" s="1"/>
  <c r="I119" i="15"/>
  <c r="L134" i="15"/>
  <c r="F144" i="15"/>
  <c r="I122" i="15"/>
  <c r="L136" i="15"/>
  <c r="I168" i="15"/>
  <c r="I185" i="15"/>
  <c r="L163" i="15"/>
  <c r="F125" i="15"/>
  <c r="L171" i="15"/>
  <c r="C142" i="15"/>
  <c r="D240" i="15" s="1"/>
  <c r="C335" i="15" s="1"/>
  <c r="L165" i="15"/>
  <c r="I187" i="15"/>
  <c r="F140" i="15"/>
  <c r="L181" i="15"/>
  <c r="L113" i="15"/>
  <c r="I153" i="15"/>
  <c r="F186" i="15"/>
  <c r="F181" i="15"/>
  <c r="C144" i="15"/>
  <c r="D242" i="15" s="1"/>
  <c r="C337" i="15" s="1"/>
  <c r="I166" i="15"/>
  <c r="F151" i="15"/>
  <c r="C173" i="15"/>
  <c r="D271" i="15" s="1"/>
  <c r="C366" i="15" s="1"/>
  <c r="C167" i="15"/>
  <c r="D265" i="15" s="1"/>
  <c r="C360" i="15" s="1"/>
  <c r="C109" i="15"/>
  <c r="C127" i="15"/>
  <c r="D225" i="15" s="1"/>
  <c r="C320" i="15" s="1"/>
  <c r="C166" i="15"/>
  <c r="D264" i="15" s="1"/>
  <c r="C359" i="15" s="1"/>
  <c r="I134" i="15"/>
  <c r="L156" i="15"/>
  <c r="I164" i="15"/>
  <c r="L152" i="15"/>
  <c r="I128" i="15"/>
  <c r="F148" i="15"/>
  <c r="I162" i="15"/>
  <c r="L122" i="15"/>
  <c r="L162" i="15"/>
  <c r="F126" i="15"/>
  <c r="I170" i="15"/>
  <c r="F178" i="15"/>
  <c r="L143" i="15"/>
  <c r="L178" i="15"/>
  <c r="C171" i="15"/>
  <c r="D269" i="15" s="1"/>
  <c r="C364" i="15" s="1"/>
  <c r="C155" i="15"/>
  <c r="D253" i="15" s="1"/>
  <c r="C348" i="15" s="1"/>
  <c r="I129" i="15"/>
  <c r="C172" i="15"/>
  <c r="D270" i="15" s="1"/>
  <c r="C365" i="15" s="1"/>
  <c r="I160" i="15"/>
  <c r="C185" i="15"/>
  <c r="D283" i="15" s="1"/>
  <c r="C378" i="15" s="1"/>
  <c r="F183" i="15"/>
  <c r="I109" i="15"/>
  <c r="F162" i="15"/>
  <c r="I143" i="15"/>
  <c r="F157" i="15"/>
  <c r="L180" i="15"/>
  <c r="L177" i="15"/>
  <c r="I186" i="15"/>
  <c r="I127" i="15"/>
  <c r="L166" i="15"/>
  <c r="F155" i="15"/>
  <c r="L128" i="15"/>
  <c r="I152" i="15"/>
  <c r="C132" i="15"/>
  <c r="D230" i="15" s="1"/>
  <c r="C325" i="15" s="1"/>
  <c r="L173" i="15"/>
  <c r="C140" i="15"/>
  <c r="D238" i="15" s="1"/>
  <c r="C333" i="15" s="1"/>
  <c r="L121" i="15"/>
  <c r="C123" i="15"/>
  <c r="D221" i="15" s="1"/>
  <c r="C316" i="15" s="1"/>
  <c r="I114" i="15"/>
  <c r="L125" i="15"/>
  <c r="I182" i="15"/>
  <c r="C189" i="15"/>
  <c r="D287" i="15" s="1"/>
  <c r="C382" i="15" s="1"/>
  <c r="C143" i="15"/>
  <c r="F145" i="15"/>
  <c r="F131" i="15"/>
  <c r="L159" i="15"/>
  <c r="L157" i="15"/>
  <c r="F121" i="15"/>
  <c r="C168" i="15"/>
  <c r="D266" i="15" s="1"/>
  <c r="C361" i="15" s="1"/>
  <c r="C161" i="15"/>
  <c r="D259" i="15" s="1"/>
  <c r="C354" i="15" s="1"/>
  <c r="C133" i="15"/>
  <c r="D231" i="15" s="1"/>
  <c r="C326" i="15" s="1"/>
  <c r="C116" i="15"/>
  <c r="F113" i="15"/>
  <c r="C136" i="15"/>
  <c r="D234" i="15" s="1"/>
  <c r="C329" i="15" s="1"/>
  <c r="C149" i="15"/>
  <c r="D247" i="15" s="1"/>
  <c r="C342" i="15" s="1"/>
  <c r="L131" i="15"/>
  <c r="I172" i="15"/>
  <c r="F153" i="15"/>
  <c r="L149" i="15"/>
  <c r="C156" i="15"/>
  <c r="D254" i="15" s="1"/>
  <c r="C349" i="15" s="1"/>
  <c r="C141" i="15"/>
  <c r="D239" i="15" s="1"/>
  <c r="C334" i="15" s="1"/>
  <c r="I149" i="15"/>
  <c r="L184" i="15"/>
  <c r="C134" i="15"/>
  <c r="D232" i="15" s="1"/>
  <c r="C327" i="15" s="1"/>
  <c r="L183" i="15"/>
  <c r="C175" i="15"/>
  <c r="D273" i="15" s="1"/>
  <c r="C368" i="15" s="1"/>
  <c r="L112" i="15"/>
  <c r="F142" i="15"/>
  <c r="L189" i="15"/>
  <c r="C139" i="15"/>
  <c r="D237" i="15" s="1"/>
  <c r="C332" i="15" s="1"/>
  <c r="L139" i="15"/>
  <c r="L146" i="15"/>
  <c r="F143" i="15"/>
  <c r="L142" i="15"/>
  <c r="L169" i="15"/>
  <c r="I121" i="15"/>
  <c r="C169" i="15"/>
  <c r="D267" i="15" s="1"/>
  <c r="C362" i="15" s="1"/>
  <c r="L191" i="15"/>
  <c r="L133" i="15"/>
  <c r="F182" i="15"/>
  <c r="L132" i="15"/>
  <c r="F112" i="15"/>
  <c r="L179" i="15"/>
  <c r="F189" i="15"/>
  <c r="C124" i="15"/>
  <c r="D222" i="15" s="1"/>
  <c r="C317" i="15" s="1"/>
  <c r="F177" i="15"/>
  <c r="L129" i="15"/>
  <c r="F170" i="15"/>
  <c r="L140" i="15"/>
  <c r="F129" i="15"/>
  <c r="C182" i="15"/>
  <c r="D280" i="15" s="1"/>
  <c r="C375" i="15" s="1"/>
  <c r="F139" i="15"/>
  <c r="C111" i="15"/>
  <c r="D209" i="15" s="1"/>
  <c r="C304" i="15" s="1"/>
  <c r="C178" i="15"/>
  <c r="D276" i="15" s="1"/>
  <c r="C371" i="15" s="1"/>
  <c r="I136" i="15"/>
  <c r="I130" i="15"/>
  <c r="F188" i="15"/>
  <c r="F190" i="15"/>
  <c r="F141" i="15"/>
  <c r="L192" i="15"/>
  <c r="F133" i="15"/>
  <c r="L114" i="15"/>
  <c r="I132" i="15"/>
  <c r="C138" i="15"/>
  <c r="D236" i="15" s="1"/>
  <c r="C331" i="15" s="1"/>
  <c r="I163" i="15"/>
  <c r="L117" i="15"/>
  <c r="L154" i="15"/>
  <c r="L175" i="15"/>
  <c r="L124" i="15"/>
  <c r="I181" i="15"/>
  <c r="I139" i="15"/>
  <c r="I116" i="15"/>
  <c r="L137" i="15"/>
  <c r="L158" i="15"/>
  <c r="C115" i="15"/>
  <c r="D213" i="15" s="1"/>
  <c r="C308" i="15" s="1"/>
  <c r="L172" i="15"/>
  <c r="C131" i="15"/>
  <c r="D229" i="15" s="1"/>
  <c r="C324" i="15" s="1"/>
  <c r="C121" i="15"/>
  <c r="D219" i="15" s="1"/>
  <c r="C314" i="15" s="1"/>
  <c r="I110" i="15"/>
  <c r="F191" i="15"/>
  <c r="L123" i="15"/>
  <c r="C150" i="15"/>
  <c r="D248" i="15" s="1"/>
  <c r="C343" i="15" s="1"/>
  <c r="I159" i="15"/>
  <c r="F119" i="15"/>
  <c r="I142" i="15"/>
  <c r="I174" i="15"/>
  <c r="L141" i="15"/>
  <c r="L190" i="15"/>
  <c r="L148" i="15"/>
  <c r="F137" i="15"/>
  <c r="L147" i="15"/>
  <c r="I188" i="15"/>
  <c r="I180" i="15"/>
  <c r="I151" i="15"/>
  <c r="I118" i="15"/>
  <c r="F109" i="15"/>
  <c r="C162" i="15"/>
  <c r="D260" i="15" s="1"/>
  <c r="C355" i="15" s="1"/>
  <c r="F163" i="15"/>
  <c r="L155" i="15"/>
  <c r="C177" i="15"/>
  <c r="F168" i="15"/>
  <c r="F130" i="15"/>
  <c r="I113" i="15"/>
  <c r="C176" i="15"/>
  <c r="D274" i="15" s="1"/>
  <c r="C369" i="15" s="1"/>
  <c r="C153" i="15"/>
  <c r="D251" i="15" s="1"/>
  <c r="C346" i="15" s="1"/>
  <c r="F175" i="15"/>
  <c r="F165" i="15"/>
  <c r="I147" i="15"/>
  <c r="I179" i="15"/>
  <c r="C135" i="15"/>
  <c r="D233" i="15" s="1"/>
  <c r="C328" i="15" s="1"/>
  <c r="L168" i="15"/>
  <c r="L150" i="15"/>
  <c r="F159" i="15"/>
  <c r="C192" i="15"/>
  <c r="D290" i="15" s="1"/>
  <c r="C385" i="15" s="1"/>
  <c r="F187" i="15"/>
  <c r="F185" i="15"/>
  <c r="F127" i="15"/>
  <c r="F167" i="15"/>
  <c r="L144" i="15"/>
  <c r="C186" i="15"/>
  <c r="D284" i="15" s="1"/>
  <c r="C379" i="15" s="1"/>
  <c r="I148" i="15"/>
  <c r="F149" i="15"/>
  <c r="L160" i="15"/>
  <c r="L186" i="15"/>
  <c r="L153" i="15"/>
  <c r="I154" i="15"/>
  <c r="L164" i="15"/>
  <c r="L161" i="15"/>
  <c r="F192" i="15"/>
  <c r="L130" i="15"/>
  <c r="C137" i="15"/>
  <c r="C122" i="15"/>
  <c r="D220" i="15" s="1"/>
  <c r="C315" i="15" s="1"/>
  <c r="L126" i="15"/>
  <c r="F114" i="15"/>
  <c r="L118" i="15"/>
  <c r="C191" i="15"/>
  <c r="D289" i="15" s="1"/>
  <c r="C384" i="15" s="1"/>
  <c r="I192" i="15"/>
  <c r="I125" i="15"/>
  <c r="F128" i="15"/>
  <c r="F138" i="15"/>
  <c r="L120" i="15"/>
  <c r="C180" i="15"/>
  <c r="D278" i="15" s="1"/>
  <c r="C373" i="15" s="1"/>
  <c r="I137" i="15"/>
  <c r="L185" i="15"/>
  <c r="C125" i="15"/>
  <c r="D223" i="15" s="1"/>
  <c r="C318" i="15" s="1"/>
  <c r="I140" i="15"/>
  <c r="C181" i="15"/>
  <c r="D279" i="15" s="1"/>
  <c r="C374" i="15" s="1"/>
  <c r="C188" i="15"/>
  <c r="F171" i="15"/>
  <c r="C170" i="15"/>
  <c r="D268" i="15" s="1"/>
  <c r="C363" i="15" s="1"/>
  <c r="F180" i="15"/>
  <c r="C126" i="15"/>
  <c r="D224" i="15" s="1"/>
  <c r="C319" i="15" s="1"/>
  <c r="I150" i="15"/>
  <c r="F110" i="15"/>
  <c r="I155" i="15"/>
  <c r="C159" i="15"/>
  <c r="D257" i="15" s="1"/>
  <c r="C352" i="15" s="1"/>
  <c r="F147" i="15"/>
  <c r="C117" i="15"/>
  <c r="D215" i="15" s="1"/>
  <c r="C310" i="15" s="1"/>
  <c r="C147" i="15"/>
  <c r="D245" i="15" s="1"/>
  <c r="C340" i="15" s="1"/>
  <c r="F122" i="15"/>
  <c r="I135" i="15"/>
  <c r="L109" i="15"/>
  <c r="F115" i="15"/>
  <c r="F118" i="15"/>
  <c r="F164" i="15"/>
  <c r="I138" i="15"/>
  <c r="I156" i="15"/>
  <c r="L115" i="15"/>
  <c r="C183" i="15"/>
  <c r="I117" i="15"/>
  <c r="I157" i="15"/>
  <c r="C165" i="15"/>
  <c r="I169" i="15"/>
  <c r="I141" i="15"/>
  <c r="I146" i="15"/>
  <c r="F172" i="15"/>
  <c r="I190" i="15"/>
  <c r="F184" i="15"/>
  <c r="F116" i="15"/>
  <c r="F430" i="15"/>
  <c r="L430" i="15"/>
  <c r="I430" i="15"/>
  <c r="C430" i="15"/>
  <c r="C448" i="15"/>
  <c r="C436" i="15"/>
  <c r="F436" i="15"/>
  <c r="I436" i="15"/>
  <c r="L436" i="15"/>
  <c r="F409" i="15"/>
  <c r="I409" i="15"/>
  <c r="C409" i="15"/>
  <c r="L409" i="15"/>
  <c r="F481" i="15"/>
  <c r="L481" i="15"/>
  <c r="I481" i="15"/>
  <c r="C481" i="15"/>
  <c r="C458" i="15"/>
  <c r="I458" i="15"/>
  <c r="F458" i="15"/>
  <c r="L458" i="15"/>
  <c r="C470" i="15"/>
  <c r="F470" i="15"/>
  <c r="L470" i="15"/>
  <c r="I470" i="15"/>
  <c r="C476" i="15"/>
  <c r="L476" i="15"/>
  <c r="F476" i="15"/>
  <c r="I476" i="15"/>
  <c r="F452" i="15" l="1"/>
  <c r="G452" i="15" s="1"/>
  <c r="L484" i="15"/>
  <c r="M484" i="15" s="1"/>
  <c r="I415" i="15"/>
  <c r="J415" i="15" s="1"/>
  <c r="I479" i="15"/>
  <c r="J479" i="15" s="1"/>
  <c r="C469" i="15"/>
  <c r="D469" i="15" s="1"/>
  <c r="C431" i="15"/>
  <c r="D431" i="15" s="1"/>
  <c r="L427" i="15"/>
  <c r="M427" i="15" s="1"/>
  <c r="L449" i="15"/>
  <c r="M449" i="15" s="1"/>
  <c r="I433" i="15"/>
  <c r="J433" i="15" s="1"/>
  <c r="I478" i="15"/>
  <c r="J478" i="15" s="1"/>
  <c r="L448" i="15"/>
  <c r="M448" i="15" s="1"/>
  <c r="F459" i="15"/>
  <c r="G459" i="15" s="1"/>
  <c r="I466" i="15"/>
  <c r="J466" i="15" s="1"/>
  <c r="L435" i="15"/>
  <c r="M435" i="15" s="1"/>
  <c r="I467" i="15"/>
  <c r="J467" i="15" s="1"/>
  <c r="F483" i="15"/>
  <c r="G483" i="15" s="1"/>
  <c r="F441" i="15"/>
  <c r="G441" i="15" s="1"/>
  <c r="L451" i="15"/>
  <c r="M451" i="15" s="1"/>
  <c r="I444" i="15"/>
  <c r="J444" i="15" s="1"/>
  <c r="I438" i="15"/>
  <c r="J438" i="15" s="1"/>
  <c r="C405" i="15"/>
  <c r="D405" i="15" s="1"/>
  <c r="I412" i="15"/>
  <c r="J412" i="15" s="1"/>
  <c r="C603" i="15"/>
  <c r="H503" i="15"/>
  <c r="C466" i="15"/>
  <c r="D466" i="15" s="1"/>
  <c r="L438" i="15"/>
  <c r="M438" i="15" s="1"/>
  <c r="L483" i="15"/>
  <c r="M483" i="15" s="1"/>
  <c r="L412" i="15"/>
  <c r="M412" i="15" s="1"/>
  <c r="F478" i="15"/>
  <c r="G478" i="15" s="1"/>
  <c r="F451" i="15"/>
  <c r="G451" i="15" s="1"/>
  <c r="F435" i="15"/>
  <c r="G435" i="15" s="1"/>
  <c r="I441" i="15"/>
  <c r="J441" i="15" s="1"/>
  <c r="C451" i="15"/>
  <c r="D451" i="15" s="1"/>
  <c r="F438" i="15"/>
  <c r="G438" i="15" s="1"/>
  <c r="C412" i="15"/>
  <c r="D412" i="15" s="1"/>
  <c r="C467" i="15"/>
  <c r="D467" i="15" s="1"/>
  <c r="C441" i="15"/>
  <c r="D441" i="15" s="1"/>
  <c r="F444" i="15"/>
  <c r="G444" i="15" s="1"/>
  <c r="F405" i="15"/>
  <c r="G405" i="15" s="1"/>
  <c r="L466" i="15"/>
  <c r="M466" i="15" s="1"/>
  <c r="C483" i="15"/>
  <c r="D483" i="15" s="1"/>
  <c r="C444" i="15"/>
  <c r="D444" i="15" s="1"/>
  <c r="L405" i="15"/>
  <c r="M405" i="15" s="1"/>
  <c r="C449" i="15"/>
  <c r="D449" i="15" s="1"/>
  <c r="L459" i="15"/>
  <c r="M459" i="15" s="1"/>
  <c r="L467" i="15"/>
  <c r="M467" i="15" s="1"/>
  <c r="I459" i="15"/>
  <c r="J459" i="15" s="1"/>
  <c r="I435" i="15"/>
  <c r="J435" i="15" s="1"/>
  <c r="F467" i="15"/>
  <c r="G467" i="15" s="1"/>
  <c r="I483" i="15"/>
  <c r="J483" i="15" s="1"/>
  <c r="L441" i="15"/>
  <c r="M441" i="15" s="1"/>
  <c r="L478" i="15"/>
  <c r="M478" i="15" s="1"/>
  <c r="I451" i="15"/>
  <c r="J451" i="15" s="1"/>
  <c r="L444" i="15"/>
  <c r="M444" i="15" s="1"/>
  <c r="C438" i="15"/>
  <c r="D438" i="15" s="1"/>
  <c r="I405" i="15"/>
  <c r="J405" i="15" s="1"/>
  <c r="F412" i="15"/>
  <c r="G412" i="15" s="1"/>
  <c r="I449" i="15"/>
  <c r="J449" i="15" s="1"/>
  <c r="C459" i="15"/>
  <c r="D459" i="15" s="1"/>
  <c r="F466" i="15"/>
  <c r="G466" i="15" s="1"/>
  <c r="C435" i="15"/>
  <c r="D435" i="15" s="1"/>
  <c r="C478" i="15"/>
  <c r="D478" i="15" s="1"/>
  <c r="L431" i="15"/>
  <c r="M431" i="15" s="1"/>
  <c r="F448" i="15"/>
  <c r="G448" i="15" s="1"/>
  <c r="I448" i="15"/>
  <c r="J448" i="15" s="1"/>
  <c r="F427" i="15"/>
  <c r="G427" i="15" s="1"/>
  <c r="C452" i="15"/>
  <c r="D452" i="15" s="1"/>
  <c r="I427" i="15"/>
  <c r="J427" i="15" s="1"/>
  <c r="I431" i="15"/>
  <c r="J431" i="15" s="1"/>
  <c r="C433" i="15"/>
  <c r="D433" i="15" s="1"/>
  <c r="I484" i="15"/>
  <c r="J484" i="15" s="1"/>
  <c r="C484" i="15"/>
  <c r="D484" i="15" s="1"/>
  <c r="C427" i="15"/>
  <c r="D427" i="15" s="1"/>
  <c r="F431" i="15"/>
  <c r="G431" i="15" s="1"/>
  <c r="F433" i="15"/>
  <c r="G433" i="15" s="1"/>
  <c r="F449" i="15"/>
  <c r="G449" i="15" s="1"/>
  <c r="L433" i="15"/>
  <c r="M433" i="15" s="1"/>
  <c r="C404" i="15"/>
  <c r="D404" i="15" s="1"/>
  <c r="L452" i="15"/>
  <c r="M452" i="15" s="1"/>
  <c r="L469" i="15"/>
  <c r="M469" i="15" s="1"/>
  <c r="I452" i="15"/>
  <c r="J452" i="15" s="1"/>
  <c r="F484" i="15"/>
  <c r="G484" i="15" s="1"/>
  <c r="F419" i="15"/>
  <c r="G419" i="15" s="1"/>
  <c r="C415" i="15"/>
  <c r="D415" i="15" s="1"/>
  <c r="L455" i="15"/>
  <c r="M455" i="15" s="1"/>
  <c r="C411" i="15"/>
  <c r="D411" i="15" s="1"/>
  <c r="I460" i="15"/>
  <c r="J460" i="15" s="1"/>
  <c r="I406" i="15"/>
  <c r="J406" i="15" s="1"/>
  <c r="I439" i="15"/>
  <c r="J439" i="15" s="1"/>
  <c r="I424" i="15"/>
  <c r="J424" i="15" s="1"/>
  <c r="C417" i="15"/>
  <c r="D417" i="15" s="1"/>
  <c r="F434" i="15"/>
  <c r="G434" i="15" s="1"/>
  <c r="F403" i="15"/>
  <c r="G403" i="15" s="1"/>
  <c r="L437" i="15"/>
  <c r="M437" i="15" s="1"/>
  <c r="C421" i="15"/>
  <c r="D421" i="15" s="1"/>
  <c r="I462" i="15"/>
  <c r="J462" i="15" s="1"/>
  <c r="C423" i="15"/>
  <c r="D423" i="15" s="1"/>
  <c r="F418" i="15"/>
  <c r="G418" i="15" s="1"/>
  <c r="F477" i="15"/>
  <c r="G477" i="15" s="1"/>
  <c r="L472" i="15"/>
  <c r="M472" i="15" s="1"/>
  <c r="F437" i="15"/>
  <c r="G437" i="15" s="1"/>
  <c r="L439" i="15"/>
  <c r="M439" i="15" s="1"/>
  <c r="I423" i="15"/>
  <c r="J423" i="15" s="1"/>
  <c r="F411" i="15"/>
  <c r="G411" i="15" s="1"/>
  <c r="I421" i="15"/>
  <c r="J421" i="15" s="1"/>
  <c r="F424" i="15"/>
  <c r="G424" i="15" s="1"/>
  <c r="F417" i="15"/>
  <c r="G417" i="15" s="1"/>
  <c r="F462" i="15"/>
  <c r="G462" i="15" s="1"/>
  <c r="I434" i="15"/>
  <c r="J434" i="15" s="1"/>
  <c r="C477" i="15"/>
  <c r="D477" i="15" s="1"/>
  <c r="I472" i="15"/>
  <c r="J472" i="15" s="1"/>
  <c r="I461" i="15"/>
  <c r="J461" i="15" s="1"/>
  <c r="C460" i="15"/>
  <c r="D460" i="15" s="1"/>
  <c r="L460" i="15"/>
  <c r="M460" i="15" s="1"/>
  <c r="C437" i="15"/>
  <c r="D437" i="15" s="1"/>
  <c r="F439" i="15"/>
  <c r="G439" i="15" s="1"/>
  <c r="F423" i="15"/>
  <c r="G423" i="15" s="1"/>
  <c r="I411" i="15"/>
  <c r="J411" i="15" s="1"/>
  <c r="L421" i="15"/>
  <c r="M421" i="15" s="1"/>
  <c r="C424" i="15"/>
  <c r="D424" i="15" s="1"/>
  <c r="L417" i="15"/>
  <c r="M417" i="15" s="1"/>
  <c r="F455" i="15"/>
  <c r="G455" i="15" s="1"/>
  <c r="C462" i="15"/>
  <c r="D462" i="15" s="1"/>
  <c r="L434" i="15"/>
  <c r="M434" i="15" s="1"/>
  <c r="I477" i="15"/>
  <c r="J477" i="15" s="1"/>
  <c r="F472" i="15"/>
  <c r="G472" i="15" s="1"/>
  <c r="I403" i="15"/>
  <c r="J403" i="15" s="1"/>
  <c r="F460" i="15"/>
  <c r="G460" i="15" s="1"/>
  <c r="I437" i="15"/>
  <c r="J437" i="15" s="1"/>
  <c r="C439" i="15"/>
  <c r="D439" i="15" s="1"/>
  <c r="L423" i="15"/>
  <c r="M423" i="15" s="1"/>
  <c r="L411" i="15"/>
  <c r="M411" i="15" s="1"/>
  <c r="F421" i="15"/>
  <c r="G421" i="15" s="1"/>
  <c r="L424" i="15"/>
  <c r="M424" i="15" s="1"/>
  <c r="I417" i="15"/>
  <c r="J417" i="15" s="1"/>
  <c r="I418" i="15"/>
  <c r="J418" i="15" s="1"/>
  <c r="L462" i="15"/>
  <c r="M462" i="15" s="1"/>
  <c r="C434" i="15"/>
  <c r="D434" i="15" s="1"/>
  <c r="L477" i="15"/>
  <c r="M477" i="15" s="1"/>
  <c r="C472" i="15"/>
  <c r="D472" i="15" s="1"/>
  <c r="L403" i="15"/>
  <c r="M403" i="15" s="1"/>
  <c r="C403" i="15"/>
  <c r="D403" i="15" s="1"/>
  <c r="L404" i="15"/>
  <c r="M404" i="15" s="1"/>
  <c r="I419" i="15"/>
  <c r="J419" i="15" s="1"/>
  <c r="C479" i="15"/>
  <c r="D479" i="15" s="1"/>
  <c r="C446" i="15"/>
  <c r="D446" i="15" s="1"/>
  <c r="F445" i="15"/>
  <c r="G445" i="15" s="1"/>
  <c r="L456" i="15"/>
  <c r="M456" i="15" s="1"/>
  <c r="C480" i="15"/>
  <c r="D480" i="15" s="1"/>
  <c r="L406" i="15"/>
  <c r="M406" i="15" s="1"/>
  <c r="C419" i="15"/>
  <c r="D419" i="15" s="1"/>
  <c r="L415" i="15"/>
  <c r="M415" i="15" s="1"/>
  <c r="F479" i="15"/>
  <c r="G479" i="15" s="1"/>
  <c r="F469" i="15"/>
  <c r="G469" i="15" s="1"/>
  <c r="L419" i="15"/>
  <c r="M419" i="15" s="1"/>
  <c r="F415" i="15"/>
  <c r="G415" i="15" s="1"/>
  <c r="L479" i="15"/>
  <c r="M479" i="15" s="1"/>
  <c r="I469" i="15"/>
  <c r="J469" i="15" s="1"/>
  <c r="I450" i="15"/>
  <c r="J450" i="15" s="1"/>
  <c r="L413" i="15"/>
  <c r="M413" i="15" s="1"/>
  <c r="F414" i="15"/>
  <c r="G414" i="15" s="1"/>
  <c r="L422" i="15"/>
  <c r="M422" i="15" s="1"/>
  <c r="I485" i="15"/>
  <c r="J485" i="15" s="1"/>
  <c r="L465" i="15"/>
  <c r="M465" i="15" s="1"/>
  <c r="L432" i="15"/>
  <c r="M432" i="15" s="1"/>
  <c r="L445" i="15"/>
  <c r="M445" i="15" s="1"/>
  <c r="I456" i="15"/>
  <c r="J456" i="15" s="1"/>
  <c r="F450" i="15"/>
  <c r="G450" i="15" s="1"/>
  <c r="C406" i="15"/>
  <c r="D406" i="15" s="1"/>
  <c r="I429" i="15"/>
  <c r="J429" i="15" s="1"/>
  <c r="F422" i="15"/>
  <c r="G422" i="15" s="1"/>
  <c r="L425" i="15"/>
  <c r="M425" i="15" s="1"/>
  <c r="F480" i="15"/>
  <c r="G480" i="15" s="1"/>
  <c r="F413" i="15"/>
  <c r="G413" i="15" s="1"/>
  <c r="C418" i="15"/>
  <c r="D418" i="15" s="1"/>
  <c r="I455" i="15"/>
  <c r="J455" i="15" s="1"/>
  <c r="F404" i="15"/>
  <c r="G404" i="15" s="1"/>
  <c r="L461" i="15"/>
  <c r="M461" i="15" s="1"/>
  <c r="L418" i="15"/>
  <c r="M418" i="15" s="1"/>
  <c r="C455" i="15"/>
  <c r="D455" i="15" s="1"/>
  <c r="I404" i="15"/>
  <c r="J404" i="15" s="1"/>
  <c r="I446" i="15"/>
  <c r="J446" i="15" s="1"/>
  <c r="C461" i="15"/>
  <c r="D461" i="15" s="1"/>
  <c r="C445" i="15"/>
  <c r="D445" i="15" s="1"/>
  <c r="I443" i="15"/>
  <c r="J443" i="15" s="1"/>
  <c r="F456" i="15"/>
  <c r="G456" i="15" s="1"/>
  <c r="C422" i="15"/>
  <c r="D422" i="15" s="1"/>
  <c r="L450" i="15"/>
  <c r="M450" i="15" s="1"/>
  <c r="I482" i="15"/>
  <c r="J482" i="15" s="1"/>
  <c r="L480" i="15"/>
  <c r="M480" i="15" s="1"/>
  <c r="I413" i="15"/>
  <c r="J413" i="15" s="1"/>
  <c r="F416" i="15"/>
  <c r="G416" i="15" s="1"/>
  <c r="I445" i="15"/>
  <c r="J445" i="15" s="1"/>
  <c r="C456" i="15"/>
  <c r="D456" i="15" s="1"/>
  <c r="I422" i="15"/>
  <c r="J422" i="15" s="1"/>
  <c r="C450" i="15"/>
  <c r="D450" i="15" s="1"/>
  <c r="I428" i="15"/>
  <c r="J428" i="15" s="1"/>
  <c r="L454" i="15"/>
  <c r="M454" i="15" s="1"/>
  <c r="I480" i="15"/>
  <c r="J480" i="15" s="1"/>
  <c r="F406" i="15"/>
  <c r="G406" i="15" s="1"/>
  <c r="I471" i="15"/>
  <c r="J471" i="15" s="1"/>
  <c r="C413" i="15"/>
  <c r="D413" i="15" s="1"/>
  <c r="I468" i="15"/>
  <c r="J468" i="15" s="1"/>
  <c r="L443" i="15"/>
  <c r="M443" i="15" s="1"/>
  <c r="I414" i="15"/>
  <c r="J414" i="15" s="1"/>
  <c r="F485" i="15"/>
  <c r="G485" i="15" s="1"/>
  <c r="L428" i="15"/>
  <c r="M428" i="15" s="1"/>
  <c r="F454" i="15"/>
  <c r="G454" i="15" s="1"/>
  <c r="L482" i="15"/>
  <c r="M482" i="15" s="1"/>
  <c r="F425" i="15"/>
  <c r="G425" i="15" s="1"/>
  <c r="F471" i="15"/>
  <c r="G471" i="15" s="1"/>
  <c r="L468" i="15"/>
  <c r="M468" i="15" s="1"/>
  <c r="I416" i="15"/>
  <c r="J416" i="15" s="1"/>
  <c r="C465" i="15"/>
  <c r="D465" i="15" s="1"/>
  <c r="L410" i="15"/>
  <c r="M410" i="15" s="1"/>
  <c r="F446" i="15"/>
  <c r="G446" i="15" s="1"/>
  <c r="C432" i="15"/>
  <c r="D432" i="15" s="1"/>
  <c r="L429" i="15"/>
  <c r="M429" i="15" s="1"/>
  <c r="C443" i="15"/>
  <c r="D443" i="15" s="1"/>
  <c r="C414" i="15"/>
  <c r="D414" i="15" s="1"/>
  <c r="L485" i="15"/>
  <c r="M485" i="15" s="1"/>
  <c r="F428" i="15"/>
  <c r="G428" i="15" s="1"/>
  <c r="I454" i="15"/>
  <c r="J454" i="15" s="1"/>
  <c r="C482" i="15"/>
  <c r="D482" i="15" s="1"/>
  <c r="C425" i="15"/>
  <c r="D425" i="15" s="1"/>
  <c r="C471" i="15"/>
  <c r="D471" i="15" s="1"/>
  <c r="F468" i="15"/>
  <c r="G468" i="15" s="1"/>
  <c r="C416" i="15"/>
  <c r="D416" i="15" s="1"/>
  <c r="I465" i="15"/>
  <c r="J465" i="15" s="1"/>
  <c r="I432" i="15"/>
  <c r="J432" i="15" s="1"/>
  <c r="C429" i="15"/>
  <c r="D429" i="15" s="1"/>
  <c r="F443" i="15"/>
  <c r="G443" i="15" s="1"/>
  <c r="L414" i="15"/>
  <c r="M414" i="15" s="1"/>
  <c r="C485" i="15"/>
  <c r="D485" i="15" s="1"/>
  <c r="C428" i="15"/>
  <c r="D428" i="15" s="1"/>
  <c r="C454" i="15"/>
  <c r="D454" i="15" s="1"/>
  <c r="F482" i="15"/>
  <c r="G482" i="15" s="1"/>
  <c r="I425" i="15"/>
  <c r="J425" i="15" s="1"/>
  <c r="L471" i="15"/>
  <c r="M471" i="15" s="1"/>
  <c r="C468" i="15"/>
  <c r="D468" i="15" s="1"/>
  <c r="L416" i="15"/>
  <c r="M416" i="15" s="1"/>
  <c r="F465" i="15"/>
  <c r="G465" i="15" s="1"/>
  <c r="F410" i="15"/>
  <c r="G410" i="15" s="1"/>
  <c r="F473" i="15"/>
  <c r="G473" i="15" s="1"/>
  <c r="L446" i="15"/>
  <c r="M446" i="15" s="1"/>
  <c r="F432" i="15"/>
  <c r="G432" i="15" s="1"/>
  <c r="F429" i="15"/>
  <c r="G429" i="15" s="1"/>
  <c r="F461" i="15"/>
  <c r="G461" i="15" s="1"/>
  <c r="C410" i="15"/>
  <c r="D410" i="15" s="1"/>
  <c r="L463" i="15"/>
  <c r="M463" i="15" s="1"/>
  <c r="I463" i="15"/>
  <c r="J463" i="15" s="1"/>
  <c r="L473" i="15"/>
  <c r="M473" i="15" s="1"/>
  <c r="C463" i="15"/>
  <c r="D463" i="15" s="1"/>
  <c r="I473" i="15"/>
  <c r="J473" i="15" s="1"/>
  <c r="F407" i="15"/>
  <c r="G407" i="15" s="1"/>
  <c r="I410" i="15"/>
  <c r="J410" i="15" s="1"/>
  <c r="F463" i="15"/>
  <c r="G463" i="15" s="1"/>
  <c r="C473" i="15"/>
  <c r="D473" i="15" s="1"/>
  <c r="C453" i="15"/>
  <c r="D453" i="15" s="1"/>
  <c r="F440" i="15"/>
  <c r="G440" i="15" s="1"/>
  <c r="C426" i="15"/>
  <c r="D426" i="15" s="1"/>
  <c r="I447" i="15"/>
  <c r="J447" i="15" s="1"/>
  <c r="L408" i="15"/>
  <c r="M408" i="15" s="1"/>
  <c r="C464" i="15"/>
  <c r="D464" i="15" s="1"/>
  <c r="I407" i="15"/>
  <c r="J407" i="15" s="1"/>
  <c r="F457" i="15"/>
  <c r="G457" i="15" s="1"/>
  <c r="B196" i="15"/>
  <c r="C420" i="15"/>
  <c r="D420" i="15" s="1"/>
  <c r="C474" i="15"/>
  <c r="D474" i="15" s="1"/>
  <c r="L442" i="15"/>
  <c r="M442" i="15" s="1"/>
  <c r="I475" i="15"/>
  <c r="J475" i="15" s="1"/>
  <c r="F420" i="15"/>
  <c r="G420" i="15" s="1"/>
  <c r="L447" i="15"/>
  <c r="M447" i="15" s="1"/>
  <c r="F453" i="15"/>
  <c r="G453" i="15" s="1"/>
  <c r="F474" i="15"/>
  <c r="G474" i="15" s="1"/>
  <c r="I442" i="15"/>
  <c r="J442" i="15" s="1"/>
  <c r="L464" i="15"/>
  <c r="M464" i="15" s="1"/>
  <c r="C407" i="15"/>
  <c r="D407" i="15" s="1"/>
  <c r="C475" i="15"/>
  <c r="D475" i="15" s="1"/>
  <c r="C457" i="15"/>
  <c r="D457" i="15" s="1"/>
  <c r="L440" i="15"/>
  <c r="M440" i="15" s="1"/>
  <c r="L426" i="15"/>
  <c r="M426" i="15" s="1"/>
  <c r="L420" i="15"/>
  <c r="M420" i="15" s="1"/>
  <c r="C447" i="15"/>
  <c r="D447" i="15" s="1"/>
  <c r="L453" i="15"/>
  <c r="M453" i="15" s="1"/>
  <c r="I408" i="15"/>
  <c r="J408" i="15" s="1"/>
  <c r="F408" i="15"/>
  <c r="G408" i="15" s="1"/>
  <c r="L474" i="15"/>
  <c r="M474" i="15" s="1"/>
  <c r="F442" i="15"/>
  <c r="G442" i="15" s="1"/>
  <c r="F464" i="15"/>
  <c r="G464" i="15" s="1"/>
  <c r="L475" i="15"/>
  <c r="M475" i="15" s="1"/>
  <c r="I457" i="15"/>
  <c r="J457" i="15" s="1"/>
  <c r="C440" i="15"/>
  <c r="D440" i="15" s="1"/>
  <c r="F426" i="15"/>
  <c r="G426" i="15" s="1"/>
  <c r="I420" i="15"/>
  <c r="J420" i="15" s="1"/>
  <c r="F447" i="15"/>
  <c r="G447" i="15" s="1"/>
  <c r="I453" i="15"/>
  <c r="J453" i="15" s="1"/>
  <c r="C408" i="15"/>
  <c r="D408" i="15" s="1"/>
  <c r="I474" i="15"/>
  <c r="J474" i="15" s="1"/>
  <c r="C442" i="15"/>
  <c r="D442" i="15" s="1"/>
  <c r="I464" i="15"/>
  <c r="J464" i="15" s="1"/>
  <c r="L407" i="15"/>
  <c r="M407" i="15" s="1"/>
  <c r="F475" i="15"/>
  <c r="G475" i="15" s="1"/>
  <c r="L457" i="15"/>
  <c r="M457" i="15" s="1"/>
  <c r="I440" i="15"/>
  <c r="J440" i="15" s="1"/>
  <c r="I426" i="15"/>
  <c r="J426" i="15" s="1"/>
  <c r="C486" i="15"/>
  <c r="D476" i="15"/>
  <c r="D470" i="15"/>
  <c r="D458" i="15"/>
  <c r="G481" i="15"/>
  <c r="D436" i="15"/>
  <c r="J430" i="15"/>
  <c r="M476" i="15"/>
  <c r="G470" i="15"/>
  <c r="J458" i="15"/>
  <c r="M481" i="15"/>
  <c r="G409" i="15"/>
  <c r="G436" i="15"/>
  <c r="J476" i="15"/>
  <c r="J470" i="15"/>
  <c r="M458" i="15"/>
  <c r="D481" i="15"/>
  <c r="D409" i="15"/>
  <c r="D503" i="15"/>
  <c r="M436" i="15"/>
  <c r="M430" i="15"/>
  <c r="M409" i="15"/>
  <c r="D430" i="15"/>
  <c r="G476" i="15"/>
  <c r="M470" i="15"/>
  <c r="G458" i="15"/>
  <c r="J481" i="15"/>
  <c r="J409" i="15"/>
  <c r="J436" i="15"/>
  <c r="D448" i="15"/>
  <c r="G430" i="15"/>
  <c r="H557" i="15" l="1"/>
  <c r="D524" i="15"/>
  <c r="H526" i="15"/>
  <c r="H537" i="15"/>
  <c r="D558" i="15"/>
  <c r="H515" i="15"/>
  <c r="D516" i="15"/>
  <c r="H546" i="15"/>
  <c r="H568" i="15"/>
  <c r="D569" i="15"/>
  <c r="H552" i="15"/>
  <c r="D535" i="15"/>
  <c r="H540" i="15"/>
  <c r="D552" i="15"/>
  <c r="D563" i="15"/>
  <c r="D570" i="15"/>
  <c r="D576" i="15"/>
  <c r="D555" i="15"/>
  <c r="D573" i="15"/>
  <c r="H574" i="15"/>
  <c r="H571" i="15"/>
  <c r="D574" i="15"/>
  <c r="D559" i="15"/>
  <c r="D577" i="15"/>
  <c r="D557" i="15"/>
  <c r="H554" i="15"/>
  <c r="D542" i="15"/>
  <c r="D527" i="15"/>
  <c r="H516" i="15"/>
  <c r="H566" i="15"/>
  <c r="H527" i="15"/>
  <c r="H581" i="15"/>
  <c r="H565" i="15"/>
  <c r="D526" i="15"/>
  <c r="D529" i="15"/>
  <c r="D575" i="15"/>
  <c r="H551" i="15"/>
  <c r="H577" i="15"/>
  <c r="D554" i="15"/>
  <c r="H548" i="15"/>
  <c r="D546" i="15"/>
  <c r="D538" i="15"/>
  <c r="D560" i="15"/>
  <c r="D507" i="15"/>
  <c r="D523" i="15"/>
  <c r="H531" i="15"/>
  <c r="H575" i="15"/>
  <c r="D565" i="15"/>
  <c r="H538" i="15"/>
  <c r="D530" i="15"/>
  <c r="H534" i="15"/>
  <c r="D581" i="15"/>
  <c r="D534" i="15"/>
  <c r="H530" i="15"/>
  <c r="D537" i="15"/>
  <c r="H541" i="15"/>
  <c r="D505" i="15"/>
  <c r="H573" i="15"/>
  <c r="D551" i="15"/>
  <c r="D515" i="15"/>
  <c r="D549" i="15"/>
  <c r="D564" i="15"/>
  <c r="H510" i="15"/>
  <c r="D550" i="15"/>
  <c r="H582" i="15"/>
  <c r="D580" i="15"/>
  <c r="H520" i="15"/>
  <c r="D514" i="15"/>
  <c r="D539" i="15"/>
  <c r="H578" i="15"/>
  <c r="D508" i="15"/>
  <c r="D556" i="15"/>
  <c r="D553" i="15"/>
  <c r="H518" i="15"/>
  <c r="H525" i="15"/>
  <c r="D522" i="15"/>
  <c r="D512" i="15"/>
  <c r="D531" i="15"/>
  <c r="H558" i="15"/>
  <c r="D545" i="15"/>
  <c r="D568" i="15"/>
  <c r="H549" i="15"/>
  <c r="H533" i="15"/>
  <c r="F603" i="15"/>
  <c r="H576" i="15"/>
  <c r="H555" i="15"/>
  <c r="H563" i="15"/>
  <c r="D536" i="15"/>
  <c r="H521" i="15"/>
  <c r="D562" i="15"/>
  <c r="D533" i="15"/>
  <c r="D566" i="15"/>
  <c r="H570" i="15"/>
  <c r="D541" i="15"/>
  <c r="D513" i="15"/>
  <c r="H543" i="15"/>
  <c r="H559" i="15"/>
  <c r="D548" i="15"/>
  <c r="D540" i="15"/>
  <c r="H562" i="15"/>
  <c r="H550" i="15"/>
  <c r="H513" i="15"/>
  <c r="D506" i="15"/>
  <c r="H505" i="15"/>
  <c r="H545" i="15"/>
  <c r="H532" i="15"/>
  <c r="H528" i="15"/>
  <c r="H556" i="15"/>
  <c r="D571" i="15"/>
  <c r="D509" i="15"/>
  <c r="D544" i="15"/>
  <c r="H522" i="15"/>
  <c r="D561" i="15"/>
  <c r="D486" i="15"/>
  <c r="D587" i="15" s="1"/>
  <c r="D547" i="15"/>
  <c r="H572" i="15"/>
  <c r="H535" i="15"/>
  <c r="H586" i="15"/>
  <c r="H544" i="15"/>
  <c r="H508" i="15"/>
  <c r="D586" i="15"/>
  <c r="H569" i="15"/>
  <c r="D572" i="15"/>
  <c r="D567" i="15"/>
  <c r="H529" i="15"/>
  <c r="H579" i="15"/>
  <c r="H584" i="15"/>
  <c r="H567" i="15"/>
  <c r="H564" i="15"/>
  <c r="D511" i="15"/>
  <c r="D510" i="15"/>
  <c r="D517" i="15"/>
  <c r="D582" i="15"/>
  <c r="D520" i="15"/>
  <c r="H514" i="15"/>
  <c r="H504" i="15"/>
  <c r="D532" i="15"/>
  <c r="D578" i="15"/>
  <c r="D579" i="15"/>
  <c r="D583" i="15"/>
  <c r="D543" i="15"/>
  <c r="D528" i="15"/>
  <c r="H553" i="15"/>
  <c r="D518" i="15"/>
  <c r="H542" i="15"/>
  <c r="D525" i="15"/>
  <c r="D584" i="15"/>
  <c r="H512" i="15"/>
  <c r="H536" i="15"/>
  <c r="D521" i="15"/>
  <c r="L603" i="15"/>
  <c r="I603" i="15"/>
  <c r="H560" i="15"/>
  <c r="H547" i="15"/>
  <c r="H580" i="15"/>
  <c r="H539" i="15"/>
  <c r="H583" i="15"/>
  <c r="D519" i="15"/>
  <c r="H524" i="15"/>
  <c r="H511" i="15" l="1"/>
  <c r="L661" i="15"/>
  <c r="M661" i="15" s="1"/>
  <c r="H561" i="15"/>
  <c r="H509" i="15"/>
  <c r="L617" i="15"/>
  <c r="M617" i="15" s="1"/>
  <c r="H517" i="15"/>
  <c r="D504" i="15"/>
  <c r="L685" i="15"/>
  <c r="M685" i="15" s="1"/>
  <c r="H585" i="15"/>
  <c r="H506" i="15"/>
  <c r="L619" i="15"/>
  <c r="M619" i="15" s="1"/>
  <c r="H519" i="15"/>
  <c r="I623" i="15"/>
  <c r="J623" i="15" s="1"/>
  <c r="H523" i="15"/>
  <c r="C685" i="15"/>
  <c r="D585" i="15"/>
  <c r="H507" i="15"/>
  <c r="F604" i="15"/>
  <c r="G604" i="15" s="1"/>
  <c r="C616" i="15"/>
  <c r="F658" i="15"/>
  <c r="G658" i="15" s="1"/>
  <c r="L668" i="15"/>
  <c r="M668" i="15" s="1"/>
  <c r="L640" i="15"/>
  <c r="M640" i="15" s="1"/>
  <c r="I652" i="15"/>
  <c r="J652" i="15" s="1"/>
  <c r="L652" i="15"/>
  <c r="M652" i="15" s="1"/>
  <c r="L657" i="15"/>
  <c r="M657" i="15" s="1"/>
  <c r="I657" i="15"/>
  <c r="J657" i="15" s="1"/>
  <c r="F624" i="15"/>
  <c r="G624" i="15" s="1"/>
  <c r="L626" i="15"/>
  <c r="M626" i="15" s="1"/>
  <c r="I626" i="15"/>
  <c r="J626" i="15" s="1"/>
  <c r="F663" i="15"/>
  <c r="G663" i="15" s="1"/>
  <c r="I607" i="15"/>
  <c r="J607" i="15" s="1"/>
  <c r="I619" i="15"/>
  <c r="J619" i="15" s="1"/>
  <c r="C658" i="15"/>
  <c r="C624" i="15"/>
  <c r="L615" i="15"/>
  <c r="M615" i="15" s="1"/>
  <c r="I668" i="15"/>
  <c r="J668" i="15" s="1"/>
  <c r="I640" i="15"/>
  <c r="J640" i="15" s="1"/>
  <c r="L646" i="15"/>
  <c r="M646" i="15" s="1"/>
  <c r="I646" i="15"/>
  <c r="J646" i="15" s="1"/>
  <c r="C655" i="15"/>
  <c r="F670" i="15"/>
  <c r="G670" i="15" s="1"/>
  <c r="F655" i="15"/>
  <c r="G655" i="15" s="1"/>
  <c r="I615" i="15"/>
  <c r="J615" i="15" s="1"/>
  <c r="C670" i="15"/>
  <c r="C663" i="15"/>
  <c r="L637" i="15"/>
  <c r="M637" i="15" s="1"/>
  <c r="C635" i="15"/>
  <c r="F685" i="15"/>
  <c r="G685" i="15" s="1"/>
  <c r="F782" i="15" s="1"/>
  <c r="E1176" i="15" s="1"/>
  <c r="F635" i="15"/>
  <c r="G635" i="15" s="1"/>
  <c r="I637" i="15"/>
  <c r="J637" i="15" s="1"/>
  <c r="I611" i="15"/>
  <c r="J611" i="15" s="1"/>
  <c r="C604" i="15"/>
  <c r="D604" i="15" s="1"/>
  <c r="C652" i="15"/>
  <c r="C676" i="15"/>
  <c r="F652" i="15"/>
  <c r="G652" i="15" s="1"/>
  <c r="F676" i="15"/>
  <c r="G676" i="15" s="1"/>
  <c r="L607" i="15"/>
  <c r="M607" i="15" s="1"/>
  <c r="L609" i="15"/>
  <c r="M609" i="15" s="1"/>
  <c r="L606" i="15"/>
  <c r="M606" i="15" s="1"/>
  <c r="I606" i="15"/>
  <c r="J606" i="15" s="1"/>
  <c r="C669" i="15"/>
  <c r="L623" i="15"/>
  <c r="M623" i="15" s="1"/>
  <c r="I609" i="15"/>
  <c r="J609" i="15" s="1"/>
  <c r="I661" i="15"/>
  <c r="J661" i="15" s="1"/>
  <c r="L611" i="15"/>
  <c r="M611" i="15" s="1"/>
  <c r="F616" i="15"/>
  <c r="G616" i="15" s="1"/>
  <c r="C687" i="15"/>
  <c r="F669" i="15"/>
  <c r="G669" i="15" s="1"/>
  <c r="I617" i="15"/>
  <c r="J617" i="15" s="1"/>
  <c r="I685" i="15"/>
  <c r="J685" i="15" s="1"/>
  <c r="I624" i="15"/>
  <c r="L624" i="15"/>
  <c r="I636" i="15"/>
  <c r="L636" i="15"/>
  <c r="C643" i="15"/>
  <c r="F643" i="15"/>
  <c r="L664" i="15"/>
  <c r="I664" i="15"/>
  <c r="I628" i="15"/>
  <c r="L628" i="15"/>
  <c r="C640" i="15"/>
  <c r="F640" i="15"/>
  <c r="I643" i="15"/>
  <c r="L643" i="15"/>
  <c r="I670" i="15"/>
  <c r="L670" i="15"/>
  <c r="I621" i="15"/>
  <c r="L621" i="15"/>
  <c r="G603" i="15"/>
  <c r="C608" i="15"/>
  <c r="F608" i="15"/>
  <c r="C675" i="15"/>
  <c r="F675" i="15"/>
  <c r="I671" i="15"/>
  <c r="L671" i="15"/>
  <c r="F683" i="15"/>
  <c r="C683" i="15"/>
  <c r="L667" i="15"/>
  <c r="I667" i="15"/>
  <c r="C672" i="15"/>
  <c r="F672" i="15"/>
  <c r="C666" i="15"/>
  <c r="F666" i="15"/>
  <c r="L663" i="15"/>
  <c r="I663" i="15"/>
  <c r="C622" i="15"/>
  <c r="F622" i="15"/>
  <c r="C680" i="15"/>
  <c r="F680" i="15"/>
  <c r="C634" i="15"/>
  <c r="F634" i="15"/>
  <c r="F626" i="15"/>
  <c r="C626" i="15"/>
  <c r="F642" i="15"/>
  <c r="C642" i="15"/>
  <c r="L674" i="15"/>
  <c r="I674" i="15"/>
  <c r="I683" i="15"/>
  <c r="L683" i="15"/>
  <c r="I680" i="15"/>
  <c r="L680" i="15"/>
  <c r="I660" i="15"/>
  <c r="L660" i="15"/>
  <c r="F684" i="15"/>
  <c r="C684" i="15"/>
  <c r="L614" i="15"/>
  <c r="I614" i="15"/>
  <c r="I684" i="15"/>
  <c r="L684" i="15"/>
  <c r="I686" i="15"/>
  <c r="L686" i="15"/>
  <c r="C671" i="15"/>
  <c r="F671" i="15"/>
  <c r="L650" i="15"/>
  <c r="I650" i="15"/>
  <c r="C613" i="15"/>
  <c r="F613" i="15"/>
  <c r="C633" i="15"/>
  <c r="F633" i="15"/>
  <c r="L655" i="15"/>
  <c r="I655" i="15"/>
  <c r="I676" i="15"/>
  <c r="L676" i="15"/>
  <c r="D603" i="15"/>
  <c r="L649" i="15"/>
  <c r="I649" i="15"/>
  <c r="I658" i="15"/>
  <c r="L658" i="15"/>
  <c r="I625" i="15"/>
  <c r="L625" i="15"/>
  <c r="C639" i="15"/>
  <c r="F639" i="15"/>
  <c r="I682" i="15"/>
  <c r="L682" i="15"/>
  <c r="F664" i="15"/>
  <c r="C664" i="15"/>
  <c r="F615" i="15"/>
  <c r="C615" i="15"/>
  <c r="I641" i="15"/>
  <c r="L641" i="15"/>
  <c r="I675" i="15"/>
  <c r="L675" i="15"/>
  <c r="C607" i="15"/>
  <c r="F607" i="15"/>
  <c r="F646" i="15"/>
  <c r="C646" i="15"/>
  <c r="L677" i="15"/>
  <c r="I677" i="15"/>
  <c r="C629" i="15"/>
  <c r="F629" i="15"/>
  <c r="L665" i="15"/>
  <c r="I665" i="15"/>
  <c r="C659" i="15"/>
  <c r="F659" i="15"/>
  <c r="F673" i="15"/>
  <c r="C673" i="15"/>
  <c r="L639" i="15"/>
  <c r="I639" i="15"/>
  <c r="M603" i="15"/>
  <c r="L642" i="15"/>
  <c r="I642" i="15"/>
  <c r="F632" i="15"/>
  <c r="C632" i="15"/>
  <c r="F682" i="15"/>
  <c r="C682" i="15"/>
  <c r="F667" i="15"/>
  <c r="C667" i="15"/>
  <c r="I672" i="15"/>
  <c r="L672" i="15"/>
  <c r="F609" i="15"/>
  <c r="C609" i="15"/>
  <c r="C606" i="15"/>
  <c r="F606" i="15"/>
  <c r="F612" i="15"/>
  <c r="C612" i="15"/>
  <c r="L618" i="15"/>
  <c r="I618" i="15"/>
  <c r="I620" i="15"/>
  <c r="L620" i="15"/>
  <c r="C650" i="15"/>
  <c r="F650" i="15"/>
  <c r="I673" i="15"/>
  <c r="L673" i="15"/>
  <c r="I630" i="15"/>
  <c r="L630" i="15"/>
  <c r="C681" i="15"/>
  <c r="F681" i="15"/>
  <c r="I638" i="15"/>
  <c r="L638" i="15"/>
  <c r="F665" i="15"/>
  <c r="C665" i="15"/>
  <c r="F660" i="15"/>
  <c r="C660" i="15"/>
  <c r="C654" i="15"/>
  <c r="F654" i="15"/>
  <c r="L616" i="15"/>
  <c r="I616" i="15"/>
  <c r="F657" i="15"/>
  <c r="C657" i="15"/>
  <c r="C619" i="15"/>
  <c r="F619" i="15"/>
  <c r="J603" i="15"/>
  <c r="I612" i="15"/>
  <c r="L612" i="15"/>
  <c r="F618" i="15"/>
  <c r="C618" i="15"/>
  <c r="L604" i="15"/>
  <c r="I604" i="15"/>
  <c r="F617" i="15"/>
  <c r="C617" i="15"/>
  <c r="I644" i="15"/>
  <c r="L644" i="15"/>
  <c r="C661" i="15"/>
  <c r="F661" i="15"/>
  <c r="I632" i="15"/>
  <c r="L632" i="15"/>
  <c r="I613" i="15"/>
  <c r="L613" i="15"/>
  <c r="C648" i="15"/>
  <c r="F648" i="15"/>
  <c r="C636" i="15"/>
  <c r="F636" i="15"/>
  <c r="I633" i="15"/>
  <c r="L633" i="15"/>
  <c r="C645" i="15"/>
  <c r="F645" i="15"/>
  <c r="C653" i="15"/>
  <c r="F653" i="15"/>
  <c r="L678" i="15"/>
  <c r="I678" i="15"/>
  <c r="I610" i="15"/>
  <c r="L610" i="15"/>
  <c r="F605" i="15"/>
  <c r="C605" i="15"/>
  <c r="I634" i="15"/>
  <c r="L634" i="15"/>
  <c r="L631" i="15"/>
  <c r="I631" i="15"/>
  <c r="F638" i="15"/>
  <c r="C638" i="15"/>
  <c r="I627" i="15"/>
  <c r="L627" i="15"/>
  <c r="C677" i="15"/>
  <c r="F677" i="15"/>
  <c r="C674" i="15"/>
  <c r="F674" i="15"/>
  <c r="L653" i="15"/>
  <c r="I653" i="15"/>
  <c r="F679" i="15"/>
  <c r="C679" i="15"/>
  <c r="F610" i="15"/>
  <c r="C610" i="15"/>
  <c r="I679" i="15"/>
  <c r="L679" i="15"/>
  <c r="C686" i="15"/>
  <c r="F686" i="15"/>
  <c r="C647" i="15"/>
  <c r="F647" i="15"/>
  <c r="I622" i="15"/>
  <c r="L622" i="15"/>
  <c r="I645" i="15"/>
  <c r="L645" i="15"/>
  <c r="L647" i="15"/>
  <c r="I647" i="15"/>
  <c r="F621" i="15"/>
  <c r="C621" i="15"/>
  <c r="F625" i="15"/>
  <c r="C625" i="15"/>
  <c r="C628" i="15"/>
  <c r="F628" i="15"/>
  <c r="F678" i="15"/>
  <c r="C678" i="15"/>
  <c r="F620" i="15"/>
  <c r="C620" i="15"/>
  <c r="C611" i="15"/>
  <c r="F611" i="15"/>
  <c r="I629" i="15"/>
  <c r="L629" i="15"/>
  <c r="L669" i="15"/>
  <c r="I669" i="15"/>
  <c r="I608" i="15"/>
  <c r="L608" i="15"/>
  <c r="I635" i="15"/>
  <c r="L635" i="15"/>
  <c r="C644" i="15"/>
  <c r="F644" i="15"/>
  <c r="L656" i="15"/>
  <c r="I656" i="15"/>
  <c r="I605" i="15"/>
  <c r="L605" i="15"/>
  <c r="I662" i="15"/>
  <c r="L662" i="15"/>
  <c r="I659" i="15"/>
  <c r="L659" i="15"/>
  <c r="C641" i="15"/>
  <c r="F641" i="15"/>
  <c r="C662" i="15"/>
  <c r="F662" i="15"/>
  <c r="C668" i="15"/>
  <c r="F668" i="15"/>
  <c r="C631" i="15"/>
  <c r="F631" i="15"/>
  <c r="F656" i="15"/>
  <c r="C656" i="15"/>
  <c r="C614" i="15"/>
  <c r="F614" i="15"/>
  <c r="F649" i="15"/>
  <c r="C649" i="15"/>
  <c r="C651" i="15"/>
  <c r="F651" i="15"/>
  <c r="C637" i="15"/>
  <c r="F637" i="15"/>
  <c r="C630" i="15"/>
  <c r="F630" i="15"/>
  <c r="C623" i="15"/>
  <c r="F623" i="15"/>
  <c r="I648" i="15"/>
  <c r="L648" i="15"/>
  <c r="I651" i="15"/>
  <c r="L651" i="15"/>
  <c r="I681" i="15"/>
  <c r="L681" i="15"/>
  <c r="I666" i="15"/>
  <c r="L666" i="15"/>
  <c r="F627" i="15"/>
  <c r="C627" i="15"/>
  <c r="L654" i="15"/>
  <c r="I654" i="15"/>
  <c r="C700" i="15" l="1"/>
  <c r="C1094" i="15" s="1"/>
  <c r="F749" i="15"/>
  <c r="E1143" i="15" s="1"/>
  <c r="F700" i="15"/>
  <c r="E1094" i="15" s="1"/>
  <c r="D652" i="15"/>
  <c r="C749" i="15" s="1"/>
  <c r="C1143" i="15" s="1"/>
  <c r="D624" i="15"/>
  <c r="D663" i="15"/>
  <c r="D658" i="15"/>
  <c r="D685" i="15"/>
  <c r="C782" i="15" s="1"/>
  <c r="C1176" i="15" s="1"/>
  <c r="D687" i="15"/>
  <c r="C784" i="15" s="1"/>
  <c r="C1178" i="15" s="1"/>
  <c r="D670" i="15"/>
  <c r="D655" i="15"/>
  <c r="D669" i="15"/>
  <c r="D676" i="15"/>
  <c r="D635" i="15"/>
  <c r="D616" i="15"/>
  <c r="H589" i="15"/>
  <c r="D589" i="15"/>
  <c r="M648" i="15"/>
  <c r="D623" i="15"/>
  <c r="C720" i="15" s="1"/>
  <c r="C1114" i="15" s="1"/>
  <c r="D630" i="15"/>
  <c r="M662" i="15"/>
  <c r="M608" i="15"/>
  <c r="D628" i="15"/>
  <c r="G647" i="15"/>
  <c r="D686" i="15"/>
  <c r="M679" i="15"/>
  <c r="J653" i="15"/>
  <c r="M613" i="15"/>
  <c r="G633" i="15"/>
  <c r="J614" i="15"/>
  <c r="M683" i="15"/>
  <c r="D634" i="15"/>
  <c r="G622" i="15"/>
  <c r="M663" i="15"/>
  <c r="F760" i="15" s="1"/>
  <c r="E1154" i="15" s="1"/>
  <c r="J670" i="15"/>
  <c r="M628" i="15"/>
  <c r="D627" i="15"/>
  <c r="M666" i="15"/>
  <c r="M651" i="15"/>
  <c r="M654" i="15"/>
  <c r="M681" i="15"/>
  <c r="J648" i="15"/>
  <c r="G637" i="15"/>
  <c r="F734" i="15" s="1"/>
  <c r="E1128" i="15" s="1"/>
  <c r="G649" i="15"/>
  <c r="D656" i="15"/>
  <c r="G662" i="15"/>
  <c r="D641" i="15"/>
  <c r="J662" i="15"/>
  <c r="M656" i="15"/>
  <c r="J635" i="15"/>
  <c r="J629" i="15"/>
  <c r="D611" i="15"/>
  <c r="C708" i="15" s="1"/>
  <c r="C1102" i="15" s="1"/>
  <c r="D678" i="15"/>
  <c r="G678" i="15"/>
  <c r="G625" i="15"/>
  <c r="J647" i="15"/>
  <c r="M645" i="15"/>
  <c r="M622" i="15"/>
  <c r="M653" i="15"/>
  <c r="D638" i="15"/>
  <c r="J631" i="15"/>
  <c r="J610" i="15"/>
  <c r="D653" i="15"/>
  <c r="C750" i="15" s="1"/>
  <c r="C1144" i="15" s="1"/>
  <c r="M633" i="15"/>
  <c r="D636" i="15"/>
  <c r="D648" i="15"/>
  <c r="C745" i="15" s="1"/>
  <c r="C1139" i="15" s="1"/>
  <c r="J632" i="15"/>
  <c r="M644" i="15"/>
  <c r="J604" i="15"/>
  <c r="C701" i="15" s="1"/>
  <c r="C1095" i="15" s="1"/>
  <c r="D619" i="15"/>
  <c r="C716" i="15" s="1"/>
  <c r="C1110" i="15" s="1"/>
  <c r="D665" i="15"/>
  <c r="M618" i="15"/>
  <c r="D612" i="15"/>
  <c r="D606" i="15"/>
  <c r="C703" i="15" s="1"/>
  <c r="C1097" i="15" s="1"/>
  <c r="G667" i="15"/>
  <c r="J639" i="15"/>
  <c r="J665" i="15"/>
  <c r="J675" i="15"/>
  <c r="D615" i="15"/>
  <c r="C712" i="15" s="1"/>
  <c r="C1106" i="15" s="1"/>
  <c r="J625" i="15"/>
  <c r="M649" i="15"/>
  <c r="M655" i="15"/>
  <c r="F752" i="15" s="1"/>
  <c r="E1146" i="15" s="1"/>
  <c r="D633" i="15"/>
  <c r="G613" i="15"/>
  <c r="F710" i="15" s="1"/>
  <c r="E1104" i="15" s="1"/>
  <c r="J650" i="15"/>
  <c r="M686" i="15"/>
  <c r="J660" i="15"/>
  <c r="J680" i="15"/>
  <c r="D642" i="15"/>
  <c r="J663" i="15"/>
  <c r="G672" i="15"/>
  <c r="G683" i="15"/>
  <c r="G675" i="15"/>
  <c r="D608" i="15"/>
  <c r="J643" i="15"/>
  <c r="G643" i="15"/>
  <c r="J651" i="15"/>
  <c r="D649" i="15"/>
  <c r="G656" i="15"/>
  <c r="M659" i="15"/>
  <c r="J605" i="15"/>
  <c r="D644" i="15"/>
  <c r="M669" i="15"/>
  <c r="F766" i="15" s="1"/>
  <c r="E1160" i="15" s="1"/>
  <c r="D625" i="15"/>
  <c r="C722" i="15" s="1"/>
  <c r="C1116" i="15" s="1"/>
  <c r="D621" i="15"/>
  <c r="M647" i="15"/>
  <c r="G674" i="15"/>
  <c r="J627" i="15"/>
  <c r="M631" i="15"/>
  <c r="J634" i="15"/>
  <c r="G605" i="15"/>
  <c r="G636" i="15"/>
  <c r="G648" i="15"/>
  <c r="D617" i="15"/>
  <c r="C714" i="15" s="1"/>
  <c r="C1108" i="15" s="1"/>
  <c r="M612" i="15"/>
  <c r="G657" i="15"/>
  <c r="F754" i="15" s="1"/>
  <c r="E1148" i="15" s="1"/>
  <c r="J616" i="15"/>
  <c r="G660" i="15"/>
  <c r="G665" i="15"/>
  <c r="M638" i="15"/>
  <c r="D681" i="15"/>
  <c r="J630" i="15"/>
  <c r="G650" i="15"/>
  <c r="M620" i="15"/>
  <c r="J620" i="15"/>
  <c r="J618" i="15"/>
  <c r="G612" i="15"/>
  <c r="F709" i="15" s="1"/>
  <c r="E1103" i="15" s="1"/>
  <c r="G606" i="15"/>
  <c r="F703" i="15" s="1"/>
  <c r="E1097" i="15" s="1"/>
  <c r="D609" i="15"/>
  <c r="C706" i="15" s="1"/>
  <c r="C1100" i="15" s="1"/>
  <c r="D667" i="15"/>
  <c r="G682" i="15"/>
  <c r="D632" i="15"/>
  <c r="M642" i="15"/>
  <c r="G659" i="15"/>
  <c r="G629" i="15"/>
  <c r="G607" i="15"/>
  <c r="F704" i="15" s="1"/>
  <c r="E1098" i="15" s="1"/>
  <c r="J682" i="15"/>
  <c r="J658" i="15"/>
  <c r="J649" i="15"/>
  <c r="M676" i="15"/>
  <c r="F773" i="15" s="1"/>
  <c r="E1167" i="15" s="1"/>
  <c r="D613" i="15"/>
  <c r="G684" i="15"/>
  <c r="M680" i="15"/>
  <c r="J683" i="15"/>
  <c r="M674" i="15"/>
  <c r="D680" i="15"/>
  <c r="G666" i="15"/>
  <c r="M667" i="15"/>
  <c r="J654" i="15"/>
  <c r="J681" i="15"/>
  <c r="D651" i="15"/>
  <c r="D614" i="15"/>
  <c r="G631" i="15"/>
  <c r="F728" i="15" s="1"/>
  <c r="E1122" i="15" s="1"/>
  <c r="G668" i="15"/>
  <c r="F765" i="15" s="1"/>
  <c r="E1159" i="15" s="1"/>
  <c r="D668" i="15"/>
  <c r="C765" i="15" s="1"/>
  <c r="C1159" i="15" s="1"/>
  <c r="J656" i="15"/>
  <c r="G644" i="15"/>
  <c r="M635" i="15"/>
  <c r="F732" i="15" s="1"/>
  <c r="E1126" i="15" s="1"/>
  <c r="J608" i="15"/>
  <c r="M629" i="15"/>
  <c r="G611" i="15"/>
  <c r="F708" i="15" s="1"/>
  <c r="E1102" i="15" s="1"/>
  <c r="D620" i="15"/>
  <c r="G620" i="15"/>
  <c r="G628" i="15"/>
  <c r="F725" i="15" s="1"/>
  <c r="E1119" i="15" s="1"/>
  <c r="G621" i="15"/>
  <c r="J622" i="15"/>
  <c r="J679" i="15"/>
  <c r="G610" i="15"/>
  <c r="G679" i="15"/>
  <c r="D677" i="15"/>
  <c r="D605" i="15"/>
  <c r="M678" i="15"/>
  <c r="G645" i="15"/>
  <c r="F742" i="15" s="1"/>
  <c r="E1136" i="15" s="1"/>
  <c r="J613" i="15"/>
  <c r="M632" i="15"/>
  <c r="G661" i="15"/>
  <c r="F758" i="15" s="1"/>
  <c r="E1152" i="15" s="1"/>
  <c r="D661" i="15"/>
  <c r="C758" i="15" s="1"/>
  <c r="C1152" i="15" s="1"/>
  <c r="D618" i="15"/>
  <c r="C715" i="15" s="1"/>
  <c r="C1109" i="15" s="1"/>
  <c r="G619" i="15"/>
  <c r="F716" i="15" s="1"/>
  <c r="E1110" i="15" s="1"/>
  <c r="D657" i="15"/>
  <c r="C754" i="15" s="1"/>
  <c r="C1148" i="15" s="1"/>
  <c r="M616" i="15"/>
  <c r="F713" i="15" s="1"/>
  <c r="E1107" i="15" s="1"/>
  <c r="G654" i="15"/>
  <c r="D660" i="15"/>
  <c r="C757" i="15" s="1"/>
  <c r="C1151" i="15" s="1"/>
  <c r="J638" i="15"/>
  <c r="J673" i="15"/>
  <c r="D650" i="15"/>
  <c r="G609" i="15"/>
  <c r="F706" i="15" s="1"/>
  <c r="E1100" i="15" s="1"/>
  <c r="M672" i="15"/>
  <c r="D682" i="15"/>
  <c r="C779" i="15" s="1"/>
  <c r="C1173" i="15" s="1"/>
  <c r="G632" i="15"/>
  <c r="D673" i="15"/>
  <c r="M665" i="15"/>
  <c r="D629" i="15"/>
  <c r="J677" i="15"/>
  <c r="M677" i="15"/>
  <c r="G646" i="15"/>
  <c r="F743" i="15" s="1"/>
  <c r="E1137" i="15" s="1"/>
  <c r="D607" i="15"/>
  <c r="C704" i="15" s="1"/>
  <c r="C1098" i="15" s="1"/>
  <c r="M675" i="15"/>
  <c r="J641" i="15"/>
  <c r="G615" i="15"/>
  <c r="F712" i="15" s="1"/>
  <c r="E1106" i="15" s="1"/>
  <c r="D664" i="15"/>
  <c r="G639" i="15"/>
  <c r="J676" i="15"/>
  <c r="J655" i="15"/>
  <c r="G671" i="15"/>
  <c r="D671" i="15"/>
  <c r="J684" i="15"/>
  <c r="M614" i="15"/>
  <c r="G642" i="15"/>
  <c r="F739" i="15" s="1"/>
  <c r="E1133" i="15" s="1"/>
  <c r="G626" i="15"/>
  <c r="F723" i="15" s="1"/>
  <c r="E1117" i="15" s="1"/>
  <c r="D672" i="15"/>
  <c r="J667" i="15"/>
  <c r="D683" i="15"/>
  <c r="M671" i="15"/>
  <c r="D675" i="15"/>
  <c r="M670" i="15"/>
  <c r="F767" i="15" s="1"/>
  <c r="E1161" i="15" s="1"/>
  <c r="M643" i="15"/>
  <c r="G640" i="15"/>
  <c r="F737" i="15" s="1"/>
  <c r="E1131" i="15" s="1"/>
  <c r="D640" i="15"/>
  <c r="C737" i="15" s="1"/>
  <c r="C1131" i="15" s="1"/>
  <c r="J664" i="15"/>
  <c r="M636" i="15"/>
  <c r="J624" i="15"/>
  <c r="G627" i="15"/>
  <c r="J666" i="15"/>
  <c r="G623" i="15"/>
  <c r="F720" i="15" s="1"/>
  <c r="E1114" i="15" s="1"/>
  <c r="G630" i="15"/>
  <c r="D637" i="15"/>
  <c r="C734" i="15" s="1"/>
  <c r="C1128" i="15" s="1"/>
  <c r="G651" i="15"/>
  <c r="G614" i="15"/>
  <c r="D631" i="15"/>
  <c r="C728" i="15" s="1"/>
  <c r="C1122" i="15" s="1"/>
  <c r="D662" i="15"/>
  <c r="G641" i="15"/>
  <c r="J659" i="15"/>
  <c r="M605" i="15"/>
  <c r="J669" i="15"/>
  <c r="J645" i="15"/>
  <c r="D647" i="15"/>
  <c r="G686" i="15"/>
  <c r="F783" i="15" s="1"/>
  <c r="E1177" i="15" s="1"/>
  <c r="D610" i="15"/>
  <c r="D679" i="15"/>
  <c r="D674" i="15"/>
  <c r="G677" i="15"/>
  <c r="M627" i="15"/>
  <c r="G638" i="15"/>
  <c r="F735" i="15" s="1"/>
  <c r="E1129" i="15" s="1"/>
  <c r="M634" i="15"/>
  <c r="M610" i="15"/>
  <c r="J678" i="15"/>
  <c r="G653" i="15"/>
  <c r="D645" i="15"/>
  <c r="J633" i="15"/>
  <c r="J644" i="15"/>
  <c r="G617" i="15"/>
  <c r="F714" i="15" s="1"/>
  <c r="E1108" i="15" s="1"/>
  <c r="M604" i="15"/>
  <c r="F701" i="15" s="1"/>
  <c r="E1095" i="15" s="1"/>
  <c r="G618" i="15"/>
  <c r="J612" i="15"/>
  <c r="D654" i="15"/>
  <c r="G681" i="15"/>
  <c r="F778" i="15" s="1"/>
  <c r="E1172" i="15" s="1"/>
  <c r="M630" i="15"/>
  <c r="M673" i="15"/>
  <c r="J672" i="15"/>
  <c r="J642" i="15"/>
  <c r="M639" i="15"/>
  <c r="G673" i="15"/>
  <c r="F770" i="15" s="1"/>
  <c r="E1164" i="15" s="1"/>
  <c r="D659" i="15"/>
  <c r="D646" i="15"/>
  <c r="C743" i="15" s="1"/>
  <c r="C1137" i="15" s="1"/>
  <c r="M641" i="15"/>
  <c r="G664" i="15"/>
  <c r="M682" i="15"/>
  <c r="D639" i="15"/>
  <c r="M625" i="15"/>
  <c r="M658" i="15"/>
  <c r="F755" i="15" s="1"/>
  <c r="E1149" i="15" s="1"/>
  <c r="M650" i="15"/>
  <c r="J686" i="15"/>
  <c r="M684" i="15"/>
  <c r="D684" i="15"/>
  <c r="C781" i="15" s="1"/>
  <c r="C1175" i="15" s="1"/>
  <c r="M660" i="15"/>
  <c r="J674" i="15"/>
  <c r="D626" i="15"/>
  <c r="C723" i="15" s="1"/>
  <c r="C1117" i="15" s="1"/>
  <c r="G634" i="15"/>
  <c r="G680" i="15"/>
  <c r="D622" i="15"/>
  <c r="D666" i="15"/>
  <c r="J671" i="15"/>
  <c r="G608" i="15"/>
  <c r="M621" i="15"/>
  <c r="J621" i="15"/>
  <c r="J628" i="15"/>
  <c r="M664" i="15"/>
  <c r="D643" i="15"/>
  <c r="J636" i="15"/>
  <c r="M624" i="15"/>
  <c r="F721" i="15" s="1"/>
  <c r="E1115" i="15" s="1"/>
  <c r="F750" i="15" l="1"/>
  <c r="E1144" i="15" s="1"/>
  <c r="F748" i="15"/>
  <c r="E1142" i="15" s="1"/>
  <c r="C747" i="15"/>
  <c r="C1141" i="15" s="1"/>
  <c r="C717" i="15"/>
  <c r="C1111" i="15" s="1"/>
  <c r="F759" i="15"/>
  <c r="E1153" i="15" s="1"/>
  <c r="C759" i="15"/>
  <c r="C1153" i="15" s="1"/>
  <c r="C763" i="15"/>
  <c r="C1157" i="15" s="1"/>
  <c r="F715" i="15"/>
  <c r="E1109" i="15" s="1"/>
  <c r="F774" i="15"/>
  <c r="E1168" i="15" s="1"/>
  <c r="C768" i="15"/>
  <c r="C1162" i="15" s="1"/>
  <c r="F729" i="15"/>
  <c r="E1123" i="15" s="1"/>
  <c r="F751" i="15"/>
  <c r="E1145" i="15" s="1"/>
  <c r="C777" i="15"/>
  <c r="C1171" i="15" s="1"/>
  <c r="F756" i="15"/>
  <c r="E1150" i="15" s="1"/>
  <c r="C746" i="15"/>
  <c r="C1140" i="15" s="1"/>
  <c r="C767" i="15"/>
  <c r="C1161" i="15" s="1"/>
  <c r="C740" i="15"/>
  <c r="C1134" i="15" s="1"/>
  <c r="C736" i="15"/>
  <c r="C1130" i="15" s="1"/>
  <c r="C744" i="15"/>
  <c r="C1138" i="15" s="1"/>
  <c r="C726" i="15"/>
  <c r="C1120" i="15" s="1"/>
  <c r="F741" i="15"/>
  <c r="E1135" i="15" s="1"/>
  <c r="C764" i="15"/>
  <c r="C1158" i="15" s="1"/>
  <c r="F757" i="15"/>
  <c r="E1151" i="15" s="1"/>
  <c r="C741" i="15"/>
  <c r="C1135" i="15" s="1"/>
  <c r="C705" i="15"/>
  <c r="C1099" i="15" s="1"/>
  <c r="F775" i="15"/>
  <c r="E1169" i="15" s="1"/>
  <c r="F731" i="15"/>
  <c r="E1125" i="15" s="1"/>
  <c r="F761" i="15"/>
  <c r="E1155" i="15" s="1"/>
  <c r="C769" i="15"/>
  <c r="C1163" i="15" s="1"/>
  <c r="F717" i="15"/>
  <c r="E1111" i="15" s="1"/>
  <c r="F726" i="15"/>
  <c r="E1120" i="15" s="1"/>
  <c r="F779" i="15"/>
  <c r="E1173" i="15" s="1"/>
  <c r="F747" i="15"/>
  <c r="E1141" i="15" s="1"/>
  <c r="F762" i="15"/>
  <c r="E1156" i="15" s="1"/>
  <c r="F769" i="15"/>
  <c r="E1163" i="15" s="1"/>
  <c r="F764" i="15"/>
  <c r="E1158" i="15" s="1"/>
  <c r="C742" i="15"/>
  <c r="C1136" i="15" s="1"/>
  <c r="F711" i="15"/>
  <c r="E1105" i="15" s="1"/>
  <c r="C780" i="15"/>
  <c r="C1174" i="15" s="1"/>
  <c r="C761" i="15"/>
  <c r="C1155" i="15" s="1"/>
  <c r="C753" i="15"/>
  <c r="C1147" i="15" s="1"/>
  <c r="C724" i="15"/>
  <c r="C1118" i="15" s="1"/>
  <c r="F730" i="15"/>
  <c r="E1124" i="15" s="1"/>
  <c r="E1211" i="15" s="1"/>
  <c r="F727" i="15"/>
  <c r="E1121" i="15" s="1"/>
  <c r="C774" i="15"/>
  <c r="C1168" i="15" s="1"/>
  <c r="F781" i="15"/>
  <c r="E1175" i="15" s="1"/>
  <c r="C732" i="15"/>
  <c r="C1126" i="15" s="1"/>
  <c r="C760" i="15"/>
  <c r="C1154" i="15" s="1"/>
  <c r="C719" i="15"/>
  <c r="C1113" i="15" s="1"/>
  <c r="C771" i="15"/>
  <c r="C1165" i="15" s="1"/>
  <c r="F768" i="15"/>
  <c r="E1162" i="15" s="1"/>
  <c r="E1256" i="15" s="1"/>
  <c r="F776" i="15"/>
  <c r="E1170" i="15" s="1"/>
  <c r="F718" i="15"/>
  <c r="E1112" i="15" s="1"/>
  <c r="C710" i="15"/>
  <c r="C1104" i="15" s="1"/>
  <c r="C778" i="15"/>
  <c r="C1172" i="15" s="1"/>
  <c r="F745" i="15"/>
  <c r="E1139" i="15" s="1"/>
  <c r="C718" i="15"/>
  <c r="C1112" i="15" s="1"/>
  <c r="F772" i="15"/>
  <c r="E1166" i="15" s="1"/>
  <c r="C739" i="15"/>
  <c r="C1133" i="15" s="1"/>
  <c r="C709" i="15"/>
  <c r="C1103" i="15" s="1"/>
  <c r="C733" i="15"/>
  <c r="C1127" i="15" s="1"/>
  <c r="C775" i="15"/>
  <c r="C1169" i="15" s="1"/>
  <c r="F719" i="15"/>
  <c r="E1113" i="15" s="1"/>
  <c r="E1207" i="15" s="1"/>
  <c r="C783" i="15"/>
  <c r="C1177" i="15" s="1"/>
  <c r="C773" i="15"/>
  <c r="C1167" i="15" s="1"/>
  <c r="C721" i="15"/>
  <c r="C1115" i="15" s="1"/>
  <c r="F705" i="15"/>
  <c r="E1099" i="15" s="1"/>
  <c r="E1193" i="15" s="1"/>
  <c r="F777" i="15"/>
  <c r="E1171" i="15" s="1"/>
  <c r="C756" i="15"/>
  <c r="C1150" i="15" s="1"/>
  <c r="C751" i="15"/>
  <c r="C1145" i="15" s="1"/>
  <c r="C776" i="15"/>
  <c r="C1170" i="15" s="1"/>
  <c r="F738" i="15"/>
  <c r="E1132" i="15" s="1"/>
  <c r="F707" i="15"/>
  <c r="E1101" i="15" s="1"/>
  <c r="C711" i="15"/>
  <c r="C1105" i="15" s="1"/>
  <c r="C729" i="15"/>
  <c r="C1123" i="15" s="1"/>
  <c r="F733" i="15"/>
  <c r="E1127" i="15" s="1"/>
  <c r="F740" i="15"/>
  <c r="E1134" i="15" s="1"/>
  <c r="F780" i="15"/>
  <c r="E1174" i="15" s="1"/>
  <c r="C735" i="15"/>
  <c r="C1129" i="15" s="1"/>
  <c r="F746" i="15"/>
  <c r="E1140" i="15" s="1"/>
  <c r="C731" i="15"/>
  <c r="C1125" i="15" s="1"/>
  <c r="F744" i="15"/>
  <c r="E1138" i="15" s="1"/>
  <c r="C727" i="15"/>
  <c r="C1121" i="15" s="1"/>
  <c r="C766" i="15"/>
  <c r="C1160" i="15" s="1"/>
  <c r="F736" i="15"/>
  <c r="E1130" i="15" s="1"/>
  <c r="C707" i="15"/>
  <c r="C1101" i="15" s="1"/>
  <c r="F724" i="15"/>
  <c r="E1118" i="15" s="1"/>
  <c r="E1212" i="15" s="1"/>
  <c r="C772" i="15"/>
  <c r="C1166" i="15" s="1"/>
  <c r="C770" i="15"/>
  <c r="C1164" i="15" s="1"/>
  <c r="C702" i="15"/>
  <c r="C1096" i="15" s="1"/>
  <c r="C748" i="15"/>
  <c r="C1142" i="15" s="1"/>
  <c r="F763" i="15"/>
  <c r="E1157" i="15" s="1"/>
  <c r="F702" i="15"/>
  <c r="E1096" i="15" s="1"/>
  <c r="F771" i="15"/>
  <c r="E1165" i="15" s="1"/>
  <c r="F753" i="15"/>
  <c r="E1147" i="15" s="1"/>
  <c r="E1241" i="15" s="1"/>
  <c r="C730" i="15"/>
  <c r="C1124" i="15" s="1"/>
  <c r="C1218" i="15" s="1"/>
  <c r="C762" i="15"/>
  <c r="C1156" i="15" s="1"/>
  <c r="F722" i="15"/>
  <c r="E1116" i="15" s="1"/>
  <c r="C738" i="15"/>
  <c r="C1132" i="15" s="1"/>
  <c r="C725" i="15"/>
  <c r="C1119" i="15" s="1"/>
  <c r="C1213" i="15" s="1"/>
  <c r="C713" i="15"/>
  <c r="C1107" i="15" s="1"/>
  <c r="C752" i="15"/>
  <c r="C1146" i="15" s="1"/>
  <c r="C755" i="15"/>
  <c r="C1149" i="15" s="1"/>
  <c r="C884" i="15"/>
  <c r="C800" i="15"/>
  <c r="H592" i="15"/>
  <c r="I882" i="15"/>
  <c r="C882" i="15"/>
  <c r="C849" i="15"/>
  <c r="I849" i="15"/>
  <c r="I800" i="15"/>
  <c r="F800" i="15"/>
  <c r="L800" i="15"/>
  <c r="L849" i="15"/>
  <c r="F849" i="15"/>
  <c r="L882" i="15"/>
  <c r="F882" i="15"/>
  <c r="I60" i="19"/>
  <c r="CJ154" i="3"/>
  <c r="CJ97" i="3"/>
  <c r="CJ174" i="3"/>
  <c r="CJ72" i="3"/>
  <c r="CJ93" i="3"/>
  <c r="CJ200" i="3"/>
  <c r="CJ12" i="3"/>
  <c r="CJ335" i="3"/>
  <c r="CJ137" i="3"/>
  <c r="CJ106" i="3"/>
  <c r="CJ243" i="3"/>
  <c r="CJ183" i="3"/>
  <c r="I75" i="19" s="1"/>
  <c r="CJ302" i="3"/>
  <c r="CJ289" i="3"/>
  <c r="CJ159" i="3"/>
  <c r="CJ333" i="3"/>
  <c r="CJ343" i="3"/>
  <c r="CJ290" i="3"/>
  <c r="CJ282" i="3"/>
  <c r="I47" i="19" s="1"/>
  <c r="CJ148" i="3"/>
  <c r="CJ180" i="3"/>
  <c r="CJ274" i="3"/>
  <c r="CJ179" i="3"/>
  <c r="CJ158" i="3"/>
  <c r="CJ228" i="3"/>
  <c r="CJ89" i="3"/>
  <c r="CJ232" i="3"/>
  <c r="CJ172" i="3"/>
  <c r="CJ66" i="3"/>
  <c r="CJ155" i="3"/>
  <c r="CJ36" i="3"/>
  <c r="F22" i="19" s="1"/>
  <c r="CJ77" i="3"/>
  <c r="CJ195" i="3"/>
  <c r="CJ311" i="3"/>
  <c r="F94" i="19" s="1"/>
  <c r="CJ22" i="3"/>
  <c r="CJ322" i="3"/>
  <c r="CJ34" i="3"/>
  <c r="CJ318" i="3"/>
  <c r="C51" i="19" s="1"/>
  <c r="CJ86" i="3"/>
  <c r="CJ87" i="3"/>
  <c r="CJ303" i="3"/>
  <c r="CJ27" i="3"/>
  <c r="CJ227" i="3"/>
  <c r="CJ49" i="3"/>
  <c r="CJ114" i="3"/>
  <c r="CJ121" i="3"/>
  <c r="CJ327" i="3"/>
  <c r="CJ117" i="3"/>
  <c r="CJ162" i="3"/>
  <c r="CJ62" i="3"/>
  <c r="CJ88" i="3"/>
  <c r="CJ199" i="3"/>
  <c r="I88" i="19" s="1"/>
  <c r="CJ60" i="3"/>
  <c r="CJ161" i="3"/>
  <c r="CJ151" i="3"/>
  <c r="CJ44" i="3"/>
  <c r="CJ153" i="3"/>
  <c r="CJ212" i="3"/>
  <c r="CJ94" i="3"/>
  <c r="CJ206" i="3"/>
  <c r="CJ211" i="3"/>
  <c r="CJ317" i="3"/>
  <c r="CJ108" i="3"/>
  <c r="F31" i="19" s="1"/>
  <c r="CJ341" i="3"/>
  <c r="CJ252" i="3"/>
  <c r="CJ80" i="3"/>
  <c r="CJ24" i="3"/>
  <c r="CJ102" i="3"/>
  <c r="CJ204" i="3"/>
  <c r="CJ74" i="3"/>
  <c r="CJ297" i="3"/>
  <c r="CJ58" i="3"/>
  <c r="CJ233" i="3"/>
  <c r="CJ124" i="3"/>
  <c r="F13" i="19" s="1"/>
  <c r="CJ344" i="3"/>
  <c r="CJ113" i="3"/>
  <c r="CJ334" i="3"/>
  <c r="CJ17" i="3"/>
  <c r="CJ73" i="3"/>
  <c r="L71" i="19" s="1"/>
  <c r="CJ184" i="3"/>
  <c r="CJ242" i="3"/>
  <c r="CJ178" i="3"/>
  <c r="CJ177" i="3"/>
  <c r="C88" i="19"/>
  <c r="CJ267" i="3"/>
  <c r="F16" i="19" s="1"/>
  <c r="CJ239" i="3"/>
  <c r="CJ309" i="3"/>
  <c r="CJ41" i="3"/>
  <c r="CJ37" i="3"/>
  <c r="CJ23" i="3"/>
  <c r="CJ10" i="3"/>
  <c r="CJ261" i="3"/>
  <c r="CJ292" i="3"/>
  <c r="CJ111" i="3"/>
  <c r="CJ300" i="3"/>
  <c r="CJ170" i="3"/>
  <c r="CJ181" i="3"/>
  <c r="CJ308" i="3"/>
  <c r="F50" i="19" s="1"/>
  <c r="CJ82" i="3"/>
  <c r="CJ215" i="3"/>
  <c r="CJ340" i="3"/>
  <c r="CJ110" i="3"/>
  <c r="CJ342" i="3"/>
  <c r="CJ329" i="3"/>
  <c r="CJ13" i="3"/>
  <c r="CJ265" i="3"/>
  <c r="CJ116" i="3"/>
  <c r="CJ209" i="3"/>
  <c r="CJ176" i="3"/>
  <c r="CJ276" i="3"/>
  <c r="CJ20" i="3"/>
  <c r="CJ40" i="3"/>
  <c r="CJ306" i="3"/>
  <c r="CJ70" i="3"/>
  <c r="CJ175" i="3"/>
  <c r="I70" i="19" s="1"/>
  <c r="CJ109" i="3"/>
  <c r="CJ118" i="3"/>
  <c r="CJ188" i="3"/>
  <c r="CJ63" i="3"/>
  <c r="CJ222" i="3"/>
  <c r="CJ258" i="3"/>
  <c r="CJ152" i="3"/>
  <c r="L34" i="19" s="1"/>
  <c r="CJ264" i="3"/>
  <c r="CJ192" i="3"/>
  <c r="CJ56" i="3"/>
  <c r="CJ271" i="3"/>
  <c r="CJ133" i="3"/>
  <c r="CJ157" i="3"/>
  <c r="CJ127" i="3"/>
  <c r="CJ185" i="3"/>
  <c r="CJ270" i="3"/>
  <c r="CJ165" i="3"/>
  <c r="CJ235" i="3"/>
  <c r="CJ135" i="3"/>
  <c r="CJ281" i="3"/>
  <c r="CJ294" i="3"/>
  <c r="L53" i="19"/>
  <c r="CJ141" i="3"/>
  <c r="CJ293" i="3"/>
  <c r="CJ231" i="3"/>
  <c r="CJ214" i="3"/>
  <c r="C41" i="19" s="1"/>
  <c r="CJ129" i="3"/>
  <c r="CJ99" i="3"/>
  <c r="CJ207" i="3"/>
  <c r="CJ287" i="3"/>
  <c r="F76" i="19" s="1"/>
  <c r="CJ316" i="3"/>
  <c r="CJ61" i="3"/>
  <c r="CJ259" i="3"/>
  <c r="CJ280" i="3"/>
  <c r="CJ67" i="3"/>
  <c r="CJ143" i="3"/>
  <c r="CJ336" i="3"/>
  <c r="CJ277" i="3"/>
  <c r="F69" i="19" s="1"/>
  <c r="CJ328" i="3"/>
  <c r="CJ46" i="3"/>
  <c r="CJ171" i="3"/>
  <c r="CJ65" i="3"/>
  <c r="CJ325" i="3"/>
  <c r="CJ339" i="3"/>
  <c r="CJ189" i="3"/>
  <c r="CJ186" i="3"/>
  <c r="CJ160" i="3"/>
  <c r="CJ221" i="3"/>
  <c r="CJ220" i="3"/>
  <c r="CJ218" i="3"/>
  <c r="CJ8" i="3"/>
  <c r="CJ299" i="3"/>
  <c r="CJ257" i="3"/>
  <c r="CJ319" i="3"/>
  <c r="CJ313" i="3"/>
  <c r="CJ25" i="3"/>
  <c r="CJ320" i="3"/>
  <c r="CJ337" i="3"/>
  <c r="CJ48" i="3"/>
  <c r="CJ92" i="3"/>
  <c r="CJ107" i="3"/>
  <c r="CJ140" i="3"/>
  <c r="CJ38" i="3"/>
  <c r="CJ168" i="3"/>
  <c r="C84" i="19"/>
  <c r="CJ18" i="3"/>
  <c r="CJ31" i="3"/>
  <c r="CJ187" i="3"/>
  <c r="I79" i="19" s="1"/>
  <c r="CJ45" i="3"/>
  <c r="CJ251" i="3"/>
  <c r="C68" i="19"/>
  <c r="CJ250" i="3"/>
  <c r="CJ194" i="3"/>
  <c r="CJ247" i="3"/>
  <c r="CJ237" i="3"/>
  <c r="CJ244" i="3"/>
  <c r="CJ260" i="3"/>
  <c r="CJ196" i="3"/>
  <c r="CJ307" i="3"/>
  <c r="CJ273" i="3"/>
  <c r="F65" i="19" s="1"/>
  <c r="CJ269" i="3"/>
  <c r="CJ210" i="3"/>
  <c r="CJ9" i="3"/>
  <c r="CJ330" i="3"/>
  <c r="CJ134" i="3"/>
  <c r="CJ164" i="3"/>
  <c r="CJ314" i="3"/>
  <c r="CJ324" i="3"/>
  <c r="CJ144" i="3"/>
  <c r="CJ208" i="3"/>
  <c r="CJ51" i="3"/>
  <c r="CJ166" i="3"/>
  <c r="C35" i="19" s="1"/>
  <c r="CJ132" i="3"/>
  <c r="CJ268" i="3"/>
  <c r="CJ310" i="3"/>
  <c r="CJ201" i="3"/>
  <c r="I90" i="19" s="1"/>
  <c r="CJ147" i="3"/>
  <c r="CJ139" i="3"/>
  <c r="CJ39" i="3"/>
  <c r="CJ105" i="3"/>
  <c r="L94" i="19" s="1"/>
  <c r="C64" i="19"/>
  <c r="CJ26" i="3"/>
  <c r="CJ136" i="3"/>
  <c r="CJ331" i="3"/>
  <c r="CJ163" i="3"/>
  <c r="CJ245" i="3"/>
  <c r="CJ254" i="3"/>
  <c r="CJ15" i="3"/>
  <c r="CJ236" i="3"/>
  <c r="CJ43" i="3"/>
  <c r="CJ226" i="3"/>
  <c r="CJ128" i="3"/>
  <c r="CJ50" i="3"/>
  <c r="CJ16" i="3"/>
  <c r="CJ279" i="3"/>
  <c r="F71" i="19" s="1"/>
  <c r="CJ205" i="3"/>
  <c r="CJ98" i="3"/>
  <c r="CJ238" i="3"/>
  <c r="CJ182" i="3"/>
  <c r="CJ122" i="3"/>
  <c r="CJ104" i="3"/>
  <c r="CJ223" i="3"/>
  <c r="CJ190" i="3"/>
  <c r="CG116" i="3"/>
  <c r="CG158" i="3"/>
  <c r="CG45" i="3"/>
  <c r="CG33" i="3"/>
  <c r="CG323" i="3"/>
  <c r="CG64" i="3"/>
  <c r="CG316" i="3"/>
  <c r="CG320" i="3"/>
  <c r="CG52" i="3"/>
  <c r="CG271" i="3"/>
  <c r="CG319" i="3"/>
  <c r="CJ95" i="3"/>
  <c r="L87" i="19" s="1"/>
  <c r="CJ285" i="3"/>
  <c r="F74" i="19" s="1"/>
  <c r="CJ146" i="3"/>
  <c r="I33" i="19" s="1"/>
  <c r="CJ83" i="3"/>
  <c r="L78" i="19" s="1"/>
  <c r="CG127" i="3"/>
  <c r="CG311" i="3"/>
  <c r="CG206" i="3"/>
  <c r="CG208" i="3"/>
  <c r="CG156" i="3"/>
  <c r="CG104" i="3"/>
  <c r="CG183" i="3"/>
  <c r="CG79" i="3"/>
  <c r="CG119" i="3"/>
  <c r="CG343" i="3"/>
  <c r="CG309" i="3"/>
  <c r="CG47" i="3"/>
  <c r="CG167" i="3"/>
  <c r="CJ123" i="3"/>
  <c r="CJ54" i="3"/>
  <c r="CJ69" i="3"/>
  <c r="CJ100" i="3"/>
  <c r="CJ191" i="3"/>
  <c r="CJ131" i="3"/>
  <c r="C77" i="19"/>
  <c r="CJ78" i="3"/>
  <c r="CJ241" i="3"/>
  <c r="CJ272" i="3"/>
  <c r="CJ216" i="3"/>
  <c r="CG255" i="3"/>
  <c r="CG337" i="3"/>
  <c r="CG194" i="3"/>
  <c r="CG173" i="3"/>
  <c r="CG288" i="3"/>
  <c r="CG262" i="3"/>
  <c r="CG38" i="3"/>
  <c r="CG179" i="3"/>
  <c r="CG123" i="3"/>
  <c r="CG41" i="3"/>
  <c r="CG245" i="3"/>
  <c r="CG334" i="3"/>
  <c r="CG148" i="3"/>
  <c r="CG226" i="3"/>
  <c r="CJ115" i="3"/>
  <c r="CJ304" i="3"/>
  <c r="CJ120" i="3"/>
  <c r="I53" i="19"/>
  <c r="CJ19" i="3"/>
  <c r="CJ193" i="3"/>
  <c r="I82" i="19" s="1"/>
  <c r="CJ68" i="3"/>
  <c r="CJ57" i="3"/>
  <c r="CJ332" i="3"/>
  <c r="CJ47" i="3"/>
  <c r="CJ198" i="3"/>
  <c r="CJ101" i="3"/>
  <c r="CJ197" i="3"/>
  <c r="I86" i="19" s="1"/>
  <c r="CG267" i="3"/>
  <c r="CG307" i="3"/>
  <c r="CG216" i="3"/>
  <c r="CG234" i="3"/>
  <c r="CG174" i="3"/>
  <c r="CJ156" i="3"/>
  <c r="F34" i="19" s="1"/>
  <c r="CJ229" i="3"/>
  <c r="CJ249" i="3"/>
  <c r="CJ246" i="3"/>
  <c r="CJ29" i="3"/>
  <c r="CG13" i="3"/>
  <c r="CG205" i="3"/>
  <c r="CG336" i="3"/>
  <c r="CG287" i="3"/>
  <c r="CJ103" i="3"/>
  <c r="L92" i="19" s="1"/>
  <c r="CJ53" i="3"/>
  <c r="CJ145" i="3"/>
  <c r="CG315" i="3"/>
  <c r="CG25" i="3"/>
  <c r="CG256" i="3"/>
  <c r="CG281" i="3"/>
  <c r="CG240" i="3"/>
  <c r="CG135" i="3"/>
  <c r="CG261" i="3"/>
  <c r="CG70" i="3"/>
  <c r="CG35" i="3"/>
  <c r="CG238" i="3"/>
  <c r="CG197" i="3"/>
  <c r="CG87" i="3"/>
  <c r="CG268" i="3"/>
  <c r="CG220" i="3"/>
  <c r="CG150" i="3"/>
  <c r="CG209" i="3"/>
  <c r="CG162" i="3"/>
  <c r="CG136" i="3"/>
  <c r="CG276" i="3"/>
  <c r="CG91" i="3"/>
  <c r="CG112" i="3"/>
  <c r="CG144" i="3"/>
  <c r="CG142" i="3"/>
  <c r="CG99" i="3"/>
  <c r="CG134" i="3"/>
  <c r="CG329" i="3"/>
  <c r="CG56" i="3"/>
  <c r="CG246" i="3"/>
  <c r="CJ149" i="3"/>
  <c r="CJ283" i="3"/>
  <c r="CJ28" i="3"/>
  <c r="CJ253" i="3"/>
  <c r="CJ275" i="3"/>
  <c r="F67" i="19" s="1"/>
  <c r="CJ284" i="3"/>
  <c r="CJ315" i="3"/>
  <c r="F55" i="19"/>
  <c r="CJ167" i="3"/>
  <c r="CJ35" i="3"/>
  <c r="CJ213" i="3"/>
  <c r="I21" i="19" s="1"/>
  <c r="CJ84" i="3"/>
  <c r="CG290" i="3"/>
  <c r="CG59" i="3"/>
  <c r="CG175" i="3"/>
  <c r="CG68" i="3"/>
  <c r="CG140" i="3"/>
  <c r="CG138" i="3"/>
  <c r="CG147" i="3"/>
  <c r="CG27" i="3"/>
  <c r="CG71" i="3"/>
  <c r="CG305" i="3"/>
  <c r="CG317" i="3"/>
  <c r="CG340" i="3"/>
  <c r="CG139" i="3"/>
  <c r="CJ173" i="3"/>
  <c r="I68" i="19" s="1"/>
  <c r="CG151" i="3"/>
  <c r="CG69" i="3"/>
  <c r="CG314" i="3"/>
  <c r="CG39" i="3"/>
  <c r="CG17" i="3"/>
  <c r="CG103" i="3"/>
  <c r="CG65" i="3"/>
  <c r="CG9" i="3"/>
  <c r="CG84" i="3"/>
  <c r="CG301" i="3"/>
  <c r="CG178" i="3"/>
  <c r="CG54" i="3"/>
  <c r="CJ296" i="3"/>
  <c r="CJ21" i="3"/>
  <c r="CJ312" i="3"/>
  <c r="CG97" i="3"/>
  <c r="CG341" i="3"/>
  <c r="CG223" i="3"/>
  <c r="CG210" i="3"/>
  <c r="CG258" i="3"/>
  <c r="CG133" i="3"/>
  <c r="CG257" i="3"/>
  <c r="CG53" i="3"/>
  <c r="CG330" i="3"/>
  <c r="CG55" i="3"/>
  <c r="CG201" i="3"/>
  <c r="CG168" i="3"/>
  <c r="CG166" i="3"/>
  <c r="CG218" i="3"/>
  <c r="CG101" i="3"/>
  <c r="CG235" i="3"/>
  <c r="CG264" i="3"/>
  <c r="CG289" i="3"/>
  <c r="CG273" i="3"/>
  <c r="CG93" i="3"/>
  <c r="CG81" i="3"/>
  <c r="CG312" i="3"/>
  <c r="CG296" i="3"/>
  <c r="CG145" i="3"/>
  <c r="CG229" i="3"/>
  <c r="CG192" i="3"/>
  <c r="CG326" i="3"/>
  <c r="CG313" i="3"/>
  <c r="CG95" i="3"/>
  <c r="CG231" i="3"/>
  <c r="CG83" i="3"/>
  <c r="CG66" i="3"/>
  <c r="CG98" i="3"/>
  <c r="CG73" i="3"/>
  <c r="CG260" i="3"/>
  <c r="CG228" i="3"/>
  <c r="CG339" i="3"/>
  <c r="CH53" i="3"/>
  <c r="CH312" i="3"/>
  <c r="CH161" i="3"/>
  <c r="CH39" i="3"/>
  <c r="CH44" i="3"/>
  <c r="CJ150" i="3"/>
  <c r="CJ32" i="3"/>
  <c r="L22" i="19" s="1"/>
  <c r="CJ255" i="3"/>
  <c r="CJ59" i="3"/>
  <c r="CG48" i="3"/>
  <c r="CG36" i="3"/>
  <c r="CG217" i="3"/>
  <c r="CG171" i="3"/>
  <c r="CG211" i="3"/>
  <c r="CG37" i="3"/>
  <c r="CJ301" i="3"/>
  <c r="F87" i="19" s="1"/>
  <c r="C86" i="19"/>
  <c r="CJ125" i="3"/>
  <c r="CG76" i="3"/>
  <c r="CG28" i="3"/>
  <c r="CG125" i="3"/>
  <c r="CJ33" i="3"/>
  <c r="CJ81" i="3"/>
  <c r="L76" i="19" s="1"/>
  <c r="CJ321" i="3"/>
  <c r="CJ202" i="3"/>
  <c r="CG266" i="3"/>
  <c r="CG193" i="3"/>
  <c r="CG57" i="3"/>
  <c r="CG215" i="3"/>
  <c r="CG118" i="3"/>
  <c r="CG74" i="3"/>
  <c r="CG129" i="3"/>
  <c r="CG170" i="3"/>
  <c r="CG182" i="3"/>
  <c r="CG34" i="3"/>
  <c r="CG342" i="3"/>
  <c r="CG160" i="3"/>
  <c r="CG153" i="3"/>
  <c r="CG120" i="3"/>
  <c r="CG128" i="3"/>
  <c r="CG302" i="3"/>
  <c r="CG243" i="3"/>
  <c r="CG195" i="3"/>
  <c r="CG297" i="3"/>
  <c r="CG280" i="3"/>
  <c r="CG253" i="3"/>
  <c r="CG106" i="3"/>
  <c r="CG285" i="3"/>
  <c r="CG10" i="3"/>
  <c r="CG227" i="3"/>
  <c r="CG115" i="3"/>
  <c r="CG132" i="3"/>
  <c r="CJ224" i="3"/>
  <c r="CJ240" i="3"/>
  <c r="CJ14" i="3"/>
  <c r="CJ286" i="3"/>
  <c r="CJ71" i="3"/>
  <c r="L69" i="19" s="1"/>
  <c r="CJ11" i="3"/>
  <c r="CJ75" i="3"/>
  <c r="CJ263" i="3"/>
  <c r="CJ76" i="3"/>
  <c r="F27" i="19" s="1"/>
  <c r="CJ266" i="3"/>
  <c r="CJ295" i="3"/>
  <c r="CJ42" i="3"/>
  <c r="CJ288" i="3"/>
  <c r="CG204" i="3"/>
  <c r="CG252" i="3"/>
  <c r="CG344" i="3"/>
  <c r="CG198" i="3"/>
  <c r="CG165" i="3"/>
  <c r="CG286" i="3"/>
  <c r="CG200" i="3"/>
  <c r="CG230" i="3"/>
  <c r="CG177" i="3"/>
  <c r="CG237" i="3"/>
  <c r="CG325" i="3"/>
  <c r="CG310" i="3"/>
  <c r="CG94" i="3"/>
  <c r="CG63" i="3"/>
  <c r="CG14" i="3"/>
  <c r="CJ234" i="3"/>
  <c r="CG124" i="3"/>
  <c r="CG199" i="3"/>
  <c r="CG11" i="3"/>
  <c r="CG236" i="3"/>
  <c r="CG294" i="3"/>
  <c r="CG80" i="3"/>
  <c r="CG24" i="3"/>
  <c r="CG121" i="3"/>
  <c r="CG51" i="3"/>
  <c r="CG18" i="3"/>
  <c r="CG30" i="3"/>
  <c r="CG321" i="3"/>
  <c r="CG67" i="3"/>
  <c r="CG110" i="3"/>
  <c r="CG254" i="3"/>
  <c r="CJ91" i="3"/>
  <c r="L83" i="19" s="1"/>
  <c r="CJ142" i="3"/>
  <c r="C32" i="19" s="1"/>
  <c r="CJ130" i="3"/>
  <c r="I52" i="19"/>
  <c r="CG214" i="3"/>
  <c r="CG122" i="3"/>
  <c r="CG187" i="3"/>
  <c r="CG224" i="3"/>
  <c r="CG196" i="3"/>
  <c r="CG282" i="3"/>
  <c r="CG40" i="3"/>
  <c r="CG184" i="3"/>
  <c r="CG107" i="3"/>
  <c r="CG109" i="3"/>
  <c r="CG308" i="3"/>
  <c r="CG322" i="3"/>
  <c r="CG15" i="3"/>
  <c r="CG78" i="3"/>
  <c r="CG221" i="3"/>
  <c r="CG8" i="3"/>
  <c r="CG44" i="3"/>
  <c r="CG46" i="3"/>
  <c r="CG291" i="3"/>
  <c r="CG111" i="3"/>
  <c r="CG29" i="3"/>
  <c r="CH136" i="3"/>
  <c r="CH32" i="3"/>
  <c r="CH84" i="3"/>
  <c r="CG263" i="3"/>
  <c r="CG213" i="3"/>
  <c r="CG159" i="3"/>
  <c r="CG283" i="3"/>
  <c r="CG186" i="3"/>
  <c r="CG295" i="3"/>
  <c r="CG32" i="3"/>
  <c r="CG293" i="3"/>
  <c r="CG12" i="3"/>
  <c r="CG61" i="3"/>
  <c r="CG43" i="3"/>
  <c r="CG270" i="3"/>
  <c r="CG16" i="3"/>
  <c r="CG241" i="3"/>
  <c r="CG130" i="3"/>
  <c r="CG19" i="3"/>
  <c r="CG212" i="3"/>
  <c r="CJ298" i="3"/>
  <c r="C20" i="19"/>
  <c r="CJ219" i="3"/>
  <c r="CG277" i="3"/>
  <c r="CG203" i="3"/>
  <c r="CG233" i="3"/>
  <c r="CG90" i="3"/>
  <c r="CG335" i="3"/>
  <c r="CG331" i="3"/>
  <c r="CJ52" i="3"/>
  <c r="CJ85" i="3"/>
  <c r="CJ323" i="3"/>
  <c r="CG60" i="3"/>
  <c r="CG176" i="3"/>
  <c r="CJ326" i="3"/>
  <c r="CJ138" i="3"/>
  <c r="I32" i="19" s="1"/>
  <c r="CJ79" i="3"/>
  <c r="L74" i="19" s="1"/>
  <c r="CG155" i="3"/>
  <c r="CG239" i="3"/>
  <c r="CH87" i="3"/>
  <c r="CH317" i="3"/>
  <c r="CJ217" i="3"/>
  <c r="CH198" i="3"/>
  <c r="CH25" i="3"/>
  <c r="CH47" i="3"/>
  <c r="CH330" i="3"/>
  <c r="CH251" i="3"/>
  <c r="CH175" i="3"/>
  <c r="CJ230" i="3"/>
  <c r="CJ338" i="3"/>
  <c r="CG222" i="3"/>
  <c r="CG304" i="3"/>
  <c r="CG303" i="3"/>
  <c r="CJ64" i="3"/>
  <c r="CH64" i="3"/>
  <c r="CH27" i="3"/>
  <c r="CJ278" i="3"/>
  <c r="CG225" i="3"/>
  <c r="CJ169" i="3"/>
  <c r="I64" i="19" s="1"/>
  <c r="CH187" i="3"/>
  <c r="CH147" i="3"/>
  <c r="CH82" i="3"/>
  <c r="CH223" i="3"/>
  <c r="CH204" i="3"/>
  <c r="CG259" i="3"/>
  <c r="CG85" i="3"/>
  <c r="CG247" i="3"/>
  <c r="CG333" i="3"/>
  <c r="CG191" i="3"/>
  <c r="CG131" i="3"/>
  <c r="CG219" i="3"/>
  <c r="CG278" i="3"/>
  <c r="CG274" i="3"/>
  <c r="CH72" i="3"/>
  <c r="CH276" i="3"/>
  <c r="CH343" i="3"/>
  <c r="CG298" i="3"/>
  <c r="CG21" i="3"/>
  <c r="CG284" i="3"/>
  <c r="CG20" i="3"/>
  <c r="CG202" i="3"/>
  <c r="CG328" i="3"/>
  <c r="CG72" i="3"/>
  <c r="CH215" i="3"/>
  <c r="CH249" i="3"/>
  <c r="CH209" i="3"/>
  <c r="CJ225" i="3"/>
  <c r="CG100" i="3"/>
  <c r="CJ256" i="3"/>
  <c r="L44" i="19" s="1"/>
  <c r="CG137" i="3"/>
  <c r="CG164" i="3"/>
  <c r="CH322" i="3"/>
  <c r="CH42" i="3"/>
  <c r="CH326" i="3"/>
  <c r="CH133" i="3"/>
  <c r="CJ203" i="3"/>
  <c r="I19" i="19" s="1"/>
  <c r="CG327" i="3"/>
  <c r="CG172" i="3"/>
  <c r="CG244" i="3"/>
  <c r="CG275" i="3"/>
  <c r="CG77" i="3"/>
  <c r="CG146" i="3"/>
  <c r="CG250" i="3"/>
  <c r="CG42" i="3"/>
  <c r="CG75" i="3"/>
  <c r="CH332" i="3"/>
  <c r="CH293" i="3"/>
  <c r="CJ126" i="3"/>
  <c r="CG154" i="3"/>
  <c r="CG22" i="3"/>
  <c r="CG31" i="3"/>
  <c r="CG102" i="3"/>
  <c r="CG181" i="3"/>
  <c r="CG96" i="3"/>
  <c r="CH184" i="3"/>
  <c r="CH315" i="3"/>
  <c r="CH255" i="3"/>
  <c r="CH188" i="3"/>
  <c r="CJ90" i="3"/>
  <c r="CG207" i="3"/>
  <c r="CG92" i="3"/>
  <c r="CG299" i="3"/>
  <c r="CG82" i="3"/>
  <c r="CH231" i="3"/>
  <c r="CH24" i="3"/>
  <c r="CH340" i="3"/>
  <c r="CH66" i="3"/>
  <c r="CH265" i="3"/>
  <c r="CH280" i="3"/>
  <c r="CH76" i="3"/>
  <c r="CH10" i="3"/>
  <c r="CH144" i="3"/>
  <c r="CH221" i="3"/>
  <c r="CH93" i="3"/>
  <c r="CH189" i="3"/>
  <c r="CH284" i="3"/>
  <c r="CH30" i="3"/>
  <c r="CH290" i="3"/>
  <c r="CH304" i="3"/>
  <c r="CH240" i="3"/>
  <c r="CH74" i="3"/>
  <c r="CH12" i="3"/>
  <c r="CH92" i="3"/>
  <c r="CH118" i="3"/>
  <c r="CH217" i="3"/>
  <c r="CH278" i="3"/>
  <c r="CH86" i="3"/>
  <c r="CH196" i="3"/>
  <c r="CH238" i="3"/>
  <c r="CH31" i="3"/>
  <c r="CH137" i="3"/>
  <c r="CH97" i="3"/>
  <c r="CH140" i="3"/>
  <c r="CH328" i="3"/>
  <c r="CH54" i="3"/>
  <c r="CH40" i="3"/>
  <c r="CH307" i="3"/>
  <c r="CH103" i="3"/>
  <c r="CH22" i="3"/>
  <c r="CH281" i="3"/>
  <c r="CH142" i="3"/>
  <c r="CH206" i="3"/>
  <c r="CH313" i="3"/>
  <c r="CH192" i="3"/>
  <c r="CH341" i="3"/>
  <c r="CH33" i="3"/>
  <c r="CH291" i="3"/>
  <c r="CH81" i="3"/>
  <c r="CH139" i="3"/>
  <c r="CH314" i="3"/>
  <c r="CH21" i="3"/>
  <c r="CH123" i="3"/>
  <c r="CH244" i="3"/>
  <c r="CH288" i="3"/>
  <c r="CH35" i="3"/>
  <c r="CH267" i="3"/>
  <c r="CH8" i="3"/>
  <c r="CH303" i="3"/>
  <c r="CH256" i="3"/>
  <c r="CH207" i="3"/>
  <c r="CH116" i="3"/>
  <c r="CH342" i="3"/>
  <c r="CH336" i="3"/>
  <c r="CH329" i="3"/>
  <c r="CH270" i="3"/>
  <c r="CH49" i="3"/>
  <c r="CH50" i="3"/>
  <c r="CH248" i="3"/>
  <c r="CH34" i="3"/>
  <c r="CH52" i="3"/>
  <c r="CH38" i="3"/>
  <c r="CH29" i="3"/>
  <c r="CH174" i="3"/>
  <c r="CH90" i="3"/>
  <c r="CH287" i="3"/>
  <c r="CH253" i="3"/>
  <c r="CH263" i="3"/>
  <c r="CH325" i="3"/>
  <c r="CH69" i="3"/>
  <c r="CH155" i="3"/>
  <c r="CH296" i="3"/>
  <c r="CH176" i="3"/>
  <c r="CH135" i="3"/>
  <c r="CH146" i="3"/>
  <c r="CH145" i="3"/>
  <c r="CH334" i="3"/>
  <c r="CH218" i="3"/>
  <c r="CH335" i="3"/>
  <c r="CH286" i="3"/>
  <c r="CH15" i="3"/>
  <c r="CH275" i="3"/>
  <c r="CH180" i="3"/>
  <c r="CH234" i="3"/>
  <c r="CH120" i="3"/>
  <c r="CH319" i="3"/>
  <c r="CH152" i="3"/>
  <c r="CH301" i="3"/>
  <c r="CH17" i="3"/>
  <c r="CH320" i="3"/>
  <c r="CH264" i="3"/>
  <c r="CH91" i="3"/>
  <c r="CH254" i="3"/>
  <c r="CH132" i="3"/>
  <c r="CH305" i="3"/>
  <c r="CH105" i="3"/>
  <c r="CH94" i="3"/>
  <c r="CH75" i="3"/>
  <c r="CH194" i="3"/>
  <c r="CH225" i="3"/>
  <c r="CH110" i="3"/>
  <c r="CH71" i="3"/>
  <c r="CH113" i="3"/>
  <c r="CH266" i="3"/>
  <c r="CH167" i="3"/>
  <c r="CH114" i="3"/>
  <c r="CH323" i="3"/>
  <c r="CH163" i="3"/>
  <c r="CH57" i="3"/>
  <c r="CH261" i="3"/>
  <c r="CH156" i="3"/>
  <c r="CH80" i="3"/>
  <c r="CH235" i="3"/>
  <c r="CH43" i="3"/>
  <c r="CH67" i="3"/>
  <c r="CH60" i="3"/>
  <c r="CH117" i="3"/>
  <c r="CH306" i="3"/>
  <c r="CH246" i="3"/>
  <c r="CH14" i="3"/>
  <c r="CH177" i="3"/>
  <c r="CH229" i="3"/>
  <c r="CH199" i="3"/>
  <c r="CH150" i="3"/>
  <c r="CH195" i="3"/>
  <c r="CH297" i="3"/>
  <c r="CH149" i="3"/>
  <c r="CH126" i="3"/>
  <c r="CI119" i="3"/>
  <c r="CI177" i="3"/>
  <c r="CI283" i="3"/>
  <c r="CI298" i="3"/>
  <c r="CI129" i="3"/>
  <c r="CI69" i="3"/>
  <c r="CI321" i="3"/>
  <c r="CI276" i="3"/>
  <c r="CI215" i="3"/>
  <c r="CI20" i="3"/>
  <c r="CI139" i="3"/>
  <c r="CI52" i="3"/>
  <c r="CI232" i="3"/>
  <c r="CI31" i="3"/>
  <c r="CI81" i="3"/>
  <c r="CI338" i="3"/>
  <c r="CI340" i="3"/>
  <c r="CI92" i="3"/>
  <c r="CI37" i="3"/>
  <c r="CI234" i="3"/>
  <c r="CI190" i="3"/>
  <c r="CI330" i="3"/>
  <c r="CI57" i="3"/>
  <c r="CI253" i="3"/>
  <c r="CI66" i="3"/>
  <c r="CI211" i="3"/>
  <c r="CI315" i="3"/>
  <c r="CI132" i="3"/>
  <c r="CI74" i="3"/>
  <c r="CH258" i="3"/>
  <c r="CI148" i="3"/>
  <c r="CI329" i="3"/>
  <c r="CI78" i="3"/>
  <c r="CI102" i="3"/>
  <c r="CI326" i="3"/>
  <c r="CI128" i="3"/>
  <c r="CI143" i="3"/>
  <c r="CI110" i="3"/>
  <c r="CI140" i="3"/>
  <c r="CI312" i="3"/>
  <c r="CI28" i="3"/>
  <c r="CI317" i="3"/>
  <c r="CI166" i="3"/>
  <c r="CI12" i="3"/>
  <c r="CH18" i="3"/>
  <c r="CH181" i="3"/>
  <c r="CH179" i="3"/>
  <c r="CH148" i="3"/>
  <c r="CH185" i="3"/>
  <c r="CJ291" i="3"/>
  <c r="F80" i="19" s="1"/>
  <c r="CG306" i="3"/>
  <c r="CG117" i="3"/>
  <c r="CG163" i="3"/>
  <c r="CG89" i="3"/>
  <c r="CG169" i="3"/>
  <c r="CG300" i="3"/>
  <c r="CG324" i="3"/>
  <c r="CG232" i="3"/>
  <c r="CG88" i="3"/>
  <c r="CH112" i="3"/>
  <c r="CH232" i="3"/>
  <c r="CJ262" i="3"/>
  <c r="C44" i="19" s="1"/>
  <c r="CG105" i="3"/>
  <c r="CG149" i="3"/>
  <c r="CG249" i="3"/>
  <c r="CG58" i="3"/>
  <c r="CH172" i="3"/>
  <c r="CH337" i="3"/>
  <c r="CG190" i="3"/>
  <c r="CG113" i="3"/>
  <c r="CH279" i="3"/>
  <c r="CH247" i="3"/>
  <c r="CG50" i="3"/>
  <c r="CG332" i="3"/>
  <c r="CJ248" i="3"/>
  <c r="L43" i="19" s="1"/>
  <c r="CG86" i="3"/>
  <c r="CG157" i="3"/>
  <c r="CG292" i="3"/>
  <c r="CH89" i="3"/>
  <c r="CG26" i="3"/>
  <c r="CG248" i="3"/>
  <c r="CG242" i="3"/>
  <c r="CG279" i="3"/>
  <c r="CJ119" i="3"/>
  <c r="CJ112" i="3"/>
  <c r="L13" i="19" s="1"/>
  <c r="CG269" i="3"/>
  <c r="CH138" i="3"/>
  <c r="CH164" i="3"/>
  <c r="CH309" i="3"/>
  <c r="CH13" i="3"/>
  <c r="CH327" i="3"/>
  <c r="CH122" i="3"/>
  <c r="CH300" i="3"/>
  <c r="CH259" i="3"/>
  <c r="CH141" i="3"/>
  <c r="CH9" i="3"/>
  <c r="CH157" i="3"/>
  <c r="CH63" i="3"/>
  <c r="CH169" i="3"/>
  <c r="CH208" i="3"/>
  <c r="CH124" i="3"/>
  <c r="CH134" i="3"/>
  <c r="CH308" i="3"/>
  <c r="CH68" i="3"/>
  <c r="CH153" i="3"/>
  <c r="CI100" i="3"/>
  <c r="CH99" i="3"/>
  <c r="CI18" i="3"/>
  <c r="CI33" i="3"/>
  <c r="CH19" i="3"/>
  <c r="CH239" i="3"/>
  <c r="CH79" i="3"/>
  <c r="CH106" i="3"/>
  <c r="CH178" i="3"/>
  <c r="CH216" i="3"/>
  <c r="CH212" i="3"/>
  <c r="CH170" i="3"/>
  <c r="CH241" i="3"/>
  <c r="CH183" i="3"/>
  <c r="CH151" i="3"/>
  <c r="CH41" i="3"/>
  <c r="CH228" i="3"/>
  <c r="CH289" i="3"/>
  <c r="CH51" i="3"/>
  <c r="CH88" i="3"/>
  <c r="CI99" i="3"/>
  <c r="CH211" i="3"/>
  <c r="CI319" i="3"/>
  <c r="CJ96" i="3"/>
  <c r="CH23" i="3"/>
  <c r="CG114" i="3"/>
  <c r="CG251" i="3"/>
  <c r="CH56" i="3"/>
  <c r="CH98" i="3"/>
  <c r="CJ30" i="3"/>
  <c r="CG49" i="3"/>
  <c r="CG126" i="3"/>
  <c r="CH127" i="3"/>
  <c r="CH168" i="3"/>
  <c r="CG23" i="3"/>
  <c r="CG108" i="3"/>
  <c r="CG338" i="3"/>
  <c r="CG180" i="3"/>
  <c r="CG189" i="3"/>
  <c r="CG185" i="3"/>
  <c r="CH11" i="3"/>
  <c r="CH243" i="3"/>
  <c r="CG272" i="3"/>
  <c r="CG62" i="3"/>
  <c r="CG152" i="3"/>
  <c r="CG188" i="3"/>
  <c r="CH338" i="3"/>
  <c r="CH302" i="3"/>
  <c r="CJ305" i="3"/>
  <c r="F91" i="19" s="1"/>
  <c r="CG265" i="3"/>
  <c r="CH220" i="3"/>
  <c r="CH36" i="3"/>
  <c r="CH62" i="3"/>
  <c r="CH100" i="3"/>
  <c r="CH214" i="3"/>
  <c r="CH233" i="3"/>
  <c r="CH339" i="3"/>
  <c r="CH108" i="3"/>
  <c r="CH210" i="3"/>
  <c r="CH190" i="3"/>
  <c r="CH65" i="3"/>
  <c r="CH205" i="3"/>
  <c r="CH128" i="3"/>
  <c r="CI41" i="3"/>
  <c r="CI337" i="3"/>
  <c r="CH85" i="3"/>
  <c r="CH344" i="3"/>
  <c r="CH26" i="3"/>
  <c r="CH298" i="3"/>
  <c r="CH77" i="3"/>
  <c r="CH202" i="3"/>
  <c r="CH125" i="3"/>
  <c r="CH310" i="3"/>
  <c r="CH96" i="3"/>
  <c r="CH285" i="3"/>
  <c r="CH130" i="3"/>
  <c r="CH273" i="3"/>
  <c r="CH45" i="3"/>
  <c r="CH282" i="3"/>
  <c r="CH154" i="3"/>
  <c r="CH268" i="3"/>
  <c r="CI262" i="3"/>
  <c r="CG161" i="3"/>
  <c r="CH333" i="3"/>
  <c r="CH115" i="3"/>
  <c r="CH59" i="3"/>
  <c r="CH274" i="3"/>
  <c r="CH46" i="3"/>
  <c r="CH191" i="3"/>
  <c r="CH107" i="3"/>
  <c r="CH272" i="3"/>
  <c r="CH295" i="3"/>
  <c r="CH173" i="3"/>
  <c r="CH28" i="3"/>
  <c r="CH83" i="3"/>
  <c r="CH294" i="3"/>
  <c r="CH271" i="3"/>
  <c r="CH203" i="3"/>
  <c r="CH226" i="3"/>
  <c r="CH61" i="3"/>
  <c r="CI39" i="3"/>
  <c r="CG141" i="3"/>
  <c r="CH166" i="3"/>
  <c r="CH121" i="3"/>
  <c r="CH193" i="3"/>
  <c r="CH37" i="3"/>
  <c r="CH222" i="3"/>
  <c r="CH104" i="3"/>
  <c r="CI227" i="3"/>
  <c r="CH318" i="3"/>
  <c r="CH213" i="3"/>
  <c r="CH299" i="3"/>
  <c r="CH292" i="3"/>
  <c r="CH242" i="3"/>
  <c r="CH182" i="3"/>
  <c r="CH109" i="3"/>
  <c r="CH260" i="3"/>
  <c r="CI50" i="3"/>
  <c r="CH324" i="3"/>
  <c r="CI237" i="3"/>
  <c r="CI300" i="3"/>
  <c r="CI183" i="3"/>
  <c r="CI342" i="3"/>
  <c r="CI11" i="3"/>
  <c r="CI42" i="3"/>
  <c r="CI103" i="3"/>
  <c r="CI191" i="3"/>
  <c r="CI151" i="3"/>
  <c r="CH78" i="3"/>
  <c r="F33" i="18" s="1"/>
  <c r="CH95" i="3"/>
  <c r="CH277" i="3"/>
  <c r="CH257" i="3"/>
  <c r="CH165" i="3"/>
  <c r="CH159" i="3"/>
  <c r="CH55" i="3"/>
  <c r="CH131" i="3"/>
  <c r="CH200" i="3"/>
  <c r="CH58" i="3"/>
  <c r="CH197" i="3"/>
  <c r="CH230" i="3"/>
  <c r="F92" i="18"/>
  <c r="CH101" i="3"/>
  <c r="CH331" i="3"/>
  <c r="CI196" i="3"/>
  <c r="CI295" i="3"/>
  <c r="CI95" i="3"/>
  <c r="CI71" i="3"/>
  <c r="CI202" i="3"/>
  <c r="CI160" i="3"/>
  <c r="CI230" i="3"/>
  <c r="CI96" i="3"/>
  <c r="CI307" i="3"/>
  <c r="CI24" i="3"/>
  <c r="CI266" i="3"/>
  <c r="CI185" i="3"/>
  <c r="CI224" i="3"/>
  <c r="CI268" i="3"/>
  <c r="CI256" i="3"/>
  <c r="CI316" i="3"/>
  <c r="CI104" i="3"/>
  <c r="CI197" i="3"/>
  <c r="CI314" i="3"/>
  <c r="CI280" i="3"/>
  <c r="CI179" i="3"/>
  <c r="CI22" i="3"/>
  <c r="CI249" i="3"/>
  <c r="CI157" i="3"/>
  <c r="CI107" i="3"/>
  <c r="CI333" i="3"/>
  <c r="CI120" i="3"/>
  <c r="CI118" i="3"/>
  <c r="CI38" i="3"/>
  <c r="CI242" i="3"/>
  <c r="CI209" i="3"/>
  <c r="CI282" i="3"/>
  <c r="CI271" i="3"/>
  <c r="CI133" i="3"/>
  <c r="CI25" i="3"/>
  <c r="CI173" i="3"/>
  <c r="CI233" i="3"/>
  <c r="CI124" i="3"/>
  <c r="CI287" i="3"/>
  <c r="CI251" i="3"/>
  <c r="CI221" i="3"/>
  <c r="CI264" i="3"/>
  <c r="CI203" i="3"/>
  <c r="CI172" i="3"/>
  <c r="CI141" i="3"/>
  <c r="CI222" i="3"/>
  <c r="CI40" i="3"/>
  <c r="CI171" i="3"/>
  <c r="CI286" i="3"/>
  <c r="CI14" i="3"/>
  <c r="CI138" i="3"/>
  <c r="CI176" i="3"/>
  <c r="CI145" i="3"/>
  <c r="CI208" i="3"/>
  <c r="CI123" i="3"/>
  <c r="CI228" i="3"/>
  <c r="CI59" i="3"/>
  <c r="CI35" i="3"/>
  <c r="CI60" i="3"/>
  <c r="CI121" i="3"/>
  <c r="CI152" i="3"/>
  <c r="CI135" i="3"/>
  <c r="CH102" i="3"/>
  <c r="CH162" i="3"/>
  <c r="CH20" i="3"/>
  <c r="CH186" i="3"/>
  <c r="CH129" i="3"/>
  <c r="CH201" i="3"/>
  <c r="CH171" i="3"/>
  <c r="CH227" i="3"/>
  <c r="CH321" i="3"/>
  <c r="CH236" i="3"/>
  <c r="CH48" i="3"/>
  <c r="CH269" i="3"/>
  <c r="CH111" i="3"/>
  <c r="CH316" i="3"/>
  <c r="CI212" i="3"/>
  <c r="CI325" i="3"/>
  <c r="CI272" i="3"/>
  <c r="CI32" i="3"/>
  <c r="CI88" i="3"/>
  <c r="CI156" i="3"/>
  <c r="CI195" i="3"/>
  <c r="CI241" i="3"/>
  <c r="CI167" i="3"/>
  <c r="CI293" i="3"/>
  <c r="CH160" i="3"/>
  <c r="CH70" i="3"/>
  <c r="CH252" i="3"/>
  <c r="CH73" i="3"/>
  <c r="CI142" i="3"/>
  <c r="CH262" i="3"/>
  <c r="CH283" i="3"/>
  <c r="CH143" i="3"/>
  <c r="C46" i="18" s="1"/>
  <c r="CH219" i="3"/>
  <c r="CH224" i="3"/>
  <c r="CH158" i="3"/>
  <c r="CH119" i="3"/>
  <c r="CH16" i="3"/>
  <c r="CI26" i="3"/>
  <c r="CI305" i="3"/>
  <c r="CI331" i="3"/>
  <c r="CI178" i="3"/>
  <c r="CI246" i="3"/>
  <c r="CI125" i="3"/>
  <c r="CI225" i="3"/>
  <c r="CI170" i="3"/>
  <c r="CI217" i="3"/>
  <c r="CI320" i="3"/>
  <c r="CI301" i="3"/>
  <c r="CI269" i="3"/>
  <c r="CI108" i="3"/>
  <c r="CI19" i="3"/>
  <c r="CI79" i="3"/>
  <c r="CI44" i="3"/>
  <c r="CI47" i="3"/>
  <c r="CI65" i="3"/>
  <c r="CI23" i="3"/>
  <c r="CI270" i="3"/>
  <c r="CI304" i="3"/>
  <c r="CI82" i="3"/>
  <c r="CI150" i="3"/>
  <c r="CI98" i="3"/>
  <c r="CI267" i="3"/>
  <c r="CI324" i="3"/>
  <c r="CI297" i="3"/>
  <c r="CI260" i="3"/>
  <c r="CI91" i="3"/>
  <c r="CI343" i="3"/>
  <c r="CI163" i="3"/>
  <c r="CI86" i="3"/>
  <c r="CI130" i="3"/>
  <c r="CI273" i="3"/>
  <c r="CI250" i="3"/>
  <c r="CI240" i="3"/>
  <c r="CI200" i="3"/>
  <c r="CI87" i="3"/>
  <c r="CI34" i="3"/>
  <c r="CI175" i="3"/>
  <c r="CI193" i="3"/>
  <c r="CI136" i="3"/>
  <c r="CI162" i="3"/>
  <c r="CI310" i="3"/>
  <c r="CI328" i="3"/>
  <c r="CI205" i="3"/>
  <c r="CI147" i="3"/>
  <c r="CI247" i="3"/>
  <c r="CI261" i="3"/>
  <c r="CI55" i="3"/>
  <c r="CI17" i="3"/>
  <c r="CI248" i="3"/>
  <c r="CI302" i="3"/>
  <c r="CI285" i="3"/>
  <c r="CI155" i="3"/>
  <c r="CI303" i="3"/>
  <c r="CI274" i="3"/>
  <c r="CI245" i="3"/>
  <c r="CI153" i="3"/>
  <c r="CI10" i="3"/>
  <c r="CI210" i="3"/>
  <c r="CI322" i="3"/>
  <c r="CI334" i="3"/>
  <c r="CI218" i="3"/>
  <c r="CI8" i="3"/>
  <c r="CI254" i="3"/>
  <c r="CI89" i="3"/>
  <c r="CI161" i="3"/>
  <c r="CI158" i="3"/>
  <c r="CI36" i="3"/>
  <c r="CH311" i="3"/>
  <c r="CI243" i="3"/>
  <c r="CI226" i="3"/>
  <c r="CI15" i="3"/>
  <c r="CI134" i="3"/>
  <c r="CI51" i="3"/>
  <c r="CI258" i="3"/>
  <c r="CI72" i="3"/>
  <c r="CI101" i="3"/>
  <c r="CI207" i="3"/>
  <c r="CI201" i="3"/>
  <c r="CI48" i="3"/>
  <c r="CI278" i="3"/>
  <c r="CI296" i="3"/>
  <c r="CI189" i="3"/>
  <c r="CI206" i="3"/>
  <c r="CI213" i="3"/>
  <c r="CI318" i="3"/>
  <c r="CI63" i="3"/>
  <c r="CI198" i="3"/>
  <c r="CI61" i="3"/>
  <c r="CI80" i="3"/>
  <c r="CI13" i="3"/>
  <c r="CI313" i="3"/>
  <c r="CI131" i="3"/>
  <c r="CI76" i="3"/>
  <c r="CI70" i="3"/>
  <c r="CI341" i="3"/>
  <c r="CI252" i="3"/>
  <c r="CI84" i="3"/>
  <c r="CI344" i="3"/>
  <c r="CI284" i="3"/>
  <c r="CI9" i="3"/>
  <c r="CI112" i="3"/>
  <c r="CI116" i="3"/>
  <c r="CI146" i="3"/>
  <c r="CI290" i="3"/>
  <c r="CI149" i="3"/>
  <c r="CI238" i="3"/>
  <c r="CI67" i="3"/>
  <c r="CI184" i="3"/>
  <c r="CI231" i="3"/>
  <c r="CI49" i="3"/>
  <c r="CI323" i="3"/>
  <c r="CI299" i="3"/>
  <c r="CI106" i="3"/>
  <c r="CI97" i="3"/>
  <c r="CI204" i="3"/>
  <c r="CI115" i="3"/>
  <c r="CI187" i="3"/>
  <c r="CI43" i="3"/>
  <c r="CI194" i="3"/>
  <c r="CI165" i="3"/>
  <c r="CI192" i="3"/>
  <c r="CI29" i="3"/>
  <c r="CI30" i="3"/>
  <c r="CI159" i="3"/>
  <c r="CI214" i="3"/>
  <c r="CI339" i="3"/>
  <c r="CI332" i="3"/>
  <c r="CI73" i="3"/>
  <c r="CI275" i="3"/>
  <c r="CI279" i="3"/>
  <c r="CI137" i="3"/>
  <c r="CI62" i="3"/>
  <c r="CH237" i="3"/>
  <c r="CI311" i="3"/>
  <c r="CH250" i="3"/>
  <c r="CI220" i="3"/>
  <c r="CH245" i="3"/>
  <c r="CI168" i="3"/>
  <c r="CI21" i="3"/>
  <c r="CI111" i="3"/>
  <c r="CI126" i="3"/>
  <c r="CI219" i="3"/>
  <c r="CI216" i="3"/>
  <c r="CI277" i="3"/>
  <c r="CI117" i="3"/>
  <c r="CI239" i="3"/>
  <c r="CI180" i="3"/>
  <c r="CI265" i="3"/>
  <c r="CI56" i="3"/>
  <c r="CI58" i="3"/>
  <c r="CI94" i="3"/>
  <c r="CI327" i="3"/>
  <c r="CI53" i="3"/>
  <c r="CI45" i="3"/>
  <c r="CI144" i="3"/>
  <c r="CI188" i="3"/>
  <c r="CI335" i="3"/>
  <c r="CI83" i="3"/>
  <c r="CI114" i="3"/>
  <c r="CI109" i="3"/>
  <c r="CI127" i="3"/>
  <c r="CI223" i="3"/>
  <c r="CI259" i="3"/>
  <c r="CI90" i="3"/>
  <c r="CI182" i="3"/>
  <c r="CI257" i="3"/>
  <c r="CI77" i="3"/>
  <c r="CI85" i="3"/>
  <c r="CI291" i="3"/>
  <c r="CI309" i="3"/>
  <c r="CI46" i="3"/>
  <c r="CI186" i="3"/>
  <c r="CI169" i="3"/>
  <c r="CI174" i="3"/>
  <c r="CI281" i="3"/>
  <c r="CI306" i="3"/>
  <c r="CI263" i="3"/>
  <c r="CI244" i="3"/>
  <c r="CI294" i="3"/>
  <c r="CI64" i="3"/>
  <c r="CI199" i="3"/>
  <c r="CI54" i="3"/>
  <c r="CI255" i="3"/>
  <c r="CI122" i="3"/>
  <c r="CI27" i="3"/>
  <c r="CI16" i="3"/>
  <c r="CI289" i="3"/>
  <c r="CI164" i="3"/>
  <c r="CI75" i="3"/>
  <c r="CI235" i="3"/>
  <c r="CI336" i="3"/>
  <c r="CI288" i="3"/>
  <c r="CI154" i="3"/>
  <c r="CI93" i="3"/>
  <c r="CI308" i="3"/>
  <c r="CI105" i="3"/>
  <c r="CI68" i="3"/>
  <c r="CI113" i="3"/>
  <c r="CI229" i="3"/>
  <c r="CI181" i="3"/>
  <c r="CI236" i="3"/>
  <c r="CJ55" i="3"/>
  <c r="CG143" i="3"/>
  <c r="CG318" i="3"/>
  <c r="CI292" i="3"/>
  <c r="C1201" i="15" l="1"/>
  <c r="C1250" i="15"/>
  <c r="C1258" i="15"/>
  <c r="C1219" i="15"/>
  <c r="C1270" i="15"/>
  <c r="C1243" i="15"/>
  <c r="C1226" i="15"/>
  <c r="C1236" i="15"/>
  <c r="C1215" i="15"/>
  <c r="C1223" i="15"/>
  <c r="C1217" i="15"/>
  <c r="C1264" i="15"/>
  <c r="C1227" i="15"/>
  <c r="C1266" i="15"/>
  <c r="C1220" i="15"/>
  <c r="C1268" i="15"/>
  <c r="E1257" i="15"/>
  <c r="C1232" i="15"/>
  <c r="C1234" i="15"/>
  <c r="C1251" i="15"/>
  <c r="C1235" i="15"/>
  <c r="C1188" i="15"/>
  <c r="C1240" i="15"/>
  <c r="C1190" i="15"/>
  <c r="C1195" i="15"/>
  <c r="C1203" i="15"/>
  <c r="E1271" i="15"/>
  <c r="E1210" i="15"/>
  <c r="E1259" i="15"/>
  <c r="E1232" i="15"/>
  <c r="E1268" i="15"/>
  <c r="C1199" i="15"/>
  <c r="C1239" i="15"/>
  <c r="C1209" i="15"/>
  <c r="C1263" i="15"/>
  <c r="E1260" i="15"/>
  <c r="C1198" i="15"/>
  <c r="C1259" i="15"/>
  <c r="E1269" i="15"/>
  <c r="C1212" i="15"/>
  <c r="E1199" i="15"/>
  <c r="E1250" i="15"/>
  <c r="E1205" i="15"/>
  <c r="E1263" i="15"/>
  <c r="C1252" i="15"/>
  <c r="C1224" i="15"/>
  <c r="E1244" i="15"/>
  <c r="C1256" i="15"/>
  <c r="C1247" i="15"/>
  <c r="E1236" i="15"/>
  <c r="C1196" i="15"/>
  <c r="E1191" i="15"/>
  <c r="E1246" i="15"/>
  <c r="E1255" i="15"/>
  <c r="C1253" i="15"/>
  <c r="C1272" i="15"/>
  <c r="E1196" i="15"/>
  <c r="C1267" i="15"/>
  <c r="E1189" i="15"/>
  <c r="E1258" i="15"/>
  <c r="C1233" i="15"/>
  <c r="C1202" i="15"/>
  <c r="C1211" i="15"/>
  <c r="C1238" i="15"/>
  <c r="C1245" i="15"/>
  <c r="E1218" i="15"/>
  <c r="E1270" i="15"/>
  <c r="E1219" i="15"/>
  <c r="E1248" i="15"/>
  <c r="E1222" i="15"/>
  <c r="E1190" i="15"/>
  <c r="E1224" i="15"/>
  <c r="E1228" i="15"/>
  <c r="E1195" i="15"/>
  <c r="C1244" i="15"/>
  <c r="C1261" i="15"/>
  <c r="C1221" i="15"/>
  <c r="C1206" i="15"/>
  <c r="E1206" i="15"/>
  <c r="C1207" i="15"/>
  <c r="C1262" i="15"/>
  <c r="C1241" i="15"/>
  <c r="C1230" i="15"/>
  <c r="E1235" i="15"/>
  <c r="C1257" i="15"/>
  <c r="C1193" i="15"/>
  <c r="E1229" i="15"/>
  <c r="C1228" i="15"/>
  <c r="C1265" i="15"/>
  <c r="E1262" i="15"/>
  <c r="E1247" i="15"/>
  <c r="E1238" i="15"/>
  <c r="E1198" i="15"/>
  <c r="E1192" i="15"/>
  <c r="C1242" i="15"/>
  <c r="E1223" i="15"/>
  <c r="C1225" i="15"/>
  <c r="C1189" i="15"/>
  <c r="E1230" i="15"/>
  <c r="C1192" i="15"/>
  <c r="C1231" i="15"/>
  <c r="E1209" i="15"/>
  <c r="C1204" i="15"/>
  <c r="E1253" i="15"/>
  <c r="E1225" i="15"/>
  <c r="E1188" i="15"/>
  <c r="C1200" i="15"/>
  <c r="C1222" i="15"/>
  <c r="E1214" i="15"/>
  <c r="E1245" i="15"/>
  <c r="E1217" i="15"/>
  <c r="E1242" i="15"/>
  <c r="E1213" i="15"/>
  <c r="E1200" i="15"/>
  <c r="E1266" i="15"/>
  <c r="E1216" i="15"/>
  <c r="E1201" i="15"/>
  <c r="E1208" i="15"/>
  <c r="E1194" i="15"/>
  <c r="E1240" i="15"/>
  <c r="E1197" i="15"/>
  <c r="E1251" i="15"/>
  <c r="C1260" i="15"/>
  <c r="C1254" i="15"/>
  <c r="E1234" i="15"/>
  <c r="E1221" i="15"/>
  <c r="E1226" i="15"/>
  <c r="E1265" i="15"/>
  <c r="C1271" i="15"/>
  <c r="C1197" i="15"/>
  <c r="E1233" i="15"/>
  <c r="E1264" i="15"/>
  <c r="C1248" i="15"/>
  <c r="E1215" i="15"/>
  <c r="C1249" i="15"/>
  <c r="E1252" i="15"/>
  <c r="E1267" i="15"/>
  <c r="E1249" i="15"/>
  <c r="C1229" i="15"/>
  <c r="C1214" i="15"/>
  <c r="C1255" i="15"/>
  <c r="E1239" i="15"/>
  <c r="E1203" i="15"/>
  <c r="C1205" i="15"/>
  <c r="C1237" i="15"/>
  <c r="C1210" i="15"/>
  <c r="E1261" i="15"/>
  <c r="E1231" i="15"/>
  <c r="E1202" i="15"/>
  <c r="C1269" i="15"/>
  <c r="C1194" i="15"/>
  <c r="C1246" i="15"/>
  <c r="E1227" i="15"/>
  <c r="E1204" i="15"/>
  <c r="E1237" i="15"/>
  <c r="C1191" i="15"/>
  <c r="E1220" i="15"/>
  <c r="C1216" i="15"/>
  <c r="C1208" i="15"/>
  <c r="E1254" i="15"/>
  <c r="E1243" i="15"/>
  <c r="I802" i="15"/>
  <c r="D800" i="15"/>
  <c r="D884" i="15"/>
  <c r="L67" i="19"/>
  <c r="L262" i="19" s="1"/>
  <c r="C93" i="19"/>
  <c r="C288" i="19" s="1"/>
  <c r="L80" i="19"/>
  <c r="L275" i="19" s="1"/>
  <c r="C14" i="19"/>
  <c r="C209" i="19" s="1"/>
  <c r="F15" i="19"/>
  <c r="F210" i="19" s="1"/>
  <c r="F32" i="19"/>
  <c r="F227" i="19" s="1"/>
  <c r="C79" i="19"/>
  <c r="C274" i="19" s="1"/>
  <c r="F85" i="19"/>
  <c r="F280" i="19" s="1"/>
  <c r="I81" i="19"/>
  <c r="I276" i="19" s="1"/>
  <c r="L63" i="19"/>
  <c r="L258" i="19" s="1"/>
  <c r="L65" i="19"/>
  <c r="L260" i="19" s="1"/>
  <c r="L16" i="19"/>
  <c r="L211" i="19" s="1"/>
  <c r="I93" i="19"/>
  <c r="I288" i="19" s="1"/>
  <c r="F92" i="19"/>
  <c r="F287" i="19" s="1"/>
  <c r="I17" i="19"/>
  <c r="I212" i="19" s="1"/>
  <c r="C90" i="19"/>
  <c r="C285" i="19" s="1"/>
  <c r="F89" i="19"/>
  <c r="F284" i="19" s="1"/>
  <c r="I84" i="19"/>
  <c r="I279" i="19" s="1"/>
  <c r="J279" i="19" s="1"/>
  <c r="C17" i="19"/>
  <c r="C212" i="19" s="1"/>
  <c r="C95" i="19"/>
  <c r="C21" i="19"/>
  <c r="C216" i="19" s="1"/>
  <c r="C73" i="19"/>
  <c r="C268" i="19" s="1"/>
  <c r="C75" i="19"/>
  <c r="C270" i="19" s="1"/>
  <c r="D270" i="19" s="1"/>
  <c r="I62" i="19"/>
  <c r="I257" i="19" s="1"/>
  <c r="F72" i="19"/>
  <c r="F267" i="19" s="1"/>
  <c r="I24" i="19"/>
  <c r="I219" i="19" s="1"/>
  <c r="F42" i="19"/>
  <c r="F237" i="19" s="1"/>
  <c r="L20" i="19"/>
  <c r="L215" i="19" s="1"/>
  <c r="F20" i="19"/>
  <c r="I66" i="19"/>
  <c r="I261" i="19" s="1"/>
  <c r="C58" i="19"/>
  <c r="C253" i="19" s="1"/>
  <c r="L91" i="19"/>
  <c r="L286" i="19" s="1"/>
  <c r="F18" i="19"/>
  <c r="F213" i="19" s="1"/>
  <c r="L23" i="19"/>
  <c r="L218" i="19" s="1"/>
  <c r="I95" i="19"/>
  <c r="I290" i="19" s="1"/>
  <c r="C61" i="19"/>
  <c r="C256" i="19" s="1"/>
  <c r="L18" i="19"/>
  <c r="L213" i="19" s="1"/>
  <c r="F78" i="19"/>
  <c r="F273" i="19" s="1"/>
  <c r="L89" i="19"/>
  <c r="L284" i="19" s="1"/>
  <c r="C15" i="19"/>
  <c r="C210" i="19" s="1"/>
  <c r="C52" i="19"/>
  <c r="C247" i="19" s="1"/>
  <c r="C70" i="19"/>
  <c r="C265" i="19" s="1"/>
  <c r="C42" i="19"/>
  <c r="C237" i="19" s="1"/>
  <c r="I61" i="19"/>
  <c r="I256" i="19" s="1"/>
  <c r="C23" i="19"/>
  <c r="C218" i="19" s="1"/>
  <c r="C82" i="19"/>
  <c r="C277" i="19" s="1"/>
  <c r="I77" i="19"/>
  <c r="I272" i="19" s="1"/>
  <c r="F63" i="19"/>
  <c r="F258" i="19" s="1"/>
  <c r="I73" i="19"/>
  <c r="I268" i="19" s="1"/>
  <c r="C19" i="19"/>
  <c r="C214" i="19" s="1"/>
  <c r="F83" i="19"/>
  <c r="F278" i="19" s="1"/>
  <c r="C81" i="19"/>
  <c r="C276" i="19" s="1"/>
  <c r="L72" i="19"/>
  <c r="L267" i="19" s="1"/>
  <c r="C62" i="19"/>
  <c r="C257" i="19" s="1"/>
  <c r="C66" i="19"/>
  <c r="C261" i="19" s="1"/>
  <c r="L85" i="19"/>
  <c r="L280" i="19" s="1"/>
  <c r="M280" i="19" s="1"/>
  <c r="C281" i="19"/>
  <c r="I216" i="19"/>
  <c r="I277" i="19"/>
  <c r="L50" i="19"/>
  <c r="L245" i="19" s="1"/>
  <c r="M245" i="19" s="1"/>
  <c r="F90" i="19"/>
  <c r="L46" i="19"/>
  <c r="L241" i="19" s="1"/>
  <c r="M241" i="19" s="1"/>
  <c r="F64" i="19"/>
  <c r="C290" i="19"/>
  <c r="L289" i="19"/>
  <c r="C263" i="19"/>
  <c r="F271" i="19"/>
  <c r="L25" i="19"/>
  <c r="F58" i="19"/>
  <c r="F253" i="19" s="1"/>
  <c r="C18" i="19"/>
  <c r="C55" i="19"/>
  <c r="C250" i="19" s="1"/>
  <c r="C63" i="19"/>
  <c r="C26" i="19"/>
  <c r="C221" i="19" s="1"/>
  <c r="L68" i="19"/>
  <c r="F46" i="19"/>
  <c r="F241" i="19" s="1"/>
  <c r="F68" i="19"/>
  <c r="I36" i="19"/>
  <c r="I231" i="19" s="1"/>
  <c r="I65" i="19"/>
  <c r="I56" i="19"/>
  <c r="I251" i="19" s="1"/>
  <c r="C67" i="19"/>
  <c r="I27" i="19"/>
  <c r="I222" i="19" s="1"/>
  <c r="L17" i="19"/>
  <c r="L28" i="19"/>
  <c r="L223" i="19" s="1"/>
  <c r="L75" i="19"/>
  <c r="C29" i="19"/>
  <c r="C224" i="19" s="1"/>
  <c r="L86" i="19"/>
  <c r="I270" i="19"/>
  <c r="I31" i="19"/>
  <c r="I226" i="19" s="1"/>
  <c r="L95" i="19"/>
  <c r="L27" i="19"/>
  <c r="L222" i="19" s="1"/>
  <c r="L70" i="19"/>
  <c r="L51" i="18"/>
  <c r="L246" i="18" s="1"/>
  <c r="C46" i="19"/>
  <c r="C241" i="19" s="1"/>
  <c r="F70" i="19"/>
  <c r="L26" i="19"/>
  <c r="L221" i="19" s="1"/>
  <c r="L62" i="19"/>
  <c r="C215" i="19"/>
  <c r="C13" i="19"/>
  <c r="I23" i="19"/>
  <c r="I218" i="19" s="1"/>
  <c r="C47" i="19"/>
  <c r="C242" i="19" s="1"/>
  <c r="F75" i="19"/>
  <c r="L271" i="19"/>
  <c r="F282" i="19"/>
  <c r="C33" i="19"/>
  <c r="C228" i="19" s="1"/>
  <c r="F47" i="19"/>
  <c r="F242" i="19" s="1"/>
  <c r="F73" i="19"/>
  <c r="L287" i="19"/>
  <c r="I281" i="19"/>
  <c r="F52" i="19"/>
  <c r="F247" i="19" s="1"/>
  <c r="C24" i="19"/>
  <c r="C219" i="19" s="1"/>
  <c r="I30" i="19"/>
  <c r="I225" i="19" s="1"/>
  <c r="L90" i="19"/>
  <c r="I58" i="19"/>
  <c r="I253" i="19" s="1"/>
  <c r="C80" i="19"/>
  <c r="C43" i="19"/>
  <c r="C238" i="19" s="1"/>
  <c r="L32" i="19"/>
  <c r="L227" i="19" s="1"/>
  <c r="M227" i="19" s="1"/>
  <c r="C50" i="19"/>
  <c r="C245" i="19" s="1"/>
  <c r="F93" i="19"/>
  <c r="L54" i="19"/>
  <c r="L249" i="19" s="1"/>
  <c r="F44" i="19"/>
  <c r="F239" i="19" s="1"/>
  <c r="I39" i="19"/>
  <c r="I234" i="19" s="1"/>
  <c r="I83" i="19"/>
  <c r="L24" i="19"/>
  <c r="L219" i="19" s="1"/>
  <c r="F264" i="19"/>
  <c r="L56" i="19"/>
  <c r="L251" i="19" s="1"/>
  <c r="C65" i="19"/>
  <c r="C48" i="19"/>
  <c r="C243" i="19" s="1"/>
  <c r="L39" i="19"/>
  <c r="L234" i="19" s="1"/>
  <c r="I44" i="19"/>
  <c r="I239" i="19" s="1"/>
  <c r="F60" i="19"/>
  <c r="F255" i="19" s="1"/>
  <c r="G255" i="19" s="1"/>
  <c r="C92" i="19"/>
  <c r="I13" i="19"/>
  <c r="I208" i="19" s="1"/>
  <c r="I50" i="19"/>
  <c r="I245" i="19" s="1"/>
  <c r="F19" i="19"/>
  <c r="L37" i="19"/>
  <c r="L232" i="19" s="1"/>
  <c r="I71" i="19"/>
  <c r="I54" i="19"/>
  <c r="I249" i="19" s="1"/>
  <c r="I28" i="19"/>
  <c r="I223" i="19" s="1"/>
  <c r="L77" i="19"/>
  <c r="F49" i="19"/>
  <c r="F244" i="19" s="1"/>
  <c r="F86" i="19"/>
  <c r="F48" i="19"/>
  <c r="F243" i="19" s="1"/>
  <c r="F81" i="19"/>
  <c r="F40" i="19"/>
  <c r="F235" i="19" s="1"/>
  <c r="F43" i="19"/>
  <c r="F238" i="19" s="1"/>
  <c r="C56" i="19"/>
  <c r="C251" i="19" s="1"/>
  <c r="C71" i="19"/>
  <c r="F41" i="19"/>
  <c r="F236" i="19" s="1"/>
  <c r="I55" i="19"/>
  <c r="I250" i="19" s="1"/>
  <c r="C16" i="19"/>
  <c r="L29" i="19"/>
  <c r="L224" i="19" s="1"/>
  <c r="M224" i="19" s="1"/>
  <c r="I22" i="19"/>
  <c r="I217" i="19" s="1"/>
  <c r="I46" i="19"/>
  <c r="I241" i="19" s="1"/>
  <c r="F66" i="19"/>
  <c r="I48" i="19"/>
  <c r="I243" i="19" s="1"/>
  <c r="F79" i="19"/>
  <c r="C36" i="19"/>
  <c r="C231" i="19" s="1"/>
  <c r="I69" i="19"/>
  <c r="I59" i="19"/>
  <c r="I254" i="19" s="1"/>
  <c r="C85" i="19"/>
  <c r="L269" i="19"/>
  <c r="I263" i="19"/>
  <c r="F266" i="19"/>
  <c r="C60" i="19"/>
  <c r="C255" i="19" s="1"/>
  <c r="C94" i="19"/>
  <c r="F39" i="19"/>
  <c r="F234" i="19" s="1"/>
  <c r="I85" i="19"/>
  <c r="C59" i="19"/>
  <c r="C254" i="19" s="1"/>
  <c r="C89" i="19"/>
  <c r="I38" i="19"/>
  <c r="I233" i="19" s="1"/>
  <c r="I78" i="19"/>
  <c r="C283" i="19"/>
  <c r="L38" i="19"/>
  <c r="L233" i="19" s="1"/>
  <c r="I76" i="19"/>
  <c r="F275" i="19"/>
  <c r="F57" i="19"/>
  <c r="F252" i="19" s="1"/>
  <c r="C74" i="19"/>
  <c r="F24" i="19"/>
  <c r="F219" i="19" s="1"/>
  <c r="I49" i="19"/>
  <c r="I244" i="19" s="1"/>
  <c r="F84" i="19"/>
  <c r="I12" i="19"/>
  <c r="I207" i="19" s="1"/>
  <c r="L49" i="19"/>
  <c r="L244" i="19" s="1"/>
  <c r="F82" i="19"/>
  <c r="F269" i="19"/>
  <c r="C38" i="19"/>
  <c r="I18" i="19"/>
  <c r="C37" i="19"/>
  <c r="C232" i="19" s="1"/>
  <c r="I74" i="19"/>
  <c r="C207" i="19"/>
  <c r="F45" i="19"/>
  <c r="F240" i="19" s="1"/>
  <c r="L41" i="19"/>
  <c r="L236" i="19" s="1"/>
  <c r="I94" i="19"/>
  <c r="I51" i="19"/>
  <c r="I246" i="19" s="1"/>
  <c r="F260" i="19"/>
  <c r="L57" i="19"/>
  <c r="L252" i="19" s="1"/>
  <c r="C279" i="19"/>
  <c r="F215" i="19"/>
  <c r="L12" i="19"/>
  <c r="L207" i="19" s="1"/>
  <c r="L35" i="19"/>
  <c r="L230" i="19" s="1"/>
  <c r="C57" i="19"/>
  <c r="C252" i="19" s="1"/>
  <c r="C76" i="19"/>
  <c r="F51" i="19"/>
  <c r="F21" i="19"/>
  <c r="C45" i="19"/>
  <c r="C240" i="19" s="1"/>
  <c r="F62" i="19"/>
  <c r="L45" i="19"/>
  <c r="L240" i="19" s="1"/>
  <c r="I14" i="19"/>
  <c r="I209" i="19" s="1"/>
  <c r="F59" i="19"/>
  <c r="F254" i="19" s="1"/>
  <c r="C87" i="19"/>
  <c r="C31" i="19"/>
  <c r="C226" i="19" s="1"/>
  <c r="L21" i="19"/>
  <c r="I37" i="19"/>
  <c r="I232" i="19" s="1"/>
  <c r="C54" i="19"/>
  <c r="C249" i="19" s="1"/>
  <c r="L52" i="19"/>
  <c r="L247" i="19" s="1"/>
  <c r="I25" i="19"/>
  <c r="I220" i="19" s="1"/>
  <c r="C30" i="19"/>
  <c r="C225" i="19" s="1"/>
  <c r="C25" i="19"/>
  <c r="C220" i="19" s="1"/>
  <c r="F53" i="19"/>
  <c r="F248" i="19" s="1"/>
  <c r="I26" i="19"/>
  <c r="I221" i="19" s="1"/>
  <c r="L64" i="19"/>
  <c r="F14" i="19"/>
  <c r="F209" i="19" s="1"/>
  <c r="F37" i="19"/>
  <c r="F232" i="19" s="1"/>
  <c r="I72" i="19"/>
  <c r="C53" i="19"/>
  <c r="C248" i="19" s="1"/>
  <c r="L40" i="19"/>
  <c r="L235" i="19" s="1"/>
  <c r="I89" i="19"/>
  <c r="L60" i="19"/>
  <c r="L255" i="19" s="1"/>
  <c r="C91" i="19"/>
  <c r="I29" i="19"/>
  <c r="I224" i="19" s="1"/>
  <c r="L82" i="19"/>
  <c r="L48" i="19"/>
  <c r="L243" i="19" s="1"/>
  <c r="F77" i="19"/>
  <c r="L264" i="19"/>
  <c r="L51" i="19"/>
  <c r="L246" i="19" s="1"/>
  <c r="F95" i="19"/>
  <c r="C272" i="19"/>
  <c r="L273" i="19"/>
  <c r="L282" i="19"/>
  <c r="L31" i="19"/>
  <c r="L226" i="19" s="1"/>
  <c r="L93" i="19"/>
  <c r="I285" i="19"/>
  <c r="C22" i="19"/>
  <c r="C217" i="19" s="1"/>
  <c r="I283" i="19"/>
  <c r="J283" i="19" s="1"/>
  <c r="F289" i="19"/>
  <c r="F67" i="18"/>
  <c r="F262" i="18" s="1"/>
  <c r="C72" i="18"/>
  <c r="C267" i="18" s="1"/>
  <c r="F286" i="19"/>
  <c r="L30" i="19"/>
  <c r="L225" i="19" s="1"/>
  <c r="M225" i="19" s="1"/>
  <c r="L88" i="19"/>
  <c r="I214" i="19"/>
  <c r="L59" i="19"/>
  <c r="L254" i="19" s="1"/>
  <c r="C83" i="19"/>
  <c r="I259" i="19"/>
  <c r="I15" i="19"/>
  <c r="I210" i="19" s="1"/>
  <c r="L278" i="19"/>
  <c r="I45" i="19"/>
  <c r="I240" i="19" s="1"/>
  <c r="F61" i="19"/>
  <c r="L42" i="19"/>
  <c r="L237" i="19" s="1"/>
  <c r="I40" i="19"/>
  <c r="I235" i="19" s="1"/>
  <c r="I91" i="19"/>
  <c r="F56" i="19"/>
  <c r="F251" i="19" s="1"/>
  <c r="C69" i="19"/>
  <c r="F28" i="19"/>
  <c r="F223" i="19" s="1"/>
  <c r="L79" i="19"/>
  <c r="F262" i="19"/>
  <c r="C39" i="19"/>
  <c r="C234" i="19" s="1"/>
  <c r="I87" i="19"/>
  <c r="F26" i="19"/>
  <c r="F221" i="19" s="1"/>
  <c r="L66" i="19"/>
  <c r="L14" i="19"/>
  <c r="L209" i="19" s="1"/>
  <c r="C27" i="19"/>
  <c r="C222" i="19" s="1"/>
  <c r="L73" i="19"/>
  <c r="F30" i="19"/>
  <c r="F225" i="19" s="1"/>
  <c r="L19" i="19"/>
  <c r="F54" i="19"/>
  <c r="F249" i="19" s="1"/>
  <c r="C259" i="19"/>
  <c r="L33" i="19"/>
  <c r="L228" i="19" s="1"/>
  <c r="F35" i="19"/>
  <c r="F230" i="19" s="1"/>
  <c r="I16" i="19"/>
  <c r="I41" i="19"/>
  <c r="I236" i="19" s="1"/>
  <c r="I20" i="19"/>
  <c r="I43" i="19"/>
  <c r="I238" i="19" s="1"/>
  <c r="I274" i="19"/>
  <c r="L36" i="19"/>
  <c r="I63" i="19"/>
  <c r="F29" i="19"/>
  <c r="F224" i="19" s="1"/>
  <c r="L84" i="19"/>
  <c r="L15" i="19"/>
  <c r="L47" i="19"/>
  <c r="L242" i="19" s="1"/>
  <c r="F17" i="19"/>
  <c r="L55" i="19"/>
  <c r="L250" i="19" s="1"/>
  <c r="F38" i="19"/>
  <c r="I80" i="19"/>
  <c r="I265" i="19"/>
  <c r="F12" i="19"/>
  <c r="F207" i="19" s="1"/>
  <c r="L58" i="19"/>
  <c r="L253" i="19" s="1"/>
  <c r="C78" i="19"/>
  <c r="F211" i="19"/>
  <c r="I42" i="19"/>
  <c r="I237" i="19" s="1"/>
  <c r="L266" i="19"/>
  <c r="I57" i="19"/>
  <c r="I252" i="19" s="1"/>
  <c r="C72" i="19"/>
  <c r="C40" i="19"/>
  <c r="C235" i="19" s="1"/>
  <c r="I92" i="19"/>
  <c r="F23" i="19"/>
  <c r="F218" i="19" s="1"/>
  <c r="F25" i="19"/>
  <c r="F220" i="19" s="1"/>
  <c r="I35" i="19"/>
  <c r="I230" i="19" s="1"/>
  <c r="C28" i="19"/>
  <c r="C223" i="19" s="1"/>
  <c r="L81" i="19"/>
  <c r="F36" i="19"/>
  <c r="F231" i="19" s="1"/>
  <c r="I67" i="19"/>
  <c r="C34" i="19"/>
  <c r="C229" i="19" s="1"/>
  <c r="F33" i="19"/>
  <c r="F228" i="19" s="1"/>
  <c r="C49" i="19"/>
  <c r="C244" i="19" s="1"/>
  <c r="F88" i="19"/>
  <c r="I34" i="19"/>
  <c r="I229" i="19" s="1"/>
  <c r="L61" i="19"/>
  <c r="L256" i="19" s="1"/>
  <c r="C96" i="19"/>
  <c r="L208" i="19"/>
  <c r="L238" i="19"/>
  <c r="C239" i="19"/>
  <c r="L48" i="18"/>
  <c r="L243" i="18" s="1"/>
  <c r="I247" i="19"/>
  <c r="F222" i="19"/>
  <c r="L217" i="19"/>
  <c r="C230" i="19"/>
  <c r="C236" i="19"/>
  <c r="L248" i="19"/>
  <c r="L229" i="19"/>
  <c r="F208" i="19"/>
  <c r="C246" i="19"/>
  <c r="F217" i="19"/>
  <c r="I242" i="19"/>
  <c r="I255" i="19"/>
  <c r="L24" i="18"/>
  <c r="L219" i="18" s="1"/>
  <c r="I227" i="19"/>
  <c r="I228" i="19"/>
  <c r="L239" i="19"/>
  <c r="C227" i="19"/>
  <c r="F229" i="19"/>
  <c r="I248" i="19"/>
  <c r="F245" i="19"/>
  <c r="F250" i="19"/>
  <c r="F226" i="19"/>
  <c r="I814" i="15"/>
  <c r="C879" i="15"/>
  <c r="I801" i="15"/>
  <c r="C852" i="15"/>
  <c r="C855" i="15"/>
  <c r="I808" i="15"/>
  <c r="C840" i="15"/>
  <c r="I854" i="15"/>
  <c r="G882" i="15"/>
  <c r="G849" i="15"/>
  <c r="G800" i="15"/>
  <c r="J849" i="15"/>
  <c r="M882" i="15"/>
  <c r="M849" i="15"/>
  <c r="M800" i="15"/>
  <c r="J800" i="15"/>
  <c r="D849" i="15"/>
  <c r="D882" i="15"/>
  <c r="J882" i="15"/>
  <c r="F801" i="15"/>
  <c r="L810" i="15"/>
  <c r="F821" i="15"/>
  <c r="F855" i="15"/>
  <c r="F866" i="15"/>
  <c r="C843" i="15"/>
  <c r="F832" i="15"/>
  <c r="F76" i="18"/>
  <c r="F271" i="18" s="1"/>
  <c r="F83" i="18"/>
  <c r="F278" i="18" s="1"/>
  <c r="L81" i="18"/>
  <c r="L276" i="18" s="1"/>
  <c r="L877" i="15"/>
  <c r="I852" i="15"/>
  <c r="F65" i="18"/>
  <c r="F260" i="18" s="1"/>
  <c r="F873" i="15"/>
  <c r="F54" i="18"/>
  <c r="F249" i="18" s="1"/>
  <c r="I39" i="18"/>
  <c r="I234" i="18" s="1"/>
  <c r="F17" i="18"/>
  <c r="F212" i="18" s="1"/>
  <c r="I21" i="18"/>
  <c r="I216" i="18" s="1"/>
  <c r="C89" i="18"/>
  <c r="C284" i="18" s="1"/>
  <c r="L832" i="15"/>
  <c r="L835" i="15"/>
  <c r="I840" i="15"/>
  <c r="C880" i="15"/>
  <c r="I843" i="15"/>
  <c r="L855" i="15"/>
  <c r="C79" i="18"/>
  <c r="C274" i="18" s="1"/>
  <c r="C37" i="18"/>
  <c r="C232" i="18" s="1"/>
  <c r="L44" i="18"/>
  <c r="L239" i="18" s="1"/>
  <c r="C45" i="18"/>
  <c r="C240" i="18" s="1"/>
  <c r="C24" i="18"/>
  <c r="C219" i="18" s="1"/>
  <c r="I880" i="15"/>
  <c r="C808" i="15"/>
  <c r="C854" i="15"/>
  <c r="I806" i="15"/>
  <c r="C866" i="15"/>
  <c r="I64" i="18"/>
  <c r="I259" i="18" s="1"/>
  <c r="C858" i="15"/>
  <c r="C834" i="15"/>
  <c r="I879" i="15"/>
  <c r="I834" i="15"/>
  <c r="F877" i="15"/>
  <c r="L801" i="15"/>
  <c r="L873" i="15"/>
  <c r="I16" i="18"/>
  <c r="I211" i="18" s="1"/>
  <c r="F70" i="18"/>
  <c r="F265" i="18" s="1"/>
  <c r="F51" i="18"/>
  <c r="F246" i="18" s="1"/>
  <c r="F16" i="18"/>
  <c r="F211" i="18" s="1"/>
  <c r="F72" i="18"/>
  <c r="F267" i="18" s="1"/>
  <c r="I74" i="18"/>
  <c r="I269" i="18" s="1"/>
  <c r="F44" i="18"/>
  <c r="F239" i="18" s="1"/>
  <c r="L63" i="18"/>
  <c r="L258" i="18" s="1"/>
  <c r="C52" i="18"/>
  <c r="C247" i="18" s="1"/>
  <c r="C88" i="18"/>
  <c r="C283" i="18" s="1"/>
  <c r="I31" i="18"/>
  <c r="I226" i="18" s="1"/>
  <c r="F63" i="18"/>
  <c r="F258" i="18" s="1"/>
  <c r="F18" i="18"/>
  <c r="F213" i="18" s="1"/>
  <c r="I26" i="18"/>
  <c r="I221" i="18" s="1"/>
  <c r="L95" i="18"/>
  <c r="L290" i="18" s="1"/>
  <c r="C18" i="18"/>
  <c r="C213" i="18" s="1"/>
  <c r="I34" i="18"/>
  <c r="I229" i="18" s="1"/>
  <c r="I66" i="18"/>
  <c r="I261" i="18" s="1"/>
  <c r="I43" i="18"/>
  <c r="I238" i="18" s="1"/>
  <c r="L40" i="18"/>
  <c r="L235" i="18" s="1"/>
  <c r="L41" i="18"/>
  <c r="L236" i="18" s="1"/>
  <c r="L20" i="18"/>
  <c r="L215" i="18" s="1"/>
  <c r="I83" i="18"/>
  <c r="I278" i="18" s="1"/>
  <c r="L91" i="18"/>
  <c r="L286" i="18" s="1"/>
  <c r="C50" i="18"/>
  <c r="C245" i="18" s="1"/>
  <c r="I61" i="18"/>
  <c r="I256" i="18" s="1"/>
  <c r="L21" i="18"/>
  <c r="L216" i="18" s="1"/>
  <c r="I73" i="18"/>
  <c r="I268" i="18" s="1"/>
  <c r="I42" i="18"/>
  <c r="I237" i="18" s="1"/>
  <c r="L43" i="18"/>
  <c r="L238" i="18" s="1"/>
  <c r="C86" i="18"/>
  <c r="C281" i="18" s="1"/>
  <c r="L31" i="18"/>
  <c r="L226" i="18" s="1"/>
  <c r="C60" i="18"/>
  <c r="C255" i="18" s="1"/>
  <c r="C48" i="18"/>
  <c r="C243" i="18" s="1"/>
  <c r="F40" i="18"/>
  <c r="F235" i="18" s="1"/>
  <c r="I46" i="18"/>
  <c r="I241" i="18" s="1"/>
  <c r="L15" i="18"/>
  <c r="L210" i="18" s="1"/>
  <c r="I91" i="18"/>
  <c r="I286" i="18" s="1"/>
  <c r="F85" i="18"/>
  <c r="F280" i="18" s="1"/>
  <c r="C91" i="18"/>
  <c r="C286" i="18" s="1"/>
  <c r="L71" i="18"/>
  <c r="L266" i="18" s="1"/>
  <c r="F82" i="18"/>
  <c r="F277" i="18" s="1"/>
  <c r="L52" i="18"/>
  <c r="L247" i="18" s="1"/>
  <c r="C49" i="18"/>
  <c r="C244" i="18" s="1"/>
  <c r="C59" i="18"/>
  <c r="C254" i="18" s="1"/>
  <c r="L12" i="18"/>
  <c r="L207" i="18" s="1"/>
  <c r="I84" i="18"/>
  <c r="I279" i="18" s="1"/>
  <c r="F59" i="18"/>
  <c r="F254" i="18" s="1"/>
  <c r="C39" i="18"/>
  <c r="C234" i="18" s="1"/>
  <c r="L73" i="18"/>
  <c r="L268" i="18" s="1"/>
  <c r="I19" i="18"/>
  <c r="I214" i="18" s="1"/>
  <c r="L33" i="18"/>
  <c r="L228" i="18" s="1"/>
  <c r="L94" i="18"/>
  <c r="L289" i="18" s="1"/>
  <c r="F19" i="18"/>
  <c r="F214" i="18" s="1"/>
  <c r="L54" i="18"/>
  <c r="L249" i="18" s="1"/>
  <c r="C47" i="18"/>
  <c r="C242" i="18" s="1"/>
  <c r="F86" i="18"/>
  <c r="F281" i="18" s="1"/>
  <c r="C28" i="18"/>
  <c r="C223" i="18" s="1"/>
  <c r="F57" i="18"/>
  <c r="F252" i="18" s="1"/>
  <c r="L93" i="18"/>
  <c r="L288" i="18" s="1"/>
  <c r="L45" i="18"/>
  <c r="L240" i="18" s="1"/>
  <c r="I51" i="18"/>
  <c r="I246" i="18" s="1"/>
  <c r="L70" i="18"/>
  <c r="L265" i="18" s="1"/>
  <c r="L61" i="18"/>
  <c r="L256" i="18" s="1"/>
  <c r="I13" i="18"/>
  <c r="I208" i="18" s="1"/>
  <c r="C63" i="18"/>
  <c r="C258" i="18" s="1"/>
  <c r="I68" i="18"/>
  <c r="I263" i="18" s="1"/>
  <c r="I24" i="18"/>
  <c r="I219" i="18" s="1"/>
  <c r="F84" i="18"/>
  <c r="F279" i="18" s="1"/>
  <c r="L78" i="18"/>
  <c r="L273" i="18" s="1"/>
  <c r="L58" i="18"/>
  <c r="L253" i="18" s="1"/>
  <c r="I20" i="18"/>
  <c r="I215" i="18" s="1"/>
  <c r="L75" i="18"/>
  <c r="L270" i="18" s="1"/>
  <c r="F81" i="18"/>
  <c r="F276" i="18" s="1"/>
  <c r="F95" i="18"/>
  <c r="F290" i="18" s="1"/>
  <c r="I17" i="18"/>
  <c r="I212" i="18" s="1"/>
  <c r="C15" i="18"/>
  <c r="C210" i="18" s="1"/>
  <c r="C40" i="18"/>
  <c r="C235" i="18" s="1"/>
  <c r="C31" i="18"/>
  <c r="C226" i="18" s="1"/>
  <c r="I28" i="18"/>
  <c r="I223" i="18" s="1"/>
  <c r="I92" i="18"/>
  <c r="I287" i="18" s="1"/>
  <c r="F23" i="18"/>
  <c r="F218" i="18" s="1"/>
  <c r="I94" i="18"/>
  <c r="I289" i="18" s="1"/>
  <c r="I59" i="18"/>
  <c r="I254" i="18" s="1"/>
  <c r="F88" i="18"/>
  <c r="F283" i="18" s="1"/>
  <c r="C83" i="18"/>
  <c r="C278" i="18" s="1"/>
  <c r="C65" i="18"/>
  <c r="C260" i="18" s="1"/>
  <c r="C22" i="18"/>
  <c r="C217" i="18" s="1"/>
  <c r="L62" i="18"/>
  <c r="L257" i="18" s="1"/>
  <c r="C53" i="18"/>
  <c r="C248" i="18" s="1"/>
  <c r="L88" i="18"/>
  <c r="L283" i="18" s="1"/>
  <c r="C33" i="18"/>
  <c r="C228" i="18" s="1"/>
  <c r="I49" i="18"/>
  <c r="I244" i="18" s="1"/>
  <c r="L42" i="18"/>
  <c r="L237" i="18" s="1"/>
  <c r="I50" i="18"/>
  <c r="I245" i="18" s="1"/>
  <c r="F90" i="18"/>
  <c r="F285" i="18" s="1"/>
  <c r="F45" i="18"/>
  <c r="F240" i="18" s="1"/>
  <c r="C93" i="18"/>
  <c r="C288" i="18" s="1"/>
  <c r="L14" i="18"/>
  <c r="L209" i="18" s="1"/>
  <c r="I53" i="18"/>
  <c r="I248" i="18" s="1"/>
  <c r="F69" i="18"/>
  <c r="F264" i="18" s="1"/>
  <c r="F42" i="18"/>
  <c r="F237" i="18" s="1"/>
  <c r="C56" i="18"/>
  <c r="C251" i="18" s="1"/>
  <c r="C57" i="18"/>
  <c r="C252" i="18" s="1"/>
  <c r="F12" i="18"/>
  <c r="F207" i="18" s="1"/>
  <c r="L13" i="18"/>
  <c r="L208" i="18" s="1"/>
  <c r="L34" i="18"/>
  <c r="L229" i="18" s="1"/>
  <c r="C51" i="18"/>
  <c r="C246" i="18" s="1"/>
  <c r="F71" i="18"/>
  <c r="F266" i="18" s="1"/>
  <c r="F87" i="18"/>
  <c r="F282" i="18" s="1"/>
  <c r="C90" i="18"/>
  <c r="C285" i="18" s="1"/>
  <c r="F37" i="18"/>
  <c r="F232" i="18" s="1"/>
  <c r="I85" i="18"/>
  <c r="I280" i="18" s="1"/>
  <c r="L18" i="18"/>
  <c r="L213" i="18" s="1"/>
  <c r="L49" i="18"/>
  <c r="L244" i="18" s="1"/>
  <c r="C96" i="18"/>
  <c r="C291" i="18" s="1"/>
  <c r="F73" i="18"/>
  <c r="F268" i="18" s="1"/>
  <c r="I47" i="18"/>
  <c r="I242" i="18" s="1"/>
  <c r="C13" i="18"/>
  <c r="C73" i="18"/>
  <c r="C268" i="18" s="1"/>
  <c r="F26" i="18"/>
  <c r="F221" i="18" s="1"/>
  <c r="L92" i="18"/>
  <c r="L287" i="18" s="1"/>
  <c r="C71" i="18"/>
  <c r="C266" i="18" s="1"/>
  <c r="L56" i="18"/>
  <c r="L251" i="18" s="1"/>
  <c r="F46" i="18"/>
  <c r="F241" i="18" s="1"/>
  <c r="C78" i="18"/>
  <c r="C273" i="18" s="1"/>
  <c r="L46" i="18"/>
  <c r="L241" i="18" s="1"/>
  <c r="F64" i="18"/>
  <c r="F259" i="18" s="1"/>
  <c r="I86" i="18"/>
  <c r="I281" i="18" s="1"/>
  <c r="I55" i="18"/>
  <c r="I250" i="18" s="1"/>
  <c r="L87" i="18"/>
  <c r="L282" i="18" s="1"/>
  <c r="L72" i="18"/>
  <c r="L267" i="18" s="1"/>
  <c r="I71" i="18"/>
  <c r="I266" i="18" s="1"/>
  <c r="L23" i="18"/>
  <c r="L218" i="18" s="1"/>
  <c r="L55" i="18"/>
  <c r="L250" i="18" s="1"/>
  <c r="F27" i="18"/>
  <c r="F222" i="18" s="1"/>
  <c r="I60" i="18"/>
  <c r="I255" i="18" s="1"/>
  <c r="C84" i="18"/>
  <c r="C279" i="18" s="1"/>
  <c r="F34" i="18"/>
  <c r="F229" i="18" s="1"/>
  <c r="C54" i="18"/>
  <c r="C249" i="18" s="1"/>
  <c r="F93" i="18"/>
  <c r="F288" i="18" s="1"/>
  <c r="I95" i="18"/>
  <c r="I290" i="18" s="1"/>
  <c r="L28" i="18"/>
  <c r="L223" i="18" s="1"/>
  <c r="L80" i="18"/>
  <c r="L275" i="18" s="1"/>
  <c r="L29" i="18"/>
  <c r="L224" i="18" s="1"/>
  <c r="F31" i="18"/>
  <c r="F226" i="18" s="1"/>
  <c r="C58" i="18"/>
  <c r="C253" i="18" s="1"/>
  <c r="I35" i="18"/>
  <c r="I230" i="18" s="1"/>
  <c r="F61" i="18"/>
  <c r="F256" i="18" s="1"/>
  <c r="I15" i="18"/>
  <c r="I210" i="18" s="1"/>
  <c r="F41" i="18"/>
  <c r="F236" i="18" s="1"/>
  <c r="I77" i="18"/>
  <c r="I272" i="18" s="1"/>
  <c r="L67" i="18"/>
  <c r="L262" i="18" s="1"/>
  <c r="L66" i="18"/>
  <c r="L261" i="18" s="1"/>
  <c r="C92" i="18"/>
  <c r="C287" i="18" s="1"/>
  <c r="L89" i="18"/>
  <c r="L284" i="18" s="1"/>
  <c r="I32" i="18"/>
  <c r="I227" i="18" s="1"/>
  <c r="L64" i="18"/>
  <c r="L259" i="18" s="1"/>
  <c r="I58" i="18"/>
  <c r="I253" i="18" s="1"/>
  <c r="F39" i="18"/>
  <c r="F234" i="18" s="1"/>
  <c r="F50" i="18"/>
  <c r="F245" i="18" s="1"/>
  <c r="L68" i="18"/>
  <c r="L263" i="18" s="1"/>
  <c r="C41" i="18"/>
  <c r="C236" i="18" s="1"/>
  <c r="I93" i="18"/>
  <c r="I288" i="18" s="1"/>
  <c r="F62" i="18"/>
  <c r="F257" i="18" s="1"/>
  <c r="C43" i="18"/>
  <c r="C238" i="18" s="1"/>
  <c r="I69" i="18"/>
  <c r="I264" i="18" s="1"/>
  <c r="I41" i="18"/>
  <c r="I236" i="18" s="1"/>
  <c r="C76" i="18"/>
  <c r="C271" i="18" s="1"/>
  <c r="I56" i="18"/>
  <c r="I251" i="18" s="1"/>
  <c r="F75" i="18"/>
  <c r="F270" i="18" s="1"/>
  <c r="C75" i="18"/>
  <c r="C270" i="18" s="1"/>
  <c r="C55" i="18"/>
  <c r="C250" i="18" s="1"/>
  <c r="I14" i="18"/>
  <c r="I209" i="18" s="1"/>
  <c r="L17" i="18"/>
  <c r="L212" i="18" s="1"/>
  <c r="L38" i="18"/>
  <c r="L233" i="18" s="1"/>
  <c r="F58" i="18"/>
  <c r="F253" i="18" s="1"/>
  <c r="F91" i="18"/>
  <c r="F286" i="18" s="1"/>
  <c r="F60" i="18"/>
  <c r="F255" i="18" s="1"/>
  <c r="I63" i="18"/>
  <c r="I258" i="18" s="1"/>
  <c r="L39" i="18"/>
  <c r="L234" i="18" s="1"/>
  <c r="L26" i="18"/>
  <c r="L221" i="18" s="1"/>
  <c r="I12" i="18"/>
  <c r="I207" i="18" s="1"/>
  <c r="L36" i="18"/>
  <c r="L231" i="18" s="1"/>
  <c r="I90" i="18"/>
  <c r="I285" i="18" s="1"/>
  <c r="I65" i="18"/>
  <c r="I260" i="18" s="1"/>
  <c r="L16" i="18"/>
  <c r="L211" i="18" s="1"/>
  <c r="C64" i="18"/>
  <c r="C259" i="18" s="1"/>
  <c r="L60" i="18"/>
  <c r="L255" i="18" s="1"/>
  <c r="C69" i="18"/>
  <c r="C264" i="18" s="1"/>
  <c r="I36" i="18"/>
  <c r="I231" i="18" s="1"/>
  <c r="C66" i="18"/>
  <c r="I54" i="18"/>
  <c r="I249" i="18" s="1"/>
  <c r="F89" i="18"/>
  <c r="F284" i="18" s="1"/>
  <c r="I48" i="18"/>
  <c r="I243" i="18" s="1"/>
  <c r="F48" i="18"/>
  <c r="F243" i="18" s="1"/>
  <c r="I62" i="18"/>
  <c r="I257" i="18" s="1"/>
  <c r="F66" i="18"/>
  <c r="F261" i="18" s="1"/>
  <c r="L50" i="18"/>
  <c r="L245" i="18" s="1"/>
  <c r="I18" i="18"/>
  <c r="I213" i="18" s="1"/>
  <c r="C16" i="18"/>
  <c r="C211" i="18" s="1"/>
  <c r="F56" i="18"/>
  <c r="I40" i="18"/>
  <c r="I235" i="18" s="1"/>
  <c r="F68" i="18"/>
  <c r="F263" i="18" s="1"/>
  <c r="I89" i="18"/>
  <c r="I284" i="18" s="1"/>
  <c r="C81" i="18"/>
  <c r="C276" i="18" s="1"/>
  <c r="L53" i="18"/>
  <c r="L248" i="18" s="1"/>
  <c r="C82" i="18"/>
  <c r="C277" i="18" s="1"/>
  <c r="F47" i="18"/>
  <c r="F242" i="18" s="1"/>
  <c r="L76" i="18"/>
  <c r="L271" i="18" s="1"/>
  <c r="F36" i="18"/>
  <c r="F231" i="18" s="1"/>
  <c r="L30" i="18"/>
  <c r="L225" i="18" s="1"/>
  <c r="F29" i="18"/>
  <c r="F224" i="18" s="1"/>
  <c r="L83" i="18"/>
  <c r="L278" i="18" s="1"/>
  <c r="C20" i="18"/>
  <c r="C215" i="18" s="1"/>
  <c r="L69" i="18"/>
  <c r="L264" i="18" s="1"/>
  <c r="C25" i="18"/>
  <c r="I22" i="18"/>
  <c r="I217" i="18" s="1"/>
  <c r="C74" i="18"/>
  <c r="C269" i="18" s="1"/>
  <c r="L19" i="18"/>
  <c r="L214" i="18" s="1"/>
  <c r="I72" i="18"/>
  <c r="I267" i="18" s="1"/>
  <c r="L27" i="18"/>
  <c r="L222" i="18" s="1"/>
  <c r="I38" i="18"/>
  <c r="I233" i="18" s="1"/>
  <c r="L57" i="18"/>
  <c r="L252" i="18" s="1"/>
  <c r="F14" i="18"/>
  <c r="F209" i="18" s="1"/>
  <c r="F32" i="18"/>
  <c r="F227" i="18" s="1"/>
  <c r="F74" i="18"/>
  <c r="F269" i="18" s="1"/>
  <c r="I37" i="18"/>
  <c r="I232" i="18" s="1"/>
  <c r="L47" i="18"/>
  <c r="L242" i="18" s="1"/>
  <c r="F13" i="18"/>
  <c r="F208" i="18" s="1"/>
  <c r="C62" i="18"/>
  <c r="C257" i="18" s="1"/>
  <c r="C68" i="18"/>
  <c r="C263" i="18" s="1"/>
  <c r="I75" i="18"/>
  <c r="I270" i="18" s="1"/>
  <c r="I67" i="18"/>
  <c r="I262" i="18" s="1"/>
  <c r="F20" i="18"/>
  <c r="F215" i="18" s="1"/>
  <c r="C23" i="18"/>
  <c r="C218" i="18" s="1"/>
  <c r="C67" i="18"/>
  <c r="C262" i="18" s="1"/>
  <c r="I23" i="18"/>
  <c r="I218" i="18" s="1"/>
  <c r="I81" i="18"/>
  <c r="I276" i="18" s="1"/>
  <c r="L35" i="18"/>
  <c r="L230" i="18" s="1"/>
  <c r="C26" i="18"/>
  <c r="C221" i="18" s="1"/>
  <c r="I88" i="18"/>
  <c r="I283" i="18" s="1"/>
  <c r="F831" i="15"/>
  <c r="F94" i="18"/>
  <c r="F289" i="18" s="1"/>
  <c r="L22" i="18"/>
  <c r="L217" i="18" s="1"/>
  <c r="L86" i="18"/>
  <c r="L281" i="18" s="1"/>
  <c r="I57" i="18"/>
  <c r="I252" i="18" s="1"/>
  <c r="C30" i="18"/>
  <c r="C225" i="18" s="1"/>
  <c r="C17" i="18"/>
  <c r="C212" i="18" s="1"/>
  <c r="F53" i="18"/>
  <c r="F248" i="18" s="1"/>
  <c r="C14" i="18"/>
  <c r="C209" i="18" s="1"/>
  <c r="C34" i="18"/>
  <c r="C229" i="18" s="1"/>
  <c r="L90" i="18"/>
  <c r="L285" i="18" s="1"/>
  <c r="F28" i="18"/>
  <c r="F223" i="18" s="1"/>
  <c r="I82" i="18"/>
  <c r="I277" i="18" s="1"/>
  <c r="F49" i="18"/>
  <c r="F244" i="18" s="1"/>
  <c r="F43" i="18"/>
  <c r="F238" i="18" s="1"/>
  <c r="F79" i="18"/>
  <c r="F274" i="18" s="1"/>
  <c r="I33" i="18"/>
  <c r="I228" i="18" s="1"/>
  <c r="L85" i="18"/>
  <c r="L280" i="18" s="1"/>
  <c r="F55" i="18"/>
  <c r="F250" i="18" s="1"/>
  <c r="C85" i="18"/>
  <c r="C280" i="18" s="1"/>
  <c r="F77" i="18"/>
  <c r="F272" i="18" s="1"/>
  <c r="C42" i="18"/>
  <c r="C237" i="18" s="1"/>
  <c r="F38" i="18"/>
  <c r="F233" i="18" s="1"/>
  <c r="C29" i="18"/>
  <c r="C224" i="18" s="1"/>
  <c r="I27" i="18"/>
  <c r="I222" i="18" s="1"/>
  <c r="F15" i="18"/>
  <c r="F210" i="18" s="1"/>
  <c r="F52" i="18"/>
  <c r="F247" i="18" s="1"/>
  <c r="C38" i="18"/>
  <c r="C233" i="18" s="1"/>
  <c r="L79" i="18"/>
  <c r="L274" i="18" s="1"/>
  <c r="L77" i="18"/>
  <c r="L272" i="18" s="1"/>
  <c r="I79" i="18"/>
  <c r="I274" i="18" s="1"/>
  <c r="I76" i="18"/>
  <c r="I271" i="18" s="1"/>
  <c r="C94" i="18"/>
  <c r="C289" i="18" s="1"/>
  <c r="I52" i="18"/>
  <c r="I247" i="18" s="1"/>
  <c r="F78" i="18"/>
  <c r="F273" i="18" s="1"/>
  <c r="C27" i="18"/>
  <c r="C222" i="18" s="1"/>
  <c r="I70" i="18"/>
  <c r="I265" i="18" s="1"/>
  <c r="C95" i="18"/>
  <c r="C290" i="18" s="1"/>
  <c r="C32" i="18"/>
  <c r="C227" i="18" s="1"/>
  <c r="I78" i="18"/>
  <c r="I273" i="18" s="1"/>
  <c r="C36" i="18"/>
  <c r="C231" i="18" s="1"/>
  <c r="C207" i="18"/>
  <c r="C44" i="18"/>
  <c r="C239" i="18" s="1"/>
  <c r="C70" i="18"/>
  <c r="C265" i="18" s="1"/>
  <c r="F25" i="18"/>
  <c r="F220" i="18" s="1"/>
  <c r="I29" i="18"/>
  <c r="I224" i="18" s="1"/>
  <c r="C21" i="18"/>
  <c r="C216" i="18" s="1"/>
  <c r="C77" i="18"/>
  <c r="C272" i="18" s="1"/>
  <c r="L74" i="18"/>
  <c r="L269" i="18" s="1"/>
  <c r="F80" i="18"/>
  <c r="F275" i="18" s="1"/>
  <c r="I25" i="18"/>
  <c r="I220" i="18" s="1"/>
  <c r="I80" i="18"/>
  <c r="I275" i="18" s="1"/>
  <c r="F22" i="18"/>
  <c r="F217" i="18" s="1"/>
  <c r="F30" i="18"/>
  <c r="F225" i="18" s="1"/>
  <c r="I45" i="18"/>
  <c r="I240" i="18" s="1"/>
  <c r="F35" i="18"/>
  <c r="F230" i="18" s="1"/>
  <c r="L37" i="18"/>
  <c r="L232" i="18" s="1"/>
  <c r="L65" i="18"/>
  <c r="L260" i="18" s="1"/>
  <c r="F24" i="18"/>
  <c r="F219" i="18" s="1"/>
  <c r="L84" i="18"/>
  <c r="L279" i="18" s="1"/>
  <c r="C80" i="18"/>
  <c r="C275" i="18" s="1"/>
  <c r="L82" i="18"/>
  <c r="L277" i="18" s="1"/>
  <c r="I44" i="18"/>
  <c r="I239" i="18" s="1"/>
  <c r="C61" i="18"/>
  <c r="C256" i="18" s="1"/>
  <c r="L32" i="18"/>
  <c r="L227" i="18" s="1"/>
  <c r="L59" i="18"/>
  <c r="L254" i="18" s="1"/>
  <c r="C87" i="18"/>
  <c r="C282" i="18" s="1"/>
  <c r="I87" i="18"/>
  <c r="I282" i="18" s="1"/>
  <c r="C35" i="18"/>
  <c r="C230" i="18" s="1"/>
  <c r="C19" i="18"/>
  <c r="C214" i="18" s="1"/>
  <c r="L25" i="18"/>
  <c r="L220" i="18" s="1"/>
  <c r="F21" i="18"/>
  <c r="F216" i="18" s="1"/>
  <c r="I30" i="18"/>
  <c r="I225" i="18" s="1"/>
  <c r="F810" i="15"/>
  <c r="F824" i="15"/>
  <c r="F287" i="18"/>
  <c r="F228" i="18"/>
  <c r="L824" i="15"/>
  <c r="C241" i="18"/>
  <c r="I51" i="17"/>
  <c r="I51" i="16"/>
  <c r="I55" i="17"/>
  <c r="I55" i="16"/>
  <c r="L75" i="17"/>
  <c r="L75" i="16"/>
  <c r="C87" i="17"/>
  <c r="C87" i="16"/>
  <c r="F39" i="17"/>
  <c r="F39" i="16"/>
  <c r="L20" i="17"/>
  <c r="L20" i="16"/>
  <c r="C86" i="17"/>
  <c r="C86" i="16"/>
  <c r="C43" i="17"/>
  <c r="C43" i="16"/>
  <c r="F16" i="17"/>
  <c r="F16" i="16"/>
  <c r="C82" i="17"/>
  <c r="C82" i="16"/>
  <c r="C75" i="17"/>
  <c r="C75" i="16"/>
  <c r="C41" i="17"/>
  <c r="C41" i="16"/>
  <c r="L54" i="17"/>
  <c r="L54" i="16"/>
  <c r="C14" i="17"/>
  <c r="C14" i="16"/>
  <c r="F77" i="17"/>
  <c r="F77" i="16"/>
  <c r="F14" i="17"/>
  <c r="F14" i="16"/>
  <c r="F38" i="17"/>
  <c r="F38" i="16"/>
  <c r="I62" i="17"/>
  <c r="I62" i="16"/>
  <c r="C63" i="17"/>
  <c r="C63" i="16"/>
  <c r="I30" i="17"/>
  <c r="I30" i="16"/>
  <c r="F80" i="17"/>
  <c r="F80" i="16"/>
  <c r="I78" i="17"/>
  <c r="I78" i="16"/>
  <c r="L31" i="17"/>
  <c r="L31" i="16"/>
  <c r="F51" i="17"/>
  <c r="F51" i="16"/>
  <c r="L65" i="17"/>
  <c r="L65" i="16"/>
  <c r="F20" i="17"/>
  <c r="F20" i="16"/>
  <c r="C79" i="17"/>
  <c r="C79" i="16"/>
  <c r="L18" i="17"/>
  <c r="L18" i="16"/>
  <c r="C46" i="17"/>
  <c r="C46" i="16"/>
  <c r="F87" i="17"/>
  <c r="F87" i="16"/>
  <c r="I46" i="17"/>
  <c r="I46" i="16"/>
  <c r="I71" i="17"/>
  <c r="I71" i="16"/>
  <c r="L55" i="17"/>
  <c r="L55" i="16"/>
  <c r="L53" i="17"/>
  <c r="L53" i="16"/>
  <c r="I29" i="17"/>
  <c r="I29" i="16"/>
  <c r="C67" i="17"/>
  <c r="C67" i="16"/>
  <c r="I89" i="17"/>
  <c r="I89" i="16"/>
  <c r="F23" i="17"/>
  <c r="F23" i="16"/>
  <c r="I50" i="17"/>
  <c r="I50" i="16"/>
  <c r="F29" i="17"/>
  <c r="F29" i="16"/>
  <c r="I92" i="17"/>
  <c r="I92" i="16"/>
  <c r="C51" i="17"/>
  <c r="C51" i="16"/>
  <c r="L37" i="17"/>
  <c r="L37" i="16"/>
  <c r="F85" i="17"/>
  <c r="F85" i="16"/>
  <c r="C24" i="17"/>
  <c r="C24" i="16"/>
  <c r="C32" i="17"/>
  <c r="C32" i="16"/>
  <c r="L21" i="17"/>
  <c r="L21" i="16"/>
  <c r="L87" i="17"/>
  <c r="L87" i="16"/>
  <c r="C21" i="17"/>
  <c r="C21" i="16"/>
  <c r="L73" i="17"/>
  <c r="L73" i="16"/>
  <c r="F17" i="17"/>
  <c r="F17" i="16"/>
  <c r="C55" i="17"/>
  <c r="C55" i="16"/>
  <c r="C69" i="17"/>
  <c r="C69" i="16"/>
  <c r="C77" i="17"/>
  <c r="C77" i="16"/>
  <c r="I93" i="17"/>
  <c r="I93" i="16"/>
  <c r="C64" i="17"/>
  <c r="C64" i="16"/>
  <c r="F95" i="17"/>
  <c r="F95" i="16"/>
  <c r="F36" i="17"/>
  <c r="F36" i="16"/>
  <c r="C17" i="17"/>
  <c r="C17" i="16"/>
  <c r="L61" i="17"/>
  <c r="L61" i="16"/>
  <c r="F54" i="17"/>
  <c r="F54" i="16"/>
  <c r="C70" i="17"/>
  <c r="C70" i="16"/>
  <c r="I24" i="17"/>
  <c r="I24" i="16"/>
  <c r="C74" i="17"/>
  <c r="C74" i="16"/>
  <c r="L79" i="17"/>
  <c r="L79" i="16"/>
  <c r="L27" i="17"/>
  <c r="L27" i="16"/>
  <c r="L57" i="17"/>
  <c r="L57" i="16"/>
  <c r="F41" i="17"/>
  <c r="F41" i="16"/>
  <c r="L23" i="17"/>
  <c r="L23" i="16"/>
  <c r="I12" i="17"/>
  <c r="I12" i="16"/>
  <c r="F12" i="17"/>
  <c r="F12" i="16"/>
  <c r="F79" i="17"/>
  <c r="F79" i="16"/>
  <c r="F62" i="17"/>
  <c r="F62" i="16"/>
  <c r="F57" i="17"/>
  <c r="F57" i="16"/>
  <c r="L59" i="17"/>
  <c r="L59" i="16"/>
  <c r="I14" i="17"/>
  <c r="I14" i="16"/>
  <c r="I73" i="17"/>
  <c r="I73" i="16"/>
  <c r="I76" i="17"/>
  <c r="I76" i="16"/>
  <c r="L51" i="17"/>
  <c r="L51" i="16"/>
  <c r="F15" i="17"/>
  <c r="F15" i="16"/>
  <c r="C61" i="17"/>
  <c r="C61" i="16"/>
  <c r="F71" i="17"/>
  <c r="F71" i="16"/>
  <c r="L33" i="17"/>
  <c r="L33" i="16"/>
  <c r="I26" i="17"/>
  <c r="I26" i="16"/>
  <c r="L62" i="17"/>
  <c r="L62" i="16"/>
  <c r="F13" i="17"/>
  <c r="F13" i="16"/>
  <c r="I80" i="17"/>
  <c r="I80" i="16"/>
  <c r="I47" i="17"/>
  <c r="I47" i="16"/>
  <c r="L80" i="17"/>
  <c r="L80" i="16"/>
  <c r="I39" i="17"/>
  <c r="I39" i="16"/>
  <c r="I58" i="17"/>
  <c r="I58" i="16"/>
  <c r="I69" i="17"/>
  <c r="I69" i="16"/>
  <c r="F69" i="17"/>
  <c r="F69" i="16"/>
  <c r="I84" i="17"/>
  <c r="I84" i="16"/>
  <c r="I77" i="17"/>
  <c r="I77" i="16"/>
  <c r="C39" i="17"/>
  <c r="C39" i="16"/>
  <c r="C13" i="17"/>
  <c r="C13" i="16"/>
  <c r="C48" i="17"/>
  <c r="C48" i="16"/>
  <c r="L84" i="17"/>
  <c r="L84" i="16"/>
  <c r="F45" i="17"/>
  <c r="F45" i="16"/>
  <c r="F89" i="17"/>
  <c r="F89" i="16"/>
  <c r="C18" i="17"/>
  <c r="C18" i="16"/>
  <c r="F46" i="17"/>
  <c r="F46" i="16"/>
  <c r="C36" i="17"/>
  <c r="C36" i="16"/>
  <c r="I60" i="17"/>
  <c r="I60" i="16"/>
  <c r="C35" i="17"/>
  <c r="C35" i="16"/>
  <c r="I87" i="17"/>
  <c r="I87" i="16"/>
  <c r="C80" i="17"/>
  <c r="C80" i="16"/>
  <c r="C73" i="17"/>
  <c r="C73" i="16"/>
  <c r="C78" i="17"/>
  <c r="C78" i="16"/>
  <c r="I27" i="17"/>
  <c r="I27" i="16"/>
  <c r="F70" i="17"/>
  <c r="F70" i="16"/>
  <c r="F56" i="17"/>
  <c r="F56" i="16"/>
  <c r="C68" i="17"/>
  <c r="C68" i="16"/>
  <c r="C93" i="17"/>
  <c r="C93" i="16"/>
  <c r="C33" i="17"/>
  <c r="C33" i="16"/>
  <c r="L60" i="17"/>
  <c r="L60" i="16"/>
  <c r="C42" i="17"/>
  <c r="C42" i="16"/>
  <c r="I17" i="17"/>
  <c r="I17" i="16"/>
  <c r="I28" i="17"/>
  <c r="I28" i="16"/>
  <c r="C837" i="15"/>
  <c r="F42" i="17"/>
  <c r="F42" i="16"/>
  <c r="L67" i="17"/>
  <c r="L67" i="16"/>
  <c r="I36" i="17"/>
  <c r="I36" i="16"/>
  <c r="C76" i="17"/>
  <c r="C76" i="16"/>
  <c r="F49" i="17"/>
  <c r="F49" i="16"/>
  <c r="I45" i="17"/>
  <c r="I45" i="16"/>
  <c r="L22" i="17"/>
  <c r="L22" i="16"/>
  <c r="I35" i="17"/>
  <c r="I35" i="16"/>
  <c r="C91" i="17"/>
  <c r="C91" i="16"/>
  <c r="I88" i="17"/>
  <c r="I88" i="16"/>
  <c r="F68" i="17"/>
  <c r="F68" i="16"/>
  <c r="L64" i="17"/>
  <c r="L64" i="16"/>
  <c r="I52" i="17"/>
  <c r="I52" i="16"/>
  <c r="L44" i="17"/>
  <c r="L44" i="16"/>
  <c r="I49" i="17"/>
  <c r="I49" i="16"/>
  <c r="I56" i="17"/>
  <c r="I56" i="16"/>
  <c r="C37" i="17"/>
  <c r="C37" i="16"/>
  <c r="I37" i="17"/>
  <c r="I37" i="16"/>
  <c r="F93" i="17"/>
  <c r="F93" i="16"/>
  <c r="C47" i="17"/>
  <c r="C47" i="16"/>
  <c r="C38" i="17"/>
  <c r="C38" i="16"/>
  <c r="L17" i="17"/>
  <c r="L17" i="16"/>
  <c r="I23" i="17"/>
  <c r="I23" i="16"/>
  <c r="F26" i="17"/>
  <c r="F26" i="16"/>
  <c r="L49" i="17"/>
  <c r="L49" i="16"/>
  <c r="F83" i="17"/>
  <c r="F83" i="16"/>
  <c r="F35" i="17"/>
  <c r="F35" i="16"/>
  <c r="F55" i="17"/>
  <c r="F55" i="16"/>
  <c r="F31" i="17"/>
  <c r="F31" i="16"/>
  <c r="I40" i="17"/>
  <c r="I40" i="16"/>
  <c r="L77" i="17"/>
  <c r="L77" i="16"/>
  <c r="C59" i="17"/>
  <c r="C59" i="16"/>
  <c r="L38" i="17"/>
  <c r="L38" i="16"/>
  <c r="C95" i="17"/>
  <c r="C95" i="16"/>
  <c r="F27" i="17"/>
  <c r="F27" i="16"/>
  <c r="L66" i="17"/>
  <c r="L66" i="16"/>
  <c r="F91" i="17"/>
  <c r="F91" i="16"/>
  <c r="F58" i="17"/>
  <c r="F58" i="16"/>
  <c r="I22" i="17"/>
  <c r="I22" i="16"/>
  <c r="I82" i="17"/>
  <c r="I82" i="16"/>
  <c r="L78" i="17"/>
  <c r="L78" i="16"/>
  <c r="C49" i="17"/>
  <c r="C49" i="16"/>
  <c r="L13" i="17"/>
  <c r="L13" i="16"/>
  <c r="I63" i="17"/>
  <c r="I63" i="16"/>
  <c r="I75" i="17"/>
  <c r="I75" i="16"/>
  <c r="C72" i="17"/>
  <c r="C72" i="16"/>
  <c r="L86" i="17"/>
  <c r="L86" i="16"/>
  <c r="F28" i="17"/>
  <c r="F28" i="16"/>
  <c r="F33" i="17"/>
  <c r="F33" i="16"/>
  <c r="I41" i="17"/>
  <c r="I41" i="16"/>
  <c r="F61" i="17"/>
  <c r="F61" i="16"/>
  <c r="C29" i="17"/>
  <c r="C29" i="16"/>
  <c r="L34" i="17"/>
  <c r="L34" i="16"/>
  <c r="C57" i="17"/>
  <c r="C57" i="16"/>
  <c r="I13" i="17"/>
  <c r="I13" i="16"/>
  <c r="L58" i="17"/>
  <c r="L58" i="16"/>
  <c r="L85" i="17"/>
  <c r="L85" i="16"/>
  <c r="I20" i="17"/>
  <c r="I20" i="16"/>
  <c r="F40" i="17"/>
  <c r="F40" i="16"/>
  <c r="C56" i="17"/>
  <c r="C56" i="16"/>
  <c r="L43" i="17"/>
  <c r="L43" i="16"/>
  <c r="F84" i="17"/>
  <c r="F84" i="16"/>
  <c r="I43" i="17"/>
  <c r="I43" i="16"/>
  <c r="I31" i="17"/>
  <c r="I31" i="16"/>
  <c r="I42" i="17"/>
  <c r="I42" i="16"/>
  <c r="C96" i="17"/>
  <c r="C96" i="16"/>
  <c r="L94" i="17"/>
  <c r="L94" i="16"/>
  <c r="L70" i="17"/>
  <c r="L70" i="16"/>
  <c r="C34" i="17"/>
  <c r="C34" i="16"/>
  <c r="F18" i="17"/>
  <c r="F18" i="16"/>
  <c r="L76" i="17"/>
  <c r="L76" i="16"/>
  <c r="I34" i="17"/>
  <c r="I34" i="16"/>
  <c r="I74" i="17"/>
  <c r="I74" i="16"/>
  <c r="C30" i="17"/>
  <c r="C30" i="16"/>
  <c r="L19" i="17"/>
  <c r="L19" i="16"/>
  <c r="I38" i="17"/>
  <c r="I38" i="16"/>
  <c r="F30" i="17"/>
  <c r="F30" i="16"/>
  <c r="L35" i="17"/>
  <c r="L35" i="16"/>
  <c r="L93" i="17"/>
  <c r="L93" i="16"/>
  <c r="C23" i="17"/>
  <c r="C23" i="16"/>
  <c r="L46" i="17"/>
  <c r="L46" i="16"/>
  <c r="C31" i="17"/>
  <c r="C31" i="16"/>
  <c r="L47" i="17"/>
  <c r="L47" i="16"/>
  <c r="F48" i="17"/>
  <c r="F48" i="16"/>
  <c r="I57" i="17"/>
  <c r="I57" i="16"/>
  <c r="I70" i="17"/>
  <c r="I70" i="16"/>
  <c r="I72" i="17"/>
  <c r="I72" i="16"/>
  <c r="L83" i="17"/>
  <c r="L83" i="16"/>
  <c r="C71" i="17"/>
  <c r="C71" i="16"/>
  <c r="L48" i="17"/>
  <c r="L48" i="16"/>
  <c r="L74" i="17"/>
  <c r="L74" i="16"/>
  <c r="I83" i="17"/>
  <c r="I83" i="16"/>
  <c r="I15" i="17"/>
  <c r="I15" i="16"/>
  <c r="I79" i="17"/>
  <c r="I79" i="16"/>
  <c r="C53" i="17"/>
  <c r="C53" i="16"/>
  <c r="F59" i="17"/>
  <c r="F59" i="16"/>
  <c r="F90" i="17"/>
  <c r="F90" i="16"/>
  <c r="I19" i="17"/>
  <c r="I19" i="16"/>
  <c r="I95" i="17"/>
  <c r="I95" i="16"/>
  <c r="I91" i="17"/>
  <c r="I91" i="16"/>
  <c r="F50" i="17"/>
  <c r="F50" i="16"/>
  <c r="F846" i="15"/>
  <c r="I837" i="15"/>
  <c r="F81" i="17"/>
  <c r="F81" i="16"/>
  <c r="C22" i="17"/>
  <c r="C22" i="16"/>
  <c r="L82" i="17"/>
  <c r="L82" i="16"/>
  <c r="I48" i="17"/>
  <c r="I48" i="16"/>
  <c r="L63" i="17"/>
  <c r="L63" i="16"/>
  <c r="F78" i="17"/>
  <c r="F78" i="16"/>
  <c r="F47" i="17"/>
  <c r="F47" i="16"/>
  <c r="L32" i="17"/>
  <c r="L32" i="16"/>
  <c r="I85" i="17"/>
  <c r="I85" i="16"/>
  <c r="F94" i="17"/>
  <c r="F94" i="16"/>
  <c r="I65" i="17"/>
  <c r="I65" i="16"/>
  <c r="I61" i="17"/>
  <c r="I61" i="16"/>
  <c r="L12" i="17"/>
  <c r="L12" i="16"/>
  <c r="C88" i="17"/>
  <c r="C88" i="16"/>
  <c r="C54" i="17"/>
  <c r="C54" i="16"/>
  <c r="F24" i="17"/>
  <c r="F24" i="16"/>
  <c r="F37" i="17"/>
  <c r="F37" i="16"/>
  <c r="L68" i="17"/>
  <c r="L68" i="16"/>
  <c r="L72" i="17"/>
  <c r="L72" i="16"/>
  <c r="F53" i="17"/>
  <c r="F53" i="16"/>
  <c r="L24" i="17"/>
  <c r="L24" i="16"/>
  <c r="L29" i="17"/>
  <c r="L29" i="16"/>
  <c r="C83" i="17"/>
  <c r="C83" i="16"/>
  <c r="C92" i="17"/>
  <c r="C92" i="16"/>
  <c r="I44" i="17"/>
  <c r="I44" i="16"/>
  <c r="F52" i="17"/>
  <c r="F52" i="16"/>
  <c r="C45" i="17"/>
  <c r="C45" i="16"/>
  <c r="I86" i="17"/>
  <c r="I86" i="16"/>
  <c r="L14" i="17"/>
  <c r="L14" i="16"/>
  <c r="C25" i="17"/>
  <c r="C25" i="16"/>
  <c r="L16" i="17"/>
  <c r="L16" i="16"/>
  <c r="I66" i="17"/>
  <c r="I66" i="16"/>
  <c r="L50" i="17"/>
  <c r="L50" i="16"/>
  <c r="C81" i="17"/>
  <c r="C81" i="16"/>
  <c r="I25" i="17"/>
  <c r="I25" i="16"/>
  <c r="I54" i="17"/>
  <c r="I54" i="16"/>
  <c r="L41" i="17"/>
  <c r="L41" i="16"/>
  <c r="F65" i="17"/>
  <c r="F65" i="16"/>
  <c r="I67" i="17"/>
  <c r="I67" i="16"/>
  <c r="L36" i="17"/>
  <c r="L36" i="16"/>
  <c r="L88" i="17"/>
  <c r="L88" i="16"/>
  <c r="F34" i="17"/>
  <c r="F34" i="16"/>
  <c r="I53" i="17"/>
  <c r="I53" i="16"/>
  <c r="F22" i="17"/>
  <c r="F22" i="16"/>
  <c r="F67" i="17"/>
  <c r="F67" i="16"/>
  <c r="I33" i="17"/>
  <c r="I33" i="16"/>
  <c r="L15" i="17"/>
  <c r="L15" i="16"/>
  <c r="L39" i="17"/>
  <c r="L39" i="16"/>
  <c r="F88" i="17"/>
  <c r="F88" i="16"/>
  <c r="F76" i="17"/>
  <c r="F76" i="16"/>
  <c r="I16" i="17"/>
  <c r="I16" i="16"/>
  <c r="C66" i="17"/>
  <c r="C66" i="16"/>
  <c r="C16" i="17"/>
  <c r="C16" i="16"/>
  <c r="L90" i="17"/>
  <c r="L90" i="16"/>
  <c r="L52" i="17"/>
  <c r="L52" i="16"/>
  <c r="L89" i="17"/>
  <c r="L89" i="16"/>
  <c r="C58" i="17"/>
  <c r="C58" i="16"/>
  <c r="F43" i="17"/>
  <c r="F43" i="16"/>
  <c r="C27" i="17"/>
  <c r="C27" i="16"/>
  <c r="L25" i="17"/>
  <c r="L25" i="16"/>
  <c r="C50" i="17"/>
  <c r="C50" i="16"/>
  <c r="C19" i="17"/>
  <c r="C19" i="16"/>
  <c r="C214" i="16" s="1"/>
  <c r="L28" i="17"/>
  <c r="L28" i="16"/>
  <c r="C40" i="17"/>
  <c r="C40" i="16"/>
  <c r="F72" i="17"/>
  <c r="F72" i="16"/>
  <c r="F86" i="17"/>
  <c r="F86" i="16"/>
  <c r="F92" i="17"/>
  <c r="F92" i="16"/>
  <c r="C94" i="17"/>
  <c r="C94" i="16"/>
  <c r="F75" i="17"/>
  <c r="F75" i="16"/>
  <c r="L42" i="17"/>
  <c r="L42" i="16"/>
  <c r="L92" i="17"/>
  <c r="L92" i="16"/>
  <c r="I64" i="17"/>
  <c r="I64" i="16"/>
  <c r="F73" i="17"/>
  <c r="F73" i="16"/>
  <c r="C89" i="17"/>
  <c r="C89" i="16"/>
  <c r="I68" i="17"/>
  <c r="I68" i="16"/>
  <c r="C65" i="17"/>
  <c r="C65" i="16"/>
  <c r="F25" i="17"/>
  <c r="F25" i="16"/>
  <c r="F32" i="17"/>
  <c r="F32" i="16"/>
  <c r="I90" i="17"/>
  <c r="I90" i="16"/>
  <c r="I21" i="17"/>
  <c r="I21" i="16"/>
  <c r="C60" i="17"/>
  <c r="C60" i="16"/>
  <c r="L26" i="17"/>
  <c r="L26" i="16"/>
  <c r="I32" i="17"/>
  <c r="I32" i="16"/>
  <c r="C62" i="17"/>
  <c r="C62" i="16"/>
  <c r="L56" i="17"/>
  <c r="L56" i="16"/>
  <c r="L95" i="17"/>
  <c r="L95" i="16"/>
  <c r="L71" i="17"/>
  <c r="L71" i="16"/>
  <c r="L91" i="17"/>
  <c r="L91" i="16"/>
  <c r="F60" i="17"/>
  <c r="F60" i="16"/>
  <c r="F19" i="17"/>
  <c r="F19" i="16"/>
  <c r="C26" i="17"/>
  <c r="C26" i="16"/>
  <c r="I81" i="17"/>
  <c r="I81" i="16"/>
  <c r="I94" i="17"/>
  <c r="I94" i="16"/>
  <c r="F74" i="17"/>
  <c r="F74" i="16"/>
  <c r="F66" i="17"/>
  <c r="F66" i="16"/>
  <c r="F44" i="17"/>
  <c r="F44" i="16"/>
  <c r="C85" i="17"/>
  <c r="C85" i="16"/>
  <c r="L45" i="17"/>
  <c r="L45" i="16"/>
  <c r="F64" i="17"/>
  <c r="F64" i="16"/>
  <c r="C44" i="17"/>
  <c r="C44" i="16"/>
  <c r="L69" i="17"/>
  <c r="L69" i="16"/>
  <c r="I59" i="17"/>
  <c r="I59" i="16"/>
  <c r="F63" i="17"/>
  <c r="F63" i="16"/>
  <c r="F82" i="17"/>
  <c r="F82" i="16"/>
  <c r="C52" i="17"/>
  <c r="C52" i="16"/>
  <c r="C15" i="17"/>
  <c r="C15" i="16"/>
  <c r="C20" i="17"/>
  <c r="C20" i="16"/>
  <c r="C28" i="17"/>
  <c r="C28" i="16"/>
  <c r="C84" i="17"/>
  <c r="C84" i="16"/>
  <c r="L40" i="17"/>
  <c r="L40" i="16"/>
  <c r="F21" i="17"/>
  <c r="F21" i="16"/>
  <c r="L30" i="17"/>
  <c r="L30" i="16"/>
  <c r="L81" i="17"/>
  <c r="L81" i="16"/>
  <c r="I18" i="17"/>
  <c r="I18" i="16"/>
  <c r="C90" i="17"/>
  <c r="C90" i="16"/>
  <c r="I819" i="15"/>
  <c r="C814" i="15"/>
  <c r="L868" i="15"/>
  <c r="I817" i="15"/>
  <c r="C860" i="15"/>
  <c r="C806" i="15"/>
  <c r="C819" i="15"/>
  <c r="I855" i="15"/>
  <c r="C867" i="15"/>
  <c r="I829" i="15"/>
  <c r="C817" i="15"/>
  <c r="C813" i="15"/>
  <c r="L819" i="15"/>
  <c r="F819" i="15"/>
  <c r="C829" i="15"/>
  <c r="I867" i="15"/>
  <c r="I813" i="15"/>
  <c r="I860" i="15"/>
  <c r="F883" i="15"/>
  <c r="F847" i="15"/>
  <c r="L803" i="15"/>
  <c r="L847" i="15"/>
  <c r="L852" i="15"/>
  <c r="F803" i="15"/>
  <c r="C801" i="15"/>
  <c r="F852" i="15"/>
  <c r="L831" i="15"/>
  <c r="C802" i="15"/>
  <c r="L866" i="15"/>
  <c r="F860" i="15"/>
  <c r="I858" i="15"/>
  <c r="I870" i="15"/>
  <c r="C870" i="15"/>
  <c r="I866" i="15"/>
  <c r="C832" i="15"/>
  <c r="L867" i="15"/>
  <c r="F867" i="15"/>
  <c r="L883" i="15"/>
  <c r="F835" i="15"/>
  <c r="I832" i="15"/>
  <c r="F805" i="15"/>
  <c r="C804" i="15"/>
  <c r="L805" i="15"/>
  <c r="L854" i="15"/>
  <c r="I873" i="15"/>
  <c r="C873" i="15"/>
  <c r="L826" i="15"/>
  <c r="I804" i="15"/>
  <c r="L860" i="15"/>
  <c r="L846" i="15"/>
  <c r="F868" i="15"/>
  <c r="L821" i="15"/>
  <c r="F854" i="15"/>
  <c r="F826" i="15"/>
  <c r="L864" i="15"/>
  <c r="F864" i="15"/>
  <c r="I846" i="15"/>
  <c r="C846" i="15"/>
  <c r="L848" i="15"/>
  <c r="F848" i="15"/>
  <c r="C844" i="15"/>
  <c r="I844" i="15"/>
  <c r="I863" i="15"/>
  <c r="C863" i="15"/>
  <c r="L822" i="15"/>
  <c r="F822" i="15"/>
  <c r="L863" i="15"/>
  <c r="F863" i="15"/>
  <c r="C861" i="15"/>
  <c r="I861" i="15"/>
  <c r="F807" i="15"/>
  <c r="L807" i="15"/>
  <c r="I809" i="15"/>
  <c r="C809" i="15"/>
  <c r="I871" i="15"/>
  <c r="C871" i="15"/>
  <c r="I831" i="15"/>
  <c r="C831" i="15"/>
  <c r="L872" i="15"/>
  <c r="F872" i="15"/>
  <c r="L825" i="15"/>
  <c r="F825" i="15"/>
  <c r="I842" i="15"/>
  <c r="C842" i="15"/>
  <c r="I830" i="15"/>
  <c r="C830" i="15"/>
  <c r="I875" i="15"/>
  <c r="C875" i="15"/>
  <c r="L804" i="15"/>
  <c r="F804" i="15"/>
  <c r="C868" i="15"/>
  <c r="I868" i="15"/>
  <c r="C838" i="15"/>
  <c r="I838" i="15"/>
  <c r="I833" i="15"/>
  <c r="C833" i="15"/>
  <c r="I841" i="15"/>
  <c r="C841" i="15"/>
  <c r="F881" i="15"/>
  <c r="L881" i="15"/>
  <c r="L806" i="15"/>
  <c r="F806" i="15"/>
  <c r="L823" i="15"/>
  <c r="F823" i="15"/>
  <c r="C881" i="15"/>
  <c r="I881" i="15"/>
  <c r="C821" i="15"/>
  <c r="I821" i="15"/>
  <c r="F874" i="15"/>
  <c r="L874" i="15"/>
  <c r="C862" i="15"/>
  <c r="I862" i="15"/>
  <c r="I805" i="15"/>
  <c r="C805" i="15"/>
  <c r="L862" i="15"/>
  <c r="F862" i="15"/>
  <c r="I815" i="15"/>
  <c r="C815" i="15"/>
  <c r="L865" i="15"/>
  <c r="F865" i="15"/>
  <c r="L838" i="15"/>
  <c r="F838" i="15"/>
  <c r="C827" i="15"/>
  <c r="I827" i="15"/>
  <c r="F809" i="15"/>
  <c r="L809" i="15"/>
  <c r="F828" i="15"/>
  <c r="L828" i="15"/>
  <c r="F818" i="15"/>
  <c r="L818" i="15"/>
  <c r="L843" i="15"/>
  <c r="F843" i="15"/>
  <c r="I820" i="15"/>
  <c r="C820" i="15"/>
  <c r="I822" i="15"/>
  <c r="C822" i="15"/>
  <c r="F811" i="15"/>
  <c r="L811" i="15"/>
  <c r="L880" i="15"/>
  <c r="F880" i="15"/>
  <c r="L833" i="15"/>
  <c r="F833" i="15"/>
  <c r="L851" i="15"/>
  <c r="F851" i="15"/>
  <c r="L850" i="15"/>
  <c r="F850" i="15"/>
  <c r="L812" i="15"/>
  <c r="F812" i="15"/>
  <c r="L814" i="15"/>
  <c r="F814" i="15"/>
  <c r="F861" i="15"/>
  <c r="L861" i="15"/>
  <c r="I850" i="15"/>
  <c r="C850" i="15"/>
  <c r="I818" i="15"/>
  <c r="C818" i="15"/>
  <c r="L856" i="15"/>
  <c r="F856" i="15"/>
  <c r="L842" i="15"/>
  <c r="F842" i="15"/>
  <c r="F878" i="15"/>
  <c r="L878" i="15"/>
  <c r="I836" i="15"/>
  <c r="C836" i="15"/>
  <c r="I826" i="15"/>
  <c r="C826" i="15"/>
  <c r="F844" i="15"/>
  <c r="L844" i="15"/>
  <c r="F859" i="15"/>
  <c r="L859" i="15"/>
  <c r="F857" i="15"/>
  <c r="L857" i="15"/>
  <c r="C848" i="15"/>
  <c r="I848" i="15"/>
  <c r="L808" i="15"/>
  <c r="F808" i="15"/>
  <c r="C859" i="15"/>
  <c r="I859" i="15"/>
  <c r="I812" i="15"/>
  <c r="C812" i="15"/>
  <c r="L853" i="15"/>
  <c r="F853" i="15"/>
  <c r="F879" i="15"/>
  <c r="L879" i="15"/>
  <c r="I857" i="15"/>
  <c r="C857" i="15"/>
  <c r="F839" i="15"/>
  <c r="L839" i="15"/>
  <c r="F836" i="15"/>
  <c r="L836" i="15"/>
  <c r="L837" i="15"/>
  <c r="F837" i="15"/>
  <c r="C807" i="15"/>
  <c r="I807" i="15"/>
  <c r="L834" i="15"/>
  <c r="F834" i="15"/>
  <c r="L858" i="15"/>
  <c r="F858" i="15"/>
  <c r="I828" i="15"/>
  <c r="C828" i="15"/>
  <c r="F845" i="15"/>
  <c r="L845" i="15"/>
  <c r="C883" i="15"/>
  <c r="I883" i="15"/>
  <c r="C878" i="15"/>
  <c r="I878" i="15"/>
  <c r="C811" i="15"/>
  <c r="I811" i="15"/>
  <c r="L817" i="15"/>
  <c r="F817" i="15"/>
  <c r="C874" i="15"/>
  <c r="I874" i="15"/>
  <c r="F813" i="15"/>
  <c r="L813" i="15"/>
  <c r="F840" i="15"/>
  <c r="L840" i="15"/>
  <c r="I877" i="15"/>
  <c r="C877" i="15"/>
  <c r="F827" i="15"/>
  <c r="L827" i="15"/>
  <c r="I851" i="15"/>
  <c r="C851" i="15"/>
  <c r="F830" i="15"/>
  <c r="L830" i="15"/>
  <c r="I845" i="15"/>
  <c r="C845" i="15"/>
  <c r="C839" i="15"/>
  <c r="I839" i="15"/>
  <c r="F871" i="15"/>
  <c r="L871" i="15"/>
  <c r="L816" i="15"/>
  <c r="F816" i="15"/>
  <c r="L820" i="15"/>
  <c r="F820" i="15"/>
  <c r="I876" i="15"/>
  <c r="C876" i="15"/>
  <c r="F815" i="15"/>
  <c r="L815" i="15"/>
  <c r="I856" i="15"/>
  <c r="C856" i="15"/>
  <c r="I823" i="15"/>
  <c r="C823" i="15"/>
  <c r="F876" i="15"/>
  <c r="L876" i="15"/>
  <c r="C869" i="15"/>
  <c r="I869" i="15"/>
  <c r="F870" i="15"/>
  <c r="L870" i="15"/>
  <c r="I835" i="15"/>
  <c r="C835" i="15"/>
  <c r="I803" i="15"/>
  <c r="C803" i="15"/>
  <c r="C864" i="15"/>
  <c r="I864" i="15"/>
  <c r="C810" i="15"/>
  <c r="I810" i="15"/>
  <c r="C824" i="15"/>
  <c r="I824" i="15"/>
  <c r="F869" i="15"/>
  <c r="L869" i="15"/>
  <c r="F841" i="15"/>
  <c r="L841" i="15"/>
  <c r="C847" i="15"/>
  <c r="I847" i="15"/>
  <c r="C825" i="15"/>
  <c r="I825" i="15"/>
  <c r="C853" i="15"/>
  <c r="I853" i="15"/>
  <c r="F875" i="15"/>
  <c r="L875" i="15"/>
  <c r="I816" i="15"/>
  <c r="C816" i="15"/>
  <c r="F802" i="15"/>
  <c r="L802" i="15"/>
  <c r="I865" i="15"/>
  <c r="C865" i="15"/>
  <c r="C872" i="15"/>
  <c r="I872" i="15"/>
  <c r="F829" i="15"/>
  <c r="L829" i="15"/>
  <c r="F898" i="15" l="1"/>
  <c r="C980" i="15"/>
  <c r="C1080" i="15" s="1"/>
  <c r="F947" i="15"/>
  <c r="F980" i="15"/>
  <c r="C947" i="15"/>
  <c r="D855" i="15"/>
  <c r="J814" i="15"/>
  <c r="C898" i="15"/>
  <c r="J854" i="15"/>
  <c r="D852" i="15"/>
  <c r="D840" i="15"/>
  <c r="J801" i="15"/>
  <c r="J808" i="15"/>
  <c r="D879" i="15"/>
  <c r="C982" i="15"/>
  <c r="C1082" i="15" s="1"/>
  <c r="D1082" i="15" s="1"/>
  <c r="B98" i="17"/>
  <c r="L145" i="17" s="1"/>
  <c r="C208" i="18"/>
  <c r="D208" i="18" s="1"/>
  <c r="B98" i="18"/>
  <c r="L112" i="18" s="1"/>
  <c r="C208" i="19"/>
  <c r="D208" i="19" s="1"/>
  <c r="B98" i="19"/>
  <c r="C127" i="19" s="1"/>
  <c r="B98" i="16"/>
  <c r="F233" i="19"/>
  <c r="G233" i="19" s="1"/>
  <c r="C233" i="19"/>
  <c r="D233" i="19" s="1"/>
  <c r="L231" i="19"/>
  <c r="M231" i="19" s="1"/>
  <c r="F246" i="19"/>
  <c r="G246" i="19" s="1"/>
  <c r="L220" i="19"/>
  <c r="M220" i="19" s="1"/>
  <c r="L210" i="19"/>
  <c r="M210" i="19" s="1"/>
  <c r="D216" i="19"/>
  <c r="D261" i="19"/>
  <c r="G211" i="19"/>
  <c r="J268" i="19"/>
  <c r="I258" i="19"/>
  <c r="L261" i="19"/>
  <c r="C264" i="19"/>
  <c r="D265" i="19"/>
  <c r="J285" i="19"/>
  <c r="M282" i="19"/>
  <c r="D272" i="19"/>
  <c r="M264" i="19"/>
  <c r="M284" i="19"/>
  <c r="D256" i="19"/>
  <c r="F216" i="19"/>
  <c r="G260" i="19"/>
  <c r="I213" i="19"/>
  <c r="C269" i="19"/>
  <c r="I271" i="19"/>
  <c r="I273" i="19"/>
  <c r="I280" i="19"/>
  <c r="C280" i="19"/>
  <c r="F261" i="19"/>
  <c r="C211" i="19"/>
  <c r="D211" i="19" s="1"/>
  <c r="D285" i="19"/>
  <c r="G287" i="19"/>
  <c r="I266" i="19"/>
  <c r="J281" i="19"/>
  <c r="F265" i="19"/>
  <c r="J270" i="19"/>
  <c r="F285" i="19"/>
  <c r="G278" i="19"/>
  <c r="M266" i="19"/>
  <c r="C273" i="19"/>
  <c r="J265" i="19"/>
  <c r="G258" i="19"/>
  <c r="D277" i="19"/>
  <c r="I215" i="19"/>
  <c r="J256" i="19"/>
  <c r="L268" i="19"/>
  <c r="G262" i="19"/>
  <c r="F256" i="19"/>
  <c r="J259" i="19"/>
  <c r="J214" i="19"/>
  <c r="G286" i="19"/>
  <c r="G289" i="19"/>
  <c r="D268" i="19"/>
  <c r="L288" i="19"/>
  <c r="F290" i="19"/>
  <c r="G290" i="19" s="1"/>
  <c r="F272" i="19"/>
  <c r="C286" i="19"/>
  <c r="I284" i="19"/>
  <c r="G273" i="19"/>
  <c r="L259" i="19"/>
  <c r="M213" i="19"/>
  <c r="J290" i="19"/>
  <c r="G213" i="19"/>
  <c r="J261" i="19"/>
  <c r="G215" i="19"/>
  <c r="D279" i="19"/>
  <c r="G267" i="19"/>
  <c r="F279" i="19"/>
  <c r="G266" i="19"/>
  <c r="J263" i="19"/>
  <c r="D212" i="19"/>
  <c r="F276" i="19"/>
  <c r="L272" i="19"/>
  <c r="C287" i="19"/>
  <c r="M211" i="19"/>
  <c r="M260" i="19"/>
  <c r="M258" i="19"/>
  <c r="G280" i="19"/>
  <c r="I278" i="19"/>
  <c r="F288" i="19"/>
  <c r="C275" i="19"/>
  <c r="D275" i="19" s="1"/>
  <c r="M271" i="19"/>
  <c r="M275" i="19"/>
  <c r="L290" i="19"/>
  <c r="L270" i="19"/>
  <c r="C262" i="19"/>
  <c r="F263" i="19"/>
  <c r="C258" i="19"/>
  <c r="D263" i="19"/>
  <c r="D290" i="19"/>
  <c r="J216" i="19"/>
  <c r="D257" i="19"/>
  <c r="M267" i="19"/>
  <c r="D276" i="19"/>
  <c r="I287" i="19"/>
  <c r="J287" i="19" s="1"/>
  <c r="C267" i="19"/>
  <c r="D214" i="19"/>
  <c r="I275" i="19"/>
  <c r="L279" i="19"/>
  <c r="I282" i="19"/>
  <c r="L274" i="19"/>
  <c r="I286" i="19"/>
  <c r="M278" i="19"/>
  <c r="C278" i="19"/>
  <c r="L283" i="19"/>
  <c r="M273" i="19"/>
  <c r="I267" i="19"/>
  <c r="L216" i="19"/>
  <c r="C282" i="19"/>
  <c r="F257" i="19"/>
  <c r="C271" i="19"/>
  <c r="D271" i="19" s="1"/>
  <c r="I289" i="19"/>
  <c r="I269" i="19"/>
  <c r="F277" i="19"/>
  <c r="C284" i="19"/>
  <c r="C289" i="19"/>
  <c r="I264" i="19"/>
  <c r="F274" i="19"/>
  <c r="G284" i="19"/>
  <c r="J212" i="19"/>
  <c r="F214" i="19"/>
  <c r="C260" i="19"/>
  <c r="M287" i="19"/>
  <c r="F270" i="19"/>
  <c r="L257" i="19"/>
  <c r="D288" i="19"/>
  <c r="F259" i="19"/>
  <c r="F283" i="19"/>
  <c r="I262" i="19"/>
  <c r="L276" i="19"/>
  <c r="J272" i="19"/>
  <c r="F212" i="19"/>
  <c r="J274" i="19"/>
  <c r="I211" i="19"/>
  <c r="D259" i="19"/>
  <c r="L214" i="19"/>
  <c r="M214" i="19" s="1"/>
  <c r="L277" i="19"/>
  <c r="M286" i="19"/>
  <c r="M215" i="19"/>
  <c r="G269" i="19"/>
  <c r="J257" i="19"/>
  <c r="G275" i="19"/>
  <c r="D283" i="19"/>
  <c r="M262" i="19"/>
  <c r="M269" i="19"/>
  <c r="C266" i="19"/>
  <c r="D266" i="19" s="1"/>
  <c r="F281" i="19"/>
  <c r="J288" i="19"/>
  <c r="G264" i="19"/>
  <c r="J276" i="19"/>
  <c r="D274" i="19"/>
  <c r="L285" i="19"/>
  <c r="F268" i="19"/>
  <c r="G282" i="19"/>
  <c r="D215" i="19"/>
  <c r="L265" i="19"/>
  <c r="L281" i="19"/>
  <c r="L212" i="19"/>
  <c r="I260" i="19"/>
  <c r="L263" i="19"/>
  <c r="C213" i="19"/>
  <c r="G271" i="19"/>
  <c r="M289" i="19"/>
  <c r="J277" i="19"/>
  <c r="D281" i="19"/>
  <c r="C291" i="19"/>
  <c r="D291" i="19" s="1"/>
  <c r="G218" i="19"/>
  <c r="G226" i="19"/>
  <c r="G254" i="19"/>
  <c r="G237" i="19"/>
  <c r="M244" i="19"/>
  <c r="M239" i="19"/>
  <c r="M219" i="19"/>
  <c r="G242" i="19"/>
  <c r="M221" i="19"/>
  <c r="J242" i="19"/>
  <c r="D246" i="19"/>
  <c r="G208" i="19"/>
  <c r="J251" i="19"/>
  <c r="G241" i="19"/>
  <c r="D250" i="19"/>
  <c r="M229" i="19"/>
  <c r="M248" i="19"/>
  <c r="J233" i="19"/>
  <c r="D217" i="19"/>
  <c r="D255" i="19"/>
  <c r="M226" i="19"/>
  <c r="J224" i="19"/>
  <c r="J229" i="19"/>
  <c r="G228" i="19"/>
  <c r="G231" i="19"/>
  <c r="J230" i="19"/>
  <c r="J237" i="19"/>
  <c r="G207" i="19"/>
  <c r="M250" i="19"/>
  <c r="D218" i="19"/>
  <c r="G224" i="19"/>
  <c r="J238" i="19"/>
  <c r="G230" i="19"/>
  <c r="G249" i="19"/>
  <c r="D222" i="19"/>
  <c r="G221" i="19"/>
  <c r="D237" i="19"/>
  <c r="G223" i="19"/>
  <c r="J235" i="19"/>
  <c r="J240" i="19"/>
  <c r="J210" i="19"/>
  <c r="M254" i="19"/>
  <c r="M255" i="19"/>
  <c r="D248" i="19"/>
  <c r="G209" i="19"/>
  <c r="G248" i="19"/>
  <c r="D225" i="19"/>
  <c r="M247" i="19"/>
  <c r="J232" i="19"/>
  <c r="D226" i="19"/>
  <c r="M240" i="19"/>
  <c r="D253" i="19"/>
  <c r="M207" i="19"/>
  <c r="M236" i="19"/>
  <c r="D207" i="19"/>
  <c r="D232" i="19"/>
  <c r="J248" i="19"/>
  <c r="D227" i="19"/>
  <c r="G219" i="19"/>
  <c r="D231" i="19"/>
  <c r="J241" i="19"/>
  <c r="G236" i="19"/>
  <c r="G238" i="19"/>
  <c r="G243" i="19"/>
  <c r="J223" i="19"/>
  <c r="M232" i="19"/>
  <c r="J208" i="19"/>
  <c r="J239" i="19"/>
  <c r="D243" i="19"/>
  <c r="J234" i="19"/>
  <c r="M249" i="19"/>
  <c r="J253" i="19"/>
  <c r="J228" i="19"/>
  <c r="G247" i="19"/>
  <c r="D242" i="19"/>
  <c r="D209" i="19"/>
  <c r="M256" i="19"/>
  <c r="M233" i="19"/>
  <c r="G253" i="19"/>
  <c r="G234" i="19"/>
  <c r="M246" i="19"/>
  <c r="G222" i="19"/>
  <c r="M238" i="19"/>
  <c r="G220" i="19"/>
  <c r="M242" i="19"/>
  <c r="G250" i="19"/>
  <c r="G251" i="19"/>
  <c r="M235" i="19"/>
  <c r="M218" i="19"/>
  <c r="M230" i="19"/>
  <c r="G240" i="19"/>
  <c r="G229" i="19"/>
  <c r="G252" i="19"/>
  <c r="G244" i="19"/>
  <c r="G227" i="19"/>
  <c r="G239" i="19"/>
  <c r="J255" i="19"/>
  <c r="J226" i="19"/>
  <c r="G217" i="19"/>
  <c r="D224" i="19"/>
  <c r="J222" i="19"/>
  <c r="J231" i="19"/>
  <c r="D221" i="19"/>
  <c r="D236" i="19"/>
  <c r="D254" i="19"/>
  <c r="D230" i="19"/>
  <c r="J247" i="19"/>
  <c r="D244" i="19"/>
  <c r="D229" i="19"/>
  <c r="D223" i="19"/>
  <c r="D235" i="19"/>
  <c r="J252" i="19"/>
  <c r="M253" i="19"/>
  <c r="J236" i="19"/>
  <c r="M228" i="19"/>
  <c r="G225" i="19"/>
  <c r="M209" i="19"/>
  <c r="D234" i="19"/>
  <c r="M237" i="19"/>
  <c r="D247" i="19"/>
  <c r="D210" i="19"/>
  <c r="G232" i="19"/>
  <c r="J221" i="19"/>
  <c r="D220" i="19"/>
  <c r="J220" i="19"/>
  <c r="D249" i="19"/>
  <c r="G245" i="19"/>
  <c r="J209" i="19"/>
  <c r="D240" i="19"/>
  <c r="D252" i="19"/>
  <c r="M252" i="19"/>
  <c r="J246" i="19"/>
  <c r="J219" i="19"/>
  <c r="J207" i="19"/>
  <c r="J244" i="19"/>
  <c r="J254" i="19"/>
  <c r="J243" i="19"/>
  <c r="J217" i="19"/>
  <c r="J250" i="19"/>
  <c r="D251" i="19"/>
  <c r="G235" i="19"/>
  <c r="J249" i="19"/>
  <c r="J245" i="19"/>
  <c r="M234" i="19"/>
  <c r="M251" i="19"/>
  <c r="D245" i="19"/>
  <c r="D238" i="19"/>
  <c r="J225" i="19"/>
  <c r="D219" i="19"/>
  <c r="G210" i="19"/>
  <c r="D228" i="19"/>
  <c r="J218" i="19"/>
  <c r="J227" i="19"/>
  <c r="D241" i="19"/>
  <c r="M222" i="19"/>
  <c r="M223" i="19"/>
  <c r="M217" i="19"/>
  <c r="M243" i="19"/>
  <c r="D239" i="19"/>
  <c r="M208" i="19"/>
  <c r="J872" i="15"/>
  <c r="M875" i="15"/>
  <c r="J810" i="15"/>
  <c r="J835" i="15"/>
  <c r="D869" i="15"/>
  <c r="M815" i="15"/>
  <c r="M830" i="15"/>
  <c r="M827" i="15"/>
  <c r="G863" i="15"/>
  <c r="M801" i="15"/>
  <c r="G832" i="15"/>
  <c r="G801" i="15"/>
  <c r="D872" i="15"/>
  <c r="G802" i="15"/>
  <c r="D825" i="15"/>
  <c r="J824" i="15"/>
  <c r="J864" i="15"/>
  <c r="G876" i="15"/>
  <c r="G820" i="15"/>
  <c r="G813" i="15"/>
  <c r="M834" i="15"/>
  <c r="J807" i="15"/>
  <c r="M853" i="15"/>
  <c r="D848" i="15"/>
  <c r="J826" i="15"/>
  <c r="M842" i="15"/>
  <c r="D850" i="15"/>
  <c r="G850" i="15"/>
  <c r="M865" i="15"/>
  <c r="J815" i="15"/>
  <c r="F913" i="15" s="1"/>
  <c r="L1013" i="15" s="1"/>
  <c r="J805" i="15"/>
  <c r="G874" i="15"/>
  <c r="M823" i="15"/>
  <c r="D830" i="15"/>
  <c r="D809" i="15"/>
  <c r="J844" i="15"/>
  <c r="J804" i="15"/>
  <c r="M829" i="15"/>
  <c r="J816" i="15"/>
  <c r="J853" i="15"/>
  <c r="J847" i="15"/>
  <c r="D847" i="15"/>
  <c r="D803" i="15"/>
  <c r="J803" i="15"/>
  <c r="M876" i="15"/>
  <c r="D856" i="15"/>
  <c r="D876" i="15"/>
  <c r="J845" i="15"/>
  <c r="J851" i="15"/>
  <c r="D877" i="15"/>
  <c r="M840" i="15"/>
  <c r="M813" i="15"/>
  <c r="D811" i="15"/>
  <c r="D828" i="15"/>
  <c r="G834" i="15"/>
  <c r="M837" i="15"/>
  <c r="M839" i="15"/>
  <c r="M879" i="15"/>
  <c r="G879" i="15"/>
  <c r="D812" i="15"/>
  <c r="M844" i="15"/>
  <c r="G842" i="15"/>
  <c r="G861" i="15"/>
  <c r="G851" i="15"/>
  <c r="M874" i="15"/>
  <c r="D821" i="15"/>
  <c r="D838" i="15"/>
  <c r="J875" i="15"/>
  <c r="J846" i="15"/>
  <c r="G868" i="15"/>
  <c r="D873" i="15"/>
  <c r="M854" i="15"/>
  <c r="D804" i="15"/>
  <c r="M883" i="15"/>
  <c r="D832" i="15"/>
  <c r="C930" i="15" s="1"/>
  <c r="D802" i="15"/>
  <c r="J802" i="15"/>
  <c r="G819" i="15"/>
  <c r="M819" i="15"/>
  <c r="J829" i="15"/>
  <c r="D819" i="15"/>
  <c r="M868" i="15"/>
  <c r="J819" i="15"/>
  <c r="F917" i="15" s="1"/>
  <c r="L1017" i="15" s="1"/>
  <c r="J837" i="15"/>
  <c r="F935" i="15" s="1"/>
  <c r="L1035" i="15" s="1"/>
  <c r="D865" i="15"/>
  <c r="M802" i="15"/>
  <c r="D853" i="15"/>
  <c r="G869" i="15"/>
  <c r="M870" i="15"/>
  <c r="J823" i="15"/>
  <c r="J856" i="15"/>
  <c r="G815" i="15"/>
  <c r="J876" i="15"/>
  <c r="F974" i="15" s="1"/>
  <c r="L1074" i="15" s="1"/>
  <c r="J839" i="15"/>
  <c r="G840" i="15"/>
  <c r="G817" i="15"/>
  <c r="J811" i="15"/>
  <c r="J878" i="15"/>
  <c r="J883" i="15"/>
  <c r="D883" i="15"/>
  <c r="G845" i="15"/>
  <c r="J828" i="15"/>
  <c r="G836" i="15"/>
  <c r="G839" i="15"/>
  <c r="J857" i="15"/>
  <c r="G853" i="15"/>
  <c r="J859" i="15"/>
  <c r="M808" i="15"/>
  <c r="J848" i="15"/>
  <c r="M857" i="15"/>
  <c r="G857" i="15"/>
  <c r="M859" i="15"/>
  <c r="G844" i="15"/>
  <c r="D826" i="15"/>
  <c r="M856" i="15"/>
  <c r="M861" i="15"/>
  <c r="M814" i="15"/>
  <c r="G812" i="15"/>
  <c r="M851" i="15"/>
  <c r="M880" i="15"/>
  <c r="G811" i="15"/>
  <c r="D822" i="15"/>
  <c r="G828" i="15"/>
  <c r="D827" i="15"/>
  <c r="G838" i="15"/>
  <c r="G865" i="15"/>
  <c r="J862" i="15"/>
  <c r="D881" i="15"/>
  <c r="M806" i="15"/>
  <c r="G881" i="15"/>
  <c r="J841" i="15"/>
  <c r="D833" i="15"/>
  <c r="J838" i="15"/>
  <c r="J868" i="15"/>
  <c r="F966" i="15" s="1"/>
  <c r="L1066" i="15" s="1"/>
  <c r="J830" i="15"/>
  <c r="F928" i="15" s="1"/>
  <c r="I1028" i="15" s="1"/>
  <c r="G872" i="15"/>
  <c r="J871" i="15"/>
  <c r="G807" i="15"/>
  <c r="G822" i="15"/>
  <c r="D863" i="15"/>
  <c r="G864" i="15"/>
  <c r="M821" i="15"/>
  <c r="M860" i="15"/>
  <c r="J873" i="15"/>
  <c r="G805" i="15"/>
  <c r="G860" i="15"/>
  <c r="M831" i="15"/>
  <c r="G803" i="15"/>
  <c r="M803" i="15"/>
  <c r="J813" i="15"/>
  <c r="D813" i="15"/>
  <c r="D867" i="15"/>
  <c r="D814" i="15"/>
  <c r="D837" i="15"/>
  <c r="G877" i="15"/>
  <c r="D834" i="15"/>
  <c r="D858" i="15"/>
  <c r="D866" i="15"/>
  <c r="M835" i="15"/>
  <c r="J852" i="15"/>
  <c r="D843" i="15"/>
  <c r="G855" i="15"/>
  <c r="M810" i="15"/>
  <c r="D816" i="15"/>
  <c r="M841" i="15"/>
  <c r="J869" i="15"/>
  <c r="D823" i="15"/>
  <c r="G816" i="15"/>
  <c r="D845" i="15"/>
  <c r="C943" i="15" s="1"/>
  <c r="D851" i="15"/>
  <c r="D807" i="15"/>
  <c r="D859" i="15"/>
  <c r="J836" i="15"/>
  <c r="G878" i="15"/>
  <c r="G856" i="15"/>
  <c r="D820" i="15"/>
  <c r="M818" i="15"/>
  <c r="M828" i="15"/>
  <c r="M809" i="15"/>
  <c r="D815" i="15"/>
  <c r="C913" i="15" s="1"/>
  <c r="F1013" i="15" s="1"/>
  <c r="J821" i="15"/>
  <c r="G823" i="15"/>
  <c r="M825" i="15"/>
  <c r="D831" i="15"/>
  <c r="J861" i="15"/>
  <c r="M863" i="15"/>
  <c r="J863" i="15"/>
  <c r="G848" i="15"/>
  <c r="G826" i="15"/>
  <c r="M826" i="15"/>
  <c r="M805" i="15"/>
  <c r="J832" i="15"/>
  <c r="J866" i="15"/>
  <c r="J870" i="15"/>
  <c r="M866" i="15"/>
  <c r="M847" i="15"/>
  <c r="G846" i="15"/>
  <c r="D808" i="15"/>
  <c r="M832" i="15"/>
  <c r="M877" i="15"/>
  <c r="G875" i="15"/>
  <c r="M869" i="15"/>
  <c r="D810" i="15"/>
  <c r="M820" i="15"/>
  <c r="D839" i="15"/>
  <c r="G830" i="15"/>
  <c r="G827" i="15"/>
  <c r="G858" i="15"/>
  <c r="J812" i="15"/>
  <c r="G859" i="15"/>
  <c r="M812" i="15"/>
  <c r="G833" i="15"/>
  <c r="G809" i="15"/>
  <c r="M862" i="15"/>
  <c r="M804" i="15"/>
  <c r="G825" i="15"/>
  <c r="J809" i="15"/>
  <c r="D861" i="15"/>
  <c r="M822" i="15"/>
  <c r="D844" i="15"/>
  <c r="M864" i="15"/>
  <c r="G835" i="15"/>
  <c r="M867" i="15"/>
  <c r="G847" i="15"/>
  <c r="G883" i="15"/>
  <c r="J867" i="15"/>
  <c r="D860" i="15"/>
  <c r="J817" i="15"/>
  <c r="G824" i="15"/>
  <c r="M873" i="15"/>
  <c r="J834" i="15"/>
  <c r="D880" i="15"/>
  <c r="G829" i="15"/>
  <c r="G841" i="15"/>
  <c r="D824" i="15"/>
  <c r="G870" i="15"/>
  <c r="G871" i="15"/>
  <c r="J877" i="15"/>
  <c r="J874" i="15"/>
  <c r="M817" i="15"/>
  <c r="D878" i="15"/>
  <c r="G837" i="15"/>
  <c r="G808" i="15"/>
  <c r="M878" i="15"/>
  <c r="J850" i="15"/>
  <c r="M833" i="15"/>
  <c r="M811" i="15"/>
  <c r="J822" i="15"/>
  <c r="J820" i="15"/>
  <c r="G843" i="15"/>
  <c r="G818" i="15"/>
  <c r="M838" i="15"/>
  <c r="D805" i="15"/>
  <c r="C903" i="15" s="1"/>
  <c r="D862" i="15"/>
  <c r="J881" i="15"/>
  <c r="D841" i="15"/>
  <c r="D868" i="15"/>
  <c r="J842" i="15"/>
  <c r="M872" i="15"/>
  <c r="G867" i="15"/>
  <c r="J858" i="15"/>
  <c r="G852" i="15"/>
  <c r="M852" i="15"/>
  <c r="J860" i="15"/>
  <c r="D829" i="15"/>
  <c r="C927" i="15" s="1"/>
  <c r="C1027" i="15" s="1"/>
  <c r="D817" i="15"/>
  <c r="J855" i="15"/>
  <c r="D806" i="15"/>
  <c r="J806" i="15"/>
  <c r="F904" i="15" s="1"/>
  <c r="I1004" i="15" s="1"/>
  <c r="J843" i="15"/>
  <c r="G821" i="15"/>
  <c r="J825" i="15"/>
  <c r="D835" i="15"/>
  <c r="M816" i="15"/>
  <c r="D874" i="15"/>
  <c r="M858" i="15"/>
  <c r="J818" i="15"/>
  <c r="F916" i="15" s="1"/>
  <c r="L1016" i="15" s="1"/>
  <c r="G814" i="15"/>
  <c r="M850" i="15"/>
  <c r="G806" i="15"/>
  <c r="D875" i="15"/>
  <c r="C973" i="15" s="1"/>
  <c r="F1073" i="15" s="1"/>
  <c r="D842" i="15"/>
  <c r="D871" i="15"/>
  <c r="M807" i="15"/>
  <c r="M848" i="15"/>
  <c r="D846" i="15"/>
  <c r="G854" i="15"/>
  <c r="M846" i="15"/>
  <c r="D870" i="15"/>
  <c r="J865" i="15"/>
  <c r="D864" i="15"/>
  <c r="M871" i="15"/>
  <c r="M845" i="15"/>
  <c r="M836" i="15"/>
  <c r="D857" i="15"/>
  <c r="D836" i="15"/>
  <c r="D818" i="15"/>
  <c r="G880" i="15"/>
  <c r="M843" i="15"/>
  <c r="J827" i="15"/>
  <c r="F925" i="15" s="1"/>
  <c r="L1025" i="15" s="1"/>
  <c r="G862" i="15"/>
  <c r="M881" i="15"/>
  <c r="J833" i="15"/>
  <c r="G804" i="15"/>
  <c r="J831" i="15"/>
  <c r="D801" i="15"/>
  <c r="M824" i="15"/>
  <c r="G810" i="15"/>
  <c r="G831" i="15"/>
  <c r="J879" i="15"/>
  <c r="D854" i="15"/>
  <c r="C952" i="15" s="1"/>
  <c r="J880" i="15"/>
  <c r="F978" i="15" s="1"/>
  <c r="I1078" i="15" s="1"/>
  <c r="M855" i="15"/>
  <c r="J840" i="15"/>
  <c r="G873" i="15"/>
  <c r="G866" i="15"/>
  <c r="C261" i="18"/>
  <c r="F251" i="18"/>
  <c r="G251" i="18" s="1"/>
  <c r="C220" i="18"/>
  <c r="J283" i="18"/>
  <c r="D218" i="18"/>
  <c r="D263" i="18"/>
  <c r="G269" i="18"/>
  <c r="J267" i="18"/>
  <c r="D215" i="18"/>
  <c r="M271" i="18"/>
  <c r="G263" i="18"/>
  <c r="D238" i="18"/>
  <c r="D268" i="18"/>
  <c r="M288" i="18"/>
  <c r="G213" i="18"/>
  <c r="M268" i="18"/>
  <c r="D219" i="18"/>
  <c r="G277" i="18"/>
  <c r="M266" i="18"/>
  <c r="J226" i="18"/>
  <c r="D283" i="18"/>
  <c r="G235" i="18"/>
  <c r="G278" i="18"/>
  <c r="M238" i="18"/>
  <c r="G212" i="18"/>
  <c r="G265" i="18"/>
  <c r="J225" i="18"/>
  <c r="D230" i="18"/>
  <c r="M227" i="18"/>
  <c r="D275" i="18"/>
  <c r="M260" i="18"/>
  <c r="J275" i="18"/>
  <c r="D239" i="18"/>
  <c r="G215" i="18"/>
  <c r="J262" i="18"/>
  <c r="M222" i="18"/>
  <c r="M214" i="18"/>
  <c r="M225" i="18"/>
  <c r="J207" i="18"/>
  <c r="D236" i="18"/>
  <c r="M275" i="18"/>
  <c r="J290" i="18"/>
  <c r="G288" i="18"/>
  <c r="J255" i="18"/>
  <c r="M250" i="18"/>
  <c r="J266" i="18"/>
  <c r="M282" i="18"/>
  <c r="J281" i="18"/>
  <c r="M241" i="18"/>
  <c r="G241" i="18"/>
  <c r="J229" i="18"/>
  <c r="D266" i="18"/>
  <c r="M287" i="18"/>
  <c r="G268" i="18"/>
  <c r="M244" i="18"/>
  <c r="J280" i="18"/>
  <c r="G266" i="18"/>
  <c r="M229" i="18"/>
  <c r="D251" i="18"/>
  <c r="G264" i="18"/>
  <c r="G240" i="18"/>
  <c r="G285" i="18"/>
  <c r="D228" i="18"/>
  <c r="D248" i="18"/>
  <c r="D217" i="18"/>
  <c r="M290" i="18"/>
  <c r="D278" i="18"/>
  <c r="J254" i="18"/>
  <c r="J287" i="18"/>
  <c r="D226" i="18"/>
  <c r="D210" i="18"/>
  <c r="G290" i="18"/>
  <c r="G276" i="18"/>
  <c r="G287" i="18"/>
  <c r="M259" i="18"/>
  <c r="M284" i="18"/>
  <c r="G262" i="18"/>
  <c r="G238" i="18"/>
  <c r="D209" i="18"/>
  <c r="D284" i="18"/>
  <c r="M226" i="18"/>
  <c r="G267" i="18"/>
  <c r="D245" i="18"/>
  <c r="J211" i="18"/>
  <c r="G216" i="18"/>
  <c r="M277" i="18"/>
  <c r="M269" i="18"/>
  <c r="D207" i="18"/>
  <c r="J273" i="18"/>
  <c r="D290" i="18"/>
  <c r="D222" i="18"/>
  <c r="J247" i="18"/>
  <c r="J271" i="18"/>
  <c r="M243" i="18"/>
  <c r="M272" i="18"/>
  <c r="D233" i="18"/>
  <c r="G247" i="18"/>
  <c r="G272" i="18"/>
  <c r="G250" i="18"/>
  <c r="G244" i="18"/>
  <c r="D229" i="18"/>
  <c r="J238" i="18"/>
  <c r="G289" i="18"/>
  <c r="D221" i="18"/>
  <c r="J276" i="18"/>
  <c r="D262" i="18"/>
  <c r="J270" i="18"/>
  <c r="D257" i="18"/>
  <c r="J232" i="18"/>
  <c r="G227" i="18"/>
  <c r="M252" i="18"/>
  <c r="J217" i="18"/>
  <c r="M264" i="18"/>
  <c r="M278" i="18"/>
  <c r="G242" i="18"/>
  <c r="M248" i="18"/>
  <c r="J284" i="18"/>
  <c r="J235" i="18"/>
  <c r="D211" i="18"/>
  <c r="J213" i="18"/>
  <c r="J257" i="18"/>
  <c r="J243" i="18"/>
  <c r="J249" i="18"/>
  <c r="J231" i="18"/>
  <c r="D264" i="18"/>
  <c r="M255" i="18"/>
  <c r="D259" i="18"/>
  <c r="J260" i="18"/>
  <c r="M231" i="18"/>
  <c r="M234" i="18"/>
  <c r="G255" i="18"/>
  <c r="G286" i="18"/>
  <c r="M233" i="18"/>
  <c r="M212" i="18"/>
  <c r="D250" i="18"/>
  <c r="G270" i="18"/>
  <c r="J251" i="18"/>
  <c r="J236" i="18"/>
  <c r="J264" i="18"/>
  <c r="G257" i="18"/>
  <c r="J288" i="18"/>
  <c r="D267" i="18"/>
  <c r="D241" i="18"/>
  <c r="D280" i="18"/>
  <c r="G274" i="18"/>
  <c r="G248" i="18"/>
  <c r="M281" i="18"/>
  <c r="J259" i="18"/>
  <c r="G222" i="18"/>
  <c r="M218" i="18"/>
  <c r="G259" i="18"/>
  <c r="M213" i="18"/>
  <c r="D252" i="18"/>
  <c r="D260" i="18"/>
  <c r="J223" i="18"/>
  <c r="M253" i="18"/>
  <c r="J228" i="18"/>
  <c r="D212" i="18"/>
  <c r="M240" i="18"/>
  <c r="G252" i="18"/>
  <c r="G281" i="18"/>
  <c r="M249" i="18"/>
  <c r="M289" i="18"/>
  <c r="J214" i="18"/>
  <c r="M273" i="18"/>
  <c r="G254" i="18"/>
  <c r="D240" i="18"/>
  <c r="M207" i="18"/>
  <c r="G279" i="18"/>
  <c r="M262" i="18"/>
  <c r="J263" i="18"/>
  <c r="M247" i="18"/>
  <c r="J272" i="18"/>
  <c r="M239" i="18"/>
  <c r="J210" i="18"/>
  <c r="D258" i="18"/>
  <c r="D286" i="18"/>
  <c r="G280" i="18"/>
  <c r="D247" i="18"/>
  <c r="J208" i="18"/>
  <c r="M256" i="18"/>
  <c r="J269" i="18"/>
  <c r="G256" i="18"/>
  <c r="D281" i="18"/>
  <c r="J230" i="18"/>
  <c r="J237" i="18"/>
  <c r="D253" i="18"/>
  <c r="J256" i="18"/>
  <c r="M265" i="18"/>
  <c r="J234" i="18"/>
  <c r="G249" i="18"/>
  <c r="M224" i="18"/>
  <c r="M286" i="18"/>
  <c r="D274" i="18"/>
  <c r="D214" i="18"/>
  <c r="J282" i="18"/>
  <c r="M254" i="18"/>
  <c r="D256" i="18"/>
  <c r="M279" i="18"/>
  <c r="G219" i="18"/>
  <c r="M232" i="18"/>
  <c r="J240" i="18"/>
  <c r="G217" i="18"/>
  <c r="J220" i="18"/>
  <c r="J224" i="18"/>
  <c r="D231" i="18"/>
  <c r="D227" i="18"/>
  <c r="J278" i="18"/>
  <c r="G223" i="18"/>
  <c r="M230" i="18"/>
  <c r="J218" i="18"/>
  <c r="M242" i="18"/>
  <c r="G209" i="18"/>
  <c r="J233" i="18"/>
  <c r="G231" i="18"/>
  <c r="G261" i="18"/>
  <c r="G284" i="18"/>
  <c r="M211" i="18"/>
  <c r="J285" i="18"/>
  <c r="J258" i="18"/>
  <c r="G253" i="18"/>
  <c r="J209" i="18"/>
  <c r="D270" i="18"/>
  <c r="D271" i="18"/>
  <c r="M263" i="18"/>
  <c r="G245" i="18"/>
  <c r="M276" i="18"/>
  <c r="M236" i="18"/>
  <c r="D225" i="18"/>
  <c r="G229" i="18"/>
  <c r="D285" i="18"/>
  <c r="G207" i="18"/>
  <c r="M209" i="18"/>
  <c r="M237" i="18"/>
  <c r="G218" i="18"/>
  <c r="J215" i="18"/>
  <c r="M217" i="18"/>
  <c r="D223" i="18"/>
  <c r="D242" i="18"/>
  <c r="M228" i="18"/>
  <c r="D287" i="18"/>
  <c r="D234" i="18"/>
  <c r="J279" i="18"/>
  <c r="D254" i="18"/>
  <c r="G258" i="18"/>
  <c r="G236" i="18"/>
  <c r="M258" i="18"/>
  <c r="J241" i="18"/>
  <c r="G239" i="18"/>
  <c r="D243" i="18"/>
  <c r="D255" i="18"/>
  <c r="J216" i="18"/>
  <c r="G271" i="18"/>
  <c r="J268" i="18"/>
  <c r="M219" i="18"/>
  <c r="M216" i="18"/>
  <c r="G260" i="18"/>
  <c r="D232" i="18"/>
  <c r="G246" i="18"/>
  <c r="M246" i="18"/>
  <c r="M220" i="18"/>
  <c r="D282" i="18"/>
  <c r="J239" i="18"/>
  <c r="G225" i="18"/>
  <c r="D272" i="18"/>
  <c r="D265" i="18"/>
  <c r="D224" i="18"/>
  <c r="G208" i="18"/>
  <c r="D269" i="18"/>
  <c r="G224" i="18"/>
  <c r="D277" i="18"/>
  <c r="D276" i="18"/>
  <c r="M245" i="18"/>
  <c r="G243" i="18"/>
  <c r="M221" i="18"/>
  <c r="G210" i="18"/>
  <c r="M285" i="18"/>
  <c r="M223" i="18"/>
  <c r="D249" i="18"/>
  <c r="D279" i="18"/>
  <c r="M267" i="18"/>
  <c r="J250" i="18"/>
  <c r="D273" i="18"/>
  <c r="M251" i="18"/>
  <c r="D213" i="18"/>
  <c r="G221" i="18"/>
  <c r="J242" i="18"/>
  <c r="D291" i="18"/>
  <c r="C386" i="18" s="1"/>
  <c r="G232" i="18"/>
  <c r="G282" i="18"/>
  <c r="D246" i="18"/>
  <c r="M208" i="18"/>
  <c r="G237" i="18"/>
  <c r="J248" i="18"/>
  <c r="D288" i="18"/>
  <c r="J245" i="18"/>
  <c r="J244" i="18"/>
  <c r="M283" i="18"/>
  <c r="M257" i="18"/>
  <c r="G283" i="18"/>
  <c r="J289" i="18"/>
  <c r="D235" i="18"/>
  <c r="J212" i="18"/>
  <c r="J221" i="18"/>
  <c r="M270" i="18"/>
  <c r="G228" i="18"/>
  <c r="G234" i="18"/>
  <c r="J253" i="18"/>
  <c r="J227" i="18"/>
  <c r="D237" i="18"/>
  <c r="J277" i="18"/>
  <c r="J246" i="18"/>
  <c r="G214" i="18"/>
  <c r="M261" i="18"/>
  <c r="J219" i="18"/>
  <c r="D244" i="18"/>
  <c r="J286" i="18"/>
  <c r="M210" i="18"/>
  <c r="G211" i="18"/>
  <c r="G226" i="18"/>
  <c r="G230" i="18"/>
  <c r="G275" i="18"/>
  <c r="D216" i="18"/>
  <c r="G220" i="18"/>
  <c r="J265" i="18"/>
  <c r="G273" i="18"/>
  <c r="D289" i="18"/>
  <c r="J274" i="18"/>
  <c r="M274" i="18"/>
  <c r="J222" i="18"/>
  <c r="G233" i="18"/>
  <c r="M215" i="18"/>
  <c r="M280" i="18"/>
  <c r="M235" i="18"/>
  <c r="J252" i="18"/>
  <c r="J261" i="18"/>
  <c r="C210" i="16"/>
  <c r="C239" i="16"/>
  <c r="F261" i="16"/>
  <c r="C221" i="16"/>
  <c r="L251" i="16"/>
  <c r="M251" i="16" s="1"/>
  <c r="I227" i="16"/>
  <c r="F268" i="16"/>
  <c r="F270" i="16"/>
  <c r="C253" i="16"/>
  <c r="I211" i="16"/>
  <c r="I262" i="16"/>
  <c r="C276" i="16"/>
  <c r="L209" i="16"/>
  <c r="I239" i="16"/>
  <c r="F248" i="16"/>
  <c r="F219" i="16"/>
  <c r="F273" i="16"/>
  <c r="F245" i="17"/>
  <c r="I210" i="17"/>
  <c r="L243" i="17"/>
  <c r="L241" i="17"/>
  <c r="I269" i="17"/>
  <c r="C229" i="17"/>
  <c r="L238" i="17"/>
  <c r="F235" i="17"/>
  <c r="F256" i="17"/>
  <c r="F223" i="17"/>
  <c r="F286" i="17"/>
  <c r="C254" i="17"/>
  <c r="I240" i="17"/>
  <c r="F237" i="17"/>
  <c r="L255" i="16"/>
  <c r="C273" i="16"/>
  <c r="I255" i="16"/>
  <c r="I264" i="16"/>
  <c r="L257" i="16"/>
  <c r="F210" i="16"/>
  <c r="L254" i="16"/>
  <c r="L274" i="16"/>
  <c r="C259" i="16"/>
  <c r="L216" i="16"/>
  <c r="L232" i="16"/>
  <c r="I245" i="16"/>
  <c r="I224" i="16"/>
  <c r="I241" i="16"/>
  <c r="F246" i="16"/>
  <c r="F272" i="16"/>
  <c r="L249" i="16"/>
  <c r="L215" i="16"/>
  <c r="I213" i="17"/>
  <c r="C210" i="17"/>
  <c r="C280" i="17"/>
  <c r="L286" i="17"/>
  <c r="L251" i="17"/>
  <c r="I227" i="17"/>
  <c r="C260" i="17"/>
  <c r="L287" i="17"/>
  <c r="F281" i="17"/>
  <c r="C235" i="17"/>
  <c r="L223" i="17"/>
  <c r="C245" i="17"/>
  <c r="C222" i="17"/>
  <c r="C253" i="17"/>
  <c r="L247" i="17"/>
  <c r="C211" i="17"/>
  <c r="I211" i="17"/>
  <c r="F283" i="17"/>
  <c r="L210" i="17"/>
  <c r="I228" i="17"/>
  <c r="F217" i="17"/>
  <c r="F229" i="17"/>
  <c r="I262" i="17"/>
  <c r="F260" i="17"/>
  <c r="L236" i="17"/>
  <c r="C276" i="17"/>
  <c r="L211" i="17"/>
  <c r="L209" i="17"/>
  <c r="C240" i="17"/>
  <c r="I239" i="17"/>
  <c r="C287" i="17"/>
  <c r="L224" i="17"/>
  <c r="F248" i="17"/>
  <c r="L263" i="17"/>
  <c r="F219" i="17"/>
  <c r="C283" i="17"/>
  <c r="I256" i="17"/>
  <c r="F289" i="17"/>
  <c r="L227" i="17"/>
  <c r="F273" i="17"/>
  <c r="I243" i="17"/>
  <c r="F276" i="17"/>
  <c r="I286" i="16"/>
  <c r="I214" i="16"/>
  <c r="F254" i="16"/>
  <c r="I274" i="16"/>
  <c r="I278" i="16"/>
  <c r="C266" i="16"/>
  <c r="L278" i="16"/>
  <c r="I265" i="16"/>
  <c r="F243" i="16"/>
  <c r="L242" i="16"/>
  <c r="C226" i="16"/>
  <c r="C218" i="16"/>
  <c r="C207" i="16"/>
  <c r="C116" i="16"/>
  <c r="F225" i="16"/>
  <c r="L214" i="16"/>
  <c r="I229" i="16"/>
  <c r="F213" i="16"/>
  <c r="L265" i="16"/>
  <c r="C291" i="16"/>
  <c r="I226" i="16"/>
  <c r="F279" i="16"/>
  <c r="C251" i="16"/>
  <c r="I215" i="16"/>
  <c r="L253" i="16"/>
  <c r="I208" i="16"/>
  <c r="L229" i="16"/>
  <c r="F228" i="16"/>
  <c r="L281" i="16"/>
  <c r="M281" i="16" s="1"/>
  <c r="I270" i="16"/>
  <c r="I258" i="16"/>
  <c r="L208" i="16"/>
  <c r="L273" i="16"/>
  <c r="F253" i="16"/>
  <c r="L261" i="16"/>
  <c r="F222" i="16"/>
  <c r="L233" i="16"/>
  <c r="F226" i="16"/>
  <c r="F230" i="16"/>
  <c r="F278" i="16"/>
  <c r="F221" i="16"/>
  <c r="L212" i="16"/>
  <c r="C242" i="16"/>
  <c r="I232" i="16"/>
  <c r="I244" i="16"/>
  <c r="I247" i="16"/>
  <c r="F263" i="16"/>
  <c r="C286" i="16"/>
  <c r="L217" i="16"/>
  <c r="C271" i="16"/>
  <c r="L262" i="16"/>
  <c r="I212" i="17"/>
  <c r="L255" i="17"/>
  <c r="C288" i="17"/>
  <c r="F251" i="17"/>
  <c r="I222" i="17"/>
  <c r="C273" i="17"/>
  <c r="C275" i="17"/>
  <c r="I255" i="17"/>
  <c r="F241" i="17"/>
  <c r="F284" i="17"/>
  <c r="C243" i="17"/>
  <c r="C234" i="17"/>
  <c r="I279" i="17"/>
  <c r="I264" i="17"/>
  <c r="I234" i="17"/>
  <c r="L275" i="17"/>
  <c r="I275" i="17"/>
  <c r="L257" i="17"/>
  <c r="I221" i="17"/>
  <c r="F266" i="17"/>
  <c r="F210" i="17"/>
  <c r="I268" i="17"/>
  <c r="L254" i="17"/>
  <c r="F257" i="17"/>
  <c r="F207" i="17"/>
  <c r="L218" i="17"/>
  <c r="F236" i="17"/>
  <c r="L252" i="17"/>
  <c r="L274" i="17"/>
  <c r="C269" i="17"/>
  <c r="C265" i="17"/>
  <c r="L256" i="17"/>
  <c r="F231" i="17"/>
  <c r="C259" i="17"/>
  <c r="C272" i="17"/>
  <c r="C250" i="17"/>
  <c r="L268" i="17"/>
  <c r="C216" i="17"/>
  <c r="L216" i="17"/>
  <c r="C219" i="17"/>
  <c r="L232" i="17"/>
  <c r="I245" i="17"/>
  <c r="I284" i="17"/>
  <c r="I224" i="17"/>
  <c r="L250" i="17"/>
  <c r="I241" i="17"/>
  <c r="C241" i="17"/>
  <c r="L213" i="17"/>
  <c r="F246" i="17"/>
  <c r="F275" i="17"/>
  <c r="C258" i="17"/>
  <c r="F233" i="17"/>
  <c r="F272" i="17"/>
  <c r="L249" i="17"/>
  <c r="C270" i="17"/>
  <c r="F211" i="17"/>
  <c r="C281" i="17"/>
  <c r="L215" i="17"/>
  <c r="C282" i="17"/>
  <c r="I250" i="17"/>
  <c r="F277" i="16"/>
  <c r="F214" i="16"/>
  <c r="G214" i="16" s="1"/>
  <c r="I285" i="16"/>
  <c r="C245" i="16"/>
  <c r="F283" i="16"/>
  <c r="C240" i="16"/>
  <c r="L263" i="16"/>
  <c r="I256" i="16"/>
  <c r="L227" i="16"/>
  <c r="I243" i="16"/>
  <c r="F285" i="17"/>
  <c r="I267" i="17"/>
  <c r="L271" i="17"/>
  <c r="I237" i="17"/>
  <c r="I236" i="17"/>
  <c r="C244" i="17"/>
  <c r="C290" i="17"/>
  <c r="I235" i="17"/>
  <c r="I218" i="17"/>
  <c r="C233" i="17"/>
  <c r="C232" i="17"/>
  <c r="L259" i="17"/>
  <c r="I230" i="17"/>
  <c r="I231" i="17"/>
  <c r="I212" i="16"/>
  <c r="J212" i="16" s="1"/>
  <c r="F251" i="16"/>
  <c r="I222" i="16"/>
  <c r="F241" i="16"/>
  <c r="C234" i="16"/>
  <c r="L275" i="16"/>
  <c r="F266" i="16"/>
  <c r="I268" i="16"/>
  <c r="F236" i="16"/>
  <c r="C265" i="16"/>
  <c r="F231" i="16"/>
  <c r="C216" i="16"/>
  <c r="C219" i="16"/>
  <c r="L213" i="16"/>
  <c r="F275" i="16"/>
  <c r="C270" i="16"/>
  <c r="C282" i="16"/>
  <c r="F277" i="17"/>
  <c r="C239" i="17"/>
  <c r="I276" i="17"/>
  <c r="C221" i="17"/>
  <c r="C255" i="17"/>
  <c r="F270" i="17"/>
  <c r="L276" i="16"/>
  <c r="C279" i="16"/>
  <c r="L264" i="16"/>
  <c r="L240" i="16"/>
  <c r="I289" i="16"/>
  <c r="F255" i="16"/>
  <c r="L266" i="16"/>
  <c r="C257" i="16"/>
  <c r="L221" i="16"/>
  <c r="I263" i="16"/>
  <c r="I259" i="16"/>
  <c r="L237" i="16"/>
  <c r="F267" i="16"/>
  <c r="L284" i="16"/>
  <c r="F271" i="16"/>
  <c r="I248" i="16"/>
  <c r="I220" i="16"/>
  <c r="L245" i="16"/>
  <c r="C220" i="16"/>
  <c r="F247" i="16"/>
  <c r="L267" i="16"/>
  <c r="I280" i="16"/>
  <c r="L258" i="16"/>
  <c r="L277" i="16"/>
  <c r="C217" i="16"/>
  <c r="I214" i="17"/>
  <c r="F254" i="17"/>
  <c r="I274" i="17"/>
  <c r="I278" i="17"/>
  <c r="C266" i="17"/>
  <c r="L278" i="17"/>
  <c r="I265" i="17"/>
  <c r="F243" i="17"/>
  <c r="L242" i="17"/>
  <c r="C226" i="17"/>
  <c r="C218" i="17"/>
  <c r="C207" i="17"/>
  <c r="F225" i="17"/>
  <c r="L214" i="17"/>
  <c r="I229" i="17"/>
  <c r="F213" i="17"/>
  <c r="L265" i="17"/>
  <c r="C291" i="17"/>
  <c r="I226" i="17"/>
  <c r="F279" i="17"/>
  <c r="C251" i="17"/>
  <c r="I215" i="17"/>
  <c r="L253" i="17"/>
  <c r="I208" i="17"/>
  <c r="L229" i="17"/>
  <c r="F228" i="17"/>
  <c r="L281" i="17"/>
  <c r="I270" i="17"/>
  <c r="I258" i="17"/>
  <c r="L208" i="17"/>
  <c r="L273" i="17"/>
  <c r="F253" i="17"/>
  <c r="L261" i="17"/>
  <c r="F222" i="17"/>
  <c r="L233" i="17"/>
  <c r="F226" i="17"/>
  <c r="F230" i="17"/>
  <c r="F278" i="17"/>
  <c r="F221" i="17"/>
  <c r="L212" i="17"/>
  <c r="C242" i="17"/>
  <c r="I232" i="17"/>
  <c r="I244" i="17"/>
  <c r="I247" i="17"/>
  <c r="F263" i="17"/>
  <c r="C286" i="17"/>
  <c r="L217" i="17"/>
  <c r="C271" i="17"/>
  <c r="L262" i="17"/>
  <c r="I223" i="16"/>
  <c r="C237" i="16"/>
  <c r="C228" i="16"/>
  <c r="C263" i="16"/>
  <c r="F265" i="16"/>
  <c r="C268" i="16"/>
  <c r="I282" i="16"/>
  <c r="C230" i="16"/>
  <c r="C231" i="16"/>
  <c r="C213" i="16"/>
  <c r="F240" i="16"/>
  <c r="L279" i="16"/>
  <c r="C208" i="16"/>
  <c r="I272" i="16"/>
  <c r="J272" i="16" s="1"/>
  <c r="F264" i="16"/>
  <c r="I253" i="16"/>
  <c r="I242" i="16"/>
  <c r="F208" i="16"/>
  <c r="L228" i="16"/>
  <c r="C256" i="16"/>
  <c r="L246" i="16"/>
  <c r="I271" i="16"/>
  <c r="I209" i="16"/>
  <c r="F252" i="16"/>
  <c r="F274" i="16"/>
  <c r="G274" i="16" s="1"/>
  <c r="I207" i="16"/>
  <c r="L222" i="16"/>
  <c r="I219" i="16"/>
  <c r="F249" i="16"/>
  <c r="C212" i="16"/>
  <c r="F290" i="16"/>
  <c r="I288" i="16"/>
  <c r="C264" i="16"/>
  <c r="F212" i="16"/>
  <c r="L282" i="16"/>
  <c r="C227" i="16"/>
  <c r="F280" i="16"/>
  <c r="C246" i="16"/>
  <c r="I287" i="16"/>
  <c r="F224" i="16"/>
  <c r="F218" i="16"/>
  <c r="C262" i="16"/>
  <c r="L248" i="16"/>
  <c r="I266" i="16"/>
  <c r="F282" i="16"/>
  <c r="C274" i="16"/>
  <c r="F215" i="16"/>
  <c r="L260" i="16"/>
  <c r="L226" i="16"/>
  <c r="I273" i="16"/>
  <c r="J273" i="16" s="1"/>
  <c r="I225" i="16"/>
  <c r="I257" i="16"/>
  <c r="F209" i="16"/>
  <c r="C209" i="16"/>
  <c r="C236" i="16"/>
  <c r="C277" i="16"/>
  <c r="C238" i="16"/>
  <c r="F234" i="16"/>
  <c r="L270" i="16"/>
  <c r="I246" i="16"/>
  <c r="I213" i="16"/>
  <c r="L225" i="16"/>
  <c r="L235" i="16"/>
  <c r="C223" i="16"/>
  <c r="I254" i="16"/>
  <c r="C280" i="16"/>
  <c r="I276" i="16"/>
  <c r="L286" i="16"/>
  <c r="C255" i="16"/>
  <c r="F220" i="16"/>
  <c r="C260" i="16"/>
  <c r="L287" i="16"/>
  <c r="F281" i="16"/>
  <c r="C235" i="16"/>
  <c r="L223" i="16"/>
  <c r="C222" i="16"/>
  <c r="L247" i="16"/>
  <c r="C211" i="16"/>
  <c r="L210" i="16"/>
  <c r="I228" i="16"/>
  <c r="F217" i="16"/>
  <c r="F229" i="16"/>
  <c r="F260" i="16"/>
  <c r="L236" i="16"/>
  <c r="M236" i="16" s="1"/>
  <c r="L211" i="16"/>
  <c r="M211" i="16" s="1"/>
  <c r="C287" i="16"/>
  <c r="L224" i="16"/>
  <c r="C283" i="16"/>
  <c r="F289" i="16"/>
  <c r="F276" i="16"/>
  <c r="G276" i="16" s="1"/>
  <c r="I290" i="17"/>
  <c r="C248" i="17"/>
  <c r="L269" i="17"/>
  <c r="I252" i="17"/>
  <c r="L288" i="17"/>
  <c r="L230" i="17"/>
  <c r="I233" i="17"/>
  <c r="C225" i="17"/>
  <c r="L289" i="17"/>
  <c r="I238" i="17"/>
  <c r="L280" i="17"/>
  <c r="C252" i="17"/>
  <c r="C224" i="17"/>
  <c r="C267" i="17"/>
  <c r="I277" i="17"/>
  <c r="I217" i="17"/>
  <c r="L272" i="17"/>
  <c r="F250" i="17"/>
  <c r="L244" i="17"/>
  <c r="F288" i="17"/>
  <c r="I251" i="17"/>
  <c r="L239" i="17"/>
  <c r="I283" i="17"/>
  <c r="F244" i="17"/>
  <c r="C288" i="16"/>
  <c r="C275" i="16"/>
  <c r="F284" i="16"/>
  <c r="C243" i="16"/>
  <c r="I279" i="16"/>
  <c r="I234" i="16"/>
  <c r="I275" i="16"/>
  <c r="I221" i="16"/>
  <c r="F257" i="16"/>
  <c r="F207" i="16"/>
  <c r="L218" i="16"/>
  <c r="L252" i="16"/>
  <c r="C269" i="16"/>
  <c r="L256" i="16"/>
  <c r="C272" i="16"/>
  <c r="C250" i="16"/>
  <c r="L268" i="16"/>
  <c r="I284" i="16"/>
  <c r="L250" i="16"/>
  <c r="C241" i="16"/>
  <c r="C258" i="16"/>
  <c r="F233" i="16"/>
  <c r="F211" i="16"/>
  <c r="C281" i="16"/>
  <c r="I250" i="16"/>
  <c r="L225" i="17"/>
  <c r="L235" i="17"/>
  <c r="C223" i="17"/>
  <c r="I254" i="17"/>
  <c r="F261" i="17"/>
  <c r="F214" i="17"/>
  <c r="I285" i="17"/>
  <c r="F220" i="17"/>
  <c r="F268" i="17"/>
  <c r="C285" i="16"/>
  <c r="F216" i="16"/>
  <c r="C215" i="16"/>
  <c r="C247" i="16"/>
  <c r="F258" i="16"/>
  <c r="F259" i="16"/>
  <c r="F239" i="16"/>
  <c r="F269" i="16"/>
  <c r="L290" i="16"/>
  <c r="I216" i="16"/>
  <c r="F227" i="16"/>
  <c r="C284" i="16"/>
  <c r="C289" i="16"/>
  <c r="F287" i="16"/>
  <c r="D214" i="16"/>
  <c r="L220" i="16"/>
  <c r="F238" i="16"/>
  <c r="L285" i="16"/>
  <c r="C261" i="16"/>
  <c r="L234" i="16"/>
  <c r="F262" i="16"/>
  <c r="L283" i="16"/>
  <c r="L231" i="16"/>
  <c r="I249" i="16"/>
  <c r="I261" i="16"/>
  <c r="I281" i="16"/>
  <c r="C278" i="16"/>
  <c r="L219" i="16"/>
  <c r="F232" i="16"/>
  <c r="C249" i="16"/>
  <c r="L207" i="16"/>
  <c r="I260" i="16"/>
  <c r="F242" i="16"/>
  <c r="I286" i="17"/>
  <c r="C285" i="17"/>
  <c r="L276" i="17"/>
  <c r="F216" i="17"/>
  <c r="C279" i="17"/>
  <c r="C215" i="17"/>
  <c r="C247" i="17"/>
  <c r="F258" i="17"/>
  <c r="L264" i="17"/>
  <c r="F259" i="17"/>
  <c r="L240" i="17"/>
  <c r="F239" i="17"/>
  <c r="F269" i="17"/>
  <c r="I289" i="17"/>
  <c r="F255" i="17"/>
  <c r="L266" i="17"/>
  <c r="L290" i="17"/>
  <c r="C257" i="17"/>
  <c r="L221" i="17"/>
  <c r="I216" i="17"/>
  <c r="F227" i="17"/>
  <c r="I263" i="17"/>
  <c r="C284" i="17"/>
  <c r="I259" i="17"/>
  <c r="L237" i="17"/>
  <c r="C289" i="17"/>
  <c r="F287" i="17"/>
  <c r="F267" i="17"/>
  <c r="C214" i="17"/>
  <c r="L220" i="17"/>
  <c r="F238" i="17"/>
  <c r="L284" i="17"/>
  <c r="L285" i="17"/>
  <c r="C261" i="17"/>
  <c r="F271" i="17"/>
  <c r="L234" i="17"/>
  <c r="F262" i="17"/>
  <c r="I248" i="17"/>
  <c r="L283" i="17"/>
  <c r="L231" i="17"/>
  <c r="I249" i="17"/>
  <c r="I220" i="17"/>
  <c r="L245" i="17"/>
  <c r="I261" i="17"/>
  <c r="C220" i="17"/>
  <c r="I281" i="17"/>
  <c r="F247" i="17"/>
  <c r="C278" i="17"/>
  <c r="L219" i="17"/>
  <c r="L267" i="17"/>
  <c r="F232" i="17"/>
  <c r="C249" i="17"/>
  <c r="L207" i="17"/>
  <c r="I260" i="17"/>
  <c r="I280" i="17"/>
  <c r="F242" i="17"/>
  <c r="L258" i="17"/>
  <c r="L277" i="17"/>
  <c r="C217" i="17"/>
  <c r="F245" i="16"/>
  <c r="I290" i="16"/>
  <c r="F285" i="16"/>
  <c r="C248" i="16"/>
  <c r="I210" i="16"/>
  <c r="L269" i="16"/>
  <c r="L243" i="16"/>
  <c r="I267" i="16"/>
  <c r="I252" i="16"/>
  <c r="L241" i="16"/>
  <c r="L288" i="16"/>
  <c r="L230" i="16"/>
  <c r="I233" i="16"/>
  <c r="C225" i="16"/>
  <c r="I269" i="16"/>
  <c r="L271" i="16"/>
  <c r="C229" i="16"/>
  <c r="L289" i="16"/>
  <c r="I237" i="16"/>
  <c r="I238" i="16"/>
  <c r="L238" i="16"/>
  <c r="F235" i="16"/>
  <c r="L280" i="16"/>
  <c r="C252" i="16"/>
  <c r="C224" i="16"/>
  <c r="F256" i="16"/>
  <c r="I236" i="16"/>
  <c r="F223" i="16"/>
  <c r="C267" i="16"/>
  <c r="C244" i="16"/>
  <c r="I277" i="16"/>
  <c r="I217" i="16"/>
  <c r="F286" i="16"/>
  <c r="C290" i="16"/>
  <c r="C254" i="16"/>
  <c r="L272" i="16"/>
  <c r="I235" i="16"/>
  <c r="F250" i="16"/>
  <c r="L244" i="16"/>
  <c r="I218" i="16"/>
  <c r="J218" i="16" s="1"/>
  <c r="C233" i="16"/>
  <c r="F288" i="16"/>
  <c r="C232" i="16"/>
  <c r="I251" i="16"/>
  <c r="L239" i="16"/>
  <c r="L259" i="16"/>
  <c r="I283" i="16"/>
  <c r="I230" i="16"/>
  <c r="J230" i="16" s="1"/>
  <c r="I240" i="16"/>
  <c r="F244" i="16"/>
  <c r="I231" i="16"/>
  <c r="F237" i="16"/>
  <c r="I223" i="17"/>
  <c r="C237" i="17"/>
  <c r="C228" i="17"/>
  <c r="C263" i="17"/>
  <c r="F265" i="17"/>
  <c r="C268" i="17"/>
  <c r="I282" i="17"/>
  <c r="C230" i="17"/>
  <c r="C231" i="17"/>
  <c r="C213" i="17"/>
  <c r="F240" i="17"/>
  <c r="L279" i="17"/>
  <c r="C208" i="17"/>
  <c r="I272" i="17"/>
  <c r="F264" i="17"/>
  <c r="I253" i="17"/>
  <c r="I242" i="17"/>
  <c r="F208" i="17"/>
  <c r="L228" i="17"/>
  <c r="C256" i="17"/>
  <c r="L246" i="17"/>
  <c r="I271" i="17"/>
  <c r="I209" i="17"/>
  <c r="F252" i="17"/>
  <c r="F274" i="17"/>
  <c r="I207" i="17"/>
  <c r="L222" i="17"/>
  <c r="I219" i="17"/>
  <c r="F249" i="17"/>
  <c r="C212" i="17"/>
  <c r="F290" i="17"/>
  <c r="I288" i="17"/>
  <c r="C264" i="17"/>
  <c r="F212" i="17"/>
  <c r="L282" i="17"/>
  <c r="C227" i="17"/>
  <c r="F280" i="17"/>
  <c r="C246" i="17"/>
  <c r="I287" i="17"/>
  <c r="F224" i="17"/>
  <c r="F218" i="17"/>
  <c r="C262" i="17"/>
  <c r="L248" i="17"/>
  <c r="I266" i="17"/>
  <c r="F282" i="17"/>
  <c r="C274" i="17"/>
  <c r="F215" i="17"/>
  <c r="L260" i="17"/>
  <c r="L226" i="17"/>
  <c r="I273" i="17"/>
  <c r="I225" i="17"/>
  <c r="I257" i="17"/>
  <c r="F209" i="17"/>
  <c r="C209" i="17"/>
  <c r="C236" i="17"/>
  <c r="C277" i="17"/>
  <c r="C238" i="17"/>
  <c r="F234" i="17"/>
  <c r="L270" i="17"/>
  <c r="I246" i="17"/>
  <c r="C934" i="15" l="1"/>
  <c r="F1034" i="15" s="1"/>
  <c r="F923" i="15"/>
  <c r="L1023" i="15" s="1"/>
  <c r="F958" i="15"/>
  <c r="L1058" i="15" s="1"/>
  <c r="F920" i="15"/>
  <c r="I1020" i="15" s="1"/>
  <c r="F938" i="15"/>
  <c r="L1038" i="15" s="1"/>
  <c r="F941" i="15"/>
  <c r="L1041" i="15" s="1"/>
  <c r="F965" i="15"/>
  <c r="L1065" i="15" s="1"/>
  <c r="C959" i="15"/>
  <c r="C1059" i="15" s="1"/>
  <c r="F929" i="15"/>
  <c r="I1029" i="15" s="1"/>
  <c r="C916" i="15"/>
  <c r="F1016" i="15" s="1"/>
  <c r="F948" i="15"/>
  <c r="I1048" i="15" s="1"/>
  <c r="F907" i="15"/>
  <c r="L1007" i="15" s="1"/>
  <c r="F910" i="15"/>
  <c r="I1010" i="15" s="1"/>
  <c r="F964" i="15"/>
  <c r="L1064" i="15" s="1"/>
  <c r="F909" i="15"/>
  <c r="L1009" i="15" s="1"/>
  <c r="F949" i="15"/>
  <c r="L1049" i="15" s="1"/>
  <c r="F902" i="15"/>
  <c r="L1002" i="15" s="1"/>
  <c r="I1038" i="15"/>
  <c r="L1078" i="15"/>
  <c r="I1017" i="15"/>
  <c r="L1004" i="15"/>
  <c r="I1066" i="15"/>
  <c r="I1025" i="15"/>
  <c r="L1028" i="15"/>
  <c r="L1010" i="15"/>
  <c r="I998" i="15"/>
  <c r="L998" i="15"/>
  <c r="L1029" i="15"/>
  <c r="I1016" i="15"/>
  <c r="I1013" i="15"/>
  <c r="I1074" i="15"/>
  <c r="L1080" i="15"/>
  <c r="I1080" i="15"/>
  <c r="I1035" i="15"/>
  <c r="I1047" i="15"/>
  <c r="L1047" i="15"/>
  <c r="F1080" i="15"/>
  <c r="C899" i="15"/>
  <c r="C915" i="15"/>
  <c r="C1015" i="15" s="1"/>
  <c r="F975" i="15"/>
  <c r="C906" i="15"/>
  <c r="F968" i="15"/>
  <c r="C949" i="15"/>
  <c r="C964" i="15"/>
  <c r="C1064" i="15" s="1"/>
  <c r="F911" i="15"/>
  <c r="C920" i="15"/>
  <c r="C1020" i="15" s="1"/>
  <c r="C924" i="15"/>
  <c r="F1024" i="15" s="1"/>
  <c r="F976" i="15"/>
  <c r="F937" i="15"/>
  <c r="F921" i="15"/>
  <c r="C919" i="15"/>
  <c r="C1019" i="15" s="1"/>
  <c r="C926" i="15"/>
  <c r="C1026" i="15" s="1"/>
  <c r="C975" i="15"/>
  <c r="C1075" i="15" s="1"/>
  <c r="C954" i="15"/>
  <c r="C945" i="15"/>
  <c r="C1045" i="15" s="1"/>
  <c r="F905" i="15"/>
  <c r="C1013" i="15"/>
  <c r="C968" i="15"/>
  <c r="F956" i="15"/>
  <c r="F918" i="15"/>
  <c r="C937" i="15"/>
  <c r="F1037" i="15" s="1"/>
  <c r="F959" i="15"/>
  <c r="C956" i="15"/>
  <c r="C1056" i="15" s="1"/>
  <c r="F945" i="15"/>
  <c r="C970" i="15"/>
  <c r="C1070" i="15" s="1"/>
  <c r="C967" i="15"/>
  <c r="F970" i="15"/>
  <c r="C977" i="15"/>
  <c r="F1077" i="15" s="1"/>
  <c r="C950" i="15"/>
  <c r="C933" i="15"/>
  <c r="F1033" i="15" s="1"/>
  <c r="C966" i="15"/>
  <c r="C1066" i="15" s="1"/>
  <c r="C941" i="15"/>
  <c r="F1052" i="15"/>
  <c r="F934" i="15"/>
  <c r="C912" i="15"/>
  <c r="C972" i="15"/>
  <c r="C911" i="15"/>
  <c r="F957" i="15"/>
  <c r="C971" i="15"/>
  <c r="F1071" i="15" s="1"/>
  <c r="C901" i="15"/>
  <c r="F1001" i="15" s="1"/>
  <c r="C948" i="15"/>
  <c r="C923" i="15"/>
  <c r="F1030" i="15"/>
  <c r="C1052" i="15"/>
  <c r="C1030" i="15"/>
  <c r="F967" i="15"/>
  <c r="C935" i="15"/>
  <c r="F926" i="15"/>
  <c r="C928" i="15"/>
  <c r="C1016" i="15"/>
  <c r="C1003" i="15"/>
  <c r="F1047" i="15"/>
  <c r="C1047" i="15"/>
  <c r="C904" i="15"/>
  <c r="C976" i="15"/>
  <c r="F919" i="15"/>
  <c r="F936" i="15"/>
  <c r="F955" i="15"/>
  <c r="C917" i="15"/>
  <c r="C902" i="15"/>
  <c r="F924" i="15"/>
  <c r="C1054" i="15"/>
  <c r="F899" i="15"/>
  <c r="F1064" i="15"/>
  <c r="F1050" i="15"/>
  <c r="C1043" i="15"/>
  <c r="F912" i="15"/>
  <c r="C341" i="18"/>
  <c r="F931" i="15"/>
  <c r="C955" i="15"/>
  <c r="C962" i="15"/>
  <c r="C969" i="15"/>
  <c r="F953" i="15"/>
  <c r="F979" i="15"/>
  <c r="C978" i="15"/>
  <c r="F915" i="15"/>
  <c r="C942" i="15"/>
  <c r="F930" i="15"/>
  <c r="C929" i="15"/>
  <c r="C918" i="15"/>
  <c r="C957" i="15"/>
  <c r="C914" i="15"/>
  <c r="F950" i="15"/>
  <c r="C932" i="15"/>
  <c r="C965" i="15"/>
  <c r="F971" i="15"/>
  <c r="C961" i="15"/>
  <c r="C931" i="15"/>
  <c r="C979" i="15"/>
  <c r="C925" i="15"/>
  <c r="C981" i="15"/>
  <c r="F927" i="15"/>
  <c r="C900" i="15"/>
  <c r="F973" i="15"/>
  <c r="C910" i="15"/>
  <c r="F943" i="15"/>
  <c r="F901" i="15"/>
  <c r="F951" i="15"/>
  <c r="F942" i="15"/>
  <c r="C946" i="15"/>
  <c r="F922" i="15"/>
  <c r="F933" i="15"/>
  <c r="C1034" i="15"/>
  <c r="F1003" i="15"/>
  <c r="F1043" i="15"/>
  <c r="C998" i="15"/>
  <c r="F998" i="15"/>
  <c r="F1027" i="15"/>
  <c r="C939" i="15"/>
  <c r="F969" i="15"/>
  <c r="F946" i="15"/>
  <c r="C963" i="15"/>
  <c r="F900" i="15"/>
  <c r="F944" i="15"/>
  <c r="C909" i="15"/>
  <c r="F962" i="15"/>
  <c r="F977" i="15"/>
  <c r="F963" i="15"/>
  <c r="C944" i="15"/>
  <c r="C940" i="15"/>
  <c r="F940" i="15"/>
  <c r="C960" i="15"/>
  <c r="F972" i="15"/>
  <c r="C922" i="15"/>
  <c r="F932" i="15"/>
  <c r="C958" i="15"/>
  <c r="C908" i="15"/>
  <c r="F961" i="15"/>
  <c r="C905" i="15"/>
  <c r="C921" i="15"/>
  <c r="F939" i="15"/>
  <c r="F960" i="15"/>
  <c r="F981" i="15"/>
  <c r="F954" i="15"/>
  <c r="C951" i="15"/>
  <c r="C936" i="15"/>
  <c r="C974" i="15"/>
  <c r="F914" i="15"/>
  <c r="C907" i="15"/>
  <c r="F903" i="15"/>
  <c r="F908" i="15"/>
  <c r="F906" i="15"/>
  <c r="C1073" i="15"/>
  <c r="C938" i="15"/>
  <c r="F952" i="15"/>
  <c r="C953" i="15"/>
  <c r="C311" i="18"/>
  <c r="C365" i="18"/>
  <c r="C309" i="18"/>
  <c r="C346" i="19"/>
  <c r="C332" i="18"/>
  <c r="C360" i="18"/>
  <c r="C327" i="18"/>
  <c r="C329" i="18"/>
  <c r="C326" i="18"/>
  <c r="C351" i="18"/>
  <c r="C369" i="18"/>
  <c r="C307" i="18"/>
  <c r="C355" i="18"/>
  <c r="C362" i="18"/>
  <c r="C385" i="18"/>
  <c r="C321" i="18"/>
  <c r="C358" i="18"/>
  <c r="C334" i="19"/>
  <c r="L434" i="19" s="1"/>
  <c r="L635" i="19" s="1"/>
  <c r="C323" i="19"/>
  <c r="C333" i="19"/>
  <c r="C331" i="19"/>
  <c r="C319" i="19"/>
  <c r="C304" i="19"/>
  <c r="C326" i="19"/>
  <c r="C327" i="19"/>
  <c r="C343" i="19"/>
  <c r="C350" i="19"/>
  <c r="C384" i="18"/>
  <c r="C342" i="18"/>
  <c r="C339" i="18"/>
  <c r="C374" i="18"/>
  <c r="C371" i="18"/>
  <c r="C376" i="18"/>
  <c r="C379" i="18"/>
  <c r="C314" i="19"/>
  <c r="C325" i="19"/>
  <c r="C338" i="18"/>
  <c r="C349" i="18"/>
  <c r="C366" i="18"/>
  <c r="C353" i="18"/>
  <c r="C375" i="18"/>
  <c r="C352" i="18"/>
  <c r="C316" i="18"/>
  <c r="C328" i="18"/>
  <c r="C302" i="18"/>
  <c r="C343" i="18"/>
  <c r="C361" i="18"/>
  <c r="C331" i="18"/>
  <c r="C325" i="18"/>
  <c r="C333" i="18"/>
  <c r="C335" i="19"/>
  <c r="C305" i="19"/>
  <c r="C318" i="19"/>
  <c r="C322" i="19"/>
  <c r="C321" i="19"/>
  <c r="C313" i="19"/>
  <c r="C330" i="18"/>
  <c r="C318" i="18"/>
  <c r="C357" i="18"/>
  <c r="C386" i="19"/>
  <c r="C383" i="18"/>
  <c r="C368" i="18"/>
  <c r="C344" i="18"/>
  <c r="C372" i="18"/>
  <c r="C319" i="18"/>
  <c r="C350" i="18"/>
  <c r="C337" i="18"/>
  <c r="C380" i="18"/>
  <c r="C322" i="18"/>
  <c r="C348" i="18"/>
  <c r="C335" i="18"/>
  <c r="C336" i="18"/>
  <c r="C345" i="18"/>
  <c r="C354" i="18"/>
  <c r="C306" i="18"/>
  <c r="C317" i="18"/>
  <c r="C340" i="18"/>
  <c r="C304" i="18"/>
  <c r="C305" i="18"/>
  <c r="C373" i="18"/>
  <c r="C323" i="18"/>
  <c r="C346" i="18"/>
  <c r="C315" i="19"/>
  <c r="C342" i="19"/>
  <c r="C324" i="19"/>
  <c r="C349" i="19"/>
  <c r="F449" i="19" s="1"/>
  <c r="F650" i="19" s="1"/>
  <c r="C338" i="19"/>
  <c r="C332" i="19"/>
  <c r="C303" i="18"/>
  <c r="C377" i="18"/>
  <c r="C370" i="18"/>
  <c r="C339" i="19"/>
  <c r="C348" i="19"/>
  <c r="C308" i="18"/>
  <c r="C364" i="18"/>
  <c r="C367" i="18"/>
  <c r="C382" i="18"/>
  <c r="C320" i="18"/>
  <c r="C381" i="18"/>
  <c r="C347" i="18"/>
  <c r="C359" i="18"/>
  <c r="C324" i="18"/>
  <c r="C312" i="18"/>
  <c r="C334" i="18"/>
  <c r="C378" i="18"/>
  <c r="C314" i="18"/>
  <c r="C363" i="18"/>
  <c r="C310" i="18"/>
  <c r="C313" i="18"/>
  <c r="C336" i="19"/>
  <c r="I436" i="19" s="1"/>
  <c r="C340" i="19"/>
  <c r="C347" i="19"/>
  <c r="C344" i="19"/>
  <c r="C329" i="19"/>
  <c r="C330" i="19"/>
  <c r="C316" i="19"/>
  <c r="C337" i="19"/>
  <c r="C302" i="19"/>
  <c r="C320" i="19"/>
  <c r="C317" i="19"/>
  <c r="C312" i="19"/>
  <c r="C345" i="19"/>
  <c r="C341" i="19"/>
  <c r="C328" i="19"/>
  <c r="C303" i="19"/>
  <c r="C414" i="19"/>
  <c r="D414" i="19" s="1"/>
  <c r="F450" i="19"/>
  <c r="F651" i="19" s="1"/>
  <c r="L183" i="19"/>
  <c r="L116" i="19"/>
  <c r="F177" i="19"/>
  <c r="L186" i="19"/>
  <c r="F183" i="19"/>
  <c r="F166" i="19"/>
  <c r="I162" i="19"/>
  <c r="C168" i="19"/>
  <c r="F162" i="19"/>
  <c r="C115" i="19"/>
  <c r="C174" i="19"/>
  <c r="L191" i="19"/>
  <c r="F184" i="19"/>
  <c r="F116" i="19"/>
  <c r="I181" i="19"/>
  <c r="C109" i="19"/>
  <c r="I183" i="19"/>
  <c r="L179" i="19"/>
  <c r="L184" i="19"/>
  <c r="C118" i="19"/>
  <c r="I164" i="19"/>
  <c r="I179" i="19"/>
  <c r="F173" i="19"/>
  <c r="C117" i="19"/>
  <c r="C162" i="19"/>
  <c r="F176" i="19"/>
  <c r="L171" i="19"/>
  <c r="C186" i="19"/>
  <c r="F179" i="19"/>
  <c r="I171" i="19"/>
  <c r="L117" i="19"/>
  <c r="F159" i="19"/>
  <c r="L118" i="19"/>
  <c r="L176" i="19"/>
  <c r="L181" i="19"/>
  <c r="L192" i="19"/>
  <c r="L189" i="19"/>
  <c r="C188" i="19"/>
  <c r="F192" i="19"/>
  <c r="L170" i="19"/>
  <c r="C175" i="19"/>
  <c r="I118" i="19"/>
  <c r="C165" i="19"/>
  <c r="L173" i="19"/>
  <c r="L113" i="19"/>
  <c r="C182" i="19"/>
  <c r="I115" i="19"/>
  <c r="F117" i="19"/>
  <c r="I192" i="19"/>
  <c r="I161" i="19"/>
  <c r="F164" i="19"/>
  <c r="L110" i="19"/>
  <c r="I129" i="19"/>
  <c r="L153" i="19"/>
  <c r="C153" i="19"/>
  <c r="C154" i="19"/>
  <c r="C112" i="19"/>
  <c r="F127" i="19"/>
  <c r="I134" i="19"/>
  <c r="F136" i="19"/>
  <c r="I154" i="19"/>
  <c r="C145" i="19"/>
  <c r="L122" i="19"/>
  <c r="L112" i="19"/>
  <c r="C178" i="19"/>
  <c r="L157" i="19"/>
  <c r="F171" i="19"/>
  <c r="L188" i="19"/>
  <c r="C180" i="19"/>
  <c r="I189" i="19"/>
  <c r="C160" i="19"/>
  <c r="C164" i="19"/>
  <c r="C190" i="19"/>
  <c r="F190" i="19"/>
  <c r="C189" i="19"/>
  <c r="F178" i="19"/>
  <c r="L161" i="19"/>
  <c r="I117" i="19"/>
  <c r="C192" i="19"/>
  <c r="L162" i="19"/>
  <c r="I182" i="19"/>
  <c r="I173" i="19"/>
  <c r="F169" i="19"/>
  <c r="C181" i="19"/>
  <c r="F115" i="19"/>
  <c r="F175" i="19"/>
  <c r="I116" i="19"/>
  <c r="I160" i="19"/>
  <c r="I167" i="19"/>
  <c r="F155" i="19"/>
  <c r="C140" i="19"/>
  <c r="F137" i="19"/>
  <c r="I121" i="19"/>
  <c r="I122" i="19"/>
  <c r="L111" i="19"/>
  <c r="C146" i="19"/>
  <c r="C137" i="19"/>
  <c r="C130" i="19"/>
  <c r="L148" i="19"/>
  <c r="C111" i="19"/>
  <c r="I131" i="19"/>
  <c r="L130" i="19"/>
  <c r="F138" i="19"/>
  <c r="C193" i="19"/>
  <c r="L165" i="19"/>
  <c r="L114" i="19"/>
  <c r="I172" i="19"/>
  <c r="L187" i="19"/>
  <c r="F189" i="19"/>
  <c r="I187" i="19"/>
  <c r="F114" i="19"/>
  <c r="C172" i="19"/>
  <c r="F161" i="19"/>
  <c r="F172" i="19"/>
  <c r="C176" i="19"/>
  <c r="L164" i="19"/>
  <c r="C173" i="19"/>
  <c r="L185" i="19"/>
  <c r="C169" i="19"/>
  <c r="F165" i="19"/>
  <c r="L172" i="19"/>
  <c r="C177" i="19"/>
  <c r="I180" i="19"/>
  <c r="L174" i="19"/>
  <c r="I114" i="19"/>
  <c r="F158" i="19"/>
  <c r="F187" i="19"/>
  <c r="I168" i="19"/>
  <c r="I175" i="19"/>
  <c r="C171" i="19"/>
  <c r="I163" i="19"/>
  <c r="C170" i="19"/>
  <c r="C179" i="19"/>
  <c r="C141" i="19"/>
  <c r="F112" i="19"/>
  <c r="L136" i="19"/>
  <c r="I119" i="19"/>
  <c r="I111" i="19"/>
  <c r="C149" i="19"/>
  <c r="L155" i="19"/>
  <c r="I152" i="19"/>
  <c r="L154" i="19"/>
  <c r="L128" i="19"/>
  <c r="F154" i="19"/>
  <c r="L152" i="19"/>
  <c r="C110" i="19"/>
  <c r="F148" i="19"/>
  <c r="L182" i="19"/>
  <c r="C121" i="19"/>
  <c r="F132" i="19"/>
  <c r="L167" i="19"/>
  <c r="F170" i="19"/>
  <c r="C187" i="19"/>
  <c r="C158" i="19"/>
  <c r="L166" i="19"/>
  <c r="C167" i="19"/>
  <c r="I113" i="19"/>
  <c r="L178" i="19"/>
  <c r="F185" i="19"/>
  <c r="L159" i="19"/>
  <c r="I178" i="19"/>
  <c r="I190" i="19"/>
  <c r="I166" i="19"/>
  <c r="C191" i="19"/>
  <c r="C185" i="19"/>
  <c r="I159" i="19"/>
  <c r="I191" i="19"/>
  <c r="C184" i="19"/>
  <c r="I169" i="19"/>
  <c r="I188" i="19"/>
  <c r="I184" i="19"/>
  <c r="I177" i="19"/>
  <c r="F186" i="19"/>
  <c r="F181" i="19"/>
  <c r="I186" i="19"/>
  <c r="F174" i="19"/>
  <c r="L190" i="19"/>
  <c r="F167" i="19"/>
  <c r="F182" i="19"/>
  <c r="F163" i="19"/>
  <c r="I165" i="19"/>
  <c r="L115" i="19"/>
  <c r="F188" i="19"/>
  <c r="C166" i="19"/>
  <c r="I158" i="19"/>
  <c r="F160" i="19"/>
  <c r="L168" i="19"/>
  <c r="L143" i="19"/>
  <c r="I127" i="19"/>
  <c r="I147" i="19"/>
  <c r="I109" i="19"/>
  <c r="F147" i="19"/>
  <c r="L139" i="19"/>
  <c r="C131" i="19"/>
  <c r="I123" i="19"/>
  <c r="C143" i="19"/>
  <c r="C151" i="19"/>
  <c r="L132" i="19"/>
  <c r="I139" i="19"/>
  <c r="I148" i="19"/>
  <c r="I138" i="19"/>
  <c r="C135" i="19"/>
  <c r="F404" i="19"/>
  <c r="F605" i="19" s="1"/>
  <c r="C183" i="19"/>
  <c r="C116" i="19"/>
  <c r="C163" i="19"/>
  <c r="L140" i="19"/>
  <c r="I126" i="19"/>
  <c r="C119" i="19"/>
  <c r="I135" i="19"/>
  <c r="L150" i="19"/>
  <c r="C123" i="19"/>
  <c r="I133" i="19"/>
  <c r="L125" i="19"/>
  <c r="L124" i="19"/>
  <c r="C144" i="19"/>
  <c r="I155" i="19"/>
  <c r="I141" i="19"/>
  <c r="I110" i="19"/>
  <c r="L146" i="19"/>
  <c r="C134" i="19"/>
  <c r="F139" i="19"/>
  <c r="L109" i="19"/>
  <c r="I112" i="19"/>
  <c r="C139" i="19"/>
  <c r="I140" i="19"/>
  <c r="F109" i="19"/>
  <c r="L175" i="19"/>
  <c r="I185" i="19"/>
  <c r="I174" i="19"/>
  <c r="F110" i="19"/>
  <c r="C148" i="19"/>
  <c r="I144" i="19"/>
  <c r="I130" i="19"/>
  <c r="L121" i="19"/>
  <c r="F157" i="19"/>
  <c r="F140" i="19"/>
  <c r="I150" i="19"/>
  <c r="L156" i="19"/>
  <c r="F152" i="19"/>
  <c r="I157" i="19"/>
  <c r="F141" i="19"/>
  <c r="F129" i="19"/>
  <c r="F146" i="19"/>
  <c r="L126" i="19"/>
  <c r="L141" i="19"/>
  <c r="F121" i="19"/>
  <c r="F142" i="19"/>
  <c r="C155" i="19"/>
  <c r="L120" i="19"/>
  <c r="F111" i="19"/>
  <c r="F126" i="19"/>
  <c r="F128" i="19"/>
  <c r="L180" i="19"/>
  <c r="C161" i="19"/>
  <c r="I176" i="19"/>
  <c r="I170" i="19"/>
  <c r="F113" i="19"/>
  <c r="L169" i="19"/>
  <c r="C159" i="19"/>
  <c r="I149" i="19"/>
  <c r="L119" i="19"/>
  <c r="C138" i="19"/>
  <c r="C152" i="19"/>
  <c r="F143" i="19"/>
  <c r="I153" i="19"/>
  <c r="L158" i="19"/>
  <c r="F144" i="19"/>
  <c r="F149" i="19"/>
  <c r="L151" i="19"/>
  <c r="I136" i="19"/>
  <c r="I125" i="19"/>
  <c r="F145" i="19"/>
  <c r="I143" i="19"/>
  <c r="C129" i="19"/>
  <c r="F131" i="19"/>
  <c r="L138" i="19"/>
  <c r="C128" i="19"/>
  <c r="L149" i="19"/>
  <c r="C150" i="19"/>
  <c r="L127" i="19"/>
  <c r="I142" i="19"/>
  <c r="F153" i="19"/>
  <c r="F123" i="19"/>
  <c r="C120" i="19"/>
  <c r="I132" i="19"/>
  <c r="F130" i="19"/>
  <c r="L145" i="19"/>
  <c r="C132" i="19"/>
  <c r="L131" i="19"/>
  <c r="I124" i="19"/>
  <c r="C126" i="19"/>
  <c r="F119" i="19"/>
  <c r="I128" i="19"/>
  <c r="L129" i="19"/>
  <c r="L134" i="19"/>
  <c r="L142" i="19"/>
  <c r="L137" i="19"/>
  <c r="L144" i="19"/>
  <c r="F122" i="19"/>
  <c r="L147" i="19"/>
  <c r="F151" i="19"/>
  <c r="L133" i="19"/>
  <c r="F156" i="19"/>
  <c r="F125" i="19"/>
  <c r="F423" i="19"/>
  <c r="G423" i="19" s="1"/>
  <c r="L438" i="19"/>
  <c r="L177" i="19"/>
  <c r="L160" i="19"/>
  <c r="C113" i="19"/>
  <c r="C114" i="19"/>
  <c r="F168" i="19"/>
  <c r="F118" i="19"/>
  <c r="F191" i="19"/>
  <c r="L163" i="19"/>
  <c r="F180" i="19"/>
  <c r="F124" i="19"/>
  <c r="I120" i="19"/>
  <c r="C147" i="19"/>
  <c r="I151" i="19"/>
  <c r="I145" i="19"/>
  <c r="C142" i="19"/>
  <c r="F134" i="19"/>
  <c r="C136" i="19"/>
  <c r="C125" i="19"/>
  <c r="L135" i="19"/>
  <c r="C124" i="19"/>
  <c r="I156" i="19"/>
  <c r="C122" i="19"/>
  <c r="C157" i="19"/>
  <c r="C133" i="19"/>
  <c r="I137" i="19"/>
  <c r="F133" i="19"/>
  <c r="I146" i="19"/>
  <c r="F120" i="19"/>
  <c r="C156" i="19"/>
  <c r="F135" i="19"/>
  <c r="F150" i="19"/>
  <c r="L123" i="19"/>
  <c r="M265" i="19"/>
  <c r="M277" i="19"/>
  <c r="G259" i="19"/>
  <c r="G214" i="19"/>
  <c r="C309" i="19" s="1"/>
  <c r="D258" i="19"/>
  <c r="D262" i="19"/>
  <c r="J278" i="19"/>
  <c r="M272" i="19"/>
  <c r="G279" i="19"/>
  <c r="M259" i="19"/>
  <c r="J284" i="19"/>
  <c r="G272" i="19"/>
  <c r="C367" i="19" s="1"/>
  <c r="M288" i="19"/>
  <c r="G256" i="19"/>
  <c r="C351" i="19" s="1"/>
  <c r="M268" i="19"/>
  <c r="J215" i="19"/>
  <c r="C310" i="19" s="1"/>
  <c r="D273" i="19"/>
  <c r="J273" i="19"/>
  <c r="D269" i="19"/>
  <c r="M285" i="19"/>
  <c r="D213" i="19"/>
  <c r="M281" i="19"/>
  <c r="G283" i="19"/>
  <c r="J264" i="19"/>
  <c r="J289" i="19"/>
  <c r="D282" i="19"/>
  <c r="M283" i="19"/>
  <c r="M274" i="19"/>
  <c r="M279" i="19"/>
  <c r="M290" i="19"/>
  <c r="C385" i="19" s="1"/>
  <c r="G268" i="19"/>
  <c r="C363" i="19" s="1"/>
  <c r="M257" i="19"/>
  <c r="G263" i="19"/>
  <c r="M270" i="19"/>
  <c r="G288" i="19"/>
  <c r="D287" i="19"/>
  <c r="G276" i="19"/>
  <c r="D286" i="19"/>
  <c r="D280" i="19"/>
  <c r="J280" i="19"/>
  <c r="J271" i="19"/>
  <c r="C366" i="19" s="1"/>
  <c r="G216" i="19"/>
  <c r="M261" i="19"/>
  <c r="J260" i="19"/>
  <c r="M276" i="19"/>
  <c r="G270" i="19"/>
  <c r="D260" i="19"/>
  <c r="D289" i="19"/>
  <c r="J267" i="19"/>
  <c r="G265" i="19"/>
  <c r="J258" i="19"/>
  <c r="M263" i="19"/>
  <c r="M212" i="19"/>
  <c r="G281" i="19"/>
  <c r="C376" i="19" s="1"/>
  <c r="J211" i="19"/>
  <c r="C306" i="19" s="1"/>
  <c r="G212" i="19"/>
  <c r="J262" i="19"/>
  <c r="G274" i="19"/>
  <c r="D284" i="19"/>
  <c r="C379" i="19" s="1"/>
  <c r="G277" i="19"/>
  <c r="J269" i="19"/>
  <c r="G257" i="19"/>
  <c r="M216" i="19"/>
  <c r="D278" i="19"/>
  <c r="J286" i="19"/>
  <c r="J282" i="19"/>
  <c r="J275" i="19"/>
  <c r="C370" i="19" s="1"/>
  <c r="D267" i="19"/>
  <c r="G285" i="19"/>
  <c r="J266" i="19"/>
  <c r="C361" i="19" s="1"/>
  <c r="G261" i="19"/>
  <c r="C356" i="19" s="1"/>
  <c r="J213" i="19"/>
  <c r="D264" i="19"/>
  <c r="I414" i="19"/>
  <c r="F414" i="19"/>
  <c r="I430" i="19"/>
  <c r="L414" i="19"/>
  <c r="D220" i="18"/>
  <c r="C315" i="18" s="1"/>
  <c r="D285" i="16"/>
  <c r="D250" i="16"/>
  <c r="D247" i="16"/>
  <c r="D213" i="16"/>
  <c r="D261" i="18"/>
  <c r="C356" i="18" s="1"/>
  <c r="I164" i="18"/>
  <c r="L138" i="18"/>
  <c r="F123" i="18"/>
  <c r="I184" i="18"/>
  <c r="I129" i="18"/>
  <c r="I188" i="18"/>
  <c r="L130" i="18"/>
  <c r="L176" i="18"/>
  <c r="C147" i="18"/>
  <c r="F169" i="18"/>
  <c r="L110" i="18"/>
  <c r="L191" i="18"/>
  <c r="I119" i="18"/>
  <c r="C154" i="18"/>
  <c r="F132" i="18"/>
  <c r="I163" i="18"/>
  <c r="F151" i="18"/>
  <c r="F182" i="18"/>
  <c r="I151" i="18"/>
  <c r="C191" i="18"/>
  <c r="L159" i="18"/>
  <c r="I122" i="18"/>
  <c r="F144" i="18"/>
  <c r="F152" i="18"/>
  <c r="L182" i="18"/>
  <c r="I179" i="18"/>
  <c r="L172" i="18"/>
  <c r="C190" i="18"/>
  <c r="I109" i="18"/>
  <c r="L127" i="18"/>
  <c r="L116" i="18"/>
  <c r="F121" i="18"/>
  <c r="C176" i="18"/>
  <c r="I165" i="18"/>
  <c r="I117" i="18"/>
  <c r="L139" i="18"/>
  <c r="L114" i="18"/>
  <c r="I175" i="18"/>
  <c r="C189" i="18"/>
  <c r="C121" i="18"/>
  <c r="I180" i="18"/>
  <c r="C129" i="18"/>
  <c r="L179" i="18"/>
  <c r="I155" i="18"/>
  <c r="C137" i="18"/>
  <c r="I147" i="18"/>
  <c r="F134" i="18"/>
  <c r="C175" i="18"/>
  <c r="L125" i="18"/>
  <c r="C138" i="18"/>
  <c r="F117" i="18"/>
  <c r="L181" i="18"/>
  <c r="I136" i="18"/>
  <c r="C183" i="18"/>
  <c r="L142" i="18"/>
  <c r="I138" i="18"/>
  <c r="C161" i="18"/>
  <c r="I134" i="18"/>
  <c r="C144" i="18"/>
  <c r="C134" i="18"/>
  <c r="I135" i="18"/>
  <c r="I187" i="18"/>
  <c r="C171" i="18"/>
  <c r="I192" i="18"/>
  <c r="C486" i="18"/>
  <c r="D486" i="18" s="1"/>
  <c r="D587" i="18" s="1"/>
  <c r="I124" i="18"/>
  <c r="F175" i="18"/>
  <c r="I113" i="18"/>
  <c r="F130" i="18"/>
  <c r="F119" i="18"/>
  <c r="L156" i="18"/>
  <c r="I158" i="18"/>
  <c r="I171" i="18"/>
  <c r="C142" i="18"/>
  <c r="F176" i="18"/>
  <c r="L136" i="18"/>
  <c r="C113" i="18"/>
  <c r="C174" i="18"/>
  <c r="F163" i="18"/>
  <c r="L192" i="18"/>
  <c r="F112" i="18"/>
  <c r="F167" i="18"/>
  <c r="I132" i="18"/>
  <c r="L158" i="18"/>
  <c r="L141" i="18"/>
  <c r="F156" i="18"/>
  <c r="L119" i="18"/>
  <c r="F131" i="18"/>
  <c r="I161" i="18"/>
  <c r="I190" i="18"/>
  <c r="L135" i="18"/>
  <c r="L157" i="18"/>
  <c r="I137" i="18"/>
  <c r="C132" i="18"/>
  <c r="F140" i="18"/>
  <c r="L173" i="18"/>
  <c r="L140" i="18"/>
  <c r="L131" i="18"/>
  <c r="F146" i="18"/>
  <c r="L155" i="18"/>
  <c r="I170" i="18"/>
  <c r="F164" i="18"/>
  <c r="C155" i="18"/>
  <c r="C188" i="18"/>
  <c r="L164" i="18"/>
  <c r="L151" i="18"/>
  <c r="L111" i="18"/>
  <c r="C182" i="18"/>
  <c r="I153" i="18"/>
  <c r="I145" i="18"/>
  <c r="F129" i="18"/>
  <c r="C123" i="18"/>
  <c r="F174" i="18"/>
  <c r="F138" i="18"/>
  <c r="F170" i="18"/>
  <c r="L174" i="18"/>
  <c r="F115" i="18"/>
  <c r="C173" i="18"/>
  <c r="C172" i="18"/>
  <c r="L113" i="18"/>
  <c r="C125" i="16"/>
  <c r="F144" i="16"/>
  <c r="C157" i="16"/>
  <c r="C114" i="16"/>
  <c r="I121" i="16"/>
  <c r="L144" i="18"/>
  <c r="F153" i="18"/>
  <c r="F113" i="18"/>
  <c r="C153" i="18"/>
  <c r="F142" i="18"/>
  <c r="F133" i="18"/>
  <c r="I127" i="18"/>
  <c r="F143" i="18"/>
  <c r="C120" i="18"/>
  <c r="C110" i="18"/>
  <c r="C180" i="18"/>
  <c r="I163" i="16"/>
  <c r="F118" i="16"/>
  <c r="L154" i="16"/>
  <c r="F183" i="16"/>
  <c r="I183" i="16"/>
  <c r="I151" i="16"/>
  <c r="L185" i="16"/>
  <c r="F113" i="16"/>
  <c r="C160" i="16"/>
  <c r="F119" i="16"/>
  <c r="L128" i="16"/>
  <c r="C133" i="18"/>
  <c r="I154" i="18"/>
  <c r="L117" i="18"/>
  <c r="I176" i="18"/>
  <c r="I167" i="18"/>
  <c r="L171" i="18"/>
  <c r="F118" i="18"/>
  <c r="L128" i="18"/>
  <c r="F136" i="18"/>
  <c r="I123" i="18"/>
  <c r="I191" i="18"/>
  <c r="L185" i="18"/>
  <c r="I150" i="18"/>
  <c r="C148" i="18"/>
  <c r="C193" i="18"/>
  <c r="C115" i="18"/>
  <c r="I152" i="18"/>
  <c r="C181" i="18"/>
  <c r="L124" i="18"/>
  <c r="I126" i="18"/>
  <c r="I142" i="18"/>
  <c r="C116" i="18"/>
  <c r="L188" i="18"/>
  <c r="F158" i="18"/>
  <c r="I110" i="18"/>
  <c r="C160" i="18"/>
  <c r="I174" i="18"/>
  <c r="F181" i="18"/>
  <c r="L175" i="18"/>
  <c r="F183" i="18"/>
  <c r="F120" i="18"/>
  <c r="C187" i="18"/>
  <c r="C170" i="18"/>
  <c r="L183" i="18"/>
  <c r="C143" i="18"/>
  <c r="F159" i="18"/>
  <c r="F172" i="18"/>
  <c r="F188" i="18"/>
  <c r="L133" i="18"/>
  <c r="C166" i="18"/>
  <c r="I159" i="18"/>
  <c r="I186" i="18"/>
  <c r="L180" i="18"/>
  <c r="C159" i="18"/>
  <c r="C164" i="18"/>
  <c r="I149" i="18"/>
  <c r="F114" i="18"/>
  <c r="I121" i="18"/>
  <c r="F192" i="18"/>
  <c r="I131" i="18"/>
  <c r="F110" i="18"/>
  <c r="F122" i="18"/>
  <c r="F141" i="18"/>
  <c r="I130" i="18"/>
  <c r="L146" i="18"/>
  <c r="L123" i="18"/>
  <c r="I169" i="18"/>
  <c r="F190" i="18"/>
  <c r="F173" i="18"/>
  <c r="C162" i="18"/>
  <c r="F177" i="18"/>
  <c r="L152" i="18"/>
  <c r="C128" i="18"/>
  <c r="L145" i="18"/>
  <c r="F161" i="16"/>
  <c r="L149" i="16"/>
  <c r="C148" i="16"/>
  <c r="I173" i="16"/>
  <c r="C133" i="16"/>
  <c r="L137" i="18"/>
  <c r="F135" i="18"/>
  <c r="C186" i="18"/>
  <c r="C139" i="18"/>
  <c r="I114" i="18"/>
  <c r="F185" i="18"/>
  <c r="I146" i="18"/>
  <c r="F139" i="18"/>
  <c r="F184" i="18"/>
  <c r="I144" i="18"/>
  <c r="L153" i="18"/>
  <c r="L169" i="18"/>
  <c r="C151" i="18"/>
  <c r="C126" i="18"/>
  <c r="L134" i="18"/>
  <c r="C158" i="18"/>
  <c r="L126" i="18"/>
  <c r="L167" i="18"/>
  <c r="I139" i="18"/>
  <c r="C149" i="18"/>
  <c r="I112" i="18"/>
  <c r="L149" i="18"/>
  <c r="L109" i="18"/>
  <c r="I116" i="18"/>
  <c r="F154" i="18"/>
  <c r="F109" i="18"/>
  <c r="F150" i="18"/>
  <c r="C169" i="18"/>
  <c r="I166" i="18"/>
  <c r="C152" i="18"/>
  <c r="F157" i="18"/>
  <c r="I162" i="18"/>
  <c r="I133" i="18"/>
  <c r="I115" i="18"/>
  <c r="L150" i="18"/>
  <c r="L166" i="18"/>
  <c r="L154" i="18"/>
  <c r="I172" i="18"/>
  <c r="I178" i="18"/>
  <c r="C131" i="18"/>
  <c r="C141" i="18"/>
  <c r="C157" i="18"/>
  <c r="I181" i="18"/>
  <c r="F187" i="18"/>
  <c r="C140" i="18"/>
  <c r="I185" i="18"/>
  <c r="I141" i="18"/>
  <c r="L168" i="18"/>
  <c r="F189" i="18"/>
  <c r="L177" i="18"/>
  <c r="F126" i="18"/>
  <c r="L184" i="18"/>
  <c r="L147" i="18"/>
  <c r="F179" i="18"/>
  <c r="C109" i="18"/>
  <c r="I125" i="18"/>
  <c r="C156" i="18"/>
  <c r="C184" i="18"/>
  <c r="L109" i="16"/>
  <c r="L187" i="16"/>
  <c r="F171" i="16"/>
  <c r="F109" i="16"/>
  <c r="I123" i="16"/>
  <c r="F162" i="16"/>
  <c r="L125" i="16"/>
  <c r="F136" i="16"/>
  <c r="F126" i="16"/>
  <c r="L124" i="16"/>
  <c r="I109" i="16"/>
  <c r="C158" i="16"/>
  <c r="F110" i="16"/>
  <c r="C191" i="16"/>
  <c r="C149" i="16"/>
  <c r="L126" i="16"/>
  <c r="L112" i="16"/>
  <c r="C162" i="16"/>
  <c r="C182" i="16"/>
  <c r="I127" i="16"/>
  <c r="C165" i="16"/>
  <c r="C178" i="16"/>
  <c r="C124" i="18"/>
  <c r="C135" i="18"/>
  <c r="C118" i="18"/>
  <c r="F162" i="18"/>
  <c r="I143" i="18"/>
  <c r="F160" i="18"/>
  <c r="L170" i="18"/>
  <c r="L161" i="18"/>
  <c r="F166" i="18"/>
  <c r="L189" i="18"/>
  <c r="F145" i="18"/>
  <c r="F111" i="18"/>
  <c r="F191" i="18"/>
  <c r="I173" i="18"/>
  <c r="F128" i="18"/>
  <c r="F180" i="18"/>
  <c r="C146" i="18"/>
  <c r="C111" i="18"/>
  <c r="F178" i="18"/>
  <c r="I182" i="18"/>
  <c r="L187" i="18"/>
  <c r="I111" i="18"/>
  <c r="C117" i="18"/>
  <c r="F147" i="18"/>
  <c r="L143" i="18"/>
  <c r="C125" i="18"/>
  <c r="C177" i="18"/>
  <c r="I160" i="18"/>
  <c r="F161" i="18"/>
  <c r="C136" i="18"/>
  <c r="L148" i="18"/>
  <c r="I177" i="18"/>
  <c r="F171" i="18"/>
  <c r="C127" i="18"/>
  <c r="I168" i="18"/>
  <c r="C112" i="18"/>
  <c r="F165" i="18"/>
  <c r="C114" i="18"/>
  <c r="L118" i="18"/>
  <c r="L122" i="18"/>
  <c r="F124" i="18"/>
  <c r="I152" i="16"/>
  <c r="L158" i="16"/>
  <c r="C145" i="16"/>
  <c r="F191" i="16"/>
  <c r="L138" i="16"/>
  <c r="F131" i="16"/>
  <c r="I130" i="16"/>
  <c r="C113" i="16"/>
  <c r="C124" i="16"/>
  <c r="C137" i="16"/>
  <c r="L189" i="16"/>
  <c r="F122" i="16"/>
  <c r="C138" i="16"/>
  <c r="F111" i="16"/>
  <c r="C164" i="16"/>
  <c r="I190" i="16"/>
  <c r="F142" i="16"/>
  <c r="F134" i="16"/>
  <c r="L136" i="16"/>
  <c r="F189" i="16"/>
  <c r="C186" i="16"/>
  <c r="I118" i="16"/>
  <c r="F141" i="16"/>
  <c r="F160" i="16"/>
  <c r="C117" i="16"/>
  <c r="C187" i="16"/>
  <c r="C152" i="16"/>
  <c r="I136" i="16"/>
  <c r="L127" i="16"/>
  <c r="C140" i="16"/>
  <c r="I168" i="16"/>
  <c r="C129" i="16"/>
  <c r="F114" i="16"/>
  <c r="C110" i="16"/>
  <c r="C139" i="16"/>
  <c r="I140" i="18"/>
  <c r="C192" i="18"/>
  <c r="L129" i="18"/>
  <c r="I118" i="18"/>
  <c r="C185" i="18"/>
  <c r="L163" i="18"/>
  <c r="I148" i="18"/>
  <c r="C150" i="18"/>
  <c r="F168" i="18"/>
  <c r="I183" i="18"/>
  <c r="C179" i="18"/>
  <c r="C165" i="18"/>
  <c r="F149" i="18"/>
  <c r="F127" i="18"/>
  <c r="L121" i="18"/>
  <c r="I128" i="18"/>
  <c r="F116" i="18"/>
  <c r="L186" i="18"/>
  <c r="C119" i="18"/>
  <c r="C168" i="18"/>
  <c r="L165" i="18"/>
  <c r="C178" i="18"/>
  <c r="L132" i="18"/>
  <c r="F155" i="18"/>
  <c r="I120" i="18"/>
  <c r="C163" i="18"/>
  <c r="L120" i="18"/>
  <c r="C130" i="18"/>
  <c r="F137" i="18"/>
  <c r="C122" i="18"/>
  <c r="L178" i="18"/>
  <c r="L115" i="18"/>
  <c r="C145" i="18"/>
  <c r="L162" i="18"/>
  <c r="C167" i="18"/>
  <c r="F186" i="18"/>
  <c r="I157" i="18"/>
  <c r="I156" i="18"/>
  <c r="L190" i="18"/>
  <c r="I189" i="18"/>
  <c r="L160" i="18"/>
  <c r="F148" i="18"/>
  <c r="F125" i="18"/>
  <c r="L117" i="16"/>
  <c r="C141" i="16"/>
  <c r="C180" i="16"/>
  <c r="L122" i="16"/>
  <c r="F135" i="16"/>
  <c r="L152" i="16"/>
  <c r="L170" i="16"/>
  <c r="C174" i="16"/>
  <c r="C171" i="16"/>
  <c r="L120" i="16"/>
  <c r="F159" i="16"/>
  <c r="C177" i="16"/>
  <c r="L113" i="16"/>
  <c r="L188" i="16"/>
  <c r="I148" i="16"/>
  <c r="C179" i="16"/>
  <c r="C111" i="16"/>
  <c r="F117" i="16"/>
  <c r="F184" i="16"/>
  <c r="L150" i="16"/>
  <c r="F120" i="16"/>
  <c r="I189" i="16"/>
  <c r="F182" i="16"/>
  <c r="L184" i="16"/>
  <c r="F151" i="16"/>
  <c r="F154" i="16"/>
  <c r="I144" i="16"/>
  <c r="F166" i="16"/>
  <c r="I184" i="16"/>
  <c r="F167" i="16"/>
  <c r="C130" i="16"/>
  <c r="I176" i="16"/>
  <c r="L118" i="16"/>
  <c r="F145" i="16"/>
  <c r="I157" i="16"/>
  <c r="C128" i="16"/>
  <c r="I147" i="16"/>
  <c r="I166" i="16"/>
  <c r="I141" i="16"/>
  <c r="I129" i="16"/>
  <c r="I162" i="16"/>
  <c r="C151" i="16"/>
  <c r="L121" i="16"/>
  <c r="L133" i="16"/>
  <c r="F164" i="16"/>
  <c r="C163" i="16"/>
  <c r="F140" i="16"/>
  <c r="F129" i="16"/>
  <c r="L192" i="16"/>
  <c r="C183" i="16"/>
  <c r="C143" i="16"/>
  <c r="I186" i="16"/>
  <c r="I177" i="16"/>
  <c r="I181" i="16"/>
  <c r="F186" i="16"/>
  <c r="C190" i="16"/>
  <c r="F178" i="16"/>
  <c r="C185" i="16"/>
  <c r="C189" i="16"/>
  <c r="I178" i="16"/>
  <c r="I156" i="16"/>
  <c r="L137" i="16"/>
  <c r="I115" i="16"/>
  <c r="L172" i="16"/>
  <c r="I159" i="16"/>
  <c r="I175" i="16"/>
  <c r="L162" i="16"/>
  <c r="C176" i="16"/>
  <c r="C166" i="16"/>
  <c r="F192" i="16"/>
  <c r="F176" i="16"/>
  <c r="I111" i="16"/>
  <c r="L148" i="16"/>
  <c r="L130" i="16"/>
  <c r="I155" i="16"/>
  <c r="I174" i="16"/>
  <c r="L181" i="16"/>
  <c r="C115" i="16"/>
  <c r="C132" i="16"/>
  <c r="C170" i="16"/>
  <c r="I125" i="16"/>
  <c r="I143" i="16"/>
  <c r="F112" i="16"/>
  <c r="F121" i="16"/>
  <c r="F172" i="16"/>
  <c r="L180" i="16"/>
  <c r="I116" i="16"/>
  <c r="F174" i="16"/>
  <c r="L176" i="16"/>
  <c r="L157" i="16"/>
  <c r="I113" i="16"/>
  <c r="L150" i="17"/>
  <c r="C132" i="17"/>
  <c r="L133" i="17"/>
  <c r="I175" i="17"/>
  <c r="L121" i="17"/>
  <c r="C140" i="17"/>
  <c r="C176" i="17"/>
  <c r="F182" i="17"/>
  <c r="F154" i="17"/>
  <c r="L181" i="17"/>
  <c r="L109" i="17"/>
  <c r="I122" i="17"/>
  <c r="F140" i="17"/>
  <c r="C191" i="17"/>
  <c r="L162" i="17"/>
  <c r="F114" i="17"/>
  <c r="I163" i="17"/>
  <c r="I159" i="17"/>
  <c r="I155" i="17"/>
  <c r="F134" i="17"/>
  <c r="C116" i="17"/>
  <c r="G234" i="17"/>
  <c r="G282" i="17"/>
  <c r="J287" i="17"/>
  <c r="M282" i="17"/>
  <c r="J288" i="17"/>
  <c r="J207" i="17"/>
  <c r="D256" i="17"/>
  <c r="J242" i="17"/>
  <c r="J272" i="17"/>
  <c r="D213" i="17"/>
  <c r="D268" i="17"/>
  <c r="G244" i="16"/>
  <c r="D232" i="16"/>
  <c r="M244" i="16"/>
  <c r="D254" i="16"/>
  <c r="D244" i="16"/>
  <c r="D267" i="16"/>
  <c r="D224" i="16"/>
  <c r="J238" i="16"/>
  <c r="M271" i="16"/>
  <c r="M230" i="16"/>
  <c r="D248" i="16"/>
  <c r="J280" i="17"/>
  <c r="J248" i="17"/>
  <c r="M285" i="17"/>
  <c r="G227" i="17"/>
  <c r="G239" i="17"/>
  <c r="G259" i="17"/>
  <c r="C117" i="17"/>
  <c r="F118" i="17"/>
  <c r="C187" i="17"/>
  <c r="I188" i="17"/>
  <c r="D223" i="17"/>
  <c r="I185" i="17"/>
  <c r="G250" i="17"/>
  <c r="C169" i="17"/>
  <c r="C127" i="17"/>
  <c r="D271" i="17"/>
  <c r="L119" i="17"/>
  <c r="I149" i="17"/>
  <c r="M212" i="17"/>
  <c r="F128" i="17"/>
  <c r="F124" i="17"/>
  <c r="F155" i="17"/>
  <c r="L175" i="17"/>
  <c r="I160" i="17"/>
  <c r="I172" i="17"/>
  <c r="G228" i="17"/>
  <c r="J208" i="17"/>
  <c r="I117" i="17"/>
  <c r="F181" i="17"/>
  <c r="C193" i="17"/>
  <c r="F115" i="17"/>
  <c r="F127" i="17"/>
  <c r="C109" i="17"/>
  <c r="C120" i="17"/>
  <c r="M242" i="17"/>
  <c r="I167" i="17"/>
  <c r="C168" i="17"/>
  <c r="J278" i="17"/>
  <c r="F156" i="17"/>
  <c r="D217" i="16"/>
  <c r="M258" i="16"/>
  <c r="M267" i="16"/>
  <c r="D220" i="16"/>
  <c r="J220" i="16"/>
  <c r="J248" i="16"/>
  <c r="G271" i="16"/>
  <c r="M237" i="16"/>
  <c r="J263" i="16"/>
  <c r="D257" i="16"/>
  <c r="G255" i="16"/>
  <c r="M240" i="16"/>
  <c r="D279" i="16"/>
  <c r="F172" i="17"/>
  <c r="C157" i="17"/>
  <c r="D221" i="17"/>
  <c r="C141" i="17"/>
  <c r="D282" i="16"/>
  <c r="G275" i="16"/>
  <c r="D216" i="16"/>
  <c r="G236" i="16"/>
  <c r="G266" i="16"/>
  <c r="G251" i="16"/>
  <c r="J231" i="17"/>
  <c r="L161" i="17"/>
  <c r="D233" i="17"/>
  <c r="C192" i="17"/>
  <c r="L173" i="17"/>
  <c r="J267" i="17"/>
  <c r="J243" i="16"/>
  <c r="J256" i="16"/>
  <c r="D240" i="16"/>
  <c r="D245" i="16"/>
  <c r="G277" i="16"/>
  <c r="D282" i="17"/>
  <c r="D281" i="17"/>
  <c r="C172" i="17"/>
  <c r="G233" i="17"/>
  <c r="G275" i="17"/>
  <c r="F148" i="17"/>
  <c r="D241" i="17"/>
  <c r="M250" i="17"/>
  <c r="I186" i="17"/>
  <c r="L134" i="17"/>
  <c r="L118" i="17"/>
  <c r="L170" i="17"/>
  <c r="D272" i="17"/>
  <c r="G231" i="17"/>
  <c r="D269" i="17"/>
  <c r="L154" i="17"/>
  <c r="M218" i="17"/>
  <c r="G257" i="17"/>
  <c r="J268" i="17"/>
  <c r="G210" i="17"/>
  <c r="I123" i="17"/>
  <c r="J275" i="17"/>
  <c r="J234" i="17"/>
  <c r="J279" i="17"/>
  <c r="D243" i="17"/>
  <c r="F186" i="17"/>
  <c r="J255" i="17"/>
  <c r="D275" i="17"/>
  <c r="J222" i="17"/>
  <c r="D288" i="17"/>
  <c r="I114" i="17"/>
  <c r="D271" i="16"/>
  <c r="M217" i="16"/>
  <c r="J247" i="16"/>
  <c r="M212" i="16"/>
  <c r="G226" i="16"/>
  <c r="G222" i="16"/>
  <c r="G253" i="16"/>
  <c r="M273" i="16"/>
  <c r="J258" i="16"/>
  <c r="J270" i="16"/>
  <c r="G228" i="16"/>
  <c r="J208" i="16"/>
  <c r="J215" i="16"/>
  <c r="G279" i="16"/>
  <c r="D291" i="16"/>
  <c r="C386" i="16" s="1"/>
  <c r="G213" i="16"/>
  <c r="G225" i="16"/>
  <c r="G276" i="17"/>
  <c r="I145" i="17"/>
  <c r="M227" i="17"/>
  <c r="I158" i="17"/>
  <c r="F121" i="17"/>
  <c r="G248" i="17"/>
  <c r="C189" i="17"/>
  <c r="C142" i="17"/>
  <c r="M211" i="17"/>
  <c r="C178" i="17"/>
  <c r="M236" i="17"/>
  <c r="I164" i="17"/>
  <c r="F131" i="17"/>
  <c r="J228" i="17"/>
  <c r="G283" i="17"/>
  <c r="D211" i="17"/>
  <c r="C155" i="17"/>
  <c r="C147" i="17"/>
  <c r="D235" i="17"/>
  <c r="L189" i="17"/>
  <c r="I129" i="17"/>
  <c r="L188" i="17"/>
  <c r="D210" i="17"/>
  <c r="I142" i="17"/>
  <c r="D254" i="17"/>
  <c r="G256" i="17"/>
  <c r="L140" i="17"/>
  <c r="J269" i="17"/>
  <c r="I112" i="17"/>
  <c r="L172" i="17"/>
  <c r="C179" i="17"/>
  <c r="C111" i="17"/>
  <c r="F111" i="17"/>
  <c r="J225" i="17"/>
  <c r="L128" i="17"/>
  <c r="F117" i="17"/>
  <c r="I168" i="17"/>
  <c r="D262" i="17"/>
  <c r="G224" i="17"/>
  <c r="D246" i="17"/>
  <c r="D227" i="17"/>
  <c r="C166" i="17"/>
  <c r="F192" i="17"/>
  <c r="I121" i="17"/>
  <c r="L124" i="17"/>
  <c r="G274" i="17"/>
  <c r="J209" i="17"/>
  <c r="L148" i="17"/>
  <c r="M228" i="17"/>
  <c r="G208" i="17"/>
  <c r="G264" i="17"/>
  <c r="C110" i="17"/>
  <c r="G240" i="17"/>
  <c r="D231" i="17"/>
  <c r="J282" i="17"/>
  <c r="D263" i="17"/>
  <c r="C139" i="17"/>
  <c r="I125" i="17"/>
  <c r="I133" i="16"/>
  <c r="I142" i="16"/>
  <c r="I185" i="16"/>
  <c r="L161" i="16"/>
  <c r="I153" i="16"/>
  <c r="C135" i="16"/>
  <c r="F152" i="16"/>
  <c r="L174" i="16"/>
  <c r="C192" i="16"/>
  <c r="F188" i="16"/>
  <c r="I179" i="16"/>
  <c r="F125" i="16"/>
  <c r="F158" i="16"/>
  <c r="C154" i="16"/>
  <c r="L182" i="16"/>
  <c r="L140" i="16"/>
  <c r="I139" i="16"/>
  <c r="C131" i="16"/>
  <c r="I171" i="16"/>
  <c r="I135" i="16"/>
  <c r="L190" i="16"/>
  <c r="L143" i="16"/>
  <c r="I169" i="16"/>
  <c r="L145" i="16"/>
  <c r="I112" i="16"/>
  <c r="F187" i="16"/>
  <c r="F147" i="16"/>
  <c r="L179" i="17"/>
  <c r="G242" i="17"/>
  <c r="I162" i="17"/>
  <c r="C151" i="17"/>
  <c r="M267" i="17"/>
  <c r="D278" i="17"/>
  <c r="F149" i="17"/>
  <c r="C122" i="17"/>
  <c r="L147" i="17"/>
  <c r="J249" i="17"/>
  <c r="M283" i="17"/>
  <c r="G262" i="17"/>
  <c r="L136" i="17"/>
  <c r="C163" i="17"/>
  <c r="L186" i="17"/>
  <c r="M220" i="17"/>
  <c r="F189" i="17"/>
  <c r="L139" i="17"/>
  <c r="C186" i="17"/>
  <c r="J216" i="17"/>
  <c r="C159" i="17"/>
  <c r="L168" i="17"/>
  <c r="F157" i="17"/>
  <c r="F171" i="17"/>
  <c r="M240" i="17"/>
  <c r="M264" i="17"/>
  <c r="D247" i="17"/>
  <c r="D279" i="17"/>
  <c r="M276" i="17"/>
  <c r="J286" i="17"/>
  <c r="J260" i="16"/>
  <c r="D249" i="16"/>
  <c r="M219" i="16"/>
  <c r="J261" i="16"/>
  <c r="M283" i="16"/>
  <c r="M234" i="16"/>
  <c r="M285" i="16"/>
  <c r="M220" i="16"/>
  <c r="G287" i="16"/>
  <c r="D284" i="16"/>
  <c r="G227" i="16"/>
  <c r="M290" i="16"/>
  <c r="G269" i="16"/>
  <c r="G259" i="16"/>
  <c r="G216" i="16"/>
  <c r="F122" i="17"/>
  <c r="C125" i="17"/>
  <c r="M225" i="17"/>
  <c r="D281" i="16"/>
  <c r="D258" i="16"/>
  <c r="D241" i="16"/>
  <c r="J284" i="16"/>
  <c r="M268" i="16"/>
  <c r="D272" i="16"/>
  <c r="D269" i="16"/>
  <c r="M218" i="16"/>
  <c r="G257" i="16"/>
  <c r="J221" i="16"/>
  <c r="J234" i="16"/>
  <c r="D243" i="16"/>
  <c r="D275" i="16"/>
  <c r="J283" i="17"/>
  <c r="J251" i="17"/>
  <c r="L146" i="17"/>
  <c r="F152" i="17"/>
  <c r="I179" i="17"/>
  <c r="D267" i="17"/>
  <c r="D252" i="17"/>
  <c r="J238" i="17"/>
  <c r="D225" i="17"/>
  <c r="M230" i="17"/>
  <c r="D248" i="17"/>
  <c r="D283" i="16"/>
  <c r="D287" i="16"/>
  <c r="G260" i="16"/>
  <c r="G217" i="16"/>
  <c r="M210" i="16"/>
  <c r="M247" i="16"/>
  <c r="M223" i="16"/>
  <c r="G281" i="16"/>
  <c r="D260" i="16"/>
  <c r="D255" i="16"/>
  <c r="M286" i="16"/>
  <c r="D280" i="16"/>
  <c r="D223" i="16"/>
  <c r="M225" i="16"/>
  <c r="J246" i="16"/>
  <c r="G234" i="16"/>
  <c r="D238" i="16"/>
  <c r="D236" i="16"/>
  <c r="J257" i="16"/>
  <c r="M260" i="16"/>
  <c r="D274" i="16"/>
  <c r="G282" i="16"/>
  <c r="M248" i="16"/>
  <c r="G218" i="16"/>
  <c r="J287" i="16"/>
  <c r="G280" i="16"/>
  <c r="M282" i="16"/>
  <c r="G212" i="16"/>
  <c r="J288" i="16"/>
  <c r="D212" i="16"/>
  <c r="G249" i="16"/>
  <c r="J207" i="16"/>
  <c r="G252" i="16"/>
  <c r="J271" i="16"/>
  <c r="D256" i="16"/>
  <c r="J242" i="16"/>
  <c r="J253" i="16"/>
  <c r="M279" i="16"/>
  <c r="D230" i="16"/>
  <c r="D268" i="16"/>
  <c r="G265" i="16"/>
  <c r="D228" i="16"/>
  <c r="C173" i="17"/>
  <c r="M217" i="17"/>
  <c r="J247" i="17"/>
  <c r="L114" i="17"/>
  <c r="G226" i="17"/>
  <c r="G222" i="17"/>
  <c r="G253" i="17"/>
  <c r="M273" i="17"/>
  <c r="J258" i="17"/>
  <c r="J270" i="17"/>
  <c r="F130" i="17"/>
  <c r="I110" i="17"/>
  <c r="J215" i="17"/>
  <c r="G279" i="17"/>
  <c r="D291" i="17"/>
  <c r="C386" i="17" s="1"/>
  <c r="G213" i="17"/>
  <c r="G225" i="17"/>
  <c r="D226" i="17"/>
  <c r="F145" i="17"/>
  <c r="L180" i="17"/>
  <c r="I176" i="17"/>
  <c r="I116" i="17"/>
  <c r="L179" i="16"/>
  <c r="I182" i="16"/>
  <c r="F149" i="16"/>
  <c r="L147" i="16"/>
  <c r="L186" i="16"/>
  <c r="F169" i="16"/>
  <c r="I161" i="16"/>
  <c r="L123" i="16"/>
  <c r="L168" i="16"/>
  <c r="I191" i="16"/>
  <c r="L166" i="16"/>
  <c r="L178" i="16"/>
  <c r="I178" i="17"/>
  <c r="F179" i="17"/>
  <c r="C172" i="16"/>
  <c r="L115" i="16"/>
  <c r="C121" i="16"/>
  <c r="F133" i="16"/>
  <c r="C167" i="16"/>
  <c r="I170" i="16"/>
  <c r="L177" i="16"/>
  <c r="F143" i="16"/>
  <c r="I124" i="16"/>
  <c r="I114" i="16"/>
  <c r="I132" i="17"/>
  <c r="C134" i="17"/>
  <c r="I120" i="17"/>
  <c r="I137" i="17"/>
  <c r="C146" i="17"/>
  <c r="I138" i="17"/>
  <c r="J237" i="17"/>
  <c r="F187" i="17"/>
  <c r="L129" i="16"/>
  <c r="L165" i="16"/>
  <c r="F185" i="16"/>
  <c r="I187" i="16"/>
  <c r="I152" i="17"/>
  <c r="M215" i="17"/>
  <c r="F113" i="17"/>
  <c r="L151" i="17"/>
  <c r="G272" i="17"/>
  <c r="D258" i="17"/>
  <c r="L115" i="17"/>
  <c r="J241" i="17"/>
  <c r="J224" i="17"/>
  <c r="J245" i="17"/>
  <c r="D219" i="17"/>
  <c r="C118" i="17"/>
  <c r="D250" i="17"/>
  <c r="C161" i="17"/>
  <c r="M256" i="17"/>
  <c r="C167" i="17"/>
  <c r="L176" i="17"/>
  <c r="G236" i="17"/>
  <c r="F109" i="17"/>
  <c r="L156" i="17"/>
  <c r="G266" i="17"/>
  <c r="L159" i="17"/>
  <c r="M275" i="17"/>
  <c r="I166" i="17"/>
  <c r="D234" i="17"/>
  <c r="F143" i="17"/>
  <c r="C175" i="17"/>
  <c r="F153" i="17"/>
  <c r="M255" i="17"/>
  <c r="L164" i="16"/>
  <c r="C188" i="16"/>
  <c r="F165" i="16"/>
  <c r="I146" i="16"/>
  <c r="I134" i="16"/>
  <c r="C144" i="16"/>
  <c r="F123" i="16"/>
  <c r="F180" i="16"/>
  <c r="F132" i="16"/>
  <c r="L135" i="16"/>
  <c r="L163" i="16"/>
  <c r="L110" i="16"/>
  <c r="L183" i="16"/>
  <c r="L131" i="16"/>
  <c r="L155" i="16"/>
  <c r="C153" i="16"/>
  <c r="I128" i="16"/>
  <c r="L167" i="16"/>
  <c r="I131" i="16"/>
  <c r="L116" i="16"/>
  <c r="C109" i="16"/>
  <c r="D226" i="16"/>
  <c r="G243" i="16"/>
  <c r="M278" i="16"/>
  <c r="J274" i="16"/>
  <c r="J214" i="16"/>
  <c r="F178" i="17"/>
  <c r="J243" i="17"/>
  <c r="L129" i="17"/>
  <c r="J256" i="17"/>
  <c r="G219" i="17"/>
  <c r="F150" i="17"/>
  <c r="D287" i="17"/>
  <c r="D240" i="17"/>
  <c r="L113" i="17"/>
  <c r="D276" i="17"/>
  <c r="L138" i="17"/>
  <c r="J262" i="17"/>
  <c r="G229" i="17"/>
  <c r="I130" i="17"/>
  <c r="F185" i="17"/>
  <c r="C113" i="17"/>
  <c r="D253" i="17"/>
  <c r="D245" i="17"/>
  <c r="C137" i="17"/>
  <c r="M287" i="17"/>
  <c r="J227" i="17"/>
  <c r="M286" i="17"/>
  <c r="C112" i="17"/>
  <c r="M215" i="16"/>
  <c r="G272" i="16"/>
  <c r="J241" i="16"/>
  <c r="J245" i="16"/>
  <c r="M216" i="16"/>
  <c r="M274" i="16"/>
  <c r="G210" i="16"/>
  <c r="J264" i="16"/>
  <c r="J255" i="16"/>
  <c r="M255" i="16"/>
  <c r="J240" i="17"/>
  <c r="C156" i="17"/>
  <c r="F158" i="17"/>
  <c r="M238" i="17"/>
  <c r="I171" i="17"/>
  <c r="J210" i="17"/>
  <c r="G219" i="16"/>
  <c r="J239" i="16"/>
  <c r="D276" i="16"/>
  <c r="J211" i="16"/>
  <c r="G270" i="16"/>
  <c r="J227" i="16"/>
  <c r="D239" i="16"/>
  <c r="C128" i="17"/>
  <c r="G243" i="17"/>
  <c r="M278" i="17"/>
  <c r="J274" i="17"/>
  <c r="J214" i="17"/>
  <c r="M277" i="16"/>
  <c r="J280" i="16"/>
  <c r="G247" i="16"/>
  <c r="M245" i="16"/>
  <c r="M284" i="16"/>
  <c r="G267" i="16"/>
  <c r="J259" i="16"/>
  <c r="M221" i="16"/>
  <c r="M266" i="16"/>
  <c r="J289" i="16"/>
  <c r="M264" i="16"/>
  <c r="M276" i="16"/>
  <c r="J276" i="17"/>
  <c r="G277" i="17"/>
  <c r="D270" i="16"/>
  <c r="M213" i="16"/>
  <c r="D219" i="16"/>
  <c r="G231" i="16"/>
  <c r="D265" i="16"/>
  <c r="J268" i="16"/>
  <c r="M275" i="16"/>
  <c r="G241" i="16"/>
  <c r="J222" i="16"/>
  <c r="J230" i="17"/>
  <c r="D232" i="17"/>
  <c r="J218" i="17"/>
  <c r="J235" i="17"/>
  <c r="D244" i="17"/>
  <c r="J236" i="17"/>
  <c r="I139" i="17"/>
  <c r="G285" i="17"/>
  <c r="M227" i="16"/>
  <c r="M263" i="16"/>
  <c r="G283" i="16"/>
  <c r="J285" i="16"/>
  <c r="J250" i="17"/>
  <c r="L117" i="17"/>
  <c r="G211" i="17"/>
  <c r="M249" i="17"/>
  <c r="F174" i="17"/>
  <c r="C160" i="17"/>
  <c r="M213" i="17"/>
  <c r="I143" i="17"/>
  <c r="I126" i="17"/>
  <c r="I147" i="17"/>
  <c r="C121" i="17"/>
  <c r="D216" i="17"/>
  <c r="C152" i="17"/>
  <c r="D259" i="17"/>
  <c r="L158" i="17"/>
  <c r="D265" i="17"/>
  <c r="M274" i="17"/>
  <c r="F138" i="17"/>
  <c r="G207" i="17"/>
  <c r="M254" i="17"/>
  <c r="F168" i="17"/>
  <c r="M257" i="17"/>
  <c r="L177" i="17"/>
  <c r="J264" i="17"/>
  <c r="C136" i="17"/>
  <c r="G241" i="17"/>
  <c r="D273" i="17"/>
  <c r="G251" i="17"/>
  <c r="L157" i="17"/>
  <c r="M262" i="16"/>
  <c r="D286" i="16"/>
  <c r="G263" i="16"/>
  <c r="J244" i="16"/>
  <c r="J232" i="16"/>
  <c r="D242" i="16"/>
  <c r="G221" i="16"/>
  <c r="G278" i="16"/>
  <c r="G230" i="16"/>
  <c r="M233" i="16"/>
  <c r="M261" i="16"/>
  <c r="M208" i="16"/>
  <c r="M229" i="16"/>
  <c r="M253" i="16"/>
  <c r="D251" i="16"/>
  <c r="J226" i="16"/>
  <c r="M265" i="16"/>
  <c r="J229" i="16"/>
  <c r="M214" i="16"/>
  <c r="C120" i="16"/>
  <c r="L144" i="16"/>
  <c r="I167" i="16"/>
  <c r="C168" i="16"/>
  <c r="I180" i="16"/>
  <c r="F156" i="16"/>
  <c r="I188" i="16"/>
  <c r="F175" i="17"/>
  <c r="F191" i="17"/>
  <c r="C185" i="17"/>
  <c r="M263" i="17"/>
  <c r="M224" i="17"/>
  <c r="I141" i="17"/>
  <c r="L111" i="17"/>
  <c r="G260" i="17"/>
  <c r="F119" i="17"/>
  <c r="L112" i="17"/>
  <c r="I113" i="17"/>
  <c r="M247" i="17"/>
  <c r="D222" i="17"/>
  <c r="M223" i="17"/>
  <c r="G281" i="17"/>
  <c r="C162" i="17"/>
  <c r="M251" i="17"/>
  <c r="C182" i="17"/>
  <c r="J213" i="17"/>
  <c r="L151" i="16"/>
  <c r="F148" i="16"/>
  <c r="I126" i="16"/>
  <c r="L134" i="16"/>
  <c r="C161" i="16"/>
  <c r="L156" i="16"/>
  <c r="L159" i="16"/>
  <c r="C175" i="16"/>
  <c r="F139" i="17"/>
  <c r="F188" i="17"/>
  <c r="F125" i="17"/>
  <c r="F137" i="17"/>
  <c r="C131" i="17"/>
  <c r="L143" i="17"/>
  <c r="M243" i="17"/>
  <c r="F147" i="17"/>
  <c r="F175" i="16"/>
  <c r="F150" i="16"/>
  <c r="L111" i="16"/>
  <c r="I164" i="16"/>
  <c r="C155" i="16"/>
  <c r="F170" i="16"/>
  <c r="L153" i="16"/>
  <c r="C123" i="16"/>
  <c r="F163" i="16"/>
  <c r="C112" i="16"/>
  <c r="J246" i="17"/>
  <c r="D236" i="17"/>
  <c r="G218" i="17"/>
  <c r="D212" i="17"/>
  <c r="G249" i="17"/>
  <c r="J271" i="17"/>
  <c r="G265" i="17"/>
  <c r="D228" i="17"/>
  <c r="G237" i="16"/>
  <c r="M239" i="16"/>
  <c r="G288" i="16"/>
  <c r="J235" i="16"/>
  <c r="J217" i="16"/>
  <c r="J236" i="16"/>
  <c r="G235" i="16"/>
  <c r="M289" i="16"/>
  <c r="D225" i="16"/>
  <c r="J252" i="16"/>
  <c r="M269" i="16"/>
  <c r="J290" i="16"/>
  <c r="D217" i="17"/>
  <c r="M258" i="17"/>
  <c r="J281" i="17"/>
  <c r="G271" i="17"/>
  <c r="G267" i="17"/>
  <c r="J259" i="17"/>
  <c r="J263" i="17"/>
  <c r="M221" i="17"/>
  <c r="M290" i="17"/>
  <c r="J289" i="17"/>
  <c r="F160" i="17"/>
  <c r="G220" i="17"/>
  <c r="L127" i="17"/>
  <c r="I153" i="17"/>
  <c r="M244" i="17"/>
  <c r="J277" i="17"/>
  <c r="C154" i="17"/>
  <c r="I140" i="17"/>
  <c r="L132" i="17"/>
  <c r="C150" i="17"/>
  <c r="D234" i="16"/>
  <c r="M270" i="17"/>
  <c r="D277" i="17"/>
  <c r="D209" i="17"/>
  <c r="G209" i="17"/>
  <c r="I127" i="17"/>
  <c r="M226" i="17"/>
  <c r="G215" i="17"/>
  <c r="J266" i="17"/>
  <c r="C164" i="17"/>
  <c r="F126" i="17"/>
  <c r="C148" i="17"/>
  <c r="C129" i="17"/>
  <c r="D264" i="17"/>
  <c r="G290" i="17"/>
  <c r="J219" i="17"/>
  <c r="M222" i="17"/>
  <c r="F176" i="17"/>
  <c r="I111" i="17"/>
  <c r="M246" i="17"/>
  <c r="L130" i="17"/>
  <c r="F110" i="17"/>
  <c r="F166" i="17"/>
  <c r="D208" i="17"/>
  <c r="F142" i="17"/>
  <c r="C133" i="17"/>
  <c r="I184" i="17"/>
  <c r="C165" i="17"/>
  <c r="D237" i="17"/>
  <c r="J223" i="17"/>
  <c r="J231" i="16"/>
  <c r="J240" i="16"/>
  <c r="J283" i="16"/>
  <c r="M259" i="16"/>
  <c r="J251" i="16"/>
  <c r="D233" i="16"/>
  <c r="G250" i="16"/>
  <c r="M272" i="16"/>
  <c r="D290" i="16"/>
  <c r="G286" i="16"/>
  <c r="J277" i="16"/>
  <c r="G223" i="16"/>
  <c r="G256" i="16"/>
  <c r="D252" i="16"/>
  <c r="M280" i="16"/>
  <c r="M238" i="16"/>
  <c r="J237" i="16"/>
  <c r="D229" i="16"/>
  <c r="J269" i="16"/>
  <c r="J233" i="16"/>
  <c r="M288" i="16"/>
  <c r="M241" i="16"/>
  <c r="J267" i="16"/>
  <c r="M243" i="16"/>
  <c r="J210" i="16"/>
  <c r="G285" i="16"/>
  <c r="G245" i="16"/>
  <c r="M277" i="17"/>
  <c r="F144" i="17"/>
  <c r="J260" i="17"/>
  <c r="D249" i="17"/>
  <c r="L169" i="17"/>
  <c r="C180" i="17"/>
  <c r="G247" i="17"/>
  <c r="D220" i="17"/>
  <c r="M245" i="17"/>
  <c r="I151" i="17"/>
  <c r="L185" i="17"/>
  <c r="F164" i="17"/>
  <c r="M234" i="17"/>
  <c r="D261" i="17"/>
  <c r="M284" i="17"/>
  <c r="L122" i="17"/>
  <c r="G287" i="17"/>
  <c r="M237" i="17"/>
  <c r="D284" i="17"/>
  <c r="I118" i="17"/>
  <c r="D257" i="17"/>
  <c r="M266" i="17"/>
  <c r="G255" i="17"/>
  <c r="G269" i="17"/>
  <c r="L142" i="17"/>
  <c r="L166" i="17"/>
  <c r="C149" i="17"/>
  <c r="C181" i="17"/>
  <c r="L178" i="17"/>
  <c r="G268" i="17"/>
  <c r="I187" i="17"/>
  <c r="F116" i="17"/>
  <c r="F163" i="17"/>
  <c r="I156" i="17"/>
  <c r="M235" i="17"/>
  <c r="G244" i="17"/>
  <c r="M239" i="17"/>
  <c r="G288" i="17"/>
  <c r="M272" i="17"/>
  <c r="J217" i="17"/>
  <c r="C126" i="17"/>
  <c r="M280" i="17"/>
  <c r="L191" i="17"/>
  <c r="J233" i="17"/>
  <c r="L190" i="17"/>
  <c r="I154" i="17"/>
  <c r="L171" i="17"/>
  <c r="I192" i="17"/>
  <c r="L164" i="17"/>
  <c r="D286" i="17"/>
  <c r="F165" i="17"/>
  <c r="I146" i="17"/>
  <c r="J232" i="17"/>
  <c r="D242" i="17"/>
  <c r="F123" i="17"/>
  <c r="G278" i="17"/>
  <c r="F132" i="17"/>
  <c r="L135" i="17"/>
  <c r="L163" i="17"/>
  <c r="M208" i="17"/>
  <c r="L183" i="17"/>
  <c r="L131" i="17"/>
  <c r="L155" i="17"/>
  <c r="C153" i="17"/>
  <c r="I128" i="17"/>
  <c r="L167" i="17"/>
  <c r="J229" i="17"/>
  <c r="L116" i="17"/>
  <c r="I148" i="17"/>
  <c r="F136" i="17"/>
  <c r="D238" i="17"/>
  <c r="C138" i="17"/>
  <c r="J257" i="17"/>
  <c r="J273" i="17"/>
  <c r="M260" i="17"/>
  <c r="D274" i="17"/>
  <c r="F184" i="17"/>
  <c r="M248" i="17"/>
  <c r="F120" i="17"/>
  <c r="I189" i="17"/>
  <c r="G280" i="17"/>
  <c r="L184" i="17"/>
  <c r="G212" i="17"/>
  <c r="I190" i="17"/>
  <c r="C114" i="17"/>
  <c r="F151" i="17"/>
  <c r="I109" i="17"/>
  <c r="G252" i="17"/>
  <c r="I173" i="17"/>
  <c r="C158" i="17"/>
  <c r="I144" i="17"/>
  <c r="J253" i="17"/>
  <c r="I174" i="17"/>
  <c r="M279" i="17"/>
  <c r="C115" i="17"/>
  <c r="D230" i="17"/>
  <c r="C170" i="17"/>
  <c r="F167" i="17"/>
  <c r="C130" i="17"/>
  <c r="F139" i="16"/>
  <c r="F146" i="16"/>
  <c r="I132" i="16"/>
  <c r="L141" i="16"/>
  <c r="C134" i="16"/>
  <c r="F190" i="16"/>
  <c r="I120" i="16"/>
  <c r="L146" i="16"/>
  <c r="I137" i="16"/>
  <c r="C156" i="16"/>
  <c r="I119" i="16"/>
  <c r="C146" i="16"/>
  <c r="C169" i="16"/>
  <c r="I138" i="16"/>
  <c r="C126" i="16"/>
  <c r="F137" i="16"/>
  <c r="I140" i="16"/>
  <c r="L191" i="16"/>
  <c r="L173" i="16"/>
  <c r="C127" i="16"/>
  <c r="L132" i="16"/>
  <c r="I154" i="16"/>
  <c r="L171" i="16"/>
  <c r="C150" i="16"/>
  <c r="I192" i="16"/>
  <c r="C119" i="17"/>
  <c r="L160" i="17"/>
  <c r="I182" i="17"/>
  <c r="M207" i="17"/>
  <c r="G232" i="17"/>
  <c r="M219" i="17"/>
  <c r="I183" i="17"/>
  <c r="J261" i="17"/>
  <c r="J220" i="17"/>
  <c r="M231" i="17"/>
  <c r="I150" i="17"/>
  <c r="F173" i="17"/>
  <c r="L187" i="17"/>
  <c r="G238" i="17"/>
  <c r="D214" i="17"/>
  <c r="F169" i="17"/>
  <c r="D289" i="17"/>
  <c r="I161" i="17"/>
  <c r="I165" i="17"/>
  <c r="F129" i="17"/>
  <c r="L123" i="17"/>
  <c r="L192" i="17"/>
  <c r="I191" i="17"/>
  <c r="F141" i="17"/>
  <c r="F161" i="17"/>
  <c r="G258" i="17"/>
  <c r="D215" i="17"/>
  <c r="G216" i="17"/>
  <c r="D285" i="17"/>
  <c r="G242" i="16"/>
  <c r="M207" i="16"/>
  <c r="G232" i="16"/>
  <c r="D278" i="16"/>
  <c r="J281" i="16"/>
  <c r="J249" i="16"/>
  <c r="M231" i="16"/>
  <c r="G262" i="16"/>
  <c r="D261" i="16"/>
  <c r="G238" i="16"/>
  <c r="D289" i="16"/>
  <c r="J216" i="16"/>
  <c r="G239" i="16"/>
  <c r="G258" i="16"/>
  <c r="D215" i="16"/>
  <c r="F170" i="17"/>
  <c r="J285" i="17"/>
  <c r="G214" i="17"/>
  <c r="G261" i="17"/>
  <c r="J254" i="17"/>
  <c r="L137" i="17"/>
  <c r="J250" i="16"/>
  <c r="G211" i="16"/>
  <c r="G233" i="16"/>
  <c r="M250" i="16"/>
  <c r="M256" i="16"/>
  <c r="M252" i="16"/>
  <c r="G207" i="16"/>
  <c r="J275" i="16"/>
  <c r="J279" i="16"/>
  <c r="G284" i="16"/>
  <c r="D288" i="16"/>
  <c r="F146" i="17"/>
  <c r="L141" i="17"/>
  <c r="F190" i="17"/>
  <c r="L174" i="17"/>
  <c r="I119" i="17"/>
  <c r="D224" i="17"/>
  <c r="L182" i="17"/>
  <c r="M289" i="17"/>
  <c r="I135" i="17"/>
  <c r="M288" i="17"/>
  <c r="J252" i="17"/>
  <c r="M269" i="17"/>
  <c r="J290" i="17"/>
  <c r="G289" i="16"/>
  <c r="M224" i="16"/>
  <c r="G229" i="16"/>
  <c r="J228" i="16"/>
  <c r="D211" i="16"/>
  <c r="D222" i="16"/>
  <c r="D235" i="16"/>
  <c r="M287" i="16"/>
  <c r="G220" i="16"/>
  <c r="J276" i="16"/>
  <c r="J254" i="16"/>
  <c r="M235" i="16"/>
  <c r="J213" i="16"/>
  <c r="M270" i="16"/>
  <c r="D277" i="16"/>
  <c r="D209" i="16"/>
  <c r="G209" i="16"/>
  <c r="J225" i="16"/>
  <c r="M226" i="16"/>
  <c r="G215" i="16"/>
  <c r="J266" i="16"/>
  <c r="D262" i="16"/>
  <c r="G224" i="16"/>
  <c r="D246" i="16"/>
  <c r="D227" i="16"/>
  <c r="D264" i="16"/>
  <c r="G290" i="16"/>
  <c r="J219" i="16"/>
  <c r="M222" i="16"/>
  <c r="J209" i="16"/>
  <c r="M246" i="16"/>
  <c r="M228" i="16"/>
  <c r="G208" i="16"/>
  <c r="G264" i="16"/>
  <c r="D208" i="16"/>
  <c r="G240" i="16"/>
  <c r="D231" i="16"/>
  <c r="J282" i="16"/>
  <c r="D263" i="16"/>
  <c r="D237" i="16"/>
  <c r="J223" i="16"/>
  <c r="M262" i="17"/>
  <c r="C188" i="17"/>
  <c r="G263" i="17"/>
  <c r="J244" i="17"/>
  <c r="I134" i="17"/>
  <c r="C144" i="17"/>
  <c r="G221" i="17"/>
  <c r="F180" i="17"/>
  <c r="G230" i="17"/>
  <c r="M233" i="17"/>
  <c r="M261" i="17"/>
  <c r="L110" i="17"/>
  <c r="M281" i="17"/>
  <c r="M229" i="17"/>
  <c r="M253" i="17"/>
  <c r="D251" i="17"/>
  <c r="J226" i="17"/>
  <c r="M265" i="17"/>
  <c r="I131" i="17"/>
  <c r="M214" i="17"/>
  <c r="D207" i="17"/>
  <c r="D218" i="17"/>
  <c r="L144" i="17"/>
  <c r="J265" i="17"/>
  <c r="D266" i="17"/>
  <c r="I180" i="17"/>
  <c r="G254" i="17"/>
  <c r="C119" i="16"/>
  <c r="L160" i="16"/>
  <c r="L169" i="16"/>
  <c r="C122" i="16"/>
  <c r="I122" i="16"/>
  <c r="I150" i="16"/>
  <c r="F173" i="16"/>
  <c r="L139" i="16"/>
  <c r="I165" i="16"/>
  <c r="C159" i="16"/>
  <c r="F157" i="16"/>
  <c r="L142" i="16"/>
  <c r="C181" i="16"/>
  <c r="G270" i="17"/>
  <c r="D255" i="17"/>
  <c r="C123" i="17"/>
  <c r="D239" i="17"/>
  <c r="C184" i="16"/>
  <c r="F177" i="16"/>
  <c r="C118" i="16"/>
  <c r="F138" i="16"/>
  <c r="F168" i="16"/>
  <c r="C136" i="16"/>
  <c r="F153" i="16"/>
  <c r="I133" i="17"/>
  <c r="M259" i="17"/>
  <c r="C135" i="17"/>
  <c r="D290" i="17"/>
  <c r="M271" i="17"/>
  <c r="I169" i="17"/>
  <c r="I145" i="16"/>
  <c r="I158" i="16"/>
  <c r="C142" i="16"/>
  <c r="C147" i="16"/>
  <c r="F116" i="16"/>
  <c r="F179" i="16"/>
  <c r="C184" i="17"/>
  <c r="C183" i="17"/>
  <c r="D270" i="17"/>
  <c r="F135" i="17"/>
  <c r="F177" i="17"/>
  <c r="G246" i="17"/>
  <c r="C143" i="17"/>
  <c r="L152" i="17"/>
  <c r="J284" i="17"/>
  <c r="M232" i="17"/>
  <c r="M216" i="17"/>
  <c r="M268" i="17"/>
  <c r="C174" i="17"/>
  <c r="F133" i="17"/>
  <c r="C171" i="17"/>
  <c r="M252" i="17"/>
  <c r="L120" i="17"/>
  <c r="F159" i="17"/>
  <c r="I170" i="17"/>
  <c r="F112" i="17"/>
  <c r="J221" i="17"/>
  <c r="I177" i="17"/>
  <c r="I136" i="17"/>
  <c r="I181" i="17"/>
  <c r="C145" i="17"/>
  <c r="G284" i="17"/>
  <c r="I157" i="17"/>
  <c r="C177" i="17"/>
  <c r="I124" i="17"/>
  <c r="C190" i="17"/>
  <c r="J212" i="17"/>
  <c r="C173" i="16"/>
  <c r="L119" i="16"/>
  <c r="I149" i="16"/>
  <c r="L114" i="16"/>
  <c r="F128" i="16"/>
  <c r="F124" i="16"/>
  <c r="F155" i="16"/>
  <c r="L175" i="16"/>
  <c r="I160" i="16"/>
  <c r="I172" i="16"/>
  <c r="F130" i="16"/>
  <c r="I110" i="16"/>
  <c r="I117" i="16"/>
  <c r="F181" i="16"/>
  <c r="C193" i="16"/>
  <c r="F115" i="16"/>
  <c r="F127" i="16"/>
  <c r="D207" i="16"/>
  <c r="D218" i="16"/>
  <c r="M242" i="16"/>
  <c r="J265" i="16"/>
  <c r="D266" i="16"/>
  <c r="J278" i="16"/>
  <c r="G254" i="16"/>
  <c r="J286" i="16"/>
  <c r="G273" i="17"/>
  <c r="G289" i="17"/>
  <c r="D283" i="17"/>
  <c r="L165" i="17"/>
  <c r="L126" i="17"/>
  <c r="J239" i="17"/>
  <c r="M209" i="17"/>
  <c r="F162" i="17"/>
  <c r="G217" i="17"/>
  <c r="M210" i="17"/>
  <c r="J211" i="17"/>
  <c r="L149" i="17"/>
  <c r="C124" i="17"/>
  <c r="L125" i="17"/>
  <c r="F183" i="17"/>
  <c r="D260" i="17"/>
  <c r="L153" i="17"/>
  <c r="D280" i="17"/>
  <c r="I115" i="17"/>
  <c r="M249" i="16"/>
  <c r="G246" i="16"/>
  <c r="J224" i="16"/>
  <c r="M232" i="16"/>
  <c r="D259" i="16"/>
  <c r="M254" i="16"/>
  <c r="M257" i="16"/>
  <c r="D273" i="16"/>
  <c r="G237" i="17"/>
  <c r="G286" i="17"/>
  <c r="G223" i="17"/>
  <c r="G235" i="17"/>
  <c r="D229" i="17"/>
  <c r="M241" i="17"/>
  <c r="G245" i="17"/>
  <c r="G273" i="16"/>
  <c r="G248" i="16"/>
  <c r="M209" i="16"/>
  <c r="J262" i="16"/>
  <c r="D253" i="16"/>
  <c r="G268" i="16"/>
  <c r="D221" i="16"/>
  <c r="G261" i="16"/>
  <c r="D210" i="16"/>
  <c r="I1049" i="15" l="1"/>
  <c r="L1048" i="15"/>
  <c r="C372" i="19"/>
  <c r="I1058" i="15"/>
  <c r="F1059" i="15"/>
  <c r="F1070" i="15"/>
  <c r="I1007" i="15"/>
  <c r="L1020" i="15"/>
  <c r="I1065" i="15"/>
  <c r="F1026" i="15"/>
  <c r="I1009" i="15"/>
  <c r="C1024" i="15"/>
  <c r="I1064" i="15"/>
  <c r="I1041" i="15"/>
  <c r="I1023" i="15"/>
  <c r="F1056" i="15"/>
  <c r="I1002" i="15"/>
  <c r="I1052" i="15"/>
  <c r="L1052" i="15"/>
  <c r="L1006" i="15"/>
  <c r="I1006" i="15"/>
  <c r="I1014" i="15"/>
  <c r="L1014" i="15"/>
  <c r="L1054" i="15"/>
  <c r="I1054" i="15"/>
  <c r="I1063" i="15"/>
  <c r="L1063" i="15"/>
  <c r="I1044" i="15"/>
  <c r="L1044" i="15"/>
  <c r="I1069" i="15"/>
  <c r="L1069" i="15"/>
  <c r="L1042" i="15"/>
  <c r="I1042" i="15"/>
  <c r="I1050" i="15"/>
  <c r="L1050" i="15"/>
  <c r="I1012" i="15"/>
  <c r="L1012" i="15"/>
  <c r="I1055" i="15"/>
  <c r="L1055" i="15"/>
  <c r="I1059" i="15"/>
  <c r="L1059" i="15"/>
  <c r="L1021" i="15"/>
  <c r="I1021" i="15"/>
  <c r="L1068" i="15"/>
  <c r="I1068" i="15"/>
  <c r="L1008" i="15"/>
  <c r="I1008" i="15"/>
  <c r="L1081" i="15"/>
  <c r="I1081" i="15"/>
  <c r="I1032" i="15"/>
  <c r="L1032" i="15"/>
  <c r="I1040" i="15"/>
  <c r="L1040" i="15"/>
  <c r="I1077" i="15"/>
  <c r="L1077" i="15"/>
  <c r="L1000" i="15"/>
  <c r="I1000" i="15"/>
  <c r="I1033" i="15"/>
  <c r="L1033" i="15"/>
  <c r="I1051" i="15"/>
  <c r="L1051" i="15"/>
  <c r="L1073" i="15"/>
  <c r="I1073" i="15"/>
  <c r="L1071" i="15"/>
  <c r="I1071" i="15"/>
  <c r="I1030" i="15"/>
  <c r="L1030" i="15"/>
  <c r="L1079" i="15"/>
  <c r="I1079" i="15"/>
  <c r="I999" i="15"/>
  <c r="L999" i="15"/>
  <c r="I1024" i="15"/>
  <c r="L1024" i="15"/>
  <c r="I1036" i="15"/>
  <c r="L1036" i="15"/>
  <c r="L1026" i="15"/>
  <c r="I1026" i="15"/>
  <c r="L1037" i="15"/>
  <c r="I1037" i="15"/>
  <c r="L1011" i="15"/>
  <c r="I1011" i="15"/>
  <c r="L1003" i="15"/>
  <c r="I1003" i="15"/>
  <c r="I1060" i="15"/>
  <c r="L1060" i="15"/>
  <c r="L1061" i="15"/>
  <c r="I1061" i="15"/>
  <c r="I1062" i="15"/>
  <c r="L1062" i="15"/>
  <c r="I1022" i="15"/>
  <c r="L1022" i="15"/>
  <c r="I1001" i="15"/>
  <c r="L1001" i="15"/>
  <c r="I1053" i="15"/>
  <c r="L1053" i="15"/>
  <c r="L1031" i="15"/>
  <c r="I1031" i="15"/>
  <c r="I1019" i="15"/>
  <c r="L1019" i="15"/>
  <c r="I1045" i="15"/>
  <c r="L1045" i="15"/>
  <c r="L1018" i="15"/>
  <c r="I1018" i="15"/>
  <c r="L1005" i="15"/>
  <c r="I1005" i="15"/>
  <c r="L1076" i="15"/>
  <c r="I1076" i="15"/>
  <c r="I1075" i="15"/>
  <c r="L1075" i="15"/>
  <c r="L1039" i="15"/>
  <c r="I1039" i="15"/>
  <c r="L1072" i="15"/>
  <c r="I1072" i="15"/>
  <c r="I1046" i="15"/>
  <c r="L1046" i="15"/>
  <c r="L1043" i="15"/>
  <c r="I1043" i="15"/>
  <c r="I1027" i="15"/>
  <c r="L1027" i="15"/>
  <c r="I1015" i="15"/>
  <c r="L1015" i="15"/>
  <c r="L1067" i="15"/>
  <c r="I1067" i="15"/>
  <c r="L1057" i="15"/>
  <c r="I1057" i="15"/>
  <c r="I1034" i="15"/>
  <c r="L1034" i="15"/>
  <c r="I1070" i="15"/>
  <c r="L1070" i="15"/>
  <c r="I1056" i="15"/>
  <c r="L1056" i="15"/>
  <c r="F416" i="19"/>
  <c r="I439" i="19"/>
  <c r="I640" i="19" s="1"/>
  <c r="J640" i="19" s="1"/>
  <c r="C486" i="19"/>
  <c r="C687" i="19" s="1"/>
  <c r="D687" i="19" s="1"/>
  <c r="C433" i="19"/>
  <c r="C634" i="19" s="1"/>
  <c r="F446" i="19"/>
  <c r="G446" i="19" s="1"/>
  <c r="C441" i="19"/>
  <c r="D441" i="19" s="1"/>
  <c r="F420" i="19"/>
  <c r="F621" i="19" s="1"/>
  <c r="G621" i="19" s="1"/>
  <c r="F430" i="19"/>
  <c r="F631" i="19" s="1"/>
  <c r="L415" i="19"/>
  <c r="M415" i="19" s="1"/>
  <c r="I435" i="19"/>
  <c r="I636" i="19" s="1"/>
  <c r="J636" i="19" s="1"/>
  <c r="F1006" i="15"/>
  <c r="I428" i="19"/>
  <c r="J428" i="19" s="1"/>
  <c r="F447" i="19"/>
  <c r="F648" i="19" s="1"/>
  <c r="G648" i="19" s="1"/>
  <c r="L442" i="19"/>
  <c r="L643" i="19" s="1"/>
  <c r="M643" i="19" s="1"/>
  <c r="C413" i="19"/>
  <c r="D413" i="19" s="1"/>
  <c r="I425" i="19"/>
  <c r="J425" i="19" s="1"/>
  <c r="C426" i="19"/>
  <c r="D426" i="19" s="1"/>
  <c r="L445" i="19"/>
  <c r="L646" i="19" s="1"/>
  <c r="I402" i="19"/>
  <c r="J402" i="19" s="1"/>
  <c r="I429" i="19"/>
  <c r="I630" i="19" s="1"/>
  <c r="L436" i="19"/>
  <c r="F422" i="19"/>
  <c r="G422" i="19" s="1"/>
  <c r="C443" i="19"/>
  <c r="D443" i="19" s="1"/>
  <c r="L419" i="19"/>
  <c r="L620" i="19" s="1"/>
  <c r="M620" i="19" s="1"/>
  <c r="L417" i="19"/>
  <c r="M417" i="19" s="1"/>
  <c r="F432" i="19"/>
  <c r="F633" i="19" s="1"/>
  <c r="G633" i="19" s="1"/>
  <c r="I403" i="19"/>
  <c r="J403" i="19" s="1"/>
  <c r="F437" i="19"/>
  <c r="F638" i="19" s="1"/>
  <c r="G638" i="19" s="1"/>
  <c r="F444" i="19"/>
  <c r="G444" i="19" s="1"/>
  <c r="C448" i="19"/>
  <c r="C649" i="19" s="1"/>
  <c r="L424" i="19"/>
  <c r="M424" i="19" s="1"/>
  <c r="F418" i="19"/>
  <c r="F619" i="19" s="1"/>
  <c r="G619" i="19" s="1"/>
  <c r="C427" i="19"/>
  <c r="C628" i="19" s="1"/>
  <c r="D628" i="19" s="1"/>
  <c r="L431" i="19"/>
  <c r="M431" i="19" s="1"/>
  <c r="C1006" i="15"/>
  <c r="F1075" i="15"/>
  <c r="F624" i="19"/>
  <c r="C362" i="19"/>
  <c r="C307" i="19"/>
  <c r="C358" i="19"/>
  <c r="I458" i="19" s="1"/>
  <c r="C384" i="19"/>
  <c r="C1071" i="15"/>
  <c r="C644" i="19"/>
  <c r="D644" i="19" s="1"/>
  <c r="I443" i="19"/>
  <c r="I644" i="19" s="1"/>
  <c r="J644" i="19" s="1"/>
  <c r="C383" i="19"/>
  <c r="C354" i="19"/>
  <c r="F1020" i="15"/>
  <c r="F1067" i="15"/>
  <c r="F1019" i="15"/>
  <c r="F999" i="15"/>
  <c r="C360" i="19"/>
  <c r="C999" i="15"/>
  <c r="F1045" i="15"/>
  <c r="C1037" i="15"/>
  <c r="F1054" i="15"/>
  <c r="F1049" i="15"/>
  <c r="C313" i="17"/>
  <c r="C1049" i="15"/>
  <c r="C313" i="16"/>
  <c r="C302" i="17"/>
  <c r="C1033" i="15"/>
  <c r="C1068" i="15"/>
  <c r="C1077" i="15"/>
  <c r="C323" i="17"/>
  <c r="F1068" i="15"/>
  <c r="C1067" i="15"/>
  <c r="F1015" i="15"/>
  <c r="F1023" i="15"/>
  <c r="C1041" i="15"/>
  <c r="F1041" i="15"/>
  <c r="C1048" i="15"/>
  <c r="F1048" i="15"/>
  <c r="F1011" i="15"/>
  <c r="C1011" i="15"/>
  <c r="C361" i="16"/>
  <c r="C346" i="17"/>
  <c r="C333" i="17"/>
  <c r="C355" i="16"/>
  <c r="L433" i="19"/>
  <c r="L634" i="19" s="1"/>
  <c r="I427" i="19"/>
  <c r="J427" i="19" s="1"/>
  <c r="F433" i="19"/>
  <c r="F634" i="19" s="1"/>
  <c r="F427" i="19"/>
  <c r="F628" i="19" s="1"/>
  <c r="G628" i="19" s="1"/>
  <c r="I433" i="19"/>
  <c r="C1001" i="15"/>
  <c r="F1072" i="15"/>
  <c r="C1072" i="15"/>
  <c r="C375" i="17"/>
  <c r="C329" i="16"/>
  <c r="L427" i="19"/>
  <c r="L628" i="19" s="1"/>
  <c r="C1023" i="15"/>
  <c r="C302" i="16"/>
  <c r="F1066" i="15"/>
  <c r="C1012" i="15"/>
  <c r="F1012" i="15"/>
  <c r="C1050" i="15"/>
  <c r="C371" i="19"/>
  <c r="F1074" i="15"/>
  <c r="C1074" i="15"/>
  <c r="C1005" i="15"/>
  <c r="F1005" i="15"/>
  <c r="C1039" i="15"/>
  <c r="F1039" i="15"/>
  <c r="C1010" i="15"/>
  <c r="F1010" i="15"/>
  <c r="C1081" i="15"/>
  <c r="F1081" i="15"/>
  <c r="F1061" i="15"/>
  <c r="C1061" i="15"/>
  <c r="C1029" i="15"/>
  <c r="F1029" i="15"/>
  <c r="C1078" i="15"/>
  <c r="F1078" i="15"/>
  <c r="C1062" i="15"/>
  <c r="F1062" i="15"/>
  <c r="C1002" i="15"/>
  <c r="F1002" i="15"/>
  <c r="F1028" i="15"/>
  <c r="C1028" i="15"/>
  <c r="C380" i="19"/>
  <c r="C1036" i="15"/>
  <c r="F1036" i="15"/>
  <c r="C1022" i="15"/>
  <c r="F1022" i="15"/>
  <c r="C1040" i="15"/>
  <c r="F1040" i="15"/>
  <c r="C1063" i="15"/>
  <c r="F1063" i="15"/>
  <c r="F1025" i="15"/>
  <c r="C1025" i="15"/>
  <c r="F1014" i="15"/>
  <c r="C1014" i="15"/>
  <c r="F1055" i="15"/>
  <c r="C1055" i="15"/>
  <c r="C1017" i="15"/>
  <c r="F1017" i="15"/>
  <c r="C1076" i="15"/>
  <c r="F1076" i="15"/>
  <c r="C1053" i="15"/>
  <c r="F1053" i="15"/>
  <c r="F1038" i="15"/>
  <c r="C1038" i="15"/>
  <c r="F1007" i="15"/>
  <c r="C1007" i="15"/>
  <c r="C1051" i="15"/>
  <c r="F1051" i="15"/>
  <c r="C1008" i="15"/>
  <c r="F1008" i="15"/>
  <c r="C1044" i="15"/>
  <c r="F1044" i="15"/>
  <c r="C1009" i="15"/>
  <c r="F1009" i="15"/>
  <c r="C1000" i="15"/>
  <c r="F1000" i="15"/>
  <c r="C1079" i="15"/>
  <c r="F1079" i="15"/>
  <c r="C1065" i="15"/>
  <c r="F1065" i="15"/>
  <c r="F1057" i="15"/>
  <c r="C1057" i="15"/>
  <c r="C1042" i="15"/>
  <c r="F1042" i="15"/>
  <c r="F1004" i="15"/>
  <c r="C1004" i="15"/>
  <c r="C1035" i="15"/>
  <c r="F1035" i="15"/>
  <c r="F1021" i="15"/>
  <c r="C1021" i="15"/>
  <c r="C1058" i="15"/>
  <c r="F1058" i="15"/>
  <c r="C1060" i="15"/>
  <c r="F1060" i="15"/>
  <c r="C1046" i="15"/>
  <c r="F1046" i="15"/>
  <c r="F1031" i="15"/>
  <c r="C1031" i="15"/>
  <c r="C1032" i="15"/>
  <c r="F1032" i="15"/>
  <c r="F1018" i="15"/>
  <c r="C1018" i="15"/>
  <c r="C1069" i="15"/>
  <c r="F1069" i="15"/>
  <c r="C310" i="16"/>
  <c r="C307" i="16"/>
  <c r="C311" i="19"/>
  <c r="C324" i="16"/>
  <c r="C328" i="16"/>
  <c r="C346" i="16"/>
  <c r="C360" i="16"/>
  <c r="C334" i="16"/>
  <c r="C371" i="17"/>
  <c r="C370" i="16"/>
  <c r="C376" i="16"/>
  <c r="C326" i="17"/>
  <c r="C368" i="19"/>
  <c r="C309" i="16"/>
  <c r="G418" i="19"/>
  <c r="C615" i="19"/>
  <c r="D615" i="19" s="1"/>
  <c r="C378" i="19"/>
  <c r="C364" i="19"/>
  <c r="L464" i="19" s="1"/>
  <c r="C417" i="19"/>
  <c r="C618" i="19" s="1"/>
  <c r="D618" i="19" s="1"/>
  <c r="C418" i="19"/>
  <c r="C619" i="19" s="1"/>
  <c r="C352" i="19"/>
  <c r="C369" i="19"/>
  <c r="C361" i="17"/>
  <c r="C317" i="16"/>
  <c r="C384" i="16"/>
  <c r="C369" i="17"/>
  <c r="C315" i="17"/>
  <c r="C344" i="17"/>
  <c r="C332" i="17"/>
  <c r="C382" i="17"/>
  <c r="C353" i="17"/>
  <c r="C323" i="16"/>
  <c r="C331" i="16"/>
  <c r="C350" i="16"/>
  <c r="C382" i="16"/>
  <c r="C320" i="17"/>
  <c r="C367" i="16"/>
  <c r="C353" i="16"/>
  <c r="C330" i="17"/>
  <c r="C336" i="17"/>
  <c r="C366" i="17"/>
  <c r="C343" i="16"/>
  <c r="L416" i="19"/>
  <c r="L617" i="19" s="1"/>
  <c r="I416" i="19"/>
  <c r="J416" i="19" s="1"/>
  <c r="C374" i="19"/>
  <c r="D486" i="19"/>
  <c r="C320" i="16"/>
  <c r="C364" i="17"/>
  <c r="C319" i="16"/>
  <c r="C382" i="19"/>
  <c r="C322" i="16"/>
  <c r="C310" i="17"/>
  <c r="C347" i="16"/>
  <c r="C304" i="17"/>
  <c r="C317" i="17"/>
  <c r="C340" i="17"/>
  <c r="C369" i="16"/>
  <c r="C318" i="16"/>
  <c r="C383" i="17"/>
  <c r="C376" i="17"/>
  <c r="C380" i="16"/>
  <c r="C355" i="19"/>
  <c r="C359" i="16"/>
  <c r="C325" i="17"/>
  <c r="C312" i="17"/>
  <c r="C339" i="17"/>
  <c r="C373" i="17"/>
  <c r="C340" i="16"/>
  <c r="C374" i="16"/>
  <c r="C303" i="17"/>
  <c r="C311" i="17"/>
  <c r="C345" i="17"/>
  <c r="C333" i="16"/>
  <c r="C378" i="16"/>
  <c r="C311" i="16"/>
  <c r="C315" i="16"/>
  <c r="C318" i="17"/>
  <c r="C327" i="16"/>
  <c r="C375" i="19"/>
  <c r="C324" i="17"/>
  <c r="C354" i="16"/>
  <c r="C355" i="17"/>
  <c r="C385" i="17"/>
  <c r="C332" i="16"/>
  <c r="C341" i="16"/>
  <c r="C304" i="16"/>
  <c r="C356" i="16"/>
  <c r="C337" i="17"/>
  <c r="C381" i="17"/>
  <c r="C356" i="17"/>
  <c r="C385" i="16"/>
  <c r="C372" i="17"/>
  <c r="C337" i="16"/>
  <c r="C381" i="16"/>
  <c r="C368" i="17"/>
  <c r="C348" i="17"/>
  <c r="C321" i="17"/>
  <c r="C363" i="16"/>
  <c r="C375" i="16"/>
  <c r="C343" i="17"/>
  <c r="C347" i="17"/>
  <c r="C338" i="16"/>
  <c r="C379" i="16"/>
  <c r="C344" i="16"/>
  <c r="C374" i="17"/>
  <c r="C322" i="17"/>
  <c r="C349" i="17"/>
  <c r="C338" i="17"/>
  <c r="C367" i="17"/>
  <c r="C377" i="17"/>
  <c r="C339" i="16"/>
  <c r="C308" i="16"/>
  <c r="C416" i="19"/>
  <c r="C617" i="19" s="1"/>
  <c r="L430" i="19"/>
  <c r="L631" i="19" s="1"/>
  <c r="M631" i="19" s="1"/>
  <c r="C365" i="19"/>
  <c r="C381" i="19"/>
  <c r="C377" i="19"/>
  <c r="C357" i="19"/>
  <c r="C430" i="19"/>
  <c r="C357" i="16"/>
  <c r="C305" i="17"/>
  <c r="C312" i="16"/>
  <c r="C308" i="17"/>
  <c r="C345" i="16"/>
  <c r="C373" i="19"/>
  <c r="C409" i="19"/>
  <c r="C610" i="19" s="1"/>
  <c r="D610" i="19" s="1"/>
  <c r="C316" i="16"/>
  <c r="C334" i="17"/>
  <c r="C326" i="16"/>
  <c r="C306" i="16"/>
  <c r="C319" i="17"/>
  <c r="C309" i="17"/>
  <c r="C379" i="17"/>
  <c r="C307" i="17"/>
  <c r="C360" i="17"/>
  <c r="C365" i="16"/>
  <c r="C371" i="16"/>
  <c r="C329" i="17"/>
  <c r="C357" i="17"/>
  <c r="C335" i="16"/>
  <c r="C316" i="17"/>
  <c r="C362" i="16"/>
  <c r="I406" i="19"/>
  <c r="I607" i="19" s="1"/>
  <c r="C305" i="16"/>
  <c r="C348" i="16"/>
  <c r="C368" i="16"/>
  <c r="C378" i="17"/>
  <c r="C365" i="17"/>
  <c r="C350" i="17"/>
  <c r="C358" i="16"/>
  <c r="C303" i="16"/>
  <c r="C372" i="16"/>
  <c r="C330" i="16"/>
  <c r="C383" i="16"/>
  <c r="C373" i="16"/>
  <c r="C380" i="17"/>
  <c r="C384" i="17"/>
  <c r="C352" i="17"/>
  <c r="C359" i="17"/>
  <c r="C331" i="17"/>
  <c r="C354" i="17"/>
  <c r="C327" i="17"/>
  <c r="C314" i="16"/>
  <c r="C335" i="17"/>
  <c r="C321" i="16"/>
  <c r="C314" i="17"/>
  <c r="C325" i="16"/>
  <c r="C351" i="16"/>
  <c r="C362" i="17"/>
  <c r="C364" i="16"/>
  <c r="C336" i="16"/>
  <c r="C342" i="17"/>
  <c r="C358" i="17"/>
  <c r="C341" i="17"/>
  <c r="C306" i="17"/>
  <c r="C366" i="16"/>
  <c r="C370" i="17"/>
  <c r="C328" i="17"/>
  <c r="C377" i="16"/>
  <c r="C352" i="16"/>
  <c r="C349" i="16"/>
  <c r="C363" i="17"/>
  <c r="C351" i="17"/>
  <c r="C342" i="16"/>
  <c r="C359" i="19"/>
  <c r="C308" i="19"/>
  <c r="C353" i="19"/>
  <c r="I419" i="19"/>
  <c r="I620" i="19" s="1"/>
  <c r="F419" i="19"/>
  <c r="F620" i="19" s="1"/>
  <c r="C419" i="19"/>
  <c r="C620" i="19" s="1"/>
  <c r="D620" i="19" s="1"/>
  <c r="F443" i="19"/>
  <c r="F644" i="19" s="1"/>
  <c r="G644" i="19" s="1"/>
  <c r="C403" i="19"/>
  <c r="C604" i="19" s="1"/>
  <c r="C431" i="19"/>
  <c r="D431" i="19" s="1"/>
  <c r="M419" i="19"/>
  <c r="F431" i="19"/>
  <c r="F632" i="19" s="1"/>
  <c r="I431" i="19"/>
  <c r="I632" i="19" s="1"/>
  <c r="F436" i="19"/>
  <c r="F637" i="19" s="1"/>
  <c r="I442" i="19"/>
  <c r="J442" i="19" s="1"/>
  <c r="F439" i="19"/>
  <c r="G439" i="19" s="1"/>
  <c r="B196" i="19"/>
  <c r="F442" i="19"/>
  <c r="G442" i="19" s="1"/>
  <c r="C436" i="19"/>
  <c r="C637" i="19" s="1"/>
  <c r="I418" i="19"/>
  <c r="I619" i="19" s="1"/>
  <c r="J619" i="19" s="1"/>
  <c r="M442" i="19"/>
  <c r="L418" i="19"/>
  <c r="M418" i="19" s="1"/>
  <c r="I423" i="19"/>
  <c r="I624" i="19" s="1"/>
  <c r="C442" i="19"/>
  <c r="C643" i="19" s="1"/>
  <c r="D643" i="19" s="1"/>
  <c r="L428" i="19"/>
  <c r="M428" i="19" s="1"/>
  <c r="C432" i="19"/>
  <c r="C633" i="19" s="1"/>
  <c r="D633" i="19" s="1"/>
  <c r="F403" i="19"/>
  <c r="G403" i="19" s="1"/>
  <c r="L443" i="19"/>
  <c r="L644" i="19" s="1"/>
  <c r="F417" i="19"/>
  <c r="G417" i="19" s="1"/>
  <c r="L403" i="19"/>
  <c r="L604" i="19" s="1"/>
  <c r="I432" i="19"/>
  <c r="J432" i="19" s="1"/>
  <c r="L404" i="19"/>
  <c r="L605" i="19" s="1"/>
  <c r="G404" i="19"/>
  <c r="I404" i="19"/>
  <c r="J404" i="19" s="1"/>
  <c r="G450" i="19"/>
  <c r="C450" i="19"/>
  <c r="C651" i="19" s="1"/>
  <c r="C428" i="19"/>
  <c r="C629" i="19" s="1"/>
  <c r="C420" i="19"/>
  <c r="C621" i="19" s="1"/>
  <c r="D621" i="19" s="1"/>
  <c r="L450" i="19"/>
  <c r="L651" i="19" s="1"/>
  <c r="M651" i="19" s="1"/>
  <c r="I479" i="19"/>
  <c r="I680" i="19" s="1"/>
  <c r="F463" i="19"/>
  <c r="G463" i="19" s="1"/>
  <c r="I417" i="19"/>
  <c r="J417" i="19" s="1"/>
  <c r="F428" i="19"/>
  <c r="F629" i="19" s="1"/>
  <c r="I450" i="19"/>
  <c r="J450" i="19" s="1"/>
  <c r="F472" i="19"/>
  <c r="F476" i="19"/>
  <c r="G476" i="19" s="1"/>
  <c r="C425" i="19"/>
  <c r="C626" i="19" s="1"/>
  <c r="C434" i="19"/>
  <c r="C635" i="19" s="1"/>
  <c r="L625" i="19"/>
  <c r="M625" i="19" s="1"/>
  <c r="F424" i="19"/>
  <c r="F625" i="19" s="1"/>
  <c r="I626" i="19"/>
  <c r="J626" i="19" s="1"/>
  <c r="I424" i="19"/>
  <c r="I625" i="19" s="1"/>
  <c r="F434" i="19"/>
  <c r="F635" i="19" s="1"/>
  <c r="M434" i="19"/>
  <c r="I446" i="19"/>
  <c r="I647" i="19" s="1"/>
  <c r="I426" i="19"/>
  <c r="J426" i="19" s="1"/>
  <c r="L446" i="19"/>
  <c r="M446" i="19" s="1"/>
  <c r="L432" i="19"/>
  <c r="L633" i="19" s="1"/>
  <c r="M633" i="19" s="1"/>
  <c r="I434" i="19"/>
  <c r="J434" i="19" s="1"/>
  <c r="C424" i="19"/>
  <c r="D424" i="19" s="1"/>
  <c r="F425" i="19"/>
  <c r="F626" i="19" s="1"/>
  <c r="L425" i="19"/>
  <c r="L626" i="19" s="1"/>
  <c r="M626" i="19" s="1"/>
  <c r="F426" i="19"/>
  <c r="F627" i="19" s="1"/>
  <c r="L426" i="19"/>
  <c r="M426" i="19" s="1"/>
  <c r="C446" i="19"/>
  <c r="C647" i="19" s="1"/>
  <c r="I449" i="19"/>
  <c r="I650" i="19" s="1"/>
  <c r="G447" i="19"/>
  <c r="C423" i="19"/>
  <c r="C624" i="19" s="1"/>
  <c r="C404" i="19"/>
  <c r="C605" i="19" s="1"/>
  <c r="L439" i="19"/>
  <c r="L640" i="19" s="1"/>
  <c r="L429" i="19"/>
  <c r="M429" i="19" s="1"/>
  <c r="J439" i="19"/>
  <c r="F415" i="19"/>
  <c r="F616" i="19" s="1"/>
  <c r="L616" i="19"/>
  <c r="M616" i="19" s="1"/>
  <c r="L402" i="19"/>
  <c r="L603" i="19" s="1"/>
  <c r="I415" i="19"/>
  <c r="I616" i="19" s="1"/>
  <c r="C422" i="19"/>
  <c r="C623" i="19" s="1"/>
  <c r="F402" i="19"/>
  <c r="G402" i="19" s="1"/>
  <c r="C439" i="19"/>
  <c r="C640" i="19" s="1"/>
  <c r="L423" i="19"/>
  <c r="L624" i="19" s="1"/>
  <c r="M624" i="19" s="1"/>
  <c r="C437" i="19"/>
  <c r="D437" i="19" s="1"/>
  <c r="C449" i="19"/>
  <c r="C650" i="19" s="1"/>
  <c r="I447" i="19"/>
  <c r="I648" i="19" s="1"/>
  <c r="L447" i="19"/>
  <c r="M447" i="19" s="1"/>
  <c r="G449" i="19"/>
  <c r="I448" i="19"/>
  <c r="I649" i="19" s="1"/>
  <c r="J649" i="19" s="1"/>
  <c r="C447" i="19"/>
  <c r="C648" i="19" s="1"/>
  <c r="D648" i="19" s="1"/>
  <c r="D448" i="19"/>
  <c r="I437" i="19"/>
  <c r="I638" i="19" s="1"/>
  <c r="L437" i="19"/>
  <c r="L638" i="19" s="1"/>
  <c r="M638" i="19" s="1"/>
  <c r="C415" i="19"/>
  <c r="C616" i="19" s="1"/>
  <c r="C402" i="19"/>
  <c r="C603" i="19" s="1"/>
  <c r="L449" i="19"/>
  <c r="L650" i="19" s="1"/>
  <c r="F435" i="19"/>
  <c r="G435" i="19" s="1"/>
  <c r="C444" i="19"/>
  <c r="C645" i="19" s="1"/>
  <c r="F448" i="19"/>
  <c r="F649" i="19" s="1"/>
  <c r="L444" i="19"/>
  <c r="M444" i="19" s="1"/>
  <c r="I444" i="19"/>
  <c r="J444" i="19" s="1"/>
  <c r="C456" i="19"/>
  <c r="I456" i="19"/>
  <c r="F456" i="19"/>
  <c r="G456" i="19" s="1"/>
  <c r="L456" i="19"/>
  <c r="L657" i="19" s="1"/>
  <c r="M657" i="19" s="1"/>
  <c r="L476" i="19"/>
  <c r="M476" i="19" s="1"/>
  <c r="F410" i="19"/>
  <c r="L410" i="19"/>
  <c r="C410" i="19"/>
  <c r="I410" i="19"/>
  <c r="I611" i="19" s="1"/>
  <c r="J611" i="19" s="1"/>
  <c r="I467" i="19"/>
  <c r="C467" i="19"/>
  <c r="F467" i="19"/>
  <c r="F668" i="19" s="1"/>
  <c r="L467" i="19"/>
  <c r="L668" i="19" s="1"/>
  <c r="M668" i="19" s="1"/>
  <c r="C461" i="19"/>
  <c r="L461" i="19"/>
  <c r="L662" i="19" s="1"/>
  <c r="M662" i="19" s="1"/>
  <c r="F461" i="19"/>
  <c r="G461" i="19" s="1"/>
  <c r="I461" i="19"/>
  <c r="J461" i="19" s="1"/>
  <c r="C470" i="19"/>
  <c r="F470" i="19"/>
  <c r="I470" i="19"/>
  <c r="J470" i="19" s="1"/>
  <c r="L470" i="19"/>
  <c r="M470" i="19" s="1"/>
  <c r="F485" i="19"/>
  <c r="C485" i="19"/>
  <c r="C686" i="19" s="1"/>
  <c r="L485" i="19"/>
  <c r="L686" i="19" s="1"/>
  <c r="I485" i="19"/>
  <c r="I686" i="19" s="1"/>
  <c r="J686" i="19" s="1"/>
  <c r="C472" i="19"/>
  <c r="I472" i="19"/>
  <c r="L406" i="19"/>
  <c r="M406" i="19" s="1"/>
  <c r="F406" i="19"/>
  <c r="G406" i="19" s="1"/>
  <c r="C406" i="19"/>
  <c r="D406" i="19" s="1"/>
  <c r="C466" i="19"/>
  <c r="F466" i="19"/>
  <c r="F667" i="19" s="1"/>
  <c r="L466" i="19"/>
  <c r="M466" i="19" s="1"/>
  <c r="I466" i="19"/>
  <c r="J466" i="19" s="1"/>
  <c r="C451" i="19"/>
  <c r="L451" i="19"/>
  <c r="I451" i="19"/>
  <c r="F451" i="19"/>
  <c r="F652" i="19" s="1"/>
  <c r="L639" i="19"/>
  <c r="M639" i="19" s="1"/>
  <c r="M438" i="19"/>
  <c r="C421" i="19"/>
  <c r="I421" i="19"/>
  <c r="C429" i="19"/>
  <c r="C630" i="19" s="1"/>
  <c r="L421" i="19"/>
  <c r="M421" i="19" s="1"/>
  <c r="I405" i="19"/>
  <c r="I606" i="19" s="1"/>
  <c r="F429" i="19"/>
  <c r="G429" i="19" s="1"/>
  <c r="I409" i="19"/>
  <c r="I610" i="19" s="1"/>
  <c r="F409" i="19"/>
  <c r="F610" i="19" s="1"/>
  <c r="L422" i="19"/>
  <c r="I422" i="19"/>
  <c r="F441" i="19"/>
  <c r="L441" i="19"/>
  <c r="I441" i="19"/>
  <c r="F421" i="19"/>
  <c r="F622" i="19" s="1"/>
  <c r="L435" i="19"/>
  <c r="L636" i="19" s="1"/>
  <c r="C438" i="19"/>
  <c r="C639" i="19" s="1"/>
  <c r="C435" i="19"/>
  <c r="C636" i="19" s="1"/>
  <c r="L463" i="19"/>
  <c r="L664" i="19" s="1"/>
  <c r="M664" i="19" s="1"/>
  <c r="C445" i="19"/>
  <c r="F445" i="19"/>
  <c r="I445" i="19"/>
  <c r="F438" i="19"/>
  <c r="I438" i="19"/>
  <c r="L420" i="19"/>
  <c r="I420" i="19"/>
  <c r="L405" i="19"/>
  <c r="L606" i="19" s="1"/>
  <c r="C405" i="19"/>
  <c r="D405" i="19" s="1"/>
  <c r="F405" i="19"/>
  <c r="G405" i="19" s="1"/>
  <c r="L448" i="19"/>
  <c r="L409" i="19"/>
  <c r="L610" i="19" s="1"/>
  <c r="F413" i="19"/>
  <c r="L413" i="19"/>
  <c r="I413" i="19"/>
  <c r="C412" i="19"/>
  <c r="I412" i="19"/>
  <c r="F412" i="19"/>
  <c r="L412" i="19"/>
  <c r="J419" i="19"/>
  <c r="J418" i="19"/>
  <c r="C614" i="19"/>
  <c r="G651" i="19"/>
  <c r="C642" i="19"/>
  <c r="F615" i="19"/>
  <c r="G414" i="19"/>
  <c r="F640" i="19"/>
  <c r="L440" i="19"/>
  <c r="I440" i="19"/>
  <c r="F440" i="19"/>
  <c r="C440" i="19"/>
  <c r="G650" i="19"/>
  <c r="G605" i="19"/>
  <c r="J630" i="19"/>
  <c r="D403" i="19"/>
  <c r="I637" i="19"/>
  <c r="J436" i="19"/>
  <c r="M403" i="19"/>
  <c r="L615" i="19"/>
  <c r="M615" i="19" s="1"/>
  <c r="M414" i="19"/>
  <c r="I631" i="19"/>
  <c r="J631" i="19" s="1"/>
  <c r="J430" i="19"/>
  <c r="I615" i="19"/>
  <c r="J414" i="19"/>
  <c r="D649" i="19"/>
  <c r="G624" i="19"/>
  <c r="M635" i="19"/>
  <c r="L455" i="18"/>
  <c r="M455" i="18" s="1"/>
  <c r="C415" i="18"/>
  <c r="D415" i="18" s="1"/>
  <c r="F408" i="18"/>
  <c r="G408" i="18" s="1"/>
  <c r="I418" i="18"/>
  <c r="J418" i="18" s="1"/>
  <c r="I444" i="18"/>
  <c r="J444" i="18" s="1"/>
  <c r="I411" i="18"/>
  <c r="J411" i="18" s="1"/>
  <c r="C413" i="18"/>
  <c r="D413" i="18" s="1"/>
  <c r="L441" i="18"/>
  <c r="M441" i="18" s="1"/>
  <c r="L485" i="18"/>
  <c r="M485" i="18" s="1"/>
  <c r="C460" i="18"/>
  <c r="D460" i="18" s="1"/>
  <c r="F449" i="18"/>
  <c r="G449" i="18" s="1"/>
  <c r="F475" i="18"/>
  <c r="G475" i="18" s="1"/>
  <c r="C466" i="18"/>
  <c r="D466" i="18" s="1"/>
  <c r="C402" i="18"/>
  <c r="L426" i="18"/>
  <c r="M426" i="18" s="1"/>
  <c r="L405" i="18"/>
  <c r="M405" i="18" s="1"/>
  <c r="I441" i="18"/>
  <c r="J441" i="18" s="1"/>
  <c r="I405" i="18"/>
  <c r="J405" i="18" s="1"/>
  <c r="C441" i="18"/>
  <c r="D441" i="18" s="1"/>
  <c r="I438" i="18"/>
  <c r="J438" i="18" s="1"/>
  <c r="L475" i="18"/>
  <c r="M475" i="18" s="1"/>
  <c r="F444" i="18"/>
  <c r="G444" i="18" s="1"/>
  <c r="C475" i="18"/>
  <c r="D475" i="18" s="1"/>
  <c r="I415" i="18"/>
  <c r="J415" i="18" s="1"/>
  <c r="I477" i="18"/>
  <c r="J477" i="18" s="1"/>
  <c r="L411" i="18"/>
  <c r="M411" i="18" s="1"/>
  <c r="F411" i="18"/>
  <c r="G411" i="18" s="1"/>
  <c r="F441" i="18"/>
  <c r="G441" i="18" s="1"/>
  <c r="C408" i="18"/>
  <c r="D408" i="18" s="1"/>
  <c r="I426" i="18"/>
  <c r="J426" i="18" s="1"/>
  <c r="F426" i="18"/>
  <c r="G426" i="18" s="1"/>
  <c r="L415" i="18"/>
  <c r="M415" i="18" s="1"/>
  <c r="C426" i="18"/>
  <c r="D426" i="18" s="1"/>
  <c r="C411" i="18"/>
  <c r="D411" i="18" s="1"/>
  <c r="L483" i="18"/>
  <c r="M483" i="18" s="1"/>
  <c r="F483" i="18"/>
  <c r="G483" i="18" s="1"/>
  <c r="L444" i="18"/>
  <c r="M444" i="18" s="1"/>
  <c r="C418" i="18"/>
  <c r="D418" i="18" s="1"/>
  <c r="C483" i="18"/>
  <c r="D483" i="18" s="1"/>
  <c r="I483" i="18"/>
  <c r="J483" i="18" s="1"/>
  <c r="L466" i="18"/>
  <c r="M466" i="18" s="1"/>
  <c r="F485" i="18"/>
  <c r="G485" i="18" s="1"/>
  <c r="I466" i="18"/>
  <c r="J466" i="18" s="1"/>
  <c r="C477" i="18"/>
  <c r="D477" i="18" s="1"/>
  <c r="B196" i="18"/>
  <c r="F466" i="18"/>
  <c r="G466" i="18" s="1"/>
  <c r="C485" i="18"/>
  <c r="D485" i="18" s="1"/>
  <c r="I408" i="18"/>
  <c r="J408" i="18" s="1"/>
  <c r="I475" i="18"/>
  <c r="J475" i="18" s="1"/>
  <c r="F460" i="18"/>
  <c r="G460" i="18" s="1"/>
  <c r="L418" i="18"/>
  <c r="M418" i="18" s="1"/>
  <c r="F418" i="18"/>
  <c r="G418" i="18" s="1"/>
  <c r="C444" i="18"/>
  <c r="D444" i="18" s="1"/>
  <c r="L477" i="18"/>
  <c r="M477" i="18" s="1"/>
  <c r="I413" i="18"/>
  <c r="J413" i="18" s="1"/>
  <c r="C687" i="18"/>
  <c r="F477" i="18"/>
  <c r="G477" i="18" s="1"/>
  <c r="F413" i="18"/>
  <c r="G413" i="18" s="1"/>
  <c r="I449" i="18"/>
  <c r="J449" i="18" s="1"/>
  <c r="C405" i="18"/>
  <c r="D405" i="18" s="1"/>
  <c r="C449" i="18"/>
  <c r="D449" i="18" s="1"/>
  <c r="I455" i="18"/>
  <c r="J455" i="18" s="1"/>
  <c r="F455" i="18"/>
  <c r="G455" i="18" s="1"/>
  <c r="F459" i="18"/>
  <c r="G459" i="18" s="1"/>
  <c r="L459" i="18"/>
  <c r="M459" i="18" s="1"/>
  <c r="C455" i="18"/>
  <c r="D455" i="18" s="1"/>
  <c r="L449" i="18"/>
  <c r="M449" i="18" s="1"/>
  <c r="F415" i="18"/>
  <c r="G415" i="18" s="1"/>
  <c r="I478" i="18"/>
  <c r="J478" i="18" s="1"/>
  <c r="F405" i="18"/>
  <c r="G405" i="18" s="1"/>
  <c r="I485" i="18"/>
  <c r="J485" i="18" s="1"/>
  <c r="L438" i="18"/>
  <c r="M438" i="18" s="1"/>
  <c r="L413" i="18"/>
  <c r="M413" i="18" s="1"/>
  <c r="F478" i="18"/>
  <c r="G478" i="18" s="1"/>
  <c r="L408" i="18"/>
  <c r="M408" i="18" s="1"/>
  <c r="C459" i="18"/>
  <c r="D459" i="18" s="1"/>
  <c r="I459" i="18"/>
  <c r="J459" i="18" s="1"/>
  <c r="L478" i="18"/>
  <c r="M478" i="18" s="1"/>
  <c r="I460" i="18"/>
  <c r="J460" i="18" s="1"/>
  <c r="L460" i="18"/>
  <c r="M460" i="18" s="1"/>
  <c r="C478" i="18"/>
  <c r="D478" i="18" s="1"/>
  <c r="C438" i="18"/>
  <c r="D438" i="18" s="1"/>
  <c r="F438" i="18"/>
  <c r="G438" i="18" s="1"/>
  <c r="L417" i="18"/>
  <c r="I417" i="18"/>
  <c r="F417" i="18"/>
  <c r="C417" i="18"/>
  <c r="F469" i="18"/>
  <c r="L469" i="18"/>
  <c r="C469" i="18"/>
  <c r="I469" i="18"/>
  <c r="C470" i="18"/>
  <c r="I470" i="18"/>
  <c r="F470" i="18"/>
  <c r="L470" i="18"/>
  <c r="L476" i="18"/>
  <c r="F476" i="18"/>
  <c r="C476" i="18"/>
  <c r="I476" i="18"/>
  <c r="I419" i="18"/>
  <c r="C419" i="18"/>
  <c r="F419" i="18"/>
  <c r="L419" i="18"/>
  <c r="F474" i="18"/>
  <c r="I474" i="18"/>
  <c r="C474" i="18"/>
  <c r="L474" i="18"/>
  <c r="L461" i="18"/>
  <c r="I461" i="18"/>
  <c r="C461" i="18"/>
  <c r="F461" i="18"/>
  <c r="I462" i="18"/>
  <c r="F462" i="18"/>
  <c r="C462" i="18"/>
  <c r="L462" i="18"/>
  <c r="L412" i="18"/>
  <c r="C412" i="18"/>
  <c r="F412" i="18"/>
  <c r="I412" i="18"/>
  <c r="L481" i="18"/>
  <c r="F481" i="18"/>
  <c r="C481" i="18"/>
  <c r="I481" i="18"/>
  <c r="L468" i="18"/>
  <c r="I468" i="18"/>
  <c r="C468" i="18"/>
  <c r="F468" i="18"/>
  <c r="F404" i="18"/>
  <c r="L404" i="18"/>
  <c r="C404" i="18"/>
  <c r="I404" i="18"/>
  <c r="F416" i="18"/>
  <c r="I416" i="18"/>
  <c r="L416" i="18"/>
  <c r="C416" i="18"/>
  <c r="F453" i="18"/>
  <c r="L453" i="18"/>
  <c r="C453" i="18"/>
  <c r="I453" i="18"/>
  <c r="C458" i="18"/>
  <c r="I458" i="18"/>
  <c r="L458" i="18"/>
  <c r="F458" i="18"/>
  <c r="C451" i="18"/>
  <c r="L451" i="18"/>
  <c r="I451" i="18"/>
  <c r="F451" i="18"/>
  <c r="C465" i="18"/>
  <c r="F465" i="18"/>
  <c r="L465" i="18"/>
  <c r="I465" i="18"/>
  <c r="L482" i="18"/>
  <c r="C482" i="18"/>
  <c r="F482" i="18"/>
  <c r="I482" i="18"/>
  <c r="C464" i="18"/>
  <c r="I464" i="18"/>
  <c r="F464" i="18"/>
  <c r="L464" i="18"/>
  <c r="F484" i="18"/>
  <c r="L484" i="18"/>
  <c r="C484" i="18"/>
  <c r="I484" i="18"/>
  <c r="F434" i="18"/>
  <c r="I434" i="18"/>
  <c r="C434" i="18"/>
  <c r="L434" i="18"/>
  <c r="I427" i="18"/>
  <c r="L427" i="18"/>
  <c r="C427" i="18"/>
  <c r="F427" i="18"/>
  <c r="C473" i="18"/>
  <c r="I473" i="18"/>
  <c r="L473" i="18"/>
  <c r="F473" i="18"/>
  <c r="C428" i="18"/>
  <c r="F428" i="18"/>
  <c r="I428" i="18"/>
  <c r="L428" i="18"/>
  <c r="C447" i="18"/>
  <c r="I447" i="18"/>
  <c r="L447" i="18"/>
  <c r="F447" i="18"/>
  <c r="I442" i="18"/>
  <c r="C442" i="18"/>
  <c r="L442" i="18"/>
  <c r="F442" i="18"/>
  <c r="L429" i="18"/>
  <c r="I429" i="18"/>
  <c r="C429" i="18"/>
  <c r="F429" i="18"/>
  <c r="L446" i="18"/>
  <c r="C446" i="18"/>
  <c r="F446" i="18"/>
  <c r="I446" i="18"/>
  <c r="L440" i="18"/>
  <c r="I440" i="18"/>
  <c r="F440" i="18"/>
  <c r="C440" i="18"/>
  <c r="I457" i="18"/>
  <c r="F457" i="18"/>
  <c r="C457" i="18"/>
  <c r="L457" i="18"/>
  <c r="F448" i="18"/>
  <c r="I448" i="18"/>
  <c r="L448" i="18"/>
  <c r="C448" i="18"/>
  <c r="C433" i="18"/>
  <c r="L433" i="18"/>
  <c r="F433" i="18"/>
  <c r="I433" i="18"/>
  <c r="I424" i="18"/>
  <c r="L424" i="18"/>
  <c r="C424" i="18"/>
  <c r="F424" i="18"/>
  <c r="F435" i="18"/>
  <c r="L435" i="18"/>
  <c r="C435" i="18"/>
  <c r="I435" i="18"/>
  <c r="C420" i="18"/>
  <c r="L420" i="18"/>
  <c r="I420" i="18"/>
  <c r="F420" i="18"/>
  <c r="L450" i="18"/>
  <c r="C450" i="18"/>
  <c r="F450" i="18"/>
  <c r="I450" i="18"/>
  <c r="L471" i="18"/>
  <c r="C471" i="18"/>
  <c r="I471" i="18"/>
  <c r="F471" i="18"/>
  <c r="F430" i="18"/>
  <c r="I430" i="18"/>
  <c r="C430" i="18"/>
  <c r="L430" i="18"/>
  <c r="I431" i="18"/>
  <c r="C431" i="18"/>
  <c r="L431" i="18"/>
  <c r="F431" i="18"/>
  <c r="F479" i="18"/>
  <c r="L479" i="18"/>
  <c r="C479" i="18"/>
  <c r="I479" i="18"/>
  <c r="C452" i="18"/>
  <c r="F452" i="18"/>
  <c r="I452" i="18"/>
  <c r="L452" i="18"/>
  <c r="C410" i="18"/>
  <c r="I410" i="18"/>
  <c r="F410" i="18"/>
  <c r="L410" i="18"/>
  <c r="L454" i="18"/>
  <c r="C454" i="18"/>
  <c r="I454" i="18"/>
  <c r="F454" i="18"/>
  <c r="L407" i="18"/>
  <c r="F407" i="18"/>
  <c r="C407" i="18"/>
  <c r="I407" i="18"/>
  <c r="L403" i="18"/>
  <c r="C403" i="18"/>
  <c r="F403" i="18"/>
  <c r="I403" i="18"/>
  <c r="L436" i="18"/>
  <c r="C436" i="18"/>
  <c r="F436" i="18"/>
  <c r="I436" i="18"/>
  <c r="C437" i="18"/>
  <c r="F437" i="18"/>
  <c r="L437" i="18"/>
  <c r="I437" i="18"/>
  <c r="C439" i="18"/>
  <c r="L439" i="18"/>
  <c r="F439" i="18"/>
  <c r="I439" i="18"/>
  <c r="I406" i="18"/>
  <c r="C406" i="18"/>
  <c r="L406" i="18"/>
  <c r="F406" i="18"/>
  <c r="L414" i="18"/>
  <c r="F414" i="18"/>
  <c r="C414" i="18"/>
  <c r="I414" i="18"/>
  <c r="L443" i="18"/>
  <c r="I443" i="18"/>
  <c r="C443" i="18"/>
  <c r="F443" i="18"/>
  <c r="L445" i="18"/>
  <c r="F445" i="18"/>
  <c r="I445" i="18"/>
  <c r="C445" i="18"/>
  <c r="C425" i="18"/>
  <c r="I425" i="18"/>
  <c r="L425" i="18"/>
  <c r="F425" i="18"/>
  <c r="I421" i="18"/>
  <c r="C421" i="18"/>
  <c r="L421" i="18"/>
  <c r="F421" i="18"/>
  <c r="C422" i="18"/>
  <c r="F422" i="18"/>
  <c r="L422" i="18"/>
  <c r="I422" i="18"/>
  <c r="I480" i="18"/>
  <c r="C480" i="18"/>
  <c r="F480" i="18"/>
  <c r="L480" i="18"/>
  <c r="I467" i="18"/>
  <c r="C467" i="18"/>
  <c r="L467" i="18"/>
  <c r="F467" i="18"/>
  <c r="C456" i="18"/>
  <c r="L456" i="18"/>
  <c r="F456" i="18"/>
  <c r="I456" i="18"/>
  <c r="I432" i="18"/>
  <c r="C432" i="18"/>
  <c r="F432" i="18"/>
  <c r="L432" i="18"/>
  <c r="F423" i="18"/>
  <c r="I423" i="18"/>
  <c r="C423" i="18"/>
  <c r="L423" i="18"/>
  <c r="I402" i="18"/>
  <c r="L402" i="18"/>
  <c r="F402" i="18"/>
  <c r="L463" i="18"/>
  <c r="C463" i="18"/>
  <c r="I463" i="18"/>
  <c r="F463" i="18"/>
  <c r="L409" i="18"/>
  <c r="I409" i="18"/>
  <c r="C409" i="18"/>
  <c r="F409" i="18"/>
  <c r="F472" i="18"/>
  <c r="L472" i="18"/>
  <c r="C472" i="18"/>
  <c r="I472" i="18"/>
  <c r="B196" i="16"/>
  <c r="C486" i="17"/>
  <c r="C486" i="16"/>
  <c r="B196" i="17"/>
  <c r="M445" i="19" l="1"/>
  <c r="F623" i="19"/>
  <c r="M433" i="19"/>
  <c r="I604" i="19"/>
  <c r="J604" i="19" s="1"/>
  <c r="G420" i="19"/>
  <c r="I603" i="19"/>
  <c r="J603" i="19" s="1"/>
  <c r="G432" i="19"/>
  <c r="M416" i="19"/>
  <c r="D427" i="19"/>
  <c r="F647" i="19"/>
  <c r="G647" i="19" s="1"/>
  <c r="G430" i="19"/>
  <c r="D433" i="19"/>
  <c r="J429" i="19"/>
  <c r="L618" i="19"/>
  <c r="M618" i="19" s="1"/>
  <c r="G437" i="19"/>
  <c r="F645" i="19"/>
  <c r="G645" i="19" s="1"/>
  <c r="I629" i="19"/>
  <c r="J629" i="19" s="1"/>
  <c r="C454" i="19"/>
  <c r="D454" i="19" s="1"/>
  <c r="J435" i="19"/>
  <c r="F454" i="19"/>
  <c r="F655" i="19" s="1"/>
  <c r="G655" i="19" s="1"/>
  <c r="L632" i="19"/>
  <c r="M632" i="19" s="1"/>
  <c r="G416" i="19"/>
  <c r="F617" i="19"/>
  <c r="G617" i="19" s="1"/>
  <c r="F604" i="19"/>
  <c r="G604" i="19" s="1"/>
  <c r="C408" i="19"/>
  <c r="C609" i="19" s="1"/>
  <c r="D609" i="19" s="1"/>
  <c r="F457" i="19"/>
  <c r="F455" i="19"/>
  <c r="F656" i="19" s="1"/>
  <c r="C482" i="19"/>
  <c r="D482" i="19" s="1"/>
  <c r="I480" i="19"/>
  <c r="C483" i="19"/>
  <c r="C684" i="19" s="1"/>
  <c r="D684" i="19" s="1"/>
  <c r="I453" i="19"/>
  <c r="I654" i="19" s="1"/>
  <c r="J654" i="19" s="1"/>
  <c r="F462" i="19"/>
  <c r="F663" i="19" s="1"/>
  <c r="G663" i="19" s="1"/>
  <c r="F459" i="19"/>
  <c r="C627" i="19"/>
  <c r="D627" i="19" s="1"/>
  <c r="C462" i="19"/>
  <c r="C663" i="19" s="1"/>
  <c r="D663" i="19" s="1"/>
  <c r="M436" i="19"/>
  <c r="L637" i="19"/>
  <c r="M637" i="19" s="1"/>
  <c r="C473" i="19"/>
  <c r="C674" i="19" s="1"/>
  <c r="C469" i="19"/>
  <c r="C670" i="19" s="1"/>
  <c r="C411" i="19"/>
  <c r="C612" i="19" s="1"/>
  <c r="L471" i="19"/>
  <c r="L672" i="19" s="1"/>
  <c r="C460" i="19"/>
  <c r="C661" i="19" s="1"/>
  <c r="D661" i="19" s="1"/>
  <c r="I484" i="19"/>
  <c r="I685" i="19" s="1"/>
  <c r="J685" i="19" s="1"/>
  <c r="L481" i="19"/>
  <c r="L682" i="19" s="1"/>
  <c r="I474" i="19"/>
  <c r="F452" i="19"/>
  <c r="F653" i="19" s="1"/>
  <c r="G653" i="19" s="1"/>
  <c r="I478" i="19"/>
  <c r="I679" i="19" s="1"/>
  <c r="J679" i="19" s="1"/>
  <c r="L465" i="19"/>
  <c r="L666" i="19" s="1"/>
  <c r="M666" i="19" s="1"/>
  <c r="L475" i="19"/>
  <c r="L468" i="19"/>
  <c r="L669" i="19" s="1"/>
  <c r="I482" i="19"/>
  <c r="I683" i="19" s="1"/>
  <c r="L480" i="19"/>
  <c r="M480" i="19" s="1"/>
  <c r="I628" i="19"/>
  <c r="F484" i="19"/>
  <c r="G484" i="19" s="1"/>
  <c r="L460" i="19"/>
  <c r="L661" i="19" s="1"/>
  <c r="M661" i="19" s="1"/>
  <c r="F411" i="19"/>
  <c r="F612" i="19" s="1"/>
  <c r="L411" i="19"/>
  <c r="L612" i="19" s="1"/>
  <c r="L469" i="19"/>
  <c r="L670" i="19" s="1"/>
  <c r="M670" i="19" s="1"/>
  <c r="C632" i="19"/>
  <c r="D632" i="19" s="1"/>
  <c r="D416" i="19"/>
  <c r="J443" i="19"/>
  <c r="F471" i="19"/>
  <c r="G471" i="19" s="1"/>
  <c r="C471" i="19"/>
  <c r="D471" i="19" s="1"/>
  <c r="C741" i="19"/>
  <c r="C1135" i="19" s="1"/>
  <c r="I459" i="19"/>
  <c r="J459" i="19" s="1"/>
  <c r="L459" i="19"/>
  <c r="M459" i="19" s="1"/>
  <c r="J423" i="19"/>
  <c r="I481" i="19"/>
  <c r="J481" i="19" s="1"/>
  <c r="G427" i="19"/>
  <c r="F481" i="19"/>
  <c r="F682" i="19" s="1"/>
  <c r="J431" i="19"/>
  <c r="I452" i="19"/>
  <c r="J452" i="19" s="1"/>
  <c r="C481" i="19"/>
  <c r="C682" i="19" s="1"/>
  <c r="D682" i="19" s="1"/>
  <c r="C478" i="19"/>
  <c r="D478" i="19" s="1"/>
  <c r="F735" i="19"/>
  <c r="E1129" i="19" s="1"/>
  <c r="I633" i="19"/>
  <c r="J633" i="19" s="1"/>
  <c r="D418" i="19"/>
  <c r="M427" i="19"/>
  <c r="I617" i="19"/>
  <c r="J617" i="19" s="1"/>
  <c r="G433" i="19"/>
  <c r="I465" i="19"/>
  <c r="I666" i="19" s="1"/>
  <c r="C746" i="19"/>
  <c r="C1140" i="19" s="1"/>
  <c r="M430" i="19"/>
  <c r="D432" i="19"/>
  <c r="D419" i="19"/>
  <c r="F748" i="19"/>
  <c r="G424" i="19"/>
  <c r="I643" i="19"/>
  <c r="J643" i="19" s="1"/>
  <c r="C740" i="19" s="1"/>
  <c r="C1134" i="19" s="1"/>
  <c r="F482" i="19"/>
  <c r="G482" i="19" s="1"/>
  <c r="F480" i="19"/>
  <c r="F681" i="19" s="1"/>
  <c r="G681" i="19" s="1"/>
  <c r="D409" i="19"/>
  <c r="I634" i="19"/>
  <c r="J634" i="19" s="1"/>
  <c r="J433" i="19"/>
  <c r="F721" i="19"/>
  <c r="F730" i="19"/>
  <c r="E1124" i="19" s="1"/>
  <c r="E1218" i="19" s="1"/>
  <c r="L619" i="19"/>
  <c r="M619" i="19" s="1"/>
  <c r="F716" i="19" s="1"/>
  <c r="E1110" i="19" s="1"/>
  <c r="L482" i="19"/>
  <c r="L683" i="19" s="1"/>
  <c r="J406" i="19"/>
  <c r="I651" i="19"/>
  <c r="J651" i="19" s="1"/>
  <c r="I618" i="19"/>
  <c r="J618" i="19" s="1"/>
  <c r="C715" i="19" s="1"/>
  <c r="C1109" i="19" s="1"/>
  <c r="D417" i="19"/>
  <c r="I605" i="19"/>
  <c r="J605" i="19" s="1"/>
  <c r="F664" i="19"/>
  <c r="G664" i="19" s="1"/>
  <c r="D420" i="19"/>
  <c r="C784" i="19"/>
  <c r="C1178" i="19" s="1"/>
  <c r="D436" i="19"/>
  <c r="L478" i="19"/>
  <c r="L679" i="19" s="1"/>
  <c r="M679" i="19" s="1"/>
  <c r="C465" i="19"/>
  <c r="D465" i="19" s="1"/>
  <c r="C452" i="19"/>
  <c r="C653" i="19" s="1"/>
  <c r="D653" i="19" s="1"/>
  <c r="F465" i="19"/>
  <c r="L452" i="19"/>
  <c r="M452" i="19" s="1"/>
  <c r="J479" i="19"/>
  <c r="L473" i="19"/>
  <c r="M473" i="19" s="1"/>
  <c r="I473" i="19"/>
  <c r="G419" i="19"/>
  <c r="F473" i="19"/>
  <c r="F674" i="19" s="1"/>
  <c r="G674" i="19" s="1"/>
  <c r="C459" i="19"/>
  <c r="D430" i="19"/>
  <c r="C631" i="19"/>
  <c r="D631" i="19" s="1"/>
  <c r="C728" i="19" s="1"/>
  <c r="C1122" i="19" s="1"/>
  <c r="L629" i="19"/>
  <c r="M629" i="19" s="1"/>
  <c r="M450" i="19"/>
  <c r="F643" i="19"/>
  <c r="G643" i="19" s="1"/>
  <c r="F458" i="19"/>
  <c r="G458" i="19" s="1"/>
  <c r="D442" i="19"/>
  <c r="G443" i="19"/>
  <c r="J446" i="19"/>
  <c r="G436" i="19"/>
  <c r="D428" i="19"/>
  <c r="G431" i="19"/>
  <c r="L408" i="19"/>
  <c r="L609" i="19" s="1"/>
  <c r="I462" i="19"/>
  <c r="J462" i="19" s="1"/>
  <c r="F460" i="19"/>
  <c r="F661" i="19" s="1"/>
  <c r="G661" i="19" s="1"/>
  <c r="C476" i="19"/>
  <c r="D476" i="19" s="1"/>
  <c r="I408" i="19"/>
  <c r="I609" i="19" s="1"/>
  <c r="F408" i="19"/>
  <c r="G408" i="19" s="1"/>
  <c r="D408" i="19"/>
  <c r="F677" i="19"/>
  <c r="G677" i="19" s="1"/>
  <c r="C463" i="19"/>
  <c r="D463" i="19" s="1"/>
  <c r="I460" i="19"/>
  <c r="J460" i="19" s="1"/>
  <c r="I476" i="19"/>
  <c r="I677" i="19" s="1"/>
  <c r="J677" i="19" s="1"/>
  <c r="L484" i="19"/>
  <c r="L685" i="19" s="1"/>
  <c r="L462" i="19"/>
  <c r="L663" i="19" s="1"/>
  <c r="C484" i="19"/>
  <c r="C685" i="19" s="1"/>
  <c r="D685" i="19" s="1"/>
  <c r="I463" i="19"/>
  <c r="J463" i="19" s="1"/>
  <c r="M404" i="19"/>
  <c r="G428" i="19"/>
  <c r="C474" i="19"/>
  <c r="D474" i="19" s="1"/>
  <c r="D425" i="19"/>
  <c r="L458" i="19"/>
  <c r="L659" i="19" s="1"/>
  <c r="M659" i="19" s="1"/>
  <c r="L474" i="19"/>
  <c r="L675" i="19" s="1"/>
  <c r="M675" i="19" s="1"/>
  <c r="C458" i="19"/>
  <c r="C659" i="19" s="1"/>
  <c r="D659" i="19" s="1"/>
  <c r="F618" i="19"/>
  <c r="G618" i="19" s="1"/>
  <c r="M443" i="19"/>
  <c r="F469" i="19"/>
  <c r="F670" i="19" s="1"/>
  <c r="G670" i="19" s="1"/>
  <c r="C480" i="19"/>
  <c r="C681" i="19" s="1"/>
  <c r="D681" i="19" s="1"/>
  <c r="F483" i="19"/>
  <c r="F684" i="19" s="1"/>
  <c r="G684" i="19" s="1"/>
  <c r="F474" i="19"/>
  <c r="F675" i="19" s="1"/>
  <c r="G675" i="19" s="1"/>
  <c r="G425" i="19"/>
  <c r="I469" i="19"/>
  <c r="I670" i="19" s="1"/>
  <c r="J670" i="19" s="1"/>
  <c r="I471" i="19"/>
  <c r="J471" i="19" s="1"/>
  <c r="I407" i="19"/>
  <c r="J407" i="19" s="1"/>
  <c r="C679" i="19"/>
  <c r="D679" i="19" s="1"/>
  <c r="F673" i="19"/>
  <c r="G673" i="19" s="1"/>
  <c r="G472" i="19"/>
  <c r="D450" i="19"/>
  <c r="C407" i="19"/>
  <c r="D407" i="19" s="1"/>
  <c r="I454" i="19"/>
  <c r="J454" i="19" s="1"/>
  <c r="L483" i="19"/>
  <c r="L684" i="19" s="1"/>
  <c r="M684" i="19" s="1"/>
  <c r="L479" i="19"/>
  <c r="L680" i="19" s="1"/>
  <c r="L472" i="19"/>
  <c r="L673" i="19" s="1"/>
  <c r="M673" i="19" s="1"/>
  <c r="F407" i="19"/>
  <c r="L454" i="19"/>
  <c r="M454" i="19" s="1"/>
  <c r="I411" i="19"/>
  <c r="I612" i="19" s="1"/>
  <c r="I483" i="19"/>
  <c r="I684" i="19" s="1"/>
  <c r="J684" i="19" s="1"/>
  <c r="C479" i="19"/>
  <c r="C680" i="19" s="1"/>
  <c r="D680" i="19" s="1"/>
  <c r="F479" i="19"/>
  <c r="F680" i="19" s="1"/>
  <c r="F478" i="19"/>
  <c r="G478" i="19" s="1"/>
  <c r="L407" i="19"/>
  <c r="L608" i="19" s="1"/>
  <c r="M608" i="19" s="1"/>
  <c r="L627" i="19"/>
  <c r="M627" i="19" s="1"/>
  <c r="J424" i="19"/>
  <c r="L647" i="19"/>
  <c r="M647" i="19" s="1"/>
  <c r="F744" i="19" s="1"/>
  <c r="E1138" i="19" s="1"/>
  <c r="G434" i="19"/>
  <c r="I627" i="19"/>
  <c r="J627" i="19" s="1"/>
  <c r="M423" i="19"/>
  <c r="M432" i="19"/>
  <c r="I635" i="19"/>
  <c r="J635" i="19" s="1"/>
  <c r="G415" i="19"/>
  <c r="J449" i="19"/>
  <c r="M467" i="19"/>
  <c r="D434" i="19"/>
  <c r="J447" i="19"/>
  <c r="D402" i="19"/>
  <c r="M439" i="19"/>
  <c r="F636" i="19"/>
  <c r="G636" i="19" s="1"/>
  <c r="G426" i="19"/>
  <c r="L622" i="19"/>
  <c r="M622" i="19" s="1"/>
  <c r="C625" i="19"/>
  <c r="D625" i="19" s="1"/>
  <c r="J415" i="19"/>
  <c r="I662" i="19"/>
  <c r="J662" i="19" s="1"/>
  <c r="D446" i="19"/>
  <c r="I645" i="19"/>
  <c r="J645" i="19" s="1"/>
  <c r="D438" i="19"/>
  <c r="C607" i="19"/>
  <c r="D607" i="19" s="1"/>
  <c r="I667" i="19"/>
  <c r="J667" i="19" s="1"/>
  <c r="J485" i="19"/>
  <c r="M425" i="19"/>
  <c r="L630" i="19"/>
  <c r="M630" i="19" s="1"/>
  <c r="F468" i="19"/>
  <c r="G468" i="19" s="1"/>
  <c r="F662" i="19"/>
  <c r="G662" i="19" s="1"/>
  <c r="F603" i="19"/>
  <c r="G603" i="19" s="1"/>
  <c r="M402" i="19"/>
  <c r="G467" i="19"/>
  <c r="D449" i="19"/>
  <c r="D423" i="19"/>
  <c r="G480" i="19"/>
  <c r="L671" i="19"/>
  <c r="M671" i="19" s="1"/>
  <c r="M471" i="19"/>
  <c r="I671" i="19"/>
  <c r="J671" i="19" s="1"/>
  <c r="L667" i="19"/>
  <c r="M667" i="19" s="1"/>
  <c r="C638" i="19"/>
  <c r="D638" i="19" s="1"/>
  <c r="D404" i="19"/>
  <c r="L648" i="19"/>
  <c r="M648" i="19" s="1"/>
  <c r="F745" i="19" s="1"/>
  <c r="E1139" i="19" s="1"/>
  <c r="C606" i="19"/>
  <c r="D606" i="19" s="1"/>
  <c r="L607" i="19"/>
  <c r="M607" i="19" s="1"/>
  <c r="D444" i="19"/>
  <c r="D422" i="19"/>
  <c r="J437" i="19"/>
  <c r="J405" i="19"/>
  <c r="J448" i="19"/>
  <c r="F607" i="19"/>
  <c r="G607" i="19" s="1"/>
  <c r="D415" i="19"/>
  <c r="M449" i="19"/>
  <c r="D439" i="19"/>
  <c r="D447" i="19"/>
  <c r="M435" i="19"/>
  <c r="D429" i="19"/>
  <c r="M456" i="19"/>
  <c r="G451" i="19"/>
  <c r="M485" i="19"/>
  <c r="M437" i="19"/>
  <c r="L645" i="19"/>
  <c r="M645" i="19" s="1"/>
  <c r="F742" i="19" s="1"/>
  <c r="E1136" i="19" s="1"/>
  <c r="F464" i="19"/>
  <c r="G464" i="19" s="1"/>
  <c r="F606" i="19"/>
  <c r="G606" i="19" s="1"/>
  <c r="C453" i="19"/>
  <c r="C654" i="19" s="1"/>
  <c r="D654" i="19" s="1"/>
  <c r="F630" i="19"/>
  <c r="G630" i="19" s="1"/>
  <c r="C655" i="19"/>
  <c r="D655" i="19" s="1"/>
  <c r="M409" i="19"/>
  <c r="L677" i="19"/>
  <c r="M677" i="19" s="1"/>
  <c r="G448" i="19"/>
  <c r="M463" i="19"/>
  <c r="G452" i="19"/>
  <c r="I455" i="19"/>
  <c r="C455" i="19"/>
  <c r="J438" i="19"/>
  <c r="I639" i="19"/>
  <c r="J639" i="19" s="1"/>
  <c r="G466" i="19"/>
  <c r="J409" i="19"/>
  <c r="L453" i="19"/>
  <c r="L654" i="19" s="1"/>
  <c r="M654" i="19" s="1"/>
  <c r="J410" i="19"/>
  <c r="C613" i="19"/>
  <c r="D613" i="19" s="1"/>
  <c r="D412" i="19"/>
  <c r="C457" i="19"/>
  <c r="I457" i="19"/>
  <c r="L649" i="19"/>
  <c r="M649" i="19" s="1"/>
  <c r="M448" i="19"/>
  <c r="G438" i="19"/>
  <c r="F639" i="19"/>
  <c r="G639" i="19" s="1"/>
  <c r="I475" i="19"/>
  <c r="C475" i="19"/>
  <c r="I642" i="19"/>
  <c r="J642" i="19" s="1"/>
  <c r="J441" i="19"/>
  <c r="L623" i="19"/>
  <c r="M623" i="19" s="1"/>
  <c r="M422" i="19"/>
  <c r="I477" i="19"/>
  <c r="C477" i="19"/>
  <c r="L652" i="19"/>
  <c r="M652" i="19" s="1"/>
  <c r="M451" i="19"/>
  <c r="D466" i="19"/>
  <c r="C667" i="19"/>
  <c r="D667" i="19" s="1"/>
  <c r="D472" i="19"/>
  <c r="C673" i="19"/>
  <c r="D673" i="19" s="1"/>
  <c r="F686" i="19"/>
  <c r="G686" i="19" s="1"/>
  <c r="G485" i="19"/>
  <c r="D470" i="19"/>
  <c r="C671" i="19"/>
  <c r="C662" i="19"/>
  <c r="D662" i="19" s="1"/>
  <c r="D461" i="19"/>
  <c r="J467" i="19"/>
  <c r="I668" i="19"/>
  <c r="C611" i="19"/>
  <c r="D611" i="19" s="1"/>
  <c r="D410" i="19"/>
  <c r="J456" i="19"/>
  <c r="I657" i="19"/>
  <c r="I613" i="19"/>
  <c r="J412" i="19"/>
  <c r="D445" i="19"/>
  <c r="C646" i="19"/>
  <c r="D646" i="19" s="1"/>
  <c r="I623" i="19"/>
  <c r="J623" i="19" s="1"/>
  <c r="J422" i="19"/>
  <c r="J451" i="19"/>
  <c r="I652" i="19"/>
  <c r="J652" i="19" s="1"/>
  <c r="I673" i="19"/>
  <c r="J472" i="19"/>
  <c r="I681" i="19"/>
  <c r="J681" i="19" s="1"/>
  <c r="J480" i="19"/>
  <c r="G470" i="19"/>
  <c r="F671" i="19"/>
  <c r="D467" i="19"/>
  <c r="C668" i="19"/>
  <c r="D668" i="19" s="1"/>
  <c r="I675" i="19"/>
  <c r="J675" i="19" s="1"/>
  <c r="J474" i="19"/>
  <c r="L455" i="19"/>
  <c r="L656" i="19" s="1"/>
  <c r="D435" i="19"/>
  <c r="G421" i="19"/>
  <c r="M405" i="19"/>
  <c r="F477" i="19"/>
  <c r="F678" i="19" s="1"/>
  <c r="D485" i="19"/>
  <c r="F657" i="19"/>
  <c r="L457" i="19"/>
  <c r="M457" i="19" s="1"/>
  <c r="G409" i="19"/>
  <c r="F453" i="19"/>
  <c r="G453" i="19" s="1"/>
  <c r="M461" i="19"/>
  <c r="L613" i="19"/>
  <c r="M613" i="19" s="1"/>
  <c r="M412" i="19"/>
  <c r="I614" i="19"/>
  <c r="J614" i="19" s="1"/>
  <c r="J413" i="19"/>
  <c r="C468" i="19"/>
  <c r="I468" i="19"/>
  <c r="I621" i="19"/>
  <c r="J621" i="19" s="1"/>
  <c r="C718" i="19" s="1"/>
  <c r="C1112" i="19" s="1"/>
  <c r="J420" i="19"/>
  <c r="I646" i="19"/>
  <c r="J445" i="19"/>
  <c r="M441" i="19"/>
  <c r="L642" i="19"/>
  <c r="M642" i="19" s="1"/>
  <c r="I622" i="19"/>
  <c r="J622" i="19" s="1"/>
  <c r="J421" i="19"/>
  <c r="C652" i="19"/>
  <c r="D451" i="19"/>
  <c r="L611" i="19"/>
  <c r="M410" i="19"/>
  <c r="C657" i="19"/>
  <c r="D657" i="19" s="1"/>
  <c r="D456" i="19"/>
  <c r="F614" i="19"/>
  <c r="G614" i="19" s="1"/>
  <c r="G413" i="19"/>
  <c r="L477" i="19"/>
  <c r="L678" i="19" s="1"/>
  <c r="M678" i="19" s="1"/>
  <c r="F475" i="19"/>
  <c r="F676" i="19" s="1"/>
  <c r="G676" i="19" s="1"/>
  <c r="F613" i="19"/>
  <c r="G613" i="19" s="1"/>
  <c r="G412" i="19"/>
  <c r="M413" i="19"/>
  <c r="L614" i="19"/>
  <c r="M614" i="19" s="1"/>
  <c r="C464" i="19"/>
  <c r="I464" i="19"/>
  <c r="L621" i="19"/>
  <c r="M621" i="19" s="1"/>
  <c r="F718" i="19" s="1"/>
  <c r="E1112" i="19" s="1"/>
  <c r="M420" i="19"/>
  <c r="F646" i="19"/>
  <c r="G646" i="19" s="1"/>
  <c r="G445" i="19"/>
  <c r="F642" i="19"/>
  <c r="G642" i="19" s="1"/>
  <c r="G441" i="19"/>
  <c r="C622" i="19"/>
  <c r="D622" i="19" s="1"/>
  <c r="D421" i="19"/>
  <c r="F611" i="19"/>
  <c r="G611" i="19" s="1"/>
  <c r="G410" i="19"/>
  <c r="J458" i="19"/>
  <c r="I659" i="19"/>
  <c r="J659" i="19" s="1"/>
  <c r="J680" i="19"/>
  <c r="L676" i="19"/>
  <c r="M475" i="19"/>
  <c r="D686" i="19"/>
  <c r="J607" i="19"/>
  <c r="M612" i="19"/>
  <c r="G610" i="19"/>
  <c r="G667" i="19"/>
  <c r="J610" i="19"/>
  <c r="C707" i="19" s="1"/>
  <c r="C1101" i="19" s="1"/>
  <c r="G668" i="19"/>
  <c r="D473" i="19"/>
  <c r="F658" i="19"/>
  <c r="G658" i="19" s="1"/>
  <c r="G457" i="19"/>
  <c r="I660" i="19"/>
  <c r="J660" i="19" s="1"/>
  <c r="M672" i="19"/>
  <c r="F660" i="19"/>
  <c r="G459" i="19"/>
  <c r="L665" i="19"/>
  <c r="M464" i="19"/>
  <c r="M610" i="19"/>
  <c r="G652" i="19"/>
  <c r="M686" i="19"/>
  <c r="G612" i="19"/>
  <c r="C641" i="19"/>
  <c r="D440" i="19"/>
  <c r="J648" i="19"/>
  <c r="C745" i="19" s="1"/>
  <c r="C1139" i="19" s="1"/>
  <c r="G649" i="19"/>
  <c r="G634" i="19"/>
  <c r="M646" i="19"/>
  <c r="D637" i="19"/>
  <c r="D651" i="19"/>
  <c r="J637" i="19"/>
  <c r="M640" i="19"/>
  <c r="D604" i="19"/>
  <c r="C701" i="19" s="1"/>
  <c r="C1095" i="19" s="1"/>
  <c r="D617" i="19"/>
  <c r="M634" i="19"/>
  <c r="M628" i="19"/>
  <c r="F725" i="19" s="1"/>
  <c r="E1119" i="19" s="1"/>
  <c r="G637" i="19"/>
  <c r="F641" i="19"/>
  <c r="G440" i="19"/>
  <c r="D640" i="19"/>
  <c r="G640" i="19"/>
  <c r="D639" i="19"/>
  <c r="M636" i="19"/>
  <c r="J625" i="19"/>
  <c r="G622" i="19"/>
  <c r="D624" i="19"/>
  <c r="D629" i="19"/>
  <c r="J632" i="19"/>
  <c r="G632" i="19"/>
  <c r="G627" i="19"/>
  <c r="J616" i="19"/>
  <c r="D626" i="19"/>
  <c r="J628" i="19"/>
  <c r="C725" i="19" s="1"/>
  <c r="C1119" i="19" s="1"/>
  <c r="G620" i="19"/>
  <c r="M617" i="19"/>
  <c r="D645" i="19"/>
  <c r="M606" i="19"/>
  <c r="J620" i="19"/>
  <c r="I641" i="19"/>
  <c r="J440" i="19"/>
  <c r="D635" i="19"/>
  <c r="J615" i="19"/>
  <c r="M605" i="19"/>
  <c r="F702" i="19" s="1"/>
  <c r="E1096" i="19" s="1"/>
  <c r="G616" i="19"/>
  <c r="J624" i="19"/>
  <c r="D603" i="19"/>
  <c r="M644" i="19"/>
  <c r="F741" i="19" s="1"/>
  <c r="E1135" i="19" s="1"/>
  <c r="M604" i="19"/>
  <c r="D616" i="19"/>
  <c r="D650" i="19"/>
  <c r="G623" i="19"/>
  <c r="J650" i="19"/>
  <c r="D619" i="19"/>
  <c r="G635" i="19"/>
  <c r="M603" i="19"/>
  <c r="J647" i="19"/>
  <c r="G631" i="19"/>
  <c r="D605" i="19"/>
  <c r="M650" i="19"/>
  <c r="F747" i="19" s="1"/>
  <c r="E1141" i="19" s="1"/>
  <c r="L641" i="19"/>
  <c r="M440" i="19"/>
  <c r="D647" i="19"/>
  <c r="D636" i="19"/>
  <c r="G615" i="19"/>
  <c r="G626" i="19"/>
  <c r="D642" i="19"/>
  <c r="D614" i="19"/>
  <c r="G629" i="19"/>
  <c r="G625" i="19"/>
  <c r="J606" i="19"/>
  <c r="D634" i="19"/>
  <c r="D630" i="19"/>
  <c r="D623" i="19"/>
  <c r="J638" i="19"/>
  <c r="D687" i="18"/>
  <c r="C784" i="18" s="1"/>
  <c r="C1178" i="18" s="1"/>
  <c r="L408" i="17"/>
  <c r="M408" i="17" s="1"/>
  <c r="C469" i="17"/>
  <c r="D469" i="17" s="1"/>
  <c r="L431" i="17"/>
  <c r="M431" i="17" s="1"/>
  <c r="I416" i="16"/>
  <c r="J416" i="16" s="1"/>
  <c r="I403" i="16"/>
  <c r="J403" i="16" s="1"/>
  <c r="F419" i="17"/>
  <c r="G419" i="17" s="1"/>
  <c r="C472" i="16"/>
  <c r="D472" i="16" s="1"/>
  <c r="C447" i="16"/>
  <c r="D447" i="16" s="1"/>
  <c r="C408" i="16"/>
  <c r="D408" i="16" s="1"/>
  <c r="L458" i="16"/>
  <c r="M458" i="16" s="1"/>
  <c r="I406" i="16"/>
  <c r="J406" i="16" s="1"/>
  <c r="F413" i="17"/>
  <c r="G413" i="17" s="1"/>
  <c r="I453" i="17"/>
  <c r="J453" i="17" s="1"/>
  <c r="I479" i="16"/>
  <c r="J479" i="16" s="1"/>
  <c r="F445" i="16"/>
  <c r="G445" i="16" s="1"/>
  <c r="F422" i="16"/>
  <c r="G422" i="16" s="1"/>
  <c r="L482" i="16"/>
  <c r="M482" i="16" s="1"/>
  <c r="C480" i="16"/>
  <c r="D480" i="16" s="1"/>
  <c r="C434" i="17"/>
  <c r="D434" i="17" s="1"/>
  <c r="F461" i="16"/>
  <c r="G461" i="16" s="1"/>
  <c r="C475" i="17"/>
  <c r="D475" i="17" s="1"/>
  <c r="I444" i="16"/>
  <c r="J444" i="16" s="1"/>
  <c r="L405" i="16"/>
  <c r="M405" i="16" s="1"/>
  <c r="F423" i="17"/>
  <c r="G423" i="17" s="1"/>
  <c r="F402" i="16"/>
  <c r="I480" i="16"/>
  <c r="J480" i="16" s="1"/>
  <c r="I413" i="17"/>
  <c r="J413" i="17" s="1"/>
  <c r="F472" i="16"/>
  <c r="G472" i="16" s="1"/>
  <c r="F406" i="16"/>
  <c r="G406" i="16" s="1"/>
  <c r="I472" i="16"/>
  <c r="J472" i="16" s="1"/>
  <c r="C422" i="17"/>
  <c r="D422" i="17" s="1"/>
  <c r="F408" i="17"/>
  <c r="G408" i="17" s="1"/>
  <c r="I407" i="16"/>
  <c r="J407" i="16" s="1"/>
  <c r="C413" i="17"/>
  <c r="D413" i="17" s="1"/>
  <c r="L413" i="17"/>
  <c r="M413" i="17" s="1"/>
  <c r="C407" i="16"/>
  <c r="D407" i="16" s="1"/>
  <c r="F459" i="17"/>
  <c r="G459" i="17" s="1"/>
  <c r="L442" i="16"/>
  <c r="M442" i="16" s="1"/>
  <c r="L422" i="17"/>
  <c r="M422" i="17" s="1"/>
  <c r="F407" i="16"/>
  <c r="G407" i="16" s="1"/>
  <c r="L433" i="17"/>
  <c r="M433" i="17" s="1"/>
  <c r="L407" i="16"/>
  <c r="M407" i="16" s="1"/>
  <c r="F429" i="17"/>
  <c r="G429" i="17" s="1"/>
  <c r="F431" i="17"/>
  <c r="G431" i="17" s="1"/>
  <c r="C430" i="16"/>
  <c r="D430" i="16" s="1"/>
  <c r="I480" i="17"/>
  <c r="J480" i="17" s="1"/>
  <c r="L416" i="16"/>
  <c r="M416" i="16" s="1"/>
  <c r="C416" i="16"/>
  <c r="D416" i="16" s="1"/>
  <c r="I431" i="17"/>
  <c r="J431" i="17" s="1"/>
  <c r="F416" i="16"/>
  <c r="G416" i="16" s="1"/>
  <c r="C431" i="17"/>
  <c r="D431" i="17" s="1"/>
  <c r="L479" i="16"/>
  <c r="M479" i="16" s="1"/>
  <c r="L444" i="16"/>
  <c r="M444" i="16" s="1"/>
  <c r="F405" i="16"/>
  <c r="G405" i="16" s="1"/>
  <c r="I405" i="16"/>
  <c r="J405" i="16" s="1"/>
  <c r="C480" i="17"/>
  <c r="D480" i="17" s="1"/>
  <c r="C442" i="16"/>
  <c r="D442" i="16" s="1"/>
  <c r="I475" i="17"/>
  <c r="J475" i="17" s="1"/>
  <c r="F480" i="17"/>
  <c r="G480" i="17" s="1"/>
  <c r="C405" i="16"/>
  <c r="D405" i="16" s="1"/>
  <c r="C461" i="16"/>
  <c r="D461" i="16" s="1"/>
  <c r="I423" i="17"/>
  <c r="J423" i="17" s="1"/>
  <c r="L480" i="17"/>
  <c r="M480" i="17" s="1"/>
  <c r="L423" i="17"/>
  <c r="M423" i="17" s="1"/>
  <c r="I461" i="16"/>
  <c r="J461" i="16" s="1"/>
  <c r="F483" i="16"/>
  <c r="G483" i="16" s="1"/>
  <c r="F442" i="16"/>
  <c r="G442" i="16" s="1"/>
  <c r="C423" i="17"/>
  <c r="D423" i="17" s="1"/>
  <c r="C421" i="16"/>
  <c r="D421" i="16" s="1"/>
  <c r="I409" i="16"/>
  <c r="J409" i="16" s="1"/>
  <c r="C424" i="16"/>
  <c r="D424" i="16" s="1"/>
  <c r="L421" i="16"/>
  <c r="M421" i="16" s="1"/>
  <c r="L480" i="16"/>
  <c r="M480" i="16" s="1"/>
  <c r="C403" i="16"/>
  <c r="D403" i="16" s="1"/>
  <c r="F480" i="16"/>
  <c r="G480" i="16" s="1"/>
  <c r="L406" i="16"/>
  <c r="M406" i="16" s="1"/>
  <c r="F421" i="16"/>
  <c r="G421" i="16" s="1"/>
  <c r="L419" i="17"/>
  <c r="M419" i="17" s="1"/>
  <c r="I421" i="16"/>
  <c r="J421" i="16" s="1"/>
  <c r="C458" i="16"/>
  <c r="D458" i="16" s="1"/>
  <c r="I458" i="16"/>
  <c r="J458" i="16" s="1"/>
  <c r="F444" i="16"/>
  <c r="G444" i="16" s="1"/>
  <c r="L472" i="16"/>
  <c r="M472" i="16" s="1"/>
  <c r="C419" i="17"/>
  <c r="D419" i="17" s="1"/>
  <c r="F458" i="16"/>
  <c r="G458" i="16" s="1"/>
  <c r="H545" i="18"/>
  <c r="F475" i="17"/>
  <c r="G475" i="17" s="1"/>
  <c r="I433" i="17"/>
  <c r="J433" i="17" s="1"/>
  <c r="C406" i="16"/>
  <c r="D406" i="16" s="1"/>
  <c r="I419" i="17"/>
  <c r="J419" i="17" s="1"/>
  <c r="L475" i="17"/>
  <c r="M475" i="17" s="1"/>
  <c r="C412" i="17"/>
  <c r="D412" i="17" s="1"/>
  <c r="F412" i="17"/>
  <c r="G412" i="17" s="1"/>
  <c r="C453" i="17"/>
  <c r="D453" i="17" s="1"/>
  <c r="I410" i="17"/>
  <c r="J410" i="17" s="1"/>
  <c r="F410" i="17"/>
  <c r="G410" i="17" s="1"/>
  <c r="L410" i="17"/>
  <c r="M410" i="17" s="1"/>
  <c r="F409" i="16"/>
  <c r="G409" i="16" s="1"/>
  <c r="L409" i="16"/>
  <c r="M409" i="16" s="1"/>
  <c r="C409" i="16"/>
  <c r="D409" i="16" s="1"/>
  <c r="C431" i="16"/>
  <c r="D431" i="16" s="1"/>
  <c r="L431" i="16"/>
  <c r="M431" i="16" s="1"/>
  <c r="L453" i="17"/>
  <c r="M453" i="17" s="1"/>
  <c r="I412" i="17"/>
  <c r="J412" i="17" s="1"/>
  <c r="F453" i="17"/>
  <c r="G453" i="17" s="1"/>
  <c r="F447" i="16"/>
  <c r="G447" i="16" s="1"/>
  <c r="L403" i="16"/>
  <c r="M403" i="16" s="1"/>
  <c r="F403" i="16"/>
  <c r="G403" i="16" s="1"/>
  <c r="I434" i="17"/>
  <c r="J434" i="17" s="1"/>
  <c r="F434" i="17"/>
  <c r="G434" i="17" s="1"/>
  <c r="L434" i="17"/>
  <c r="M434" i="17" s="1"/>
  <c r="F471" i="17"/>
  <c r="G471" i="17" s="1"/>
  <c r="L471" i="17"/>
  <c r="M471" i="17" s="1"/>
  <c r="C471" i="17"/>
  <c r="D471" i="17" s="1"/>
  <c r="I445" i="16"/>
  <c r="J445" i="16" s="1"/>
  <c r="C445" i="16"/>
  <c r="D445" i="16" s="1"/>
  <c r="C422" i="16"/>
  <c r="D422" i="16" s="1"/>
  <c r="I483" i="16"/>
  <c r="J483" i="16" s="1"/>
  <c r="L461" i="16"/>
  <c r="M461" i="16" s="1"/>
  <c r="I442" i="16"/>
  <c r="J442" i="16" s="1"/>
  <c r="I426" i="17"/>
  <c r="J426" i="17" s="1"/>
  <c r="C479" i="16"/>
  <c r="D479" i="16" s="1"/>
  <c r="C483" i="16"/>
  <c r="D483" i="16" s="1"/>
  <c r="I424" i="16"/>
  <c r="J424" i="16" s="1"/>
  <c r="L483" i="16"/>
  <c r="M483" i="16" s="1"/>
  <c r="F479" i="16"/>
  <c r="G479" i="16" s="1"/>
  <c r="D567" i="18"/>
  <c r="I431" i="16"/>
  <c r="J431" i="16" s="1"/>
  <c r="D516" i="18"/>
  <c r="F469" i="17"/>
  <c r="G469" i="17" s="1"/>
  <c r="C429" i="16"/>
  <c r="D429" i="16" s="1"/>
  <c r="C448" i="16"/>
  <c r="D448" i="16" s="1"/>
  <c r="L435" i="17"/>
  <c r="M435" i="17" s="1"/>
  <c r="L469" i="17"/>
  <c r="M469" i="17" s="1"/>
  <c r="F431" i="16"/>
  <c r="G431" i="16" s="1"/>
  <c r="I408" i="16"/>
  <c r="J408" i="16" s="1"/>
  <c r="F448" i="16"/>
  <c r="G448" i="16" s="1"/>
  <c r="C482" i="16"/>
  <c r="D482" i="16" s="1"/>
  <c r="I469" i="17"/>
  <c r="J469" i="17" s="1"/>
  <c r="L448" i="16"/>
  <c r="M448" i="16" s="1"/>
  <c r="I448" i="16"/>
  <c r="J448" i="16" s="1"/>
  <c r="D514" i="18"/>
  <c r="H542" i="18"/>
  <c r="D560" i="18"/>
  <c r="D584" i="18"/>
  <c r="D561" i="18"/>
  <c r="H527" i="18"/>
  <c r="J472" i="18"/>
  <c r="M409" i="18"/>
  <c r="G463" i="18"/>
  <c r="M402" i="18"/>
  <c r="M423" i="18"/>
  <c r="J432" i="18"/>
  <c r="M467" i="18"/>
  <c r="M480" i="18"/>
  <c r="D422" i="18"/>
  <c r="D421" i="18"/>
  <c r="M425" i="18"/>
  <c r="M406" i="18"/>
  <c r="G403" i="18"/>
  <c r="M407" i="18"/>
  <c r="D410" i="18"/>
  <c r="J479" i="18"/>
  <c r="M430" i="18"/>
  <c r="M471" i="18"/>
  <c r="D450" i="18"/>
  <c r="J420" i="18"/>
  <c r="M433" i="18"/>
  <c r="G448" i="18"/>
  <c r="M457" i="18"/>
  <c r="M440" i="18"/>
  <c r="M442" i="18"/>
  <c r="G447" i="18"/>
  <c r="D428" i="18"/>
  <c r="J434" i="18"/>
  <c r="D484" i="18"/>
  <c r="J464" i="18"/>
  <c r="G482" i="18"/>
  <c r="J465" i="18"/>
  <c r="D451" i="18"/>
  <c r="G458" i="18"/>
  <c r="D453" i="18"/>
  <c r="J416" i="18"/>
  <c r="D404" i="18"/>
  <c r="J468" i="18"/>
  <c r="M481" i="18"/>
  <c r="J412" i="18"/>
  <c r="J462" i="18"/>
  <c r="J461" i="18"/>
  <c r="G474" i="18"/>
  <c r="D419" i="18"/>
  <c r="M476" i="18"/>
  <c r="M470" i="18"/>
  <c r="D469" i="18"/>
  <c r="H539" i="18"/>
  <c r="J417" i="18"/>
  <c r="C452" i="16"/>
  <c r="D452" i="16" s="1"/>
  <c r="F429" i="16"/>
  <c r="G429" i="16" s="1"/>
  <c r="F452" i="16"/>
  <c r="G452" i="16" s="1"/>
  <c r="I452" i="16"/>
  <c r="J452" i="16" s="1"/>
  <c r="L447" i="16"/>
  <c r="M447" i="16" s="1"/>
  <c r="L408" i="16"/>
  <c r="M408" i="16" s="1"/>
  <c r="D472" i="18"/>
  <c r="G409" i="18"/>
  <c r="J463" i="18"/>
  <c r="D527" i="18"/>
  <c r="D402" i="18"/>
  <c r="D423" i="18"/>
  <c r="H567" i="18"/>
  <c r="D456" i="18"/>
  <c r="D467" i="18"/>
  <c r="G480" i="18"/>
  <c r="J422" i="18"/>
  <c r="J421" i="18"/>
  <c r="J425" i="18"/>
  <c r="J445" i="18"/>
  <c r="H509" i="18"/>
  <c r="G443" i="18"/>
  <c r="D414" i="18"/>
  <c r="G437" i="18"/>
  <c r="D403" i="18"/>
  <c r="J407" i="18"/>
  <c r="M454" i="18"/>
  <c r="M410" i="18"/>
  <c r="D452" i="18"/>
  <c r="D579" i="18"/>
  <c r="D479" i="18"/>
  <c r="G431" i="18"/>
  <c r="D430" i="18"/>
  <c r="G471" i="18"/>
  <c r="M450" i="18"/>
  <c r="M420" i="18"/>
  <c r="G435" i="18"/>
  <c r="M424" i="18"/>
  <c r="D433" i="18"/>
  <c r="D448" i="18"/>
  <c r="D457" i="18"/>
  <c r="D440" i="18"/>
  <c r="M446" i="18"/>
  <c r="I422" i="16"/>
  <c r="J422" i="16" s="1"/>
  <c r="L422" i="16"/>
  <c r="M422" i="16" s="1"/>
  <c r="D429" i="18"/>
  <c r="D550" i="18"/>
  <c r="D442" i="18"/>
  <c r="M447" i="18"/>
  <c r="M428" i="18"/>
  <c r="D473" i="18"/>
  <c r="M427" i="18"/>
  <c r="G434" i="18"/>
  <c r="M484" i="18"/>
  <c r="D464" i="18"/>
  <c r="D482" i="18"/>
  <c r="M465" i="18"/>
  <c r="G451" i="18"/>
  <c r="M458" i="18"/>
  <c r="H578" i="18"/>
  <c r="M453" i="18"/>
  <c r="G416" i="18"/>
  <c r="M404" i="18"/>
  <c r="M468" i="18"/>
  <c r="D545" i="18"/>
  <c r="J481" i="18"/>
  <c r="G412" i="18"/>
  <c r="M462" i="18"/>
  <c r="M461" i="18"/>
  <c r="M474" i="18"/>
  <c r="J419" i="18"/>
  <c r="J476" i="18"/>
  <c r="G470" i="18"/>
  <c r="M469" i="18"/>
  <c r="M417" i="18"/>
  <c r="C444" i="16"/>
  <c r="D444" i="16" s="1"/>
  <c r="I429" i="16"/>
  <c r="J429" i="16" s="1"/>
  <c r="I447" i="16"/>
  <c r="J447" i="16" s="1"/>
  <c r="I482" i="16"/>
  <c r="J482" i="16" s="1"/>
  <c r="C410" i="17"/>
  <c r="D410" i="17" s="1"/>
  <c r="L452" i="16"/>
  <c r="M452" i="16" s="1"/>
  <c r="L412" i="17"/>
  <c r="M412" i="17" s="1"/>
  <c r="L424" i="16"/>
  <c r="M424" i="16" s="1"/>
  <c r="L445" i="16"/>
  <c r="M445" i="16" s="1"/>
  <c r="M472" i="18"/>
  <c r="D409" i="18"/>
  <c r="H584" i="18"/>
  <c r="D463" i="18"/>
  <c r="J402" i="18"/>
  <c r="J423" i="18"/>
  <c r="G432" i="18"/>
  <c r="J456" i="18"/>
  <c r="J467" i="18"/>
  <c r="D480" i="18"/>
  <c r="M422" i="18"/>
  <c r="H506" i="18"/>
  <c r="G421" i="18"/>
  <c r="D425" i="18"/>
  <c r="G445" i="18"/>
  <c r="D443" i="18"/>
  <c r="C433" i="17"/>
  <c r="D433" i="17" s="1"/>
  <c r="F433" i="17"/>
  <c r="G433" i="17" s="1"/>
  <c r="G414" i="18"/>
  <c r="J406" i="18"/>
  <c r="J439" i="18"/>
  <c r="D437" i="18"/>
  <c r="D436" i="18"/>
  <c r="M403" i="18"/>
  <c r="D407" i="18"/>
  <c r="G454" i="18"/>
  <c r="G410" i="18"/>
  <c r="D542" i="18"/>
  <c r="M452" i="18"/>
  <c r="M479" i="18"/>
  <c r="M431" i="18"/>
  <c r="J430" i="18"/>
  <c r="J471" i="18"/>
  <c r="J450" i="18"/>
  <c r="D420" i="18"/>
  <c r="J435" i="18"/>
  <c r="J424" i="18"/>
  <c r="J433" i="18"/>
  <c r="M448" i="18"/>
  <c r="H556" i="18"/>
  <c r="G457" i="18"/>
  <c r="G440" i="18"/>
  <c r="J446" i="18"/>
  <c r="J429" i="18"/>
  <c r="J442" i="18"/>
  <c r="J447" i="18"/>
  <c r="J428" i="18"/>
  <c r="G473" i="18"/>
  <c r="J427" i="18"/>
  <c r="M434" i="18"/>
  <c r="G484" i="18"/>
  <c r="M464" i="18"/>
  <c r="M482" i="18"/>
  <c r="G465" i="18"/>
  <c r="J451" i="18"/>
  <c r="H586" i="18"/>
  <c r="J458" i="18"/>
  <c r="G453" i="18"/>
  <c r="D416" i="18"/>
  <c r="G404" i="18"/>
  <c r="H579" i="18"/>
  <c r="G468" i="18"/>
  <c r="D481" i="18"/>
  <c r="D412" i="18"/>
  <c r="D462" i="18"/>
  <c r="G461" i="18"/>
  <c r="D474" i="18"/>
  <c r="M419" i="18"/>
  <c r="D476" i="18"/>
  <c r="D586" i="18"/>
  <c r="J470" i="18"/>
  <c r="G469" i="18"/>
  <c r="D417" i="18"/>
  <c r="M456" i="18"/>
  <c r="D445" i="18"/>
  <c r="M443" i="18"/>
  <c r="J414" i="18"/>
  <c r="M439" i="18"/>
  <c r="M437" i="18"/>
  <c r="J436" i="18"/>
  <c r="D454" i="18"/>
  <c r="G452" i="18"/>
  <c r="J431" i="18"/>
  <c r="M435" i="18"/>
  <c r="D424" i="18"/>
  <c r="D446" i="18"/>
  <c r="G429" i="18"/>
  <c r="J473" i="18"/>
  <c r="D427" i="18"/>
  <c r="M432" i="18"/>
  <c r="D576" i="18"/>
  <c r="D406" i="18"/>
  <c r="D439" i="18"/>
  <c r="G436" i="18"/>
  <c r="L429" i="16"/>
  <c r="M429" i="16" s="1"/>
  <c r="I471" i="17"/>
  <c r="J471" i="17" s="1"/>
  <c r="F424" i="16"/>
  <c r="G424" i="16" s="1"/>
  <c r="F482" i="16"/>
  <c r="G482" i="16" s="1"/>
  <c r="F408" i="16"/>
  <c r="G408" i="16" s="1"/>
  <c r="G472" i="18"/>
  <c r="J409" i="18"/>
  <c r="M463" i="18"/>
  <c r="D578" i="18"/>
  <c r="G402" i="18"/>
  <c r="G423" i="18"/>
  <c r="D432" i="18"/>
  <c r="G456" i="18"/>
  <c r="G467" i="18"/>
  <c r="J480" i="18"/>
  <c r="G422" i="18"/>
  <c r="M421" i="18"/>
  <c r="G425" i="18"/>
  <c r="M445" i="18"/>
  <c r="J443" i="18"/>
  <c r="M414" i="18"/>
  <c r="G406" i="18"/>
  <c r="G439" i="18"/>
  <c r="J437" i="18"/>
  <c r="M436" i="18"/>
  <c r="J403" i="18"/>
  <c r="G407" i="18"/>
  <c r="J454" i="18"/>
  <c r="H576" i="18"/>
  <c r="J410" i="18"/>
  <c r="J452" i="18"/>
  <c r="D506" i="18"/>
  <c r="G479" i="18"/>
  <c r="D431" i="18"/>
  <c r="G430" i="18"/>
  <c r="D471" i="18"/>
  <c r="G450" i="18"/>
  <c r="G420" i="18"/>
  <c r="D435" i="18"/>
  <c r="G424" i="18"/>
  <c r="G433" i="18"/>
  <c r="H561" i="18"/>
  <c r="H514" i="18"/>
  <c r="J448" i="18"/>
  <c r="J457" i="18"/>
  <c r="J440" i="18"/>
  <c r="G446" i="18"/>
  <c r="I430" i="16"/>
  <c r="J430" i="16" s="1"/>
  <c r="L430" i="16"/>
  <c r="M430" i="16" s="1"/>
  <c r="F430" i="16"/>
  <c r="G430" i="16" s="1"/>
  <c r="M429" i="18"/>
  <c r="D509" i="18"/>
  <c r="G442" i="18"/>
  <c r="D447" i="18"/>
  <c r="G428" i="18"/>
  <c r="M473" i="18"/>
  <c r="G427" i="18"/>
  <c r="D434" i="18"/>
  <c r="J484" i="18"/>
  <c r="G464" i="18"/>
  <c r="J482" i="18"/>
  <c r="D465" i="18"/>
  <c r="M451" i="18"/>
  <c r="D458" i="18"/>
  <c r="J453" i="18"/>
  <c r="M416" i="18"/>
  <c r="J404" i="18"/>
  <c r="D468" i="18"/>
  <c r="D512" i="18"/>
  <c r="D519" i="18"/>
  <c r="G481" i="18"/>
  <c r="M412" i="18"/>
  <c r="G462" i="18"/>
  <c r="D461" i="18"/>
  <c r="J474" i="18"/>
  <c r="G419" i="18"/>
  <c r="G476" i="18"/>
  <c r="D470" i="18"/>
  <c r="J469" i="18"/>
  <c r="G417" i="18"/>
  <c r="I450" i="17"/>
  <c r="J450" i="17" s="1"/>
  <c r="F450" i="17"/>
  <c r="G450" i="17" s="1"/>
  <c r="C450" i="17"/>
  <c r="D450" i="17" s="1"/>
  <c r="L426" i="17"/>
  <c r="M426" i="17" s="1"/>
  <c r="C426" i="17"/>
  <c r="D426" i="17" s="1"/>
  <c r="I422" i="17"/>
  <c r="J422" i="17" s="1"/>
  <c r="I408" i="17"/>
  <c r="J408" i="17" s="1"/>
  <c r="C408" i="17"/>
  <c r="D408" i="17" s="1"/>
  <c r="F422" i="17"/>
  <c r="G422" i="17" s="1"/>
  <c r="F435" i="17"/>
  <c r="G435" i="17" s="1"/>
  <c r="C435" i="17"/>
  <c r="D435" i="17" s="1"/>
  <c r="I435" i="17"/>
  <c r="J435" i="17" s="1"/>
  <c r="I459" i="17"/>
  <c r="J459" i="17" s="1"/>
  <c r="C459" i="17"/>
  <c r="D459" i="17" s="1"/>
  <c r="L459" i="17"/>
  <c r="M459" i="17" s="1"/>
  <c r="C429" i="17"/>
  <c r="D429" i="17" s="1"/>
  <c r="L429" i="17"/>
  <c r="M429" i="17" s="1"/>
  <c r="I429" i="17"/>
  <c r="J429" i="17" s="1"/>
  <c r="L450" i="17"/>
  <c r="M450" i="17" s="1"/>
  <c r="F426" i="17"/>
  <c r="G426" i="17" s="1"/>
  <c r="F428" i="17"/>
  <c r="L428" i="17"/>
  <c r="I428" i="17"/>
  <c r="C428" i="17"/>
  <c r="I472" i="17"/>
  <c r="C472" i="17"/>
  <c r="F472" i="17"/>
  <c r="L472" i="17"/>
  <c r="F409" i="17"/>
  <c r="C409" i="17"/>
  <c r="L409" i="17"/>
  <c r="I409" i="17"/>
  <c r="C441" i="17"/>
  <c r="F441" i="17"/>
  <c r="I441" i="17"/>
  <c r="L441" i="17"/>
  <c r="L414" i="16"/>
  <c r="C414" i="16"/>
  <c r="F414" i="16"/>
  <c r="I414" i="16"/>
  <c r="F402" i="17"/>
  <c r="C402" i="17"/>
  <c r="L402" i="17"/>
  <c r="I402" i="17"/>
  <c r="C462" i="17"/>
  <c r="L462" i="17"/>
  <c r="F462" i="17"/>
  <c r="I462" i="17"/>
  <c r="C481" i="17"/>
  <c r="F481" i="17"/>
  <c r="L481" i="17"/>
  <c r="I481" i="17"/>
  <c r="I413" i="16"/>
  <c r="F413" i="16"/>
  <c r="C413" i="16"/>
  <c r="L413" i="16"/>
  <c r="I484" i="17"/>
  <c r="L484" i="17"/>
  <c r="C484" i="17"/>
  <c r="F484" i="17"/>
  <c r="I468" i="16"/>
  <c r="C468" i="16"/>
  <c r="F468" i="16"/>
  <c r="L468" i="16"/>
  <c r="I430" i="17"/>
  <c r="F430" i="17"/>
  <c r="L430" i="17"/>
  <c r="C430" i="17"/>
  <c r="L452" i="17"/>
  <c r="C452" i="17"/>
  <c r="I452" i="17"/>
  <c r="F452" i="17"/>
  <c r="F461" i="17"/>
  <c r="L461" i="17"/>
  <c r="I461" i="17"/>
  <c r="C461" i="17"/>
  <c r="F412" i="16"/>
  <c r="C412" i="16"/>
  <c r="L412" i="16"/>
  <c r="I412" i="16"/>
  <c r="I483" i="17"/>
  <c r="C483" i="17"/>
  <c r="F483" i="17"/>
  <c r="L483" i="17"/>
  <c r="L478" i="16"/>
  <c r="C478" i="16"/>
  <c r="I478" i="16"/>
  <c r="F478" i="16"/>
  <c r="F469" i="16"/>
  <c r="L469" i="16"/>
  <c r="C469" i="16"/>
  <c r="I469" i="16"/>
  <c r="I460" i="16"/>
  <c r="C460" i="16"/>
  <c r="F460" i="16"/>
  <c r="L460" i="16"/>
  <c r="C444" i="17"/>
  <c r="I444" i="17"/>
  <c r="F444" i="17"/>
  <c r="L444" i="17"/>
  <c r="C465" i="17"/>
  <c r="L465" i="17"/>
  <c r="F465" i="17"/>
  <c r="I465" i="17"/>
  <c r="F454" i="16"/>
  <c r="L454" i="16"/>
  <c r="I454" i="16"/>
  <c r="C454" i="16"/>
  <c r="C476" i="17"/>
  <c r="L476" i="17"/>
  <c r="I476" i="17"/>
  <c r="F476" i="17"/>
  <c r="F442" i="17"/>
  <c r="C442" i="17"/>
  <c r="I442" i="17"/>
  <c r="L442" i="17"/>
  <c r="L453" i="16"/>
  <c r="I453" i="16"/>
  <c r="F453" i="16"/>
  <c r="C453" i="16"/>
  <c r="I434" i="16"/>
  <c r="L434" i="16"/>
  <c r="F434" i="16"/>
  <c r="G434" i="16" s="1"/>
  <c r="C434" i="16"/>
  <c r="C427" i="17"/>
  <c r="I427" i="17"/>
  <c r="L427" i="17"/>
  <c r="F427" i="17"/>
  <c r="F420" i="16"/>
  <c r="L420" i="16"/>
  <c r="C420" i="16"/>
  <c r="I420" i="16"/>
  <c r="L404" i="16"/>
  <c r="F404" i="16"/>
  <c r="C404" i="16"/>
  <c r="I404" i="16"/>
  <c r="L432" i="16"/>
  <c r="C432" i="16"/>
  <c r="I432" i="16"/>
  <c r="F432" i="16"/>
  <c r="F458" i="17"/>
  <c r="C458" i="17"/>
  <c r="L458" i="17"/>
  <c r="I458" i="17"/>
  <c r="C450" i="16"/>
  <c r="L450" i="16"/>
  <c r="F450" i="16"/>
  <c r="I450" i="16"/>
  <c r="C464" i="16"/>
  <c r="F464" i="16"/>
  <c r="I464" i="16"/>
  <c r="L464" i="16"/>
  <c r="I456" i="17"/>
  <c r="F456" i="17"/>
  <c r="C456" i="17"/>
  <c r="L456" i="17"/>
  <c r="I402" i="16"/>
  <c r="C402" i="16"/>
  <c r="L402" i="16"/>
  <c r="C470" i="17"/>
  <c r="L470" i="17"/>
  <c r="I470" i="17"/>
  <c r="F470" i="17"/>
  <c r="L485" i="16"/>
  <c r="I485" i="16"/>
  <c r="F485" i="16"/>
  <c r="C485" i="16"/>
  <c r="I410" i="16"/>
  <c r="L410" i="16"/>
  <c r="C410" i="16"/>
  <c r="F410" i="16"/>
  <c r="I443" i="16"/>
  <c r="L443" i="16"/>
  <c r="F443" i="16"/>
  <c r="C443" i="16"/>
  <c r="L446" i="16"/>
  <c r="I446" i="16"/>
  <c r="F446" i="16"/>
  <c r="C446" i="16"/>
  <c r="L417" i="16"/>
  <c r="F417" i="16"/>
  <c r="I417" i="16"/>
  <c r="C417" i="16"/>
  <c r="F477" i="16"/>
  <c r="C477" i="16"/>
  <c r="L477" i="16"/>
  <c r="I477" i="16"/>
  <c r="F439" i="17"/>
  <c r="C439" i="17"/>
  <c r="L439" i="17"/>
  <c r="I439" i="17"/>
  <c r="F462" i="16"/>
  <c r="C462" i="16"/>
  <c r="L462" i="16"/>
  <c r="I462" i="16"/>
  <c r="I449" i="17"/>
  <c r="L449" i="17"/>
  <c r="F449" i="17"/>
  <c r="C449" i="17"/>
  <c r="L447" i="17"/>
  <c r="F447" i="17"/>
  <c r="I447" i="17"/>
  <c r="C447" i="17"/>
  <c r="F481" i="16"/>
  <c r="C481" i="16"/>
  <c r="I481" i="16"/>
  <c r="L481" i="16"/>
  <c r="I456" i="16"/>
  <c r="C456" i="16"/>
  <c r="F456" i="16"/>
  <c r="L456" i="16"/>
  <c r="F426" i="16"/>
  <c r="L426" i="16"/>
  <c r="C426" i="16"/>
  <c r="I426" i="16"/>
  <c r="C451" i="17"/>
  <c r="F451" i="17"/>
  <c r="L451" i="17"/>
  <c r="I451" i="17"/>
  <c r="L474" i="16"/>
  <c r="I474" i="16"/>
  <c r="C474" i="16"/>
  <c r="F474" i="16"/>
  <c r="C405" i="17"/>
  <c r="I405" i="17"/>
  <c r="L405" i="17"/>
  <c r="F405" i="17"/>
  <c r="L455" i="16"/>
  <c r="I455" i="16"/>
  <c r="J455" i="16" s="1"/>
  <c r="F455" i="16"/>
  <c r="C455" i="16"/>
  <c r="I451" i="16"/>
  <c r="L451" i="16"/>
  <c r="C451" i="16"/>
  <c r="F451" i="16"/>
  <c r="I439" i="16"/>
  <c r="F439" i="16"/>
  <c r="L439" i="16"/>
  <c r="C439" i="16"/>
  <c r="C436" i="17"/>
  <c r="I436" i="17"/>
  <c r="F436" i="17"/>
  <c r="L436" i="17"/>
  <c r="I467" i="16"/>
  <c r="F467" i="16"/>
  <c r="L467" i="16"/>
  <c r="C467" i="16"/>
  <c r="I425" i="16"/>
  <c r="L425" i="16"/>
  <c r="C425" i="16"/>
  <c r="F425" i="16"/>
  <c r="F448" i="17"/>
  <c r="C448" i="17"/>
  <c r="L448" i="17"/>
  <c r="I448" i="17"/>
  <c r="F411" i="17"/>
  <c r="L411" i="17"/>
  <c r="C411" i="17"/>
  <c r="I411" i="17"/>
  <c r="C404" i="17"/>
  <c r="I404" i="17"/>
  <c r="L404" i="17"/>
  <c r="F404" i="17"/>
  <c r="I457" i="16"/>
  <c r="L457" i="16"/>
  <c r="F457" i="16"/>
  <c r="C457" i="16"/>
  <c r="C440" i="16"/>
  <c r="I440" i="16"/>
  <c r="L440" i="16"/>
  <c r="F440" i="16"/>
  <c r="C466" i="16"/>
  <c r="I466" i="16"/>
  <c r="F466" i="16"/>
  <c r="L466" i="16"/>
  <c r="C475" i="16"/>
  <c r="F475" i="16"/>
  <c r="I475" i="16"/>
  <c r="L475" i="16"/>
  <c r="C445" i="17"/>
  <c r="I445" i="17"/>
  <c r="F445" i="17"/>
  <c r="L445" i="17"/>
  <c r="I482" i="17"/>
  <c r="F482" i="17"/>
  <c r="C482" i="17"/>
  <c r="L482" i="17"/>
  <c r="C428" i="16"/>
  <c r="I428" i="16"/>
  <c r="L428" i="16"/>
  <c r="F428" i="16"/>
  <c r="L427" i="16"/>
  <c r="C427" i="16"/>
  <c r="F427" i="16"/>
  <c r="I427" i="16"/>
  <c r="L406" i="17"/>
  <c r="F406" i="17"/>
  <c r="I406" i="17"/>
  <c r="C406" i="17"/>
  <c r="F443" i="17"/>
  <c r="L443" i="17"/>
  <c r="I443" i="17"/>
  <c r="C443" i="17"/>
  <c r="I403" i="17"/>
  <c r="L403" i="17"/>
  <c r="F403" i="17"/>
  <c r="C403" i="17"/>
  <c r="I446" i="17"/>
  <c r="L446" i="17"/>
  <c r="F446" i="17"/>
  <c r="C446" i="17"/>
  <c r="C418" i="17"/>
  <c r="L418" i="17"/>
  <c r="F418" i="17"/>
  <c r="I418" i="17"/>
  <c r="L433" i="16"/>
  <c r="I433" i="16"/>
  <c r="C433" i="16"/>
  <c r="F433" i="16"/>
  <c r="C454" i="17"/>
  <c r="I454" i="17"/>
  <c r="L454" i="17"/>
  <c r="F454" i="17"/>
  <c r="C479" i="17"/>
  <c r="I479" i="17"/>
  <c r="L479" i="17"/>
  <c r="F479" i="17"/>
  <c r="C425" i="17"/>
  <c r="L425" i="17"/>
  <c r="F425" i="17"/>
  <c r="I425" i="17"/>
  <c r="I464" i="17"/>
  <c r="L464" i="17"/>
  <c r="C464" i="17"/>
  <c r="F464" i="17"/>
  <c r="F471" i="16"/>
  <c r="L471" i="16"/>
  <c r="I471" i="16"/>
  <c r="C471" i="16"/>
  <c r="L473" i="16"/>
  <c r="F473" i="16"/>
  <c r="C473" i="16"/>
  <c r="I473" i="16"/>
  <c r="I459" i="16"/>
  <c r="L459" i="16"/>
  <c r="C459" i="16"/>
  <c r="F459" i="16"/>
  <c r="L415" i="17"/>
  <c r="C415" i="17"/>
  <c r="I415" i="17"/>
  <c r="F415" i="17"/>
  <c r="L449" i="16"/>
  <c r="C449" i="16"/>
  <c r="I449" i="16"/>
  <c r="F449" i="16"/>
  <c r="I477" i="17"/>
  <c r="F477" i="17"/>
  <c r="L477" i="17"/>
  <c r="C477" i="17"/>
  <c r="C470" i="16"/>
  <c r="L470" i="16"/>
  <c r="I470" i="16"/>
  <c r="F470" i="16"/>
  <c r="C417" i="17"/>
  <c r="I417" i="17"/>
  <c r="L417" i="17"/>
  <c r="F417" i="17"/>
  <c r="I466" i="17"/>
  <c r="F466" i="17"/>
  <c r="L466" i="17"/>
  <c r="C466" i="17"/>
  <c r="I411" i="16"/>
  <c r="C411" i="16"/>
  <c r="L411" i="16"/>
  <c r="F411" i="16"/>
  <c r="D486" i="16"/>
  <c r="D587" i="16" s="1"/>
  <c r="F474" i="17"/>
  <c r="I474" i="17"/>
  <c r="L474" i="17"/>
  <c r="C474" i="17"/>
  <c r="L476" i="16"/>
  <c r="F476" i="16"/>
  <c r="C476" i="16"/>
  <c r="D476" i="16" s="1"/>
  <c r="I476" i="16"/>
  <c r="I463" i="16"/>
  <c r="L463" i="16"/>
  <c r="C463" i="16"/>
  <c r="F463" i="16"/>
  <c r="L440" i="17"/>
  <c r="I440" i="17"/>
  <c r="F440" i="17"/>
  <c r="C440" i="17"/>
  <c r="F438" i="17"/>
  <c r="L438" i="17"/>
  <c r="I438" i="17"/>
  <c r="C438" i="17"/>
  <c r="F436" i="16"/>
  <c r="L436" i="16"/>
  <c r="C436" i="16"/>
  <c r="I436" i="16"/>
  <c r="L420" i="17"/>
  <c r="F420" i="17"/>
  <c r="I420" i="17"/>
  <c r="C420" i="17"/>
  <c r="F423" i="16"/>
  <c r="C423" i="16"/>
  <c r="I423" i="16"/>
  <c r="L423" i="16"/>
  <c r="I414" i="17"/>
  <c r="L414" i="17"/>
  <c r="C414" i="17"/>
  <c r="F414" i="17"/>
  <c r="I460" i="17"/>
  <c r="F460" i="17"/>
  <c r="C460" i="17"/>
  <c r="L460" i="17"/>
  <c r="I437" i="16"/>
  <c r="C437" i="16"/>
  <c r="F437" i="16"/>
  <c r="L437" i="16"/>
  <c r="C437" i="17"/>
  <c r="I437" i="17"/>
  <c r="L437" i="17"/>
  <c r="F437" i="17"/>
  <c r="C485" i="17"/>
  <c r="L485" i="17"/>
  <c r="F485" i="17"/>
  <c r="I485" i="17"/>
  <c r="F455" i="17"/>
  <c r="C455" i="17"/>
  <c r="I455" i="17"/>
  <c r="L455" i="17"/>
  <c r="C463" i="17"/>
  <c r="I463" i="17"/>
  <c r="F463" i="17"/>
  <c r="L463" i="17"/>
  <c r="L435" i="16"/>
  <c r="I435" i="16"/>
  <c r="C435" i="16"/>
  <c r="F435" i="16"/>
  <c r="C457" i="17"/>
  <c r="F457" i="17"/>
  <c r="I457" i="17"/>
  <c r="L457" i="17"/>
  <c r="C473" i="17"/>
  <c r="I473" i="17"/>
  <c r="F473" i="17"/>
  <c r="L473" i="17"/>
  <c r="F418" i="16"/>
  <c r="I418" i="16"/>
  <c r="L418" i="16"/>
  <c r="C418" i="16"/>
  <c r="F421" i="17"/>
  <c r="C421" i="17"/>
  <c r="I421" i="17"/>
  <c r="L421" i="17"/>
  <c r="I465" i="16"/>
  <c r="C465" i="16"/>
  <c r="F465" i="16"/>
  <c r="L465" i="16"/>
  <c r="C407" i="17"/>
  <c r="I407" i="17"/>
  <c r="L407" i="17"/>
  <c r="F407" i="17"/>
  <c r="I484" i="16"/>
  <c r="L484" i="16"/>
  <c r="F484" i="16"/>
  <c r="C484" i="16"/>
  <c r="C478" i="17"/>
  <c r="F478" i="17"/>
  <c r="I478" i="17"/>
  <c r="L478" i="17"/>
  <c r="F419" i="16"/>
  <c r="I419" i="16"/>
  <c r="C419" i="16"/>
  <c r="L419" i="16"/>
  <c r="L416" i="17"/>
  <c r="C416" i="17"/>
  <c r="I416" i="17"/>
  <c r="F416" i="17"/>
  <c r="I467" i="17"/>
  <c r="F467" i="17"/>
  <c r="C467" i="17"/>
  <c r="L467" i="17"/>
  <c r="L438" i="16"/>
  <c r="I438" i="16"/>
  <c r="F438" i="16"/>
  <c r="C438" i="16"/>
  <c r="D486" i="17"/>
  <c r="D587" i="17" s="1"/>
  <c r="F468" i="17"/>
  <c r="C468" i="17"/>
  <c r="I468" i="17"/>
  <c r="L468" i="17"/>
  <c r="I432" i="17"/>
  <c r="C432" i="17"/>
  <c r="F432" i="17"/>
  <c r="L432" i="17"/>
  <c r="F441" i="16"/>
  <c r="L441" i="16"/>
  <c r="C441" i="16"/>
  <c r="I441" i="16"/>
  <c r="F424" i="17"/>
  <c r="C424" i="17"/>
  <c r="I424" i="17"/>
  <c r="L424" i="17"/>
  <c r="C415" i="16"/>
  <c r="L415" i="16"/>
  <c r="F415" i="16"/>
  <c r="I415" i="16"/>
  <c r="G454" i="19" l="1"/>
  <c r="L681" i="19"/>
  <c r="M681" i="19" s="1"/>
  <c r="G411" i="19"/>
  <c r="D411" i="19"/>
  <c r="I682" i="19"/>
  <c r="J682" i="19" s="1"/>
  <c r="C841" i="19"/>
  <c r="G462" i="19"/>
  <c r="I841" i="19"/>
  <c r="J841" i="19" s="1"/>
  <c r="C683" i="19"/>
  <c r="D683" i="19" s="1"/>
  <c r="E1235" i="19"/>
  <c r="E1229" i="19"/>
  <c r="E1190" i="19"/>
  <c r="E1213" i="19"/>
  <c r="G455" i="19"/>
  <c r="J453" i="19"/>
  <c r="C672" i="19"/>
  <c r="D672" i="19" s="1"/>
  <c r="E1232" i="19"/>
  <c r="F772" i="19"/>
  <c r="E1166" i="19" s="1"/>
  <c r="E1260" i="19" s="1"/>
  <c r="E1206" i="19"/>
  <c r="L830" i="19"/>
  <c r="M830" i="19" s="1"/>
  <c r="E1223" i="19"/>
  <c r="L835" i="19"/>
  <c r="M835" i="19" s="1"/>
  <c r="E1230" i="19"/>
  <c r="E1233" i="19"/>
  <c r="E1204" i="19"/>
  <c r="F714" i="19"/>
  <c r="E1108" i="19" s="1"/>
  <c r="E1202" i="19" s="1"/>
  <c r="J482" i="19"/>
  <c r="M460" i="19"/>
  <c r="C846" i="19"/>
  <c r="J484" i="19"/>
  <c r="F821" i="19"/>
  <c r="G821" i="19" s="1"/>
  <c r="E1115" i="19"/>
  <c r="E1209" i="19" s="1"/>
  <c r="D469" i="19"/>
  <c r="F848" i="19"/>
  <c r="E1142" i="19"/>
  <c r="E1236" i="19" s="1"/>
  <c r="J478" i="19"/>
  <c r="D462" i="19"/>
  <c r="F719" i="19"/>
  <c r="E1113" i="19" s="1"/>
  <c r="E1207" i="19" s="1"/>
  <c r="F778" i="19"/>
  <c r="C724" i="19"/>
  <c r="C1118" i="19" s="1"/>
  <c r="F709" i="19"/>
  <c r="E1103" i="19" s="1"/>
  <c r="E1197" i="19" s="1"/>
  <c r="F842" i="19"/>
  <c r="C884" i="19"/>
  <c r="D884" i="19" s="1"/>
  <c r="M481" i="19"/>
  <c r="I828" i="19"/>
  <c r="D460" i="19"/>
  <c r="M465" i="19"/>
  <c r="C815" i="19"/>
  <c r="D815" i="19" s="1"/>
  <c r="M468" i="19"/>
  <c r="D483" i="19"/>
  <c r="M479" i="19"/>
  <c r="F685" i="19"/>
  <c r="G685" i="19" s="1"/>
  <c r="M408" i="19"/>
  <c r="G481" i="19"/>
  <c r="L660" i="19"/>
  <c r="M660" i="19" s="1"/>
  <c r="F672" i="19"/>
  <c r="G672" i="19" s="1"/>
  <c r="F769" i="19" s="1"/>
  <c r="M469" i="19"/>
  <c r="M411" i="19"/>
  <c r="F710" i="19"/>
  <c r="E1104" i="19" s="1"/>
  <c r="E1198" i="19" s="1"/>
  <c r="I653" i="19"/>
  <c r="J653" i="19" s="1"/>
  <c r="C750" i="19" s="1"/>
  <c r="C1144" i="19" s="1"/>
  <c r="F683" i="19"/>
  <c r="G683" i="19" s="1"/>
  <c r="C759" i="19"/>
  <c r="C1153" i="19" s="1"/>
  <c r="C713" i="19"/>
  <c r="C1107" i="19" s="1"/>
  <c r="J476" i="19"/>
  <c r="J465" i="19"/>
  <c r="F704" i="19"/>
  <c r="E1098" i="19" s="1"/>
  <c r="E1192" i="19" s="1"/>
  <c r="D481" i="19"/>
  <c r="I663" i="19"/>
  <c r="J663" i="19" s="1"/>
  <c r="C782" i="19"/>
  <c r="C1176" i="19" s="1"/>
  <c r="C711" i="19"/>
  <c r="C1105" i="19" s="1"/>
  <c r="F764" i="19"/>
  <c r="E1158" i="19" s="1"/>
  <c r="E1252" i="19" s="1"/>
  <c r="C781" i="19"/>
  <c r="C666" i="19"/>
  <c r="D666" i="19" s="1"/>
  <c r="C732" i="19"/>
  <c r="C1126" i="19" s="1"/>
  <c r="M482" i="19"/>
  <c r="F727" i="19"/>
  <c r="E1121" i="19" s="1"/>
  <c r="E1215" i="19" s="1"/>
  <c r="C675" i="19"/>
  <c r="D675" i="19" s="1"/>
  <c r="C772" i="19" s="1"/>
  <c r="C1166" i="19" s="1"/>
  <c r="D484" i="19"/>
  <c r="I661" i="19"/>
  <c r="J661" i="19" s="1"/>
  <c r="C758" i="19" s="1"/>
  <c r="C1152" i="19" s="1"/>
  <c r="F720" i="19"/>
  <c r="E1114" i="19" s="1"/>
  <c r="E1208" i="19" s="1"/>
  <c r="C742" i="19"/>
  <c r="C1136" i="19" s="1"/>
  <c r="G473" i="19"/>
  <c r="C664" i="19"/>
  <c r="D664" i="19" s="1"/>
  <c r="I608" i="19"/>
  <c r="J608" i="19" s="1"/>
  <c r="F659" i="19"/>
  <c r="G659" i="19" s="1"/>
  <c r="F756" i="19" s="1"/>
  <c r="E1150" i="19" s="1"/>
  <c r="E1244" i="19" s="1"/>
  <c r="G842" i="19"/>
  <c r="F746" i="19"/>
  <c r="E1140" i="19" s="1"/>
  <c r="E1234" i="19" s="1"/>
  <c r="F749" i="19"/>
  <c r="E1143" i="19" s="1"/>
  <c r="E1237" i="19" s="1"/>
  <c r="F609" i="19"/>
  <c r="G609" i="19" s="1"/>
  <c r="M478" i="19"/>
  <c r="L653" i="19"/>
  <c r="M653" i="19" s="1"/>
  <c r="F750" i="19" s="1"/>
  <c r="E1144" i="19" s="1"/>
  <c r="E1238" i="19" s="1"/>
  <c r="C734" i="19"/>
  <c r="C1128" i="19" s="1"/>
  <c r="L674" i="19"/>
  <c r="M674" i="19" s="1"/>
  <c r="F771" i="19" s="1"/>
  <c r="E1165" i="19" s="1"/>
  <c r="E1259" i="19" s="1"/>
  <c r="F739" i="19"/>
  <c r="E1133" i="19" s="1"/>
  <c r="E1227" i="19" s="1"/>
  <c r="J483" i="19"/>
  <c r="G848" i="19"/>
  <c r="F711" i="19"/>
  <c r="C703" i="19"/>
  <c r="C1097" i="19" s="1"/>
  <c r="C704" i="19"/>
  <c r="C1098" i="19" s="1"/>
  <c r="C777" i="19"/>
  <c r="C1171" i="19" s="1"/>
  <c r="C778" i="19"/>
  <c r="C1172" i="19" s="1"/>
  <c r="F758" i="19"/>
  <c r="C756" i="19"/>
  <c r="C1150" i="19" s="1"/>
  <c r="F767" i="19"/>
  <c r="E1161" i="19" s="1"/>
  <c r="E1255" i="19" s="1"/>
  <c r="C731" i="19"/>
  <c r="C1125" i="19" s="1"/>
  <c r="C708" i="19"/>
  <c r="C1102" i="19" s="1"/>
  <c r="F715" i="19"/>
  <c r="E1109" i="19" s="1"/>
  <c r="E1203" i="19" s="1"/>
  <c r="C733" i="19"/>
  <c r="C1127" i="19" s="1"/>
  <c r="F713" i="19"/>
  <c r="E1107" i="19" s="1"/>
  <c r="E1201" i="19" s="1"/>
  <c r="F717" i="19"/>
  <c r="E1111" i="19" s="1"/>
  <c r="E1205" i="19" s="1"/>
  <c r="C779" i="19"/>
  <c r="C1173" i="19" s="1"/>
  <c r="F761" i="19"/>
  <c r="E1155" i="19" s="1"/>
  <c r="E1249" i="19" s="1"/>
  <c r="F743" i="19"/>
  <c r="E1137" i="19" s="1"/>
  <c r="E1231" i="19" s="1"/>
  <c r="F722" i="19"/>
  <c r="E1116" i="19" s="1"/>
  <c r="E1210" i="19" s="1"/>
  <c r="C739" i="19"/>
  <c r="C1133" i="19" s="1"/>
  <c r="C744" i="19"/>
  <c r="C1138" i="19" s="1"/>
  <c r="C702" i="19"/>
  <c r="C1096" i="19" s="1"/>
  <c r="F732" i="19"/>
  <c r="E1126" i="19" s="1"/>
  <c r="E1220" i="19" s="1"/>
  <c r="C729" i="19"/>
  <c r="C1123" i="19" s="1"/>
  <c r="F701" i="19"/>
  <c r="E1095" i="19" s="1"/>
  <c r="E1189" i="19" s="1"/>
  <c r="C721" i="19"/>
  <c r="C1115" i="19" s="1"/>
  <c r="C736" i="19"/>
  <c r="C1130" i="19" s="1"/>
  <c r="C714" i="19"/>
  <c r="C1108" i="19" s="1"/>
  <c r="F731" i="19"/>
  <c r="E1125" i="19" s="1"/>
  <c r="E1219" i="19" s="1"/>
  <c r="F783" i="19"/>
  <c r="E1177" i="19" s="1"/>
  <c r="E1271" i="19" s="1"/>
  <c r="C751" i="19"/>
  <c r="C1145" i="19" s="1"/>
  <c r="F759" i="19"/>
  <c r="E1153" i="19" s="1"/>
  <c r="E1247" i="19" s="1"/>
  <c r="C722" i="19"/>
  <c r="C1116" i="19" s="1"/>
  <c r="F844" i="19"/>
  <c r="F712" i="19"/>
  <c r="E1106" i="19" s="1"/>
  <c r="E1200" i="19" s="1"/>
  <c r="F814" i="19"/>
  <c r="C737" i="19"/>
  <c r="C1131" i="19" s="1"/>
  <c r="F765" i="19"/>
  <c r="E1159" i="19" s="1"/>
  <c r="E1253" i="19" s="1"/>
  <c r="C776" i="19"/>
  <c r="C1170" i="19" s="1"/>
  <c r="C720" i="19"/>
  <c r="C1114" i="19" s="1"/>
  <c r="F847" i="19"/>
  <c r="F724" i="19"/>
  <c r="E1118" i="19" s="1"/>
  <c r="E1212" i="19" s="1"/>
  <c r="C726" i="19"/>
  <c r="C1120" i="19" s="1"/>
  <c r="F707" i="19"/>
  <c r="E1101" i="19" s="1"/>
  <c r="E1195" i="19" s="1"/>
  <c r="C719" i="19"/>
  <c r="C1113" i="19" s="1"/>
  <c r="F700" i="19"/>
  <c r="E1094" i="19" s="1"/>
  <c r="E1188" i="19" s="1"/>
  <c r="F733" i="19"/>
  <c r="E1127" i="19" s="1"/>
  <c r="E1221" i="19" s="1"/>
  <c r="C717" i="19"/>
  <c r="C1111" i="19" s="1"/>
  <c r="C730" i="19"/>
  <c r="C727" i="19"/>
  <c r="C1121" i="19" s="1"/>
  <c r="F726" i="19"/>
  <c r="E1120" i="19" s="1"/>
  <c r="E1214" i="19" s="1"/>
  <c r="F723" i="19"/>
  <c r="F728" i="19"/>
  <c r="E1122" i="19" s="1"/>
  <c r="E1216" i="19" s="1"/>
  <c r="C716" i="19"/>
  <c r="C1110" i="19" s="1"/>
  <c r="C747" i="19"/>
  <c r="C1141" i="19" s="1"/>
  <c r="C700" i="19"/>
  <c r="C1094" i="19" s="1"/>
  <c r="F816" i="19"/>
  <c r="C723" i="19"/>
  <c r="C1117" i="19" s="1"/>
  <c r="F729" i="19"/>
  <c r="E1123" i="19" s="1"/>
  <c r="E1217" i="19" s="1"/>
  <c r="F737" i="19"/>
  <c r="E1131" i="19" s="1"/>
  <c r="E1225" i="19" s="1"/>
  <c r="F734" i="19"/>
  <c r="C748" i="19"/>
  <c r="C783" i="19"/>
  <c r="C1177" i="19" s="1"/>
  <c r="C818" i="19"/>
  <c r="C764" i="19"/>
  <c r="C1158" i="19" s="1"/>
  <c r="F736" i="19"/>
  <c r="E1130" i="19" s="1"/>
  <c r="E1224" i="19" s="1"/>
  <c r="F703" i="19"/>
  <c r="E1097" i="19" s="1"/>
  <c r="E1191" i="19" s="1"/>
  <c r="C735" i="19"/>
  <c r="C1129" i="19" s="1"/>
  <c r="F770" i="19"/>
  <c r="E1164" i="19" s="1"/>
  <c r="E1258" i="19" s="1"/>
  <c r="F781" i="19"/>
  <c r="E1175" i="19" s="1"/>
  <c r="E1269" i="19" s="1"/>
  <c r="F774" i="19"/>
  <c r="E1168" i="19" s="1"/>
  <c r="E1262" i="19" s="1"/>
  <c r="F740" i="19"/>
  <c r="E1134" i="19" s="1"/>
  <c r="E1228" i="19" s="1"/>
  <c r="C712" i="19"/>
  <c r="C1106" i="19" s="1"/>
  <c r="D452" i="19"/>
  <c r="I664" i="19"/>
  <c r="J664" i="19" s="1"/>
  <c r="G460" i="19"/>
  <c r="D479" i="19"/>
  <c r="G465" i="19"/>
  <c r="F666" i="19"/>
  <c r="G666" i="19" s="1"/>
  <c r="F763" i="19" s="1"/>
  <c r="E1157" i="19" s="1"/>
  <c r="E1251" i="19" s="1"/>
  <c r="I807" i="19"/>
  <c r="D459" i="19"/>
  <c r="C660" i="19"/>
  <c r="D660" i="19" s="1"/>
  <c r="C757" i="19" s="1"/>
  <c r="C1151" i="19" s="1"/>
  <c r="I674" i="19"/>
  <c r="J674" i="19" s="1"/>
  <c r="J473" i="19"/>
  <c r="F802" i="19"/>
  <c r="L802" i="19"/>
  <c r="L848" i="19"/>
  <c r="J408" i="19"/>
  <c r="M474" i="19"/>
  <c r="J609" i="19"/>
  <c r="C706" i="19" s="1"/>
  <c r="C1100" i="19" s="1"/>
  <c r="M462" i="19"/>
  <c r="D480" i="19"/>
  <c r="F856" i="19"/>
  <c r="I655" i="19"/>
  <c r="J655" i="19" s="1"/>
  <c r="C752" i="19" s="1"/>
  <c r="C1146" i="19" s="1"/>
  <c r="G469" i="19"/>
  <c r="M484" i="19"/>
  <c r="I672" i="19"/>
  <c r="J672" i="19" s="1"/>
  <c r="C677" i="19"/>
  <c r="D677" i="19" s="1"/>
  <c r="M458" i="19"/>
  <c r="L655" i="19"/>
  <c r="M655" i="19" s="1"/>
  <c r="F752" i="19" s="1"/>
  <c r="E1146" i="19" s="1"/>
  <c r="E1240" i="19" s="1"/>
  <c r="J469" i="19"/>
  <c r="C608" i="19"/>
  <c r="D608" i="19" s="1"/>
  <c r="I846" i="19"/>
  <c r="G474" i="19"/>
  <c r="L821" i="19"/>
  <c r="F819" i="19"/>
  <c r="G483" i="19"/>
  <c r="F872" i="19"/>
  <c r="M407" i="19"/>
  <c r="M477" i="19"/>
  <c r="D458" i="19"/>
  <c r="F679" i="19"/>
  <c r="G679" i="19" s="1"/>
  <c r="F776" i="19" s="1"/>
  <c r="E1170" i="19" s="1"/>
  <c r="E1264" i="19" s="1"/>
  <c r="G479" i="19"/>
  <c r="J411" i="19"/>
  <c r="M483" i="19"/>
  <c r="M472" i="19"/>
  <c r="G407" i="19"/>
  <c r="F608" i="19"/>
  <c r="G608" i="19" s="1"/>
  <c r="F705" i="19" s="1"/>
  <c r="E1099" i="19" s="1"/>
  <c r="E1193" i="19" s="1"/>
  <c r="L845" i="19"/>
  <c r="F845" i="19"/>
  <c r="C859" i="19"/>
  <c r="F669" i="19"/>
  <c r="G669" i="19" s="1"/>
  <c r="M455" i="19"/>
  <c r="I818" i="19"/>
  <c r="D453" i="19"/>
  <c r="F665" i="19"/>
  <c r="G665" i="19" s="1"/>
  <c r="L844" i="19"/>
  <c r="L847" i="19"/>
  <c r="D841" i="19"/>
  <c r="F835" i="19"/>
  <c r="G477" i="19"/>
  <c r="G475" i="19"/>
  <c r="L658" i="19"/>
  <c r="M658" i="19" s="1"/>
  <c r="F755" i="19" s="1"/>
  <c r="E1149" i="19" s="1"/>
  <c r="E1243" i="19" s="1"/>
  <c r="F654" i="19"/>
  <c r="G654" i="19" s="1"/>
  <c r="F841" i="19"/>
  <c r="L841" i="19"/>
  <c r="C825" i="19"/>
  <c r="I825" i="19"/>
  <c r="C840" i="19"/>
  <c r="I840" i="19"/>
  <c r="C845" i="19"/>
  <c r="I845" i="19"/>
  <c r="F825" i="19"/>
  <c r="L825" i="19"/>
  <c r="I801" i="19"/>
  <c r="L818" i="19"/>
  <c r="F818" i="19"/>
  <c r="J468" i="19"/>
  <c r="I669" i="19"/>
  <c r="J669" i="19" s="1"/>
  <c r="D670" i="19"/>
  <c r="M453" i="19"/>
  <c r="J612" i="19"/>
  <c r="J646" i="19"/>
  <c r="C669" i="19"/>
  <c r="D468" i="19"/>
  <c r="J666" i="19"/>
  <c r="J657" i="19"/>
  <c r="C754" i="19" s="1"/>
  <c r="C1148" i="19" s="1"/>
  <c r="J668" i="19"/>
  <c r="C765" i="19" s="1"/>
  <c r="C1159" i="19" s="1"/>
  <c r="D671" i="19"/>
  <c r="C678" i="19"/>
  <c r="D678" i="19" s="1"/>
  <c r="D477" i="19"/>
  <c r="J457" i="19"/>
  <c r="I658" i="19"/>
  <c r="L816" i="19"/>
  <c r="L814" i="19"/>
  <c r="F830" i="19"/>
  <c r="G657" i="19"/>
  <c r="J477" i="19"/>
  <c r="I678" i="19"/>
  <c r="C658" i="19"/>
  <c r="D658" i="19" s="1"/>
  <c r="D457" i="19"/>
  <c r="D455" i="19"/>
  <c r="C656" i="19"/>
  <c r="C665" i="19"/>
  <c r="D464" i="19"/>
  <c r="G671" i="19"/>
  <c r="D612" i="19"/>
  <c r="J475" i="19"/>
  <c r="I676" i="19"/>
  <c r="L842" i="19"/>
  <c r="C828" i="19"/>
  <c r="I815" i="19"/>
  <c r="J464" i="19"/>
  <c r="I665" i="19"/>
  <c r="M611" i="19"/>
  <c r="F708" i="19" s="1"/>
  <c r="E1102" i="19" s="1"/>
  <c r="E1196" i="19" s="1"/>
  <c r="D652" i="19"/>
  <c r="J673" i="19"/>
  <c r="C770" i="19" s="1"/>
  <c r="C1164" i="19" s="1"/>
  <c r="J613" i="19"/>
  <c r="C710" i="19" s="1"/>
  <c r="C1104" i="19" s="1"/>
  <c r="D475" i="19"/>
  <c r="C676" i="19"/>
  <c r="J455" i="19"/>
  <c r="I656" i="19"/>
  <c r="G656" i="19"/>
  <c r="M683" i="19"/>
  <c r="D674" i="19"/>
  <c r="M685" i="19"/>
  <c r="M656" i="19"/>
  <c r="J683" i="19"/>
  <c r="C780" i="19" s="1"/>
  <c r="C1174" i="19" s="1"/>
  <c r="M665" i="19"/>
  <c r="G678" i="19"/>
  <c r="M682" i="19"/>
  <c r="M680" i="19"/>
  <c r="M669" i="19"/>
  <c r="G682" i="19"/>
  <c r="M676" i="19"/>
  <c r="G680" i="19"/>
  <c r="G660" i="19"/>
  <c r="M609" i="19"/>
  <c r="M663" i="19"/>
  <c r="F760" i="19" s="1"/>
  <c r="E1154" i="19" s="1"/>
  <c r="E1248" i="19" s="1"/>
  <c r="J641" i="19"/>
  <c r="G641" i="19"/>
  <c r="D846" i="19"/>
  <c r="M641" i="19"/>
  <c r="F813" i="19"/>
  <c r="C832" i="19"/>
  <c r="C801" i="19"/>
  <c r="D641" i="19"/>
  <c r="C884" i="18"/>
  <c r="C639" i="18"/>
  <c r="D539" i="18"/>
  <c r="I616" i="18"/>
  <c r="J616" i="18" s="1"/>
  <c r="H516" i="18"/>
  <c r="I619" i="18"/>
  <c r="J619" i="18" s="1"/>
  <c r="H519" i="18"/>
  <c r="L660" i="18"/>
  <c r="M660" i="18" s="1"/>
  <c r="H560" i="18"/>
  <c r="I612" i="18"/>
  <c r="J612" i="18" s="1"/>
  <c r="H512" i="18"/>
  <c r="L650" i="18"/>
  <c r="M650" i="18" s="1"/>
  <c r="H550" i="18"/>
  <c r="C656" i="18"/>
  <c r="D556" i="18"/>
  <c r="L612" i="18"/>
  <c r="M612" i="18" s="1"/>
  <c r="C614" i="18"/>
  <c r="C684" i="18"/>
  <c r="I645" i="18"/>
  <c r="J645" i="18" s="1"/>
  <c r="D538" i="18"/>
  <c r="F616" i="18"/>
  <c r="G616" i="18" s="1"/>
  <c r="F656" i="18"/>
  <c r="G656" i="18" s="1"/>
  <c r="L616" i="18"/>
  <c r="M616" i="18" s="1"/>
  <c r="C616" i="18"/>
  <c r="L645" i="18"/>
  <c r="M645" i="18" s="1"/>
  <c r="I650" i="18"/>
  <c r="J650" i="18" s="1"/>
  <c r="L627" i="18"/>
  <c r="M627" i="18" s="1"/>
  <c r="I627" i="18"/>
  <c r="J627" i="18" s="1"/>
  <c r="F667" i="18"/>
  <c r="G667" i="18" s="1"/>
  <c r="C667" i="18"/>
  <c r="D549" i="16"/>
  <c r="C660" i="18"/>
  <c r="I660" i="18"/>
  <c r="J660" i="18" s="1"/>
  <c r="L619" i="18"/>
  <c r="M619" i="18" s="1"/>
  <c r="D513" i="18"/>
  <c r="H517" i="16"/>
  <c r="D534" i="17"/>
  <c r="H555" i="18"/>
  <c r="H544" i="18"/>
  <c r="D533" i="18"/>
  <c r="L642" i="18"/>
  <c r="M642" i="18" s="1"/>
  <c r="F660" i="18"/>
  <c r="G660" i="18" s="1"/>
  <c r="F614" i="18"/>
  <c r="G614" i="18" s="1"/>
  <c r="F639" i="18"/>
  <c r="G639" i="18" s="1"/>
  <c r="H575" i="18"/>
  <c r="I642" i="18"/>
  <c r="J642" i="18" s="1"/>
  <c r="D518" i="18"/>
  <c r="H530" i="18"/>
  <c r="H536" i="18"/>
  <c r="H531" i="18"/>
  <c r="D565" i="18"/>
  <c r="D549" i="18"/>
  <c r="H517" i="18"/>
  <c r="C661" i="18"/>
  <c r="F684" i="18"/>
  <c r="G684" i="18" s="1"/>
  <c r="F661" i="18"/>
  <c r="G661" i="18" s="1"/>
  <c r="H537" i="18"/>
  <c r="H571" i="18"/>
  <c r="D582" i="18"/>
  <c r="H548" i="18"/>
  <c r="H534" i="18"/>
  <c r="H551" i="18"/>
  <c r="D557" i="18"/>
  <c r="C612" i="18"/>
  <c r="F612" i="18"/>
  <c r="D555" i="18"/>
  <c r="I679" i="18"/>
  <c r="L679" i="18"/>
  <c r="H507" i="18"/>
  <c r="I606" i="18"/>
  <c r="L606" i="18"/>
  <c r="L684" i="18"/>
  <c r="I684" i="18"/>
  <c r="D541" i="18"/>
  <c r="D553" i="18"/>
  <c r="D573" i="18"/>
  <c r="D535" i="17"/>
  <c r="C687" i="17"/>
  <c r="H554" i="17"/>
  <c r="H534" i="17"/>
  <c r="H530" i="17"/>
  <c r="D571" i="18"/>
  <c r="D562" i="18"/>
  <c r="F619" i="18"/>
  <c r="C619" i="18"/>
  <c r="H505" i="18"/>
  <c r="H554" i="18"/>
  <c r="H583" i="18"/>
  <c r="H585" i="18"/>
  <c r="H541" i="18"/>
  <c r="H549" i="18"/>
  <c r="D536" i="18"/>
  <c r="L676" i="18"/>
  <c r="I676" i="18"/>
  <c r="C678" i="18"/>
  <c r="F678" i="18"/>
  <c r="D540" i="18"/>
  <c r="D507" i="18"/>
  <c r="D528" i="18"/>
  <c r="H574" i="18"/>
  <c r="D547" i="18"/>
  <c r="D577" i="18"/>
  <c r="D575" i="18"/>
  <c r="D563" i="18"/>
  <c r="D517" i="18"/>
  <c r="H559" i="18"/>
  <c r="D508" i="18"/>
  <c r="D581" i="18"/>
  <c r="H557" i="18"/>
  <c r="H577" i="18"/>
  <c r="H582" i="18"/>
  <c r="I678" i="18"/>
  <c r="L678" i="18"/>
  <c r="D543" i="18"/>
  <c r="C679" i="18"/>
  <c r="F679" i="18"/>
  <c r="H546" i="18"/>
  <c r="F627" i="18"/>
  <c r="C627" i="18"/>
  <c r="H518" i="18"/>
  <c r="H563" i="18"/>
  <c r="H513" i="18"/>
  <c r="H521" i="18"/>
  <c r="D551" i="18"/>
  <c r="D522" i="18"/>
  <c r="D523" i="18"/>
  <c r="H504" i="18"/>
  <c r="H538" i="18"/>
  <c r="D526" i="18"/>
  <c r="H524" i="18"/>
  <c r="D515" i="18"/>
  <c r="H522" i="18"/>
  <c r="H523" i="18"/>
  <c r="H569" i="18"/>
  <c r="D552" i="18"/>
  <c r="H584" i="16"/>
  <c r="C687" i="16"/>
  <c r="H522" i="16"/>
  <c r="H570" i="18"/>
  <c r="D569" i="18"/>
  <c r="D559" i="18"/>
  <c r="D566" i="18"/>
  <c r="D535" i="18"/>
  <c r="H558" i="18"/>
  <c r="L614" i="18"/>
  <c r="I614" i="18"/>
  <c r="D572" i="18"/>
  <c r="D532" i="18"/>
  <c r="F606" i="18"/>
  <c r="C606" i="18"/>
  <c r="H511" i="18"/>
  <c r="F676" i="18"/>
  <c r="C676" i="18"/>
  <c r="D525" i="18"/>
  <c r="H532" i="18"/>
  <c r="L686" i="18"/>
  <c r="I686" i="18"/>
  <c r="H568" i="18"/>
  <c r="D510" i="18"/>
  <c r="H520" i="18"/>
  <c r="F645" i="18"/>
  <c r="C645" i="18"/>
  <c r="D574" i="18"/>
  <c r="F650" i="18"/>
  <c r="C650" i="18"/>
  <c r="D531" i="18"/>
  <c r="D580" i="18"/>
  <c r="D524" i="18"/>
  <c r="D503" i="18"/>
  <c r="I639" i="18"/>
  <c r="L639" i="18"/>
  <c r="D520" i="18"/>
  <c r="H562" i="18"/>
  <c r="D529" i="18"/>
  <c r="H580" i="18"/>
  <c r="D511" i="18"/>
  <c r="H533" i="18"/>
  <c r="H573" i="18"/>
  <c r="L656" i="18"/>
  <c r="I656" i="18"/>
  <c r="D544" i="18"/>
  <c r="H526" i="18"/>
  <c r="D568" i="18"/>
  <c r="H564" i="18"/>
  <c r="H545" i="16"/>
  <c r="D573" i="16"/>
  <c r="D548" i="18"/>
  <c r="F609" i="18"/>
  <c r="C609" i="18"/>
  <c r="L661" i="18"/>
  <c r="I661" i="18"/>
  <c r="H553" i="18"/>
  <c r="H581" i="18"/>
  <c r="H515" i="18"/>
  <c r="D546" i="18"/>
  <c r="C686" i="18"/>
  <c r="F686" i="18"/>
  <c r="H552" i="18"/>
  <c r="H528" i="18"/>
  <c r="H529" i="18"/>
  <c r="H543" i="18"/>
  <c r="H547" i="18"/>
  <c r="H525" i="18"/>
  <c r="D521" i="18"/>
  <c r="H572" i="18"/>
  <c r="C642" i="18"/>
  <c r="F642" i="18"/>
  <c r="D537" i="18"/>
  <c r="H540" i="18"/>
  <c r="H503" i="18"/>
  <c r="D564" i="18"/>
  <c r="D583" i="18"/>
  <c r="D530" i="18"/>
  <c r="D558" i="18"/>
  <c r="D534" i="18"/>
  <c r="L609" i="18"/>
  <c r="I609" i="18"/>
  <c r="L667" i="18"/>
  <c r="I667" i="18"/>
  <c r="D570" i="18"/>
  <c r="D505" i="18"/>
  <c r="D554" i="18"/>
  <c r="H566" i="18"/>
  <c r="H565" i="18"/>
  <c r="D585" i="18"/>
  <c r="H535" i="18"/>
  <c r="H551" i="17"/>
  <c r="H524" i="17"/>
  <c r="D560" i="17"/>
  <c r="H511" i="17"/>
  <c r="H536" i="17"/>
  <c r="D524" i="17"/>
  <c r="D532" i="17"/>
  <c r="M441" i="16"/>
  <c r="J432" i="17"/>
  <c r="D468" i="17"/>
  <c r="J465" i="16"/>
  <c r="D421" i="17"/>
  <c r="J457" i="17"/>
  <c r="G435" i="16"/>
  <c r="H523" i="17"/>
  <c r="D440" i="17"/>
  <c r="D463" i="16"/>
  <c r="M476" i="16"/>
  <c r="J417" i="17"/>
  <c r="D470" i="16"/>
  <c r="D415" i="17"/>
  <c r="M459" i="16"/>
  <c r="D473" i="16"/>
  <c r="J454" i="17"/>
  <c r="M418" i="17"/>
  <c r="D427" i="16"/>
  <c r="H546" i="16"/>
  <c r="G475" i="16"/>
  <c r="J457" i="16"/>
  <c r="G411" i="17"/>
  <c r="J448" i="17"/>
  <c r="J467" i="16"/>
  <c r="M455" i="16"/>
  <c r="G426" i="16"/>
  <c r="D477" i="16"/>
  <c r="G417" i="16"/>
  <c r="D443" i="16"/>
  <c r="J470" i="17"/>
  <c r="M402" i="16"/>
  <c r="G450" i="16"/>
  <c r="D404" i="16"/>
  <c r="J420" i="16"/>
  <c r="D427" i="17"/>
  <c r="H549" i="16"/>
  <c r="M442" i="17"/>
  <c r="J476" i="17"/>
  <c r="G465" i="17"/>
  <c r="H581" i="17"/>
  <c r="J444" i="17"/>
  <c r="H532" i="16"/>
  <c r="J460" i="16"/>
  <c r="J469" i="16"/>
  <c r="M478" i="16"/>
  <c r="D483" i="17"/>
  <c r="D461" i="17"/>
  <c r="G484" i="17"/>
  <c r="G481" i="17"/>
  <c r="J402" i="17"/>
  <c r="G409" i="17"/>
  <c r="D467" i="17"/>
  <c r="G416" i="17"/>
  <c r="G419" i="16"/>
  <c r="M478" i="17"/>
  <c r="H562" i="16"/>
  <c r="G484" i="16"/>
  <c r="G407" i="17"/>
  <c r="M465" i="16"/>
  <c r="G421" i="17"/>
  <c r="J418" i="16"/>
  <c r="H530" i="16"/>
  <c r="D473" i="17"/>
  <c r="G457" i="17"/>
  <c r="D435" i="16"/>
  <c r="M463" i="17"/>
  <c r="J455" i="17"/>
  <c r="M485" i="17"/>
  <c r="D437" i="17"/>
  <c r="J437" i="16"/>
  <c r="G460" i="17"/>
  <c r="M414" i="17"/>
  <c r="J423" i="16"/>
  <c r="G420" i="17"/>
  <c r="D436" i="16"/>
  <c r="M438" i="17"/>
  <c r="G440" i="17"/>
  <c r="M463" i="16"/>
  <c r="D474" i="17"/>
  <c r="J411" i="16"/>
  <c r="G466" i="17"/>
  <c r="D548" i="16"/>
  <c r="D417" i="17"/>
  <c r="G470" i="16"/>
  <c r="J477" i="17"/>
  <c r="D449" i="16"/>
  <c r="M415" i="17"/>
  <c r="J459" i="16"/>
  <c r="G473" i="16"/>
  <c r="H573" i="16"/>
  <c r="J471" i="16"/>
  <c r="D554" i="17"/>
  <c r="G464" i="17"/>
  <c r="D507" i="16"/>
  <c r="D425" i="17"/>
  <c r="G479" i="17"/>
  <c r="D454" i="17"/>
  <c r="G433" i="16"/>
  <c r="D418" i="17"/>
  <c r="D446" i="17"/>
  <c r="D403" i="17"/>
  <c r="G443" i="17"/>
  <c r="G406" i="17"/>
  <c r="M427" i="16"/>
  <c r="G428" i="16"/>
  <c r="J482" i="17"/>
  <c r="J445" i="17"/>
  <c r="D475" i="16"/>
  <c r="J466" i="16"/>
  <c r="M440" i="16"/>
  <c r="D457" i="16"/>
  <c r="M404" i="17"/>
  <c r="J411" i="17"/>
  <c r="M448" i="17"/>
  <c r="G425" i="16"/>
  <c r="J425" i="16"/>
  <c r="M467" i="16"/>
  <c r="M436" i="17"/>
  <c r="M439" i="16"/>
  <c r="D504" i="16"/>
  <c r="H572" i="17"/>
  <c r="D451" i="16"/>
  <c r="D455" i="16"/>
  <c r="D405" i="17"/>
  <c r="J474" i="16"/>
  <c r="M451" i="17"/>
  <c r="J426" i="16"/>
  <c r="G456" i="16"/>
  <c r="D481" i="16"/>
  <c r="J447" i="17"/>
  <c r="D449" i="17"/>
  <c r="G462" i="16"/>
  <c r="J439" i="17"/>
  <c r="G477" i="16"/>
  <c r="M417" i="16"/>
  <c r="D446" i="16"/>
  <c r="M446" i="16"/>
  <c r="G443" i="16"/>
  <c r="M410" i="16"/>
  <c r="G485" i="16"/>
  <c r="M470" i="17"/>
  <c r="D402" i="16"/>
  <c r="M456" i="17"/>
  <c r="J464" i="16"/>
  <c r="H520" i="17"/>
  <c r="M450" i="16"/>
  <c r="M458" i="17"/>
  <c r="M432" i="16"/>
  <c r="G404" i="16"/>
  <c r="D420" i="16"/>
  <c r="G427" i="17"/>
  <c r="J434" i="16"/>
  <c r="J453" i="16"/>
  <c r="J442" i="17"/>
  <c r="M476" i="17"/>
  <c r="G454" i="16"/>
  <c r="M465" i="17"/>
  <c r="D444" i="17"/>
  <c r="H509" i="17"/>
  <c r="M460" i="16"/>
  <c r="D469" i="16"/>
  <c r="G478" i="16"/>
  <c r="J483" i="17"/>
  <c r="D412" i="16"/>
  <c r="J461" i="17"/>
  <c r="G452" i="17"/>
  <c r="D508" i="16"/>
  <c r="M430" i="17"/>
  <c r="M468" i="16"/>
  <c r="J468" i="16"/>
  <c r="D484" i="17"/>
  <c r="G413" i="16"/>
  <c r="D481" i="17"/>
  <c r="M462" i="17"/>
  <c r="M402" i="17"/>
  <c r="D414" i="16"/>
  <c r="D441" i="17"/>
  <c r="J409" i="17"/>
  <c r="J472" i="17"/>
  <c r="M428" i="17"/>
  <c r="J424" i="17"/>
  <c r="G438" i="16"/>
  <c r="M467" i="17"/>
  <c r="M416" i="17"/>
  <c r="J419" i="16"/>
  <c r="H581" i="16"/>
  <c r="G485" i="17"/>
  <c r="D414" i="17"/>
  <c r="M423" i="16"/>
  <c r="J420" i="17"/>
  <c r="H527" i="17"/>
  <c r="J449" i="16"/>
  <c r="J464" i="17"/>
  <c r="J446" i="17"/>
  <c r="D428" i="16"/>
  <c r="G482" i="17"/>
  <c r="D467" i="16"/>
  <c r="J405" i="17"/>
  <c r="D474" i="16"/>
  <c r="J481" i="16"/>
  <c r="D462" i="16"/>
  <c r="D527" i="17"/>
  <c r="D543" i="16"/>
  <c r="J458" i="17"/>
  <c r="D432" i="16"/>
  <c r="M434" i="16"/>
  <c r="M454" i="16"/>
  <c r="G469" i="16"/>
  <c r="M412" i="16"/>
  <c r="M452" i="17"/>
  <c r="D430" i="17"/>
  <c r="D413" i="16"/>
  <c r="G462" i="17"/>
  <c r="G414" i="16"/>
  <c r="G441" i="17"/>
  <c r="D472" i="17"/>
  <c r="J438" i="16"/>
  <c r="J441" i="16"/>
  <c r="D523" i="17"/>
  <c r="J416" i="17"/>
  <c r="M407" i="17"/>
  <c r="D457" i="17"/>
  <c r="J414" i="17"/>
  <c r="H576" i="17"/>
  <c r="J463" i="16"/>
  <c r="G476" i="16"/>
  <c r="G411" i="16"/>
  <c r="J466" i="17"/>
  <c r="G417" i="17"/>
  <c r="J470" i="16"/>
  <c r="D477" i="17"/>
  <c r="M449" i="16"/>
  <c r="G415" i="17"/>
  <c r="G459" i="16"/>
  <c r="M473" i="16"/>
  <c r="M471" i="16"/>
  <c r="D464" i="17"/>
  <c r="J425" i="17"/>
  <c r="M479" i="17"/>
  <c r="G454" i="17"/>
  <c r="D433" i="16"/>
  <c r="J418" i="17"/>
  <c r="G446" i="17"/>
  <c r="G403" i="17"/>
  <c r="D443" i="17"/>
  <c r="M406" i="17"/>
  <c r="J427" i="16"/>
  <c r="M428" i="16"/>
  <c r="M482" i="17"/>
  <c r="D445" i="17"/>
  <c r="M475" i="16"/>
  <c r="D466" i="16"/>
  <c r="J440" i="16"/>
  <c r="G457" i="16"/>
  <c r="J404" i="17"/>
  <c r="D411" i="17"/>
  <c r="D448" i="17"/>
  <c r="D425" i="16"/>
  <c r="G467" i="16"/>
  <c r="G436" i="17"/>
  <c r="G439" i="16"/>
  <c r="M451" i="16"/>
  <c r="G455" i="16"/>
  <c r="G405" i="17"/>
  <c r="M474" i="16"/>
  <c r="G451" i="17"/>
  <c r="D506" i="16"/>
  <c r="D426" i="16"/>
  <c r="D456" i="16"/>
  <c r="D525" i="16"/>
  <c r="G481" i="16"/>
  <c r="G447" i="17"/>
  <c r="G449" i="17"/>
  <c r="J462" i="16"/>
  <c r="M439" i="17"/>
  <c r="J477" i="16"/>
  <c r="D417" i="16"/>
  <c r="G446" i="16"/>
  <c r="M443" i="16"/>
  <c r="D523" i="16"/>
  <c r="J410" i="16"/>
  <c r="J485" i="16"/>
  <c r="D470" i="17"/>
  <c r="G402" i="16"/>
  <c r="D456" i="17"/>
  <c r="G464" i="16"/>
  <c r="D553" i="16"/>
  <c r="D581" i="16"/>
  <c r="D450" i="16"/>
  <c r="D458" i="17"/>
  <c r="G432" i="16"/>
  <c r="M404" i="16"/>
  <c r="M420" i="16"/>
  <c r="M427" i="17"/>
  <c r="D434" i="16"/>
  <c r="H553" i="16"/>
  <c r="M453" i="16"/>
  <c r="D442" i="17"/>
  <c r="D476" i="17"/>
  <c r="D509" i="17"/>
  <c r="D454" i="16"/>
  <c r="D465" i="17"/>
  <c r="M444" i="17"/>
  <c r="G460" i="16"/>
  <c r="H570" i="17"/>
  <c r="M469" i="16"/>
  <c r="J478" i="16"/>
  <c r="M483" i="17"/>
  <c r="G412" i="16"/>
  <c r="M461" i="17"/>
  <c r="J452" i="17"/>
  <c r="G430" i="17"/>
  <c r="H509" i="16"/>
  <c r="G468" i="16"/>
  <c r="M484" i="17"/>
  <c r="J481" i="17"/>
  <c r="D462" i="17"/>
  <c r="D402" i="17"/>
  <c r="H525" i="16"/>
  <c r="M414" i="16"/>
  <c r="M441" i="17"/>
  <c r="M409" i="17"/>
  <c r="M472" i="17"/>
  <c r="G428" i="17"/>
  <c r="M415" i="16"/>
  <c r="D478" i="17"/>
  <c r="D484" i="16"/>
  <c r="D407" i="17"/>
  <c r="M418" i="16"/>
  <c r="J473" i="17"/>
  <c r="D463" i="17"/>
  <c r="M455" i="17"/>
  <c r="J437" i="17"/>
  <c r="D437" i="16"/>
  <c r="D460" i="17"/>
  <c r="J436" i="16"/>
  <c r="J438" i="17"/>
  <c r="J476" i="16"/>
  <c r="G474" i="17"/>
  <c r="D411" i="16"/>
  <c r="M466" i="17"/>
  <c r="G477" i="17"/>
  <c r="D471" i="16"/>
  <c r="G471" i="16"/>
  <c r="M425" i="17"/>
  <c r="D479" i="17"/>
  <c r="M433" i="16"/>
  <c r="J403" i="17"/>
  <c r="M443" i="17"/>
  <c r="J406" i="17"/>
  <c r="G445" i="17"/>
  <c r="G466" i="16"/>
  <c r="G440" i="16"/>
  <c r="G404" i="17"/>
  <c r="D436" i="17"/>
  <c r="D439" i="16"/>
  <c r="H548" i="16"/>
  <c r="G451" i="16"/>
  <c r="J451" i="17"/>
  <c r="M456" i="16"/>
  <c r="D447" i="17"/>
  <c r="J449" i="17"/>
  <c r="G439" i="17"/>
  <c r="D410" i="16"/>
  <c r="D485" i="16"/>
  <c r="J456" i="17"/>
  <c r="M464" i="16"/>
  <c r="H510" i="16"/>
  <c r="G453" i="16"/>
  <c r="J428" i="17"/>
  <c r="D415" i="16"/>
  <c r="D424" i="17"/>
  <c r="G441" i="16"/>
  <c r="M432" i="17"/>
  <c r="G468" i="17"/>
  <c r="D510" i="16"/>
  <c r="D546" i="16"/>
  <c r="J415" i="16"/>
  <c r="G424" i="17"/>
  <c r="G432" i="17"/>
  <c r="M468" i="17"/>
  <c r="M438" i="16"/>
  <c r="G467" i="17"/>
  <c r="M419" i="16"/>
  <c r="J478" i="17"/>
  <c r="M484" i="16"/>
  <c r="G465" i="16"/>
  <c r="M421" i="17"/>
  <c r="G418" i="16"/>
  <c r="M473" i="17"/>
  <c r="J435" i="16"/>
  <c r="G463" i="17"/>
  <c r="D455" i="17"/>
  <c r="D485" i="17"/>
  <c r="G437" i="17"/>
  <c r="M437" i="16"/>
  <c r="J460" i="17"/>
  <c r="D423" i="16"/>
  <c r="D532" i="16"/>
  <c r="M420" i="17"/>
  <c r="M436" i="16"/>
  <c r="D545" i="16"/>
  <c r="G438" i="17"/>
  <c r="J440" i="17"/>
  <c r="M474" i="17"/>
  <c r="H543" i="16"/>
  <c r="D509" i="16"/>
  <c r="G415" i="16"/>
  <c r="M424" i="17"/>
  <c r="D441" i="16"/>
  <c r="D520" i="17"/>
  <c r="D432" i="17"/>
  <c r="J468" i="17"/>
  <c r="D438" i="16"/>
  <c r="J467" i="17"/>
  <c r="D416" i="17"/>
  <c r="D419" i="16"/>
  <c r="G478" i="17"/>
  <c r="D559" i="16"/>
  <c r="J484" i="16"/>
  <c r="J407" i="17"/>
  <c r="D465" i="16"/>
  <c r="J421" i="17"/>
  <c r="D418" i="16"/>
  <c r="G473" i="17"/>
  <c r="M457" i="17"/>
  <c r="M435" i="16"/>
  <c r="J463" i="17"/>
  <c r="G455" i="17"/>
  <c r="J485" i="17"/>
  <c r="D584" i="16"/>
  <c r="M437" i="17"/>
  <c r="G437" i="16"/>
  <c r="M460" i="17"/>
  <c r="G414" i="17"/>
  <c r="G423" i="16"/>
  <c r="D420" i="17"/>
  <c r="G436" i="16"/>
  <c r="D438" i="17"/>
  <c r="M440" i="17"/>
  <c r="G463" i="16"/>
  <c r="J474" i="17"/>
  <c r="M411" i="16"/>
  <c r="D466" i="17"/>
  <c r="M417" i="17"/>
  <c r="M470" i="16"/>
  <c r="M477" i="17"/>
  <c r="G449" i="16"/>
  <c r="J415" i="17"/>
  <c r="D459" i="16"/>
  <c r="J473" i="16"/>
  <c r="M464" i="17"/>
  <c r="G425" i="17"/>
  <c r="J479" i="17"/>
  <c r="M454" i="17"/>
  <c r="J433" i="16"/>
  <c r="G418" i="17"/>
  <c r="M446" i="17"/>
  <c r="M403" i="17"/>
  <c r="J443" i="17"/>
  <c r="D406" i="17"/>
  <c r="G427" i="16"/>
  <c r="J428" i="16"/>
  <c r="D482" i="17"/>
  <c r="M445" i="17"/>
  <c r="J475" i="16"/>
  <c r="M466" i="16"/>
  <c r="D440" i="16"/>
  <c r="D514" i="17"/>
  <c r="M457" i="16"/>
  <c r="H506" i="16"/>
  <c r="D404" i="17"/>
  <c r="M411" i="17"/>
  <c r="G448" i="17"/>
  <c r="M425" i="16"/>
  <c r="H583" i="16"/>
  <c r="J436" i="17"/>
  <c r="H559" i="16"/>
  <c r="J439" i="16"/>
  <c r="D562" i="16"/>
  <c r="H532" i="17"/>
  <c r="J451" i="16"/>
  <c r="M405" i="17"/>
  <c r="G474" i="16"/>
  <c r="D451" i="17"/>
  <c r="H535" i="17"/>
  <c r="M426" i="16"/>
  <c r="J456" i="16"/>
  <c r="H513" i="17"/>
  <c r="M481" i="16"/>
  <c r="D522" i="16"/>
  <c r="M447" i="17"/>
  <c r="M449" i="17"/>
  <c r="M462" i="16"/>
  <c r="D439" i="17"/>
  <c r="D583" i="16"/>
  <c r="M477" i="16"/>
  <c r="J417" i="16"/>
  <c r="J446" i="16"/>
  <c r="J443" i="16"/>
  <c r="G410" i="16"/>
  <c r="M485" i="16"/>
  <c r="G470" i="17"/>
  <c r="J402" i="16"/>
  <c r="G456" i="17"/>
  <c r="D464" i="16"/>
  <c r="H514" i="17"/>
  <c r="J450" i="16"/>
  <c r="G458" i="17"/>
  <c r="J432" i="16"/>
  <c r="J404" i="16"/>
  <c r="G420" i="16"/>
  <c r="J427" i="17"/>
  <c r="D453" i="16"/>
  <c r="G442" i="17"/>
  <c r="G476" i="17"/>
  <c r="J454" i="16"/>
  <c r="J465" i="17"/>
  <c r="D531" i="16"/>
  <c r="G444" i="17"/>
  <c r="D460" i="16"/>
  <c r="D478" i="16"/>
  <c r="G483" i="17"/>
  <c r="J412" i="16"/>
  <c r="D517" i="16"/>
  <c r="G461" i="17"/>
  <c r="D452" i="17"/>
  <c r="D580" i="16"/>
  <c r="J430" i="17"/>
  <c r="D468" i="16"/>
  <c r="J484" i="17"/>
  <c r="M413" i="16"/>
  <c r="J413" i="16"/>
  <c r="M481" i="17"/>
  <c r="J462" i="17"/>
  <c r="G402" i="17"/>
  <c r="J414" i="16"/>
  <c r="J441" i="17"/>
  <c r="D409" i="17"/>
  <c r="G472" i="17"/>
  <c r="D428" i="17"/>
  <c r="C824" i="19" l="1"/>
  <c r="F782" i="19"/>
  <c r="E1176" i="19" s="1"/>
  <c r="E1270" i="19" s="1"/>
  <c r="C761" i="19"/>
  <c r="C1155" i="19" s="1"/>
  <c r="I824" i="19"/>
  <c r="F823" i="19"/>
  <c r="G823" i="19" s="1"/>
  <c r="E1117" i="19"/>
  <c r="E1211" i="19" s="1"/>
  <c r="L858" i="19"/>
  <c r="E1152" i="19"/>
  <c r="E1246" i="19" s="1"/>
  <c r="C881" i="19"/>
  <c r="D881" i="19" s="1"/>
  <c r="C1175" i="19"/>
  <c r="L869" i="19"/>
  <c r="M869" i="19" s="1"/>
  <c r="E1163" i="19"/>
  <c r="E1257" i="19" s="1"/>
  <c r="C848" i="19"/>
  <c r="C1142" i="19"/>
  <c r="L811" i="19"/>
  <c r="M811" i="19" s="1"/>
  <c r="E1105" i="19"/>
  <c r="E1199" i="19" s="1"/>
  <c r="L878" i="19"/>
  <c r="M878" i="19" s="1"/>
  <c r="E1172" i="19"/>
  <c r="E1266" i="19" s="1"/>
  <c r="F834" i="19"/>
  <c r="G834" i="19" s="1"/>
  <c r="E1128" i="19"/>
  <c r="E1222" i="19" s="1"/>
  <c r="I830" i="19"/>
  <c r="J830" i="19" s="1"/>
  <c r="F928" i="19" s="1"/>
  <c r="L1028" i="19" s="1"/>
  <c r="C1124" i="19"/>
  <c r="C1230" i="19" s="1"/>
  <c r="F878" i="19"/>
  <c r="G878" i="19" s="1"/>
  <c r="J828" i="19"/>
  <c r="I848" i="19"/>
  <c r="I827" i="19"/>
  <c r="J827" i="19" s="1"/>
  <c r="L824" i="19"/>
  <c r="I858" i="19"/>
  <c r="J858" i="19" s="1"/>
  <c r="F956" i="19" s="1"/>
  <c r="L1056" i="19" s="1"/>
  <c r="L832" i="19"/>
  <c r="M832" i="19" s="1"/>
  <c r="F817" i="19"/>
  <c r="G817" i="19" s="1"/>
  <c r="C834" i="19"/>
  <c r="D834" i="19" s="1"/>
  <c r="F810" i="19"/>
  <c r="G810" i="19" s="1"/>
  <c r="C812" i="19"/>
  <c r="D812" i="19" s="1"/>
  <c r="L870" i="19"/>
  <c r="L834" i="19"/>
  <c r="L828" i="19"/>
  <c r="C830" i="19"/>
  <c r="D830" i="19" s="1"/>
  <c r="I837" i="19"/>
  <c r="J837" i="19" s="1"/>
  <c r="C822" i="19"/>
  <c r="D822" i="19" s="1"/>
  <c r="F843" i="19"/>
  <c r="G843" i="19" s="1"/>
  <c r="L813" i="19"/>
  <c r="M813" i="19" s="1"/>
  <c r="I808" i="19"/>
  <c r="F850" i="19"/>
  <c r="G850" i="19" s="1"/>
  <c r="F852" i="19"/>
  <c r="G852" i="19" s="1"/>
  <c r="L881" i="19"/>
  <c r="I823" i="19"/>
  <c r="L865" i="19"/>
  <c r="I859" i="19"/>
  <c r="I811" i="19"/>
  <c r="J811" i="19" s="1"/>
  <c r="L840" i="19"/>
  <c r="I835" i="19"/>
  <c r="L837" i="19"/>
  <c r="I800" i="19"/>
  <c r="L823" i="19"/>
  <c r="M823" i="19" s="1"/>
  <c r="I817" i="19"/>
  <c r="I820" i="19"/>
  <c r="L859" i="19"/>
  <c r="F801" i="19"/>
  <c r="G801" i="19" s="1"/>
  <c r="C844" i="19"/>
  <c r="D844" i="19" s="1"/>
  <c r="L861" i="19"/>
  <c r="M861" i="19" s="1"/>
  <c r="I833" i="19"/>
  <c r="I831" i="19"/>
  <c r="C803" i="19"/>
  <c r="D803" i="19" s="1"/>
  <c r="F839" i="19"/>
  <c r="G839" i="19" s="1"/>
  <c r="C842" i="19"/>
  <c r="D842" i="19" s="1"/>
  <c r="C940" i="19" s="1"/>
  <c r="F1040" i="19" s="1"/>
  <c r="I872" i="19"/>
  <c r="L836" i="19"/>
  <c r="I816" i="19"/>
  <c r="L800" i="19"/>
  <c r="I836" i="19"/>
  <c r="L822" i="19"/>
  <c r="L815" i="19"/>
  <c r="I804" i="19"/>
  <c r="J804" i="19" s="1"/>
  <c r="I813" i="19"/>
  <c r="C837" i="19"/>
  <c r="D837" i="19" s="1"/>
  <c r="L810" i="19"/>
  <c r="I832" i="19"/>
  <c r="L863" i="19"/>
  <c r="I861" i="19"/>
  <c r="F874" i="19"/>
  <c r="G874" i="19" s="1"/>
  <c r="I883" i="19"/>
  <c r="L829" i="19"/>
  <c r="I847" i="19"/>
  <c r="F826" i="19"/>
  <c r="G826" i="19" s="1"/>
  <c r="L833" i="19"/>
  <c r="M833" i="19" s="1"/>
  <c r="C826" i="19"/>
  <c r="I876" i="19"/>
  <c r="L812" i="19"/>
  <c r="C851" i="19"/>
  <c r="C814" i="19"/>
  <c r="D814" i="19" s="1"/>
  <c r="I829" i="19"/>
  <c r="J829" i="19" s="1"/>
  <c r="I839" i="19"/>
  <c r="C879" i="19"/>
  <c r="D879" i="19" s="1"/>
  <c r="F867" i="19"/>
  <c r="G867" i="19" s="1"/>
  <c r="C877" i="19"/>
  <c r="D877" i="19" s="1"/>
  <c r="L846" i="19"/>
  <c r="L820" i="19"/>
  <c r="F827" i="19"/>
  <c r="G827" i="19" s="1"/>
  <c r="F780" i="19"/>
  <c r="F840" i="19"/>
  <c r="G840" i="19" s="1"/>
  <c r="I803" i="19"/>
  <c r="F859" i="19"/>
  <c r="G859" i="19" s="1"/>
  <c r="C800" i="19"/>
  <c r="D800" i="19" s="1"/>
  <c r="C771" i="19"/>
  <c r="F812" i="19"/>
  <c r="G812" i="19" s="1"/>
  <c r="C804" i="19"/>
  <c r="D804" i="19" s="1"/>
  <c r="F829" i="19"/>
  <c r="G829" i="19" s="1"/>
  <c r="C839" i="19"/>
  <c r="D839" i="19" s="1"/>
  <c r="C738" i="19"/>
  <c r="C1132" i="19" s="1"/>
  <c r="C823" i="19"/>
  <c r="D823" i="19" s="1"/>
  <c r="F822" i="19"/>
  <c r="G822" i="19" s="1"/>
  <c r="C883" i="19"/>
  <c r="D883" i="19" s="1"/>
  <c r="C831" i="19"/>
  <c r="D831" i="19" s="1"/>
  <c r="C876" i="19"/>
  <c r="D876" i="19" s="1"/>
  <c r="F836" i="19"/>
  <c r="G836" i="19" s="1"/>
  <c r="C709" i="19"/>
  <c r="C1103" i="19" s="1"/>
  <c r="C808" i="19"/>
  <c r="D808" i="19" s="1"/>
  <c r="M800" i="19"/>
  <c r="C816" i="19"/>
  <c r="D816" i="19" s="1"/>
  <c r="F865" i="19"/>
  <c r="G865" i="19" s="1"/>
  <c r="M842" i="19"/>
  <c r="G830" i="19"/>
  <c r="I812" i="19"/>
  <c r="J818" i="19"/>
  <c r="G819" i="19"/>
  <c r="G856" i="19"/>
  <c r="G802" i="19"/>
  <c r="G814" i="19"/>
  <c r="D828" i="19"/>
  <c r="M814" i="19"/>
  <c r="M818" i="19"/>
  <c r="M825" i="19"/>
  <c r="M841" i="19"/>
  <c r="F939" i="19" s="1"/>
  <c r="I1039" i="19" s="1"/>
  <c r="G835" i="19"/>
  <c r="C827" i="19"/>
  <c r="D827" i="19" s="1"/>
  <c r="G818" i="19"/>
  <c r="J824" i="19"/>
  <c r="M847" i="19"/>
  <c r="M821" i="19"/>
  <c r="M848" i="19"/>
  <c r="M881" i="19"/>
  <c r="C982" i="19"/>
  <c r="C1082" i="19" s="1"/>
  <c r="D1082" i="19" s="1"/>
  <c r="M858" i="19"/>
  <c r="G845" i="19"/>
  <c r="G872" i="19"/>
  <c r="G816" i="19"/>
  <c r="M865" i="19"/>
  <c r="D884" i="18"/>
  <c r="M816" i="19"/>
  <c r="G825" i="19"/>
  <c r="G841" i="19"/>
  <c r="C939" i="19" s="1"/>
  <c r="M844" i="19"/>
  <c r="L850" i="19"/>
  <c r="M845" i="19"/>
  <c r="M802" i="19"/>
  <c r="D818" i="19"/>
  <c r="G847" i="19"/>
  <c r="G844" i="19"/>
  <c r="F766" i="19"/>
  <c r="E1160" i="19" s="1"/>
  <c r="E1254" i="19" s="1"/>
  <c r="F757" i="19"/>
  <c r="E1151" i="19" s="1"/>
  <c r="E1245" i="19" s="1"/>
  <c r="F777" i="19"/>
  <c r="E1171" i="19" s="1"/>
  <c r="E1265" i="19" s="1"/>
  <c r="F779" i="19"/>
  <c r="E1173" i="19" s="1"/>
  <c r="E1267" i="19" s="1"/>
  <c r="J848" i="19"/>
  <c r="J833" i="19"/>
  <c r="J883" i="19"/>
  <c r="C760" i="19"/>
  <c r="F754" i="19"/>
  <c r="E1148" i="19" s="1"/>
  <c r="E1242" i="19" s="1"/>
  <c r="F775" i="19"/>
  <c r="E1169" i="19" s="1"/>
  <c r="E1263" i="19" s="1"/>
  <c r="C749" i="19"/>
  <c r="C1143" i="19" s="1"/>
  <c r="C774" i="19"/>
  <c r="L803" i="19"/>
  <c r="C763" i="19"/>
  <c r="C1157" i="19" s="1"/>
  <c r="C1251" i="19" s="1"/>
  <c r="F757" i="18"/>
  <c r="E1151" i="18" s="1"/>
  <c r="C833" i="19"/>
  <c r="F828" i="19"/>
  <c r="F706" i="19"/>
  <c r="E1100" i="19" s="1"/>
  <c r="E1194" i="19" s="1"/>
  <c r="C768" i="19"/>
  <c r="C1162" i="19" s="1"/>
  <c r="F751" i="19"/>
  <c r="E1145" i="19" s="1"/>
  <c r="E1239" i="19" s="1"/>
  <c r="L874" i="19"/>
  <c r="F815" i="19"/>
  <c r="I826" i="19"/>
  <c r="F832" i="19"/>
  <c r="G832" i="19" s="1"/>
  <c r="F861" i="19"/>
  <c r="C852" i="19"/>
  <c r="D852" i="19" s="1"/>
  <c r="L817" i="19"/>
  <c r="C817" i="19"/>
  <c r="F713" i="18"/>
  <c r="E1107" i="18" s="1"/>
  <c r="F738" i="19"/>
  <c r="E1132" i="19" s="1"/>
  <c r="E1226" i="19" s="1"/>
  <c r="F803" i="19"/>
  <c r="F753" i="19"/>
  <c r="E1147" i="19" s="1"/>
  <c r="E1241" i="19" s="1"/>
  <c r="F768" i="19"/>
  <c r="E1162" i="19" s="1"/>
  <c r="E1256" i="19" s="1"/>
  <c r="C865" i="19"/>
  <c r="D865" i="19" s="1"/>
  <c r="C767" i="19"/>
  <c r="C1161" i="19" s="1"/>
  <c r="F762" i="19"/>
  <c r="E1156" i="19" s="1"/>
  <c r="E1250" i="19" s="1"/>
  <c r="C705" i="19"/>
  <c r="C1099" i="19" s="1"/>
  <c r="C769" i="19"/>
  <c r="C1163" i="19" s="1"/>
  <c r="C1257" i="19" s="1"/>
  <c r="C743" i="19"/>
  <c r="C1137" i="19" s="1"/>
  <c r="F773" i="19"/>
  <c r="E1167" i="19" s="1"/>
  <c r="E1261" i="19" s="1"/>
  <c r="J846" i="19"/>
  <c r="F800" i="19"/>
  <c r="G800" i="19" s="1"/>
  <c r="L839" i="19"/>
  <c r="F804" i="19"/>
  <c r="C807" i="19"/>
  <c r="C858" i="19"/>
  <c r="J807" i="19"/>
  <c r="F807" i="19"/>
  <c r="F870" i="19"/>
  <c r="I802" i="19"/>
  <c r="C802" i="19"/>
  <c r="F858" i="19"/>
  <c r="G858" i="19" s="1"/>
  <c r="L807" i="19"/>
  <c r="L856" i="19"/>
  <c r="F808" i="19"/>
  <c r="L808" i="19"/>
  <c r="C811" i="19"/>
  <c r="I842" i="19"/>
  <c r="L804" i="19"/>
  <c r="F824" i="19"/>
  <c r="I879" i="19"/>
  <c r="I881" i="19"/>
  <c r="I852" i="19"/>
  <c r="C836" i="19"/>
  <c r="D836" i="19" s="1"/>
  <c r="F863" i="19"/>
  <c r="L872" i="19"/>
  <c r="L852" i="19"/>
  <c r="L867" i="19"/>
  <c r="L819" i="19"/>
  <c r="C820" i="19"/>
  <c r="I851" i="19"/>
  <c r="I822" i="19"/>
  <c r="C835" i="19"/>
  <c r="D851" i="19"/>
  <c r="F805" i="19"/>
  <c r="L805" i="19"/>
  <c r="J832" i="19"/>
  <c r="I834" i="19"/>
  <c r="F837" i="19"/>
  <c r="F811" i="19"/>
  <c r="F881" i="19"/>
  <c r="I814" i="19"/>
  <c r="L843" i="19"/>
  <c r="D859" i="19"/>
  <c r="F869" i="19"/>
  <c r="I877" i="19"/>
  <c r="J845" i="19"/>
  <c r="L873" i="19"/>
  <c r="I844" i="19"/>
  <c r="J815" i="19"/>
  <c r="J825" i="19"/>
  <c r="F833" i="19"/>
  <c r="L827" i="19"/>
  <c r="L801" i="19"/>
  <c r="J861" i="19"/>
  <c r="J840" i="19"/>
  <c r="C872" i="19"/>
  <c r="L826" i="19"/>
  <c r="C829" i="19"/>
  <c r="C854" i="19"/>
  <c r="I854" i="19"/>
  <c r="F860" i="19"/>
  <c r="L860" i="19"/>
  <c r="F871" i="19"/>
  <c r="L871" i="19"/>
  <c r="C810" i="19"/>
  <c r="I810" i="19"/>
  <c r="C850" i="19"/>
  <c r="I850" i="19"/>
  <c r="C880" i="19"/>
  <c r="I880" i="19"/>
  <c r="F855" i="19"/>
  <c r="L855" i="19"/>
  <c r="F882" i="19"/>
  <c r="L882" i="19"/>
  <c r="C870" i="19"/>
  <c r="I870" i="19"/>
  <c r="I819" i="19"/>
  <c r="C819" i="19"/>
  <c r="C882" i="19"/>
  <c r="I882" i="19"/>
  <c r="D669" i="19"/>
  <c r="C847" i="19"/>
  <c r="J656" i="19"/>
  <c r="I878" i="19"/>
  <c r="C878" i="19"/>
  <c r="F864" i="19"/>
  <c r="L864" i="19"/>
  <c r="F883" i="19"/>
  <c r="L883" i="19"/>
  <c r="F876" i="19"/>
  <c r="L876" i="19"/>
  <c r="I857" i="19"/>
  <c r="C857" i="19"/>
  <c r="F831" i="19"/>
  <c r="L831" i="19"/>
  <c r="J658" i="19"/>
  <c r="C755" i="19" s="1"/>
  <c r="C1149" i="19" s="1"/>
  <c r="C864" i="19"/>
  <c r="I864" i="19"/>
  <c r="I865" i="19"/>
  <c r="D840" i="19"/>
  <c r="D824" i="19"/>
  <c r="C813" i="19"/>
  <c r="J801" i="19"/>
  <c r="I856" i="19"/>
  <c r="C856" i="19"/>
  <c r="L849" i="19"/>
  <c r="F849" i="19"/>
  <c r="D665" i="19"/>
  <c r="D845" i="19"/>
  <c r="F820" i="19"/>
  <c r="F846" i="19"/>
  <c r="D676" i="19"/>
  <c r="J665" i="19"/>
  <c r="J676" i="19"/>
  <c r="D656" i="19"/>
  <c r="J678" i="19"/>
  <c r="C775" i="19" s="1"/>
  <c r="C1169" i="19" s="1"/>
  <c r="L809" i="19"/>
  <c r="F809" i="19"/>
  <c r="C821" i="19"/>
  <c r="I821" i="19"/>
  <c r="D825" i="19"/>
  <c r="D801" i="19"/>
  <c r="D848" i="19"/>
  <c r="C946" i="19" s="1"/>
  <c r="F1046" i="19" s="1"/>
  <c r="G813" i="19"/>
  <c r="D826" i="19"/>
  <c r="D832" i="19"/>
  <c r="D1080" i="15"/>
  <c r="G1047" i="15"/>
  <c r="D687" i="16"/>
  <c r="C784" i="16" s="1"/>
  <c r="C1178" i="16" s="1"/>
  <c r="D667" i="18"/>
  <c r="D656" i="18"/>
  <c r="D614" i="18"/>
  <c r="D639" i="18"/>
  <c r="D687" i="17"/>
  <c r="C784" i="17" s="1"/>
  <c r="C1178" i="17" s="1"/>
  <c r="D661" i="18"/>
  <c r="D660" i="18"/>
  <c r="C757" i="18" s="1"/>
  <c r="C1151" i="18" s="1"/>
  <c r="D616" i="18"/>
  <c r="C713" i="18" s="1"/>
  <c r="C1107" i="18" s="1"/>
  <c r="D684" i="18"/>
  <c r="L660" i="17"/>
  <c r="M660" i="17" s="1"/>
  <c r="H560" i="17"/>
  <c r="C672" i="17"/>
  <c r="D572" i="17"/>
  <c r="I604" i="16"/>
  <c r="J604" i="16" s="1"/>
  <c r="H504" i="16"/>
  <c r="L608" i="18"/>
  <c r="M608" i="18" s="1"/>
  <c r="H508" i="18"/>
  <c r="H510" i="18"/>
  <c r="L608" i="16"/>
  <c r="M608" i="16" s="1"/>
  <c r="H508" i="16"/>
  <c r="F630" i="17"/>
  <c r="G630" i="17" s="1"/>
  <c r="D530" i="17"/>
  <c r="C613" i="17"/>
  <c r="D513" i="17"/>
  <c r="F676" i="17"/>
  <c r="G676" i="17" s="1"/>
  <c r="D576" i="17"/>
  <c r="F651" i="17"/>
  <c r="G651" i="17" s="1"/>
  <c r="D551" i="17"/>
  <c r="F681" i="17"/>
  <c r="G681" i="17" s="1"/>
  <c r="D581" i="17"/>
  <c r="C670" i="17"/>
  <c r="D570" i="17"/>
  <c r="H507" i="16"/>
  <c r="I623" i="16"/>
  <c r="J623" i="16" s="1"/>
  <c r="H523" i="16"/>
  <c r="I631" i="16"/>
  <c r="J631" i="16" s="1"/>
  <c r="H531" i="16"/>
  <c r="C630" i="16"/>
  <c r="D530" i="16"/>
  <c r="I680" i="16"/>
  <c r="J680" i="16" s="1"/>
  <c r="H580" i="16"/>
  <c r="C636" i="17"/>
  <c r="D536" i="17"/>
  <c r="F611" i="17"/>
  <c r="G611" i="17" s="1"/>
  <c r="D511" i="17"/>
  <c r="D504" i="18"/>
  <c r="D589" i="18" s="1"/>
  <c r="F638" i="18"/>
  <c r="G638" i="18" s="1"/>
  <c r="I617" i="16"/>
  <c r="J617" i="16" s="1"/>
  <c r="C634" i="17"/>
  <c r="L684" i="16"/>
  <c r="M684" i="16" s="1"/>
  <c r="C638" i="18"/>
  <c r="C649" i="18"/>
  <c r="L631" i="16"/>
  <c r="M631" i="16" s="1"/>
  <c r="L654" i="17"/>
  <c r="M654" i="17" s="1"/>
  <c r="I608" i="16"/>
  <c r="J608" i="16" s="1"/>
  <c r="L655" i="18"/>
  <c r="M655" i="18" s="1"/>
  <c r="F635" i="17"/>
  <c r="G635" i="17" s="1"/>
  <c r="L617" i="16"/>
  <c r="M617" i="16" s="1"/>
  <c r="I630" i="18"/>
  <c r="J630" i="18" s="1"/>
  <c r="C630" i="17"/>
  <c r="F682" i="18"/>
  <c r="G682" i="18" s="1"/>
  <c r="L675" i="18"/>
  <c r="M675" i="18" s="1"/>
  <c r="C665" i="18"/>
  <c r="I675" i="18"/>
  <c r="J675" i="18" s="1"/>
  <c r="C682" i="18"/>
  <c r="L651" i="18"/>
  <c r="M651" i="18" s="1"/>
  <c r="L622" i="16"/>
  <c r="M622" i="16" s="1"/>
  <c r="C673" i="16"/>
  <c r="F633" i="18"/>
  <c r="G633" i="18" s="1"/>
  <c r="L631" i="18"/>
  <c r="M631" i="18" s="1"/>
  <c r="F665" i="18"/>
  <c r="G665" i="18" s="1"/>
  <c r="C633" i="18"/>
  <c r="F649" i="18"/>
  <c r="G649" i="18" s="1"/>
  <c r="I634" i="17"/>
  <c r="J634" i="17" s="1"/>
  <c r="I608" i="18"/>
  <c r="J608" i="18" s="1"/>
  <c r="I631" i="18"/>
  <c r="J631" i="18" s="1"/>
  <c r="I622" i="16"/>
  <c r="J622" i="16" s="1"/>
  <c r="L671" i="18"/>
  <c r="M671" i="18" s="1"/>
  <c r="I651" i="18"/>
  <c r="J651" i="18" s="1"/>
  <c r="L607" i="16"/>
  <c r="M607" i="16" s="1"/>
  <c r="F613" i="18"/>
  <c r="G613" i="18" s="1"/>
  <c r="I671" i="18"/>
  <c r="J671" i="18" s="1"/>
  <c r="C613" i="18"/>
  <c r="C618" i="18"/>
  <c r="I630" i="17"/>
  <c r="J630" i="17" s="1"/>
  <c r="L630" i="17"/>
  <c r="M630" i="17" s="1"/>
  <c r="F672" i="17"/>
  <c r="G672" i="17" s="1"/>
  <c r="F673" i="16"/>
  <c r="G673" i="16" s="1"/>
  <c r="L680" i="16"/>
  <c r="M680" i="16" s="1"/>
  <c r="C649" i="16"/>
  <c r="F649" i="16"/>
  <c r="G649" i="16" s="1"/>
  <c r="F634" i="17"/>
  <c r="G634" i="17" s="1"/>
  <c r="L623" i="16"/>
  <c r="M623" i="16" s="1"/>
  <c r="C604" i="18"/>
  <c r="D604" i="18" s="1"/>
  <c r="I634" i="18"/>
  <c r="J634" i="18" s="1"/>
  <c r="C676" i="17"/>
  <c r="C651" i="17"/>
  <c r="F636" i="17"/>
  <c r="G636" i="17" s="1"/>
  <c r="L634" i="18"/>
  <c r="M634" i="18" s="1"/>
  <c r="I637" i="18"/>
  <c r="J637" i="18" s="1"/>
  <c r="I655" i="18"/>
  <c r="J655" i="18" s="1"/>
  <c r="I607" i="16"/>
  <c r="J607" i="16" s="1"/>
  <c r="L648" i="18"/>
  <c r="M648" i="18" s="1"/>
  <c r="L637" i="18"/>
  <c r="M637" i="18" s="1"/>
  <c r="D579" i="16"/>
  <c r="H576" i="16"/>
  <c r="D560" i="16"/>
  <c r="C635" i="17"/>
  <c r="L645" i="16"/>
  <c r="M645" i="16" s="1"/>
  <c r="I645" i="16"/>
  <c r="J645" i="16" s="1"/>
  <c r="F613" i="17"/>
  <c r="G613" i="17" s="1"/>
  <c r="L624" i="17"/>
  <c r="M624" i="17" s="1"/>
  <c r="I624" i="17"/>
  <c r="J624" i="17" s="1"/>
  <c r="L634" i="17"/>
  <c r="M634" i="17" s="1"/>
  <c r="L644" i="18"/>
  <c r="M644" i="18" s="1"/>
  <c r="I610" i="18"/>
  <c r="J610" i="18" s="1"/>
  <c r="F657" i="18"/>
  <c r="G657" i="18" s="1"/>
  <c r="L611" i="17"/>
  <c r="M611" i="17" s="1"/>
  <c r="I611" i="17"/>
  <c r="J611" i="17" s="1"/>
  <c r="I617" i="18"/>
  <c r="J617" i="18" s="1"/>
  <c r="I644" i="18"/>
  <c r="J644" i="18" s="1"/>
  <c r="L636" i="18"/>
  <c r="M636" i="18" s="1"/>
  <c r="I636" i="18"/>
  <c r="J636" i="18" s="1"/>
  <c r="I648" i="18"/>
  <c r="J648" i="18" s="1"/>
  <c r="F604" i="18"/>
  <c r="G604" i="18" s="1"/>
  <c r="L630" i="18"/>
  <c r="M630" i="18" s="1"/>
  <c r="L610" i="18"/>
  <c r="M610" i="18" s="1"/>
  <c r="C657" i="18"/>
  <c r="F618" i="18"/>
  <c r="G618" i="18" s="1"/>
  <c r="L617" i="18"/>
  <c r="M617" i="18" s="1"/>
  <c r="C685" i="18"/>
  <c r="F685" i="18"/>
  <c r="J667" i="18"/>
  <c r="F634" i="18"/>
  <c r="C634" i="18"/>
  <c r="F637" i="18"/>
  <c r="C637" i="18"/>
  <c r="G612" i="18"/>
  <c r="F709" i="18" s="1"/>
  <c r="E1103" i="18" s="1"/>
  <c r="H505" i="16"/>
  <c r="D566" i="16"/>
  <c r="L604" i="16"/>
  <c r="M604" i="16" s="1"/>
  <c r="D544" i="16"/>
  <c r="H556" i="16"/>
  <c r="F632" i="17"/>
  <c r="G632" i="17" s="1"/>
  <c r="C660" i="17"/>
  <c r="I651" i="17"/>
  <c r="J651" i="17" s="1"/>
  <c r="L635" i="18"/>
  <c r="I635" i="18"/>
  <c r="F654" i="18"/>
  <c r="C654" i="18"/>
  <c r="C670" i="18"/>
  <c r="F670" i="18"/>
  <c r="F683" i="18"/>
  <c r="C683" i="18"/>
  <c r="L640" i="18"/>
  <c r="I640" i="18"/>
  <c r="L625" i="18"/>
  <c r="I625" i="18"/>
  <c r="I629" i="18"/>
  <c r="L629" i="18"/>
  <c r="G686" i="18"/>
  <c r="D686" i="18"/>
  <c r="I615" i="18"/>
  <c r="L615" i="18"/>
  <c r="G609" i="18"/>
  <c r="L626" i="18"/>
  <c r="I626" i="18"/>
  <c r="J656" i="18"/>
  <c r="I673" i="18"/>
  <c r="L673" i="18"/>
  <c r="C611" i="18"/>
  <c r="F611" i="18"/>
  <c r="C620" i="18"/>
  <c r="F620" i="18"/>
  <c r="C603" i="18"/>
  <c r="F603" i="18"/>
  <c r="C680" i="18"/>
  <c r="F680" i="18"/>
  <c r="I620" i="18"/>
  <c r="L620" i="18"/>
  <c r="I668" i="18"/>
  <c r="L668" i="18"/>
  <c r="D606" i="18"/>
  <c r="G606" i="18"/>
  <c r="C672" i="18"/>
  <c r="F672" i="18"/>
  <c r="L658" i="18"/>
  <c r="I658" i="18"/>
  <c r="C666" i="18"/>
  <c r="F666" i="18"/>
  <c r="I622" i="18"/>
  <c r="L622" i="18"/>
  <c r="I604" i="18"/>
  <c r="L604" i="18"/>
  <c r="F651" i="18"/>
  <c r="C651" i="18"/>
  <c r="J678" i="18"/>
  <c r="L682" i="18"/>
  <c r="I682" i="18"/>
  <c r="I657" i="18"/>
  <c r="L657" i="18"/>
  <c r="I659" i="18"/>
  <c r="L659" i="18"/>
  <c r="F663" i="18"/>
  <c r="C663" i="18"/>
  <c r="F628" i="18"/>
  <c r="C628" i="18"/>
  <c r="J676" i="18"/>
  <c r="L649" i="18"/>
  <c r="I649" i="18"/>
  <c r="L605" i="18"/>
  <c r="I605" i="18"/>
  <c r="F662" i="18"/>
  <c r="C662" i="18"/>
  <c r="C673" i="18"/>
  <c r="F673" i="18"/>
  <c r="M684" i="18"/>
  <c r="F781" i="18" s="1"/>
  <c r="E1175" i="18" s="1"/>
  <c r="J606" i="18"/>
  <c r="D576" i="16"/>
  <c r="F605" i="18"/>
  <c r="C605" i="18"/>
  <c r="J609" i="18"/>
  <c r="G642" i="18"/>
  <c r="F739" i="18" s="1"/>
  <c r="E1133" i="18" s="1"/>
  <c r="I628" i="18"/>
  <c r="L628" i="18"/>
  <c r="M656" i="18"/>
  <c r="F753" i="18" s="1"/>
  <c r="E1147" i="18" s="1"/>
  <c r="I680" i="18"/>
  <c r="L680" i="18"/>
  <c r="C624" i="18"/>
  <c r="F624" i="18"/>
  <c r="C631" i="18"/>
  <c r="F631" i="18"/>
  <c r="G650" i="18"/>
  <c r="F747" i="18" s="1"/>
  <c r="E1141" i="18" s="1"/>
  <c r="D645" i="18"/>
  <c r="C742" i="18" s="1"/>
  <c r="C1136" i="18" s="1"/>
  <c r="C610" i="18"/>
  <c r="F610" i="18"/>
  <c r="J686" i="18"/>
  <c r="G676" i="18"/>
  <c r="J614" i="18"/>
  <c r="C659" i="18"/>
  <c r="F659" i="18"/>
  <c r="C652" i="18"/>
  <c r="F652" i="18"/>
  <c r="C615" i="18"/>
  <c r="F615" i="18"/>
  <c r="C626" i="18"/>
  <c r="F626" i="18"/>
  <c r="L621" i="18"/>
  <c r="I621" i="18"/>
  <c r="L613" i="18"/>
  <c r="I613" i="18"/>
  <c r="I646" i="18"/>
  <c r="L646" i="18"/>
  <c r="D679" i="18"/>
  <c r="L677" i="18"/>
  <c r="I677" i="18"/>
  <c r="C681" i="18"/>
  <c r="F681" i="18"/>
  <c r="F617" i="18"/>
  <c r="C617" i="18"/>
  <c r="F675" i="18"/>
  <c r="C675" i="18"/>
  <c r="G678" i="18"/>
  <c r="M676" i="18"/>
  <c r="L641" i="18"/>
  <c r="I641" i="18"/>
  <c r="L685" i="18"/>
  <c r="I685" i="18"/>
  <c r="D619" i="18"/>
  <c r="C716" i="18" s="1"/>
  <c r="C1110" i="18" s="1"/>
  <c r="F671" i="18"/>
  <c r="C671" i="18"/>
  <c r="C653" i="18"/>
  <c r="F653" i="18"/>
  <c r="C641" i="18"/>
  <c r="F641" i="18"/>
  <c r="M679" i="18"/>
  <c r="H514" i="16"/>
  <c r="H555" i="16"/>
  <c r="H533" i="16"/>
  <c r="H534" i="16"/>
  <c r="H574" i="16"/>
  <c r="D519" i="16"/>
  <c r="H585" i="16"/>
  <c r="D540" i="16"/>
  <c r="D577" i="16"/>
  <c r="D514" i="16"/>
  <c r="I654" i="17"/>
  <c r="J654" i="17" s="1"/>
  <c r="C632" i="17"/>
  <c r="L651" i="17"/>
  <c r="M651" i="17" s="1"/>
  <c r="L665" i="18"/>
  <c r="I665" i="18"/>
  <c r="M667" i="18"/>
  <c r="F764" i="18" s="1"/>
  <c r="E1158" i="18" s="1"/>
  <c r="C658" i="18"/>
  <c r="F658" i="18"/>
  <c r="I603" i="18"/>
  <c r="L603" i="18"/>
  <c r="D642" i="18"/>
  <c r="C739" i="18" s="1"/>
  <c r="C1133" i="18" s="1"/>
  <c r="L672" i="18"/>
  <c r="I672" i="18"/>
  <c r="L647" i="18"/>
  <c r="I647" i="18"/>
  <c r="I652" i="18"/>
  <c r="L652" i="18"/>
  <c r="I681" i="18"/>
  <c r="L681" i="18"/>
  <c r="M661" i="18"/>
  <c r="F758" i="18" s="1"/>
  <c r="E1152" i="18" s="1"/>
  <c r="F648" i="18"/>
  <c r="C648" i="18"/>
  <c r="I664" i="18"/>
  <c r="L664" i="18"/>
  <c r="C629" i="18"/>
  <c r="F629" i="18"/>
  <c r="M639" i="18"/>
  <c r="F736" i="18" s="1"/>
  <c r="E1130" i="18" s="1"/>
  <c r="D650" i="18"/>
  <c r="C747" i="18" s="1"/>
  <c r="C1141" i="18" s="1"/>
  <c r="G645" i="18"/>
  <c r="F742" i="18" s="1"/>
  <c r="E1136" i="18" s="1"/>
  <c r="I632" i="18"/>
  <c r="L632" i="18"/>
  <c r="D676" i="18"/>
  <c r="M614" i="18"/>
  <c r="F711" i="18" s="1"/>
  <c r="E1105" i="18" s="1"/>
  <c r="C669" i="18"/>
  <c r="F669" i="18"/>
  <c r="I684" i="16"/>
  <c r="J684" i="16" s="1"/>
  <c r="I669" i="18"/>
  <c r="L669" i="18"/>
  <c r="L624" i="18"/>
  <c r="I624" i="18"/>
  <c r="C623" i="18"/>
  <c r="F623" i="18"/>
  <c r="I663" i="18"/>
  <c r="L663" i="18"/>
  <c r="D627" i="18"/>
  <c r="C724" i="18" s="1"/>
  <c r="C1118" i="18" s="1"/>
  <c r="G627" i="18"/>
  <c r="F724" i="18" s="1"/>
  <c r="E1118" i="18" s="1"/>
  <c r="F643" i="18"/>
  <c r="C643" i="18"/>
  <c r="M678" i="18"/>
  <c r="C608" i="18"/>
  <c r="F608" i="18"/>
  <c r="F677" i="18"/>
  <c r="C677" i="18"/>
  <c r="F647" i="18"/>
  <c r="C647" i="18"/>
  <c r="F607" i="18"/>
  <c r="C607" i="18"/>
  <c r="D678" i="18"/>
  <c r="L683" i="18"/>
  <c r="I683" i="18"/>
  <c r="G619" i="18"/>
  <c r="F716" i="18" s="1"/>
  <c r="E1110" i="18" s="1"/>
  <c r="M606" i="18"/>
  <c r="I607" i="18"/>
  <c r="L607" i="18"/>
  <c r="J679" i="18"/>
  <c r="F655" i="18"/>
  <c r="C655" i="18"/>
  <c r="D612" i="18"/>
  <c r="C709" i="18" s="1"/>
  <c r="C1103" i="18" s="1"/>
  <c r="F664" i="18"/>
  <c r="C664" i="18"/>
  <c r="I633" i="18"/>
  <c r="L633" i="18"/>
  <c r="H515" i="16"/>
  <c r="H585" i="17"/>
  <c r="D569" i="16"/>
  <c r="D561" i="16"/>
  <c r="H566" i="17"/>
  <c r="H552" i="16"/>
  <c r="H586" i="16"/>
  <c r="D556" i="16"/>
  <c r="H567" i="16"/>
  <c r="F630" i="16"/>
  <c r="G630" i="16" s="1"/>
  <c r="F660" i="17"/>
  <c r="G660" i="17" s="1"/>
  <c r="L666" i="18"/>
  <c r="I666" i="18"/>
  <c r="M609" i="18"/>
  <c r="F630" i="18"/>
  <c r="C630" i="18"/>
  <c r="F621" i="18"/>
  <c r="C621" i="18"/>
  <c r="L643" i="18"/>
  <c r="I643" i="18"/>
  <c r="F646" i="18"/>
  <c r="C646" i="18"/>
  <c r="L653" i="18"/>
  <c r="I653" i="18"/>
  <c r="J661" i="18"/>
  <c r="D609" i="18"/>
  <c r="C668" i="18"/>
  <c r="F668" i="18"/>
  <c r="F644" i="18"/>
  <c r="C644" i="18"/>
  <c r="I662" i="18"/>
  <c r="L662" i="18"/>
  <c r="J639" i="18"/>
  <c r="C674" i="18"/>
  <c r="F674" i="18"/>
  <c r="M686" i="18"/>
  <c r="C625" i="18"/>
  <c r="F625" i="18"/>
  <c r="I611" i="18"/>
  <c r="L611" i="18"/>
  <c r="C632" i="18"/>
  <c r="F632" i="18"/>
  <c r="C635" i="18"/>
  <c r="F635" i="18"/>
  <c r="I670" i="18"/>
  <c r="L670" i="18"/>
  <c r="L623" i="18"/>
  <c r="I623" i="18"/>
  <c r="I638" i="18"/>
  <c r="L638" i="18"/>
  <c r="F622" i="18"/>
  <c r="C622" i="18"/>
  <c r="L618" i="18"/>
  <c r="I618" i="18"/>
  <c r="G679" i="18"/>
  <c r="L674" i="18"/>
  <c r="I674" i="18"/>
  <c r="C640" i="18"/>
  <c r="F640" i="18"/>
  <c r="C636" i="18"/>
  <c r="F636" i="18"/>
  <c r="L654" i="18"/>
  <c r="I654" i="18"/>
  <c r="J684" i="18"/>
  <c r="H569" i="17"/>
  <c r="D548" i="17"/>
  <c r="F624" i="17"/>
  <c r="G624" i="17" s="1"/>
  <c r="H541" i="17"/>
  <c r="D543" i="17"/>
  <c r="C611" i="17"/>
  <c r="C624" i="17"/>
  <c r="I660" i="17"/>
  <c r="J660" i="17" s="1"/>
  <c r="I636" i="17"/>
  <c r="J636" i="17" s="1"/>
  <c r="F670" i="17"/>
  <c r="G670" i="17" s="1"/>
  <c r="H563" i="17"/>
  <c r="H542" i="17"/>
  <c r="H568" i="17"/>
  <c r="C681" i="17"/>
  <c r="H550" i="17"/>
  <c r="D544" i="17"/>
  <c r="L636" i="17"/>
  <c r="M636" i="17" s="1"/>
  <c r="C680" i="16"/>
  <c r="F680" i="16"/>
  <c r="F631" i="16"/>
  <c r="C631" i="16"/>
  <c r="L613" i="17"/>
  <c r="I613" i="17"/>
  <c r="F614" i="17"/>
  <c r="C614" i="17"/>
  <c r="H553" i="17"/>
  <c r="F681" i="16"/>
  <c r="C681" i="16"/>
  <c r="D513" i="16"/>
  <c r="D521" i="16"/>
  <c r="H565" i="16"/>
  <c r="H548" i="17"/>
  <c r="D558" i="16"/>
  <c r="I635" i="17"/>
  <c r="L635" i="17"/>
  <c r="L632" i="17"/>
  <c r="I632" i="17"/>
  <c r="H540" i="16"/>
  <c r="L606" i="16"/>
  <c r="I606" i="16"/>
  <c r="D507" i="17"/>
  <c r="H580" i="17"/>
  <c r="H516" i="17"/>
  <c r="D567" i="17"/>
  <c r="H575" i="17"/>
  <c r="H586" i="17"/>
  <c r="H564" i="17"/>
  <c r="H522" i="17"/>
  <c r="H508" i="17"/>
  <c r="F659" i="16"/>
  <c r="C659" i="16"/>
  <c r="D520" i="16"/>
  <c r="I643" i="16"/>
  <c r="L643" i="16"/>
  <c r="D524" i="16"/>
  <c r="H529" i="17"/>
  <c r="D511" i="16"/>
  <c r="D537" i="17"/>
  <c r="H507" i="17"/>
  <c r="D572" i="16"/>
  <c r="D561" i="17"/>
  <c r="H538" i="17"/>
  <c r="D564" i="17"/>
  <c r="H574" i="17"/>
  <c r="H579" i="16"/>
  <c r="D551" i="16"/>
  <c r="D557" i="17"/>
  <c r="D571" i="17"/>
  <c r="D527" i="16"/>
  <c r="D512" i="17"/>
  <c r="H528" i="16"/>
  <c r="D534" i="16"/>
  <c r="H515" i="17"/>
  <c r="D558" i="17"/>
  <c r="H517" i="17"/>
  <c r="D531" i="17"/>
  <c r="H559" i="17"/>
  <c r="D563" i="16"/>
  <c r="D575" i="16"/>
  <c r="D568" i="16"/>
  <c r="H565" i="17"/>
  <c r="H573" i="17"/>
  <c r="D542" i="17"/>
  <c r="D515" i="16"/>
  <c r="H569" i="16"/>
  <c r="H584" i="17"/>
  <c r="H543" i="17"/>
  <c r="L620" i="17"/>
  <c r="I620" i="17"/>
  <c r="D506" i="17"/>
  <c r="H546" i="17"/>
  <c r="D504" i="17"/>
  <c r="D519" i="17"/>
  <c r="F607" i="16"/>
  <c r="C607" i="16"/>
  <c r="H560" i="16"/>
  <c r="D550" i="16"/>
  <c r="H538" i="16"/>
  <c r="L630" i="16"/>
  <c r="I630" i="16"/>
  <c r="J630" i="16" s="1"/>
  <c r="H519" i="16"/>
  <c r="D568" i="17"/>
  <c r="H545" i="17"/>
  <c r="D528" i="17"/>
  <c r="H571" i="17"/>
  <c r="H558" i="16"/>
  <c r="D574" i="16"/>
  <c r="D571" i="16"/>
  <c r="D564" i="16"/>
  <c r="L623" i="17"/>
  <c r="I623" i="17"/>
  <c r="H566" i="16"/>
  <c r="C609" i="16"/>
  <c r="F609" i="16"/>
  <c r="H579" i="17"/>
  <c r="I610" i="16"/>
  <c r="L610" i="16"/>
  <c r="D585" i="16"/>
  <c r="L609" i="16"/>
  <c r="I609" i="16"/>
  <c r="D573" i="17"/>
  <c r="H550" i="16"/>
  <c r="H535" i="16"/>
  <c r="D518" i="17"/>
  <c r="I632" i="16"/>
  <c r="L632" i="16"/>
  <c r="H533" i="17"/>
  <c r="F617" i="16"/>
  <c r="C617" i="16"/>
  <c r="C683" i="16"/>
  <c r="F683" i="16"/>
  <c r="F662" i="16"/>
  <c r="C662" i="16"/>
  <c r="D533" i="17"/>
  <c r="H561" i="17"/>
  <c r="H552" i="17"/>
  <c r="D580" i="17"/>
  <c r="H537" i="16"/>
  <c r="D563" i="17"/>
  <c r="I670" i="17"/>
  <c r="L670" i="17"/>
  <c r="D555" i="16"/>
  <c r="D577" i="17"/>
  <c r="D535" i="16"/>
  <c r="F653" i="16"/>
  <c r="C653" i="16"/>
  <c r="H511" i="16"/>
  <c r="D518" i="16"/>
  <c r="F625" i="16"/>
  <c r="C625" i="16"/>
  <c r="C606" i="16"/>
  <c r="F606" i="16"/>
  <c r="D526" i="16"/>
  <c r="H541" i="16"/>
  <c r="D567" i="16"/>
  <c r="H519" i="17"/>
  <c r="H526" i="17"/>
  <c r="D578" i="17"/>
  <c r="H567" i="17"/>
  <c r="I676" i="17"/>
  <c r="L676" i="17"/>
  <c r="D533" i="16"/>
  <c r="C643" i="16"/>
  <c r="F643" i="16"/>
  <c r="G643" i="16" s="1"/>
  <c r="H506" i="17"/>
  <c r="H521" i="17"/>
  <c r="D515" i="17"/>
  <c r="I681" i="16"/>
  <c r="L681" i="16"/>
  <c r="H520" i="16"/>
  <c r="D582" i="17"/>
  <c r="D585" i="17"/>
  <c r="F608" i="16"/>
  <c r="C608" i="16"/>
  <c r="H562" i="17"/>
  <c r="H554" i="16"/>
  <c r="H540" i="17"/>
  <c r="D550" i="17"/>
  <c r="H527" i="16"/>
  <c r="D552" i="16"/>
  <c r="H512" i="17"/>
  <c r="H572" i="16"/>
  <c r="H578" i="17"/>
  <c r="F648" i="16"/>
  <c r="C648" i="16"/>
  <c r="H512" i="16"/>
  <c r="D538" i="17"/>
  <c r="H556" i="17"/>
  <c r="D584" i="17"/>
  <c r="H577" i="17"/>
  <c r="I649" i="16"/>
  <c r="L649" i="16"/>
  <c r="H521" i="16"/>
  <c r="D505" i="16"/>
  <c r="D578" i="16"/>
  <c r="H549" i="17"/>
  <c r="D516" i="17"/>
  <c r="H518" i="17"/>
  <c r="H558" i="17"/>
  <c r="D522" i="17"/>
  <c r="D569" i="17"/>
  <c r="I614" i="17"/>
  <c r="L614" i="17"/>
  <c r="L683" i="16"/>
  <c r="I683" i="16"/>
  <c r="C684" i="16"/>
  <c r="F684" i="16"/>
  <c r="F620" i="17"/>
  <c r="C620" i="17"/>
  <c r="C610" i="16"/>
  <c r="F610" i="16"/>
  <c r="D516" i="16"/>
  <c r="I648" i="16"/>
  <c r="L648" i="16"/>
  <c r="H582" i="17"/>
  <c r="I653" i="16"/>
  <c r="L653" i="16"/>
  <c r="D557" i="16"/>
  <c r="D565" i="17"/>
  <c r="D570" i="16"/>
  <c r="D545" i="17"/>
  <c r="F604" i="16"/>
  <c r="C604" i="16"/>
  <c r="F654" i="17"/>
  <c r="C654" i="17"/>
  <c r="D536" i="16"/>
  <c r="L662" i="16"/>
  <c r="I662" i="16"/>
  <c r="H503" i="17"/>
  <c r="D562" i="17"/>
  <c r="H555" i="17"/>
  <c r="D541" i="17"/>
  <c r="H518" i="16"/>
  <c r="D529" i="17"/>
  <c r="D510" i="17"/>
  <c r="H531" i="17"/>
  <c r="D553" i="17"/>
  <c r="H513" i="16"/>
  <c r="D554" i="16"/>
  <c r="H551" i="16"/>
  <c r="H557" i="16"/>
  <c r="D552" i="17"/>
  <c r="L659" i="16"/>
  <c r="I659" i="16"/>
  <c r="H526" i="16"/>
  <c r="D541" i="16"/>
  <c r="H529" i="16"/>
  <c r="D539" i="17"/>
  <c r="D521" i="17"/>
  <c r="D517" i="17"/>
  <c r="D542" i="16"/>
  <c r="F645" i="16"/>
  <c r="C645" i="16"/>
  <c r="H536" i="16"/>
  <c r="H516" i="16"/>
  <c r="D538" i="16"/>
  <c r="H528" i="17"/>
  <c r="D565" i="16"/>
  <c r="H503" i="16"/>
  <c r="H544" i="16"/>
  <c r="H547" i="16"/>
  <c r="D540" i="17"/>
  <c r="C622" i="16"/>
  <c r="F622" i="16"/>
  <c r="H537" i="17"/>
  <c r="H568" i="16"/>
  <c r="D505" i="17"/>
  <c r="D583" i="17"/>
  <c r="H544" i="17"/>
  <c r="D539" i="16"/>
  <c r="F632" i="16"/>
  <c r="C632" i="16"/>
  <c r="D586" i="17"/>
  <c r="D556" i="17"/>
  <c r="C646" i="16"/>
  <c r="F646" i="16"/>
  <c r="D525" i="17"/>
  <c r="H557" i="17"/>
  <c r="D586" i="16"/>
  <c r="H504" i="17"/>
  <c r="D512" i="16"/>
  <c r="H577" i="16"/>
  <c r="H539" i="17"/>
  <c r="D508" i="17"/>
  <c r="D579" i="17"/>
  <c r="I625" i="16"/>
  <c r="L625" i="16"/>
  <c r="D566" i="17"/>
  <c r="C609" i="17"/>
  <c r="F609" i="17"/>
  <c r="F623" i="16"/>
  <c r="C623" i="16"/>
  <c r="H578" i="16"/>
  <c r="H563" i="16"/>
  <c r="D549" i="17"/>
  <c r="H505" i="17"/>
  <c r="D546" i="17"/>
  <c r="H571" i="16"/>
  <c r="H564" i="16"/>
  <c r="C623" i="17"/>
  <c r="F623" i="17"/>
  <c r="H542" i="16"/>
  <c r="H539" i="16"/>
  <c r="F627" i="17"/>
  <c r="C627" i="17"/>
  <c r="H582" i="16"/>
  <c r="D529" i="16"/>
  <c r="H547" i="17"/>
  <c r="I627" i="17"/>
  <c r="L627" i="17"/>
  <c r="H525" i="17"/>
  <c r="H510" i="17"/>
  <c r="L609" i="17"/>
  <c r="I609" i="17"/>
  <c r="D547" i="16"/>
  <c r="D582" i="16"/>
  <c r="L672" i="17"/>
  <c r="I672" i="17"/>
  <c r="H583" i="17"/>
  <c r="D547" i="17"/>
  <c r="D555" i="17"/>
  <c r="D526" i="17"/>
  <c r="L673" i="16"/>
  <c r="M673" i="16" s="1"/>
  <c r="I673" i="16"/>
  <c r="D575" i="17"/>
  <c r="D537" i="16"/>
  <c r="H524" i="16"/>
  <c r="D574" i="17"/>
  <c r="H570" i="16"/>
  <c r="H561" i="16"/>
  <c r="I681" i="17"/>
  <c r="L681" i="17"/>
  <c r="I646" i="16"/>
  <c r="L646" i="16"/>
  <c r="D528" i="16"/>
  <c r="C861" i="19" l="1"/>
  <c r="D861" i="19" s="1"/>
  <c r="C1236" i="19"/>
  <c r="C1232" i="19"/>
  <c r="C1219" i="19"/>
  <c r="C1264" i="19"/>
  <c r="C1218" i="19"/>
  <c r="C1233" i="19"/>
  <c r="C1195" i="19"/>
  <c r="C1189" i="19"/>
  <c r="C1206" i="19"/>
  <c r="C1203" i="19"/>
  <c r="C1213" i="19"/>
  <c r="C1228" i="19"/>
  <c r="C1234" i="19"/>
  <c r="C1272" i="19"/>
  <c r="C1216" i="19"/>
  <c r="C1229" i="19"/>
  <c r="C1220" i="19"/>
  <c r="C1267" i="19"/>
  <c r="C1240" i="19"/>
  <c r="C1188" i="19"/>
  <c r="C1263" i="19"/>
  <c r="C1243" i="19"/>
  <c r="C1193" i="19"/>
  <c r="C1226" i="19"/>
  <c r="C1222" i="19"/>
  <c r="C1210" i="19"/>
  <c r="C1200" i="19"/>
  <c r="C1201" i="19"/>
  <c r="C1190" i="19"/>
  <c r="C1211" i="19"/>
  <c r="C1253" i="19"/>
  <c r="C1196" i="19"/>
  <c r="C1214" i="19"/>
  <c r="C1258" i="19"/>
  <c r="C1192" i="19"/>
  <c r="C1202" i="19"/>
  <c r="C1223" i="19"/>
  <c r="C773" i="18"/>
  <c r="C1167" i="18" s="1"/>
  <c r="C1197" i="19"/>
  <c r="C1247" i="19"/>
  <c r="C1265" i="19"/>
  <c r="C1225" i="19"/>
  <c r="C1246" i="19"/>
  <c r="C1209" i="19"/>
  <c r="C1245" i="19"/>
  <c r="C1268" i="19"/>
  <c r="C1224" i="19"/>
  <c r="C1235" i="19"/>
  <c r="C1270" i="19"/>
  <c r="C1244" i="19"/>
  <c r="C1208" i="19"/>
  <c r="C1238" i="19"/>
  <c r="C1269" i="19"/>
  <c r="C1252" i="19"/>
  <c r="C1204" i="19"/>
  <c r="C1191" i="19"/>
  <c r="C1249" i="19"/>
  <c r="C1217" i="19"/>
  <c r="F721" i="17"/>
  <c r="E1115" i="17" s="1"/>
  <c r="C1231" i="19"/>
  <c r="C1255" i="19"/>
  <c r="C1256" i="19"/>
  <c r="C1237" i="19"/>
  <c r="C1199" i="19"/>
  <c r="C1221" i="19"/>
  <c r="C1207" i="19"/>
  <c r="C1242" i="19"/>
  <c r="C1266" i="19"/>
  <c r="C1215" i="19"/>
  <c r="C1194" i="19"/>
  <c r="C1212" i="19"/>
  <c r="C1239" i="19"/>
  <c r="C1271" i="19"/>
  <c r="C1260" i="19"/>
  <c r="C1227" i="19"/>
  <c r="C1205" i="19"/>
  <c r="C1198" i="19"/>
  <c r="I871" i="19"/>
  <c r="C1165" i="19"/>
  <c r="C1259" i="19" s="1"/>
  <c r="F776" i="18"/>
  <c r="E1170" i="18" s="1"/>
  <c r="C871" i="19"/>
  <c r="D871" i="19" s="1"/>
  <c r="C874" i="19"/>
  <c r="C1168" i="19"/>
  <c r="C1262" i="19" s="1"/>
  <c r="I860" i="19"/>
  <c r="C1154" i="19"/>
  <c r="C1248" i="19" s="1"/>
  <c r="F880" i="19"/>
  <c r="E1174" i="19"/>
  <c r="E1268" i="19" s="1"/>
  <c r="J876" i="19"/>
  <c r="J847" i="19"/>
  <c r="F945" i="19" s="1"/>
  <c r="M822" i="19"/>
  <c r="M836" i="19"/>
  <c r="J817" i="19"/>
  <c r="J835" i="19"/>
  <c r="F933" i="19" s="1"/>
  <c r="L1033" i="19" s="1"/>
  <c r="M834" i="19"/>
  <c r="M824" i="19"/>
  <c r="F922" i="19" s="1"/>
  <c r="I1022" i="19" s="1"/>
  <c r="M829" i="19"/>
  <c r="M863" i="19"/>
  <c r="J813" i="19"/>
  <c r="J836" i="19"/>
  <c r="J872" i="19"/>
  <c r="F970" i="19" s="1"/>
  <c r="I1070" i="19" s="1"/>
  <c r="J831" i="19"/>
  <c r="M840" i="19"/>
  <c r="F938" i="19" s="1"/>
  <c r="J823" i="19"/>
  <c r="F921" i="19" s="1"/>
  <c r="J808" i="19"/>
  <c r="M870" i="19"/>
  <c r="J842" i="19"/>
  <c r="F940" i="19" s="1"/>
  <c r="J812" i="19"/>
  <c r="J803" i="19"/>
  <c r="M859" i="19"/>
  <c r="J800" i="19"/>
  <c r="F898" i="19" s="1"/>
  <c r="L998" i="19" s="1"/>
  <c r="I1028" i="19"/>
  <c r="M820" i="19"/>
  <c r="M846" i="19"/>
  <c r="F944" i="19" s="1"/>
  <c r="I1044" i="19" s="1"/>
  <c r="J839" i="19"/>
  <c r="M812" i="19"/>
  <c r="M810" i="19"/>
  <c r="M815" i="19"/>
  <c r="F913" i="19" s="1"/>
  <c r="J816" i="19"/>
  <c r="F914" i="19" s="1"/>
  <c r="J820" i="19"/>
  <c r="M837" i="19"/>
  <c r="J859" i="19"/>
  <c r="F957" i="19" s="1"/>
  <c r="L1057" i="19" s="1"/>
  <c r="M828" i="19"/>
  <c r="F926" i="19" s="1"/>
  <c r="I1026" i="19" s="1"/>
  <c r="I1056" i="19"/>
  <c r="L1039" i="19"/>
  <c r="C943" i="19"/>
  <c r="C1043" i="19" s="1"/>
  <c r="L880" i="19"/>
  <c r="F873" i="19"/>
  <c r="G873" i="19" s="1"/>
  <c r="L862" i="19"/>
  <c r="L851" i="19"/>
  <c r="M851" i="19" s="1"/>
  <c r="I874" i="19"/>
  <c r="C860" i="19"/>
  <c r="L877" i="19"/>
  <c r="I809" i="19"/>
  <c r="J809" i="19" s="1"/>
  <c r="L868" i="19"/>
  <c r="L854" i="19"/>
  <c r="I838" i="19"/>
  <c r="J838" i="19" s="1"/>
  <c r="C843" i="19"/>
  <c r="D843" i="19" s="1"/>
  <c r="C941" i="19" s="1"/>
  <c r="F1041" i="19" s="1"/>
  <c r="I867" i="19"/>
  <c r="I868" i="19"/>
  <c r="I849" i="19"/>
  <c r="L857" i="19"/>
  <c r="M857" i="19" s="1"/>
  <c r="I805" i="19"/>
  <c r="F854" i="19"/>
  <c r="G854" i="19" s="1"/>
  <c r="C869" i="19"/>
  <c r="D869" i="19" s="1"/>
  <c r="I863" i="19"/>
  <c r="L875" i="19"/>
  <c r="F910" i="19"/>
  <c r="I1010" i="19" s="1"/>
  <c r="C916" i="19"/>
  <c r="F868" i="19"/>
  <c r="G868" i="19" s="1"/>
  <c r="C937" i="19"/>
  <c r="C1037" i="19" s="1"/>
  <c r="F931" i="19"/>
  <c r="I1031" i="19" s="1"/>
  <c r="F911" i="19"/>
  <c r="I1011" i="19" s="1"/>
  <c r="C923" i="19"/>
  <c r="C1023" i="19" s="1"/>
  <c r="C925" i="19"/>
  <c r="F851" i="19"/>
  <c r="G851" i="19" s="1"/>
  <c r="C867" i="19"/>
  <c r="D867" i="19" s="1"/>
  <c r="C965" i="19" s="1"/>
  <c r="F1065" i="19" s="1"/>
  <c r="F959" i="19"/>
  <c r="I1059" i="19" s="1"/>
  <c r="F923" i="19"/>
  <c r="F909" i="19"/>
  <c r="L1009" i="19" s="1"/>
  <c r="F946" i="19"/>
  <c r="L1046" i="19" s="1"/>
  <c r="C963" i="19"/>
  <c r="F935" i="19"/>
  <c r="L1035" i="19" s="1"/>
  <c r="F927" i="19"/>
  <c r="I1027" i="19" s="1"/>
  <c r="C914" i="19"/>
  <c r="C921" i="19"/>
  <c r="F1021" i="19" s="1"/>
  <c r="C898" i="19"/>
  <c r="F998" i="19" s="1"/>
  <c r="C942" i="19"/>
  <c r="C1042" i="19" s="1"/>
  <c r="F943" i="19"/>
  <c r="C849" i="19"/>
  <c r="D849" i="19" s="1"/>
  <c r="I869" i="19"/>
  <c r="C928" i="19"/>
  <c r="C1028" i="19" s="1"/>
  <c r="C924" i="19"/>
  <c r="C1024" i="19" s="1"/>
  <c r="C912" i="19"/>
  <c r="F875" i="19"/>
  <c r="G875" i="19" s="1"/>
  <c r="F930" i="19"/>
  <c r="L1030" i="19" s="1"/>
  <c r="F773" i="18"/>
  <c r="E1167" i="18" s="1"/>
  <c r="G846" i="19"/>
  <c r="G831" i="19"/>
  <c r="C929" i="19" s="1"/>
  <c r="G876" i="19"/>
  <c r="C974" i="19" s="1"/>
  <c r="M882" i="19"/>
  <c r="M880" i="19"/>
  <c r="D872" i="19"/>
  <c r="C970" i="19" s="1"/>
  <c r="C1070" i="19" s="1"/>
  <c r="M801" i="19"/>
  <c r="F899" i="19" s="1"/>
  <c r="I999" i="19" s="1"/>
  <c r="G869" i="19"/>
  <c r="M843" i="19"/>
  <c r="G837" i="19"/>
  <c r="C935" i="19" s="1"/>
  <c r="F1035" i="19" s="1"/>
  <c r="M852" i="19"/>
  <c r="G863" i="19"/>
  <c r="C950" i="19"/>
  <c r="F1050" i="19" s="1"/>
  <c r="M807" i="19"/>
  <c r="F905" i="19" s="1"/>
  <c r="I1005" i="19" s="1"/>
  <c r="J802" i="19"/>
  <c r="F900" i="19" s="1"/>
  <c r="L1000" i="19" s="1"/>
  <c r="D807" i="19"/>
  <c r="G803" i="19"/>
  <c r="M817" i="19"/>
  <c r="M874" i="19"/>
  <c r="G828" i="19"/>
  <c r="C926" i="19" s="1"/>
  <c r="M803" i="19"/>
  <c r="C910" i="19"/>
  <c r="F1042" i="19"/>
  <c r="M850" i="19"/>
  <c r="F1039" i="19"/>
  <c r="C899" i="19"/>
  <c r="G820" i="19"/>
  <c r="C938" i="19"/>
  <c r="M883" i="19"/>
  <c r="F981" i="19" s="1"/>
  <c r="I1081" i="19" s="1"/>
  <c r="G882" i="19"/>
  <c r="G860" i="19"/>
  <c r="M827" i="19"/>
  <c r="F925" i="19" s="1"/>
  <c r="L1025" i="19" s="1"/>
  <c r="J877" i="19"/>
  <c r="C932" i="19"/>
  <c r="M872" i="19"/>
  <c r="M804" i="19"/>
  <c r="F902" i="19" s="1"/>
  <c r="I1002" i="19" s="1"/>
  <c r="G870" i="19"/>
  <c r="G804" i="19"/>
  <c r="C902" i="19" s="1"/>
  <c r="D833" i="19"/>
  <c r="C934" i="19"/>
  <c r="G883" i="19"/>
  <c r="C981" i="19" s="1"/>
  <c r="C920" i="19"/>
  <c r="M855" i="19"/>
  <c r="M871" i="19"/>
  <c r="C957" i="19"/>
  <c r="G881" i="19"/>
  <c r="C979" i="19" s="1"/>
  <c r="D835" i="19"/>
  <c r="C933" i="19" s="1"/>
  <c r="C1033" i="19" s="1"/>
  <c r="M819" i="19"/>
  <c r="M808" i="19"/>
  <c r="M856" i="19"/>
  <c r="G807" i="19"/>
  <c r="G861" i="19"/>
  <c r="C959" i="19" s="1"/>
  <c r="C901" i="19"/>
  <c r="F1001" i="19" s="1"/>
  <c r="C930" i="19"/>
  <c r="F1030" i="19" s="1"/>
  <c r="M831" i="19"/>
  <c r="M876" i="19"/>
  <c r="D847" i="19"/>
  <c r="C945" i="19" s="1"/>
  <c r="C1045" i="19" s="1"/>
  <c r="G871" i="19"/>
  <c r="M826" i="19"/>
  <c r="G833" i="19"/>
  <c r="M873" i="19"/>
  <c r="G811" i="19"/>
  <c r="J822" i="19"/>
  <c r="M867" i="19"/>
  <c r="J852" i="19"/>
  <c r="G824" i="19"/>
  <c r="C922" i="19" s="1"/>
  <c r="G808" i="19"/>
  <c r="C906" i="19" s="1"/>
  <c r="F1006" i="19" s="1"/>
  <c r="M839" i="19"/>
  <c r="G815" i="19"/>
  <c r="C913" i="19" s="1"/>
  <c r="F1013" i="19" s="1"/>
  <c r="C1039" i="19"/>
  <c r="C1046" i="19"/>
  <c r="C982" i="18"/>
  <c r="C1082" i="18" s="1"/>
  <c r="D1082" i="18" s="1"/>
  <c r="C1040" i="19"/>
  <c r="F916" i="19"/>
  <c r="C783" i="18"/>
  <c r="C1177" i="18" s="1"/>
  <c r="C773" i="19"/>
  <c r="C1167" i="19" s="1"/>
  <c r="C1261" i="19" s="1"/>
  <c r="F706" i="18"/>
  <c r="E1100" i="18" s="1"/>
  <c r="C703" i="18"/>
  <c r="C1097" i="18" s="1"/>
  <c r="F748" i="17"/>
  <c r="E1142" i="17" s="1"/>
  <c r="C781" i="18"/>
  <c r="C1175" i="18" s="1"/>
  <c r="C764" i="18"/>
  <c r="C1158" i="18" s="1"/>
  <c r="J849" i="19"/>
  <c r="J867" i="19"/>
  <c r="C766" i="19"/>
  <c r="C1160" i="19" s="1"/>
  <c r="C1254" i="19" s="1"/>
  <c r="F733" i="17"/>
  <c r="E1127" i="17" s="1"/>
  <c r="C736" i="18"/>
  <c r="C1130" i="18" s="1"/>
  <c r="F757" i="17"/>
  <c r="E1151" i="17" s="1"/>
  <c r="F783" i="18"/>
  <c r="E1177" i="18" s="1"/>
  <c r="F727" i="17"/>
  <c r="E1121" i="17" s="1"/>
  <c r="C711" i="18"/>
  <c r="C1105" i="18" s="1"/>
  <c r="D811" i="19"/>
  <c r="C868" i="19"/>
  <c r="C753" i="19"/>
  <c r="I843" i="19"/>
  <c r="D860" i="19"/>
  <c r="J881" i="19"/>
  <c r="F979" i="19" s="1"/>
  <c r="L1079" i="19" s="1"/>
  <c r="F775" i="18"/>
  <c r="E1169" i="18" s="1"/>
  <c r="C762" i="19"/>
  <c r="C1156" i="19" s="1"/>
  <c r="C1250" i="19" s="1"/>
  <c r="C863" i="19"/>
  <c r="C776" i="18"/>
  <c r="C1170" i="18" s="1"/>
  <c r="D817" i="19"/>
  <c r="C915" i="19" s="1"/>
  <c r="J826" i="19"/>
  <c r="C706" i="18"/>
  <c r="C1100" i="18" s="1"/>
  <c r="C775" i="18"/>
  <c r="C1169" i="18" s="1"/>
  <c r="F703" i="18"/>
  <c r="E1097" i="18" s="1"/>
  <c r="F731" i="17"/>
  <c r="E1125" i="17" s="1"/>
  <c r="F770" i="16"/>
  <c r="E1164" i="16" s="1"/>
  <c r="F708" i="17"/>
  <c r="E1102" i="17" s="1"/>
  <c r="C758" i="18"/>
  <c r="C1152" i="18" s="1"/>
  <c r="C753" i="18"/>
  <c r="C1147" i="18" s="1"/>
  <c r="C855" i="19"/>
  <c r="D855" i="19" s="1"/>
  <c r="C805" i="19"/>
  <c r="J871" i="19"/>
  <c r="D858" i="19"/>
  <c r="C956" i="19" s="1"/>
  <c r="F877" i="19"/>
  <c r="D874" i="19"/>
  <c r="D820" i="19"/>
  <c r="D802" i="19"/>
  <c r="J879" i="19"/>
  <c r="L806" i="19"/>
  <c r="F806" i="19"/>
  <c r="C806" i="19"/>
  <c r="I806" i="19"/>
  <c r="J814" i="19"/>
  <c r="J834" i="19"/>
  <c r="J851" i="19"/>
  <c r="C838" i="19"/>
  <c r="M805" i="19"/>
  <c r="C809" i="19"/>
  <c r="G805" i="19"/>
  <c r="F857" i="19"/>
  <c r="J860" i="19"/>
  <c r="J844" i="19"/>
  <c r="F862" i="19"/>
  <c r="D813" i="19"/>
  <c r="D829" i="19"/>
  <c r="C875" i="19"/>
  <c r="I875" i="19"/>
  <c r="G849" i="19"/>
  <c r="J880" i="19"/>
  <c r="J821" i="19"/>
  <c r="F919" i="19" s="1"/>
  <c r="L1019" i="19" s="1"/>
  <c r="F838" i="19"/>
  <c r="L838" i="19"/>
  <c r="M849" i="19"/>
  <c r="D864" i="19"/>
  <c r="M864" i="19"/>
  <c r="J878" i="19"/>
  <c r="F976" i="19" s="1"/>
  <c r="L1076" i="19" s="1"/>
  <c r="L853" i="19"/>
  <c r="F853" i="19"/>
  <c r="L879" i="19"/>
  <c r="F879" i="19"/>
  <c r="J882" i="19"/>
  <c r="F866" i="19"/>
  <c r="L866" i="19"/>
  <c r="D880" i="19"/>
  <c r="D810" i="19"/>
  <c r="C908" i="19" s="1"/>
  <c r="J819" i="19"/>
  <c r="M860" i="19"/>
  <c r="D821" i="19"/>
  <c r="C919" i="19" s="1"/>
  <c r="D856" i="19"/>
  <c r="C954" i="19" s="1"/>
  <c r="F1054" i="19" s="1"/>
  <c r="D857" i="19"/>
  <c r="G864" i="19"/>
  <c r="D882" i="19"/>
  <c r="J870" i="19"/>
  <c r="F968" i="19" s="1"/>
  <c r="I1068" i="19" s="1"/>
  <c r="J850" i="19"/>
  <c r="J854" i="19"/>
  <c r="M809" i="19"/>
  <c r="J864" i="19"/>
  <c r="D878" i="19"/>
  <c r="C976" i="19" s="1"/>
  <c r="C1076" i="19" s="1"/>
  <c r="J810" i="19"/>
  <c r="G809" i="19"/>
  <c r="J856" i="19"/>
  <c r="J865" i="19"/>
  <c r="I855" i="19"/>
  <c r="J857" i="19"/>
  <c r="D819" i="19"/>
  <c r="C917" i="19" s="1"/>
  <c r="F1017" i="19" s="1"/>
  <c r="D870" i="19"/>
  <c r="G855" i="19"/>
  <c r="D850" i="19"/>
  <c r="C948" i="19" s="1"/>
  <c r="F1048" i="19" s="1"/>
  <c r="D854" i="19"/>
  <c r="G880" i="19"/>
  <c r="D998" i="15"/>
  <c r="M1069" i="15"/>
  <c r="M1064" i="15"/>
  <c r="C884" i="17"/>
  <c r="G1080" i="15"/>
  <c r="J1080" i="15"/>
  <c r="J1047" i="15"/>
  <c r="M1047" i="15"/>
  <c r="M1016" i="15"/>
  <c r="D1021" i="15"/>
  <c r="M1080" i="15"/>
  <c r="D1062" i="15"/>
  <c r="D1047" i="15"/>
  <c r="D1058" i="15"/>
  <c r="D1050" i="15"/>
  <c r="G1078" i="15"/>
  <c r="G1025" i="15"/>
  <c r="G1034" i="15"/>
  <c r="G1011" i="15"/>
  <c r="M1071" i="15"/>
  <c r="M1046" i="15"/>
  <c r="G1036" i="15"/>
  <c r="G1064" i="15"/>
  <c r="G1060" i="15"/>
  <c r="C884" i="16"/>
  <c r="M1031" i="15"/>
  <c r="G1076" i="15"/>
  <c r="M1027" i="15"/>
  <c r="M1060" i="15"/>
  <c r="G1049" i="15"/>
  <c r="M1037" i="15"/>
  <c r="G1031" i="15"/>
  <c r="M1023" i="15"/>
  <c r="M1063" i="15"/>
  <c r="G1075" i="15"/>
  <c r="G1016" i="15"/>
  <c r="G1069" i="15"/>
  <c r="D681" i="17"/>
  <c r="D624" i="17"/>
  <c r="C721" i="17" s="1"/>
  <c r="C1115" i="17" s="1"/>
  <c r="D657" i="18"/>
  <c r="D676" i="17"/>
  <c r="D613" i="18"/>
  <c r="D649" i="18"/>
  <c r="D634" i="17"/>
  <c r="C731" i="17" s="1"/>
  <c r="C1125" i="17" s="1"/>
  <c r="D636" i="17"/>
  <c r="C733" i="17" s="1"/>
  <c r="C1127" i="17" s="1"/>
  <c r="D630" i="16"/>
  <c r="C727" i="16" s="1"/>
  <c r="C1121" i="16" s="1"/>
  <c r="D672" i="17"/>
  <c r="D611" i="17"/>
  <c r="C708" i="17" s="1"/>
  <c r="C1102" i="17" s="1"/>
  <c r="D633" i="18"/>
  <c r="D638" i="18"/>
  <c r="D632" i="17"/>
  <c r="D649" i="16"/>
  <c r="D618" i="18"/>
  <c r="D673" i="16"/>
  <c r="D630" i="17"/>
  <c r="C727" i="17" s="1"/>
  <c r="C1121" i="17" s="1"/>
  <c r="D670" i="17"/>
  <c r="D613" i="17"/>
  <c r="D660" i="17"/>
  <c r="C757" i="17" s="1"/>
  <c r="C1151" i="17" s="1"/>
  <c r="D635" i="17"/>
  <c r="D651" i="17"/>
  <c r="C748" i="17" s="1"/>
  <c r="C1142" i="17" s="1"/>
  <c r="D682" i="18"/>
  <c r="D665" i="18"/>
  <c r="D503" i="16"/>
  <c r="D589" i="16" s="1"/>
  <c r="C603" i="16"/>
  <c r="H589" i="18"/>
  <c r="H592" i="18" s="1"/>
  <c r="H589" i="17"/>
  <c r="L675" i="16"/>
  <c r="M675" i="16" s="1"/>
  <c r="H575" i="16"/>
  <c r="H589" i="16" s="1"/>
  <c r="D503" i="17"/>
  <c r="C659" i="17"/>
  <c r="D559" i="17"/>
  <c r="C676" i="16"/>
  <c r="F666" i="16"/>
  <c r="G666" i="16" s="1"/>
  <c r="C666" i="16"/>
  <c r="L655" i="16"/>
  <c r="M655" i="16" s="1"/>
  <c r="L605" i="16"/>
  <c r="M605" i="16" s="1"/>
  <c r="F660" i="16"/>
  <c r="G660" i="16" s="1"/>
  <c r="C677" i="16"/>
  <c r="C640" i="16"/>
  <c r="F669" i="16"/>
  <c r="G669" i="16" s="1"/>
  <c r="C669" i="16"/>
  <c r="I650" i="17"/>
  <c r="J650" i="17" s="1"/>
  <c r="C644" i="17"/>
  <c r="F644" i="16"/>
  <c r="G644" i="16" s="1"/>
  <c r="F677" i="16"/>
  <c r="G677" i="16" s="1"/>
  <c r="L615" i="16"/>
  <c r="M615" i="16" s="1"/>
  <c r="C679" i="16"/>
  <c r="F679" i="16"/>
  <c r="G679" i="16" s="1"/>
  <c r="C648" i="17"/>
  <c r="C644" i="16"/>
  <c r="I667" i="16"/>
  <c r="J667" i="16" s="1"/>
  <c r="I641" i="17"/>
  <c r="J641" i="17" s="1"/>
  <c r="I652" i="16"/>
  <c r="J652" i="16" s="1"/>
  <c r="I668" i="17"/>
  <c r="J668" i="17" s="1"/>
  <c r="L656" i="16"/>
  <c r="M656" i="16" s="1"/>
  <c r="L666" i="17"/>
  <c r="M666" i="17" s="1"/>
  <c r="F648" i="17"/>
  <c r="G648" i="17" s="1"/>
  <c r="C660" i="16"/>
  <c r="I685" i="17"/>
  <c r="J685" i="17" s="1"/>
  <c r="L668" i="17"/>
  <c r="M668" i="17" s="1"/>
  <c r="L652" i="16"/>
  <c r="M652" i="16" s="1"/>
  <c r="L685" i="17"/>
  <c r="M685" i="17" s="1"/>
  <c r="L667" i="16"/>
  <c r="M667" i="16" s="1"/>
  <c r="C656" i="16"/>
  <c r="F603" i="17"/>
  <c r="G603" i="17" s="1"/>
  <c r="F656" i="16"/>
  <c r="G656" i="16" s="1"/>
  <c r="I666" i="17"/>
  <c r="J666" i="17" s="1"/>
  <c r="I813" i="18"/>
  <c r="I675" i="16"/>
  <c r="J675" i="16" s="1"/>
  <c r="I676" i="16"/>
  <c r="J676" i="16" s="1"/>
  <c r="L634" i="16"/>
  <c r="M634" i="16" s="1"/>
  <c r="F640" i="16"/>
  <c r="G640" i="16" s="1"/>
  <c r="F676" i="16"/>
  <c r="G676" i="16" s="1"/>
  <c r="L676" i="16"/>
  <c r="M676" i="16" s="1"/>
  <c r="C603" i="17"/>
  <c r="F614" i="16"/>
  <c r="G614" i="16" s="1"/>
  <c r="C614" i="16"/>
  <c r="F619" i="16"/>
  <c r="G619" i="16" s="1"/>
  <c r="I655" i="16"/>
  <c r="J655" i="16" s="1"/>
  <c r="F644" i="17"/>
  <c r="G644" i="17" s="1"/>
  <c r="F659" i="17"/>
  <c r="G659" i="17" s="1"/>
  <c r="I656" i="16"/>
  <c r="J656" i="16" s="1"/>
  <c r="C619" i="16"/>
  <c r="C857" i="18"/>
  <c r="I857" i="18"/>
  <c r="C813" i="18"/>
  <c r="G635" i="18"/>
  <c r="G674" i="18"/>
  <c r="J653" i="18"/>
  <c r="M633" i="18"/>
  <c r="F730" i="18" s="1"/>
  <c r="E1124" i="18" s="1"/>
  <c r="E1218" i="18" s="1"/>
  <c r="G607" i="18"/>
  <c r="J663" i="18"/>
  <c r="M632" i="18"/>
  <c r="J652" i="18"/>
  <c r="M647" i="18"/>
  <c r="M672" i="18"/>
  <c r="I642" i="17"/>
  <c r="J642" i="17" s="1"/>
  <c r="J654" i="18"/>
  <c r="M654" i="18"/>
  <c r="J674" i="18"/>
  <c r="D622" i="18"/>
  <c r="M670" i="18"/>
  <c r="J670" i="18"/>
  <c r="D635" i="18"/>
  <c r="D632" i="18"/>
  <c r="D625" i="18"/>
  <c r="M653" i="18"/>
  <c r="D646" i="18"/>
  <c r="G621" i="18"/>
  <c r="G630" i="18"/>
  <c r="F727" i="18" s="1"/>
  <c r="E1121" i="18" s="1"/>
  <c r="E1215" i="18" s="1"/>
  <c r="I615" i="16"/>
  <c r="J615" i="16" s="1"/>
  <c r="D664" i="18"/>
  <c r="M607" i="18"/>
  <c r="J607" i="18"/>
  <c r="D607" i="18"/>
  <c r="M663" i="18"/>
  <c r="D623" i="18"/>
  <c r="D629" i="18"/>
  <c r="M652" i="18"/>
  <c r="J647" i="18"/>
  <c r="I634" i="16"/>
  <c r="J634" i="16" s="1"/>
  <c r="D617" i="18"/>
  <c r="C714" i="18" s="1"/>
  <c r="C1108" i="18" s="1"/>
  <c r="J677" i="18"/>
  <c r="M613" i="18"/>
  <c r="F710" i="18" s="1"/>
  <c r="E1104" i="18" s="1"/>
  <c r="M621" i="18"/>
  <c r="G626" i="18"/>
  <c r="G615" i="18"/>
  <c r="D659" i="18"/>
  <c r="G631" i="18"/>
  <c r="F728" i="18" s="1"/>
  <c r="E1122" i="18" s="1"/>
  <c r="J680" i="18"/>
  <c r="G673" i="18"/>
  <c r="M605" i="18"/>
  <c r="J659" i="18"/>
  <c r="M657" i="18"/>
  <c r="F754" i="18" s="1"/>
  <c r="E1148" i="18" s="1"/>
  <c r="E1242" i="18" s="1"/>
  <c r="F857" i="18"/>
  <c r="L857" i="18"/>
  <c r="J604" i="18"/>
  <c r="C701" i="18" s="1"/>
  <c r="C1095" i="18" s="1"/>
  <c r="G666" i="18"/>
  <c r="J658" i="18"/>
  <c r="M668" i="18"/>
  <c r="M620" i="18"/>
  <c r="G603" i="18"/>
  <c r="D611" i="18"/>
  <c r="J626" i="18"/>
  <c r="G670" i="18"/>
  <c r="D637" i="18"/>
  <c r="C734" i="18" s="1"/>
  <c r="C1128" i="18" s="1"/>
  <c r="D634" i="18"/>
  <c r="C731" i="18" s="1"/>
  <c r="C1125" i="18" s="1"/>
  <c r="G685" i="18"/>
  <c r="G636" i="18"/>
  <c r="F733" i="18" s="1"/>
  <c r="E1127" i="18" s="1"/>
  <c r="M674" i="18"/>
  <c r="M618" i="18"/>
  <c r="F715" i="18" s="1"/>
  <c r="E1109" i="18" s="1"/>
  <c r="J638" i="18"/>
  <c r="M623" i="18"/>
  <c r="G632" i="18"/>
  <c r="J611" i="18"/>
  <c r="J643" i="18"/>
  <c r="D621" i="18"/>
  <c r="D647" i="18"/>
  <c r="D643" i="18"/>
  <c r="D669" i="18"/>
  <c r="G658" i="18"/>
  <c r="G641" i="18"/>
  <c r="G653" i="18"/>
  <c r="F750" i="18" s="1"/>
  <c r="E1144" i="18" s="1"/>
  <c r="D671" i="18"/>
  <c r="C768" i="18" s="1"/>
  <c r="C1162" i="18" s="1"/>
  <c r="G671" i="18"/>
  <c r="F768" i="18" s="1"/>
  <c r="E1162" i="18" s="1"/>
  <c r="M685" i="18"/>
  <c r="G617" i="18"/>
  <c r="F714" i="18" s="1"/>
  <c r="E1108" i="18" s="1"/>
  <c r="M677" i="18"/>
  <c r="M646" i="18"/>
  <c r="D652" i="18"/>
  <c r="C749" i="18" s="1"/>
  <c r="C1143" i="18" s="1"/>
  <c r="G659" i="18"/>
  <c r="G610" i="18"/>
  <c r="F707" i="18" s="1"/>
  <c r="E1101" i="18" s="1"/>
  <c r="D631" i="18"/>
  <c r="C728" i="18" s="1"/>
  <c r="C1122" i="18" s="1"/>
  <c r="G624" i="18"/>
  <c r="D624" i="18"/>
  <c r="M628" i="18"/>
  <c r="G662" i="18"/>
  <c r="D663" i="18"/>
  <c r="G663" i="18"/>
  <c r="D651" i="18"/>
  <c r="C748" i="18" s="1"/>
  <c r="C1142" i="18" s="1"/>
  <c r="M658" i="18"/>
  <c r="D672" i="18"/>
  <c r="D603" i="18"/>
  <c r="F813" i="18"/>
  <c r="L813" i="18"/>
  <c r="M626" i="18"/>
  <c r="M615" i="18"/>
  <c r="J629" i="18"/>
  <c r="M625" i="18"/>
  <c r="M640" i="18"/>
  <c r="D670" i="18"/>
  <c r="C767" i="18" s="1"/>
  <c r="C1161" i="18" s="1"/>
  <c r="M635" i="18"/>
  <c r="G637" i="18"/>
  <c r="F734" i="18" s="1"/>
  <c r="E1128" i="18" s="1"/>
  <c r="D685" i="18"/>
  <c r="F661" i="16"/>
  <c r="G661" i="16" s="1"/>
  <c r="I633" i="16"/>
  <c r="J633" i="16" s="1"/>
  <c r="L686" i="16"/>
  <c r="M686" i="16" s="1"/>
  <c r="L642" i="17"/>
  <c r="M642" i="17" s="1"/>
  <c r="L669" i="17"/>
  <c r="M669" i="17" s="1"/>
  <c r="I669" i="17"/>
  <c r="J669" i="17" s="1"/>
  <c r="D636" i="18"/>
  <c r="C733" i="18" s="1"/>
  <c r="C1127" i="18" s="1"/>
  <c r="G640" i="18"/>
  <c r="F737" i="18" s="1"/>
  <c r="E1131" i="18" s="1"/>
  <c r="E1225" i="18" s="1"/>
  <c r="D640" i="18"/>
  <c r="J618" i="18"/>
  <c r="G622" i="18"/>
  <c r="D674" i="18"/>
  <c r="D644" i="18"/>
  <c r="C741" i="18" s="1"/>
  <c r="C1135" i="18" s="1"/>
  <c r="G646" i="18"/>
  <c r="M643" i="18"/>
  <c r="M666" i="18"/>
  <c r="J633" i="18"/>
  <c r="G655" i="18"/>
  <c r="F752" i="18" s="1"/>
  <c r="E1146" i="18" s="1"/>
  <c r="D677" i="18"/>
  <c r="G677" i="18"/>
  <c r="D608" i="18"/>
  <c r="C705" i="18" s="1"/>
  <c r="C1099" i="18" s="1"/>
  <c r="G643" i="18"/>
  <c r="J624" i="18"/>
  <c r="M669" i="18"/>
  <c r="J669" i="18"/>
  <c r="G629" i="18"/>
  <c r="J664" i="18"/>
  <c r="D648" i="18"/>
  <c r="C745" i="18" s="1"/>
  <c r="C1139" i="18" s="1"/>
  <c r="M665" i="18"/>
  <c r="F762" i="18" s="1"/>
  <c r="E1156" i="18" s="1"/>
  <c r="J641" i="18"/>
  <c r="D675" i="18"/>
  <c r="C772" i="18" s="1"/>
  <c r="C1166" i="18" s="1"/>
  <c r="G681" i="18"/>
  <c r="J613" i="18"/>
  <c r="J621" i="18"/>
  <c r="D615" i="18"/>
  <c r="G652" i="18"/>
  <c r="J628" i="18"/>
  <c r="D605" i="18"/>
  <c r="G605" i="18"/>
  <c r="D673" i="18"/>
  <c r="D662" i="18"/>
  <c r="J605" i="18"/>
  <c r="J649" i="18"/>
  <c r="M649" i="18"/>
  <c r="F746" i="18" s="1"/>
  <c r="E1140" i="18" s="1"/>
  <c r="E1234" i="18" s="1"/>
  <c r="D628" i="18"/>
  <c r="C725" i="18" s="1"/>
  <c r="C1119" i="18" s="1"/>
  <c r="M604" i="18"/>
  <c r="F701" i="18" s="1"/>
  <c r="E1095" i="18" s="1"/>
  <c r="M622" i="18"/>
  <c r="J622" i="18"/>
  <c r="D666" i="18"/>
  <c r="G672" i="18"/>
  <c r="F769" i="18" s="1"/>
  <c r="E1163" i="18" s="1"/>
  <c r="J620" i="18"/>
  <c r="D680" i="18"/>
  <c r="C777" i="18" s="1"/>
  <c r="C1171" i="18" s="1"/>
  <c r="G620" i="18"/>
  <c r="M673" i="18"/>
  <c r="J615" i="18"/>
  <c r="J625" i="18"/>
  <c r="D683" i="18"/>
  <c r="M662" i="18"/>
  <c r="D668" i="18"/>
  <c r="J666" i="18"/>
  <c r="M683" i="18"/>
  <c r="G647" i="18"/>
  <c r="G608" i="18"/>
  <c r="F705" i="18" s="1"/>
  <c r="E1099" i="18" s="1"/>
  <c r="G669" i="18"/>
  <c r="F766" i="18" s="1"/>
  <c r="E1160" i="18" s="1"/>
  <c r="E1254" i="18" s="1"/>
  <c r="J632" i="18"/>
  <c r="M681" i="18"/>
  <c r="J603" i="18"/>
  <c r="L633" i="16"/>
  <c r="M633" i="16" s="1"/>
  <c r="I686" i="16"/>
  <c r="J686" i="16" s="1"/>
  <c r="I685" i="16"/>
  <c r="J685" i="16" s="1"/>
  <c r="I605" i="16"/>
  <c r="C661" i="16"/>
  <c r="L685" i="16"/>
  <c r="M685" i="16" s="1"/>
  <c r="M638" i="18"/>
  <c r="F735" i="18" s="1"/>
  <c r="E1129" i="18" s="1"/>
  <c r="J623" i="18"/>
  <c r="M611" i="18"/>
  <c r="G625" i="18"/>
  <c r="J662" i="18"/>
  <c r="G644" i="18"/>
  <c r="F741" i="18" s="1"/>
  <c r="E1135" i="18" s="1"/>
  <c r="G668" i="18"/>
  <c r="D630" i="18"/>
  <c r="C727" i="18" s="1"/>
  <c r="C1121" i="18" s="1"/>
  <c r="G664" i="18"/>
  <c r="D655" i="18"/>
  <c r="C752" i="18" s="1"/>
  <c r="C1146" i="18" s="1"/>
  <c r="J683" i="18"/>
  <c r="G623" i="18"/>
  <c r="M624" i="18"/>
  <c r="M664" i="18"/>
  <c r="G648" i="18"/>
  <c r="F745" i="18" s="1"/>
  <c r="E1139" i="18" s="1"/>
  <c r="E1233" i="18" s="1"/>
  <c r="J681" i="18"/>
  <c r="J672" i="18"/>
  <c r="M603" i="18"/>
  <c r="D658" i="18"/>
  <c r="J665" i="18"/>
  <c r="L674" i="16"/>
  <c r="M674" i="16" s="1"/>
  <c r="I674" i="16"/>
  <c r="J674" i="16" s="1"/>
  <c r="I614" i="16"/>
  <c r="J614" i="16" s="1"/>
  <c r="L614" i="16"/>
  <c r="M614" i="16" s="1"/>
  <c r="D641" i="18"/>
  <c r="C738" i="18" s="1"/>
  <c r="C1132" i="18" s="1"/>
  <c r="D653" i="18"/>
  <c r="C750" i="18" s="1"/>
  <c r="C1144" i="18" s="1"/>
  <c r="J685" i="18"/>
  <c r="M641" i="18"/>
  <c r="G675" i="18"/>
  <c r="F772" i="18" s="1"/>
  <c r="E1166" i="18" s="1"/>
  <c r="D681" i="18"/>
  <c r="J646" i="18"/>
  <c r="D626" i="18"/>
  <c r="D610" i="18"/>
  <c r="C707" i="18" s="1"/>
  <c r="C1101" i="18" s="1"/>
  <c r="M680" i="18"/>
  <c r="G628" i="18"/>
  <c r="M659" i="18"/>
  <c r="J657" i="18"/>
  <c r="J682" i="18"/>
  <c r="M682" i="18"/>
  <c r="F779" i="18" s="1"/>
  <c r="E1173" i="18" s="1"/>
  <c r="E1267" i="18" s="1"/>
  <c r="G651" i="18"/>
  <c r="F748" i="18" s="1"/>
  <c r="E1142" i="18" s="1"/>
  <c r="J668" i="18"/>
  <c r="G680" i="18"/>
  <c r="F777" i="18" s="1"/>
  <c r="E1171" i="18" s="1"/>
  <c r="D620" i="18"/>
  <c r="G611" i="18"/>
  <c r="J673" i="18"/>
  <c r="M629" i="18"/>
  <c r="J640" i="18"/>
  <c r="G683" i="18"/>
  <c r="F780" i="18" s="1"/>
  <c r="E1174" i="18" s="1"/>
  <c r="D654" i="18"/>
  <c r="G654" i="18"/>
  <c r="J635" i="18"/>
  <c r="G634" i="18"/>
  <c r="F731" i="18" s="1"/>
  <c r="E1125" i="18" s="1"/>
  <c r="F643" i="17"/>
  <c r="G643" i="17" s="1"/>
  <c r="C643" i="17"/>
  <c r="L641" i="17"/>
  <c r="M641" i="17" s="1"/>
  <c r="L650" i="17"/>
  <c r="M650" i="17" s="1"/>
  <c r="L663" i="17"/>
  <c r="M663" i="17" s="1"/>
  <c r="I663" i="17"/>
  <c r="J663" i="17" s="1"/>
  <c r="C637" i="16"/>
  <c r="F637" i="16"/>
  <c r="L647" i="17"/>
  <c r="I647" i="17"/>
  <c r="G627" i="17"/>
  <c r="D623" i="17"/>
  <c r="J625" i="16"/>
  <c r="F686" i="17"/>
  <c r="C686" i="17"/>
  <c r="L636" i="16"/>
  <c r="I636" i="16"/>
  <c r="F654" i="16"/>
  <c r="C654" i="16"/>
  <c r="L655" i="17"/>
  <c r="I655" i="17"/>
  <c r="G604" i="16"/>
  <c r="F701" i="16" s="1"/>
  <c r="E1095" i="16" s="1"/>
  <c r="J653" i="16"/>
  <c r="D684" i="16"/>
  <c r="C781" i="16" s="1"/>
  <c r="C1175" i="16" s="1"/>
  <c r="M683" i="16"/>
  <c r="M649" i="16"/>
  <c r="F746" i="16" s="1"/>
  <c r="E1140" i="16" s="1"/>
  <c r="I678" i="17"/>
  <c r="L678" i="17"/>
  <c r="D643" i="16"/>
  <c r="I619" i="17"/>
  <c r="L619" i="17"/>
  <c r="D606" i="16"/>
  <c r="C680" i="17"/>
  <c r="F680" i="17"/>
  <c r="C685" i="16"/>
  <c r="F685" i="16"/>
  <c r="C628" i="17"/>
  <c r="F628" i="17"/>
  <c r="G607" i="16"/>
  <c r="F704" i="16" s="1"/>
  <c r="E1098" i="16" s="1"/>
  <c r="M620" i="17"/>
  <c r="I673" i="17"/>
  <c r="L673" i="17"/>
  <c r="C627" i="16"/>
  <c r="F627" i="16"/>
  <c r="D659" i="16"/>
  <c r="J606" i="16"/>
  <c r="G680" i="16"/>
  <c r="F777" i="16" s="1"/>
  <c r="E1171" i="16" s="1"/>
  <c r="M627" i="17"/>
  <c r="I671" i="16"/>
  <c r="L671" i="16"/>
  <c r="I639" i="17"/>
  <c r="L639" i="17"/>
  <c r="D632" i="16"/>
  <c r="I644" i="17"/>
  <c r="L644" i="17"/>
  <c r="G622" i="16"/>
  <c r="F719" i="16" s="1"/>
  <c r="E1113" i="16" s="1"/>
  <c r="L603" i="16"/>
  <c r="I603" i="16"/>
  <c r="C617" i="17"/>
  <c r="F617" i="17"/>
  <c r="I626" i="16"/>
  <c r="L626" i="16"/>
  <c r="I631" i="17"/>
  <c r="L631" i="17"/>
  <c r="C610" i="17"/>
  <c r="F610" i="17"/>
  <c r="F662" i="17"/>
  <c r="C662" i="17"/>
  <c r="F603" i="16"/>
  <c r="F665" i="17"/>
  <c r="C665" i="17"/>
  <c r="J648" i="16"/>
  <c r="C616" i="16"/>
  <c r="F616" i="16"/>
  <c r="G610" i="16"/>
  <c r="J683" i="16"/>
  <c r="M614" i="17"/>
  <c r="I618" i="17"/>
  <c r="L618" i="17"/>
  <c r="I649" i="17"/>
  <c r="L649" i="17"/>
  <c r="C605" i="16"/>
  <c r="F605" i="16"/>
  <c r="D648" i="16"/>
  <c r="C745" i="16" s="1"/>
  <c r="C1139" i="16" s="1"/>
  <c r="I612" i="17"/>
  <c r="L612" i="17"/>
  <c r="I640" i="17"/>
  <c r="L640" i="17"/>
  <c r="F682" i="17"/>
  <c r="C682" i="17"/>
  <c r="M681" i="16"/>
  <c r="I667" i="17"/>
  <c r="L667" i="17"/>
  <c r="C667" i="16"/>
  <c r="F667" i="16"/>
  <c r="G653" i="16"/>
  <c r="C677" i="17"/>
  <c r="F677" i="17"/>
  <c r="I637" i="16"/>
  <c r="L637" i="16"/>
  <c r="I652" i="17"/>
  <c r="L652" i="17"/>
  <c r="I661" i="17"/>
  <c r="L661" i="17"/>
  <c r="D662" i="16"/>
  <c r="F673" i="17"/>
  <c r="C673" i="17"/>
  <c r="M610" i="16"/>
  <c r="J610" i="16"/>
  <c r="D609" i="16"/>
  <c r="L658" i="16"/>
  <c r="I658" i="16"/>
  <c r="C650" i="16"/>
  <c r="F650" i="16"/>
  <c r="L646" i="17"/>
  <c r="I646" i="17"/>
  <c r="J620" i="17"/>
  <c r="L665" i="17"/>
  <c r="I665" i="17"/>
  <c r="I615" i="17"/>
  <c r="L615" i="17"/>
  <c r="L628" i="16"/>
  <c r="I628" i="16"/>
  <c r="C657" i="17"/>
  <c r="F657" i="17"/>
  <c r="F661" i="17"/>
  <c r="C661" i="17"/>
  <c r="L607" i="17"/>
  <c r="I607" i="17"/>
  <c r="F624" i="16"/>
  <c r="C624" i="16"/>
  <c r="J643" i="16"/>
  <c r="I664" i="17"/>
  <c r="L664" i="17"/>
  <c r="I675" i="17"/>
  <c r="L675" i="17"/>
  <c r="C607" i="17"/>
  <c r="F607" i="17"/>
  <c r="M635" i="17"/>
  <c r="F732" i="17" s="1"/>
  <c r="E1126" i="17" s="1"/>
  <c r="I665" i="16"/>
  <c r="L665" i="16"/>
  <c r="C613" i="16"/>
  <c r="F613" i="16"/>
  <c r="G614" i="17"/>
  <c r="M672" i="17"/>
  <c r="F769" i="17" s="1"/>
  <c r="E1163" i="17" s="1"/>
  <c r="D646" i="16"/>
  <c r="F642" i="16"/>
  <c r="C642" i="16"/>
  <c r="C653" i="17"/>
  <c r="F653" i="17"/>
  <c r="J649" i="16"/>
  <c r="C650" i="17"/>
  <c r="F650" i="17"/>
  <c r="I621" i="17"/>
  <c r="L621" i="17"/>
  <c r="M670" i="17"/>
  <c r="F767" i="17" s="1"/>
  <c r="E1161" i="17" s="1"/>
  <c r="G662" i="16"/>
  <c r="C674" i="16"/>
  <c r="F674" i="16"/>
  <c r="F604" i="17"/>
  <c r="C604" i="17"/>
  <c r="L684" i="17"/>
  <c r="I684" i="17"/>
  <c r="L659" i="17"/>
  <c r="I659" i="17"/>
  <c r="C671" i="17"/>
  <c r="F671" i="17"/>
  <c r="L638" i="17"/>
  <c r="I638" i="17"/>
  <c r="C620" i="16"/>
  <c r="F620" i="16"/>
  <c r="I680" i="17"/>
  <c r="L680" i="17"/>
  <c r="L648" i="17"/>
  <c r="I648" i="17"/>
  <c r="L605" i="17"/>
  <c r="I605" i="17"/>
  <c r="C666" i="17"/>
  <c r="F666" i="17"/>
  <c r="M646" i="16"/>
  <c r="I670" i="16"/>
  <c r="L670" i="16"/>
  <c r="C682" i="16"/>
  <c r="F682" i="16"/>
  <c r="L682" i="16"/>
  <c r="I682" i="16"/>
  <c r="C646" i="17"/>
  <c r="F646" i="17"/>
  <c r="D623" i="16"/>
  <c r="C720" i="16" s="1"/>
  <c r="C1114" i="16" s="1"/>
  <c r="F679" i="17"/>
  <c r="C679" i="17"/>
  <c r="C683" i="17"/>
  <c r="F683" i="17"/>
  <c r="F665" i="16"/>
  <c r="C665" i="16"/>
  <c r="C652" i="17"/>
  <c r="F652" i="17"/>
  <c r="C636" i="16"/>
  <c r="F636" i="16"/>
  <c r="F645" i="17"/>
  <c r="C645" i="17"/>
  <c r="C657" i="16"/>
  <c r="F657" i="16"/>
  <c r="D610" i="16"/>
  <c r="C669" i="17"/>
  <c r="F669" i="17"/>
  <c r="C616" i="17"/>
  <c r="F616" i="17"/>
  <c r="L621" i="16"/>
  <c r="I621" i="16"/>
  <c r="I677" i="17"/>
  <c r="L677" i="17"/>
  <c r="I656" i="17"/>
  <c r="L656" i="17"/>
  <c r="G648" i="16"/>
  <c r="L672" i="16"/>
  <c r="I672" i="16"/>
  <c r="F652" i="16"/>
  <c r="C652" i="16"/>
  <c r="G608" i="16"/>
  <c r="F705" i="16" s="1"/>
  <c r="E1099" i="16" s="1"/>
  <c r="I606" i="17"/>
  <c r="L606" i="17"/>
  <c r="F633" i="16"/>
  <c r="C633" i="16"/>
  <c r="J676" i="17"/>
  <c r="C678" i="17"/>
  <c r="F678" i="17"/>
  <c r="I626" i="17"/>
  <c r="L626" i="17"/>
  <c r="L641" i="16"/>
  <c r="I641" i="16"/>
  <c r="D625" i="16"/>
  <c r="F655" i="16"/>
  <c r="C655" i="16"/>
  <c r="C663" i="17"/>
  <c r="F663" i="17"/>
  <c r="F633" i="17"/>
  <c r="C633" i="17"/>
  <c r="D683" i="16"/>
  <c r="D617" i="16"/>
  <c r="C714" i="16" s="1"/>
  <c r="C1108" i="16" s="1"/>
  <c r="I650" i="16"/>
  <c r="L650" i="16"/>
  <c r="J609" i="16"/>
  <c r="L666" i="16"/>
  <c r="I666" i="16"/>
  <c r="F664" i="16"/>
  <c r="C664" i="16"/>
  <c r="I645" i="17"/>
  <c r="L645" i="17"/>
  <c r="M630" i="16"/>
  <c r="F727" i="16" s="1"/>
  <c r="E1121" i="16" s="1"/>
  <c r="I660" i="16"/>
  <c r="L660" i="16"/>
  <c r="C606" i="17"/>
  <c r="F606" i="17"/>
  <c r="C615" i="16"/>
  <c r="F615" i="16"/>
  <c r="C668" i="16"/>
  <c r="F668" i="16"/>
  <c r="F631" i="17"/>
  <c r="C631" i="17"/>
  <c r="F634" i="16"/>
  <c r="C634" i="16"/>
  <c r="C612" i="17"/>
  <c r="F612" i="17"/>
  <c r="L674" i="17"/>
  <c r="I674" i="17"/>
  <c r="C672" i="16"/>
  <c r="F672" i="16"/>
  <c r="C637" i="17"/>
  <c r="F637" i="17"/>
  <c r="G659" i="16"/>
  <c r="I622" i="17"/>
  <c r="L622" i="17"/>
  <c r="I686" i="17"/>
  <c r="L686" i="17"/>
  <c r="C667" i="17"/>
  <c r="F667" i="17"/>
  <c r="M606" i="16"/>
  <c r="L640" i="16"/>
  <c r="I640" i="16"/>
  <c r="J632" i="17"/>
  <c r="J635" i="17"/>
  <c r="C621" i="16"/>
  <c r="F621" i="16"/>
  <c r="D681" i="16"/>
  <c r="D631" i="16"/>
  <c r="C728" i="16" s="1"/>
  <c r="C1122" i="16" s="1"/>
  <c r="D680" i="16"/>
  <c r="C777" i="16" s="1"/>
  <c r="C1171" i="16" s="1"/>
  <c r="C647" i="17"/>
  <c r="F647" i="17"/>
  <c r="D627" i="17"/>
  <c r="L664" i="16"/>
  <c r="I664" i="16"/>
  <c r="G609" i="17"/>
  <c r="L604" i="17"/>
  <c r="I604" i="17"/>
  <c r="G646" i="16"/>
  <c r="F743" i="16" s="1"/>
  <c r="E1137" i="16" s="1"/>
  <c r="L644" i="16"/>
  <c r="I644" i="16"/>
  <c r="F641" i="16"/>
  <c r="C641" i="16"/>
  <c r="J659" i="16"/>
  <c r="G654" i="17"/>
  <c r="F751" i="17" s="1"/>
  <c r="E1145" i="17" s="1"/>
  <c r="M648" i="16"/>
  <c r="G620" i="17"/>
  <c r="F717" i="17" s="1"/>
  <c r="E1111" i="17" s="1"/>
  <c r="I658" i="17"/>
  <c r="L658" i="17"/>
  <c r="C684" i="17"/>
  <c r="F684" i="17"/>
  <c r="L612" i="16"/>
  <c r="I612" i="16"/>
  <c r="D608" i="16"/>
  <c r="C705" i="16" s="1"/>
  <c r="C1099" i="16" s="1"/>
  <c r="J681" i="16"/>
  <c r="M676" i="17"/>
  <c r="F773" i="17" s="1"/>
  <c r="E1167" i="17" s="1"/>
  <c r="I611" i="16"/>
  <c r="L611" i="16"/>
  <c r="F635" i="16"/>
  <c r="C635" i="16"/>
  <c r="J670" i="17"/>
  <c r="I635" i="16"/>
  <c r="L635" i="16"/>
  <c r="M609" i="16"/>
  <c r="G609" i="16"/>
  <c r="J623" i="17"/>
  <c r="L619" i="16"/>
  <c r="I619" i="16"/>
  <c r="I638" i="16"/>
  <c r="L638" i="16"/>
  <c r="L643" i="17"/>
  <c r="I643" i="17"/>
  <c r="F663" i="16"/>
  <c r="C663" i="16"/>
  <c r="F658" i="17"/>
  <c r="C658" i="17"/>
  <c r="C651" i="16"/>
  <c r="F651" i="16"/>
  <c r="C611" i="16"/>
  <c r="F611" i="16"/>
  <c r="L608" i="17"/>
  <c r="I608" i="17"/>
  <c r="M632" i="17"/>
  <c r="F729" i="17" s="1"/>
  <c r="E1123" i="17" s="1"/>
  <c r="F628" i="16"/>
  <c r="C628" i="16"/>
  <c r="I661" i="16"/>
  <c r="L661" i="16"/>
  <c r="F629" i="16"/>
  <c r="C629" i="16"/>
  <c r="I639" i="16"/>
  <c r="L639" i="16"/>
  <c r="C686" i="16"/>
  <c r="F686" i="16"/>
  <c r="C605" i="17"/>
  <c r="F605" i="17"/>
  <c r="J646" i="16"/>
  <c r="M681" i="17"/>
  <c r="F778" i="17" s="1"/>
  <c r="E1172" i="17" s="1"/>
  <c r="C674" i="17"/>
  <c r="F674" i="17"/>
  <c r="F675" i="17"/>
  <c r="C675" i="17"/>
  <c r="C626" i="17"/>
  <c r="F626" i="17"/>
  <c r="I610" i="17"/>
  <c r="L610" i="17"/>
  <c r="J627" i="17"/>
  <c r="L642" i="16"/>
  <c r="I642" i="16"/>
  <c r="C649" i="17"/>
  <c r="F649" i="17"/>
  <c r="I663" i="16"/>
  <c r="L663" i="16"/>
  <c r="G623" i="16"/>
  <c r="F720" i="16" s="1"/>
  <c r="E1114" i="16" s="1"/>
  <c r="I677" i="16"/>
  <c r="L677" i="16"/>
  <c r="I657" i="17"/>
  <c r="L657" i="17"/>
  <c r="I668" i="16"/>
  <c r="L668" i="16"/>
  <c r="D622" i="16"/>
  <c r="C719" i="16" s="1"/>
  <c r="C1113" i="16" s="1"/>
  <c r="C640" i="17"/>
  <c r="F640" i="17"/>
  <c r="F638" i="16"/>
  <c r="C638" i="16"/>
  <c r="D645" i="16"/>
  <c r="C742" i="16" s="1"/>
  <c r="C1136" i="16" s="1"/>
  <c r="C621" i="17"/>
  <c r="F621" i="17"/>
  <c r="L651" i="16"/>
  <c r="I651" i="16"/>
  <c r="C629" i="17"/>
  <c r="F629" i="17"/>
  <c r="L603" i="17"/>
  <c r="I603" i="17"/>
  <c r="J662" i="16"/>
  <c r="J681" i="17"/>
  <c r="I624" i="16"/>
  <c r="L624" i="16"/>
  <c r="J673" i="16"/>
  <c r="F655" i="17"/>
  <c r="C655" i="17"/>
  <c r="I683" i="17"/>
  <c r="L683" i="17"/>
  <c r="J672" i="17"/>
  <c r="C647" i="16"/>
  <c r="F647" i="16"/>
  <c r="J609" i="17"/>
  <c r="M609" i="17"/>
  <c r="I625" i="17"/>
  <c r="L625" i="17"/>
  <c r="G623" i="17"/>
  <c r="L678" i="16"/>
  <c r="I678" i="16"/>
  <c r="D609" i="17"/>
  <c r="M625" i="16"/>
  <c r="F608" i="17"/>
  <c r="C608" i="17"/>
  <c r="F612" i="16"/>
  <c r="C612" i="16"/>
  <c r="F625" i="17"/>
  <c r="C625" i="17"/>
  <c r="C656" i="17"/>
  <c r="F656" i="17"/>
  <c r="G632" i="16"/>
  <c r="F639" i="16"/>
  <c r="C639" i="16"/>
  <c r="I637" i="17"/>
  <c r="L637" i="17"/>
  <c r="I647" i="16"/>
  <c r="L647" i="16"/>
  <c r="L628" i="17"/>
  <c r="I628" i="17"/>
  <c r="L616" i="16"/>
  <c r="I616" i="16"/>
  <c r="G645" i="16"/>
  <c r="F742" i="16" s="1"/>
  <c r="E1136" i="16" s="1"/>
  <c r="C639" i="17"/>
  <c r="F639" i="17"/>
  <c r="L629" i="16"/>
  <c r="I629" i="16"/>
  <c r="M659" i="16"/>
  <c r="I657" i="16"/>
  <c r="L657" i="16"/>
  <c r="L613" i="16"/>
  <c r="I613" i="16"/>
  <c r="L618" i="16"/>
  <c r="I618" i="16"/>
  <c r="F641" i="17"/>
  <c r="C641" i="17"/>
  <c r="M662" i="16"/>
  <c r="D654" i="17"/>
  <c r="C751" i="17" s="1"/>
  <c r="C1145" i="17" s="1"/>
  <c r="D604" i="16"/>
  <c r="C701" i="16" s="1"/>
  <c r="C1095" i="16" s="1"/>
  <c r="C670" i="16"/>
  <c r="F670" i="16"/>
  <c r="M653" i="16"/>
  <c r="L682" i="17"/>
  <c r="I682" i="17"/>
  <c r="D620" i="17"/>
  <c r="C717" i="17" s="1"/>
  <c r="C1111" i="17" s="1"/>
  <c r="G684" i="16"/>
  <c r="F781" i="16" s="1"/>
  <c r="E1175" i="16" s="1"/>
  <c r="J614" i="17"/>
  <c r="C622" i="17"/>
  <c r="F622" i="17"/>
  <c r="F678" i="16"/>
  <c r="C678" i="16"/>
  <c r="C638" i="17"/>
  <c r="F638" i="17"/>
  <c r="L627" i="16"/>
  <c r="I627" i="16"/>
  <c r="L654" i="16"/>
  <c r="I654" i="16"/>
  <c r="I662" i="17"/>
  <c r="L662" i="17"/>
  <c r="F685" i="17"/>
  <c r="C685" i="17"/>
  <c r="L620" i="16"/>
  <c r="I620" i="16"/>
  <c r="C615" i="17"/>
  <c r="F615" i="17"/>
  <c r="F626" i="16"/>
  <c r="C626" i="16"/>
  <c r="G606" i="16"/>
  <c r="G625" i="16"/>
  <c r="F618" i="16"/>
  <c r="C618" i="16"/>
  <c r="D653" i="16"/>
  <c r="G683" i="16"/>
  <c r="F780" i="16" s="1"/>
  <c r="E1174" i="16" s="1"/>
  <c r="G617" i="16"/>
  <c r="F714" i="16" s="1"/>
  <c r="E1108" i="16" s="1"/>
  <c r="L633" i="17"/>
  <c r="I633" i="17"/>
  <c r="M632" i="16"/>
  <c r="J632" i="16"/>
  <c r="C618" i="17"/>
  <c r="F618" i="17"/>
  <c r="L679" i="17"/>
  <c r="I679" i="17"/>
  <c r="M623" i="17"/>
  <c r="C671" i="16"/>
  <c r="F671" i="16"/>
  <c r="L671" i="17"/>
  <c r="I671" i="17"/>
  <c r="F668" i="17"/>
  <c r="C668" i="17"/>
  <c r="D607" i="16"/>
  <c r="C704" i="16" s="1"/>
  <c r="C1098" i="16" s="1"/>
  <c r="C619" i="17"/>
  <c r="F619" i="17"/>
  <c r="I669" i="16"/>
  <c r="L669" i="16"/>
  <c r="F642" i="17"/>
  <c r="C642" i="17"/>
  <c r="F675" i="16"/>
  <c r="C675" i="16"/>
  <c r="I617" i="17"/>
  <c r="L617" i="17"/>
  <c r="L679" i="16"/>
  <c r="I679" i="16"/>
  <c r="C664" i="17"/>
  <c r="F664" i="17"/>
  <c r="L629" i="17"/>
  <c r="I629" i="17"/>
  <c r="M643" i="16"/>
  <c r="F740" i="16" s="1"/>
  <c r="E1134" i="16" s="1"/>
  <c r="L616" i="17"/>
  <c r="I616" i="17"/>
  <c r="C658" i="16"/>
  <c r="F658" i="16"/>
  <c r="G681" i="16"/>
  <c r="L653" i="17"/>
  <c r="I653" i="17"/>
  <c r="D614" i="17"/>
  <c r="C711" i="17" s="1"/>
  <c r="C1105" i="17" s="1"/>
  <c r="J613" i="17"/>
  <c r="M613" i="17"/>
  <c r="F710" i="17" s="1"/>
  <c r="E1104" i="17" s="1"/>
  <c r="G631" i="16"/>
  <c r="F728" i="16" s="1"/>
  <c r="E1122" i="16" s="1"/>
  <c r="E1265" i="18" l="1"/>
  <c r="E1229" i="18"/>
  <c r="E1256" i="18"/>
  <c r="E1216" i="18"/>
  <c r="F1028" i="19"/>
  <c r="E1260" i="18"/>
  <c r="E1223" i="18"/>
  <c r="E1257" i="18"/>
  <c r="E1189" i="18"/>
  <c r="E1240" i="18"/>
  <c r="E1195" i="18"/>
  <c r="E1198" i="18"/>
  <c r="F908" i="19"/>
  <c r="L1008" i="19" s="1"/>
  <c r="E1271" i="18"/>
  <c r="E1194" i="18"/>
  <c r="F918" i="19"/>
  <c r="L1018" i="19" s="1"/>
  <c r="E1252" i="18"/>
  <c r="E1193" i="18"/>
  <c r="E1222" i="18"/>
  <c r="E1221" i="18"/>
  <c r="E1219" i="18"/>
  <c r="E1268" i="18"/>
  <c r="E1236" i="18"/>
  <c r="E1250" i="18"/>
  <c r="E1201" i="18"/>
  <c r="E1191" i="18"/>
  <c r="E1263" i="18"/>
  <c r="L1026" i="19"/>
  <c r="E1264" i="18"/>
  <c r="E1235" i="18"/>
  <c r="E1204" i="18"/>
  <c r="E1212" i="18"/>
  <c r="E1241" i="18"/>
  <c r="E1199" i="18"/>
  <c r="E1202" i="18"/>
  <c r="E1238" i="18"/>
  <c r="E1203" i="18"/>
  <c r="E1245" i="18"/>
  <c r="E1227" i="18"/>
  <c r="E1246" i="18"/>
  <c r="E1261" i="18"/>
  <c r="I1035" i="19"/>
  <c r="E1269" i="18"/>
  <c r="E1224" i="18"/>
  <c r="E1230" i="18"/>
  <c r="E1197" i="18"/>
  <c r="L1045" i="19"/>
  <c r="I1045" i="19"/>
  <c r="F974" i="19"/>
  <c r="F1037" i="19"/>
  <c r="F1043" i="19"/>
  <c r="L1059" i="19"/>
  <c r="L1005" i="19"/>
  <c r="L1027" i="19"/>
  <c r="F954" i="19"/>
  <c r="I1054" i="19" s="1"/>
  <c r="F980" i="19"/>
  <c r="I1080" i="19" s="1"/>
  <c r="F920" i="19"/>
  <c r="L1020" i="19" s="1"/>
  <c r="F929" i="19"/>
  <c r="L1029" i="19" s="1"/>
  <c r="F901" i="19"/>
  <c r="L1031" i="19"/>
  <c r="I853" i="19"/>
  <c r="J853" i="19" s="1"/>
  <c r="C1147" i="19"/>
  <c r="C1241" i="19" s="1"/>
  <c r="I1009" i="19"/>
  <c r="F934" i="19"/>
  <c r="L1014" i="19"/>
  <c r="I1014" i="19"/>
  <c r="L1040" i="19"/>
  <c r="I1040" i="19"/>
  <c r="L1021" i="19"/>
  <c r="I1021" i="19"/>
  <c r="I1013" i="19"/>
  <c r="L1013" i="19"/>
  <c r="I1038" i="19"/>
  <c r="L1038" i="19"/>
  <c r="L1034" i="19"/>
  <c r="I1034" i="19"/>
  <c r="L1043" i="19"/>
  <c r="I1043" i="19"/>
  <c r="J863" i="19"/>
  <c r="F961" i="19" s="1"/>
  <c r="L1061" i="19" s="1"/>
  <c r="J874" i="19"/>
  <c r="I1057" i="19"/>
  <c r="L1070" i="19"/>
  <c r="I1046" i="19"/>
  <c r="I1030" i="19"/>
  <c r="I1008" i="19"/>
  <c r="L1022" i="19"/>
  <c r="I1076" i="19"/>
  <c r="F937" i="19"/>
  <c r="F906" i="19"/>
  <c r="L1010" i="19"/>
  <c r="L1044" i="19"/>
  <c r="L1081" i="19"/>
  <c r="I998" i="19"/>
  <c r="I1025" i="19"/>
  <c r="I1033" i="19"/>
  <c r="L999" i="19"/>
  <c r="F915" i="19"/>
  <c r="J869" i="19"/>
  <c r="F967" i="19" s="1"/>
  <c r="L1067" i="19" s="1"/>
  <c r="L1023" i="19"/>
  <c r="I1023" i="19"/>
  <c r="J868" i="19"/>
  <c r="M854" i="19"/>
  <c r="F952" i="19" s="1"/>
  <c r="I1052" i="19" s="1"/>
  <c r="M877" i="19"/>
  <c r="F975" i="19" s="1"/>
  <c r="I1075" i="19" s="1"/>
  <c r="M862" i="19"/>
  <c r="L1011" i="19"/>
  <c r="L1080" i="19"/>
  <c r="L1068" i="19"/>
  <c r="L1002" i="19"/>
  <c r="F948" i="19"/>
  <c r="I1016" i="19"/>
  <c r="J1016" i="19" s="1"/>
  <c r="L1016" i="19"/>
  <c r="M875" i="19"/>
  <c r="J805" i="19"/>
  <c r="F903" i="19" s="1"/>
  <c r="L1003" i="19" s="1"/>
  <c r="M868" i="19"/>
  <c r="I1079" i="19"/>
  <c r="I1000" i="19"/>
  <c r="I1019" i="19"/>
  <c r="F1023" i="19"/>
  <c r="F972" i="19"/>
  <c r="L1072" i="19" s="1"/>
  <c r="F1016" i="19"/>
  <c r="I866" i="19"/>
  <c r="J866" i="19" s="1"/>
  <c r="C1016" i="19"/>
  <c r="C1025" i="19"/>
  <c r="F917" i="19"/>
  <c r="F761" i="18"/>
  <c r="E1155" i="18" s="1"/>
  <c r="E1249" i="18" s="1"/>
  <c r="F740" i="18"/>
  <c r="E1134" i="18" s="1"/>
  <c r="E1228" i="18" s="1"/>
  <c r="F743" i="18"/>
  <c r="E1137" i="18" s="1"/>
  <c r="E1231" i="18" s="1"/>
  <c r="C980" i="19"/>
  <c r="F1080" i="19" s="1"/>
  <c r="C1050" i="19"/>
  <c r="C947" i="19"/>
  <c r="F1047" i="19" s="1"/>
  <c r="F703" i="16"/>
  <c r="E1097" i="16" s="1"/>
  <c r="C703" i="16"/>
  <c r="C1097" i="16" s="1"/>
  <c r="F720" i="18"/>
  <c r="E1114" i="18" s="1"/>
  <c r="E1208" i="18" s="1"/>
  <c r="F722" i="18"/>
  <c r="E1116" i="18" s="1"/>
  <c r="E1210" i="18" s="1"/>
  <c r="F717" i="18"/>
  <c r="E1111" i="18" s="1"/>
  <c r="E1205" i="18" s="1"/>
  <c r="C998" i="19"/>
  <c r="C717" i="18"/>
  <c r="C1111" i="18" s="1"/>
  <c r="F729" i="18"/>
  <c r="E1123" i="18" s="1"/>
  <c r="E1217" i="18" s="1"/>
  <c r="F949" i="19"/>
  <c r="I1049" i="19" s="1"/>
  <c r="F969" i="19"/>
  <c r="F1063" i="19"/>
  <c r="C1021" i="19"/>
  <c r="C1063" i="19"/>
  <c r="F1025" i="19"/>
  <c r="C1012" i="19"/>
  <c r="F965" i="19"/>
  <c r="L1065" i="19" s="1"/>
  <c r="C952" i="19"/>
  <c r="C958" i="19"/>
  <c r="F1058" i="19" s="1"/>
  <c r="F955" i="19"/>
  <c r="I1055" i="19" s="1"/>
  <c r="F962" i="19"/>
  <c r="F1014" i="19"/>
  <c r="F778" i="16"/>
  <c r="E1172" i="16" s="1"/>
  <c r="C750" i="16"/>
  <c r="C1144" i="16" s="1"/>
  <c r="F708" i="18"/>
  <c r="E1102" i="18" s="1"/>
  <c r="E1196" i="18" s="1"/>
  <c r="C763" i="18"/>
  <c r="C1157" i="18" s="1"/>
  <c r="C704" i="18"/>
  <c r="C1098" i="18" s="1"/>
  <c r="C1014" i="19"/>
  <c r="C866" i="19"/>
  <c r="D866" i="19" s="1"/>
  <c r="C968" i="19"/>
  <c r="C967" i="19"/>
  <c r="F950" i="19"/>
  <c r="F722" i="16"/>
  <c r="E1116" i="16" s="1"/>
  <c r="C751" i="18"/>
  <c r="C1145" i="18" s="1"/>
  <c r="F744" i="18"/>
  <c r="E1138" i="18" s="1"/>
  <c r="E1232" i="18" s="1"/>
  <c r="F978" i="19"/>
  <c r="I1078" i="19" s="1"/>
  <c r="F1012" i="19"/>
  <c r="F1024" i="19"/>
  <c r="C1022" i="19"/>
  <c r="F1022" i="19"/>
  <c r="C1002" i="19"/>
  <c r="F1002" i="19"/>
  <c r="C1029" i="19"/>
  <c r="F1029" i="19"/>
  <c r="C1059" i="19"/>
  <c r="F1059" i="19"/>
  <c r="C1081" i="19"/>
  <c r="F1081" i="19"/>
  <c r="C778" i="16"/>
  <c r="C1172" i="16" s="1"/>
  <c r="F726" i="18"/>
  <c r="E1120" i="18" s="1"/>
  <c r="E1214" i="18" s="1"/>
  <c r="C766" i="18"/>
  <c r="C1160" i="18" s="1"/>
  <c r="F782" i="18"/>
  <c r="E1176" i="18" s="1"/>
  <c r="E1270" i="18" s="1"/>
  <c r="C756" i="18"/>
  <c r="C1150" i="18" s="1"/>
  <c r="F771" i="18"/>
  <c r="E1165" i="18" s="1"/>
  <c r="E1259" i="18" s="1"/>
  <c r="D884" i="16"/>
  <c r="C962" i="19"/>
  <c r="G862" i="19"/>
  <c r="F912" i="19"/>
  <c r="D806" i="19"/>
  <c r="D805" i="19"/>
  <c r="C903" i="19" s="1"/>
  <c r="C1003" i="19" s="1"/>
  <c r="F924" i="19"/>
  <c r="C1013" i="19"/>
  <c r="C1041" i="19"/>
  <c r="F1057" i="19"/>
  <c r="C1057" i="19"/>
  <c r="D1057" i="19" s="1"/>
  <c r="F1034" i="19"/>
  <c r="C1034" i="19"/>
  <c r="C1065" i="19"/>
  <c r="C969" i="19"/>
  <c r="F1076" i="19"/>
  <c r="F1008" i="19"/>
  <c r="C953" i="19"/>
  <c r="C1053" i="19" s="1"/>
  <c r="M838" i="19"/>
  <c r="F936" i="19" s="1"/>
  <c r="L1036" i="19" s="1"/>
  <c r="F958" i="19"/>
  <c r="F932" i="19"/>
  <c r="C918" i="19"/>
  <c r="G877" i="19"/>
  <c r="D868" i="19"/>
  <c r="F947" i="19"/>
  <c r="L1047" i="19" s="1"/>
  <c r="C1048" i="19"/>
  <c r="C1074" i="19"/>
  <c r="C1056" i="19"/>
  <c r="F1056" i="19"/>
  <c r="C1054" i="19"/>
  <c r="C931" i="19"/>
  <c r="C1008" i="19"/>
  <c r="C1038" i="19"/>
  <c r="F1038" i="19"/>
  <c r="F999" i="19"/>
  <c r="C999" i="19"/>
  <c r="C949" i="19"/>
  <c r="D884" i="17"/>
  <c r="F1019" i="19"/>
  <c r="G838" i="19"/>
  <c r="C927" i="19"/>
  <c r="F907" i="19"/>
  <c r="L1007" i="19" s="1"/>
  <c r="J806" i="19"/>
  <c r="C972" i="19"/>
  <c r="F1015" i="19"/>
  <c r="J843" i="19"/>
  <c r="C909" i="19"/>
  <c r="C1015" i="19"/>
  <c r="F1045" i="19"/>
  <c r="C1030" i="19"/>
  <c r="J1026" i="19"/>
  <c r="C1026" i="19"/>
  <c r="D1026" i="19" s="1"/>
  <c r="C1001" i="19"/>
  <c r="C1079" i="19"/>
  <c r="F1033" i="19"/>
  <c r="F1079" i="19"/>
  <c r="F1010" i="19"/>
  <c r="C1010" i="19"/>
  <c r="D1010" i="19" s="1"/>
  <c r="F1070" i="19"/>
  <c r="C944" i="19"/>
  <c r="F963" i="19"/>
  <c r="C978" i="19"/>
  <c r="C911" i="19"/>
  <c r="F942" i="19"/>
  <c r="G857" i="19"/>
  <c r="C955" i="19" s="1"/>
  <c r="M806" i="19"/>
  <c r="C900" i="19"/>
  <c r="C1006" i="19"/>
  <c r="C1035" i="19"/>
  <c r="C1019" i="19"/>
  <c r="C1020" i="19"/>
  <c r="F1020" i="19"/>
  <c r="F1032" i="19"/>
  <c r="C1032" i="19"/>
  <c r="F1026" i="19"/>
  <c r="C905" i="19"/>
  <c r="C1017" i="19"/>
  <c r="F1074" i="19"/>
  <c r="F700" i="18"/>
  <c r="E1094" i="18" s="1"/>
  <c r="E1188" i="18" s="1"/>
  <c r="F706" i="17"/>
  <c r="E1100" i="17" s="1"/>
  <c r="C759" i="16"/>
  <c r="C1153" i="16" s="1"/>
  <c r="C1247" i="16" s="1"/>
  <c r="C729" i="16"/>
  <c r="C1123" i="16" s="1"/>
  <c r="C740" i="16"/>
  <c r="C1134" i="16" s="1"/>
  <c r="C761" i="18"/>
  <c r="C1155" i="18" s="1"/>
  <c r="C743" i="18"/>
  <c r="C1137" i="18" s="1"/>
  <c r="C732" i="18"/>
  <c r="C1126" i="18" s="1"/>
  <c r="F711" i="16"/>
  <c r="E1105" i="16" s="1"/>
  <c r="C762" i="18"/>
  <c r="C1156" i="18" s="1"/>
  <c r="C770" i="16"/>
  <c r="C1164" i="16" s="1"/>
  <c r="C1258" i="16" s="1"/>
  <c r="C710" i="18"/>
  <c r="C1104" i="18" s="1"/>
  <c r="C778" i="17"/>
  <c r="C1172" i="17" s="1"/>
  <c r="F750" i="16"/>
  <c r="E1144" i="16" s="1"/>
  <c r="C720" i="17"/>
  <c r="C1114" i="17" s="1"/>
  <c r="C780" i="18"/>
  <c r="C1174" i="18" s="1"/>
  <c r="C737" i="18"/>
  <c r="C1131" i="18" s="1"/>
  <c r="C700" i="18"/>
  <c r="C1094" i="18" s="1"/>
  <c r="C721" i="18"/>
  <c r="C1115" i="18" s="1"/>
  <c r="F704" i="18"/>
  <c r="E1098" i="18" s="1"/>
  <c r="E1192" i="18" s="1"/>
  <c r="C779" i="18"/>
  <c r="C1173" i="18" s="1"/>
  <c r="C735" i="18"/>
  <c r="C1129" i="18" s="1"/>
  <c r="C722" i="16"/>
  <c r="C1116" i="16" s="1"/>
  <c r="C707" i="16"/>
  <c r="C1101" i="16" s="1"/>
  <c r="C759" i="18"/>
  <c r="C1153" i="18" s="1"/>
  <c r="F770" i="18"/>
  <c r="E1164" i="18" s="1"/>
  <c r="E1258" i="18" s="1"/>
  <c r="F732" i="18"/>
  <c r="E1126" i="18" s="1"/>
  <c r="E1220" i="18" s="1"/>
  <c r="C710" i="17"/>
  <c r="C1104" i="17" s="1"/>
  <c r="F756" i="16"/>
  <c r="E1150" i="16" s="1"/>
  <c r="C780" i="16"/>
  <c r="C1174" i="16" s="1"/>
  <c r="C1268" i="16" s="1"/>
  <c r="F707" i="16"/>
  <c r="E1101" i="16" s="1"/>
  <c r="F724" i="17"/>
  <c r="E1118" i="17" s="1"/>
  <c r="F725" i="18"/>
  <c r="E1119" i="18" s="1"/>
  <c r="E1213" i="18" s="1"/>
  <c r="C755" i="18"/>
  <c r="C1149" i="18" s="1"/>
  <c r="F765" i="18"/>
  <c r="E1159" i="18" s="1"/>
  <c r="E1253" i="18" s="1"/>
  <c r="C770" i="18"/>
  <c r="C1164" i="18" s="1"/>
  <c r="F749" i="18"/>
  <c r="E1143" i="18" s="1"/>
  <c r="E1237" i="18" s="1"/>
  <c r="F778" i="18"/>
  <c r="E1172" i="18" s="1"/>
  <c r="E1266" i="18" s="1"/>
  <c r="F774" i="18"/>
  <c r="E1168" i="18" s="1"/>
  <c r="E1262" i="18" s="1"/>
  <c r="C771" i="18"/>
  <c r="C1165" i="18" s="1"/>
  <c r="C782" i="18"/>
  <c r="C1176" i="18" s="1"/>
  <c r="C769" i="18"/>
  <c r="C1163" i="18" s="1"/>
  <c r="C760" i="18"/>
  <c r="C1154" i="18" s="1"/>
  <c r="F721" i="18"/>
  <c r="E1115" i="18" s="1"/>
  <c r="E1209" i="18" s="1"/>
  <c r="F738" i="18"/>
  <c r="E1132" i="18" s="1"/>
  <c r="E1226" i="18" s="1"/>
  <c r="C744" i="18"/>
  <c r="C1138" i="18" s="1"/>
  <c r="F763" i="18"/>
  <c r="E1157" i="18" s="1"/>
  <c r="E1251" i="18" s="1"/>
  <c r="F723" i="18"/>
  <c r="E1117" i="18" s="1"/>
  <c r="E1211" i="18" s="1"/>
  <c r="C726" i="18"/>
  <c r="C1120" i="18" s="1"/>
  <c r="C722" i="18"/>
  <c r="C1116" i="18" s="1"/>
  <c r="F753" i="16"/>
  <c r="E1147" i="16" s="1"/>
  <c r="C767" i="17"/>
  <c r="C1161" i="17" s="1"/>
  <c r="C746" i="16"/>
  <c r="C1140" i="16" s="1"/>
  <c r="C754" i="18"/>
  <c r="C1148" i="18" s="1"/>
  <c r="C756" i="16"/>
  <c r="C1150" i="16" s="1"/>
  <c r="C702" i="18"/>
  <c r="C1096" i="18" s="1"/>
  <c r="F729" i="16"/>
  <c r="E1123" i="16" s="1"/>
  <c r="F711" i="17"/>
  <c r="E1105" i="17" s="1"/>
  <c r="C723" i="18"/>
  <c r="C1117" i="18" s="1"/>
  <c r="F760" i="18"/>
  <c r="E1154" i="18" s="1"/>
  <c r="E1248" i="18" s="1"/>
  <c r="F756" i="18"/>
  <c r="E1150" i="18" s="1"/>
  <c r="E1244" i="18" s="1"/>
  <c r="C740" i="18"/>
  <c r="C1134" i="18" s="1"/>
  <c r="C708" i="18"/>
  <c r="C1102" i="18" s="1"/>
  <c r="F712" i="18"/>
  <c r="E1106" i="18" s="1"/>
  <c r="E1200" i="18" s="1"/>
  <c r="C715" i="18"/>
  <c r="C1109" i="18" s="1"/>
  <c r="C730" i="18"/>
  <c r="C1124" i="18" s="1"/>
  <c r="C1240" i="18" s="1"/>
  <c r="C773" i="17"/>
  <c r="C1167" i="17" s="1"/>
  <c r="F720" i="17"/>
  <c r="E1114" i="17" s="1"/>
  <c r="F745" i="16"/>
  <c r="E1139" i="16" s="1"/>
  <c r="C706" i="17"/>
  <c r="C1100" i="17" s="1"/>
  <c r="F706" i="16"/>
  <c r="E1100" i="16" s="1"/>
  <c r="C724" i="17"/>
  <c r="C1118" i="17" s="1"/>
  <c r="C743" i="16"/>
  <c r="C1137" i="16" s="1"/>
  <c r="C706" i="16"/>
  <c r="C1100" i="16" s="1"/>
  <c r="C1194" i="16" s="1"/>
  <c r="F751" i="18"/>
  <c r="E1145" i="18" s="1"/>
  <c r="E1239" i="18" s="1"/>
  <c r="C778" i="18"/>
  <c r="C1172" i="18" s="1"/>
  <c r="C765" i="18"/>
  <c r="C1159" i="18" s="1"/>
  <c r="F702" i="18"/>
  <c r="E1096" i="18" s="1"/>
  <c r="E1190" i="18" s="1"/>
  <c r="C712" i="18"/>
  <c r="C1106" i="18" s="1"/>
  <c r="C774" i="18"/>
  <c r="C1168" i="18" s="1"/>
  <c r="F719" i="18"/>
  <c r="E1113" i="18" s="1"/>
  <c r="E1207" i="18" s="1"/>
  <c r="F759" i="18"/>
  <c r="E1153" i="18" s="1"/>
  <c r="E1247" i="18" s="1"/>
  <c r="F755" i="18"/>
  <c r="E1149" i="18" s="1"/>
  <c r="E1243" i="18" s="1"/>
  <c r="C718" i="18"/>
  <c r="C1112" i="18" s="1"/>
  <c r="F767" i="18"/>
  <c r="E1161" i="18" s="1"/>
  <c r="E1255" i="18" s="1"/>
  <c r="C720" i="18"/>
  <c r="C1114" i="18" s="1"/>
  <c r="C1208" i="18" s="1"/>
  <c r="F718" i="18"/>
  <c r="E1112" i="18" s="1"/>
  <c r="E1206" i="18" s="1"/>
  <c r="C729" i="18"/>
  <c r="C1123" i="18" s="1"/>
  <c r="C719" i="18"/>
  <c r="C1113" i="18" s="1"/>
  <c r="F773" i="16"/>
  <c r="E1167" i="16" s="1"/>
  <c r="C732" i="17"/>
  <c r="C1126" i="17" s="1"/>
  <c r="C729" i="17"/>
  <c r="C1123" i="17" s="1"/>
  <c r="C769" i="17"/>
  <c r="C1163" i="17" s="1"/>
  <c r="C746" i="18"/>
  <c r="C1140" i="18" s="1"/>
  <c r="C1234" i="18" s="1"/>
  <c r="D863" i="19"/>
  <c r="F759" i="16"/>
  <c r="E1153" i="16" s="1"/>
  <c r="D838" i="19"/>
  <c r="G806" i="19"/>
  <c r="D1043" i="19"/>
  <c r="C853" i="19"/>
  <c r="D809" i="19"/>
  <c r="M998" i="15"/>
  <c r="D1039" i="19"/>
  <c r="J1039" i="19"/>
  <c r="J855" i="19"/>
  <c r="G866" i="19"/>
  <c r="M853" i="19"/>
  <c r="D875" i="19"/>
  <c r="C973" i="19" s="1"/>
  <c r="J1025" i="19"/>
  <c r="G879" i="19"/>
  <c r="C977" i="19" s="1"/>
  <c r="F1077" i="19" s="1"/>
  <c r="C862" i="19"/>
  <c r="I862" i="19"/>
  <c r="M879" i="19"/>
  <c r="F977" i="19" s="1"/>
  <c r="I1077" i="19" s="1"/>
  <c r="D1040" i="19"/>
  <c r="M866" i="19"/>
  <c r="G853" i="19"/>
  <c r="I873" i="19"/>
  <c r="C873" i="19"/>
  <c r="J875" i="19"/>
  <c r="G998" i="15"/>
  <c r="J605" i="16"/>
  <c r="J998" i="15"/>
  <c r="J1068" i="15"/>
  <c r="J1035" i="15"/>
  <c r="J1030" i="15"/>
  <c r="J1052" i="15"/>
  <c r="J1054" i="15"/>
  <c r="J1061" i="15"/>
  <c r="G1021" i="15"/>
  <c r="J1021" i="15"/>
  <c r="J1007" i="15"/>
  <c r="J1045" i="15"/>
  <c r="J1040" i="15"/>
  <c r="J1043" i="15"/>
  <c r="J1033" i="15"/>
  <c r="J1066" i="15"/>
  <c r="J1073" i="15"/>
  <c r="J1044" i="15"/>
  <c r="J1065" i="15"/>
  <c r="M1061" i="15"/>
  <c r="M1054" i="15"/>
  <c r="M1043" i="15"/>
  <c r="J1081" i="15"/>
  <c r="J1012" i="15"/>
  <c r="J1053" i="15"/>
  <c r="J1013" i="15"/>
  <c r="J1078" i="15"/>
  <c r="J1027" i="15"/>
  <c r="J1028" i="15"/>
  <c r="J1031" i="15"/>
  <c r="J1067" i="15"/>
  <c r="J1017" i="15"/>
  <c r="J1051" i="15"/>
  <c r="J1070" i="15"/>
  <c r="G1050" i="15"/>
  <c r="J1050" i="15"/>
  <c r="J1072" i="15"/>
  <c r="J1034" i="15"/>
  <c r="J1025" i="15"/>
  <c r="M1030" i="15"/>
  <c r="M1013" i="15"/>
  <c r="M1050" i="15"/>
  <c r="M1017" i="15"/>
  <c r="M1081" i="15"/>
  <c r="M1052" i="15"/>
  <c r="J1022" i="15"/>
  <c r="G1063" i="15"/>
  <c r="J1063" i="15"/>
  <c r="J1023" i="15"/>
  <c r="J1074" i="15"/>
  <c r="J1039" i="15"/>
  <c r="J1076" i="15"/>
  <c r="J1024" i="15"/>
  <c r="J1037" i="15"/>
  <c r="J1049" i="15"/>
  <c r="J1010" i="15"/>
  <c r="J1060" i="15"/>
  <c r="J1020" i="15"/>
  <c r="J1077" i="15"/>
  <c r="J1038" i="15"/>
  <c r="J1032" i="15"/>
  <c r="J1041" i="15"/>
  <c r="J1075" i="15"/>
  <c r="J1029" i="15"/>
  <c r="G1046" i="15"/>
  <c r="J1046" i="15"/>
  <c r="J1059" i="15"/>
  <c r="J1055" i="15"/>
  <c r="G1058" i="15"/>
  <c r="J1058" i="15"/>
  <c r="J1018" i="15"/>
  <c r="J1026" i="15"/>
  <c r="M1049" i="15"/>
  <c r="M1041" i="15"/>
  <c r="M1022" i="15"/>
  <c r="M1073" i="15"/>
  <c r="M1055" i="15"/>
  <c r="M1033" i="15"/>
  <c r="M1065" i="15"/>
  <c r="M1035" i="15"/>
  <c r="M1074" i="15"/>
  <c r="M1039" i="15"/>
  <c r="M1058" i="15"/>
  <c r="M1068" i="15"/>
  <c r="M1021" i="15"/>
  <c r="M1028" i="15"/>
  <c r="M1007" i="15"/>
  <c r="M1012" i="15"/>
  <c r="M1024" i="15"/>
  <c r="M1032" i="15"/>
  <c r="M1067" i="15"/>
  <c r="G1040" i="15"/>
  <c r="J1014" i="15"/>
  <c r="G1057" i="15"/>
  <c r="J1057" i="15"/>
  <c r="J1011" i="15"/>
  <c r="J1008" i="15"/>
  <c r="J1019" i="15"/>
  <c r="G1062" i="15"/>
  <c r="J1062" i="15"/>
  <c r="J1056" i="15"/>
  <c r="J1048" i="15"/>
  <c r="J1042" i="15"/>
  <c r="M1015" i="15"/>
  <c r="J1015" i="15"/>
  <c r="J1079" i="15"/>
  <c r="J1071" i="15"/>
  <c r="J1009" i="15"/>
  <c r="J1036" i="15"/>
  <c r="M1062" i="15"/>
  <c r="G1054" i="15"/>
  <c r="G1020" i="15"/>
  <c r="M1070" i="15"/>
  <c r="M1044" i="15"/>
  <c r="M1066" i="15"/>
  <c r="M1072" i="15"/>
  <c r="M1051" i="15"/>
  <c r="M1019" i="15"/>
  <c r="M1078" i="15"/>
  <c r="M1057" i="15"/>
  <c r="M1011" i="15"/>
  <c r="M1076" i="15"/>
  <c r="M1045" i="15"/>
  <c r="M1040" i="15"/>
  <c r="M1079" i="15"/>
  <c r="M1034" i="15"/>
  <c r="M1026" i="15"/>
  <c r="D1051" i="15"/>
  <c r="D1009" i="15"/>
  <c r="D1043" i="15"/>
  <c r="D1060" i="15"/>
  <c r="D1026" i="15"/>
  <c r="D1056" i="15"/>
  <c r="D1041" i="15"/>
  <c r="D1059" i="15"/>
  <c r="D1042" i="15"/>
  <c r="D1037" i="15"/>
  <c r="D1072" i="15"/>
  <c r="D1057" i="15"/>
  <c r="D1068" i="15"/>
  <c r="D1044" i="15"/>
  <c r="D1076" i="15"/>
  <c r="D1039" i="15"/>
  <c r="D1066" i="15"/>
  <c r="D1048" i="15"/>
  <c r="D1014" i="15"/>
  <c r="D1081" i="15"/>
  <c r="D1045" i="15"/>
  <c r="D1008" i="15"/>
  <c r="D1067" i="15"/>
  <c r="G1061" i="15"/>
  <c r="M1014" i="15"/>
  <c r="G1033" i="15"/>
  <c r="G1055" i="15"/>
  <c r="M1008" i="15"/>
  <c r="G1052" i="15"/>
  <c r="G1010" i="15"/>
  <c r="G1077" i="15"/>
  <c r="G1079" i="15"/>
  <c r="G1070" i="15"/>
  <c r="M1018" i="15"/>
  <c r="G1017" i="15"/>
  <c r="M1075" i="15"/>
  <c r="M1056" i="15"/>
  <c r="M1048" i="15"/>
  <c r="M1020" i="15"/>
  <c r="G1019" i="15"/>
  <c r="M1077" i="15"/>
  <c r="M1038" i="15"/>
  <c r="G1024" i="15"/>
  <c r="G1074" i="15"/>
  <c r="G1056" i="15"/>
  <c r="G1012" i="15"/>
  <c r="D1015" i="15"/>
  <c r="D1038" i="15"/>
  <c r="D1013" i="15"/>
  <c r="D1007" i="15"/>
  <c r="D1061" i="15"/>
  <c r="D1054" i="15"/>
  <c r="D1020" i="15"/>
  <c r="D1065" i="15"/>
  <c r="D1027" i="15"/>
  <c r="D1075" i="15"/>
  <c r="D1031" i="15"/>
  <c r="D1028" i="15"/>
  <c r="D1030" i="15"/>
  <c r="D1019" i="15"/>
  <c r="D1024" i="15"/>
  <c r="D1046" i="15"/>
  <c r="D1036" i="15"/>
  <c r="D1074" i="15"/>
  <c r="D1011" i="15"/>
  <c r="D1025" i="15"/>
  <c r="D1078" i="15"/>
  <c r="G1068" i="15"/>
  <c r="G1051" i="15"/>
  <c r="G1073" i="15"/>
  <c r="G1009" i="15"/>
  <c r="G1015" i="15"/>
  <c r="G1038" i="15"/>
  <c r="G1043" i="15"/>
  <c r="G1066" i="15"/>
  <c r="G1014" i="15"/>
  <c r="M1009" i="15"/>
  <c r="G1045" i="15"/>
  <c r="G1026" i="15"/>
  <c r="G1029" i="15"/>
  <c r="G1072" i="15"/>
  <c r="G1007" i="15"/>
  <c r="G1053" i="15"/>
  <c r="M1029" i="15"/>
  <c r="G1071" i="15"/>
  <c r="M1042" i="15"/>
  <c r="G1018" i="15"/>
  <c r="G1022" i="15"/>
  <c r="G1081" i="15"/>
  <c r="G1008" i="15"/>
  <c r="G1030" i="15"/>
  <c r="G1013" i="15"/>
  <c r="G1032" i="15"/>
  <c r="J1016" i="15"/>
  <c r="D1016" i="15"/>
  <c r="D1073" i="15"/>
  <c r="D1023" i="15"/>
  <c r="D1040" i="15"/>
  <c r="D1032" i="15"/>
  <c r="G1044" i="15"/>
  <c r="G1035" i="15"/>
  <c r="D1069" i="15"/>
  <c r="J1069" i="15"/>
  <c r="D1029" i="15"/>
  <c r="D1033" i="15"/>
  <c r="D1055" i="15"/>
  <c r="D1052" i="15"/>
  <c r="D1053" i="15"/>
  <c r="D1049" i="15"/>
  <c r="D1017" i="15"/>
  <c r="D1071" i="15"/>
  <c r="D1018" i="15"/>
  <c r="D1035" i="15"/>
  <c r="D1022" i="15"/>
  <c r="D1064" i="15"/>
  <c r="J1064" i="15"/>
  <c r="D1010" i="15"/>
  <c r="D1063" i="15"/>
  <c r="D1077" i="15"/>
  <c r="D1034" i="15"/>
  <c r="D1079" i="15"/>
  <c r="D1070" i="15"/>
  <c r="D1012" i="15"/>
  <c r="M1010" i="15"/>
  <c r="G1041" i="15"/>
  <c r="G1059" i="15"/>
  <c r="G1042" i="15"/>
  <c r="G1037" i="15"/>
  <c r="M1053" i="15"/>
  <c r="M1036" i="15"/>
  <c r="G1048" i="15"/>
  <c r="M1059" i="15"/>
  <c r="G1067" i="15"/>
  <c r="G1027" i="15"/>
  <c r="G1028" i="15"/>
  <c r="G1023" i="15"/>
  <c r="G1065" i="15"/>
  <c r="G1039" i="15"/>
  <c r="M1025" i="15"/>
  <c r="D660" i="16"/>
  <c r="D644" i="16"/>
  <c r="D679" i="16"/>
  <c r="D669" i="16"/>
  <c r="D677" i="16"/>
  <c r="D666" i="16"/>
  <c r="D656" i="16"/>
  <c r="C753" i="16" s="1"/>
  <c r="C1147" i="16" s="1"/>
  <c r="C1241" i="16" s="1"/>
  <c r="D659" i="17"/>
  <c r="D661" i="16"/>
  <c r="D648" i="17"/>
  <c r="D644" i="17"/>
  <c r="D640" i="16"/>
  <c r="D676" i="16"/>
  <c r="C773" i="16" s="1"/>
  <c r="C1167" i="16" s="1"/>
  <c r="D643" i="17"/>
  <c r="D619" i="16"/>
  <c r="D614" i="16"/>
  <c r="C711" i="16" s="1"/>
  <c r="C1105" i="16" s="1"/>
  <c r="D603" i="17"/>
  <c r="C811" i="18"/>
  <c r="C853" i="18"/>
  <c r="D589" i="17"/>
  <c r="H592" i="17" s="1"/>
  <c r="G857" i="18"/>
  <c r="D813" i="18"/>
  <c r="J857" i="18"/>
  <c r="M857" i="18"/>
  <c r="G813" i="18"/>
  <c r="D857" i="18"/>
  <c r="J813" i="18"/>
  <c r="M813" i="18"/>
  <c r="I853" i="18"/>
  <c r="L836" i="18"/>
  <c r="L827" i="17"/>
  <c r="I881" i="18"/>
  <c r="C881" i="18"/>
  <c r="F827" i="17"/>
  <c r="F816" i="18"/>
  <c r="I806" i="18"/>
  <c r="F864" i="18"/>
  <c r="F836" i="18"/>
  <c r="F853" i="18"/>
  <c r="I839" i="18"/>
  <c r="C806" i="18"/>
  <c r="L816" i="18"/>
  <c r="F811" i="18"/>
  <c r="C827" i="17"/>
  <c r="L853" i="18"/>
  <c r="C836" i="18"/>
  <c r="I836" i="18"/>
  <c r="I858" i="18"/>
  <c r="C858" i="18"/>
  <c r="L864" i="18"/>
  <c r="I811" i="18"/>
  <c r="I864" i="18"/>
  <c r="L811" i="18"/>
  <c r="F847" i="18"/>
  <c r="C864" i="18"/>
  <c r="F858" i="18"/>
  <c r="L847" i="18"/>
  <c r="L858" i="18"/>
  <c r="C839" i="18"/>
  <c r="I883" i="18"/>
  <c r="C883" i="18"/>
  <c r="C803" i="18"/>
  <c r="I803" i="18"/>
  <c r="I809" i="18"/>
  <c r="C809" i="18"/>
  <c r="C875" i="18"/>
  <c r="I875" i="18"/>
  <c r="I842" i="18"/>
  <c r="C842" i="18"/>
  <c r="L839" i="18"/>
  <c r="F839" i="18"/>
  <c r="I824" i="18"/>
  <c r="C824" i="18"/>
  <c r="L876" i="18"/>
  <c r="F876" i="18"/>
  <c r="F881" i="18"/>
  <c r="L881" i="18"/>
  <c r="I816" i="18"/>
  <c r="C816" i="18"/>
  <c r="L873" i="18"/>
  <c r="F873" i="18"/>
  <c r="L875" i="18"/>
  <c r="F875" i="18"/>
  <c r="L842" i="18"/>
  <c r="F842" i="18"/>
  <c r="L809" i="18"/>
  <c r="F809" i="18"/>
  <c r="F883" i="18"/>
  <c r="L883" i="18"/>
  <c r="L806" i="18"/>
  <c r="F806" i="18"/>
  <c r="I876" i="18"/>
  <c r="C876" i="18"/>
  <c r="I847" i="18"/>
  <c r="C847" i="18"/>
  <c r="I873" i="18"/>
  <c r="C873" i="18"/>
  <c r="L824" i="18"/>
  <c r="F824" i="18"/>
  <c r="F803" i="18"/>
  <c r="L803" i="18"/>
  <c r="I827" i="17"/>
  <c r="M653" i="17"/>
  <c r="D642" i="17"/>
  <c r="C739" i="17" s="1"/>
  <c r="C1133" i="17" s="1"/>
  <c r="J679" i="17"/>
  <c r="D615" i="17"/>
  <c r="M654" i="16"/>
  <c r="G641" i="17"/>
  <c r="F738" i="17" s="1"/>
  <c r="E1132" i="17" s="1"/>
  <c r="D639" i="17"/>
  <c r="G656" i="17"/>
  <c r="M678" i="16"/>
  <c r="M603" i="17"/>
  <c r="F700" i="17" s="1"/>
  <c r="E1094" i="17" s="1"/>
  <c r="J677" i="16"/>
  <c r="J642" i="16"/>
  <c r="M610" i="17"/>
  <c r="G626" i="17"/>
  <c r="G605" i="17"/>
  <c r="J608" i="17"/>
  <c r="D611" i="16"/>
  <c r="M658" i="17"/>
  <c r="M622" i="17"/>
  <c r="J645" i="17"/>
  <c r="G633" i="17"/>
  <c r="G633" i="16"/>
  <c r="F730" i="16" s="1"/>
  <c r="E1124" i="16" s="1"/>
  <c r="E1218" i="16" s="1"/>
  <c r="J606" i="17"/>
  <c r="G652" i="16"/>
  <c r="F749" i="16" s="1"/>
  <c r="E1143" i="16" s="1"/>
  <c r="G652" i="17"/>
  <c r="M670" i="16"/>
  <c r="D666" i="17"/>
  <c r="C763" i="17" s="1"/>
  <c r="C1157" i="17" s="1"/>
  <c r="M684" i="17"/>
  <c r="M646" i="17"/>
  <c r="G605" i="16"/>
  <c r="F702" i="16" s="1"/>
  <c r="E1096" i="16" s="1"/>
  <c r="E1190" i="16" s="1"/>
  <c r="M618" i="17"/>
  <c r="D616" i="16"/>
  <c r="G610" i="17"/>
  <c r="F707" i="17" s="1"/>
  <c r="E1101" i="17" s="1"/>
  <c r="M603" i="16"/>
  <c r="M639" i="17"/>
  <c r="M673" i="17"/>
  <c r="G619" i="17"/>
  <c r="M671" i="17"/>
  <c r="D618" i="16"/>
  <c r="G618" i="16"/>
  <c r="G626" i="16"/>
  <c r="J620" i="16"/>
  <c r="M662" i="17"/>
  <c r="G678" i="16"/>
  <c r="J682" i="17"/>
  <c r="J657" i="16"/>
  <c r="M629" i="16"/>
  <c r="M616" i="16"/>
  <c r="J647" i="16"/>
  <c r="D639" i="16"/>
  <c r="D656" i="17"/>
  <c r="D625" i="17"/>
  <c r="M683" i="17"/>
  <c r="D655" i="17"/>
  <c r="J624" i="16"/>
  <c r="G621" i="17"/>
  <c r="M668" i="16"/>
  <c r="M642" i="16"/>
  <c r="J610" i="17"/>
  <c r="D674" i="17"/>
  <c r="J639" i="16"/>
  <c r="G628" i="16"/>
  <c r="M608" i="17"/>
  <c r="G651" i="16"/>
  <c r="M643" i="17"/>
  <c r="F740" i="17" s="1"/>
  <c r="E1134" i="17" s="1"/>
  <c r="J638" i="16"/>
  <c r="L848" i="17"/>
  <c r="F848" i="17"/>
  <c r="M635" i="16"/>
  <c r="M611" i="16"/>
  <c r="J658" i="17"/>
  <c r="J664" i="16"/>
  <c r="D647" i="17"/>
  <c r="J640" i="16"/>
  <c r="M640" i="16"/>
  <c r="F737" i="16" s="1"/>
  <c r="E1131" i="16" s="1"/>
  <c r="J686" i="17"/>
  <c r="J622" i="17"/>
  <c r="J674" i="17"/>
  <c r="D612" i="17"/>
  <c r="D634" i="16"/>
  <c r="C731" i="16" s="1"/>
  <c r="C1125" i="16" s="1"/>
  <c r="D668" i="16"/>
  <c r="G615" i="16"/>
  <c r="F712" i="16" s="1"/>
  <c r="E1106" i="16" s="1"/>
  <c r="E1200" i="16" s="1"/>
  <c r="M660" i="16"/>
  <c r="F757" i="16" s="1"/>
  <c r="E1151" i="16" s="1"/>
  <c r="G664" i="16"/>
  <c r="J666" i="16"/>
  <c r="M650" i="16"/>
  <c r="J650" i="16"/>
  <c r="G663" i="17"/>
  <c r="F760" i="17" s="1"/>
  <c r="E1154" i="17" s="1"/>
  <c r="J641" i="16"/>
  <c r="J626" i="17"/>
  <c r="M677" i="17"/>
  <c r="D616" i="17"/>
  <c r="D636" i="16"/>
  <c r="D665" i="16"/>
  <c r="J682" i="16"/>
  <c r="D682" i="16"/>
  <c r="J680" i="17"/>
  <c r="M638" i="17"/>
  <c r="D674" i="16"/>
  <c r="C771" i="16" s="1"/>
  <c r="C1165" i="16" s="1"/>
  <c r="D642" i="16"/>
  <c r="C739" i="16" s="1"/>
  <c r="C1133" i="16" s="1"/>
  <c r="G613" i="16"/>
  <c r="J665" i="16"/>
  <c r="D607" i="17"/>
  <c r="M675" i="17"/>
  <c r="J675" i="17"/>
  <c r="M664" i="17"/>
  <c r="D624" i="16"/>
  <c r="C721" i="16" s="1"/>
  <c r="C1115" i="16" s="1"/>
  <c r="J607" i="17"/>
  <c r="D661" i="17"/>
  <c r="G657" i="17"/>
  <c r="M628" i="16"/>
  <c r="M665" i="17"/>
  <c r="J646" i="17"/>
  <c r="G650" i="16"/>
  <c r="F747" i="16" s="1"/>
  <c r="E1141" i="16" s="1"/>
  <c r="E1235" i="16" s="1"/>
  <c r="D673" i="17"/>
  <c r="M637" i="16"/>
  <c r="D677" i="17"/>
  <c r="J667" i="17"/>
  <c r="J612" i="17"/>
  <c r="D605" i="16"/>
  <c r="J649" i="17"/>
  <c r="H592" i="16"/>
  <c r="M644" i="17"/>
  <c r="F741" i="17" s="1"/>
  <c r="E1135" i="17" s="1"/>
  <c r="J639" i="17"/>
  <c r="M671" i="16"/>
  <c r="G680" i="17"/>
  <c r="J678" i="17"/>
  <c r="J647" i="17"/>
  <c r="D637" i="16"/>
  <c r="M616" i="17"/>
  <c r="G671" i="16"/>
  <c r="M682" i="17"/>
  <c r="J618" i="16"/>
  <c r="M613" i="16"/>
  <c r="J616" i="16"/>
  <c r="G655" i="17"/>
  <c r="D629" i="17"/>
  <c r="J663" i="16"/>
  <c r="D626" i="17"/>
  <c r="J643" i="17"/>
  <c r="D641" i="16"/>
  <c r="C738" i="16" s="1"/>
  <c r="C1132" i="16" s="1"/>
  <c r="C1226" i="16" s="1"/>
  <c r="D631" i="17"/>
  <c r="C831" i="17"/>
  <c r="I831" i="17"/>
  <c r="D655" i="16"/>
  <c r="C752" i="16" s="1"/>
  <c r="C1146" i="16" s="1"/>
  <c r="C1240" i="16" s="1"/>
  <c r="J672" i="16"/>
  <c r="G646" i="17"/>
  <c r="M605" i="17"/>
  <c r="J638" i="17"/>
  <c r="D604" i="17"/>
  <c r="M621" i="17"/>
  <c r="G653" i="17"/>
  <c r="D650" i="16"/>
  <c r="M658" i="16"/>
  <c r="D610" i="17"/>
  <c r="C707" i="17" s="1"/>
  <c r="C1101" i="17" s="1"/>
  <c r="G617" i="17"/>
  <c r="J644" i="17"/>
  <c r="D628" i="17"/>
  <c r="M655" i="17"/>
  <c r="G654" i="16"/>
  <c r="D675" i="16"/>
  <c r="C772" i="16" s="1"/>
  <c r="C1166" i="16" s="1"/>
  <c r="C1260" i="16" s="1"/>
  <c r="J671" i="17"/>
  <c r="G664" i="17"/>
  <c r="C808" i="17"/>
  <c r="I808" i="17"/>
  <c r="J628" i="17"/>
  <c r="L808" i="17"/>
  <c r="F808" i="17"/>
  <c r="D608" i="17"/>
  <c r="G629" i="17"/>
  <c r="M663" i="16"/>
  <c r="G649" i="17"/>
  <c r="D675" i="17"/>
  <c r="C772" i="17" s="1"/>
  <c r="C1166" i="17" s="1"/>
  <c r="G674" i="17"/>
  <c r="M661" i="16"/>
  <c r="F758" i="16" s="1"/>
  <c r="E1152" i="16" s="1"/>
  <c r="G611" i="16"/>
  <c r="G663" i="16"/>
  <c r="J619" i="16"/>
  <c r="J611" i="16"/>
  <c r="D684" i="17"/>
  <c r="G641" i="16"/>
  <c r="J644" i="16"/>
  <c r="M604" i="17"/>
  <c r="G621" i="16"/>
  <c r="G637" i="17"/>
  <c r="G672" i="16"/>
  <c r="G631" i="17"/>
  <c r="D615" i="16"/>
  <c r="C712" i="16" s="1"/>
  <c r="C1106" i="16" s="1"/>
  <c r="G606" i="17"/>
  <c r="J660" i="16"/>
  <c r="M645" i="17"/>
  <c r="M666" i="16"/>
  <c r="F763" i="16" s="1"/>
  <c r="E1157" i="16" s="1"/>
  <c r="C833" i="17"/>
  <c r="I833" i="17"/>
  <c r="D663" i="17"/>
  <c r="C760" i="17" s="1"/>
  <c r="C1154" i="17" s="1"/>
  <c r="G655" i="16"/>
  <c r="F752" i="16" s="1"/>
  <c r="E1146" i="16" s="1"/>
  <c r="M641" i="16"/>
  <c r="G678" i="17"/>
  <c r="D633" i="16"/>
  <c r="C730" i="16" s="1"/>
  <c r="C1124" i="16" s="1"/>
  <c r="C1269" i="16" s="1"/>
  <c r="C848" i="17"/>
  <c r="I848" i="17"/>
  <c r="G657" i="16"/>
  <c r="G645" i="17"/>
  <c r="F742" i="17" s="1"/>
  <c r="E1136" i="17" s="1"/>
  <c r="G636" i="16"/>
  <c r="D679" i="17"/>
  <c r="G679" i="17"/>
  <c r="G682" i="16"/>
  <c r="J670" i="16"/>
  <c r="J605" i="17"/>
  <c r="J648" i="17"/>
  <c r="M680" i="17"/>
  <c r="G620" i="16"/>
  <c r="D671" i="17"/>
  <c r="J659" i="17"/>
  <c r="G674" i="16"/>
  <c r="F771" i="16" s="1"/>
  <c r="E1165" i="16" s="1"/>
  <c r="J621" i="17"/>
  <c r="G650" i="17"/>
  <c r="F747" i="17" s="1"/>
  <c r="E1141" i="17" s="1"/>
  <c r="D650" i="17"/>
  <c r="C747" i="17" s="1"/>
  <c r="C1141" i="17" s="1"/>
  <c r="D653" i="17"/>
  <c r="J628" i="16"/>
  <c r="M615" i="17"/>
  <c r="J665" i="17"/>
  <c r="M661" i="17"/>
  <c r="J661" i="17"/>
  <c r="M652" i="17"/>
  <c r="J637" i="16"/>
  <c r="G677" i="17"/>
  <c r="F774" i="17" s="1"/>
  <c r="E1168" i="17" s="1"/>
  <c r="D682" i="17"/>
  <c r="M640" i="17"/>
  <c r="J640" i="17"/>
  <c r="M612" i="17"/>
  <c r="G665" i="17"/>
  <c r="F762" i="17" s="1"/>
  <c r="E1156" i="17" s="1"/>
  <c r="G603" i="16"/>
  <c r="D662" i="17"/>
  <c r="J631" i="17"/>
  <c r="M626" i="16"/>
  <c r="D617" i="17"/>
  <c r="G627" i="16"/>
  <c r="J673" i="17"/>
  <c r="D685" i="16"/>
  <c r="C782" i="16" s="1"/>
  <c r="C1176" i="16" s="1"/>
  <c r="J619" i="17"/>
  <c r="M678" i="17"/>
  <c r="D654" i="16"/>
  <c r="M636" i="16"/>
  <c r="D686" i="17"/>
  <c r="G686" i="17"/>
  <c r="M647" i="17"/>
  <c r="G637" i="16"/>
  <c r="F734" i="16" s="1"/>
  <c r="E1128" i="16" s="1"/>
  <c r="G675" i="16"/>
  <c r="F772" i="16" s="1"/>
  <c r="E1166" i="16" s="1"/>
  <c r="M669" i="16"/>
  <c r="F766" i="16" s="1"/>
  <c r="E1160" i="16" s="1"/>
  <c r="E1254" i="16" s="1"/>
  <c r="I857" i="17"/>
  <c r="C857" i="17"/>
  <c r="M620" i="16"/>
  <c r="J627" i="16"/>
  <c r="D622" i="17"/>
  <c r="M657" i="16"/>
  <c r="J629" i="16"/>
  <c r="D612" i="16"/>
  <c r="J683" i="17"/>
  <c r="G638" i="16"/>
  <c r="D640" i="17"/>
  <c r="D629" i="16"/>
  <c r="G658" i="17"/>
  <c r="M638" i="16"/>
  <c r="M619" i="16"/>
  <c r="F716" i="16" s="1"/>
  <c r="E1110" i="16" s="1"/>
  <c r="J635" i="16"/>
  <c r="G635" i="16"/>
  <c r="G684" i="17"/>
  <c r="F781" i="17" s="1"/>
  <c r="E1175" i="17" s="1"/>
  <c r="D621" i="16"/>
  <c r="M674" i="17"/>
  <c r="M606" i="17"/>
  <c r="M656" i="17"/>
  <c r="J621" i="16"/>
  <c r="D669" i="17"/>
  <c r="C766" i="17" s="1"/>
  <c r="C1160" i="17" s="1"/>
  <c r="D657" i="16"/>
  <c r="D652" i="17"/>
  <c r="D683" i="17"/>
  <c r="G666" i="17"/>
  <c r="F763" i="17" s="1"/>
  <c r="E1157" i="17" s="1"/>
  <c r="M648" i="17"/>
  <c r="F745" i="17" s="1"/>
  <c r="E1139" i="17" s="1"/>
  <c r="D657" i="17"/>
  <c r="G673" i="17"/>
  <c r="D667" i="16"/>
  <c r="C764" i="16" s="1"/>
  <c r="C1158" i="16" s="1"/>
  <c r="C1252" i="16" s="1"/>
  <c r="M667" i="17"/>
  <c r="M649" i="17"/>
  <c r="J618" i="17"/>
  <c r="D665" i="17"/>
  <c r="C762" i="17" s="1"/>
  <c r="C1156" i="17" s="1"/>
  <c r="D603" i="16"/>
  <c r="M631" i="17"/>
  <c r="J626" i="16"/>
  <c r="G658" i="16"/>
  <c r="F755" i="16" s="1"/>
  <c r="E1149" i="16" s="1"/>
  <c r="E1243" i="16" s="1"/>
  <c r="D658" i="16"/>
  <c r="M629" i="17"/>
  <c r="M617" i="17"/>
  <c r="L831" i="17"/>
  <c r="F831" i="17"/>
  <c r="J679" i="16"/>
  <c r="J617" i="17"/>
  <c r="G642" i="17"/>
  <c r="F739" i="17" s="1"/>
  <c r="E1133" i="17" s="1"/>
  <c r="J669" i="16"/>
  <c r="D619" i="17"/>
  <c r="G668" i="17"/>
  <c r="F765" i="17" s="1"/>
  <c r="E1159" i="17" s="1"/>
  <c r="M679" i="17"/>
  <c r="G618" i="17"/>
  <c r="F715" i="17" s="1"/>
  <c r="E1109" i="17" s="1"/>
  <c r="J633" i="17"/>
  <c r="D626" i="16"/>
  <c r="C723" i="16" s="1"/>
  <c r="C1117" i="16" s="1"/>
  <c r="C1211" i="16" s="1"/>
  <c r="D685" i="17"/>
  <c r="C782" i="17" s="1"/>
  <c r="C1176" i="17" s="1"/>
  <c r="J654" i="16"/>
  <c r="G638" i="17"/>
  <c r="D638" i="17"/>
  <c r="C735" i="17" s="1"/>
  <c r="C1129" i="17" s="1"/>
  <c r="G670" i="16"/>
  <c r="F767" i="16" s="1"/>
  <c r="E1161" i="16" s="1"/>
  <c r="E1255" i="16" s="1"/>
  <c r="D641" i="17"/>
  <c r="C738" i="17" s="1"/>
  <c r="C1132" i="17" s="1"/>
  <c r="M628" i="17"/>
  <c r="M637" i="17"/>
  <c r="G625" i="17"/>
  <c r="G612" i="16"/>
  <c r="M625" i="17"/>
  <c r="D647" i="16"/>
  <c r="C744" i="16" s="1"/>
  <c r="C1138" i="16" s="1"/>
  <c r="C1232" i="16" s="1"/>
  <c r="F821" i="17"/>
  <c r="L821" i="17"/>
  <c r="J603" i="17"/>
  <c r="M651" i="16"/>
  <c r="D621" i="17"/>
  <c r="M657" i="17"/>
  <c r="G686" i="16"/>
  <c r="F783" i="16" s="1"/>
  <c r="E1177" i="16" s="1"/>
  <c r="J653" i="17"/>
  <c r="J616" i="17"/>
  <c r="J629" i="17"/>
  <c r="D664" i="17"/>
  <c r="M679" i="16"/>
  <c r="F776" i="16" s="1"/>
  <c r="E1170" i="16" s="1"/>
  <c r="D668" i="17"/>
  <c r="C765" i="17" s="1"/>
  <c r="C1159" i="17" s="1"/>
  <c r="D671" i="16"/>
  <c r="D618" i="17"/>
  <c r="M633" i="17"/>
  <c r="I821" i="17"/>
  <c r="C821" i="17"/>
  <c r="G615" i="17"/>
  <c r="G685" i="17"/>
  <c r="F782" i="17" s="1"/>
  <c r="E1176" i="17" s="1"/>
  <c r="J662" i="17"/>
  <c r="M627" i="16"/>
  <c r="D678" i="16"/>
  <c r="G622" i="17"/>
  <c r="D670" i="16"/>
  <c r="M618" i="16"/>
  <c r="J613" i="16"/>
  <c r="G639" i="17"/>
  <c r="M647" i="16"/>
  <c r="J637" i="17"/>
  <c r="G639" i="16"/>
  <c r="G608" i="17"/>
  <c r="J678" i="16"/>
  <c r="J625" i="17"/>
  <c r="G647" i="16"/>
  <c r="M624" i="16"/>
  <c r="L857" i="17"/>
  <c r="F857" i="17"/>
  <c r="J651" i="16"/>
  <c r="D638" i="16"/>
  <c r="G640" i="17"/>
  <c r="J668" i="16"/>
  <c r="J657" i="17"/>
  <c r="M677" i="16"/>
  <c r="F774" i="16" s="1"/>
  <c r="E1168" i="16" s="1"/>
  <c r="D649" i="17"/>
  <c r="G675" i="17"/>
  <c r="D605" i="17"/>
  <c r="D686" i="16"/>
  <c r="C783" i="16" s="1"/>
  <c r="C1177" i="16" s="1"/>
  <c r="C1271" i="16" s="1"/>
  <c r="M639" i="16"/>
  <c r="G629" i="16"/>
  <c r="F726" i="16" s="1"/>
  <c r="E1120" i="16" s="1"/>
  <c r="J661" i="16"/>
  <c r="D628" i="16"/>
  <c r="D651" i="16"/>
  <c r="D658" i="17"/>
  <c r="C755" i="17" s="1"/>
  <c r="C1149" i="17" s="1"/>
  <c r="D663" i="16"/>
  <c r="D635" i="16"/>
  <c r="J612" i="16"/>
  <c r="M612" i="16"/>
  <c r="M644" i="16"/>
  <c r="F741" i="16" s="1"/>
  <c r="E1135" i="16" s="1"/>
  <c r="J604" i="17"/>
  <c r="M664" i="16"/>
  <c r="G647" i="17"/>
  <c r="F744" i="17" s="1"/>
  <c r="E1138" i="17" s="1"/>
  <c r="G667" i="17"/>
  <c r="D667" i="17"/>
  <c r="M686" i="17"/>
  <c r="D637" i="17"/>
  <c r="C734" i="17" s="1"/>
  <c r="C1128" i="17" s="1"/>
  <c r="D672" i="16"/>
  <c r="G612" i="17"/>
  <c r="G634" i="16"/>
  <c r="F731" i="16" s="1"/>
  <c r="E1125" i="16" s="1"/>
  <c r="E1219" i="16" s="1"/>
  <c r="G668" i="16"/>
  <c r="D606" i="17"/>
  <c r="D664" i="16"/>
  <c r="D633" i="17"/>
  <c r="M626" i="17"/>
  <c r="D678" i="17"/>
  <c r="D652" i="16"/>
  <c r="C749" i="16" s="1"/>
  <c r="C1143" i="16" s="1"/>
  <c r="C1237" i="16" s="1"/>
  <c r="M672" i="16"/>
  <c r="J656" i="17"/>
  <c r="J677" i="17"/>
  <c r="M621" i="16"/>
  <c r="G616" i="17"/>
  <c r="F713" i="17" s="1"/>
  <c r="E1107" i="17" s="1"/>
  <c r="G669" i="17"/>
  <c r="F766" i="17" s="1"/>
  <c r="E1160" i="17" s="1"/>
  <c r="F833" i="17"/>
  <c r="L833" i="17"/>
  <c r="D645" i="17"/>
  <c r="G665" i="16"/>
  <c r="G683" i="17"/>
  <c r="D646" i="17"/>
  <c r="C743" i="17" s="1"/>
  <c r="C1137" i="17" s="1"/>
  <c r="M682" i="16"/>
  <c r="D620" i="16"/>
  <c r="G671" i="17"/>
  <c r="M659" i="17"/>
  <c r="F756" i="17" s="1"/>
  <c r="E1150" i="17" s="1"/>
  <c r="J684" i="17"/>
  <c r="G604" i="17"/>
  <c r="F701" i="17" s="1"/>
  <c r="E1095" i="17" s="1"/>
  <c r="G642" i="16"/>
  <c r="D613" i="16"/>
  <c r="M665" i="16"/>
  <c r="G607" i="17"/>
  <c r="J664" i="17"/>
  <c r="G624" i="16"/>
  <c r="F721" i="16" s="1"/>
  <c r="E1115" i="16" s="1"/>
  <c r="M607" i="17"/>
  <c r="G661" i="17"/>
  <c r="F758" i="17" s="1"/>
  <c r="E1152" i="17" s="1"/>
  <c r="J615" i="17"/>
  <c r="J658" i="16"/>
  <c r="J652" i="17"/>
  <c r="G667" i="16"/>
  <c r="F764" i="16" s="1"/>
  <c r="E1158" i="16" s="1"/>
  <c r="G682" i="17"/>
  <c r="F779" i="17" s="1"/>
  <c r="E1173" i="17" s="1"/>
  <c r="G616" i="16"/>
  <c r="G662" i="17"/>
  <c r="J603" i="16"/>
  <c r="J671" i="16"/>
  <c r="D627" i="16"/>
  <c r="G628" i="17"/>
  <c r="G685" i="16"/>
  <c r="F782" i="16" s="1"/>
  <c r="E1176" i="16" s="1"/>
  <c r="D680" i="17"/>
  <c r="M619" i="17"/>
  <c r="J655" i="17"/>
  <c r="J636" i="16"/>
  <c r="E1261" i="16" l="1"/>
  <c r="E1264" i="16"/>
  <c r="E1204" i="16"/>
  <c r="L1054" i="19"/>
  <c r="I1018" i="19"/>
  <c r="E1269" i="16"/>
  <c r="E1229" i="16"/>
  <c r="E1271" i="16"/>
  <c r="E1222" i="16"/>
  <c r="E1240" i="16"/>
  <c r="E1251" i="16"/>
  <c r="E1268" i="16"/>
  <c r="C1207" i="16"/>
  <c r="E1234" i="16"/>
  <c r="E1209" i="16"/>
  <c r="E1262" i="16"/>
  <c r="E1260" i="16"/>
  <c r="E1270" i="16"/>
  <c r="E1252" i="16"/>
  <c r="E1214" i="16"/>
  <c r="E1259" i="16"/>
  <c r="E1246" i="16"/>
  <c r="E1245" i="16"/>
  <c r="E1225" i="16"/>
  <c r="F973" i="19"/>
  <c r="I1073" i="19" s="1"/>
  <c r="C1266" i="16"/>
  <c r="E1210" i="16"/>
  <c r="F966" i="19"/>
  <c r="L1066" i="19" s="1"/>
  <c r="C1189" i="16"/>
  <c r="C1228" i="18"/>
  <c r="C1232" i="18"/>
  <c r="C1223" i="18"/>
  <c r="C1199" i="16"/>
  <c r="C1200" i="18"/>
  <c r="E1194" i="16"/>
  <c r="C1196" i="18"/>
  <c r="C1211" i="18"/>
  <c r="C1244" i="16"/>
  <c r="E1241" i="16"/>
  <c r="C1248" i="18"/>
  <c r="E1195" i="16"/>
  <c r="C1210" i="16"/>
  <c r="C1268" i="18"/>
  <c r="C1198" i="18"/>
  <c r="C1220" i="18"/>
  <c r="C1217" i="16"/>
  <c r="C1239" i="18"/>
  <c r="C1251" i="18"/>
  <c r="E1191" i="16"/>
  <c r="I1020" i="19"/>
  <c r="C1224" i="18"/>
  <c r="C1215" i="16"/>
  <c r="C1237" i="18"/>
  <c r="E1265" i="16"/>
  <c r="E1230" i="16"/>
  <c r="C1213" i="18"/>
  <c r="C1233" i="16"/>
  <c r="E1231" i="16"/>
  <c r="C1263" i="18"/>
  <c r="C1246" i="18"/>
  <c r="C1221" i="18"/>
  <c r="E1189" i="16"/>
  <c r="E1216" i="16"/>
  <c r="C1208" i="16"/>
  <c r="C1210" i="18"/>
  <c r="C1257" i="18"/>
  <c r="C1243" i="18"/>
  <c r="C1231" i="18"/>
  <c r="C1244" i="18"/>
  <c r="C1199" i="18"/>
  <c r="C1233" i="18"/>
  <c r="C1194" i="18"/>
  <c r="C1219" i="18"/>
  <c r="C1255" i="18"/>
  <c r="C1215" i="18"/>
  <c r="C1260" i="18"/>
  <c r="C1264" i="18"/>
  <c r="C1270" i="16"/>
  <c r="C1200" i="16"/>
  <c r="C1227" i="16"/>
  <c r="C1219" i="16"/>
  <c r="E1237" i="16"/>
  <c r="E1247" i="16"/>
  <c r="C1207" i="18"/>
  <c r="C1253" i="18"/>
  <c r="C1231" i="16"/>
  <c r="E1233" i="16"/>
  <c r="C1203" i="18"/>
  <c r="E1217" i="16"/>
  <c r="C1234" i="16"/>
  <c r="C1214" i="18"/>
  <c r="C1270" i="18"/>
  <c r="E1244" i="16"/>
  <c r="C1247" i="18"/>
  <c r="C1188" i="18"/>
  <c r="E1238" i="16"/>
  <c r="C1250" i="18"/>
  <c r="C1249" i="18"/>
  <c r="C1238" i="16"/>
  <c r="C1205" i="18"/>
  <c r="C1271" i="18"/>
  <c r="C1202" i="18"/>
  <c r="C1265" i="18"/>
  <c r="C1265" i="16"/>
  <c r="E1228" i="16"/>
  <c r="C1236" i="18"/>
  <c r="E1258" i="16"/>
  <c r="C1229" i="18"/>
  <c r="E1193" i="16"/>
  <c r="C1256" i="18"/>
  <c r="C1189" i="18"/>
  <c r="E1215" i="16"/>
  <c r="E1208" i="16"/>
  <c r="E1202" i="16"/>
  <c r="C1218" i="18"/>
  <c r="C1272" i="18"/>
  <c r="C1245" i="18"/>
  <c r="C1235" i="18"/>
  <c r="C1201" i="18"/>
  <c r="C1212" i="18"/>
  <c r="C1227" i="18"/>
  <c r="C1197" i="18"/>
  <c r="C1230" i="18"/>
  <c r="C1204" i="18"/>
  <c r="C1242" i="18"/>
  <c r="C1209" i="18"/>
  <c r="C1218" i="16"/>
  <c r="C1272" i="16"/>
  <c r="C1209" i="16"/>
  <c r="C1259" i="16"/>
  <c r="C1261" i="16"/>
  <c r="C1217" i="18"/>
  <c r="C1206" i="18"/>
  <c r="C1262" i="18"/>
  <c r="C1266" i="18"/>
  <c r="C1190" i="18"/>
  <c r="C1259" i="18"/>
  <c r="C1258" i="18"/>
  <c r="C1195" i="16"/>
  <c r="C1267" i="18"/>
  <c r="C1225" i="18"/>
  <c r="E1199" i="16"/>
  <c r="C1228" i="16"/>
  <c r="C1254" i="18"/>
  <c r="C1192" i="18"/>
  <c r="E1266" i="16"/>
  <c r="C1191" i="16"/>
  <c r="C1241" i="18"/>
  <c r="C1222" i="18"/>
  <c r="E1192" i="16"/>
  <c r="C1193" i="16"/>
  <c r="C1226" i="18"/>
  <c r="C1269" i="18"/>
  <c r="C1193" i="18"/>
  <c r="E1207" i="16"/>
  <c r="C1202" i="16"/>
  <c r="C1252" i="18"/>
  <c r="C1195" i="18"/>
  <c r="C1261" i="18"/>
  <c r="C1191" i="18"/>
  <c r="C1216" i="18"/>
  <c r="C1238" i="18"/>
  <c r="C1216" i="16"/>
  <c r="C1230" i="16"/>
  <c r="C1192" i="16"/>
  <c r="L1074" i="19"/>
  <c r="I1074" i="19"/>
  <c r="I1029" i="19"/>
  <c r="J1029" i="19" s="1"/>
  <c r="L1001" i="19"/>
  <c r="I1001" i="19"/>
  <c r="I1063" i="19"/>
  <c r="J1063" i="19" s="1"/>
  <c r="L1063" i="19"/>
  <c r="L1024" i="19"/>
  <c r="I1024" i="19"/>
  <c r="J1024" i="19" s="1"/>
  <c r="I1062" i="19"/>
  <c r="L1062" i="19"/>
  <c r="L1073" i="19"/>
  <c r="L1049" i="19"/>
  <c r="L1006" i="19"/>
  <c r="I1006" i="19"/>
  <c r="J1006" i="19" s="1"/>
  <c r="L1055" i="19"/>
  <c r="L1042" i="19"/>
  <c r="I1042" i="19"/>
  <c r="I1050" i="19"/>
  <c r="J1050" i="19" s="1"/>
  <c r="L1050" i="19"/>
  <c r="M1050" i="19" s="1"/>
  <c r="I1065" i="19"/>
  <c r="L1048" i="19"/>
  <c r="I1048" i="19"/>
  <c r="L1075" i="19"/>
  <c r="I1066" i="19"/>
  <c r="I1067" i="19"/>
  <c r="I1007" i="19"/>
  <c r="I1037" i="19"/>
  <c r="L1037" i="19"/>
  <c r="I1061" i="19"/>
  <c r="L1032" i="19"/>
  <c r="I1032" i="19"/>
  <c r="L1069" i="19"/>
  <c r="I1069" i="19"/>
  <c r="L1017" i="19"/>
  <c r="I1017" i="19"/>
  <c r="I1003" i="19"/>
  <c r="I1036" i="19"/>
  <c r="I1072" i="19"/>
  <c r="J1072" i="19" s="1"/>
  <c r="L1058" i="19"/>
  <c r="I1058" i="19"/>
  <c r="L1012" i="19"/>
  <c r="I1012" i="19"/>
  <c r="J1012" i="19" s="1"/>
  <c r="L1077" i="19"/>
  <c r="L1052" i="19"/>
  <c r="I1015" i="19"/>
  <c r="J1015" i="19" s="1"/>
  <c r="L1015" i="19"/>
  <c r="M1015" i="19" s="1"/>
  <c r="L1078" i="19"/>
  <c r="I1047" i="19"/>
  <c r="C1047" i="19"/>
  <c r="C1058" i="19"/>
  <c r="D1058" i="19" s="1"/>
  <c r="I802" i="18"/>
  <c r="C1080" i="19"/>
  <c r="F911" i="18"/>
  <c r="F955" i="18"/>
  <c r="C775" i="17"/>
  <c r="C1169" i="17" s="1"/>
  <c r="C703" i="17"/>
  <c r="C1097" i="17" s="1"/>
  <c r="C1052" i="19"/>
  <c r="F1067" i="19"/>
  <c r="F1052" i="19"/>
  <c r="C777" i="17"/>
  <c r="C1171" i="17" s="1"/>
  <c r="F780" i="17"/>
  <c r="E1174" i="17" s="1"/>
  <c r="C779" i="17"/>
  <c r="C1173" i="17" s="1"/>
  <c r="F751" i="16"/>
  <c r="E1145" i="16" s="1"/>
  <c r="E1239" i="16" s="1"/>
  <c r="F750" i="17"/>
  <c r="E1144" i="17" s="1"/>
  <c r="C702" i="16"/>
  <c r="C1096" i="16" s="1"/>
  <c r="C1190" i="16" s="1"/>
  <c r="C955" i="18"/>
  <c r="C1055" i="18" s="1"/>
  <c r="C1068" i="19"/>
  <c r="F1068" i="19"/>
  <c r="F765" i="16"/>
  <c r="E1159" i="16" s="1"/>
  <c r="E1253" i="16" s="1"/>
  <c r="F732" i="16"/>
  <c r="E1126" i="16" s="1"/>
  <c r="E1220" i="16" s="1"/>
  <c r="C719" i="17"/>
  <c r="C1113" i="17" s="1"/>
  <c r="F743" i="17"/>
  <c r="E1137" i="17" s="1"/>
  <c r="F768" i="16"/>
  <c r="E1162" i="16" s="1"/>
  <c r="E1256" i="16" s="1"/>
  <c r="C746" i="17"/>
  <c r="C1140" i="17" s="1"/>
  <c r="F737" i="17"/>
  <c r="E1131" i="17" s="1"/>
  <c r="C736" i="16"/>
  <c r="C1130" i="16" s="1"/>
  <c r="C1224" i="16" s="1"/>
  <c r="F725" i="17"/>
  <c r="E1119" i="17" s="1"/>
  <c r="F759" i="17"/>
  <c r="E1153" i="17" s="1"/>
  <c r="C742" i="17"/>
  <c r="C1136" i="17" s="1"/>
  <c r="C730" i="17"/>
  <c r="C1124" i="17" s="1"/>
  <c r="C1253" i="17" s="1"/>
  <c r="C748" i="16"/>
  <c r="C1142" i="16" s="1"/>
  <c r="C1236" i="16" s="1"/>
  <c r="C767" i="16"/>
  <c r="C1161" i="16" s="1"/>
  <c r="C1255" i="16" s="1"/>
  <c r="C718" i="17"/>
  <c r="C1112" i="17" s="1"/>
  <c r="F722" i="17"/>
  <c r="E1116" i="17" s="1"/>
  <c r="J1067" i="19"/>
  <c r="C1067" i="19"/>
  <c r="F772" i="17"/>
  <c r="E1166" i="17" s="1"/>
  <c r="C704" i="17"/>
  <c r="C1098" i="17" s="1"/>
  <c r="C1192" i="17" s="1"/>
  <c r="F713" i="16"/>
  <c r="E1107" i="16" s="1"/>
  <c r="E1201" i="16" s="1"/>
  <c r="C710" i="16"/>
  <c r="C1104" i="16" s="1"/>
  <c r="C1198" i="16" s="1"/>
  <c r="C761" i="16"/>
  <c r="C1155" i="16" s="1"/>
  <c r="C1249" i="16" s="1"/>
  <c r="F709" i="17"/>
  <c r="E1103" i="17" s="1"/>
  <c r="C725" i="16"/>
  <c r="C1119" i="16" s="1"/>
  <c r="C1213" i="16" s="1"/>
  <c r="F705" i="17"/>
  <c r="E1099" i="17" s="1"/>
  <c r="F736" i="17"/>
  <c r="E1130" i="17" s="1"/>
  <c r="F719" i="17"/>
  <c r="E1113" i="17" s="1"/>
  <c r="F770" i="17"/>
  <c r="E1164" i="17" s="1"/>
  <c r="C780" i="17"/>
  <c r="C1174" i="17" s="1"/>
  <c r="C783" i="17"/>
  <c r="C1177" i="17" s="1"/>
  <c r="C776" i="17"/>
  <c r="C1170" i="17" s="1"/>
  <c r="C1264" i="17" s="1"/>
  <c r="C705" i="17"/>
  <c r="C1099" i="17" s="1"/>
  <c r="C747" i="16"/>
  <c r="C1141" i="16" s="1"/>
  <c r="C1235" i="16" s="1"/>
  <c r="C1055" i="19"/>
  <c r="F1055" i="19"/>
  <c r="F1073" i="19"/>
  <c r="F953" i="19"/>
  <c r="C964" i="19"/>
  <c r="C907" i="19"/>
  <c r="J1005" i="19"/>
  <c r="F1005" i="19"/>
  <c r="M1005" i="19"/>
  <c r="C1005" i="19"/>
  <c r="F941" i="19"/>
  <c r="F1027" i="19"/>
  <c r="C1027" i="19"/>
  <c r="C975" i="19"/>
  <c r="F1062" i="19"/>
  <c r="C1062" i="19"/>
  <c r="D853" i="19"/>
  <c r="C951" i="19" s="1"/>
  <c r="C1051" i="19" s="1"/>
  <c r="C936" i="19"/>
  <c r="F964" i="19"/>
  <c r="L1064" i="19" s="1"/>
  <c r="F1000" i="19"/>
  <c r="C1000" i="19"/>
  <c r="F1011" i="19"/>
  <c r="C1011" i="19"/>
  <c r="C1078" i="19"/>
  <c r="F1078" i="19"/>
  <c r="J1009" i="19"/>
  <c r="C1009" i="19"/>
  <c r="F1009" i="19"/>
  <c r="F1018" i="19"/>
  <c r="C1018" i="19"/>
  <c r="D1018" i="19" s="1"/>
  <c r="C982" i="16"/>
  <c r="C1082" i="16" s="1"/>
  <c r="D1082" i="16" s="1"/>
  <c r="D853" i="18"/>
  <c r="C1077" i="19"/>
  <c r="C961" i="19"/>
  <c r="C1044" i="19"/>
  <c r="M1044" i="19"/>
  <c r="F1044" i="19"/>
  <c r="C982" i="17"/>
  <c r="C1082" i="17" s="1"/>
  <c r="D1082" i="17" s="1"/>
  <c r="C1049" i="19"/>
  <c r="D1049" i="19" s="1"/>
  <c r="J1049" i="19"/>
  <c r="F1049" i="19"/>
  <c r="C966" i="19"/>
  <c r="F1069" i="19"/>
  <c r="C1069" i="19"/>
  <c r="F760" i="16"/>
  <c r="E1154" i="16" s="1"/>
  <c r="E1248" i="16" s="1"/>
  <c r="C911" i="18"/>
  <c r="D811" i="18"/>
  <c r="F951" i="19"/>
  <c r="C1073" i="19"/>
  <c r="F1072" i="19"/>
  <c r="G1072" i="19" s="1"/>
  <c r="C1072" i="19"/>
  <c r="D1072" i="19" s="1"/>
  <c r="F904" i="19"/>
  <c r="C1031" i="19"/>
  <c r="D1031" i="19" s="1"/>
  <c r="F1031" i="19"/>
  <c r="F1053" i="19"/>
  <c r="F1003" i="19"/>
  <c r="C904" i="19"/>
  <c r="C768" i="16"/>
  <c r="C1162" i="16" s="1"/>
  <c r="C1256" i="16" s="1"/>
  <c r="F728" i="17"/>
  <c r="E1122" i="17" s="1"/>
  <c r="C736" i="17"/>
  <c r="C1130" i="17" s="1"/>
  <c r="C726" i="16"/>
  <c r="C1120" i="16" s="1"/>
  <c r="C1214" i="16" s="1"/>
  <c r="F724" i="16"/>
  <c r="E1118" i="16" s="1"/>
  <c r="E1212" i="16" s="1"/>
  <c r="F754" i="16"/>
  <c r="E1148" i="16" s="1"/>
  <c r="E1242" i="16" s="1"/>
  <c r="F726" i="17"/>
  <c r="E1120" i="17" s="1"/>
  <c r="C701" i="17"/>
  <c r="C1095" i="17" s="1"/>
  <c r="C728" i="17"/>
  <c r="C1122" i="17" s="1"/>
  <c r="C1216" i="17" s="1"/>
  <c r="F777" i="17"/>
  <c r="E1171" i="17" s="1"/>
  <c r="F754" i="17"/>
  <c r="E1148" i="17" s="1"/>
  <c r="F725" i="16"/>
  <c r="E1119" i="16" s="1"/>
  <c r="E1213" i="16" s="1"/>
  <c r="F723" i="17"/>
  <c r="E1117" i="17" s="1"/>
  <c r="C766" i="16"/>
  <c r="C1160" i="16" s="1"/>
  <c r="C1254" i="16" s="1"/>
  <c r="C758" i="17"/>
  <c r="C1152" i="17" s="1"/>
  <c r="C744" i="17"/>
  <c r="C1138" i="17" s="1"/>
  <c r="F783" i="17"/>
  <c r="E1177" i="17" s="1"/>
  <c r="F775" i="17"/>
  <c r="E1169" i="17" s="1"/>
  <c r="C725" i="17"/>
  <c r="C1119" i="17" s="1"/>
  <c r="C762" i="16"/>
  <c r="C1156" i="16" s="1"/>
  <c r="C1250" i="16" s="1"/>
  <c r="C718" i="16"/>
  <c r="C1112" i="16" s="1"/>
  <c r="C1206" i="16" s="1"/>
  <c r="C714" i="17"/>
  <c r="C1108" i="17" s="1"/>
  <c r="F700" i="16"/>
  <c r="E1094" i="16" s="1"/>
  <c r="E1188" i="16" s="1"/>
  <c r="C768" i="17"/>
  <c r="C1162" i="17" s="1"/>
  <c r="F703" i="17"/>
  <c r="E1097" i="17" s="1"/>
  <c r="F734" i="17"/>
  <c r="E1128" i="17" s="1"/>
  <c r="F738" i="16"/>
  <c r="E1132" i="16" s="1"/>
  <c r="E1226" i="16" s="1"/>
  <c r="C726" i="17"/>
  <c r="C1120" i="17" s="1"/>
  <c r="C734" i="16"/>
  <c r="C1128" i="16" s="1"/>
  <c r="C1222" i="16" s="1"/>
  <c r="C774" i="17"/>
  <c r="C1168" i="17" s="1"/>
  <c r="F710" i="16"/>
  <c r="E1104" i="16" s="1"/>
  <c r="E1198" i="16" s="1"/>
  <c r="C733" i="16"/>
  <c r="C1127" i="16" s="1"/>
  <c r="C1221" i="16" s="1"/>
  <c r="C765" i="16"/>
  <c r="C1159" i="16" s="1"/>
  <c r="C1253" i="16" s="1"/>
  <c r="F723" i="16"/>
  <c r="E1117" i="16" s="1"/>
  <c r="E1211" i="16" s="1"/>
  <c r="F716" i="17"/>
  <c r="E1110" i="17" s="1"/>
  <c r="F749" i="17"/>
  <c r="E1143" i="17" s="1"/>
  <c r="F730" i="17"/>
  <c r="E1124" i="17" s="1"/>
  <c r="E1251" i="17" s="1"/>
  <c r="C708" i="16"/>
  <c r="C1102" i="16" s="1"/>
  <c r="C1196" i="16" s="1"/>
  <c r="C716" i="16"/>
  <c r="C1110" i="16" s="1"/>
  <c r="C1204" i="16" s="1"/>
  <c r="C741" i="17"/>
  <c r="C1135" i="17" s="1"/>
  <c r="C776" i="16"/>
  <c r="C1170" i="16" s="1"/>
  <c r="C1264" i="16" s="1"/>
  <c r="D1016" i="19"/>
  <c r="C709" i="16"/>
  <c r="C1103" i="16" s="1"/>
  <c r="C1197" i="16" s="1"/>
  <c r="C759" i="17"/>
  <c r="C1153" i="17" s="1"/>
  <c r="F771" i="17"/>
  <c r="E1165" i="17" s="1"/>
  <c r="E1259" i="17" s="1"/>
  <c r="C752" i="17"/>
  <c r="C1146" i="17" s="1"/>
  <c r="C756" i="17"/>
  <c r="C1150" i="17" s="1"/>
  <c r="C724" i="16"/>
  <c r="C1118" i="16" s="1"/>
  <c r="C1212" i="16" s="1"/>
  <c r="C764" i="17"/>
  <c r="C1158" i="17" s="1"/>
  <c r="C1252" i="17" s="1"/>
  <c r="C732" i="16"/>
  <c r="C1126" i="16" s="1"/>
  <c r="C1220" i="16" s="1"/>
  <c r="C735" i="16"/>
  <c r="C1129" i="16" s="1"/>
  <c r="C1223" i="16" s="1"/>
  <c r="C737" i="17"/>
  <c r="C1131" i="17" s="1"/>
  <c r="F739" i="16"/>
  <c r="E1133" i="16" s="1"/>
  <c r="E1227" i="16" s="1"/>
  <c r="F768" i="17"/>
  <c r="E1162" i="17" s="1"/>
  <c r="C769" i="16"/>
  <c r="C1163" i="16" s="1"/>
  <c r="C1257" i="16" s="1"/>
  <c r="F764" i="17"/>
  <c r="E1158" i="17" s="1"/>
  <c r="C760" i="16"/>
  <c r="C1154" i="16" s="1"/>
  <c r="C1248" i="16" s="1"/>
  <c r="C702" i="17"/>
  <c r="C1096" i="17" s="1"/>
  <c r="F744" i="16"/>
  <c r="E1138" i="16" s="1"/>
  <c r="E1232" i="16" s="1"/>
  <c r="F736" i="16"/>
  <c r="E1130" i="16" s="1"/>
  <c r="E1224" i="16" s="1"/>
  <c r="C775" i="16"/>
  <c r="C1169" i="16" s="1"/>
  <c r="C1263" i="16" s="1"/>
  <c r="F712" i="17"/>
  <c r="E1106" i="17" s="1"/>
  <c r="C715" i="17"/>
  <c r="C1109" i="17" s="1"/>
  <c r="C761" i="17"/>
  <c r="C1155" i="17" s="1"/>
  <c r="F735" i="17"/>
  <c r="E1129" i="17" s="1"/>
  <c r="E1223" i="17" s="1"/>
  <c r="C716" i="17"/>
  <c r="C1110" i="17" s="1"/>
  <c r="C754" i="17"/>
  <c r="C1148" i="17" s="1"/>
  <c r="C749" i="17"/>
  <c r="C1143" i="17" s="1"/>
  <c r="F735" i="16"/>
  <c r="E1129" i="16" s="1"/>
  <c r="E1223" i="16" s="1"/>
  <c r="F717" i="16"/>
  <c r="E1111" i="16" s="1"/>
  <c r="E1205" i="16" s="1"/>
  <c r="F733" i="16"/>
  <c r="E1127" i="16" s="1"/>
  <c r="E1221" i="16" s="1"/>
  <c r="F718" i="16"/>
  <c r="E1112" i="16" s="1"/>
  <c r="E1206" i="16" s="1"/>
  <c r="C781" i="17"/>
  <c r="C1175" i="17" s="1"/>
  <c r="C1269" i="17" s="1"/>
  <c r="F708" i="16"/>
  <c r="E1102" i="16" s="1"/>
  <c r="E1196" i="16" s="1"/>
  <c r="F746" i="17"/>
  <c r="E1140" i="17" s="1"/>
  <c r="F714" i="17"/>
  <c r="E1108" i="17" s="1"/>
  <c r="F752" i="17"/>
  <c r="E1146" i="17" s="1"/>
  <c r="E1240" i="17" s="1"/>
  <c r="C779" i="16"/>
  <c r="C1173" i="16" s="1"/>
  <c r="C1267" i="16" s="1"/>
  <c r="C713" i="17"/>
  <c r="C1107" i="17" s="1"/>
  <c r="F761" i="16"/>
  <c r="E1155" i="16" s="1"/>
  <c r="E1249" i="16" s="1"/>
  <c r="F748" i="16"/>
  <c r="E1142" i="16" s="1"/>
  <c r="E1236" i="16" s="1"/>
  <c r="C771" i="17"/>
  <c r="C1165" i="17" s="1"/>
  <c r="F718" i="17"/>
  <c r="E1112" i="17" s="1"/>
  <c r="C722" i="17"/>
  <c r="C1116" i="17" s="1"/>
  <c r="F775" i="16"/>
  <c r="E1169" i="16" s="1"/>
  <c r="E1263" i="16" s="1"/>
  <c r="F715" i="16"/>
  <c r="E1109" i="16" s="1"/>
  <c r="E1203" i="16" s="1"/>
  <c r="C713" i="16"/>
  <c r="C1107" i="16" s="1"/>
  <c r="C1201" i="16" s="1"/>
  <c r="F753" i="17"/>
  <c r="E1147" i="17" s="1"/>
  <c r="C712" i="17"/>
  <c r="C1106" i="17" s="1"/>
  <c r="C1200" i="17" s="1"/>
  <c r="C700" i="17"/>
  <c r="C1094" i="17" s="1"/>
  <c r="C740" i="17"/>
  <c r="C1134" i="17" s="1"/>
  <c r="C745" i="17"/>
  <c r="C1139" i="17" s="1"/>
  <c r="C763" i="16"/>
  <c r="C1157" i="16" s="1"/>
  <c r="C1251" i="16" s="1"/>
  <c r="C741" i="16"/>
  <c r="C1135" i="16" s="1"/>
  <c r="C1229" i="16" s="1"/>
  <c r="F776" i="17"/>
  <c r="E1170" i="17" s="1"/>
  <c r="F769" i="16"/>
  <c r="E1163" i="16" s="1"/>
  <c r="E1257" i="16" s="1"/>
  <c r="C737" i="16"/>
  <c r="C1131" i="16" s="1"/>
  <c r="C1225" i="16" s="1"/>
  <c r="F704" i="17"/>
  <c r="E1098" i="17" s="1"/>
  <c r="C717" i="16"/>
  <c r="C1111" i="16" s="1"/>
  <c r="C1205" i="16" s="1"/>
  <c r="F762" i="16"/>
  <c r="E1156" i="16" s="1"/>
  <c r="E1250" i="16" s="1"/>
  <c r="F709" i="16"/>
  <c r="E1103" i="16" s="1"/>
  <c r="E1197" i="16" s="1"/>
  <c r="C755" i="16"/>
  <c r="C1149" i="16" s="1"/>
  <c r="C1243" i="16" s="1"/>
  <c r="C700" i="16"/>
  <c r="C1094" i="16" s="1"/>
  <c r="C1188" i="16" s="1"/>
  <c r="C754" i="16"/>
  <c r="C1148" i="16" s="1"/>
  <c r="C1242" i="16" s="1"/>
  <c r="F755" i="17"/>
  <c r="E1149" i="17" s="1"/>
  <c r="E1243" i="17" s="1"/>
  <c r="C751" i="16"/>
  <c r="C1145" i="16" s="1"/>
  <c r="C1239" i="16" s="1"/>
  <c r="C750" i="17"/>
  <c r="C1144" i="17" s="1"/>
  <c r="F779" i="16"/>
  <c r="E1173" i="16" s="1"/>
  <c r="E1267" i="16" s="1"/>
  <c r="F761" i="17"/>
  <c r="E1155" i="17" s="1"/>
  <c r="E1249" i="17" s="1"/>
  <c r="C723" i="17"/>
  <c r="C1117" i="17" s="1"/>
  <c r="C770" i="17"/>
  <c r="C1164" i="17" s="1"/>
  <c r="C709" i="17"/>
  <c r="C1103" i="17" s="1"/>
  <c r="C753" i="17"/>
  <c r="C1147" i="17" s="1"/>
  <c r="C1241" i="17" s="1"/>
  <c r="C715" i="16"/>
  <c r="C1109" i="16" s="1"/>
  <c r="C1203" i="16" s="1"/>
  <c r="F702" i="17"/>
  <c r="E1096" i="17" s="1"/>
  <c r="C758" i="16"/>
  <c r="C1152" i="16" s="1"/>
  <c r="C1246" i="16" s="1"/>
  <c r="C774" i="16"/>
  <c r="C1168" i="16" s="1"/>
  <c r="C1262" i="16" s="1"/>
  <c r="C757" i="16"/>
  <c r="C1151" i="16" s="1"/>
  <c r="C1245" i="16" s="1"/>
  <c r="D1059" i="19"/>
  <c r="J1010" i="19"/>
  <c r="D1032" i="19"/>
  <c r="M1016" i="19"/>
  <c r="J1043" i="19"/>
  <c r="D1015" i="19"/>
  <c r="J1081" i="19"/>
  <c r="G1016" i="19"/>
  <c r="D1056" i="19"/>
  <c r="J1057" i="19"/>
  <c r="J1014" i="19"/>
  <c r="J1034" i="19"/>
  <c r="J1070" i="19"/>
  <c r="J1056" i="19"/>
  <c r="G1039" i="19"/>
  <c r="D1025" i="19"/>
  <c r="M1072" i="19"/>
  <c r="J1018" i="19"/>
  <c r="D873" i="19"/>
  <c r="C971" i="19" s="1"/>
  <c r="C1071" i="19" s="1"/>
  <c r="J873" i="19"/>
  <c r="F971" i="19" s="1"/>
  <c r="L1071" i="19" s="1"/>
  <c r="D862" i="19"/>
  <c r="C960" i="19" s="1"/>
  <c r="J862" i="19"/>
  <c r="F960" i="19" s="1"/>
  <c r="L1060" i="19" s="1"/>
  <c r="D1023" i="19"/>
  <c r="D1020" i="19"/>
  <c r="D1033" i="19"/>
  <c r="G1057" i="19"/>
  <c r="G1040" i="19"/>
  <c r="J1045" i="19"/>
  <c r="G1010" i="19"/>
  <c r="M1039" i="19"/>
  <c r="M1026" i="19"/>
  <c r="G1044" i="19"/>
  <c r="J1040" i="19"/>
  <c r="M1040" i="19"/>
  <c r="G1026" i="19"/>
  <c r="M1013" i="19"/>
  <c r="M1025" i="19"/>
  <c r="D1012" i="19"/>
  <c r="G1043" i="19"/>
  <c r="J1021" i="19"/>
  <c r="D1003" i="15"/>
  <c r="G1003" i="15"/>
  <c r="J1003" i="15"/>
  <c r="M1003" i="15"/>
  <c r="J1004" i="15"/>
  <c r="M1004" i="15"/>
  <c r="J1002" i="15"/>
  <c r="M1002" i="15"/>
  <c r="G1006" i="15"/>
  <c r="G1002" i="15"/>
  <c r="J1005" i="15"/>
  <c r="M1005" i="15"/>
  <c r="J1000" i="15"/>
  <c r="M1000" i="15"/>
  <c r="G1001" i="15"/>
  <c r="J1001" i="15"/>
  <c r="M1001" i="15"/>
  <c r="G1000" i="15"/>
  <c r="J1006" i="15"/>
  <c r="M1006" i="15"/>
  <c r="G999" i="15"/>
  <c r="J999" i="15"/>
  <c r="M999" i="15"/>
  <c r="G1004" i="15"/>
  <c r="G1005" i="15"/>
  <c r="D1004" i="15"/>
  <c r="D1005" i="15"/>
  <c r="D1006" i="15"/>
  <c r="D1002" i="15"/>
  <c r="D999" i="15"/>
  <c r="D1001" i="15"/>
  <c r="D1000" i="15"/>
  <c r="L873" i="17"/>
  <c r="L819" i="16"/>
  <c r="C842" i="16"/>
  <c r="I804" i="16"/>
  <c r="C835" i="18"/>
  <c r="L848" i="18"/>
  <c r="L832" i="17"/>
  <c r="C879" i="18"/>
  <c r="F841" i="18"/>
  <c r="C867" i="17"/>
  <c r="L878" i="17"/>
  <c r="F854" i="18"/>
  <c r="C827" i="18"/>
  <c r="C829" i="17"/>
  <c r="I819" i="16"/>
  <c r="F869" i="17"/>
  <c r="F843" i="16"/>
  <c r="I827" i="16"/>
  <c r="F846" i="16"/>
  <c r="C822" i="18"/>
  <c r="L815" i="18"/>
  <c r="C804" i="18"/>
  <c r="F870" i="16"/>
  <c r="F806" i="16"/>
  <c r="M808" i="17"/>
  <c r="M803" i="18"/>
  <c r="M883" i="18"/>
  <c r="J842" i="18"/>
  <c r="M811" i="18"/>
  <c r="M864" i="18"/>
  <c r="D881" i="18"/>
  <c r="M836" i="18"/>
  <c r="M821" i="17"/>
  <c r="G831" i="17"/>
  <c r="J833" i="17"/>
  <c r="D808" i="17"/>
  <c r="D831" i="17"/>
  <c r="D873" i="18"/>
  <c r="D875" i="18"/>
  <c r="J809" i="18"/>
  <c r="D803" i="18"/>
  <c r="G858" i="18"/>
  <c r="J836" i="18"/>
  <c r="M853" i="18"/>
  <c r="G811" i="18"/>
  <c r="M816" i="18"/>
  <c r="J806" i="18"/>
  <c r="G816" i="18"/>
  <c r="M827" i="17"/>
  <c r="J857" i="17"/>
  <c r="D876" i="18"/>
  <c r="M881" i="18"/>
  <c r="D809" i="18"/>
  <c r="J803" i="18"/>
  <c r="D806" i="18"/>
  <c r="G857" i="17"/>
  <c r="D821" i="17"/>
  <c r="J848" i="17"/>
  <c r="J808" i="17"/>
  <c r="G848" i="17"/>
  <c r="G824" i="18"/>
  <c r="D847" i="18"/>
  <c r="M806" i="18"/>
  <c r="G883" i="18"/>
  <c r="G809" i="18"/>
  <c r="G842" i="18"/>
  <c r="M842" i="18"/>
  <c r="M875" i="18"/>
  <c r="G873" i="18"/>
  <c r="M873" i="18"/>
  <c r="J816" i="18"/>
  <c r="J824" i="18"/>
  <c r="G839" i="18"/>
  <c r="M839" i="18"/>
  <c r="D839" i="18"/>
  <c r="D864" i="18"/>
  <c r="D858" i="18"/>
  <c r="D836" i="18"/>
  <c r="D827" i="17"/>
  <c r="J839" i="18"/>
  <c r="G836" i="18"/>
  <c r="J881" i="18"/>
  <c r="J853" i="18"/>
  <c r="M857" i="17"/>
  <c r="G821" i="17"/>
  <c r="M831" i="17"/>
  <c r="D848" i="17"/>
  <c r="D833" i="17"/>
  <c r="M848" i="17"/>
  <c r="M824" i="18"/>
  <c r="J847" i="18"/>
  <c r="D816" i="18"/>
  <c r="G876" i="18"/>
  <c r="J811" i="18"/>
  <c r="M833" i="17"/>
  <c r="G833" i="17"/>
  <c r="J821" i="17"/>
  <c r="F919" i="17" s="1"/>
  <c r="L1019" i="17" s="1"/>
  <c r="D857" i="17"/>
  <c r="G808" i="17"/>
  <c r="J831" i="17"/>
  <c r="J827" i="17"/>
  <c r="G803" i="18"/>
  <c r="J873" i="18"/>
  <c r="J876" i="18"/>
  <c r="G806" i="18"/>
  <c r="M809" i="18"/>
  <c r="G875" i="18"/>
  <c r="G881" i="18"/>
  <c r="M876" i="18"/>
  <c r="D824" i="18"/>
  <c r="D842" i="18"/>
  <c r="J875" i="18"/>
  <c r="D883" i="18"/>
  <c r="J883" i="18"/>
  <c r="M858" i="18"/>
  <c r="M847" i="18"/>
  <c r="G847" i="18"/>
  <c r="J864" i="18"/>
  <c r="F962" i="18" s="1"/>
  <c r="I1062" i="18" s="1"/>
  <c r="J858" i="18"/>
  <c r="G853" i="18"/>
  <c r="G864" i="18"/>
  <c r="G827" i="17"/>
  <c r="C871" i="18"/>
  <c r="C877" i="16"/>
  <c r="C801" i="16"/>
  <c r="I877" i="16"/>
  <c r="I801" i="16"/>
  <c r="F808" i="18"/>
  <c r="L846" i="18"/>
  <c r="L814" i="16"/>
  <c r="L808" i="18"/>
  <c r="C828" i="16"/>
  <c r="I828" i="16"/>
  <c r="F814" i="16"/>
  <c r="F846" i="18"/>
  <c r="L851" i="18"/>
  <c r="I822" i="18"/>
  <c r="L861" i="18"/>
  <c r="F861" i="18"/>
  <c r="C801" i="18"/>
  <c r="F807" i="18"/>
  <c r="L807" i="18"/>
  <c r="I827" i="18"/>
  <c r="I801" i="18"/>
  <c r="C845" i="18"/>
  <c r="C878" i="17"/>
  <c r="L806" i="16"/>
  <c r="F840" i="16"/>
  <c r="L846" i="16"/>
  <c r="F819" i="16"/>
  <c r="L881" i="16"/>
  <c r="L870" i="16"/>
  <c r="F835" i="18"/>
  <c r="F879" i="18"/>
  <c r="F881" i="16"/>
  <c r="L841" i="18"/>
  <c r="L835" i="18"/>
  <c r="I878" i="17"/>
  <c r="C862" i="18"/>
  <c r="C850" i="18"/>
  <c r="I850" i="18"/>
  <c r="I852" i="18"/>
  <c r="I845" i="18"/>
  <c r="C854" i="18"/>
  <c r="F878" i="17"/>
  <c r="L829" i="18"/>
  <c r="C832" i="17"/>
  <c r="I851" i="17"/>
  <c r="F827" i="16"/>
  <c r="I879" i="18"/>
  <c r="C851" i="17"/>
  <c r="L867" i="17"/>
  <c r="L862" i="18"/>
  <c r="F862" i="18"/>
  <c r="L805" i="16"/>
  <c r="F829" i="17"/>
  <c r="C810" i="18"/>
  <c r="L822" i="16"/>
  <c r="C827" i="16"/>
  <c r="F810" i="18"/>
  <c r="F822" i="16"/>
  <c r="L811" i="17"/>
  <c r="L810" i="18"/>
  <c r="I842" i="16"/>
  <c r="I829" i="17"/>
  <c r="L810" i="17"/>
  <c r="F829" i="18"/>
  <c r="I835" i="18"/>
  <c r="I854" i="18"/>
  <c r="I832" i="17"/>
  <c r="C870" i="16"/>
  <c r="F878" i="18"/>
  <c r="I804" i="18"/>
  <c r="F828" i="16"/>
  <c r="F832" i="17"/>
  <c r="I812" i="18"/>
  <c r="L878" i="18"/>
  <c r="C812" i="18"/>
  <c r="L854" i="18"/>
  <c r="C819" i="16"/>
  <c r="C810" i="17"/>
  <c r="F810" i="17"/>
  <c r="L827" i="16"/>
  <c r="I855" i="18"/>
  <c r="I862" i="18"/>
  <c r="F801" i="18"/>
  <c r="I830" i="18"/>
  <c r="C855" i="18"/>
  <c r="I810" i="17"/>
  <c r="C846" i="16"/>
  <c r="L801" i="18"/>
  <c r="L879" i="18"/>
  <c r="F851" i="18"/>
  <c r="I807" i="18"/>
  <c r="C881" i="16"/>
  <c r="F873" i="17"/>
  <c r="F811" i="17"/>
  <c r="F833" i="18"/>
  <c r="C807" i="18"/>
  <c r="I810" i="18"/>
  <c r="C830" i="18"/>
  <c r="C852" i="18"/>
  <c r="L840" i="16"/>
  <c r="L869" i="17"/>
  <c r="F877" i="18"/>
  <c r="I881" i="16"/>
  <c r="I815" i="18"/>
  <c r="I870" i="16"/>
  <c r="C846" i="18"/>
  <c r="L825" i="18"/>
  <c r="F825" i="18"/>
  <c r="C823" i="18"/>
  <c r="I871" i="18"/>
  <c r="I823" i="18"/>
  <c r="C815" i="18"/>
  <c r="F830" i="18"/>
  <c r="L833" i="18"/>
  <c r="L830" i="18"/>
  <c r="I846" i="18"/>
  <c r="F848" i="18"/>
  <c r="C863" i="18"/>
  <c r="I863" i="18"/>
  <c r="F815" i="18"/>
  <c r="L877" i="18"/>
  <c r="L814" i="18"/>
  <c r="F814" i="18"/>
  <c r="L802" i="18"/>
  <c r="F802" i="18"/>
  <c r="L868" i="18"/>
  <c r="F868" i="18"/>
  <c r="C874" i="18"/>
  <c r="I874" i="18"/>
  <c r="C803" i="16"/>
  <c r="L843" i="16"/>
  <c r="I867" i="17"/>
  <c r="F870" i="18"/>
  <c r="L870" i="18"/>
  <c r="F837" i="18"/>
  <c r="L837" i="18"/>
  <c r="L849" i="18"/>
  <c r="F849" i="18"/>
  <c r="L880" i="18"/>
  <c r="F880" i="18"/>
  <c r="C819" i="18"/>
  <c r="I819" i="18"/>
  <c r="F882" i="18"/>
  <c r="L882" i="18"/>
  <c r="F850" i="18"/>
  <c r="L850" i="18"/>
  <c r="F821" i="18"/>
  <c r="L821" i="18"/>
  <c r="C800" i="18"/>
  <c r="I800" i="18"/>
  <c r="L852" i="18"/>
  <c r="F852" i="18"/>
  <c r="C877" i="18"/>
  <c r="I877" i="18"/>
  <c r="F865" i="18"/>
  <c r="L865" i="18"/>
  <c r="C843" i="18"/>
  <c r="I843" i="18"/>
  <c r="C808" i="18"/>
  <c r="I808" i="18"/>
  <c r="C826" i="18"/>
  <c r="I826" i="18"/>
  <c r="I831" i="18"/>
  <c r="C831" i="18"/>
  <c r="I844" i="18"/>
  <c r="C844" i="18"/>
  <c r="L860" i="18"/>
  <c r="F860" i="18"/>
  <c r="F869" i="18"/>
  <c r="L869" i="18"/>
  <c r="L866" i="18"/>
  <c r="F866" i="18"/>
  <c r="F820" i="18"/>
  <c r="L820" i="18"/>
  <c r="L818" i="18"/>
  <c r="F818" i="18"/>
  <c r="I841" i="18"/>
  <c r="C841" i="18"/>
  <c r="I851" i="18"/>
  <c r="C851" i="18"/>
  <c r="F812" i="18"/>
  <c r="L812" i="18"/>
  <c r="C860" i="18"/>
  <c r="I860" i="18"/>
  <c r="F817" i="18"/>
  <c r="L817" i="18"/>
  <c r="F844" i="18"/>
  <c r="L844" i="18"/>
  <c r="L845" i="18"/>
  <c r="F845" i="18"/>
  <c r="C861" i="18"/>
  <c r="I861" i="18"/>
  <c r="C832" i="18"/>
  <c r="I832" i="18"/>
  <c r="I814" i="18"/>
  <c r="C814" i="18"/>
  <c r="C866" i="18"/>
  <c r="I866" i="18"/>
  <c r="C867" i="18"/>
  <c r="I867" i="18"/>
  <c r="I880" i="18"/>
  <c r="C880" i="18"/>
  <c r="I803" i="16"/>
  <c r="C802" i="18"/>
  <c r="I846" i="16"/>
  <c r="L829" i="17"/>
  <c r="L832" i="18"/>
  <c r="F832" i="18"/>
  <c r="L800" i="18"/>
  <c r="F800" i="18"/>
  <c r="L856" i="18"/>
  <c r="F856" i="18"/>
  <c r="F826" i="18"/>
  <c r="L826" i="18"/>
  <c r="C870" i="18"/>
  <c r="I870" i="18"/>
  <c r="L822" i="18"/>
  <c r="F822" i="18"/>
  <c r="I817" i="18"/>
  <c r="C817" i="18"/>
  <c r="L831" i="18"/>
  <c r="F831" i="18"/>
  <c r="L819" i="18"/>
  <c r="F819" i="18"/>
  <c r="C856" i="18"/>
  <c r="I856" i="18"/>
  <c r="F855" i="18"/>
  <c r="L855" i="18"/>
  <c r="I848" i="18"/>
  <c r="C848" i="18"/>
  <c r="I805" i="18"/>
  <c r="C805" i="18"/>
  <c r="C878" i="18"/>
  <c r="I878" i="18"/>
  <c r="F805" i="16"/>
  <c r="F804" i="18"/>
  <c r="L804" i="18"/>
  <c r="C818" i="18"/>
  <c r="I818" i="18"/>
  <c r="C849" i="18"/>
  <c r="I849" i="18"/>
  <c r="C838" i="18"/>
  <c r="I838" i="18"/>
  <c r="I829" i="18"/>
  <c r="C829" i="18"/>
  <c r="L827" i="18"/>
  <c r="F827" i="18"/>
  <c r="F823" i="18"/>
  <c r="L823" i="18"/>
  <c r="I868" i="18"/>
  <c r="C868" i="18"/>
  <c r="I828" i="18"/>
  <c r="C828" i="18"/>
  <c r="L834" i="18"/>
  <c r="F834" i="18"/>
  <c r="L874" i="18"/>
  <c r="F874" i="18"/>
  <c r="C840" i="18"/>
  <c r="I840" i="18"/>
  <c r="L828" i="16"/>
  <c r="L867" i="18"/>
  <c r="F867" i="18"/>
  <c r="L859" i="18"/>
  <c r="F859" i="18"/>
  <c r="I872" i="18"/>
  <c r="C872" i="18"/>
  <c r="I865" i="18"/>
  <c r="C865" i="18"/>
  <c r="C859" i="18"/>
  <c r="I859" i="18"/>
  <c r="C820" i="18"/>
  <c r="I820" i="18"/>
  <c r="F863" i="18"/>
  <c r="L863" i="18"/>
  <c r="F838" i="18"/>
  <c r="L838" i="18"/>
  <c r="C869" i="18"/>
  <c r="I869" i="18"/>
  <c r="F843" i="18"/>
  <c r="L843" i="18"/>
  <c r="C804" i="16"/>
  <c r="F871" i="18"/>
  <c r="L871" i="18"/>
  <c r="C837" i="18"/>
  <c r="I837" i="18"/>
  <c r="L828" i="18"/>
  <c r="F828" i="18"/>
  <c r="I834" i="18"/>
  <c r="C834" i="18"/>
  <c r="C821" i="18"/>
  <c r="I821" i="18"/>
  <c r="I882" i="18"/>
  <c r="C882" i="18"/>
  <c r="L840" i="18"/>
  <c r="F840" i="18"/>
  <c r="I825" i="18"/>
  <c r="C825" i="18"/>
  <c r="L805" i="18"/>
  <c r="F805" i="18"/>
  <c r="L872" i="18"/>
  <c r="F872" i="18"/>
  <c r="I833" i="18"/>
  <c r="C833" i="18"/>
  <c r="F867" i="17"/>
  <c r="C869" i="17"/>
  <c r="C873" i="17"/>
  <c r="I869" i="17"/>
  <c r="I873" i="17"/>
  <c r="I820" i="16"/>
  <c r="C820" i="16"/>
  <c r="L877" i="16"/>
  <c r="F877" i="16"/>
  <c r="L811" i="16"/>
  <c r="F811" i="16"/>
  <c r="L817" i="17"/>
  <c r="F817" i="17"/>
  <c r="F880" i="16"/>
  <c r="L880" i="16"/>
  <c r="F820" i="17"/>
  <c r="L820" i="17"/>
  <c r="L803" i="16"/>
  <c r="F803" i="16"/>
  <c r="F856" i="16"/>
  <c r="L856" i="16"/>
  <c r="L804" i="16"/>
  <c r="F804" i="16"/>
  <c r="C820" i="17"/>
  <c r="I820" i="17"/>
  <c r="L851" i="17"/>
  <c r="F851" i="17"/>
  <c r="F850" i="16"/>
  <c r="L850" i="16"/>
  <c r="C824" i="17"/>
  <c r="I824" i="17"/>
  <c r="C811" i="17"/>
  <c r="I811" i="17"/>
  <c r="I829" i="16"/>
  <c r="C829" i="16"/>
  <c r="I805" i="16"/>
  <c r="C805" i="16"/>
  <c r="F845" i="16"/>
  <c r="L845" i="16"/>
  <c r="L801" i="16"/>
  <c r="F801" i="16"/>
  <c r="C856" i="16"/>
  <c r="I856" i="16"/>
  <c r="L807" i="16"/>
  <c r="F807" i="16"/>
  <c r="I811" i="16"/>
  <c r="C811" i="16"/>
  <c r="I822" i="16"/>
  <c r="C822" i="16"/>
  <c r="I840" i="16"/>
  <c r="C840" i="16"/>
  <c r="C806" i="17"/>
  <c r="I806" i="17"/>
  <c r="F878" i="16"/>
  <c r="L878" i="16"/>
  <c r="F873" i="16"/>
  <c r="L873" i="16"/>
  <c r="I807" i="16"/>
  <c r="C807" i="16"/>
  <c r="I814" i="16"/>
  <c r="C814" i="16"/>
  <c r="F806" i="17"/>
  <c r="L806" i="17"/>
  <c r="L842" i="16"/>
  <c r="F842" i="16"/>
  <c r="L824" i="17"/>
  <c r="F824" i="17"/>
  <c r="I878" i="16"/>
  <c r="C878" i="16"/>
  <c r="C853" i="16"/>
  <c r="I853" i="16"/>
  <c r="I873" i="16"/>
  <c r="C873" i="16"/>
  <c r="C806" i="16"/>
  <c r="I806" i="16"/>
  <c r="C843" i="16"/>
  <c r="I843" i="16"/>
  <c r="L859" i="16"/>
  <c r="F859" i="16"/>
  <c r="L820" i="16"/>
  <c r="F820" i="16"/>
  <c r="F829" i="16"/>
  <c r="L829" i="16"/>
  <c r="I850" i="16"/>
  <c r="C850" i="16"/>
  <c r="C859" i="16"/>
  <c r="I859" i="16"/>
  <c r="F853" i="16"/>
  <c r="L853" i="16"/>
  <c r="I845" i="16"/>
  <c r="C845" i="16"/>
  <c r="I880" i="16"/>
  <c r="C880" i="16"/>
  <c r="C817" i="17"/>
  <c r="I817" i="17"/>
  <c r="C1226" i="17" l="1"/>
  <c r="C1233" i="17"/>
  <c r="E1202" i="17"/>
  <c r="C1237" i="17"/>
  <c r="C1225" i="17"/>
  <c r="C1247" i="17"/>
  <c r="E1237" i="17"/>
  <c r="C1214" i="17"/>
  <c r="C1256" i="17"/>
  <c r="C1189" i="17"/>
  <c r="C1206" i="17"/>
  <c r="C1251" i="17"/>
  <c r="E1254" i="17"/>
  <c r="E1188" i="17"/>
  <c r="E1190" i="17"/>
  <c r="C1258" i="17"/>
  <c r="C1238" i="17"/>
  <c r="E1264" i="17"/>
  <c r="C1228" i="17"/>
  <c r="E1206" i="17"/>
  <c r="C1201" i="17"/>
  <c r="E1234" i="17"/>
  <c r="C1242" i="17"/>
  <c r="C1203" i="17"/>
  <c r="C1244" i="17"/>
  <c r="E1204" i="17"/>
  <c r="C1213" i="17"/>
  <c r="C1246" i="17"/>
  <c r="E1242" i="17"/>
  <c r="C1224" i="17"/>
  <c r="C1268" i="17"/>
  <c r="C1234" i="17"/>
  <c r="C1267" i="17"/>
  <c r="C1208" i="17"/>
  <c r="E1199" i="17"/>
  <c r="C1250" i="17"/>
  <c r="C1195" i="17"/>
  <c r="C1197" i="17"/>
  <c r="E1241" i="17"/>
  <c r="C1210" i="17"/>
  <c r="C1249" i="17"/>
  <c r="E1252" i="17"/>
  <c r="C1229" i="17"/>
  <c r="C1232" i="17"/>
  <c r="C1271" i="17"/>
  <c r="C1230" i="17"/>
  <c r="C1207" i="17"/>
  <c r="C1211" i="17"/>
  <c r="E1192" i="17"/>
  <c r="C1188" i="17"/>
  <c r="C1259" i="17"/>
  <c r="C1204" i="17"/>
  <c r="E1200" i="17"/>
  <c r="C1190" i="17"/>
  <c r="E1256" i="17"/>
  <c r="C1240" i="17"/>
  <c r="C1262" i="17"/>
  <c r="E1222" i="17"/>
  <c r="C1202" i="17"/>
  <c r="E1263" i="17"/>
  <c r="E1265" i="17"/>
  <c r="E1216" i="17"/>
  <c r="C1193" i="17"/>
  <c r="E1258" i="17"/>
  <c r="E1213" i="17"/>
  <c r="E1268" i="17"/>
  <c r="E1208" i="17"/>
  <c r="E1230" i="17"/>
  <c r="E1269" i="17"/>
  <c r="E1235" i="17"/>
  <c r="C1220" i="17"/>
  <c r="E1201" i="17"/>
  <c r="E1214" i="17"/>
  <c r="E1193" i="17"/>
  <c r="E1247" i="17"/>
  <c r="E1212" i="17"/>
  <c r="E1229" i="17"/>
  <c r="E1203" i="17"/>
  <c r="C1222" i="17"/>
  <c r="E1194" i="17"/>
  <c r="C1257" i="17"/>
  <c r="E1248" i="17"/>
  <c r="C1260" i="17"/>
  <c r="E1244" i="17"/>
  <c r="E1226" i="17"/>
  <c r="E1218" i="17"/>
  <c r="E1198" i="17"/>
  <c r="E1257" i="17"/>
  <c r="E1209" i="17"/>
  <c r="E1236" i="17"/>
  <c r="E1217" i="17"/>
  <c r="E1219" i="17"/>
  <c r="E1266" i="17"/>
  <c r="E1215" i="17"/>
  <c r="E1205" i="17"/>
  <c r="E1255" i="17"/>
  <c r="E1220" i="17"/>
  <c r="E1239" i="17"/>
  <c r="E1221" i="17"/>
  <c r="E1261" i="17"/>
  <c r="E1245" i="17"/>
  <c r="E1196" i="17"/>
  <c r="E1191" i="17"/>
  <c r="E1271" i="17"/>
  <c r="E1211" i="17"/>
  <c r="E1207" i="17"/>
  <c r="E1197" i="17"/>
  <c r="E1210" i="17"/>
  <c r="C1218" i="17"/>
  <c r="C1272" i="17"/>
  <c r="C1209" i="17"/>
  <c r="C1199" i="17"/>
  <c r="C1205" i="17"/>
  <c r="C1236" i="17"/>
  <c r="C1221" i="17"/>
  <c r="C1196" i="17"/>
  <c r="C1245" i="17"/>
  <c r="C1239" i="17"/>
  <c r="C1215" i="17"/>
  <c r="C1219" i="17"/>
  <c r="E1231" i="17"/>
  <c r="E1238" i="17"/>
  <c r="C1265" i="17"/>
  <c r="C1191" i="17"/>
  <c r="C1212" i="17"/>
  <c r="C1248" i="17"/>
  <c r="E1262" i="17"/>
  <c r="C1243" i="17"/>
  <c r="E1189" i="17"/>
  <c r="E1267" i="17"/>
  <c r="C1194" i="17"/>
  <c r="C1223" i="17"/>
  <c r="C1261" i="17"/>
  <c r="C1235" i="17"/>
  <c r="E1227" i="17"/>
  <c r="E1246" i="17"/>
  <c r="E1228" i="17"/>
  <c r="E1224" i="17"/>
  <c r="E1260" i="17"/>
  <c r="E1225" i="17"/>
  <c r="C1263" i="17"/>
  <c r="C1266" i="17"/>
  <c r="C1198" i="17"/>
  <c r="C1255" i="17"/>
  <c r="C1217" i="17"/>
  <c r="E1233" i="17"/>
  <c r="E1232" i="17"/>
  <c r="E1253" i="17"/>
  <c r="E1250" i="17"/>
  <c r="E1195" i="17"/>
  <c r="E1270" i="17"/>
  <c r="C1227" i="17"/>
  <c r="C1254" i="17"/>
  <c r="C1270" i="17"/>
  <c r="C1231" i="17"/>
  <c r="I1051" i="19"/>
  <c r="L1051" i="19"/>
  <c r="L1053" i="19"/>
  <c r="I1053" i="19"/>
  <c r="I1055" i="18"/>
  <c r="L1055" i="18"/>
  <c r="L1062" i="18"/>
  <c r="L1041" i="19"/>
  <c r="I1041" i="19"/>
  <c r="L1011" i="18"/>
  <c r="I1011" i="18"/>
  <c r="I1071" i="19"/>
  <c r="I1019" i="17"/>
  <c r="I1064" i="19"/>
  <c r="I1004" i="19"/>
  <c r="L1004" i="19"/>
  <c r="I1060" i="19"/>
  <c r="I802" i="16"/>
  <c r="I802" i="17"/>
  <c r="F1055" i="18"/>
  <c r="C956" i="18"/>
  <c r="C1056" i="18" s="1"/>
  <c r="C929" i="17"/>
  <c r="F1029" i="17" s="1"/>
  <c r="C940" i="18"/>
  <c r="F1040" i="18" s="1"/>
  <c r="F971" i="18"/>
  <c r="F914" i="18"/>
  <c r="F937" i="18"/>
  <c r="C919" i="17"/>
  <c r="F1019" i="17" s="1"/>
  <c r="F945" i="18"/>
  <c r="C946" i="17"/>
  <c r="C1046" i="17" s="1"/>
  <c r="F951" i="18"/>
  <c r="F906" i="17"/>
  <c r="F934" i="18"/>
  <c r="C979" i="18"/>
  <c r="C1079" i="18" s="1"/>
  <c r="C955" i="17"/>
  <c r="F1055" i="17" s="1"/>
  <c r="F909" i="18"/>
  <c r="F1060" i="19"/>
  <c r="C907" i="18"/>
  <c r="C971" i="18"/>
  <c r="G870" i="16"/>
  <c r="G846" i="16"/>
  <c r="J819" i="16"/>
  <c r="M878" i="17"/>
  <c r="M832" i="17"/>
  <c r="D842" i="16"/>
  <c r="C1004" i="19"/>
  <c r="F1004" i="19"/>
  <c r="G1004" i="19" s="1"/>
  <c r="F1061" i="19"/>
  <c r="C1061" i="19"/>
  <c r="D1061" i="19" s="1"/>
  <c r="C1060" i="19"/>
  <c r="J1036" i="19"/>
  <c r="F1036" i="19"/>
  <c r="G1036" i="19" s="1"/>
  <c r="C1036" i="19"/>
  <c r="D1036" i="19" s="1"/>
  <c r="M1036" i="19"/>
  <c r="C922" i="18"/>
  <c r="F922" i="18"/>
  <c r="C901" i="18"/>
  <c r="J827" i="16"/>
  <c r="D829" i="17"/>
  <c r="D867" i="17"/>
  <c r="M848" i="18"/>
  <c r="M819" i="16"/>
  <c r="F1071" i="19"/>
  <c r="J1044" i="19"/>
  <c r="C909" i="18"/>
  <c r="F1007" i="19"/>
  <c r="J1007" i="19"/>
  <c r="C1007" i="19"/>
  <c r="D1007" i="19" s="1"/>
  <c r="C981" i="18"/>
  <c r="F925" i="17"/>
  <c r="C925" i="17"/>
  <c r="C937" i="18"/>
  <c r="C904" i="18"/>
  <c r="C974" i="18"/>
  <c r="F904" i="18"/>
  <c r="F907" i="18"/>
  <c r="C906" i="17"/>
  <c r="G806" i="16"/>
  <c r="M815" i="18"/>
  <c r="G843" i="16"/>
  <c r="D827" i="18"/>
  <c r="G841" i="18"/>
  <c r="D835" i="18"/>
  <c r="M873" i="17"/>
  <c r="C1011" i="18"/>
  <c r="F1011" i="18"/>
  <c r="F1066" i="19"/>
  <c r="C1066" i="19"/>
  <c r="D1066" i="19" s="1"/>
  <c r="C951" i="18"/>
  <c r="C1075" i="19"/>
  <c r="M1075" i="19"/>
  <c r="F1075" i="19"/>
  <c r="G1075" i="19" s="1"/>
  <c r="F981" i="18"/>
  <c r="C962" i="18"/>
  <c r="F956" i="18"/>
  <c r="F973" i="18"/>
  <c r="F974" i="18"/>
  <c r="F929" i="17"/>
  <c r="C914" i="18"/>
  <c r="C931" i="17"/>
  <c r="F979" i="18"/>
  <c r="C934" i="18"/>
  <c r="C945" i="18"/>
  <c r="F946" i="17"/>
  <c r="F901" i="18"/>
  <c r="F955" i="17"/>
  <c r="C973" i="18"/>
  <c r="F931" i="17"/>
  <c r="F940" i="18"/>
  <c r="D822" i="18"/>
  <c r="G869" i="17"/>
  <c r="G854" i="18"/>
  <c r="D879" i="18"/>
  <c r="J804" i="16"/>
  <c r="F1051" i="19"/>
  <c r="J1013" i="19"/>
  <c r="C1064" i="19"/>
  <c r="F1064" i="19"/>
  <c r="D1034" i="19"/>
  <c r="J1032" i="19"/>
  <c r="J1059" i="19"/>
  <c r="G1059" i="19"/>
  <c r="G1005" i="19"/>
  <c r="J1008" i="19"/>
  <c r="G1056" i="19"/>
  <c r="M1006" i="19"/>
  <c r="G1006" i="19"/>
  <c r="J1000" i="19"/>
  <c r="D1000" i="19"/>
  <c r="G1000" i="19"/>
  <c r="D1002" i="19"/>
  <c r="G1002" i="19"/>
  <c r="M1002" i="19"/>
  <c r="J1002" i="19"/>
  <c r="M1012" i="19"/>
  <c r="M1010" i="19"/>
  <c r="D1042" i="19"/>
  <c r="M1000" i="19"/>
  <c r="J1031" i="19"/>
  <c r="D1081" i="19"/>
  <c r="G1032" i="19"/>
  <c r="M1057" i="19"/>
  <c r="J1074" i="19"/>
  <c r="G1015" i="19"/>
  <c r="D1014" i="19"/>
  <c r="M1043" i="19"/>
  <c r="M1067" i="19"/>
  <c r="D1011" i="19"/>
  <c r="D1063" i="19"/>
  <c r="J1052" i="19"/>
  <c r="D1009" i="19"/>
  <c r="J1022" i="19"/>
  <c r="D1070" i="19"/>
  <c r="D1067" i="19"/>
  <c r="G999" i="19"/>
  <c r="J999" i="19"/>
  <c r="M1056" i="19"/>
  <c r="D999" i="19"/>
  <c r="G1020" i="19"/>
  <c r="M999" i="19"/>
  <c r="M1018" i="19"/>
  <c r="M1063" i="19"/>
  <c r="M1049" i="19"/>
  <c r="G1058" i="19"/>
  <c r="G1023" i="19"/>
  <c r="M1074" i="19"/>
  <c r="J1027" i="19"/>
  <c r="D1050" i="19"/>
  <c r="G1033" i="19"/>
  <c r="M1070" i="19"/>
  <c r="G1012" i="19"/>
  <c r="D1022" i="19"/>
  <c r="J1069" i="19"/>
  <c r="D1028" i="19"/>
  <c r="J1033" i="19"/>
  <c r="J1020" i="19"/>
  <c r="J1079" i="19"/>
  <c r="M1014" i="19"/>
  <c r="M1081" i="19"/>
  <c r="J1028" i="19"/>
  <c r="J1035" i="19"/>
  <c r="D1035" i="19"/>
  <c r="J1023" i="19"/>
  <c r="J1058" i="19"/>
  <c r="J1037" i="19"/>
  <c r="D1046" i="19"/>
  <c r="J1046" i="19"/>
  <c r="D1079" i="19"/>
  <c r="J1011" i="19"/>
  <c r="D1069" i="19"/>
  <c r="M1029" i="19"/>
  <c r="D1074" i="19"/>
  <c r="G1049" i="19"/>
  <c r="G1070" i="19"/>
  <c r="M1009" i="19"/>
  <c r="M1021" i="19"/>
  <c r="G1013" i="19"/>
  <c r="M1045" i="19"/>
  <c r="M998" i="19"/>
  <c r="M1031" i="19"/>
  <c r="G1031" i="19"/>
  <c r="G1034" i="19"/>
  <c r="G1018" i="19"/>
  <c r="D1021" i="19"/>
  <c r="D998" i="19"/>
  <c r="J998" i="19"/>
  <c r="G1025" i="19"/>
  <c r="D1029" i="19"/>
  <c r="M1034" i="19"/>
  <c r="J1042" i="19"/>
  <c r="M1042" i="19"/>
  <c r="D1045" i="19"/>
  <c r="D1024" i="19"/>
  <c r="M1024" i="19"/>
  <c r="D804" i="18"/>
  <c r="C800" i="17"/>
  <c r="L800" i="17"/>
  <c r="F800" i="16"/>
  <c r="C800" i="16"/>
  <c r="I800" i="16"/>
  <c r="F823" i="17"/>
  <c r="L883" i="16"/>
  <c r="C849" i="16"/>
  <c r="C862" i="16"/>
  <c r="L866" i="16"/>
  <c r="C822" i="17"/>
  <c r="L841" i="16"/>
  <c r="F856" i="17"/>
  <c r="F863" i="16"/>
  <c r="C845" i="17"/>
  <c r="F845" i="17"/>
  <c r="F837" i="16"/>
  <c r="J845" i="16"/>
  <c r="M853" i="16"/>
  <c r="D873" i="16"/>
  <c r="J814" i="16"/>
  <c r="M878" i="16"/>
  <c r="G878" i="16"/>
  <c r="D840" i="16"/>
  <c r="J822" i="16"/>
  <c r="J856" i="16"/>
  <c r="M803" i="16"/>
  <c r="G820" i="17"/>
  <c r="D825" i="18"/>
  <c r="D882" i="18"/>
  <c r="G843" i="18"/>
  <c r="D869" i="18"/>
  <c r="M863" i="18"/>
  <c r="G867" i="18"/>
  <c r="M828" i="16"/>
  <c r="M827" i="18"/>
  <c r="D829" i="18"/>
  <c r="G804" i="18"/>
  <c r="J848" i="18"/>
  <c r="G819" i="18"/>
  <c r="M831" i="18"/>
  <c r="G822" i="18"/>
  <c r="D802" i="18"/>
  <c r="J880" i="18"/>
  <c r="J866" i="18"/>
  <c r="J814" i="18"/>
  <c r="D861" i="18"/>
  <c r="G818" i="18"/>
  <c r="G820" i="18"/>
  <c r="J826" i="18"/>
  <c r="D808" i="18"/>
  <c r="M821" i="18"/>
  <c r="G880" i="18"/>
  <c r="D874" i="18"/>
  <c r="G848" i="18"/>
  <c r="G873" i="17"/>
  <c r="M854" i="18"/>
  <c r="J842" i="16"/>
  <c r="G822" i="16"/>
  <c r="D810" i="18"/>
  <c r="J827" i="18"/>
  <c r="J822" i="18"/>
  <c r="D801" i="16"/>
  <c r="D817" i="17"/>
  <c r="G853" i="16"/>
  <c r="J850" i="16"/>
  <c r="J853" i="16"/>
  <c r="F951" i="16" s="1"/>
  <c r="L1051" i="16" s="1"/>
  <c r="G824" i="17"/>
  <c r="G806" i="17"/>
  <c r="D845" i="16"/>
  <c r="G829" i="16"/>
  <c r="M859" i="16"/>
  <c r="J806" i="16"/>
  <c r="M842" i="16"/>
  <c r="D807" i="16"/>
  <c r="J840" i="16"/>
  <c r="J824" i="17"/>
  <c r="M880" i="16"/>
  <c r="M811" i="16"/>
  <c r="J820" i="16"/>
  <c r="J873" i="17"/>
  <c r="D873" i="17"/>
  <c r="D869" i="17"/>
  <c r="G872" i="18"/>
  <c r="J817" i="17"/>
  <c r="J880" i="16"/>
  <c r="F978" i="16" s="1"/>
  <c r="I1078" i="16" s="1"/>
  <c r="J859" i="16"/>
  <c r="G820" i="16"/>
  <c r="G859" i="16"/>
  <c r="D843" i="16"/>
  <c r="D806" i="16"/>
  <c r="D878" i="16"/>
  <c r="D814" i="16"/>
  <c r="J807" i="16"/>
  <c r="M873" i="16"/>
  <c r="G873" i="16"/>
  <c r="D822" i="16"/>
  <c r="J811" i="16"/>
  <c r="M845" i="16"/>
  <c r="D805" i="16"/>
  <c r="D829" i="16"/>
  <c r="G856" i="16"/>
  <c r="G803" i="16"/>
  <c r="M820" i="17"/>
  <c r="G880" i="16"/>
  <c r="M817" i="17"/>
  <c r="J869" i="17"/>
  <c r="G867" i="17"/>
  <c r="M840" i="18"/>
  <c r="D821" i="18"/>
  <c r="J834" i="18"/>
  <c r="G828" i="18"/>
  <c r="M828" i="18"/>
  <c r="J837" i="18"/>
  <c r="M871" i="18"/>
  <c r="G838" i="18"/>
  <c r="J859" i="18"/>
  <c r="G874" i="18"/>
  <c r="D828" i="18"/>
  <c r="M823" i="18"/>
  <c r="D818" i="18"/>
  <c r="M804" i="18"/>
  <c r="D848" i="18"/>
  <c r="M855" i="18"/>
  <c r="J856" i="18"/>
  <c r="D870" i="18"/>
  <c r="J802" i="18"/>
  <c r="D880" i="18"/>
  <c r="J867" i="18"/>
  <c r="M845" i="18"/>
  <c r="M844" i="18"/>
  <c r="M812" i="18"/>
  <c r="M820" i="18"/>
  <c r="G866" i="18"/>
  <c r="G869" i="18"/>
  <c r="M860" i="18"/>
  <c r="J843" i="18"/>
  <c r="D843" i="18"/>
  <c r="D800" i="18"/>
  <c r="G849" i="18"/>
  <c r="G837" i="18"/>
  <c r="M843" i="16"/>
  <c r="M868" i="18"/>
  <c r="M877" i="18"/>
  <c r="J863" i="18"/>
  <c r="F961" i="18" s="1"/>
  <c r="I1061" i="18" s="1"/>
  <c r="J846" i="18"/>
  <c r="J871" i="18"/>
  <c r="F969" i="18" s="1"/>
  <c r="I1069" i="18" s="1"/>
  <c r="G825" i="18"/>
  <c r="J870" i="16"/>
  <c r="G877" i="18"/>
  <c r="D830" i="18"/>
  <c r="J810" i="18"/>
  <c r="G811" i="17"/>
  <c r="M801" i="18"/>
  <c r="J810" i="17"/>
  <c r="D812" i="18"/>
  <c r="G878" i="18"/>
  <c r="J835" i="18"/>
  <c r="G829" i="18"/>
  <c r="M805" i="16"/>
  <c r="M867" i="17"/>
  <c r="M829" i="18"/>
  <c r="J852" i="18"/>
  <c r="D850" i="18"/>
  <c r="J878" i="17"/>
  <c r="M835" i="18"/>
  <c r="G879" i="18"/>
  <c r="M870" i="16"/>
  <c r="G807" i="18"/>
  <c r="M861" i="18"/>
  <c r="G814" i="16"/>
  <c r="J828" i="16"/>
  <c r="D828" i="16"/>
  <c r="M808" i="18"/>
  <c r="M814" i="16"/>
  <c r="D871" i="18"/>
  <c r="D880" i="16"/>
  <c r="C978" i="16" s="1"/>
  <c r="F1078" i="16" s="1"/>
  <c r="D850" i="16"/>
  <c r="G801" i="16"/>
  <c r="G845" i="16"/>
  <c r="J829" i="16"/>
  <c r="G851" i="17"/>
  <c r="D820" i="17"/>
  <c r="M877" i="16"/>
  <c r="J825" i="18"/>
  <c r="J869" i="18"/>
  <c r="J820" i="18"/>
  <c r="D859" i="18"/>
  <c r="J872" i="18"/>
  <c r="M867" i="18"/>
  <c r="D849" i="18"/>
  <c r="D878" i="18"/>
  <c r="M822" i="18"/>
  <c r="M817" i="18"/>
  <c r="D841" i="18"/>
  <c r="D877" i="18"/>
  <c r="M882" i="18"/>
  <c r="D819" i="18"/>
  <c r="G868" i="18"/>
  <c r="M814" i="18"/>
  <c r="D823" i="18"/>
  <c r="D846" i="18"/>
  <c r="M840" i="16"/>
  <c r="G833" i="18"/>
  <c r="G832" i="17"/>
  <c r="J804" i="18"/>
  <c r="F902" i="18" s="1"/>
  <c r="I1002" i="18" s="1"/>
  <c r="J832" i="17"/>
  <c r="M810" i="17"/>
  <c r="G878" i="17"/>
  <c r="M806" i="16"/>
  <c r="D859" i="16"/>
  <c r="M829" i="16"/>
  <c r="G842" i="16"/>
  <c r="D811" i="16"/>
  <c r="G807" i="16"/>
  <c r="D856" i="16"/>
  <c r="J811" i="17"/>
  <c r="G850" i="16"/>
  <c r="M851" i="17"/>
  <c r="J820" i="17"/>
  <c r="F918" i="17" s="1"/>
  <c r="L1018" i="17" s="1"/>
  <c r="G817" i="17"/>
  <c r="G811" i="16"/>
  <c r="G877" i="16"/>
  <c r="D820" i="16"/>
  <c r="C918" i="16" s="1"/>
  <c r="C1018" i="16" s="1"/>
  <c r="D833" i="18"/>
  <c r="G840" i="18"/>
  <c r="J882" i="18"/>
  <c r="D834" i="18"/>
  <c r="D837" i="18"/>
  <c r="D804" i="16"/>
  <c r="M843" i="18"/>
  <c r="D820" i="18"/>
  <c r="D872" i="18"/>
  <c r="G859" i="18"/>
  <c r="J840" i="18"/>
  <c r="M874" i="18"/>
  <c r="M834" i="18"/>
  <c r="J868" i="18"/>
  <c r="G823" i="18"/>
  <c r="J838" i="18"/>
  <c r="J849" i="18"/>
  <c r="G805" i="16"/>
  <c r="J878" i="18"/>
  <c r="G831" i="18"/>
  <c r="J817" i="18"/>
  <c r="M826" i="18"/>
  <c r="G856" i="18"/>
  <c r="M856" i="18"/>
  <c r="M800" i="18"/>
  <c r="G832" i="18"/>
  <c r="M829" i="17"/>
  <c r="D867" i="18"/>
  <c r="D866" i="18"/>
  <c r="J861" i="18"/>
  <c r="G812" i="18"/>
  <c r="D851" i="18"/>
  <c r="J841" i="18"/>
  <c r="G860" i="18"/>
  <c r="D844" i="18"/>
  <c r="G852" i="18"/>
  <c r="M849" i="18"/>
  <c r="M870" i="18"/>
  <c r="J867" i="17"/>
  <c r="G802" i="18"/>
  <c r="D863" i="18"/>
  <c r="M830" i="18"/>
  <c r="J823" i="18"/>
  <c r="M825" i="18"/>
  <c r="D852" i="18"/>
  <c r="G851" i="18"/>
  <c r="D846" i="16"/>
  <c r="D855" i="18"/>
  <c r="G801" i="18"/>
  <c r="J855" i="18"/>
  <c r="M827" i="16"/>
  <c r="M878" i="18"/>
  <c r="J829" i="17"/>
  <c r="M811" i="17"/>
  <c r="M822" i="16"/>
  <c r="G862" i="18"/>
  <c r="G827" i="16"/>
  <c r="D854" i="18"/>
  <c r="M841" i="18"/>
  <c r="G881" i="16"/>
  <c r="G835" i="18"/>
  <c r="M846" i="16"/>
  <c r="G840" i="16"/>
  <c r="D878" i="17"/>
  <c r="J801" i="18"/>
  <c r="M807" i="18"/>
  <c r="G861" i="18"/>
  <c r="M851" i="18"/>
  <c r="D877" i="16"/>
  <c r="D811" i="17"/>
  <c r="D824" i="17"/>
  <c r="J833" i="18"/>
  <c r="M805" i="18"/>
  <c r="J865" i="18"/>
  <c r="G827" i="18"/>
  <c r="D838" i="18"/>
  <c r="C936" i="18" s="1"/>
  <c r="D805" i="18"/>
  <c r="G855" i="18"/>
  <c r="D856" i="18"/>
  <c r="D817" i="18"/>
  <c r="G800" i="18"/>
  <c r="M832" i="18"/>
  <c r="J846" i="16"/>
  <c r="D814" i="18"/>
  <c r="D832" i="18"/>
  <c r="J851" i="18"/>
  <c r="M818" i="18"/>
  <c r="J831" i="18"/>
  <c r="J808" i="18"/>
  <c r="M865" i="18"/>
  <c r="G882" i="18"/>
  <c r="M880" i="18"/>
  <c r="J874" i="18"/>
  <c r="G814" i="18"/>
  <c r="G830" i="18"/>
  <c r="J807" i="18"/>
  <c r="J862" i="18"/>
  <c r="D810" i="17"/>
  <c r="D819" i="16"/>
  <c r="D870" i="16"/>
  <c r="G810" i="18"/>
  <c r="J879" i="18"/>
  <c r="D832" i="17"/>
  <c r="D862" i="18"/>
  <c r="C960" i="18" s="1"/>
  <c r="C1060" i="18" s="1"/>
  <c r="G819" i="16"/>
  <c r="J801" i="16"/>
  <c r="M824" i="17"/>
  <c r="D806" i="17"/>
  <c r="M820" i="16"/>
  <c r="J843" i="16"/>
  <c r="F941" i="16" s="1"/>
  <c r="I1041" i="16" s="1"/>
  <c r="J873" i="16"/>
  <c r="D853" i="16"/>
  <c r="J878" i="16"/>
  <c r="M806" i="17"/>
  <c r="J806" i="17"/>
  <c r="M807" i="16"/>
  <c r="M801" i="16"/>
  <c r="J805" i="16"/>
  <c r="M850" i="16"/>
  <c r="G804" i="16"/>
  <c r="M804" i="16"/>
  <c r="M856" i="16"/>
  <c r="M872" i="18"/>
  <c r="G805" i="18"/>
  <c r="J821" i="18"/>
  <c r="G871" i="18"/>
  <c r="M838" i="18"/>
  <c r="G863" i="18"/>
  <c r="D865" i="18"/>
  <c r="M859" i="18"/>
  <c r="D840" i="18"/>
  <c r="G834" i="18"/>
  <c r="J828" i="18"/>
  <c r="F926" i="18" s="1"/>
  <c r="I1026" i="18" s="1"/>
  <c r="D868" i="18"/>
  <c r="J829" i="18"/>
  <c r="J818" i="18"/>
  <c r="J805" i="18"/>
  <c r="F903" i="18" s="1"/>
  <c r="I1003" i="18" s="1"/>
  <c r="M819" i="18"/>
  <c r="J870" i="18"/>
  <c r="G826" i="18"/>
  <c r="J803" i="16"/>
  <c r="J832" i="18"/>
  <c r="F930" i="18" s="1"/>
  <c r="L1030" i="18" s="1"/>
  <c r="G845" i="18"/>
  <c r="G844" i="18"/>
  <c r="G817" i="18"/>
  <c r="J860" i="18"/>
  <c r="D860" i="18"/>
  <c r="M866" i="18"/>
  <c r="M869" i="18"/>
  <c r="J844" i="18"/>
  <c r="D831" i="18"/>
  <c r="D826" i="18"/>
  <c r="C924" i="18" s="1"/>
  <c r="G865" i="18"/>
  <c r="J877" i="18"/>
  <c r="M852" i="18"/>
  <c r="J800" i="18"/>
  <c r="G821" i="18"/>
  <c r="M850" i="18"/>
  <c r="G850" i="18"/>
  <c r="J819" i="18"/>
  <c r="M837" i="18"/>
  <c r="G870" i="18"/>
  <c r="D803" i="16"/>
  <c r="M802" i="18"/>
  <c r="G815" i="18"/>
  <c r="M833" i="18"/>
  <c r="D815" i="18"/>
  <c r="J815" i="18"/>
  <c r="J881" i="16"/>
  <c r="M869" i="17"/>
  <c r="D807" i="18"/>
  <c r="D881" i="16"/>
  <c r="C979" i="16" s="1"/>
  <c r="M879" i="18"/>
  <c r="J830" i="18"/>
  <c r="F928" i="18" s="1"/>
  <c r="L1028" i="18" s="1"/>
  <c r="G810" i="17"/>
  <c r="J812" i="18"/>
  <c r="F910" i="18" s="1"/>
  <c r="L1010" i="18" s="1"/>
  <c r="G828" i="16"/>
  <c r="J854" i="18"/>
  <c r="M810" i="18"/>
  <c r="D827" i="16"/>
  <c r="G829" i="17"/>
  <c r="M862" i="18"/>
  <c r="D851" i="17"/>
  <c r="J851" i="17"/>
  <c r="J845" i="18"/>
  <c r="J850" i="18"/>
  <c r="F948" i="18" s="1"/>
  <c r="I1048" i="18" s="1"/>
  <c r="M881" i="16"/>
  <c r="D845" i="18"/>
  <c r="D801" i="18"/>
  <c r="C899" i="18" s="1"/>
  <c r="G846" i="18"/>
  <c r="M846" i="18"/>
  <c r="G808" i="18"/>
  <c r="J877" i="16"/>
  <c r="I840" i="17"/>
  <c r="L831" i="16"/>
  <c r="I863" i="16"/>
  <c r="I848" i="16"/>
  <c r="F821" i="16"/>
  <c r="L822" i="17"/>
  <c r="C818" i="16"/>
  <c r="C842" i="17"/>
  <c r="F855" i="16"/>
  <c r="I849" i="16"/>
  <c r="I837" i="16"/>
  <c r="L880" i="17"/>
  <c r="C858" i="16"/>
  <c r="I864" i="17"/>
  <c r="C864" i="17"/>
  <c r="L868" i="17"/>
  <c r="F870" i="17"/>
  <c r="F866" i="16"/>
  <c r="C863" i="16"/>
  <c r="C848" i="16"/>
  <c r="F816" i="16"/>
  <c r="I818" i="16"/>
  <c r="F831" i="16"/>
  <c r="F840" i="17"/>
  <c r="L876" i="16"/>
  <c r="L864" i="16"/>
  <c r="C816" i="16"/>
  <c r="L825" i="16"/>
  <c r="F841" i="16"/>
  <c r="C826" i="16"/>
  <c r="C841" i="16"/>
  <c r="L870" i="17"/>
  <c r="F848" i="16"/>
  <c r="C876" i="16"/>
  <c r="F857" i="16"/>
  <c r="I862" i="16"/>
  <c r="C843" i="17"/>
  <c r="C837" i="16"/>
  <c r="I826" i="16"/>
  <c r="L845" i="17"/>
  <c r="L821" i="16"/>
  <c r="I843" i="17"/>
  <c r="F825" i="16"/>
  <c r="C864" i="16"/>
  <c r="C810" i="16"/>
  <c r="F813" i="16"/>
  <c r="C856" i="17"/>
  <c r="I872" i="16"/>
  <c r="C857" i="16"/>
  <c r="I857" i="16"/>
  <c r="I864" i="16"/>
  <c r="C844" i="16"/>
  <c r="L882" i="17"/>
  <c r="I876" i="16"/>
  <c r="F876" i="16"/>
  <c r="F874" i="16"/>
  <c r="L840" i="17"/>
  <c r="L857" i="16"/>
  <c r="L858" i="16"/>
  <c r="I866" i="16"/>
  <c r="C866" i="16"/>
  <c r="I816" i="16"/>
  <c r="L813" i="16"/>
  <c r="C872" i="16"/>
  <c r="C823" i="16"/>
  <c r="I883" i="17"/>
  <c r="I823" i="16"/>
  <c r="L874" i="16"/>
  <c r="I841" i="16"/>
  <c r="F882" i="17"/>
  <c r="L855" i="16"/>
  <c r="L842" i="17"/>
  <c r="C840" i="17"/>
  <c r="F858" i="16"/>
  <c r="I858" i="16"/>
  <c r="L830" i="17"/>
  <c r="L848" i="16"/>
  <c r="F880" i="17"/>
  <c r="I810" i="16"/>
  <c r="I845" i="17"/>
  <c r="F859" i="17"/>
  <c r="L816" i="16"/>
  <c r="F852" i="16"/>
  <c r="L823" i="17"/>
  <c r="I841" i="17"/>
  <c r="C883" i="17"/>
  <c r="C865" i="17"/>
  <c r="L863" i="16"/>
  <c r="L834" i="17"/>
  <c r="L813" i="17"/>
  <c r="I856" i="17"/>
  <c r="I865" i="17"/>
  <c r="F830" i="17"/>
  <c r="I832" i="16"/>
  <c r="F813" i="17"/>
  <c r="F868" i="17"/>
  <c r="C832" i="16"/>
  <c r="C841" i="17"/>
  <c r="L852" i="16"/>
  <c r="F834" i="17"/>
  <c r="L839" i="17"/>
  <c r="F864" i="16"/>
  <c r="L837" i="16"/>
  <c r="F835" i="16"/>
  <c r="I877" i="17"/>
  <c r="L847" i="16"/>
  <c r="C877" i="17"/>
  <c r="I860" i="17"/>
  <c r="F839" i="17"/>
  <c r="L841" i="17"/>
  <c r="C882" i="17"/>
  <c r="F883" i="16"/>
  <c r="F841" i="17"/>
  <c r="I800" i="17"/>
  <c r="F800" i="17"/>
  <c r="F836" i="16"/>
  <c r="L836" i="16"/>
  <c r="I844" i="16"/>
  <c r="F847" i="16"/>
  <c r="L835" i="16"/>
  <c r="I882" i="17"/>
  <c r="I842" i="17"/>
  <c r="F863" i="17"/>
  <c r="F842" i="17"/>
  <c r="C866" i="17"/>
  <c r="I822" i="17"/>
  <c r="I815" i="17"/>
  <c r="C815" i="17"/>
  <c r="C816" i="17"/>
  <c r="I866" i="17"/>
  <c r="L863" i="17"/>
  <c r="I816" i="17"/>
  <c r="L859" i="17"/>
  <c r="F822" i="17"/>
  <c r="L856" i="17"/>
  <c r="C860" i="17"/>
  <c r="C844" i="17"/>
  <c r="I844" i="17"/>
  <c r="C839" i="16"/>
  <c r="I839" i="16"/>
  <c r="I838" i="16"/>
  <c r="C838" i="16"/>
  <c r="I876" i="17"/>
  <c r="C876" i="17"/>
  <c r="I837" i="17"/>
  <c r="C837" i="17"/>
  <c r="L812" i="17"/>
  <c r="F812" i="17"/>
  <c r="F851" i="16"/>
  <c r="L851" i="16"/>
  <c r="L860" i="16"/>
  <c r="F860" i="16"/>
  <c r="I830" i="16"/>
  <c r="C830" i="16"/>
  <c r="I851" i="16"/>
  <c r="C851" i="16"/>
  <c r="I861" i="16"/>
  <c r="C861" i="16"/>
  <c r="C868" i="17"/>
  <c r="I868" i="17"/>
  <c r="I859" i="17"/>
  <c r="C859" i="17"/>
  <c r="I819" i="17"/>
  <c r="C819" i="17"/>
  <c r="L835" i="17"/>
  <c r="F835" i="17"/>
  <c r="C868" i="16"/>
  <c r="I868" i="16"/>
  <c r="F819" i="17"/>
  <c r="L819" i="17"/>
  <c r="F805" i="17"/>
  <c r="L805" i="17"/>
  <c r="F858" i="17"/>
  <c r="L858" i="17"/>
  <c r="F867" i="16"/>
  <c r="L867" i="16"/>
  <c r="C861" i="17"/>
  <c r="I861" i="17"/>
  <c r="F844" i="17"/>
  <c r="L844" i="17"/>
  <c r="F862" i="16"/>
  <c r="L862" i="16"/>
  <c r="L860" i="17"/>
  <c r="F860" i="17"/>
  <c r="L815" i="17"/>
  <c r="F815" i="17"/>
  <c r="I803" i="17"/>
  <c r="C803" i="17"/>
  <c r="I879" i="16"/>
  <c r="C879" i="16"/>
  <c r="I805" i="17"/>
  <c r="C805" i="17"/>
  <c r="F828" i="17"/>
  <c r="L828" i="17"/>
  <c r="F817" i="16"/>
  <c r="L817" i="16"/>
  <c r="L865" i="17"/>
  <c r="F865" i="17"/>
  <c r="I875" i="16"/>
  <c r="C875" i="16"/>
  <c r="C830" i="17"/>
  <c r="I830" i="17"/>
  <c r="L816" i="17"/>
  <c r="F816" i="17"/>
  <c r="I812" i="17"/>
  <c r="C812" i="17"/>
  <c r="L815" i="16"/>
  <c r="F815" i="16"/>
  <c r="I871" i="16"/>
  <c r="C871" i="16"/>
  <c r="I874" i="17"/>
  <c r="C874" i="17"/>
  <c r="F861" i="17"/>
  <c r="L861" i="17"/>
  <c r="I812" i="16"/>
  <c r="C812" i="16"/>
  <c r="F879" i="16"/>
  <c r="L879" i="16"/>
  <c r="L826" i="16"/>
  <c r="F826" i="16"/>
  <c r="C833" i="16"/>
  <c r="I833" i="16"/>
  <c r="I823" i="17"/>
  <c r="C823" i="17"/>
  <c r="C809" i="16"/>
  <c r="I809" i="16"/>
  <c r="C836" i="16"/>
  <c r="I836" i="16"/>
  <c r="L808" i="16"/>
  <c r="F808" i="16"/>
  <c r="L800" i="16"/>
  <c r="L825" i="17"/>
  <c r="F825" i="17"/>
  <c r="F809" i="17"/>
  <c r="L809" i="17"/>
  <c r="I882" i="16"/>
  <c r="C882" i="16"/>
  <c r="L844" i="16"/>
  <c r="F844" i="16"/>
  <c r="I880" i="17"/>
  <c r="C880" i="17"/>
  <c r="C874" i="16"/>
  <c r="I874" i="16"/>
  <c r="F869" i="16"/>
  <c r="L869" i="16"/>
  <c r="L824" i="16"/>
  <c r="F824" i="16"/>
  <c r="L807" i="17"/>
  <c r="F807" i="17"/>
  <c r="L830" i="16"/>
  <c r="F830" i="16"/>
  <c r="F810" i="16"/>
  <c r="L810" i="16"/>
  <c r="L843" i="17"/>
  <c r="F843" i="17"/>
  <c r="L838" i="16"/>
  <c r="F838" i="16"/>
  <c r="L849" i="16"/>
  <c r="F849" i="16"/>
  <c r="I821" i="16"/>
  <c r="C821" i="16"/>
  <c r="I870" i="17"/>
  <c r="C870" i="17"/>
  <c r="I801" i="17"/>
  <c r="C801" i="17"/>
  <c r="I847" i="17"/>
  <c r="C847" i="17"/>
  <c r="I867" i="16"/>
  <c r="C867" i="16"/>
  <c r="I883" i="16"/>
  <c r="C883" i="16"/>
  <c r="F801" i="17"/>
  <c r="L801" i="17"/>
  <c r="F862" i="17"/>
  <c r="L862" i="17"/>
  <c r="I852" i="16"/>
  <c r="C852" i="16"/>
  <c r="F846" i="17"/>
  <c r="L846" i="17"/>
  <c r="C881" i="17"/>
  <c r="I881" i="17"/>
  <c r="F803" i="17"/>
  <c r="L803" i="17"/>
  <c r="F874" i="17"/>
  <c r="L874" i="17"/>
  <c r="F883" i="17"/>
  <c r="L883" i="17"/>
  <c r="I855" i="16"/>
  <c r="C855" i="16"/>
  <c r="C834" i="16"/>
  <c r="I834" i="16"/>
  <c r="I872" i="17"/>
  <c r="C872" i="17"/>
  <c r="C836" i="17"/>
  <c r="I836" i="17"/>
  <c r="C808" i="16"/>
  <c r="I808" i="16"/>
  <c r="F823" i="16"/>
  <c r="L823" i="16"/>
  <c r="I871" i="17"/>
  <c r="C871" i="17"/>
  <c r="C804" i="17"/>
  <c r="I804" i="17"/>
  <c r="I807" i="17"/>
  <c r="C807" i="17"/>
  <c r="L854" i="16"/>
  <c r="F854" i="16"/>
  <c r="L847" i="17"/>
  <c r="F847" i="17"/>
  <c r="L834" i="16"/>
  <c r="F834" i="16"/>
  <c r="L881" i="17"/>
  <c r="F881" i="17"/>
  <c r="I854" i="17"/>
  <c r="C854" i="17"/>
  <c r="I835" i="16"/>
  <c r="C835" i="16"/>
  <c r="I825" i="16"/>
  <c r="C825" i="16"/>
  <c r="I869" i="16"/>
  <c r="C869" i="16"/>
  <c r="I852" i="17"/>
  <c r="C852" i="17"/>
  <c r="L838" i="17"/>
  <c r="F838" i="17"/>
  <c r="I815" i="16"/>
  <c r="C815" i="16"/>
  <c r="L818" i="17"/>
  <c r="F818" i="17"/>
  <c r="C802" i="16"/>
  <c r="C818" i="17"/>
  <c r="I818" i="17"/>
  <c r="I855" i="17"/>
  <c r="C855" i="17"/>
  <c r="L866" i="17"/>
  <c r="F866" i="17"/>
  <c r="C824" i="16"/>
  <c r="I824" i="16"/>
  <c r="F802" i="17"/>
  <c r="L802" i="17"/>
  <c r="F875" i="17"/>
  <c r="L875" i="17"/>
  <c r="C814" i="17"/>
  <c r="I814" i="17"/>
  <c r="F849" i="17"/>
  <c r="L849" i="17"/>
  <c r="L812" i="16"/>
  <c r="F812" i="16"/>
  <c r="L876" i="17"/>
  <c r="F876" i="17"/>
  <c r="C862" i="17"/>
  <c r="I862" i="17"/>
  <c r="C802" i="17"/>
  <c r="L802" i="16"/>
  <c r="F802" i="16"/>
  <c r="F861" i="16"/>
  <c r="L861" i="16"/>
  <c r="L852" i="17"/>
  <c r="F852" i="17"/>
  <c r="C813" i="16"/>
  <c r="I813" i="16"/>
  <c r="F875" i="16"/>
  <c r="L875" i="16"/>
  <c r="I831" i="16"/>
  <c r="C831" i="16"/>
  <c r="F877" i="17"/>
  <c r="L877" i="17"/>
  <c r="I826" i="17"/>
  <c r="C826" i="17"/>
  <c r="L814" i="17"/>
  <c r="F814" i="17"/>
  <c r="L872" i="17"/>
  <c r="F872" i="17"/>
  <c r="F864" i="17"/>
  <c r="L864" i="17"/>
  <c r="L882" i="16"/>
  <c r="F882" i="16"/>
  <c r="I839" i="17"/>
  <c r="C839" i="17"/>
  <c r="I865" i="16"/>
  <c r="C865" i="16"/>
  <c r="I858" i="17"/>
  <c r="C858" i="17"/>
  <c r="L850" i="17"/>
  <c r="F850" i="17"/>
  <c r="F833" i="16"/>
  <c r="L833" i="16"/>
  <c r="I850" i="17"/>
  <c r="C850" i="17"/>
  <c r="I854" i="16"/>
  <c r="C854" i="16"/>
  <c r="F809" i="16"/>
  <c r="L809" i="16"/>
  <c r="I817" i="16"/>
  <c r="C817" i="16"/>
  <c r="L804" i="17"/>
  <c r="F804" i="17"/>
  <c r="C834" i="17"/>
  <c r="I834" i="17"/>
  <c r="I875" i="17"/>
  <c r="C875" i="17"/>
  <c r="L839" i="16"/>
  <c r="F839" i="16"/>
  <c r="F832" i="16"/>
  <c r="L832" i="16"/>
  <c r="L837" i="17"/>
  <c r="F837" i="17"/>
  <c r="I863" i="17"/>
  <c r="C863" i="17"/>
  <c r="C853" i="17"/>
  <c r="I853" i="17"/>
  <c r="C828" i="17"/>
  <c r="I828" i="17"/>
  <c r="I847" i="16"/>
  <c r="C847" i="16"/>
  <c r="F871" i="17"/>
  <c r="L871" i="17"/>
  <c r="L818" i="16"/>
  <c r="F818" i="16"/>
  <c r="L871" i="16"/>
  <c r="F871" i="16"/>
  <c r="C879" i="17"/>
  <c r="I879" i="17"/>
  <c r="C849" i="17"/>
  <c r="I849" i="17"/>
  <c r="I838" i="17"/>
  <c r="C838" i="17"/>
  <c r="F836" i="17"/>
  <c r="L836" i="17"/>
  <c r="F879" i="17"/>
  <c r="L879" i="17"/>
  <c r="F853" i="17"/>
  <c r="L853" i="17"/>
  <c r="C813" i="17"/>
  <c r="I813" i="17"/>
  <c r="L854" i="17"/>
  <c r="F854" i="17"/>
  <c r="I825" i="17"/>
  <c r="C825" i="17"/>
  <c r="F826" i="17"/>
  <c r="L826" i="17"/>
  <c r="L872" i="16"/>
  <c r="F872" i="16"/>
  <c r="F855" i="17"/>
  <c r="L855" i="17"/>
  <c r="I835" i="17"/>
  <c r="C835" i="17"/>
  <c r="I846" i="17"/>
  <c r="C846" i="17"/>
  <c r="I860" i="16"/>
  <c r="C860" i="16"/>
  <c r="L865" i="16"/>
  <c r="F865" i="16"/>
  <c r="I809" i="17"/>
  <c r="C809" i="17"/>
  <c r="F868" i="16"/>
  <c r="L868" i="16"/>
  <c r="C1029" i="17" l="1"/>
  <c r="L1056" i="18"/>
  <c r="I1056" i="18"/>
  <c r="L1004" i="18"/>
  <c r="I1004" i="18"/>
  <c r="I1022" i="18"/>
  <c r="L1022" i="18"/>
  <c r="L1034" i="18"/>
  <c r="I1034" i="18"/>
  <c r="L1045" i="18"/>
  <c r="I1045" i="18"/>
  <c r="L1071" i="18"/>
  <c r="I1071" i="18"/>
  <c r="I1010" i="18"/>
  <c r="L1061" i="18"/>
  <c r="L1003" i="18"/>
  <c r="I1051" i="16"/>
  <c r="L1041" i="16"/>
  <c r="L1069" i="18"/>
  <c r="I1028" i="18"/>
  <c r="I1018" i="17"/>
  <c r="L1055" i="17"/>
  <c r="I1055" i="17"/>
  <c r="I1029" i="17"/>
  <c r="L1029" i="17"/>
  <c r="I1025" i="17"/>
  <c r="L1025" i="17"/>
  <c r="I1009" i="18"/>
  <c r="L1009" i="18"/>
  <c r="I1006" i="17"/>
  <c r="L1006" i="17"/>
  <c r="L1048" i="18"/>
  <c r="I1040" i="18"/>
  <c r="L1040" i="18"/>
  <c r="I1001" i="18"/>
  <c r="L1001" i="18"/>
  <c r="I1079" i="18"/>
  <c r="L1079" i="18"/>
  <c r="L1074" i="18"/>
  <c r="I1074" i="18"/>
  <c r="I1081" i="18"/>
  <c r="L1081" i="18"/>
  <c r="L1051" i="18"/>
  <c r="I1051" i="18"/>
  <c r="L1037" i="18"/>
  <c r="I1037" i="18"/>
  <c r="L1002" i="18"/>
  <c r="I1030" i="18"/>
  <c r="L1026" i="18"/>
  <c r="L1078" i="16"/>
  <c r="L1031" i="17"/>
  <c r="I1031" i="17"/>
  <c r="L1046" i="17"/>
  <c r="I1046" i="17"/>
  <c r="L1073" i="18"/>
  <c r="I1073" i="18"/>
  <c r="L1007" i="18"/>
  <c r="I1007" i="18"/>
  <c r="L1014" i="18"/>
  <c r="I1014" i="18"/>
  <c r="F1056" i="18"/>
  <c r="F1046" i="17"/>
  <c r="F1079" i="18"/>
  <c r="C943" i="18"/>
  <c r="F1043" i="18" s="1"/>
  <c r="F949" i="17"/>
  <c r="F913" i="18"/>
  <c r="C954" i="16"/>
  <c r="C1054" i="16" s="1"/>
  <c r="C1040" i="18"/>
  <c r="C938" i="18"/>
  <c r="C967" i="17"/>
  <c r="F946" i="18"/>
  <c r="F917" i="18"/>
  <c r="F916" i="18"/>
  <c r="C968" i="16"/>
  <c r="C1068" i="16" s="1"/>
  <c r="F905" i="18"/>
  <c r="C912" i="18"/>
  <c r="C1012" i="18" s="1"/>
  <c r="F931" i="18"/>
  <c r="C953" i="18"/>
  <c r="C1053" i="18" s="1"/>
  <c r="C949" i="18"/>
  <c r="C975" i="18"/>
  <c r="F1075" i="18" s="1"/>
  <c r="C925" i="16"/>
  <c r="F1025" i="16" s="1"/>
  <c r="F898" i="18"/>
  <c r="C951" i="16"/>
  <c r="C904" i="17"/>
  <c r="F929" i="18"/>
  <c r="C915" i="18"/>
  <c r="C976" i="17"/>
  <c r="F936" i="18"/>
  <c r="C918" i="18"/>
  <c r="C976" i="18"/>
  <c r="F1076" i="18" s="1"/>
  <c r="C948" i="18"/>
  <c r="C1048" i="18" s="1"/>
  <c r="C910" i="18"/>
  <c r="F908" i="18"/>
  <c r="C978" i="18"/>
  <c r="C903" i="16"/>
  <c r="F938" i="16"/>
  <c r="C967" i="18"/>
  <c r="C938" i="16"/>
  <c r="C1038" i="16" s="1"/>
  <c r="C905" i="18"/>
  <c r="F965" i="17"/>
  <c r="F938" i="18"/>
  <c r="F980" i="18"/>
  <c r="C957" i="16"/>
  <c r="F967" i="17"/>
  <c r="C904" i="16"/>
  <c r="F1004" i="16" s="1"/>
  <c r="F952" i="18"/>
  <c r="C909" i="17"/>
  <c r="F920" i="18"/>
  <c r="C965" i="17"/>
  <c r="C944" i="16"/>
  <c r="F1044" i="16" s="1"/>
  <c r="C918" i="17"/>
  <c r="F950" i="18"/>
  <c r="C928" i="18"/>
  <c r="C926" i="18"/>
  <c r="F957" i="16"/>
  <c r="C905" i="16"/>
  <c r="C899" i="16"/>
  <c r="C959" i="18"/>
  <c r="F1038" i="16"/>
  <c r="F1067" i="18"/>
  <c r="C1019" i="17"/>
  <c r="F942" i="18"/>
  <c r="C966" i="18"/>
  <c r="F1066" i="18" s="1"/>
  <c r="F903" i="16"/>
  <c r="C908" i="17"/>
  <c r="C952" i="18"/>
  <c r="C909" i="16"/>
  <c r="C1009" i="16" s="1"/>
  <c r="C917" i="18"/>
  <c r="F1017" i="18" s="1"/>
  <c r="C948" i="16"/>
  <c r="F909" i="16"/>
  <c r="C941" i="16"/>
  <c r="F1041" i="16" s="1"/>
  <c r="C971" i="17"/>
  <c r="C943" i="16"/>
  <c r="F1043" i="16" s="1"/>
  <c r="F948" i="16"/>
  <c r="C972" i="18"/>
  <c r="F1072" i="18" s="1"/>
  <c r="F924" i="18"/>
  <c r="C980" i="18"/>
  <c r="F954" i="16"/>
  <c r="F943" i="16"/>
  <c r="C1055" i="17"/>
  <c r="F925" i="16"/>
  <c r="F975" i="16"/>
  <c r="F943" i="18"/>
  <c r="F979" i="16"/>
  <c r="F901" i="16"/>
  <c r="F919" i="18"/>
  <c r="F976" i="16"/>
  <c r="F960" i="18"/>
  <c r="F972" i="18"/>
  <c r="C930" i="18"/>
  <c r="F939" i="18"/>
  <c r="C964" i="18"/>
  <c r="F915" i="18"/>
  <c r="C970" i="18"/>
  <c r="C1070" i="18" s="1"/>
  <c r="F909" i="17"/>
  <c r="F970" i="18"/>
  <c r="F976" i="17"/>
  <c r="C916" i="18"/>
  <c r="F957" i="18"/>
  <c r="C963" i="18"/>
  <c r="F906" i="18"/>
  <c r="C903" i="18"/>
  <c r="C975" i="16"/>
  <c r="F899" i="18"/>
  <c r="F927" i="17"/>
  <c r="C950" i="18"/>
  <c r="C961" i="18"/>
  <c r="C965" i="18"/>
  <c r="C932" i="18"/>
  <c r="C921" i="18"/>
  <c r="F967" i="18"/>
  <c r="F908" i="17"/>
  <c r="F941" i="18"/>
  <c r="F965" i="18"/>
  <c r="F954" i="18"/>
  <c r="F935" i="18"/>
  <c r="C919" i="18"/>
  <c r="C906" i="18"/>
  <c r="C900" i="18"/>
  <c r="G863" i="16"/>
  <c r="M866" i="16"/>
  <c r="G823" i="17"/>
  <c r="C902" i="18"/>
  <c r="D1013" i="19"/>
  <c r="C977" i="18"/>
  <c r="C1031" i="17"/>
  <c r="F1031" i="17"/>
  <c r="C1025" i="16"/>
  <c r="F1018" i="16"/>
  <c r="F1074" i="18"/>
  <c r="C1074" i="18"/>
  <c r="C1043" i="18"/>
  <c r="F1068" i="16"/>
  <c r="F976" i="18"/>
  <c r="F923" i="18"/>
  <c r="F933" i="18"/>
  <c r="F940" i="16"/>
  <c r="G837" i="16"/>
  <c r="D862" i="16"/>
  <c r="C1073" i="18"/>
  <c r="F1073" i="18"/>
  <c r="F1045" i="18"/>
  <c r="C1045" i="18"/>
  <c r="C1014" i="18"/>
  <c r="F1014" i="18"/>
  <c r="C1079" i="16"/>
  <c r="F1051" i="18"/>
  <c r="C1051" i="18"/>
  <c r="F1006" i="17"/>
  <c r="C1006" i="17"/>
  <c r="C1004" i="18"/>
  <c r="F1004" i="18"/>
  <c r="C1081" i="18"/>
  <c r="F1081" i="18"/>
  <c r="F1018" i="18"/>
  <c r="C1078" i="16"/>
  <c r="F1009" i="18"/>
  <c r="C1009" i="18"/>
  <c r="C1022" i="18"/>
  <c r="F1022" i="18"/>
  <c r="F1036" i="18"/>
  <c r="F917" i="16"/>
  <c r="C1071" i="18"/>
  <c r="F1071" i="18"/>
  <c r="F1060" i="18"/>
  <c r="C1018" i="18"/>
  <c r="C949" i="17"/>
  <c r="C913" i="18"/>
  <c r="C901" i="16"/>
  <c r="C929" i="18"/>
  <c r="C958" i="18"/>
  <c r="F968" i="18"/>
  <c r="F927" i="18"/>
  <c r="F904" i="17"/>
  <c r="F971" i="16"/>
  <c r="C930" i="17"/>
  <c r="C917" i="16"/>
  <c r="F944" i="16"/>
  <c r="C954" i="18"/>
  <c r="C922" i="17"/>
  <c r="F921" i="18"/>
  <c r="C942" i="18"/>
  <c r="F959" i="18"/>
  <c r="F966" i="18"/>
  <c r="C902" i="16"/>
  <c r="F930" i="17"/>
  <c r="C939" i="18"/>
  <c r="C957" i="18"/>
  <c r="C926" i="16"/>
  <c r="F944" i="18"/>
  <c r="C898" i="18"/>
  <c r="F900" i="18"/>
  <c r="C946" i="18"/>
  <c r="C927" i="16"/>
  <c r="C920" i="16"/>
  <c r="C912" i="16"/>
  <c r="F915" i="17"/>
  <c r="F971" i="17"/>
  <c r="F922" i="17"/>
  <c r="F904" i="16"/>
  <c r="F925" i="18"/>
  <c r="F964" i="18"/>
  <c r="C927" i="18"/>
  <c r="C923" i="18"/>
  <c r="F920" i="16"/>
  <c r="F912" i="16"/>
  <c r="G845" i="17"/>
  <c r="M841" i="16"/>
  <c r="D849" i="16"/>
  <c r="F902" i="16"/>
  <c r="C920" i="18"/>
  <c r="F1034" i="18"/>
  <c r="C1034" i="18"/>
  <c r="F1079" i="16"/>
  <c r="F1018" i="17"/>
  <c r="C1062" i="18"/>
  <c r="F1062" i="18"/>
  <c r="C933" i="18"/>
  <c r="C925" i="18"/>
  <c r="F1037" i="18"/>
  <c r="C1037" i="18"/>
  <c r="C999" i="18"/>
  <c r="C1024" i="18"/>
  <c r="C1067" i="18"/>
  <c r="C1036" i="18"/>
  <c r="D1044" i="19"/>
  <c r="F999" i="18"/>
  <c r="F1053" i="18"/>
  <c r="C1004" i="16"/>
  <c r="C1007" i="18"/>
  <c r="F1007" i="18"/>
  <c r="F927" i="16"/>
  <c r="F905" i="16"/>
  <c r="F912" i="18"/>
  <c r="G856" i="17"/>
  <c r="F975" i="18"/>
  <c r="F958" i="18"/>
  <c r="F899" i="16"/>
  <c r="F977" i="18"/>
  <c r="F949" i="18"/>
  <c r="F963" i="18"/>
  <c r="F953" i="18"/>
  <c r="F947" i="18"/>
  <c r="C935" i="18"/>
  <c r="C931" i="18"/>
  <c r="C944" i="18"/>
  <c r="C947" i="18"/>
  <c r="F918" i="18"/>
  <c r="C969" i="18"/>
  <c r="F926" i="16"/>
  <c r="F968" i="16"/>
  <c r="C941" i="18"/>
  <c r="C968" i="18"/>
  <c r="F932" i="18"/>
  <c r="C976" i="16"/>
  <c r="F918" i="16"/>
  <c r="C915" i="17"/>
  <c r="C908" i="18"/>
  <c r="F978" i="18"/>
  <c r="C971" i="16"/>
  <c r="D845" i="17"/>
  <c r="D822" i="17"/>
  <c r="M883" i="16"/>
  <c r="J1061" i="19"/>
  <c r="F1025" i="17"/>
  <c r="C1025" i="17"/>
  <c r="F1024" i="18"/>
  <c r="C927" i="17"/>
  <c r="C1001" i="18"/>
  <c r="F1001" i="18"/>
  <c r="C1078" i="18"/>
  <c r="C940" i="16"/>
  <c r="G1042" i="19"/>
  <c r="M1003" i="19"/>
  <c r="G1009" i="19"/>
  <c r="M1032" i="19"/>
  <c r="D1076" i="19"/>
  <c r="D1006" i="19"/>
  <c r="D1005" i="19"/>
  <c r="M1004" i="19"/>
  <c r="J1004" i="19"/>
  <c r="M1001" i="19"/>
  <c r="J1001" i="19"/>
  <c r="G1001" i="19"/>
  <c r="D1001" i="19"/>
  <c r="D1004" i="19"/>
  <c r="G1063" i="19"/>
  <c r="G1081" i="19"/>
  <c r="G1014" i="19"/>
  <c r="G1011" i="19"/>
  <c r="J1064" i="19"/>
  <c r="D1048" i="19"/>
  <c r="G1067" i="19"/>
  <c r="J1065" i="19"/>
  <c r="D1068" i="19"/>
  <c r="M1035" i="19"/>
  <c r="M1027" i="19"/>
  <c r="G1046" i="19"/>
  <c r="G1035" i="19"/>
  <c r="M1061" i="19"/>
  <c r="D1054" i="19"/>
  <c r="M1046" i="19"/>
  <c r="M1023" i="19"/>
  <c r="M1028" i="19"/>
  <c r="M1079" i="19"/>
  <c r="M1007" i="19"/>
  <c r="M1058" i="19"/>
  <c r="M1059" i="19"/>
  <c r="G1022" i="19"/>
  <c r="M1037" i="19"/>
  <c r="D1052" i="19"/>
  <c r="M1020" i="19"/>
  <c r="M1022" i="19"/>
  <c r="G1066" i="19"/>
  <c r="G1050" i="19"/>
  <c r="D1027" i="19"/>
  <c r="M1069" i="19"/>
  <c r="G1007" i="19"/>
  <c r="J1055" i="19"/>
  <c r="J1019" i="19"/>
  <c r="J1080" i="19"/>
  <c r="G1074" i="19"/>
  <c r="M1011" i="19"/>
  <c r="D1037" i="19"/>
  <c r="D1038" i="19"/>
  <c r="D1030" i="19"/>
  <c r="J1030" i="19"/>
  <c r="G1061" i="19"/>
  <c r="D1055" i="19"/>
  <c r="D1019" i="19"/>
  <c r="D1080" i="19"/>
  <c r="J1078" i="19"/>
  <c r="J1066" i="19"/>
  <c r="J1038" i="19"/>
  <c r="D1065" i="19"/>
  <c r="G1069" i="19"/>
  <c r="G1079" i="19"/>
  <c r="M1008" i="19"/>
  <c r="D1008" i="19"/>
  <c r="M1033" i="19"/>
  <c r="J1054" i="19"/>
  <c r="G1028" i="19"/>
  <c r="M1052" i="19"/>
  <c r="J1076" i="19"/>
  <c r="J1048" i="19"/>
  <c r="G1029" i="19"/>
  <c r="G1021" i="19"/>
  <c r="G1024" i="19"/>
  <c r="G1045" i="19"/>
  <c r="G998" i="19"/>
  <c r="M868" i="16"/>
  <c r="D825" i="17"/>
  <c r="G836" i="17"/>
  <c r="J847" i="16"/>
  <c r="D863" i="17"/>
  <c r="J854" i="16"/>
  <c r="G833" i="16"/>
  <c r="J858" i="17"/>
  <c r="J839" i="17"/>
  <c r="G877" i="17"/>
  <c r="G876" i="17"/>
  <c r="M802" i="17"/>
  <c r="J802" i="16"/>
  <c r="D815" i="16"/>
  <c r="G838" i="17"/>
  <c r="D800" i="16"/>
  <c r="J869" i="16"/>
  <c r="G854" i="16"/>
  <c r="M823" i="16"/>
  <c r="M874" i="17"/>
  <c r="G846" i="17"/>
  <c r="J883" i="16"/>
  <c r="D870" i="17"/>
  <c r="M838" i="16"/>
  <c r="M810" i="16"/>
  <c r="G807" i="17"/>
  <c r="J874" i="16"/>
  <c r="D874" i="16"/>
  <c r="G800" i="16"/>
  <c r="D823" i="17"/>
  <c r="C921" i="17" s="1"/>
  <c r="D830" i="17"/>
  <c r="M844" i="17"/>
  <c r="J868" i="17"/>
  <c r="G860" i="16"/>
  <c r="J876" i="17"/>
  <c r="J816" i="17"/>
  <c r="J877" i="17"/>
  <c r="G864" i="16"/>
  <c r="G868" i="17"/>
  <c r="J865" i="17"/>
  <c r="G852" i="16"/>
  <c r="J841" i="16"/>
  <c r="M813" i="16"/>
  <c r="J876" i="16"/>
  <c r="D857" i="16"/>
  <c r="M845" i="17"/>
  <c r="G857" i="16"/>
  <c r="D876" i="16"/>
  <c r="M825" i="16"/>
  <c r="M864" i="16"/>
  <c r="D842" i="17"/>
  <c r="M831" i="16"/>
  <c r="G865" i="16"/>
  <c r="D860" i="16"/>
  <c r="C958" i="16" s="1"/>
  <c r="C1058" i="16" s="1"/>
  <c r="D846" i="17"/>
  <c r="M826" i="17"/>
  <c r="J813" i="17"/>
  <c r="M853" i="17"/>
  <c r="M879" i="17"/>
  <c r="M836" i="17"/>
  <c r="D838" i="17"/>
  <c r="J849" i="17"/>
  <c r="J879" i="17"/>
  <c r="F977" i="17" s="1"/>
  <c r="L1077" i="17" s="1"/>
  <c r="M871" i="16"/>
  <c r="J863" i="17"/>
  <c r="G832" i="16"/>
  <c r="G809" i="16"/>
  <c r="D854" i="16"/>
  <c r="G882" i="16"/>
  <c r="G814" i="17"/>
  <c r="J826" i="17"/>
  <c r="M865" i="16"/>
  <c r="M855" i="17"/>
  <c r="G826" i="17"/>
  <c r="G854" i="17"/>
  <c r="J838" i="17"/>
  <c r="D849" i="17"/>
  <c r="G871" i="16"/>
  <c r="G818" i="16"/>
  <c r="M818" i="16"/>
  <c r="D847" i="16"/>
  <c r="G837" i="17"/>
  <c r="M839" i="16"/>
  <c r="D834" i="17"/>
  <c r="M864" i="17"/>
  <c r="M814" i="17"/>
  <c r="M877" i="17"/>
  <c r="D831" i="16"/>
  <c r="G875" i="16"/>
  <c r="M849" i="17"/>
  <c r="J814" i="17"/>
  <c r="G875" i="17"/>
  <c r="J855" i="17"/>
  <c r="F953" i="17" s="1"/>
  <c r="L1053" i="17" s="1"/>
  <c r="J818" i="17"/>
  <c r="J815" i="16"/>
  <c r="J800" i="16"/>
  <c r="J835" i="16"/>
  <c r="G881" i="17"/>
  <c r="G834" i="16"/>
  <c r="G847" i="17"/>
  <c r="M847" i="17"/>
  <c r="J807" i="17"/>
  <c r="J881" i="17"/>
  <c r="D809" i="17"/>
  <c r="J809" i="17"/>
  <c r="J846" i="17"/>
  <c r="D835" i="17"/>
  <c r="G855" i="17"/>
  <c r="M872" i="16"/>
  <c r="M854" i="17"/>
  <c r="D879" i="17"/>
  <c r="M871" i="17"/>
  <c r="D828" i="17"/>
  <c r="D853" i="17"/>
  <c r="M837" i="17"/>
  <c r="M832" i="16"/>
  <c r="G839" i="16"/>
  <c r="D875" i="17"/>
  <c r="J834" i="17"/>
  <c r="M804" i="17"/>
  <c r="J817" i="16"/>
  <c r="D850" i="17"/>
  <c r="J850" i="17"/>
  <c r="M833" i="16"/>
  <c r="G850" i="17"/>
  <c r="D858" i="17"/>
  <c r="J865" i="16"/>
  <c r="D839" i="17"/>
  <c r="M882" i="16"/>
  <c r="G864" i="17"/>
  <c r="M872" i="17"/>
  <c r="J831" i="16"/>
  <c r="M875" i="16"/>
  <c r="D813" i="16"/>
  <c r="M852" i="17"/>
  <c r="M861" i="16"/>
  <c r="G861" i="16"/>
  <c r="G802" i="16"/>
  <c r="M802" i="16"/>
  <c r="J802" i="17"/>
  <c r="F900" i="17" s="1"/>
  <c r="L1000" i="17" s="1"/>
  <c r="D802" i="17"/>
  <c r="M812" i="16"/>
  <c r="G849" i="17"/>
  <c r="D814" i="17"/>
  <c r="J824" i="16"/>
  <c r="G866" i="17"/>
  <c r="G818" i="17"/>
  <c r="J852" i="17"/>
  <c r="D825" i="16"/>
  <c r="J854" i="17"/>
  <c r="F952" i="17" s="1"/>
  <c r="I1052" i="17" s="1"/>
  <c r="M881" i="17"/>
  <c r="M834" i="16"/>
  <c r="D808" i="16"/>
  <c r="D836" i="17"/>
  <c r="J834" i="16"/>
  <c r="D881" i="17"/>
  <c r="J852" i="16"/>
  <c r="D867" i="16"/>
  <c r="J867" i="16"/>
  <c r="M843" i="17"/>
  <c r="M807" i="17"/>
  <c r="J880" i="17"/>
  <c r="M844" i="16"/>
  <c r="J882" i="16"/>
  <c r="G825" i="17"/>
  <c r="M800" i="16"/>
  <c r="J823" i="17"/>
  <c r="J833" i="16"/>
  <c r="F931" i="16" s="1"/>
  <c r="I1031" i="16" s="1"/>
  <c r="D833" i="16"/>
  <c r="M826" i="16"/>
  <c r="M861" i="17"/>
  <c r="M828" i="17"/>
  <c r="G815" i="17"/>
  <c r="D861" i="17"/>
  <c r="G867" i="16"/>
  <c r="M858" i="17"/>
  <c r="G805" i="17"/>
  <c r="J868" i="16"/>
  <c r="D819" i="17"/>
  <c r="D861" i="16"/>
  <c r="M851" i="16"/>
  <c r="G851" i="16"/>
  <c r="M812" i="17"/>
  <c r="D876" i="17"/>
  <c r="J838" i="16"/>
  <c r="D844" i="17"/>
  <c r="M859" i="17"/>
  <c r="J822" i="17"/>
  <c r="J882" i="17"/>
  <c r="G847" i="16"/>
  <c r="D882" i="17"/>
  <c r="D800" i="17"/>
  <c r="G839" i="17"/>
  <c r="M847" i="16"/>
  <c r="M837" i="16"/>
  <c r="G834" i="17"/>
  <c r="G830" i="17"/>
  <c r="J856" i="17"/>
  <c r="D883" i="17"/>
  <c r="J841" i="17"/>
  <c r="M816" i="16"/>
  <c r="G880" i="17"/>
  <c r="G882" i="17"/>
  <c r="J883" i="17"/>
  <c r="D872" i="16"/>
  <c r="M858" i="16"/>
  <c r="D844" i="16"/>
  <c r="J857" i="16"/>
  <c r="D856" i="17"/>
  <c r="D810" i="16"/>
  <c r="J862" i="16"/>
  <c r="M870" i="17"/>
  <c r="D826" i="16"/>
  <c r="J818" i="16"/>
  <c r="D863" i="16"/>
  <c r="J864" i="17"/>
  <c r="G855" i="16"/>
  <c r="M822" i="17"/>
  <c r="J863" i="16"/>
  <c r="G872" i="16"/>
  <c r="G804" i="17"/>
  <c r="D802" i="16"/>
  <c r="D871" i="17"/>
  <c r="D836" i="16"/>
  <c r="G826" i="16"/>
  <c r="M816" i="17"/>
  <c r="D879" i="16"/>
  <c r="G844" i="17"/>
  <c r="D868" i="16"/>
  <c r="J861" i="16"/>
  <c r="J860" i="17"/>
  <c r="M830" i="17"/>
  <c r="J858" i="16"/>
  <c r="J823" i="16"/>
  <c r="J843" i="17"/>
  <c r="D837" i="16"/>
  <c r="G866" i="16"/>
  <c r="D864" i="17"/>
  <c r="C962" i="17" s="1"/>
  <c r="D858" i="16"/>
  <c r="G821" i="16"/>
  <c r="G879" i="17"/>
  <c r="J853" i="17"/>
  <c r="F951" i="17" s="1"/>
  <c r="I1051" i="17" s="1"/>
  <c r="J862" i="17"/>
  <c r="G812" i="16"/>
  <c r="M875" i="17"/>
  <c r="G802" i="17"/>
  <c r="D824" i="16"/>
  <c r="M866" i="17"/>
  <c r="D855" i="17"/>
  <c r="M818" i="17"/>
  <c r="M838" i="17"/>
  <c r="D852" i="17"/>
  <c r="D869" i="16"/>
  <c r="D835" i="16"/>
  <c r="M854" i="16"/>
  <c r="D807" i="17"/>
  <c r="D804" i="17"/>
  <c r="C902" i="17" s="1"/>
  <c r="C1002" i="17" s="1"/>
  <c r="G823" i="16"/>
  <c r="J808" i="16"/>
  <c r="M883" i="17"/>
  <c r="M803" i="17"/>
  <c r="M846" i="17"/>
  <c r="M801" i="17"/>
  <c r="J847" i="17"/>
  <c r="J870" i="17"/>
  <c r="D821" i="16"/>
  <c r="G843" i="17"/>
  <c r="G824" i="16"/>
  <c r="G844" i="16"/>
  <c r="M809" i="17"/>
  <c r="M808" i="16"/>
  <c r="J836" i="16"/>
  <c r="D809" i="16"/>
  <c r="M879" i="16"/>
  <c r="D812" i="16"/>
  <c r="J812" i="16"/>
  <c r="D874" i="17"/>
  <c r="D871" i="16"/>
  <c r="J871" i="16"/>
  <c r="G815" i="16"/>
  <c r="G816" i="17"/>
  <c r="G817" i="16"/>
  <c r="G828" i="17"/>
  <c r="J805" i="17"/>
  <c r="J879" i="16"/>
  <c r="M815" i="17"/>
  <c r="M862" i="16"/>
  <c r="J819" i="17"/>
  <c r="D868" i="17"/>
  <c r="J851" i="16"/>
  <c r="M860" i="16"/>
  <c r="J837" i="17"/>
  <c r="D839" i="16"/>
  <c r="J844" i="17"/>
  <c r="M863" i="17"/>
  <c r="D816" i="17"/>
  <c r="J815" i="17"/>
  <c r="D866" i="17"/>
  <c r="J842" i="17"/>
  <c r="M835" i="16"/>
  <c r="J844" i="16"/>
  <c r="M836" i="16"/>
  <c r="G800" i="17"/>
  <c r="J800" i="17"/>
  <c r="G883" i="16"/>
  <c r="M852" i="16"/>
  <c r="D841" i="17"/>
  <c r="G813" i="17"/>
  <c r="M813" i="17"/>
  <c r="M834" i="17"/>
  <c r="M823" i="17"/>
  <c r="G859" i="17"/>
  <c r="M848" i="16"/>
  <c r="G858" i="16"/>
  <c r="M842" i="17"/>
  <c r="M874" i="16"/>
  <c r="D866" i="16"/>
  <c r="M857" i="16"/>
  <c r="G874" i="16"/>
  <c r="G813" i="16"/>
  <c r="J826" i="16"/>
  <c r="D841" i="16"/>
  <c r="D816" i="16"/>
  <c r="G840" i="17"/>
  <c r="G816" i="16"/>
  <c r="M880" i="17"/>
  <c r="J848" i="16"/>
  <c r="J840" i="17"/>
  <c r="G868" i="16"/>
  <c r="J825" i="17"/>
  <c r="D813" i="17"/>
  <c r="J828" i="17"/>
  <c r="F926" i="17" s="1"/>
  <c r="L1026" i="17" s="1"/>
  <c r="J875" i="17"/>
  <c r="F973" i="17" s="1"/>
  <c r="L1073" i="17" s="1"/>
  <c r="M809" i="16"/>
  <c r="M850" i="17"/>
  <c r="D826" i="17"/>
  <c r="G852" i="17"/>
  <c r="M876" i="17"/>
  <c r="D818" i="17"/>
  <c r="C916" i="17" s="1"/>
  <c r="F1016" i="17" s="1"/>
  <c r="J825" i="16"/>
  <c r="J804" i="17"/>
  <c r="J836" i="17"/>
  <c r="D872" i="17"/>
  <c r="D855" i="16"/>
  <c r="G862" i="17"/>
  <c r="D883" i="16"/>
  <c r="G830" i="16"/>
  <c r="G869" i="16"/>
  <c r="D880" i="17"/>
  <c r="D882" i="16"/>
  <c r="G809" i="17"/>
  <c r="M825" i="17"/>
  <c r="G808" i="16"/>
  <c r="J812" i="17"/>
  <c r="J830" i="17"/>
  <c r="M865" i="17"/>
  <c r="M817" i="16"/>
  <c r="D805" i="17"/>
  <c r="D803" i="17"/>
  <c r="G862" i="16"/>
  <c r="G819" i="17"/>
  <c r="G835" i="17"/>
  <c r="M856" i="17"/>
  <c r="G863" i="17"/>
  <c r="J845" i="17"/>
  <c r="D840" i="17"/>
  <c r="D864" i="16"/>
  <c r="D843" i="17"/>
  <c r="D848" i="16"/>
  <c r="M868" i="17"/>
  <c r="J849" i="16"/>
  <c r="J835" i="17"/>
  <c r="G853" i="17"/>
  <c r="D817" i="16"/>
  <c r="C915" i="16" s="1"/>
  <c r="F1015" i="16" s="1"/>
  <c r="J860" i="16"/>
  <c r="F958" i="16" s="1"/>
  <c r="I1058" i="16" s="1"/>
  <c r="G871" i="17"/>
  <c r="D865" i="16"/>
  <c r="C963" i="16" s="1"/>
  <c r="F1063" i="16" s="1"/>
  <c r="G872" i="17"/>
  <c r="J813" i="16"/>
  <c r="F911" i="16" s="1"/>
  <c r="I1011" i="16" s="1"/>
  <c r="D862" i="17"/>
  <c r="D854" i="17"/>
  <c r="J871" i="17"/>
  <c r="J872" i="17"/>
  <c r="F970" i="17" s="1"/>
  <c r="I1070" i="17" s="1"/>
  <c r="D834" i="16"/>
  <c r="J855" i="16"/>
  <c r="G883" i="17"/>
  <c r="G874" i="17"/>
  <c r="G803" i="17"/>
  <c r="D852" i="16"/>
  <c r="M862" i="17"/>
  <c r="G801" i="17"/>
  <c r="D847" i="17"/>
  <c r="D801" i="17"/>
  <c r="J801" i="17"/>
  <c r="J821" i="16"/>
  <c r="G849" i="16"/>
  <c r="M849" i="16"/>
  <c r="G838" i="16"/>
  <c r="G810" i="16"/>
  <c r="M830" i="16"/>
  <c r="M824" i="16"/>
  <c r="M869" i="16"/>
  <c r="J809" i="16"/>
  <c r="G879" i="16"/>
  <c r="G861" i="17"/>
  <c r="J874" i="17"/>
  <c r="M815" i="16"/>
  <c r="D812" i="17"/>
  <c r="D875" i="16"/>
  <c r="C973" i="16" s="1"/>
  <c r="J875" i="16"/>
  <c r="G865" i="17"/>
  <c r="J803" i="17"/>
  <c r="G860" i="17"/>
  <c r="M860" i="17"/>
  <c r="J861" i="17"/>
  <c r="F959" i="17" s="1"/>
  <c r="L1059" i="17" s="1"/>
  <c r="M867" i="16"/>
  <c r="G858" i="17"/>
  <c r="M805" i="17"/>
  <c r="M819" i="17"/>
  <c r="M835" i="17"/>
  <c r="D859" i="17"/>
  <c r="J859" i="17"/>
  <c r="D851" i="16"/>
  <c r="D830" i="16"/>
  <c r="J830" i="16"/>
  <c r="G812" i="17"/>
  <c r="D837" i="17"/>
  <c r="D838" i="16"/>
  <c r="J839" i="16"/>
  <c r="D860" i="17"/>
  <c r="G822" i="17"/>
  <c r="J866" i="17"/>
  <c r="F964" i="17" s="1"/>
  <c r="I1064" i="17" s="1"/>
  <c r="D815" i="17"/>
  <c r="C913" i="17" s="1"/>
  <c r="G842" i="17"/>
  <c r="G836" i="16"/>
  <c r="M800" i="17"/>
  <c r="G841" i="17"/>
  <c r="M841" i="17"/>
  <c r="D877" i="17"/>
  <c r="G835" i="16"/>
  <c r="M839" i="17"/>
  <c r="D832" i="16"/>
  <c r="C930" i="16" s="1"/>
  <c r="J832" i="16"/>
  <c r="M863" i="16"/>
  <c r="D865" i="17"/>
  <c r="J810" i="16"/>
  <c r="M855" i="16"/>
  <c r="D823" i="16"/>
  <c r="J816" i="16"/>
  <c r="F914" i="16" s="1"/>
  <c r="L1014" i="16" s="1"/>
  <c r="J866" i="16"/>
  <c r="M840" i="17"/>
  <c r="G876" i="16"/>
  <c r="M882" i="17"/>
  <c r="J864" i="16"/>
  <c r="F962" i="16" s="1"/>
  <c r="I1062" i="16" s="1"/>
  <c r="J872" i="16"/>
  <c r="G825" i="16"/>
  <c r="M821" i="16"/>
  <c r="G848" i="16"/>
  <c r="G841" i="16"/>
  <c r="M876" i="16"/>
  <c r="G831" i="16"/>
  <c r="G870" i="17"/>
  <c r="J837" i="16"/>
  <c r="F935" i="16" s="1"/>
  <c r="I1035" i="16" s="1"/>
  <c r="D818" i="16"/>
  <c r="F1054" i="16" l="1"/>
  <c r="L1032" i="18"/>
  <c r="I1032" i="18"/>
  <c r="I1026" i="16"/>
  <c r="L1026" i="16"/>
  <c r="L1053" i="18"/>
  <c r="I1053" i="18"/>
  <c r="I999" i="16"/>
  <c r="L999" i="16"/>
  <c r="L1012" i="18"/>
  <c r="I1012" i="18"/>
  <c r="I1022" i="17"/>
  <c r="L1022" i="17"/>
  <c r="I1059" i="18"/>
  <c r="L1059" i="18"/>
  <c r="L1071" i="16"/>
  <c r="I1071" i="16"/>
  <c r="I1023" i="18"/>
  <c r="L1023" i="18"/>
  <c r="L1054" i="18"/>
  <c r="I1054" i="18"/>
  <c r="L1067" i="18"/>
  <c r="I1067" i="18"/>
  <c r="I1057" i="18"/>
  <c r="L1057" i="18"/>
  <c r="L1009" i="17"/>
  <c r="I1009" i="17"/>
  <c r="L1039" i="18"/>
  <c r="I1039" i="18"/>
  <c r="I1076" i="16"/>
  <c r="L1076" i="16"/>
  <c r="I1043" i="18"/>
  <c r="L1043" i="18"/>
  <c r="I1043" i="16"/>
  <c r="L1043" i="16"/>
  <c r="I1057" i="16"/>
  <c r="L1057" i="16"/>
  <c r="I1005" i="18"/>
  <c r="L1005" i="18"/>
  <c r="I1046" i="18"/>
  <c r="L1046" i="18"/>
  <c r="I1014" i="16"/>
  <c r="I1059" i="17"/>
  <c r="L1035" i="16"/>
  <c r="L1064" i="17"/>
  <c r="I1077" i="17"/>
  <c r="L1070" i="17"/>
  <c r="L1052" i="17"/>
  <c r="I1063" i="18"/>
  <c r="L1063" i="18"/>
  <c r="I1058" i="18"/>
  <c r="L1058" i="18"/>
  <c r="L1005" i="16"/>
  <c r="I1005" i="16"/>
  <c r="L1002" i="16"/>
  <c r="I1002" i="16"/>
  <c r="L1012" i="16"/>
  <c r="I1012" i="16"/>
  <c r="I1064" i="18"/>
  <c r="L1064" i="18"/>
  <c r="I1071" i="17"/>
  <c r="L1071" i="17"/>
  <c r="L1044" i="18"/>
  <c r="I1044" i="18"/>
  <c r="L1030" i="17"/>
  <c r="I1030" i="17"/>
  <c r="L1044" i="16"/>
  <c r="I1044" i="16"/>
  <c r="I1004" i="17"/>
  <c r="L1004" i="17"/>
  <c r="L1017" i="16"/>
  <c r="I1017" i="16"/>
  <c r="I1076" i="18"/>
  <c r="L1076" i="18"/>
  <c r="I1065" i="18"/>
  <c r="L1065" i="18"/>
  <c r="L1019" i="18"/>
  <c r="I1019" i="18"/>
  <c r="L1075" i="16"/>
  <c r="I1075" i="16"/>
  <c r="L1054" i="16"/>
  <c r="I1054" i="16"/>
  <c r="I1048" i="16"/>
  <c r="L1048" i="16"/>
  <c r="I1009" i="16"/>
  <c r="L1009" i="16"/>
  <c r="L1042" i="18"/>
  <c r="I1042" i="18"/>
  <c r="L1052" i="18"/>
  <c r="I1052" i="18"/>
  <c r="I1080" i="18"/>
  <c r="L1080" i="18"/>
  <c r="I998" i="18"/>
  <c r="L998" i="18"/>
  <c r="I1013" i="18"/>
  <c r="L1013" i="18"/>
  <c r="L1011" i="16"/>
  <c r="L1031" i="16"/>
  <c r="I1026" i="17"/>
  <c r="L1051" i="17"/>
  <c r="L1018" i="16"/>
  <c r="I1018" i="16"/>
  <c r="L1018" i="18"/>
  <c r="I1018" i="18"/>
  <c r="I1049" i="18"/>
  <c r="L1049" i="18"/>
  <c r="I1075" i="18"/>
  <c r="L1075" i="18"/>
  <c r="L1027" i="16"/>
  <c r="I1027" i="16"/>
  <c r="L1020" i="16"/>
  <c r="I1020" i="16"/>
  <c r="I1025" i="18"/>
  <c r="L1025" i="18"/>
  <c r="I1015" i="17"/>
  <c r="L1015" i="17"/>
  <c r="I1021" i="18"/>
  <c r="L1021" i="18"/>
  <c r="I1027" i="18"/>
  <c r="L1027" i="18"/>
  <c r="L1040" i="16"/>
  <c r="I1040" i="16"/>
  <c r="L1041" i="18"/>
  <c r="I1041" i="18"/>
  <c r="I1027" i="17"/>
  <c r="L1027" i="17"/>
  <c r="I1006" i="18"/>
  <c r="L1006" i="18"/>
  <c r="I1076" i="17"/>
  <c r="L1076" i="17"/>
  <c r="L1015" i="18"/>
  <c r="I1015" i="18"/>
  <c r="I1072" i="18"/>
  <c r="L1072" i="18"/>
  <c r="L1001" i="16"/>
  <c r="I1001" i="16"/>
  <c r="L1025" i="16"/>
  <c r="I1025" i="16"/>
  <c r="L1038" i="18"/>
  <c r="I1038" i="18"/>
  <c r="I1008" i="18"/>
  <c r="L1008" i="18"/>
  <c r="I1029" i="18"/>
  <c r="L1029" i="18"/>
  <c r="I1031" i="18"/>
  <c r="L1031" i="18"/>
  <c r="I1016" i="18"/>
  <c r="L1016" i="18"/>
  <c r="L1049" i="17"/>
  <c r="I1049" i="17"/>
  <c r="L1058" i="16"/>
  <c r="I1073" i="17"/>
  <c r="L1078" i="18"/>
  <c r="I1078" i="18"/>
  <c r="L1068" i="16"/>
  <c r="I1068" i="16"/>
  <c r="I1047" i="18"/>
  <c r="L1047" i="18"/>
  <c r="L1077" i="18"/>
  <c r="I1077" i="18"/>
  <c r="L1004" i="16"/>
  <c r="I1004" i="16"/>
  <c r="L1000" i="18"/>
  <c r="I1000" i="18"/>
  <c r="L1066" i="18"/>
  <c r="I1066" i="18"/>
  <c r="L1068" i="18"/>
  <c r="I1068" i="18"/>
  <c r="I1033" i="18"/>
  <c r="L1033" i="18"/>
  <c r="L1035" i="18"/>
  <c r="I1035" i="18"/>
  <c r="I1008" i="17"/>
  <c r="L1008" i="17"/>
  <c r="L999" i="18"/>
  <c r="I999" i="18"/>
  <c r="I1070" i="18"/>
  <c r="L1070" i="18"/>
  <c r="I1060" i="18"/>
  <c r="L1060" i="18"/>
  <c r="I1079" i="16"/>
  <c r="L1079" i="16"/>
  <c r="L1024" i="18"/>
  <c r="I1024" i="18"/>
  <c r="I1003" i="16"/>
  <c r="L1003" i="16"/>
  <c r="I1050" i="18"/>
  <c r="L1050" i="18"/>
  <c r="L1020" i="18"/>
  <c r="I1020" i="18"/>
  <c r="I1067" i="17"/>
  <c r="L1067" i="17"/>
  <c r="I1065" i="17"/>
  <c r="L1065" i="17"/>
  <c r="I1038" i="16"/>
  <c r="L1038" i="16"/>
  <c r="L1036" i="18"/>
  <c r="I1036" i="18"/>
  <c r="L1017" i="18"/>
  <c r="I1017" i="18"/>
  <c r="L1062" i="16"/>
  <c r="I1000" i="17"/>
  <c r="I1053" i="17"/>
  <c r="C1038" i="18"/>
  <c r="F1076" i="17"/>
  <c r="F1051" i="16"/>
  <c r="F981" i="16"/>
  <c r="C1067" i="17"/>
  <c r="F1012" i="18"/>
  <c r="C1075" i="18"/>
  <c r="F937" i="16"/>
  <c r="C952" i="17"/>
  <c r="C1052" i="17" s="1"/>
  <c r="F942" i="16"/>
  <c r="C966" i="17"/>
  <c r="C907" i="16"/>
  <c r="C1007" i="16" s="1"/>
  <c r="C954" i="17"/>
  <c r="F1054" i="17" s="1"/>
  <c r="C931" i="16"/>
  <c r="C1004" i="17"/>
  <c r="F1067" i="17"/>
  <c r="C1009" i="17"/>
  <c r="C1005" i="18"/>
  <c r="F1004" i="17"/>
  <c r="F1038" i="18"/>
  <c r="C916" i="16"/>
  <c r="F1016" i="16" s="1"/>
  <c r="C932" i="16"/>
  <c r="F935" i="17"/>
  <c r="C1071" i="17"/>
  <c r="F1048" i="18"/>
  <c r="F1071" i="17"/>
  <c r="F1009" i="17"/>
  <c r="C963" i="17"/>
  <c r="F1063" i="17" s="1"/>
  <c r="F943" i="17"/>
  <c r="C978" i="17"/>
  <c r="F1057" i="16"/>
  <c r="C1076" i="17"/>
  <c r="F1003" i="16"/>
  <c r="C921" i="16"/>
  <c r="C941" i="17"/>
  <c r="C1041" i="17" s="1"/>
  <c r="C924" i="17"/>
  <c r="C1024" i="17" s="1"/>
  <c r="F910" i="16"/>
  <c r="C905" i="17"/>
  <c r="F1005" i="17" s="1"/>
  <c r="F1049" i="18"/>
  <c r="F1005" i="18"/>
  <c r="C999" i="16"/>
  <c r="C1057" i="16"/>
  <c r="F907" i="16"/>
  <c r="C962" i="16"/>
  <c r="F1062" i="16" s="1"/>
  <c r="C1049" i="18"/>
  <c r="C1051" i="16"/>
  <c r="C1003" i="16"/>
  <c r="C1015" i="18"/>
  <c r="C1048" i="16"/>
  <c r="C1043" i="16"/>
  <c r="F1078" i="18"/>
  <c r="C1076" i="18"/>
  <c r="F917" i="17"/>
  <c r="F934" i="16"/>
  <c r="C934" i="16"/>
  <c r="C1034" i="16" s="1"/>
  <c r="F955" i="16"/>
  <c r="F920" i="17"/>
  <c r="F950" i="17"/>
  <c r="F1015" i="18"/>
  <c r="C1010" i="18"/>
  <c r="C956" i="16"/>
  <c r="C1056" i="16" s="1"/>
  <c r="F974" i="17"/>
  <c r="C947" i="16"/>
  <c r="F1047" i="16" s="1"/>
  <c r="F1009" i="16"/>
  <c r="F1010" i="18"/>
  <c r="C1072" i="18"/>
  <c r="F1059" i="18"/>
  <c r="C1041" i="16"/>
  <c r="F928" i="16"/>
  <c r="F953" i="16"/>
  <c r="F913" i="17"/>
  <c r="F977" i="16"/>
  <c r="F968" i="17"/>
  <c r="C967" i="16"/>
  <c r="C953" i="17"/>
  <c r="C1053" i="17" s="1"/>
  <c r="F956" i="16"/>
  <c r="F936" i="16"/>
  <c r="F950" i="16"/>
  <c r="C923" i="16"/>
  <c r="C1023" i="16" s="1"/>
  <c r="C926" i="17"/>
  <c r="C1026" i="17" s="1"/>
  <c r="F907" i="17"/>
  <c r="C947" i="17"/>
  <c r="C955" i="16"/>
  <c r="F975" i="17"/>
  <c r="F900" i="16"/>
  <c r="C961" i="17"/>
  <c r="C1059" i="18"/>
  <c r="C924" i="16"/>
  <c r="C1024" i="16" s="1"/>
  <c r="F922" i="16"/>
  <c r="F915" i="16"/>
  <c r="F1070" i="18"/>
  <c r="C1052" i="18"/>
  <c r="F1052" i="18"/>
  <c r="F933" i="17"/>
  <c r="C953" i="16"/>
  <c r="F923" i="16"/>
  <c r="F898" i="17"/>
  <c r="C914" i="17"/>
  <c r="F1014" i="17" s="1"/>
  <c r="F945" i="17"/>
  <c r="F962" i="17"/>
  <c r="F963" i="17"/>
  <c r="C1030" i="18"/>
  <c r="F1028" i="18"/>
  <c r="F1030" i="18"/>
  <c r="C1016" i="18"/>
  <c r="F999" i="16"/>
  <c r="F919" i="16"/>
  <c r="C901" i="17"/>
  <c r="C1001" i="17" s="1"/>
  <c r="F928" i="17"/>
  <c r="F946" i="16"/>
  <c r="C914" i="16"/>
  <c r="F969" i="16"/>
  <c r="C910" i="16"/>
  <c r="F1010" i="16" s="1"/>
  <c r="F941" i="17"/>
  <c r="C977" i="16"/>
  <c r="F1077" i="16" s="1"/>
  <c r="C969" i="17"/>
  <c r="F1069" i="17" s="1"/>
  <c r="C961" i="16"/>
  <c r="C1061" i="16" s="1"/>
  <c r="F1032" i="16"/>
  <c r="F1080" i="18"/>
  <c r="F1005" i="16"/>
  <c r="F1065" i="17"/>
  <c r="C1080" i="18"/>
  <c r="F1048" i="16"/>
  <c r="C1064" i="18"/>
  <c r="F1064" i="18"/>
  <c r="C1017" i="18"/>
  <c r="C1018" i="17"/>
  <c r="F964" i="16"/>
  <c r="F908" i="16"/>
  <c r="C958" i="17"/>
  <c r="F957" i="17"/>
  <c r="F973" i="16"/>
  <c r="F972" i="17"/>
  <c r="F899" i="17"/>
  <c r="F969" i="17"/>
  <c r="C938" i="17"/>
  <c r="C903" i="17"/>
  <c r="C1003" i="17" s="1"/>
  <c r="F910" i="17"/>
  <c r="C980" i="16"/>
  <c r="F1080" i="16" s="1"/>
  <c r="C981" i="16"/>
  <c r="F934" i="17"/>
  <c r="C939" i="16"/>
  <c r="F942" i="17"/>
  <c r="C919" i="16"/>
  <c r="F921" i="16"/>
  <c r="F959" i="16"/>
  <c r="F966" i="16"/>
  <c r="C965" i="16"/>
  <c r="C934" i="17"/>
  <c r="F1034" i="17" s="1"/>
  <c r="C948" i="17"/>
  <c r="C973" i="17"/>
  <c r="C951" i="17"/>
  <c r="F944" i="17"/>
  <c r="F952" i="16"/>
  <c r="C1008" i="17"/>
  <c r="F1016" i="18"/>
  <c r="C1005" i="16"/>
  <c r="F1008" i="17"/>
  <c r="C1065" i="17"/>
  <c r="C1028" i="18"/>
  <c r="C1066" i="18"/>
  <c r="F1026" i="18"/>
  <c r="C1026" i="18"/>
  <c r="C1044" i="16"/>
  <c r="C906" i="16"/>
  <c r="F911" i="17"/>
  <c r="F958" i="17"/>
  <c r="C970" i="16"/>
  <c r="C942" i="17"/>
  <c r="C959" i="17"/>
  <c r="F978" i="17"/>
  <c r="C911" i="16"/>
  <c r="C956" i="17"/>
  <c r="F905" i="17"/>
  <c r="F916" i="17"/>
  <c r="F947" i="17"/>
  <c r="C928" i="17"/>
  <c r="F972" i="16"/>
  <c r="C968" i="17"/>
  <c r="C1008" i="18"/>
  <c r="F1008" i="18"/>
  <c r="C1044" i="18"/>
  <c r="F1044" i="18"/>
  <c r="F1030" i="16"/>
  <c r="C1030" i="16"/>
  <c r="F1013" i="17"/>
  <c r="F1041" i="17"/>
  <c r="F1025" i="18"/>
  <c r="C1025" i="18"/>
  <c r="F1046" i="18"/>
  <c r="C1046" i="18"/>
  <c r="F1026" i="16"/>
  <c r="C1026" i="16"/>
  <c r="C1002" i="16"/>
  <c r="F1002" i="16"/>
  <c r="C1017" i="16"/>
  <c r="F1017" i="16"/>
  <c r="F1001" i="16"/>
  <c r="C1001" i="16"/>
  <c r="C1063" i="16"/>
  <c r="F1002" i="17"/>
  <c r="F1014" i="16"/>
  <c r="F1062" i="17"/>
  <c r="C1016" i="17"/>
  <c r="C1077" i="18"/>
  <c r="F1077" i="18"/>
  <c r="F1006" i="18"/>
  <c r="C1006" i="18"/>
  <c r="C1021" i="18"/>
  <c r="F1021" i="18"/>
  <c r="C1050" i="18"/>
  <c r="F1050" i="18"/>
  <c r="F1003" i="18"/>
  <c r="C1003" i="18"/>
  <c r="C972" i="17"/>
  <c r="C970" i="17"/>
  <c r="F940" i="17"/>
  <c r="C950" i="17"/>
  <c r="C900" i="17"/>
  <c r="F933" i="16"/>
  <c r="C945" i="16"/>
  <c r="F961" i="17"/>
  <c r="C936" i="17"/>
  <c r="C974" i="16"/>
  <c r="F974" i="16"/>
  <c r="C913" i="16"/>
  <c r="C923" i="17"/>
  <c r="C943" i="17"/>
  <c r="C1015" i="17"/>
  <c r="F1015" i="17"/>
  <c r="C1068" i="18"/>
  <c r="F1068" i="18"/>
  <c r="F1069" i="18"/>
  <c r="C1069" i="18"/>
  <c r="F1031" i="18"/>
  <c r="C1031" i="18"/>
  <c r="C1014" i="16"/>
  <c r="F1058" i="16"/>
  <c r="F1058" i="17"/>
  <c r="C1073" i="16"/>
  <c r="F1007" i="16"/>
  <c r="C1047" i="17"/>
  <c r="F1033" i="18"/>
  <c r="C1033" i="18"/>
  <c r="C1023" i="18"/>
  <c r="F1023" i="18"/>
  <c r="C1012" i="16"/>
  <c r="F1012" i="16"/>
  <c r="C1057" i="18"/>
  <c r="F1057" i="18"/>
  <c r="F1022" i="17"/>
  <c r="C1022" i="17"/>
  <c r="C1030" i="17"/>
  <c r="F1030" i="17"/>
  <c r="C1013" i="18"/>
  <c r="F1013" i="18"/>
  <c r="F1026" i="17"/>
  <c r="F1048" i="17"/>
  <c r="F1021" i="17"/>
  <c r="F1019" i="18"/>
  <c r="C1019" i="18"/>
  <c r="F1032" i="18"/>
  <c r="C1032" i="18"/>
  <c r="F981" i="17"/>
  <c r="F980" i="17"/>
  <c r="C936" i="16"/>
  <c r="C910" i="17"/>
  <c r="C911" i="17"/>
  <c r="F949" i="16"/>
  <c r="F906" i="16"/>
  <c r="F961" i="16"/>
  <c r="F960" i="16"/>
  <c r="C898" i="17"/>
  <c r="C974" i="17"/>
  <c r="F980" i="16"/>
  <c r="C979" i="17"/>
  <c r="C912" i="17"/>
  <c r="C937" i="17"/>
  <c r="C907" i="17"/>
  <c r="C932" i="17"/>
  <c r="F966" i="17"/>
  <c r="F937" i="17"/>
  <c r="C1071" i="16"/>
  <c r="F1071" i="16"/>
  <c r="F1035" i="18"/>
  <c r="C1035" i="18"/>
  <c r="C1062" i="17"/>
  <c r="C957" i="17"/>
  <c r="C946" i="16"/>
  <c r="C939" i="17"/>
  <c r="F903" i="17"/>
  <c r="F939" i="17"/>
  <c r="C928" i="16"/>
  <c r="F901" i="17"/>
  <c r="C899" i="17"/>
  <c r="C950" i="16"/>
  <c r="C964" i="17"/>
  <c r="C900" i="16"/>
  <c r="C942" i="16"/>
  <c r="C981" i="17"/>
  <c r="C959" i="16"/>
  <c r="F929" i="16"/>
  <c r="F898" i="16"/>
  <c r="C929" i="16"/>
  <c r="F936" i="17"/>
  <c r="C952" i="16"/>
  <c r="C940" i="17"/>
  <c r="F967" i="16"/>
  <c r="F1041" i="18"/>
  <c r="C1041" i="18"/>
  <c r="F1073" i="16"/>
  <c r="C1020" i="18"/>
  <c r="F1020" i="18"/>
  <c r="C1027" i="18"/>
  <c r="F1027" i="18"/>
  <c r="F1020" i="16"/>
  <c r="C1020" i="16"/>
  <c r="C998" i="18"/>
  <c r="F998" i="18"/>
  <c r="F1039" i="18"/>
  <c r="C1039" i="18"/>
  <c r="F1054" i="18"/>
  <c r="C1054" i="18"/>
  <c r="C1058" i="18"/>
  <c r="F1058" i="18"/>
  <c r="C1049" i="17"/>
  <c r="F1049" i="17"/>
  <c r="F1066" i="17"/>
  <c r="C1002" i="18"/>
  <c r="F1002" i="18"/>
  <c r="C1065" i="18"/>
  <c r="F1065" i="18"/>
  <c r="C1063" i="18"/>
  <c r="F1063" i="18"/>
  <c r="C1066" i="17"/>
  <c r="F970" i="16"/>
  <c r="F930" i="16"/>
  <c r="C975" i="17"/>
  <c r="C935" i="17"/>
  <c r="C949" i="16"/>
  <c r="C945" i="17"/>
  <c r="C960" i="17"/>
  <c r="F947" i="16"/>
  <c r="F902" i="17"/>
  <c r="F923" i="17"/>
  <c r="F938" i="17"/>
  <c r="F924" i="16"/>
  <c r="C964" i="16"/>
  <c r="C937" i="16"/>
  <c r="C969" i="16"/>
  <c r="C933" i="16"/>
  <c r="C922" i="16"/>
  <c r="F960" i="17"/>
  <c r="C935" i="16"/>
  <c r="C966" i="16"/>
  <c r="F916" i="16"/>
  <c r="C908" i="16"/>
  <c r="F954" i="17"/>
  <c r="C980" i="17"/>
  <c r="C917" i="17"/>
  <c r="F921" i="17"/>
  <c r="F965" i="16"/>
  <c r="F932" i="16"/>
  <c r="F963" i="16"/>
  <c r="F948" i="17"/>
  <c r="F932" i="17"/>
  <c r="C977" i="17"/>
  <c r="C933" i="17"/>
  <c r="F979" i="17"/>
  <c r="F913" i="16"/>
  <c r="F912" i="17"/>
  <c r="F924" i="17"/>
  <c r="C944" i="17"/>
  <c r="F939" i="16"/>
  <c r="F914" i="17"/>
  <c r="C972" i="16"/>
  <c r="C898" i="16"/>
  <c r="F956" i="17"/>
  <c r="F945" i="16"/>
  <c r="C1040" i="16"/>
  <c r="F1040" i="16"/>
  <c r="F1027" i="17"/>
  <c r="C1027" i="17"/>
  <c r="C920" i="17"/>
  <c r="C1076" i="16"/>
  <c r="F1076" i="16"/>
  <c r="F1047" i="18"/>
  <c r="C1047" i="18"/>
  <c r="C1013" i="17"/>
  <c r="C1021" i="17"/>
  <c r="C1015" i="16"/>
  <c r="F1027" i="16"/>
  <c r="C1027" i="16"/>
  <c r="C1042" i="18"/>
  <c r="F1042" i="18"/>
  <c r="C1029" i="18"/>
  <c r="F1029" i="18"/>
  <c r="C960" i="16"/>
  <c r="F1000" i="18"/>
  <c r="C1000" i="18"/>
  <c r="C1061" i="18"/>
  <c r="F1061" i="18"/>
  <c r="C1075" i="16"/>
  <c r="F1075" i="16"/>
  <c r="F1034" i="16"/>
  <c r="J1003" i="19"/>
  <c r="G1003" i="19"/>
  <c r="G1052" i="19"/>
  <c r="M1030" i="19"/>
  <c r="D1064" i="19"/>
  <c r="J1073" i="19"/>
  <c r="D1078" i="19"/>
  <c r="M1055" i="19"/>
  <c r="M1019" i="19"/>
  <c r="G1048" i="19"/>
  <c r="M1078" i="19"/>
  <c r="G1027" i="19"/>
  <c r="G1019" i="19"/>
  <c r="J1068" i="19"/>
  <c r="G1065" i="19"/>
  <c r="G1037" i="19"/>
  <c r="M1054" i="19"/>
  <c r="G1008" i="19"/>
  <c r="G1076" i="19"/>
  <c r="M1065" i="19"/>
  <c r="M1066" i="19"/>
  <c r="G1038" i="19"/>
  <c r="G1030" i="19"/>
  <c r="D1047" i="19"/>
  <c r="J1047" i="19"/>
  <c r="J1041" i="19"/>
  <c r="M1076" i="19"/>
  <c r="D1041" i="19"/>
  <c r="M1080" i="19"/>
  <c r="G1054" i="19"/>
  <c r="G1068" i="19"/>
  <c r="J1062" i="19"/>
  <c r="M1048" i="19"/>
  <c r="M1064" i="19"/>
  <c r="M1038" i="19"/>
  <c r="G1080" i="19"/>
  <c r="G1055" i="19"/>
  <c r="D1062" i="19"/>
  <c r="C1062" i="16" l="1"/>
  <c r="C1063" i="17"/>
  <c r="F1056" i="16"/>
  <c r="C1034" i="17"/>
  <c r="C1054" i="17"/>
  <c r="F1052" i="17"/>
  <c r="F1003" i="17"/>
  <c r="I1045" i="16"/>
  <c r="L1045" i="16"/>
  <c r="I1014" i="17"/>
  <c r="L1014" i="17"/>
  <c r="L1012" i="17"/>
  <c r="I1012" i="17"/>
  <c r="L1032" i="16"/>
  <c r="I1032" i="16"/>
  <c r="L1024" i="16"/>
  <c r="I1024" i="16"/>
  <c r="L1047" i="16"/>
  <c r="I1047" i="16"/>
  <c r="I1036" i="17"/>
  <c r="L1036" i="17"/>
  <c r="I1037" i="17"/>
  <c r="L1037" i="17"/>
  <c r="L1006" i="16"/>
  <c r="I1006" i="16"/>
  <c r="L1047" i="17"/>
  <c r="I1047" i="17"/>
  <c r="L1052" i="16"/>
  <c r="I1052" i="16"/>
  <c r="I1059" i="16"/>
  <c r="L1059" i="16"/>
  <c r="I1010" i="17"/>
  <c r="L1010" i="17"/>
  <c r="L999" i="17"/>
  <c r="I999" i="17"/>
  <c r="L1041" i="17"/>
  <c r="I1041" i="17"/>
  <c r="I1046" i="16"/>
  <c r="L1046" i="16"/>
  <c r="L1033" i="17"/>
  <c r="I1033" i="17"/>
  <c r="I1015" i="16"/>
  <c r="L1015" i="16"/>
  <c r="I1050" i="16"/>
  <c r="L1050" i="16"/>
  <c r="L1053" i="16"/>
  <c r="I1053" i="16"/>
  <c r="L1074" i="17"/>
  <c r="I1074" i="17"/>
  <c r="I1050" i="17"/>
  <c r="L1050" i="17"/>
  <c r="L1034" i="16"/>
  <c r="I1034" i="16"/>
  <c r="L1042" i="16"/>
  <c r="I1042" i="16"/>
  <c r="L1056" i="17"/>
  <c r="I1056" i="17"/>
  <c r="I1039" i="16"/>
  <c r="L1039" i="16"/>
  <c r="I1013" i="16"/>
  <c r="L1013" i="16"/>
  <c r="I1032" i="17"/>
  <c r="L1032" i="17"/>
  <c r="I1065" i="16"/>
  <c r="L1065" i="16"/>
  <c r="L1054" i="17"/>
  <c r="I1054" i="17"/>
  <c r="L1038" i="17"/>
  <c r="I1038" i="17"/>
  <c r="I1067" i="16"/>
  <c r="L1067" i="16"/>
  <c r="L1039" i="17"/>
  <c r="I1039" i="17"/>
  <c r="I1066" i="17"/>
  <c r="L1066" i="17"/>
  <c r="I1049" i="16"/>
  <c r="L1049" i="16"/>
  <c r="I1080" i="17"/>
  <c r="L1080" i="17"/>
  <c r="I1061" i="17"/>
  <c r="L1061" i="17"/>
  <c r="I1016" i="17"/>
  <c r="L1016" i="17"/>
  <c r="I1078" i="17"/>
  <c r="L1078" i="17"/>
  <c r="I1058" i="17"/>
  <c r="L1058" i="17"/>
  <c r="I1044" i="17"/>
  <c r="L1044" i="17"/>
  <c r="L1021" i="16"/>
  <c r="I1021" i="16"/>
  <c r="I1034" i="17"/>
  <c r="L1034" i="17"/>
  <c r="L1072" i="17"/>
  <c r="I1072" i="17"/>
  <c r="L1008" i="16"/>
  <c r="I1008" i="16"/>
  <c r="I1028" i="17"/>
  <c r="L1028" i="17"/>
  <c r="I1063" i="17"/>
  <c r="L1063" i="17"/>
  <c r="I998" i="17"/>
  <c r="L998" i="17"/>
  <c r="I1022" i="16"/>
  <c r="L1022" i="16"/>
  <c r="L1000" i="16"/>
  <c r="I1000" i="16"/>
  <c r="L1007" i="17"/>
  <c r="I1007" i="17"/>
  <c r="L1036" i="16"/>
  <c r="I1036" i="16"/>
  <c r="L1068" i="17"/>
  <c r="I1068" i="17"/>
  <c r="I1028" i="16"/>
  <c r="L1028" i="16"/>
  <c r="L1020" i="17"/>
  <c r="I1020" i="17"/>
  <c r="L1017" i="17"/>
  <c r="I1017" i="17"/>
  <c r="I1010" i="16"/>
  <c r="L1010" i="16"/>
  <c r="I1043" i="17"/>
  <c r="L1043" i="17"/>
  <c r="L1079" i="17"/>
  <c r="I1079" i="17"/>
  <c r="L1048" i="17"/>
  <c r="I1048" i="17"/>
  <c r="I1021" i="17"/>
  <c r="L1021" i="17"/>
  <c r="I1060" i="17"/>
  <c r="L1060" i="17"/>
  <c r="I1023" i="17"/>
  <c r="L1023" i="17"/>
  <c r="L1030" i="16"/>
  <c r="I1030" i="16"/>
  <c r="I998" i="16"/>
  <c r="L998" i="16"/>
  <c r="I1003" i="17"/>
  <c r="L1003" i="17"/>
  <c r="L1060" i="16"/>
  <c r="I1060" i="16"/>
  <c r="L1081" i="17"/>
  <c r="I1081" i="17"/>
  <c r="L1074" i="16"/>
  <c r="I1074" i="16"/>
  <c r="L1040" i="17"/>
  <c r="I1040" i="17"/>
  <c r="I1072" i="16"/>
  <c r="L1072" i="16"/>
  <c r="I1005" i="17"/>
  <c r="L1005" i="17"/>
  <c r="L1011" i="17"/>
  <c r="I1011" i="17"/>
  <c r="L1073" i="16"/>
  <c r="I1073" i="16"/>
  <c r="I1064" i="16"/>
  <c r="L1064" i="16"/>
  <c r="L1069" i="16"/>
  <c r="I1069" i="16"/>
  <c r="I1062" i="17"/>
  <c r="L1062" i="17"/>
  <c r="I1023" i="16"/>
  <c r="L1023" i="16"/>
  <c r="L1075" i="17"/>
  <c r="I1075" i="17"/>
  <c r="I1056" i="16"/>
  <c r="L1056" i="16"/>
  <c r="I1077" i="16"/>
  <c r="L1077" i="16"/>
  <c r="L1055" i="16"/>
  <c r="I1055" i="16"/>
  <c r="L1037" i="16"/>
  <c r="I1037" i="16"/>
  <c r="I1081" i="16"/>
  <c r="L1081" i="16"/>
  <c r="I1024" i="17"/>
  <c r="L1024" i="17"/>
  <c r="I1063" i="16"/>
  <c r="L1063" i="16"/>
  <c r="I1016" i="16"/>
  <c r="L1016" i="16"/>
  <c r="I1002" i="17"/>
  <c r="L1002" i="17"/>
  <c r="L1070" i="16"/>
  <c r="I1070" i="16"/>
  <c r="I1029" i="16"/>
  <c r="L1029" i="16"/>
  <c r="L1001" i="17"/>
  <c r="I1001" i="17"/>
  <c r="I1080" i="16"/>
  <c r="L1080" i="16"/>
  <c r="L1061" i="16"/>
  <c r="I1061" i="16"/>
  <c r="I1033" i="16"/>
  <c r="L1033" i="16"/>
  <c r="L1066" i="16"/>
  <c r="I1066" i="16"/>
  <c r="L1042" i="17"/>
  <c r="I1042" i="17"/>
  <c r="L1069" i="17"/>
  <c r="I1069" i="17"/>
  <c r="L1057" i="17"/>
  <c r="I1057" i="17"/>
  <c r="I1019" i="16"/>
  <c r="L1019" i="16"/>
  <c r="I1045" i="17"/>
  <c r="L1045" i="17"/>
  <c r="L1013" i="17"/>
  <c r="I1013" i="17"/>
  <c r="L1007" i="16"/>
  <c r="I1007" i="16"/>
  <c r="I1035" i="17"/>
  <c r="L1035" i="17"/>
  <c r="F1031" i="16"/>
  <c r="C1069" i="17"/>
  <c r="F1001" i="17"/>
  <c r="C1031" i="16"/>
  <c r="C1032" i="16"/>
  <c r="C1048" i="17"/>
  <c r="F1061" i="16"/>
  <c r="F1039" i="16"/>
  <c r="C1067" i="16"/>
  <c r="C1014" i="17"/>
  <c r="C1016" i="16"/>
  <c r="F1078" i="17"/>
  <c r="F1047" i="17"/>
  <c r="C1078" i="17"/>
  <c r="F1024" i="17"/>
  <c r="C1006" i="16"/>
  <c r="C1005" i="17"/>
  <c r="C1021" i="16"/>
  <c r="F1021" i="16"/>
  <c r="F1024" i="16"/>
  <c r="C1055" i="16"/>
  <c r="C1065" i="16"/>
  <c r="C1081" i="16"/>
  <c r="F1081" i="16"/>
  <c r="F1055" i="16"/>
  <c r="F1065" i="16"/>
  <c r="C1047" i="16"/>
  <c r="C1038" i="17"/>
  <c r="C1077" i="16"/>
  <c r="F1023" i="16"/>
  <c r="F1038" i="17"/>
  <c r="F1051" i="17"/>
  <c r="F1053" i="17"/>
  <c r="C1051" i="17"/>
  <c r="C1053" i="16"/>
  <c r="F1067" i="16"/>
  <c r="C1061" i="17"/>
  <c r="F1061" i="17"/>
  <c r="F1073" i="17"/>
  <c r="F1053" i="16"/>
  <c r="C1039" i="16"/>
  <c r="C1073" i="17"/>
  <c r="F1006" i="16"/>
  <c r="C1010" i="16"/>
  <c r="C1058" i="17"/>
  <c r="C1080" i="16"/>
  <c r="F1019" i="16"/>
  <c r="C1019" i="16"/>
  <c r="C1060" i="16"/>
  <c r="F1060" i="16"/>
  <c r="F1077" i="17"/>
  <c r="C1077" i="17"/>
  <c r="C1080" i="17"/>
  <c r="F1080" i="17"/>
  <c r="F1066" i="16"/>
  <c r="C1066" i="16"/>
  <c r="F1033" i="16"/>
  <c r="C1033" i="16"/>
  <c r="C1035" i="17"/>
  <c r="F1035" i="17"/>
  <c r="F1040" i="17"/>
  <c r="C1040" i="17"/>
  <c r="C1042" i="16"/>
  <c r="F1042" i="16"/>
  <c r="C999" i="17"/>
  <c r="F999" i="17"/>
  <c r="C1012" i="17"/>
  <c r="F1012" i="17"/>
  <c r="C998" i="17"/>
  <c r="F998" i="17"/>
  <c r="D1075" i="19"/>
  <c r="J1075" i="19"/>
  <c r="C1045" i="16"/>
  <c r="F1045" i="16"/>
  <c r="F1059" i="17"/>
  <c r="C1059" i="17"/>
  <c r="C1035" i="16"/>
  <c r="F1035" i="16"/>
  <c r="C1069" i="16"/>
  <c r="F1069" i="16"/>
  <c r="C1060" i="17"/>
  <c r="F1060" i="17"/>
  <c r="F1075" i="17"/>
  <c r="C1075" i="17"/>
  <c r="C1052" i="16"/>
  <c r="F1052" i="16"/>
  <c r="F1000" i="16"/>
  <c r="C1000" i="16"/>
  <c r="C1039" i="17"/>
  <c r="F1039" i="17"/>
  <c r="C1032" i="17"/>
  <c r="F1032" i="17"/>
  <c r="F1079" i="17"/>
  <c r="C1079" i="17"/>
  <c r="C1011" i="17"/>
  <c r="F1011" i="17"/>
  <c r="F1043" i="17"/>
  <c r="C1043" i="17"/>
  <c r="C1074" i="16"/>
  <c r="F1074" i="16"/>
  <c r="F1070" i="17"/>
  <c r="C1070" i="17"/>
  <c r="C1028" i="17"/>
  <c r="F1028" i="17"/>
  <c r="C1056" i="17"/>
  <c r="F1056" i="17"/>
  <c r="F1042" i="17"/>
  <c r="C1042" i="17"/>
  <c r="C998" i="16"/>
  <c r="F998" i="16"/>
  <c r="F1044" i="17"/>
  <c r="C1044" i="17"/>
  <c r="C1008" i="16"/>
  <c r="F1008" i="16"/>
  <c r="C1037" i="16"/>
  <c r="F1037" i="16"/>
  <c r="F1045" i="17"/>
  <c r="C1045" i="17"/>
  <c r="C1059" i="16"/>
  <c r="F1059" i="16"/>
  <c r="F1064" i="17"/>
  <c r="C1064" i="17"/>
  <c r="F1028" i="16"/>
  <c r="C1028" i="16"/>
  <c r="C1046" i="16"/>
  <c r="F1046" i="16"/>
  <c r="C1007" i="17"/>
  <c r="F1007" i="17"/>
  <c r="C1010" i="17"/>
  <c r="F1010" i="17"/>
  <c r="C1023" i="17"/>
  <c r="F1023" i="17"/>
  <c r="F1036" i="17"/>
  <c r="C1036" i="17"/>
  <c r="F1000" i="17"/>
  <c r="C1000" i="17"/>
  <c r="F1072" i="17"/>
  <c r="C1072" i="17"/>
  <c r="F1011" i="16"/>
  <c r="C1011" i="16"/>
  <c r="C1070" i="16"/>
  <c r="F1070" i="16"/>
  <c r="C1020" i="17"/>
  <c r="F1020" i="17"/>
  <c r="C1072" i="16"/>
  <c r="F1072" i="16"/>
  <c r="F1033" i="17"/>
  <c r="C1033" i="17"/>
  <c r="F1017" i="17"/>
  <c r="C1017" i="17"/>
  <c r="F1022" i="16"/>
  <c r="C1022" i="16"/>
  <c r="F1064" i="16"/>
  <c r="C1064" i="16"/>
  <c r="F1049" i="16"/>
  <c r="C1049" i="16"/>
  <c r="C1029" i="16"/>
  <c r="F1029" i="16"/>
  <c r="C1081" i="17"/>
  <c r="F1081" i="17"/>
  <c r="F1050" i="16"/>
  <c r="C1050" i="16"/>
  <c r="F1057" i="17"/>
  <c r="C1057" i="17"/>
  <c r="F1037" i="17"/>
  <c r="C1037" i="17"/>
  <c r="C1074" i="17"/>
  <c r="F1074" i="17"/>
  <c r="C1036" i="16"/>
  <c r="F1036" i="16"/>
  <c r="C1013" i="16"/>
  <c r="F1013" i="16"/>
  <c r="F1050" i="17"/>
  <c r="C1050" i="17"/>
  <c r="F1068" i="17"/>
  <c r="C1068" i="17"/>
  <c r="D1003" i="19"/>
  <c r="G1064" i="19"/>
  <c r="D1073" i="19"/>
  <c r="M1073" i="19"/>
  <c r="G1078" i="19"/>
  <c r="D1060" i="19"/>
  <c r="G1041" i="19"/>
  <c r="M1068" i="19"/>
  <c r="G1062" i="19"/>
  <c r="J1053" i="19"/>
  <c r="M1041" i="19"/>
  <c r="G1047" i="19"/>
  <c r="J1017" i="19"/>
  <c r="M1062" i="19"/>
  <c r="D1017" i="19"/>
  <c r="D1053" i="19"/>
  <c r="M1047" i="19"/>
  <c r="D1071" i="19"/>
  <c r="G1073" i="19" l="1"/>
  <c r="J1060" i="19"/>
  <c r="G1071" i="19"/>
  <c r="G1017" i="19"/>
  <c r="J1071" i="19"/>
  <c r="D1077" i="19"/>
  <c r="M1053" i="19"/>
  <c r="J1077" i="19"/>
  <c r="M1060" i="19"/>
  <c r="G1060" i="19"/>
  <c r="J1051" i="19"/>
  <c r="G1053" i="19"/>
  <c r="D1051" i="19"/>
  <c r="M1017" i="19"/>
  <c r="G1011" i="18"/>
  <c r="M1077" i="19" l="1"/>
  <c r="G1077" i="19"/>
  <c r="G1051" i="19"/>
  <c r="M1051" i="19"/>
  <c r="M1071" i="19"/>
  <c r="J1034" i="18"/>
  <c r="J1011" i="18"/>
  <c r="M1011" i="18"/>
  <c r="J1055" i="18"/>
  <c r="M1055" i="18"/>
  <c r="M1034" i="18"/>
  <c r="G1034" i="18"/>
  <c r="D1034" i="18"/>
  <c r="D1011" i="18"/>
  <c r="D1055" i="18"/>
  <c r="D1079" i="18"/>
  <c r="G1055" i="18"/>
  <c r="M1031" i="17"/>
  <c r="M1062" i="18"/>
  <c r="G1051" i="18"/>
  <c r="M1046" i="17"/>
  <c r="G1029" i="17"/>
  <c r="M1081" i="18"/>
  <c r="J1022" i="18" l="1"/>
  <c r="J1071" i="18"/>
  <c r="J1056" i="18"/>
  <c r="J1073" i="18"/>
  <c r="J1074" i="18"/>
  <c r="J1019" i="17"/>
  <c r="J1029" i="17"/>
  <c r="M1029" i="17"/>
  <c r="G1007" i="18"/>
  <c r="J1007" i="18"/>
  <c r="J1014" i="18"/>
  <c r="G1079" i="18"/>
  <c r="J1079" i="18"/>
  <c r="M1030" i="17"/>
  <c r="M1071" i="18"/>
  <c r="M1079" i="18"/>
  <c r="M1019" i="17"/>
  <c r="J1040" i="18"/>
  <c r="J1071" i="17"/>
  <c r="J1062" i="18"/>
  <c r="J1045" i="18"/>
  <c r="J1055" i="17"/>
  <c r="J1051" i="18"/>
  <c r="M1056" i="18"/>
  <c r="M1014" i="18"/>
  <c r="M1022" i="18"/>
  <c r="M1040" i="18"/>
  <c r="M1055" i="17"/>
  <c r="M1030" i="18"/>
  <c r="M1073" i="18"/>
  <c r="M1010" i="18"/>
  <c r="M1074" i="18"/>
  <c r="M1049" i="17"/>
  <c r="M1045" i="18"/>
  <c r="M1051" i="18"/>
  <c r="G1081" i="18"/>
  <c r="J1081" i="18"/>
  <c r="J1046" i="17"/>
  <c r="J1025" i="17"/>
  <c r="J1009" i="18"/>
  <c r="J1037" i="18"/>
  <c r="J1031" i="17"/>
  <c r="M1029" i="18"/>
  <c r="M1025" i="17"/>
  <c r="M1018" i="16"/>
  <c r="D1073" i="18"/>
  <c r="D1019" i="17"/>
  <c r="D1007" i="18"/>
  <c r="D1009" i="18"/>
  <c r="M1007" i="18"/>
  <c r="D1040" i="18"/>
  <c r="D1031" i="17"/>
  <c r="D1045" i="18"/>
  <c r="G1031" i="17"/>
  <c r="M1071" i="17"/>
  <c r="G1045" i="18"/>
  <c r="G1019" i="17"/>
  <c r="G1074" i="18"/>
  <c r="G1014" i="18"/>
  <c r="G1071" i="17"/>
  <c r="D1051" i="18"/>
  <c r="D1025" i="17"/>
  <c r="D1051" i="16"/>
  <c r="D1029" i="17"/>
  <c r="D1081" i="18"/>
  <c r="D1074" i="18"/>
  <c r="D1014" i="18"/>
  <c r="D1071" i="17"/>
  <c r="D1056" i="18"/>
  <c r="G1073" i="18"/>
  <c r="G1046" i="17"/>
  <c r="G1056" i="18"/>
  <c r="G1037" i="18"/>
  <c r="D1046" i="17"/>
  <c r="D1058" i="18"/>
  <c r="D1062" i="18"/>
  <c r="D1022" i="18"/>
  <c r="D1071" i="18"/>
  <c r="D1072" i="18"/>
  <c r="D1046" i="18"/>
  <c r="D1055" i="17"/>
  <c r="D1037" i="18"/>
  <c r="G1040" i="18"/>
  <c r="G1062" i="18"/>
  <c r="G1022" i="18"/>
  <c r="G1071" i="18"/>
  <c r="G1025" i="17"/>
  <c r="M1009" i="18"/>
  <c r="M1037" i="18"/>
  <c r="G1055" i="17"/>
  <c r="G1009" i="18"/>
  <c r="M1059" i="18"/>
  <c r="M1041" i="18"/>
  <c r="G1029" i="18"/>
  <c r="G1020" i="18"/>
  <c r="G1061" i="18"/>
  <c r="G1076" i="16"/>
  <c r="G1012" i="16"/>
  <c r="G1012" i="18"/>
  <c r="G1079" i="16"/>
  <c r="M1008" i="17"/>
  <c r="G1030" i="17"/>
  <c r="M1043" i="16"/>
  <c r="G1057" i="18"/>
  <c r="M1017" i="18"/>
  <c r="G1022" i="17"/>
  <c r="G1030" i="18"/>
  <c r="G1033" i="18"/>
  <c r="M1022" i="17"/>
  <c r="G1027" i="17"/>
  <c r="G1057" i="16"/>
  <c r="G1025" i="16"/>
  <c r="G1010" i="18"/>
  <c r="G1049" i="17"/>
  <c r="G1018" i="16"/>
  <c r="J1001" i="18" l="1"/>
  <c r="M1001" i="18"/>
  <c r="J998" i="18"/>
  <c r="D1001" i="18"/>
  <c r="J1006" i="17"/>
  <c r="I906" i="17"/>
  <c r="G1001" i="18"/>
  <c r="M1006" i="17"/>
  <c r="J1021" i="18"/>
  <c r="J1076" i="18"/>
  <c r="J1027" i="17"/>
  <c r="J1015" i="18"/>
  <c r="J1040" i="16"/>
  <c r="J1080" i="18"/>
  <c r="J1012" i="18"/>
  <c r="J1025" i="16"/>
  <c r="J1038" i="18"/>
  <c r="J1019" i="18"/>
  <c r="J1026" i="18"/>
  <c r="J1016" i="18"/>
  <c r="J1025" i="18"/>
  <c r="G1051" i="16"/>
  <c r="J1051" i="16"/>
  <c r="J1067" i="17"/>
  <c r="J1038" i="16"/>
  <c r="M1021" i="18"/>
  <c r="M1036" i="17"/>
  <c r="M1013" i="16"/>
  <c r="M1076" i="18"/>
  <c r="M1061" i="18"/>
  <c r="J1009" i="16"/>
  <c r="J1071" i="16"/>
  <c r="J1024" i="18"/>
  <c r="J1020" i="16"/>
  <c r="J1053" i="18"/>
  <c r="J1018" i="18"/>
  <c r="J1017" i="18"/>
  <c r="J1054" i="16"/>
  <c r="J1079" i="16"/>
  <c r="J1070" i="18"/>
  <c r="J1048" i="18"/>
  <c r="G1058" i="18"/>
  <c r="J1058" i="18"/>
  <c r="G1017" i="16"/>
  <c r="J1017" i="16"/>
  <c r="J1063" i="18"/>
  <c r="G1072" i="18"/>
  <c r="J1072" i="18"/>
  <c r="J1059" i="18"/>
  <c r="J1012" i="16"/>
  <c r="J1076" i="16"/>
  <c r="G1004" i="18"/>
  <c r="J1004" i="18"/>
  <c r="M1004" i="18"/>
  <c r="M1058" i="18"/>
  <c r="M1037" i="16"/>
  <c r="M1031" i="16"/>
  <c r="M1022" i="16"/>
  <c r="M1051" i="16"/>
  <c r="M1067" i="17"/>
  <c r="M1063" i="18"/>
  <c r="M1054" i="16"/>
  <c r="M1012" i="16"/>
  <c r="M1025" i="16"/>
  <c r="M1019" i="18"/>
  <c r="M1025" i="18"/>
  <c r="M1024" i="18"/>
  <c r="M1020" i="16"/>
  <c r="G1050" i="18"/>
  <c r="J1050" i="18"/>
  <c r="J1027" i="18"/>
  <c r="M1008" i="18"/>
  <c r="J1008" i="18"/>
  <c r="J1043" i="18"/>
  <c r="J1069" i="18"/>
  <c r="G1054" i="18"/>
  <c r="J1054" i="18"/>
  <c r="J1015" i="17"/>
  <c r="J1068" i="18"/>
  <c r="J1032" i="18"/>
  <c r="G1036" i="18"/>
  <c r="J1036" i="18"/>
  <c r="J1048" i="16"/>
  <c r="J1075" i="16"/>
  <c r="J1027" i="16"/>
  <c r="J1060" i="18"/>
  <c r="J1049" i="18"/>
  <c r="G1013" i="18"/>
  <c r="J1013" i="18"/>
  <c r="M1028" i="18"/>
  <c r="J1028" i="18"/>
  <c r="J1026" i="16"/>
  <c r="J1067" i="18"/>
  <c r="J1041" i="18"/>
  <c r="J1064" i="18"/>
  <c r="M1013" i="18"/>
  <c r="M1043" i="18"/>
  <c r="M1017" i="16"/>
  <c r="M1032" i="18"/>
  <c r="M1012" i="18"/>
  <c r="M1070" i="18"/>
  <c r="M1048" i="18"/>
  <c r="M1026" i="18"/>
  <c r="M1027" i="17"/>
  <c r="M1018" i="18"/>
  <c r="J1020" i="18"/>
  <c r="J1065" i="18"/>
  <c r="J1047" i="18"/>
  <c r="M1018" i="17"/>
  <c r="J1018" i="17"/>
  <c r="J1065" i="17"/>
  <c r="J1035" i="18"/>
  <c r="J1044" i="16"/>
  <c r="J1042" i="18"/>
  <c r="J1078" i="18"/>
  <c r="J1056" i="17"/>
  <c r="J1078" i="16"/>
  <c r="J1022" i="17"/>
  <c r="J1066" i="18"/>
  <c r="J1043" i="16"/>
  <c r="J1057" i="16"/>
  <c r="M1039" i="18"/>
  <c r="J1039" i="18"/>
  <c r="J1008" i="17"/>
  <c r="G1046" i="18"/>
  <c r="J1046" i="18"/>
  <c r="G1044" i="18"/>
  <c r="J1044" i="18"/>
  <c r="J1052" i="18"/>
  <c r="J1023" i="18"/>
  <c r="M1057" i="18"/>
  <c r="J1057" i="18"/>
  <c r="J1041" i="16"/>
  <c r="J1031" i="18"/>
  <c r="J1076" i="17"/>
  <c r="J1068" i="16"/>
  <c r="J1075" i="18"/>
  <c r="J1077" i="18"/>
  <c r="J1009" i="17"/>
  <c r="G1006" i="17"/>
  <c r="M1020" i="18"/>
  <c r="M1072" i="18"/>
  <c r="M1078" i="16"/>
  <c r="M1033" i="18"/>
  <c r="M1079" i="16"/>
  <c r="M1004" i="16"/>
  <c r="M1016" i="18"/>
  <c r="M1054" i="18"/>
  <c r="M1040" i="16"/>
  <c r="M1080" i="18"/>
  <c r="M1035" i="18"/>
  <c r="M1078" i="18"/>
  <c r="M1015" i="18"/>
  <c r="M1044" i="18"/>
  <c r="M1067" i="18"/>
  <c r="M1069" i="18"/>
  <c r="M1064" i="18"/>
  <c r="M1038" i="18"/>
  <c r="M1027" i="16"/>
  <c r="M1038" i="16"/>
  <c r="M1009" i="16"/>
  <c r="M1071" i="16"/>
  <c r="M1050" i="18"/>
  <c r="M1053" i="18"/>
  <c r="M1027" i="18"/>
  <c r="D1049" i="18"/>
  <c r="D1010" i="18"/>
  <c r="J1010" i="18"/>
  <c r="D1067" i="17"/>
  <c r="D1019" i="18"/>
  <c r="D1036" i="18"/>
  <c r="D1080" i="18"/>
  <c r="D1044" i="16"/>
  <c r="J1029" i="18"/>
  <c r="D1029" i="18"/>
  <c r="D1035" i="18"/>
  <c r="G1032" i="18"/>
  <c r="D1009" i="16"/>
  <c r="D1025" i="18"/>
  <c r="D1048" i="16"/>
  <c r="D1068" i="16"/>
  <c r="D1064" i="18"/>
  <c r="D1041" i="16"/>
  <c r="J1033" i="18"/>
  <c r="D1033" i="18"/>
  <c r="D1015" i="18"/>
  <c r="D1076" i="17"/>
  <c r="D1018" i="17"/>
  <c r="D1063" i="18"/>
  <c r="D1040" i="16"/>
  <c r="D1065" i="17"/>
  <c r="D1027" i="18"/>
  <c r="D1004" i="18"/>
  <c r="G1041" i="18"/>
  <c r="G1076" i="17"/>
  <c r="G1043" i="18"/>
  <c r="G1056" i="17"/>
  <c r="G1076" i="18"/>
  <c r="G1070" i="18"/>
  <c r="G1078" i="18"/>
  <c r="M1077" i="18"/>
  <c r="G1026" i="18"/>
  <c r="M1066" i="18"/>
  <c r="G1075" i="16"/>
  <c r="G1019" i="18"/>
  <c r="G1065" i="18"/>
  <c r="G1015" i="18"/>
  <c r="M1068" i="16"/>
  <c r="G1053" i="18"/>
  <c r="G1018" i="17"/>
  <c r="G1031" i="18"/>
  <c r="G1008" i="17"/>
  <c r="G1028" i="18"/>
  <c r="G1015" i="17"/>
  <c r="G1017" i="18"/>
  <c r="G1067" i="17"/>
  <c r="G1075" i="18"/>
  <c r="G1020" i="16"/>
  <c r="G1038" i="16"/>
  <c r="D1049" i="17"/>
  <c r="J1049" i="17"/>
  <c r="D1007" i="16"/>
  <c r="D1017" i="18"/>
  <c r="D1026" i="18"/>
  <c r="D1022" i="17"/>
  <c r="D1056" i="17"/>
  <c r="D1050" i="18"/>
  <c r="J1061" i="18"/>
  <c r="D1061" i="18"/>
  <c r="G1068" i="18"/>
  <c r="D1018" i="16"/>
  <c r="J1018" i="16"/>
  <c r="D1050" i="16"/>
  <c r="D1044" i="18"/>
  <c r="D1079" i="17"/>
  <c r="D1043" i="16"/>
  <c r="D1042" i="18"/>
  <c r="D1048" i="18"/>
  <c r="D1020" i="16"/>
  <c r="D1027" i="17"/>
  <c r="D1027" i="16"/>
  <c r="D1038" i="16"/>
  <c r="D1028" i="18"/>
  <c r="D1062" i="16"/>
  <c r="D1047" i="18"/>
  <c r="D1057" i="18"/>
  <c r="D1031" i="18"/>
  <c r="D1054" i="16"/>
  <c r="D1009" i="17"/>
  <c r="J1030" i="17"/>
  <c r="D1030" i="17"/>
  <c r="D1017" i="16"/>
  <c r="D1012" i="17"/>
  <c r="D1054" i="18"/>
  <c r="D1012" i="18"/>
  <c r="D1012" i="16"/>
  <c r="D1076" i="16"/>
  <c r="D1020" i="18"/>
  <c r="D1052" i="18"/>
  <c r="D1068" i="18"/>
  <c r="D1067" i="18"/>
  <c r="M1049" i="18"/>
  <c r="M1076" i="17"/>
  <c r="G1059" i="18"/>
  <c r="G1078" i="16"/>
  <c r="M1052" i="18"/>
  <c r="G1040" i="16"/>
  <c r="G1080" i="18"/>
  <c r="M1026" i="16"/>
  <c r="G1044" i="16"/>
  <c r="G1018" i="18"/>
  <c r="G1008" i="18"/>
  <c r="M1009" i="17"/>
  <c r="G1048" i="18"/>
  <c r="G1023" i="18"/>
  <c r="M1044" i="16"/>
  <c r="G1052" i="18"/>
  <c r="G1071" i="16"/>
  <c r="G1066" i="18"/>
  <c r="G1026" i="16"/>
  <c r="G1025" i="18"/>
  <c r="G1038" i="18"/>
  <c r="G1054" i="16"/>
  <c r="M1065" i="18"/>
  <c r="G1009" i="16"/>
  <c r="G1021" i="18"/>
  <c r="G1039" i="18"/>
  <c r="G1048" i="16"/>
  <c r="M1047" i="18"/>
  <c r="G1068" i="16"/>
  <c r="G1064" i="18"/>
  <c r="G1041" i="16"/>
  <c r="M1065" i="17"/>
  <c r="G1060" i="18"/>
  <c r="D1008" i="17"/>
  <c r="D1065" i="18"/>
  <c r="D1015" i="17"/>
  <c r="D1075" i="18"/>
  <c r="D1060" i="18"/>
  <c r="D1016" i="18"/>
  <c r="D1077" i="18"/>
  <c r="D1024" i="18"/>
  <c r="D1037" i="17"/>
  <c r="D1066" i="18"/>
  <c r="D1008" i="18"/>
  <c r="M1075" i="16"/>
  <c r="G1069" i="18"/>
  <c r="G1027" i="16"/>
  <c r="D1069" i="18"/>
  <c r="D1078" i="16"/>
  <c r="D1032" i="18"/>
  <c r="D1025" i="16"/>
  <c r="D1057" i="16"/>
  <c r="D1075" i="16"/>
  <c r="D1078" i="18"/>
  <c r="D1021" i="18"/>
  <c r="D1030" i="18"/>
  <c r="J1030" i="18"/>
  <c r="D1013" i="18"/>
  <c r="D1023" i="18"/>
  <c r="D1038" i="18"/>
  <c r="D1059" i="18"/>
  <c r="D1071" i="16"/>
  <c r="D1053" i="18"/>
  <c r="D1039" i="18"/>
  <c r="D1043" i="18"/>
  <c r="D1079" i="16"/>
  <c r="D1076" i="18"/>
  <c r="D1070" i="18"/>
  <c r="D1018" i="18"/>
  <c r="D1041" i="18"/>
  <c r="D1026" i="16"/>
  <c r="M1046" i="18"/>
  <c r="G1049" i="18"/>
  <c r="M1023" i="18"/>
  <c r="M1041" i="16"/>
  <c r="M1031" i="18"/>
  <c r="G1065" i="17"/>
  <c r="G1009" i="17"/>
  <c r="M1076" i="16"/>
  <c r="G1067" i="18"/>
  <c r="G1027" i="18"/>
  <c r="M1060" i="18"/>
  <c r="M1015" i="17"/>
  <c r="M1057" i="16"/>
  <c r="G1077" i="18"/>
  <c r="D1006" i="17"/>
  <c r="M1036" i="18"/>
  <c r="M1048" i="16"/>
  <c r="G1024" i="18"/>
  <c r="G1035" i="18"/>
  <c r="M1075" i="18"/>
  <c r="G1063" i="18"/>
  <c r="M1042" i="18"/>
  <c r="G1016" i="18"/>
  <c r="G1043" i="16"/>
  <c r="G1042" i="18"/>
  <c r="M1056" i="17"/>
  <c r="G1047" i="18"/>
  <c r="M1068" i="18"/>
  <c r="G1053" i="17"/>
  <c r="M1059" i="17"/>
  <c r="G1033" i="17"/>
  <c r="M1074" i="16"/>
  <c r="G1023" i="17"/>
  <c r="G1042" i="17"/>
  <c r="M1007" i="17"/>
  <c r="G1036" i="17"/>
  <c r="G1061" i="16"/>
  <c r="G1022" i="16"/>
  <c r="G1013" i="16"/>
  <c r="G1064" i="16"/>
  <c r="G1054" i="17"/>
  <c r="G1075" i="17"/>
  <c r="G1058" i="16"/>
  <c r="M1058" i="16"/>
  <c r="G1058" i="17"/>
  <c r="G1047" i="17"/>
  <c r="G1074" i="17"/>
  <c r="G1050" i="17"/>
  <c r="M1066" i="17"/>
  <c r="G1031" i="16"/>
  <c r="M1012" i="17"/>
  <c r="G1037" i="16"/>
  <c r="J1005" i="18" l="1"/>
  <c r="M998" i="18"/>
  <c r="M1005" i="18"/>
  <c r="D1000" i="18"/>
  <c r="M999" i="16"/>
  <c r="J1000" i="17"/>
  <c r="D1005" i="18"/>
  <c r="G1005" i="18"/>
  <c r="G1000" i="17"/>
  <c r="J1061" i="16"/>
  <c r="J1029" i="16"/>
  <c r="J1032" i="17"/>
  <c r="J1052" i="17"/>
  <c r="J1080" i="16"/>
  <c r="J1016" i="16"/>
  <c r="G1026" i="17"/>
  <c r="J1026" i="17"/>
  <c r="J1063" i="16"/>
  <c r="G1079" i="17"/>
  <c r="J1079" i="17"/>
  <c r="G1035" i="17"/>
  <c r="J1035" i="17"/>
  <c r="J1014" i="16"/>
  <c r="J1003" i="18"/>
  <c r="M1003" i="18"/>
  <c r="J1080" i="17"/>
  <c r="J1019" i="16"/>
  <c r="G1063" i="17"/>
  <c r="J1063" i="17"/>
  <c r="J1041" i="17"/>
  <c r="J1064" i="16"/>
  <c r="J1074" i="17"/>
  <c r="J1077" i="17"/>
  <c r="J1053" i="17"/>
  <c r="J1081" i="17"/>
  <c r="J1066" i="16"/>
  <c r="G1045" i="17"/>
  <c r="J1045" i="17"/>
  <c r="J1060" i="17"/>
  <c r="G1077" i="16"/>
  <c r="J1077" i="16"/>
  <c r="G999" i="18"/>
  <c r="G1003" i="18"/>
  <c r="G1002" i="18"/>
  <c r="G1001" i="16"/>
  <c r="J1005" i="16"/>
  <c r="M1005" i="16"/>
  <c r="D998" i="18"/>
  <c r="G998" i="18"/>
  <c r="M1052" i="17"/>
  <c r="M1016" i="16"/>
  <c r="M1061" i="16"/>
  <c r="M1060" i="17"/>
  <c r="M1079" i="17"/>
  <c r="M1080" i="17"/>
  <c r="M1014" i="16"/>
  <c r="M1064" i="16"/>
  <c r="M1081" i="17"/>
  <c r="G1024" i="17"/>
  <c r="J1024" i="17"/>
  <c r="J1069" i="16"/>
  <c r="G1066" i="17"/>
  <c r="J1066" i="17"/>
  <c r="J1010" i="17"/>
  <c r="G1078" i="17"/>
  <c r="J1078" i="17"/>
  <c r="J1046" i="16"/>
  <c r="J1065" i="16"/>
  <c r="J1020" i="17"/>
  <c r="G1037" i="17"/>
  <c r="J1037" i="17"/>
  <c r="J1033" i="16"/>
  <c r="J1058" i="17"/>
  <c r="J1057" i="17"/>
  <c r="J1062" i="17"/>
  <c r="J1034" i="17"/>
  <c r="G1050" i="16"/>
  <c r="J1050" i="16"/>
  <c r="J1055" i="16"/>
  <c r="J1016" i="17"/>
  <c r="J1021" i="16"/>
  <c r="J1053" i="16"/>
  <c r="J1039" i="17"/>
  <c r="J1059" i="16"/>
  <c r="J1040" i="17"/>
  <c r="J1072" i="17"/>
  <c r="J1069" i="17"/>
  <c r="J1073" i="16"/>
  <c r="G1070" i="16"/>
  <c r="J1070" i="16"/>
  <c r="M1008" i="16"/>
  <c r="J1008" i="16"/>
  <c r="G1003" i="16"/>
  <c r="J1000" i="18"/>
  <c r="M1000" i="18"/>
  <c r="J1001" i="16"/>
  <c r="M1001" i="16"/>
  <c r="J1004" i="17"/>
  <c r="M1004" i="17"/>
  <c r="J999" i="18"/>
  <c r="M999" i="18"/>
  <c r="G1005" i="16"/>
  <c r="G1000" i="18"/>
  <c r="M1054" i="17"/>
  <c r="M1077" i="16"/>
  <c r="M1063" i="17"/>
  <c r="M1050" i="16"/>
  <c r="M1075" i="17"/>
  <c r="M1063" i="16"/>
  <c r="M1020" i="17"/>
  <c r="M1021" i="16"/>
  <c r="M1041" i="17"/>
  <c r="M1053" i="16"/>
  <c r="M1074" i="17"/>
  <c r="M1053" i="17"/>
  <c r="M1072" i="17"/>
  <c r="G1012" i="17"/>
  <c r="J1012" i="17"/>
  <c r="J1042" i="17"/>
  <c r="J1010" i="16"/>
  <c r="J1013" i="17"/>
  <c r="G1064" i="17"/>
  <c r="J1064" i="17"/>
  <c r="J1028" i="16"/>
  <c r="J1017" i="17"/>
  <c r="M1030" i="16"/>
  <c r="J1030" i="16"/>
  <c r="J1036" i="16"/>
  <c r="J1051" i="17"/>
  <c r="J1038" i="17"/>
  <c r="J1048" i="17"/>
  <c r="J1058" i="16"/>
  <c r="G1070" i="17"/>
  <c r="J1070" i="17"/>
  <c r="J1033" i="17"/>
  <c r="J1035" i="16"/>
  <c r="J1044" i="17"/>
  <c r="G1039" i="16"/>
  <c r="J1039" i="16"/>
  <c r="J1047" i="17"/>
  <c r="J1024" i="16"/>
  <c r="J1014" i="17"/>
  <c r="G1056" i="16"/>
  <c r="J1056" i="16"/>
  <c r="G1028" i="17"/>
  <c r="J1028" i="17"/>
  <c r="G1074" i="16"/>
  <c r="J1074" i="16"/>
  <c r="J1068" i="17"/>
  <c r="G1049" i="16"/>
  <c r="J1049" i="16"/>
  <c r="J1034" i="16"/>
  <c r="J1059" i="17"/>
  <c r="G1047" i="16"/>
  <c r="J1047" i="16"/>
  <c r="J1050" i="17"/>
  <c r="G1006" i="18"/>
  <c r="J1003" i="16"/>
  <c r="M1003" i="16"/>
  <c r="G1004" i="17"/>
  <c r="J1002" i="18"/>
  <c r="M1002" i="18"/>
  <c r="M1047" i="16"/>
  <c r="M1033" i="17"/>
  <c r="M1048" i="17"/>
  <c r="M1014" i="17"/>
  <c r="M1032" i="17"/>
  <c r="M1010" i="17"/>
  <c r="M1017" i="17"/>
  <c r="M1019" i="16"/>
  <c r="M1024" i="16"/>
  <c r="M1044" i="17"/>
  <c r="M1065" i="16"/>
  <c r="M1035" i="17"/>
  <c r="M1051" i="17"/>
  <c r="M1024" i="17"/>
  <c r="M1039" i="17"/>
  <c r="M1077" i="17"/>
  <c r="M1040" i="17"/>
  <c r="M1066" i="16"/>
  <c r="G1007" i="16"/>
  <c r="J1007" i="16"/>
  <c r="G1081" i="16"/>
  <c r="J1081" i="16"/>
  <c r="J1045" i="16"/>
  <c r="J1015" i="16"/>
  <c r="M1021" i="17"/>
  <c r="J1021" i="17"/>
  <c r="J1072" i="16"/>
  <c r="D1002" i="17"/>
  <c r="J1032" i="16"/>
  <c r="J1043" i="17"/>
  <c r="J1023" i="16"/>
  <c r="G1062" i="16"/>
  <c r="J1062" i="16"/>
  <c r="J1060" i="16"/>
  <c r="J1023" i="17"/>
  <c r="G1067" i="16"/>
  <c r="J1067" i="16"/>
  <c r="J1073" i="17"/>
  <c r="G1007" i="17"/>
  <c r="G1042" i="16"/>
  <c r="J1042" i="16"/>
  <c r="M1011" i="16"/>
  <c r="J1011" i="16"/>
  <c r="J1061" i="17"/>
  <c r="J1052" i="16"/>
  <c r="G1011" i="17"/>
  <c r="J1011" i="17"/>
  <c r="G999" i="16"/>
  <c r="G1002" i="16"/>
  <c r="G1004" i="16"/>
  <c r="J1002" i="16"/>
  <c r="M1002" i="16"/>
  <c r="J1006" i="18"/>
  <c r="M1006" i="18"/>
  <c r="M998" i="17"/>
  <c r="M1026" i="17"/>
  <c r="M1070" i="17"/>
  <c r="M1016" i="17"/>
  <c r="M1073" i="16"/>
  <c r="M1070" i="16"/>
  <c r="M1060" i="16"/>
  <c r="M1033" i="16"/>
  <c r="M1058" i="17"/>
  <c r="M1036" i="16"/>
  <c r="M1029" i="16"/>
  <c r="M1069" i="16"/>
  <c r="M1013" i="17"/>
  <c r="M1078" i="17"/>
  <c r="M1028" i="16"/>
  <c r="M1080" i="16"/>
  <c r="M1015" i="16"/>
  <c r="M1046" i="16"/>
  <c r="M1037" i="17"/>
  <c r="M1007" i="16"/>
  <c r="M1042" i="17"/>
  <c r="M1062" i="17"/>
  <c r="M1039" i="16"/>
  <c r="M1034" i="17"/>
  <c r="M1043" i="17"/>
  <c r="M1057" i="17"/>
  <c r="M1056" i="16"/>
  <c r="M1028" i="17"/>
  <c r="M1068" i="17"/>
  <c r="M1049" i="16"/>
  <c r="M1034" i="16"/>
  <c r="M1045" i="17"/>
  <c r="M1073" i="17"/>
  <c r="D1056" i="16"/>
  <c r="D1011" i="17"/>
  <c r="D1034" i="17"/>
  <c r="D1055" i="16"/>
  <c r="D1068" i="17"/>
  <c r="D1030" i="16"/>
  <c r="D1059" i="16"/>
  <c r="D1052" i="16"/>
  <c r="D1013" i="17"/>
  <c r="D1053" i="17"/>
  <c r="D999" i="18"/>
  <c r="G1021" i="17"/>
  <c r="G1072" i="17"/>
  <c r="D1024" i="16"/>
  <c r="D1073" i="16"/>
  <c r="D1062" i="17"/>
  <c r="D1074" i="17"/>
  <c r="D1033" i="16"/>
  <c r="D1020" i="17"/>
  <c r="D1045" i="17"/>
  <c r="D1061" i="17"/>
  <c r="D1058" i="17"/>
  <c r="D1058" i="16"/>
  <c r="D1070" i="17"/>
  <c r="D1039" i="17"/>
  <c r="D1021" i="17"/>
  <c r="D1021" i="16"/>
  <c r="D1053" i="16"/>
  <c r="D1024" i="17"/>
  <c r="D1028" i="16"/>
  <c r="D1011" i="16"/>
  <c r="D1069" i="17"/>
  <c r="J1036" i="17"/>
  <c r="D1036" i="17"/>
  <c r="D1026" i="17"/>
  <c r="D1081" i="16"/>
  <c r="D1060" i="16"/>
  <c r="D1033" i="17"/>
  <c r="D1048" i="17"/>
  <c r="D1017" i="17"/>
  <c r="D1003" i="16"/>
  <c r="G1014" i="17"/>
  <c r="G1069" i="16"/>
  <c r="G1019" i="16"/>
  <c r="M1050" i="17"/>
  <c r="M1011" i="17"/>
  <c r="G1028" i="16"/>
  <c r="G1017" i="17"/>
  <c r="G1081" i="17"/>
  <c r="G1052" i="16"/>
  <c r="M1035" i="16"/>
  <c r="M1081" i="16"/>
  <c r="M1010" i="16"/>
  <c r="G1062" i="17"/>
  <c r="G1033" i="16"/>
  <c r="G1032" i="16"/>
  <c r="M1047" i="17"/>
  <c r="G1048" i="17"/>
  <c r="M1055" i="16"/>
  <c r="G1014" i="16"/>
  <c r="G1059" i="17"/>
  <c r="G1041" i="17"/>
  <c r="M1032" i="16"/>
  <c r="G1013" i="17"/>
  <c r="G1073" i="17"/>
  <c r="G1024" i="16"/>
  <c r="M1038" i="17"/>
  <c r="G1035" i="16"/>
  <c r="G1072" i="16"/>
  <c r="D1047" i="16"/>
  <c r="D1052" i="17"/>
  <c r="D1080" i="16"/>
  <c r="D1065" i="16"/>
  <c r="D1003" i="18"/>
  <c r="D1002" i="18"/>
  <c r="M1062" i="16"/>
  <c r="G1039" i="17"/>
  <c r="G1069" i="17"/>
  <c r="G1073" i="16"/>
  <c r="M1023" i="16"/>
  <c r="M1069" i="17"/>
  <c r="G1043" i="17"/>
  <c r="G1053" i="16"/>
  <c r="G1015" i="16"/>
  <c r="D1037" i="16"/>
  <c r="J1037" i="16"/>
  <c r="D1057" i="17"/>
  <c r="J1031" i="16"/>
  <c r="D1031" i="16"/>
  <c r="D1014" i="16"/>
  <c r="D1038" i="17"/>
  <c r="D1047" i="17"/>
  <c r="D1008" i="16"/>
  <c r="D1042" i="16"/>
  <c r="D1045" i="16"/>
  <c r="D1035" i="16"/>
  <c r="D1064" i="17"/>
  <c r="D1015" i="16"/>
  <c r="D1060" i="17"/>
  <c r="D1074" i="16"/>
  <c r="D1077" i="17"/>
  <c r="D1081" i="17"/>
  <c r="D1013" i="16"/>
  <c r="J1013" i="16"/>
  <c r="D1042" i="17"/>
  <c r="D1066" i="17"/>
  <c r="D1023" i="17"/>
  <c r="D1080" i="17"/>
  <c r="D1077" i="16"/>
  <c r="D1039" i="16"/>
  <c r="D1073" i="17"/>
  <c r="D1028" i="17"/>
  <c r="D1016" i="16"/>
  <c r="D1006" i="18"/>
  <c r="D1004" i="17"/>
  <c r="D1005" i="16"/>
  <c r="G1032" i="17"/>
  <c r="G1011" i="16"/>
  <c r="G1034" i="16"/>
  <c r="G1030" i="16"/>
  <c r="G1038" i="17"/>
  <c r="G1034" i="17"/>
  <c r="G1008" i="16"/>
  <c r="M1023" i="17"/>
  <c r="G1068" i="17"/>
  <c r="G1061" i="17"/>
  <c r="G1036" i="16"/>
  <c r="G1080" i="17"/>
  <c r="G1023" i="16"/>
  <c r="M1045" i="16"/>
  <c r="G1045" i="16"/>
  <c r="G1046" i="16"/>
  <c r="G1029" i="16"/>
  <c r="M1042" i="16"/>
  <c r="M1072" i="16"/>
  <c r="G1044" i="17"/>
  <c r="G1060" i="17"/>
  <c r="G1057" i="17"/>
  <c r="M1067" i="16"/>
  <c r="G1010" i="16"/>
  <c r="D1050" i="17"/>
  <c r="D1067" i="16"/>
  <c r="D1014" i="17"/>
  <c r="D1075" i="17"/>
  <c r="J1075" i="17"/>
  <c r="D1049" i="16"/>
  <c r="D1044" i="17"/>
  <c r="D1051" i="17"/>
  <c r="D1010" i="16"/>
  <c r="D1043" i="17"/>
  <c r="D1001" i="16"/>
  <c r="G1060" i="16"/>
  <c r="M1059" i="16"/>
  <c r="D1036" i="16"/>
  <c r="D1016" i="17"/>
  <c r="D1063" i="17"/>
  <c r="D1032" i="16"/>
  <c r="D1059" i="17"/>
  <c r="D1069" i="16"/>
  <c r="D1041" i="17"/>
  <c r="D1046" i="16"/>
  <c r="D1063" i="16"/>
  <c r="D1078" i="17"/>
  <c r="D1054" i="17"/>
  <c r="J1054" i="17"/>
  <c r="D1007" i="17"/>
  <c r="J1007" i="17"/>
  <c r="D1070" i="16"/>
  <c r="D1040" i="17"/>
  <c r="D1072" i="17"/>
  <c r="D1064" i="16"/>
  <c r="D1034" i="16"/>
  <c r="D1072" i="16"/>
  <c r="J1022" i="16"/>
  <c r="D1022" i="16"/>
  <c r="D1061" i="16"/>
  <c r="D1019" i="16"/>
  <c r="D1029" i="16"/>
  <c r="D1010" i="17"/>
  <c r="D1023" i="16"/>
  <c r="D1032" i="17"/>
  <c r="D1035" i="17"/>
  <c r="D1066" i="16"/>
  <c r="J999" i="16"/>
  <c r="D999" i="16"/>
  <c r="D1002" i="16"/>
  <c r="D1004" i="16"/>
  <c r="J1004" i="16"/>
  <c r="G1063" i="16"/>
  <c r="G1051" i="17"/>
  <c r="G1077" i="17"/>
  <c r="G1080" i="16"/>
  <c r="G1016" i="16"/>
  <c r="G1066" i="16"/>
  <c r="G1020" i="17"/>
  <c r="G1052" i="17"/>
  <c r="G1059" i="16"/>
  <c r="G1065" i="16"/>
  <c r="M1052" i="16"/>
  <c r="G1055" i="16"/>
  <c r="M1064" i="17"/>
  <c r="G1040" i="17"/>
  <c r="M1061" i="17"/>
  <c r="G1016" i="17"/>
  <c r="G1021" i="16"/>
  <c r="G1010" i="17"/>
  <c r="I904" i="17"/>
  <c r="D1000" i="17" l="1"/>
  <c r="D999" i="17"/>
  <c r="J998" i="16"/>
  <c r="D1003" i="17"/>
  <c r="J1005" i="17"/>
  <c r="G1003" i="17"/>
  <c r="M998" i="16"/>
  <c r="D1006" i="16"/>
  <c r="G1006" i="16"/>
  <c r="M1003" i="17"/>
  <c r="M1005" i="17"/>
  <c r="I900" i="17"/>
  <c r="I903" i="17"/>
  <c r="J1003" i="17"/>
  <c r="M1000" i="17"/>
  <c r="I898" i="17"/>
  <c r="I901" i="17"/>
  <c r="G1001" i="17"/>
  <c r="J998" i="17"/>
  <c r="G1002" i="17"/>
  <c r="D998" i="17"/>
  <c r="G998" i="17"/>
  <c r="G1005" i="17"/>
  <c r="J1000" i="16"/>
  <c r="M1000" i="16"/>
  <c r="J1001" i="17"/>
  <c r="M1001" i="17"/>
  <c r="D998" i="16"/>
  <c r="G998" i="16"/>
  <c r="J999" i="17"/>
  <c r="M999" i="17"/>
  <c r="J1002" i="17"/>
  <c r="M1002" i="17"/>
  <c r="G1000" i="16"/>
  <c r="J1006" i="16"/>
  <c r="M1006" i="16"/>
  <c r="G999" i="17"/>
  <c r="D1000" i="16"/>
  <c r="I902" i="17"/>
  <c r="I899" i="17"/>
  <c r="D1005" i="17"/>
  <c r="D1001" i="17"/>
  <c r="I905" i="17" l="1"/>
</calcChain>
</file>

<file path=xl/sharedStrings.xml><?xml version="1.0" encoding="utf-8"?>
<sst xmlns="http://schemas.openxmlformats.org/spreadsheetml/2006/main" count="9369" uniqueCount="538">
  <si>
    <t>CIF_PD</t>
  </si>
  <si>
    <t>CIF_MPC</t>
  </si>
  <si>
    <t>CIF_COMP</t>
  </si>
  <si>
    <t>CIF_COLL</t>
  </si>
  <si>
    <t>CIF_UBI</t>
  </si>
  <si>
    <t>N</t>
  </si>
  <si>
    <t>F</t>
  </si>
  <si>
    <t>M</t>
  </si>
  <si>
    <t>S</t>
  </si>
  <si>
    <t>Y</t>
  </si>
  <si>
    <t>BIPD</t>
  </si>
  <si>
    <t>MPC</t>
  </si>
  <si>
    <t>COMP</t>
  </si>
  <si>
    <t>COLL</t>
  </si>
  <si>
    <t>UBI</t>
  </si>
  <si>
    <t>X</t>
  </si>
  <si>
    <t>Average Balanced Factor</t>
  </si>
  <si>
    <t>Lookup</t>
  </si>
  <si>
    <t>Base Rate</t>
  </si>
  <si>
    <t>Distribution</t>
  </si>
  <si>
    <t>Years Licensed</t>
  </si>
  <si>
    <t>DRVR:ASGN_DRVR_IND</t>
  </si>
  <si>
    <t>DRVR:GNDR</t>
  </si>
  <si>
    <t>DRVR:MRTL_STTS</t>
  </si>
  <si>
    <t>DRVR:YRS_LICNS_PP</t>
  </si>
  <si>
    <t>COV</t>
  </si>
  <si>
    <t>FCTR</t>
  </si>
  <si>
    <t>[83:X)</t>
  </si>
  <si>
    <t>any</t>
  </si>
  <si>
    <t>49 or more</t>
  </si>
  <si>
    <t>less than 49</t>
  </si>
  <si>
    <t>Step 1</t>
  </si>
  <si>
    <t>Combine the relativities of all factors that contain years Driving Experience.  (Could include gender, marital status, driver training, good student and percent use)</t>
  </si>
  <si>
    <t>The factors' relativities should be combined as is done in the company's rating algorithm.</t>
  </si>
  <si>
    <t>Provide the distribution for each category of the combined factors. (Including excess vehicles.)</t>
  </si>
  <si>
    <t xml:space="preserve">All possible permutations of rating factors and their distributions should be included </t>
  </si>
  <si>
    <t>Years Driving Experience Categories</t>
  </si>
  <si>
    <t>Male Single</t>
  </si>
  <si>
    <t>Male Married</t>
  </si>
  <si>
    <t>Female Single</t>
  </si>
  <si>
    <t>Female Married</t>
  </si>
  <si>
    <t>off balance</t>
  </si>
  <si>
    <t>Balance the combined relativities from Step 1</t>
  </si>
  <si>
    <t>Step 3</t>
  </si>
  <si>
    <t>Multiply each relativity by its distribution</t>
  </si>
  <si>
    <t>Combined Rel Multiplied by Distribution</t>
  </si>
  <si>
    <t>Step 4</t>
  </si>
  <si>
    <t>Calculate the weighted average years Driving Experience relativities.  This is the sum of the combined relativities divided the sum of the distributions for the combined relativity</t>
  </si>
  <si>
    <t>This produces the years Driving Experience relativities that are used to calculate the years Driving Experience weight by the formula in CCR 2632.8c</t>
  </si>
  <si>
    <t>Years Driving Experience</t>
  </si>
  <si>
    <t>Weighted Average YDE Relativities</t>
  </si>
  <si>
    <t>Factor Weight</t>
  </si>
  <si>
    <t>Step 5</t>
  </si>
  <si>
    <t>Divide combined relativities from Step 3 by years Driving Experience relativities in step 4</t>
  </si>
  <si>
    <t>Multiply these relativities by the distribution</t>
  </si>
  <si>
    <t>Revised Driver Class</t>
  </si>
  <si>
    <t>Step 6</t>
  </si>
  <si>
    <t>For each years Driving Experience category calculate the average male relativity and the average female relativity</t>
  </si>
  <si>
    <t>Note: Gender was chosen but any optional factor can be the second factor calculated</t>
  </si>
  <si>
    <t>Gender</t>
  </si>
  <si>
    <t>Weighted Avg Gender Relativities</t>
  </si>
  <si>
    <t>Male</t>
  </si>
  <si>
    <t>Female</t>
  </si>
  <si>
    <t>Step 7</t>
  </si>
  <si>
    <t>Divide the driver class relativities from Step 5 by the gender relativities in step 6</t>
  </si>
  <si>
    <t>Step 8</t>
  </si>
  <si>
    <t>For each years Driving Experience calculate the average single relativity and the average married relativity</t>
  </si>
  <si>
    <t>Marital Status</t>
  </si>
  <si>
    <t>Weighted Avg Marital Status Relativities</t>
  </si>
  <si>
    <t>Single</t>
  </si>
  <si>
    <t>Married</t>
  </si>
  <si>
    <t>Balanced</t>
  </si>
  <si>
    <t>This is BIPD Only</t>
  </si>
  <si>
    <t>Good Student</t>
  </si>
  <si>
    <t>Discount</t>
  </si>
  <si>
    <t>Y - Student away at School</t>
  </si>
  <si>
    <t>Y - Single Male</t>
  </si>
  <si>
    <t>Y - Single Female</t>
  </si>
  <si>
    <t>Y - Married Female</t>
  </si>
  <si>
    <t>Y - Married Male</t>
  </si>
  <si>
    <t>No</t>
  </si>
  <si>
    <t>Male Single &amp; GSD = N &amp; SAS = N</t>
  </si>
  <si>
    <t>Male Married &amp; GSD = N &amp; SAS = N</t>
  </si>
  <si>
    <t>GSD_IND</t>
  </si>
  <si>
    <t>SAS_IND</t>
  </si>
  <si>
    <t>Proposed GSD Factor</t>
  </si>
  <si>
    <t>x</t>
  </si>
  <si>
    <t>MSYN</t>
  </si>
  <si>
    <t>MMYN</t>
  </si>
  <si>
    <t>FSYN</t>
  </si>
  <si>
    <t>FMYN</t>
  </si>
  <si>
    <t>Row Labels</t>
  </si>
  <si>
    <t>Grand Total</t>
  </si>
  <si>
    <t>Sum of CIF_PD</t>
  </si>
  <si>
    <t>MSNN</t>
  </si>
  <si>
    <t>MMNN</t>
  </si>
  <si>
    <t>FSNN</t>
  </si>
  <si>
    <t>FMNN</t>
  </si>
  <si>
    <t>Female Single &amp; GSD = N &amp; SAS = N</t>
  </si>
  <si>
    <t>Female Married &amp; GSD = N &amp; SAS = N</t>
  </si>
  <si>
    <t>Concat</t>
  </si>
  <si>
    <t>GenderMar</t>
  </si>
  <si>
    <t>GSD</t>
  </si>
  <si>
    <t>SAS</t>
  </si>
  <si>
    <t>Sum of CIF_MPC</t>
  </si>
  <si>
    <t>Sum of CIF_COMP</t>
  </si>
  <si>
    <t>Sum of CIF_COLL</t>
  </si>
  <si>
    <t>Sum of CIF_UBI</t>
  </si>
  <si>
    <t>Proposed Base Driver Factors</t>
  </si>
  <si>
    <t>Proposed Years Licensed Factors</t>
  </si>
  <si>
    <t>Lookup Fields</t>
  </si>
  <si>
    <t>GenderMarital</t>
  </si>
  <si>
    <t>GSDSAS</t>
  </si>
  <si>
    <t>YA</t>
  </si>
  <si>
    <t>YB</t>
  </si>
  <si>
    <t>YY</t>
  </si>
  <si>
    <t>Distributions</t>
  </si>
  <si>
    <t>Factors</t>
  </si>
  <si>
    <t>BIPD-D</t>
  </si>
  <si>
    <t>MPC-D</t>
  </si>
  <si>
    <t>COMP-D</t>
  </si>
  <si>
    <t>COLL-D</t>
  </si>
  <si>
    <t>UBI-D</t>
  </si>
  <si>
    <t>BIPD-F</t>
  </si>
  <si>
    <t>MPC-F</t>
  </si>
  <si>
    <t>COMP-F</t>
  </si>
  <si>
    <t>COLL-F</t>
  </si>
  <si>
    <t>UBI-F</t>
  </si>
  <si>
    <t>D</t>
  </si>
  <si>
    <t>BIPD-</t>
  </si>
  <si>
    <t>NNNN</t>
  </si>
  <si>
    <t>Step 2 - UNNECESSARY - OFFBALANCE HAPPENS IN QUERY RESULT 1 TAB</t>
  </si>
  <si>
    <t>Total Male</t>
  </si>
  <si>
    <t>Total Female</t>
  </si>
  <si>
    <t>Step 9</t>
  </si>
  <si>
    <t>Step 10</t>
  </si>
  <si>
    <t>This is MPC Only</t>
  </si>
  <si>
    <t>MPC-</t>
  </si>
  <si>
    <t>This is COMP Only</t>
  </si>
  <si>
    <t>COMP-</t>
  </si>
  <si>
    <t>COLL-</t>
  </si>
  <si>
    <t>UBI-</t>
  </si>
  <si>
    <t>Balanced Factors</t>
  </si>
  <si>
    <t>2. Subtract either the weighted average relativity or the neutral factor (e.g., 1.0) from each category's relativity.</t>
  </si>
  <si>
    <t>3. Multiply the value in the second step by the weighting factor constant.</t>
  </si>
  <si>
    <t>Weighting Factor Constants</t>
  </si>
  <si>
    <t xml:space="preserve">4. Add the amount back to the weighted average or 1.0. </t>
  </si>
  <si>
    <t>Proposed Factor</t>
  </si>
  <si>
    <t>NNXXX</t>
  </si>
  <si>
    <t>Totals</t>
  </si>
  <si>
    <t xml:space="preserve">Distributions </t>
  </si>
  <si>
    <t>Raw Data</t>
  </si>
  <si>
    <t>Summarized Data</t>
  </si>
  <si>
    <t>Years Licensed Proposed Factors</t>
  </si>
  <si>
    <t>This produces the gender relativities that are used to calculate the gender weight by the formula in CCR 2632.8c</t>
  </si>
  <si>
    <t>This produces the marital status relativities that are used to calculate the marital status weight by the formula in CCR 2632.8c</t>
  </si>
  <si>
    <t>Step 11</t>
  </si>
  <si>
    <t>Proposed Combination Factor</t>
  </si>
  <si>
    <t>Combined Rel</t>
  </si>
  <si>
    <t>State Farm considers the information contained herein as PRIVILEGED and CONFIDENTIAL. It constitutes TRADE SECRET</t>
  </si>
  <si>
    <t>material and is not to be disseminated beyond the designated recipients without the express written consent of State Farm</t>
  </si>
  <si>
    <t xml:space="preserve">©, Copyright, State Farm Mutual Automobile Insurance Company 2018 </t>
  </si>
  <si>
    <t>No reproduction of this copyrighted material allowed without express written consent from State Farm® </t>
  </si>
  <si>
    <t>After all the individual rating factors have been calculated, create a new combined factor that excludes gender.</t>
  </si>
  <si>
    <t>For each YDE category multiply all the corresponding individual rating factors EXCEPT gender.</t>
  </si>
  <si>
    <t>Divide the combined relativities from Step 5 by the marital relativities in step 6</t>
  </si>
  <si>
    <t>Divide the combined relativities from Step 11 by the gender relativities in step 12</t>
  </si>
  <si>
    <t>©, Copyright, State Farm Mutual Automobile Insurance Company 2019</t>
  </si>
  <si>
    <t>FM</t>
  </si>
  <si>
    <t>FS</t>
  </si>
  <si>
    <t>MM</t>
  </si>
  <si>
    <t>MS</t>
  </si>
  <si>
    <t>0FM</t>
  </si>
  <si>
    <t>1FM</t>
  </si>
  <si>
    <t>2FM</t>
  </si>
  <si>
    <t>3FM</t>
  </si>
  <si>
    <t>4FM</t>
  </si>
  <si>
    <t>5FM</t>
  </si>
  <si>
    <t>6FM</t>
  </si>
  <si>
    <t>7FM</t>
  </si>
  <si>
    <t>8FM</t>
  </si>
  <si>
    <t>9FM</t>
  </si>
  <si>
    <t>10FM</t>
  </si>
  <si>
    <t>11FM</t>
  </si>
  <si>
    <t>12FM</t>
  </si>
  <si>
    <t>13FM</t>
  </si>
  <si>
    <t>14FM</t>
  </si>
  <si>
    <t>15FM</t>
  </si>
  <si>
    <t>16FM</t>
  </si>
  <si>
    <t>17FM</t>
  </si>
  <si>
    <t>18FM</t>
  </si>
  <si>
    <t>19FM</t>
  </si>
  <si>
    <t>20FM</t>
  </si>
  <si>
    <t>21FM</t>
  </si>
  <si>
    <t>22FM</t>
  </si>
  <si>
    <t>23FM</t>
  </si>
  <si>
    <t>24FM</t>
  </si>
  <si>
    <t>25FM</t>
  </si>
  <si>
    <t>26FM</t>
  </si>
  <si>
    <t>27FM</t>
  </si>
  <si>
    <t>28FM</t>
  </si>
  <si>
    <t>29FM</t>
  </si>
  <si>
    <t>30FM</t>
  </si>
  <si>
    <t>31FM</t>
  </si>
  <si>
    <t>32FM</t>
  </si>
  <si>
    <t>33FM</t>
  </si>
  <si>
    <t>34FM</t>
  </si>
  <si>
    <t>35FM</t>
  </si>
  <si>
    <t>36FM</t>
  </si>
  <si>
    <t>37FM</t>
  </si>
  <si>
    <t>38FM</t>
  </si>
  <si>
    <t>39FM</t>
  </si>
  <si>
    <t>40FM</t>
  </si>
  <si>
    <t>41FM</t>
  </si>
  <si>
    <t>42FM</t>
  </si>
  <si>
    <t>43FM</t>
  </si>
  <si>
    <t>44FM</t>
  </si>
  <si>
    <t>45FM</t>
  </si>
  <si>
    <t>46FM</t>
  </si>
  <si>
    <t>47FM</t>
  </si>
  <si>
    <t>48FM</t>
  </si>
  <si>
    <t>49FM</t>
  </si>
  <si>
    <t>50FM</t>
  </si>
  <si>
    <t>51FM</t>
  </si>
  <si>
    <t>52FM</t>
  </si>
  <si>
    <t>53FM</t>
  </si>
  <si>
    <t>54FM</t>
  </si>
  <si>
    <t>55FM</t>
  </si>
  <si>
    <t>56FM</t>
  </si>
  <si>
    <t>57FM</t>
  </si>
  <si>
    <t>58FM</t>
  </si>
  <si>
    <t>59FM</t>
  </si>
  <si>
    <t>60FM</t>
  </si>
  <si>
    <t>61FM</t>
  </si>
  <si>
    <t>62FM</t>
  </si>
  <si>
    <t>63FM</t>
  </si>
  <si>
    <t>64FM</t>
  </si>
  <si>
    <t>65FM</t>
  </si>
  <si>
    <t>66FM</t>
  </si>
  <si>
    <t>67FM</t>
  </si>
  <si>
    <t>68FM</t>
  </si>
  <si>
    <t>69FM</t>
  </si>
  <si>
    <t>70FM</t>
  </si>
  <si>
    <t>71FM</t>
  </si>
  <si>
    <t>72FM</t>
  </si>
  <si>
    <t>73FM</t>
  </si>
  <si>
    <t>74FM</t>
  </si>
  <si>
    <t>75FM</t>
  </si>
  <si>
    <t>76FM</t>
  </si>
  <si>
    <t>77FM</t>
  </si>
  <si>
    <t>78FM</t>
  </si>
  <si>
    <t>79FM</t>
  </si>
  <si>
    <t>80FM</t>
  </si>
  <si>
    <t>81FM</t>
  </si>
  <si>
    <t>82FM</t>
  </si>
  <si>
    <t>83FM</t>
  </si>
  <si>
    <t>0FS</t>
  </si>
  <si>
    <t>1FS</t>
  </si>
  <si>
    <t>2FS</t>
  </si>
  <si>
    <t>3FS</t>
  </si>
  <si>
    <t>4FS</t>
  </si>
  <si>
    <t>5FS</t>
  </si>
  <si>
    <t>6FS</t>
  </si>
  <si>
    <t>7FS</t>
  </si>
  <si>
    <t>8FS</t>
  </si>
  <si>
    <t>9FS</t>
  </si>
  <si>
    <t>10FS</t>
  </si>
  <si>
    <t>11FS</t>
  </si>
  <si>
    <t>12FS</t>
  </si>
  <si>
    <t>13FS</t>
  </si>
  <si>
    <t>14FS</t>
  </si>
  <si>
    <t>15FS</t>
  </si>
  <si>
    <t>16FS</t>
  </si>
  <si>
    <t>17FS</t>
  </si>
  <si>
    <t>18FS</t>
  </si>
  <si>
    <t>19FS</t>
  </si>
  <si>
    <t>20FS</t>
  </si>
  <si>
    <t>21FS</t>
  </si>
  <si>
    <t>22FS</t>
  </si>
  <si>
    <t>23FS</t>
  </si>
  <si>
    <t>24FS</t>
  </si>
  <si>
    <t>25FS</t>
  </si>
  <si>
    <t>26FS</t>
  </si>
  <si>
    <t>27FS</t>
  </si>
  <si>
    <t>28FS</t>
  </si>
  <si>
    <t>29FS</t>
  </si>
  <si>
    <t>30FS</t>
  </si>
  <si>
    <t>31FS</t>
  </si>
  <si>
    <t>32FS</t>
  </si>
  <si>
    <t>33FS</t>
  </si>
  <si>
    <t>34FS</t>
  </si>
  <si>
    <t>35FS</t>
  </si>
  <si>
    <t>36FS</t>
  </si>
  <si>
    <t>37FS</t>
  </si>
  <si>
    <t>38FS</t>
  </si>
  <si>
    <t>39FS</t>
  </si>
  <si>
    <t>40FS</t>
  </si>
  <si>
    <t>41FS</t>
  </si>
  <si>
    <t>42FS</t>
  </si>
  <si>
    <t>43FS</t>
  </si>
  <si>
    <t>44FS</t>
  </si>
  <si>
    <t>45FS</t>
  </si>
  <si>
    <t>46FS</t>
  </si>
  <si>
    <t>47FS</t>
  </si>
  <si>
    <t>48FS</t>
  </si>
  <si>
    <t>49FS</t>
  </si>
  <si>
    <t>50FS</t>
  </si>
  <si>
    <t>51FS</t>
  </si>
  <si>
    <t>52FS</t>
  </si>
  <si>
    <t>53FS</t>
  </si>
  <si>
    <t>54FS</t>
  </si>
  <si>
    <t>55FS</t>
  </si>
  <si>
    <t>56FS</t>
  </si>
  <si>
    <t>57FS</t>
  </si>
  <si>
    <t>58FS</t>
  </si>
  <si>
    <t>59FS</t>
  </si>
  <si>
    <t>60FS</t>
  </si>
  <si>
    <t>61FS</t>
  </si>
  <si>
    <t>62FS</t>
  </si>
  <si>
    <t>63FS</t>
  </si>
  <si>
    <t>64FS</t>
  </si>
  <si>
    <t>65FS</t>
  </si>
  <si>
    <t>66FS</t>
  </si>
  <si>
    <t>67FS</t>
  </si>
  <si>
    <t>68FS</t>
  </si>
  <si>
    <t>69FS</t>
  </si>
  <si>
    <t>70FS</t>
  </si>
  <si>
    <t>71FS</t>
  </si>
  <si>
    <t>72FS</t>
  </si>
  <si>
    <t>73FS</t>
  </si>
  <si>
    <t>74FS</t>
  </si>
  <si>
    <t>75FS</t>
  </si>
  <si>
    <t>76FS</t>
  </si>
  <si>
    <t>77FS</t>
  </si>
  <si>
    <t>78FS</t>
  </si>
  <si>
    <t>79FS</t>
  </si>
  <si>
    <t>80FS</t>
  </si>
  <si>
    <t>81FS</t>
  </si>
  <si>
    <t>82FS</t>
  </si>
  <si>
    <t>83FS</t>
  </si>
  <si>
    <t>0MM</t>
  </si>
  <si>
    <t>1MM</t>
  </si>
  <si>
    <t>2MM</t>
  </si>
  <si>
    <t>3MM</t>
  </si>
  <si>
    <t>4MM</t>
  </si>
  <si>
    <t>5MM</t>
  </si>
  <si>
    <t>6MM</t>
  </si>
  <si>
    <t>7MM</t>
  </si>
  <si>
    <t>8MM</t>
  </si>
  <si>
    <t>9MM</t>
  </si>
  <si>
    <t>10MM</t>
  </si>
  <si>
    <t>11MM</t>
  </si>
  <si>
    <t>12MM</t>
  </si>
  <si>
    <t>13MM</t>
  </si>
  <si>
    <t>14MM</t>
  </si>
  <si>
    <t>15MM</t>
  </si>
  <si>
    <t>16MM</t>
  </si>
  <si>
    <t>17MM</t>
  </si>
  <si>
    <t>18MM</t>
  </si>
  <si>
    <t>19MM</t>
  </si>
  <si>
    <t>20MM</t>
  </si>
  <si>
    <t>21MM</t>
  </si>
  <si>
    <t>22MM</t>
  </si>
  <si>
    <t>23MM</t>
  </si>
  <si>
    <t>24MM</t>
  </si>
  <si>
    <t>25MM</t>
  </si>
  <si>
    <t>26MM</t>
  </si>
  <si>
    <t>27MM</t>
  </si>
  <si>
    <t>28MM</t>
  </si>
  <si>
    <t>29MM</t>
  </si>
  <si>
    <t>30MM</t>
  </si>
  <si>
    <t>31MM</t>
  </si>
  <si>
    <t>32MM</t>
  </si>
  <si>
    <t>33MM</t>
  </si>
  <si>
    <t>34MM</t>
  </si>
  <si>
    <t>35MM</t>
  </si>
  <si>
    <t>36MM</t>
  </si>
  <si>
    <t>37MM</t>
  </si>
  <si>
    <t>38MM</t>
  </si>
  <si>
    <t>39MM</t>
  </si>
  <si>
    <t>40MM</t>
  </si>
  <si>
    <t>41MM</t>
  </si>
  <si>
    <t>42MM</t>
  </si>
  <si>
    <t>43MM</t>
  </si>
  <si>
    <t>44MM</t>
  </si>
  <si>
    <t>45MM</t>
  </si>
  <si>
    <t>46MM</t>
  </si>
  <si>
    <t>47MM</t>
  </si>
  <si>
    <t>48MM</t>
  </si>
  <si>
    <t>49MM</t>
  </si>
  <si>
    <t>50MM</t>
  </si>
  <si>
    <t>51MM</t>
  </si>
  <si>
    <t>52MM</t>
  </si>
  <si>
    <t>53MM</t>
  </si>
  <si>
    <t>54MM</t>
  </si>
  <si>
    <t>55MM</t>
  </si>
  <si>
    <t>56MM</t>
  </si>
  <si>
    <t>57MM</t>
  </si>
  <si>
    <t>58MM</t>
  </si>
  <si>
    <t>59MM</t>
  </si>
  <si>
    <t>60MM</t>
  </si>
  <si>
    <t>61MM</t>
  </si>
  <si>
    <t>62MM</t>
  </si>
  <si>
    <t>63MM</t>
  </si>
  <si>
    <t>64MM</t>
  </si>
  <si>
    <t>65MM</t>
  </si>
  <si>
    <t>66MM</t>
  </si>
  <si>
    <t>67MM</t>
  </si>
  <si>
    <t>68MM</t>
  </si>
  <si>
    <t>69MM</t>
  </si>
  <si>
    <t>70MM</t>
  </si>
  <si>
    <t>71MM</t>
  </si>
  <si>
    <t>72MM</t>
  </si>
  <si>
    <t>73MM</t>
  </si>
  <si>
    <t>74MM</t>
  </si>
  <si>
    <t>75MM</t>
  </si>
  <si>
    <t>76MM</t>
  </si>
  <si>
    <t>77MM</t>
  </si>
  <si>
    <t>78MM</t>
  </si>
  <si>
    <t>79MM</t>
  </si>
  <si>
    <t>80MM</t>
  </si>
  <si>
    <t>81MM</t>
  </si>
  <si>
    <t>82MM</t>
  </si>
  <si>
    <t>83MM</t>
  </si>
  <si>
    <t>0MS</t>
  </si>
  <si>
    <t>1MS</t>
  </si>
  <si>
    <t>2MS</t>
  </si>
  <si>
    <t>3MS</t>
  </si>
  <si>
    <t>4MS</t>
  </si>
  <si>
    <t>5MS</t>
  </si>
  <si>
    <t>6MS</t>
  </si>
  <si>
    <t>7MS</t>
  </si>
  <si>
    <t>8MS</t>
  </si>
  <si>
    <t>9MS</t>
  </si>
  <si>
    <t>10MS</t>
  </si>
  <si>
    <t>11MS</t>
  </si>
  <si>
    <t>12MS</t>
  </si>
  <si>
    <t>13MS</t>
  </si>
  <si>
    <t>14MS</t>
  </si>
  <si>
    <t>15MS</t>
  </si>
  <si>
    <t>16MS</t>
  </si>
  <si>
    <t>17MS</t>
  </si>
  <si>
    <t>18MS</t>
  </si>
  <si>
    <t>19MS</t>
  </si>
  <si>
    <t>20MS</t>
  </si>
  <si>
    <t>21MS</t>
  </si>
  <si>
    <t>22MS</t>
  </si>
  <si>
    <t>23MS</t>
  </si>
  <si>
    <t>24MS</t>
  </si>
  <si>
    <t>25MS</t>
  </si>
  <si>
    <t>26MS</t>
  </si>
  <si>
    <t>27MS</t>
  </si>
  <si>
    <t>28MS</t>
  </si>
  <si>
    <t>29MS</t>
  </si>
  <si>
    <t>30MS</t>
  </si>
  <si>
    <t>31MS</t>
  </si>
  <si>
    <t>32MS</t>
  </si>
  <si>
    <t>33MS</t>
  </si>
  <si>
    <t>34MS</t>
  </si>
  <si>
    <t>35MS</t>
  </si>
  <si>
    <t>36MS</t>
  </si>
  <si>
    <t>37MS</t>
  </si>
  <si>
    <t>38MS</t>
  </si>
  <si>
    <t>39MS</t>
  </si>
  <si>
    <t>40MS</t>
  </si>
  <si>
    <t>41MS</t>
  </si>
  <si>
    <t>42MS</t>
  </si>
  <si>
    <t>43MS</t>
  </si>
  <si>
    <t>44MS</t>
  </si>
  <si>
    <t>45MS</t>
  </si>
  <si>
    <t>46MS</t>
  </si>
  <si>
    <t>47MS</t>
  </si>
  <si>
    <t>48MS</t>
  </si>
  <si>
    <t>49MS</t>
  </si>
  <si>
    <t>50MS</t>
  </si>
  <si>
    <t>51MS</t>
  </si>
  <si>
    <t>52MS</t>
  </si>
  <si>
    <t>53MS</t>
  </si>
  <si>
    <t>54MS</t>
  </si>
  <si>
    <t>55MS</t>
  </si>
  <si>
    <t>56MS</t>
  </si>
  <si>
    <t>57MS</t>
  </si>
  <si>
    <t>58MS</t>
  </si>
  <si>
    <t>59MS</t>
  </si>
  <si>
    <t>60MS</t>
  </si>
  <si>
    <t>61MS</t>
  </si>
  <si>
    <t>62MS</t>
  </si>
  <si>
    <t>63MS</t>
  </si>
  <si>
    <t>64MS</t>
  </si>
  <si>
    <t>65MS</t>
  </si>
  <si>
    <t>66MS</t>
  </si>
  <si>
    <t>67MS</t>
  </si>
  <si>
    <t>68MS</t>
  </si>
  <si>
    <t>69MS</t>
  </si>
  <si>
    <t>70MS</t>
  </si>
  <si>
    <t>71MS</t>
  </si>
  <si>
    <t>72MS</t>
  </si>
  <si>
    <t>73MS</t>
  </si>
  <si>
    <t>74MS</t>
  </si>
  <si>
    <t>75MS</t>
  </si>
  <si>
    <t>76MS</t>
  </si>
  <si>
    <t>77MS</t>
  </si>
  <si>
    <t>78MS</t>
  </si>
  <si>
    <t>79MS</t>
  </si>
  <si>
    <t>80MS</t>
  </si>
  <si>
    <t>81MS</t>
  </si>
  <si>
    <t>82MS</t>
  </si>
  <si>
    <t>83MS</t>
  </si>
  <si>
    <t>Rebased to rate manual relativities (before pumping and tempering)</t>
  </si>
  <si>
    <t>GSD/SAS Categories</t>
  </si>
  <si>
    <t>YYMM</t>
  </si>
  <si>
    <t>YNMM</t>
  </si>
  <si>
    <t>Concat2</t>
  </si>
  <si>
    <t>YYMS</t>
  </si>
  <si>
    <t>YYFM</t>
  </si>
  <si>
    <t>YYFS</t>
  </si>
  <si>
    <t>YNMS</t>
  </si>
  <si>
    <t>YNFM</t>
  </si>
  <si>
    <t>YNFS</t>
  </si>
  <si>
    <t>Current Factor</t>
  </si>
  <si>
    <t>YNM</t>
  </si>
  <si>
    <t>YYM</t>
  </si>
  <si>
    <t>YYS</t>
  </si>
  <si>
    <t>YNS</t>
  </si>
  <si>
    <t>off-balance</t>
  </si>
  <si>
    <t>Step 2</t>
  </si>
  <si>
    <t>Offbalance all factors</t>
  </si>
  <si>
    <t>No GSD</t>
  </si>
  <si>
    <t>Weighted Average Relativity</t>
  </si>
  <si>
    <t>Divide the combined relativities from Step 2 by the GSD relativities in step 3</t>
  </si>
  <si>
    <t>N/A</t>
  </si>
  <si>
    <t>Multiply GSD and Marital Status relativities to get the new GSD Relativity</t>
  </si>
  <si>
    <t>Rebased to Rate Manual Relativities</t>
  </si>
  <si>
    <t>Calculate weighted average of GSD Relativities</t>
  </si>
  <si>
    <t>Calculate weighted average of Marital Status Relativities</t>
  </si>
  <si>
    <t>Divide the combined relativities from Step 4 by the marital status relativities in step 5</t>
  </si>
  <si>
    <t>Divide the combined relativities from Step 4 by the gender relativities in step 7</t>
  </si>
  <si>
    <t>Calculate weighted average of Gender Relativities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</si>
</sst>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%"/>
    <numFmt numFmtId="165" formatCode="#,##0.000"/>
    <numFmt numFmtId="166" formatCode="0.000"/>
    <numFmt numFmtId="167" formatCode="0.0000"/>
    <numFmt numFmtId="168" formatCode="0.0000000"/>
    <numFmt numFmtId="169" formatCode="0.00000000"/>
    <numFmt numFmtId="170" formatCode="0.000000000"/>
    <numFmt numFmtId="171" formatCode="0.000000000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Times New Roman"/>
      <family val="1"/>
    </font>
    <font>
      <sz val="9"/>
      <name val="Times New Roman"/>
      <family val="1"/>
    </font>
    <font>
      <b/>
      <sz val="10"/>
      <name val="Times New Roman"/>
      <family val="1"/>
    </font>
    <font>
      <sz val="11"/>
      <color indexed="8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Times New Roman"/>
      <family val="1"/>
    </font>
    <font>
      <sz val="12"/>
      <name val="Times New Roman"/>
      <family val="1"/>
    </font>
    <font>
      <sz val="12"/>
      <color theme="1"/>
      <name val="Times New Roman"/>
      <family val="1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F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 tint="-0.499984740745262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/>
      <right/>
      <top/>
      <bottom style="thick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ck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6" fillId="0" borderId="0"/>
    <xf numFmtId="0" fontId="7" fillId="2" borderId="7" applyNumberFormat="0" applyAlignment="0" applyProtection="0"/>
    <xf numFmtId="0" fontId="9" fillId="0" borderId="0"/>
    <xf numFmtId="9" fontId="9" fillId="0" borderId="0" applyFont="0" applyFill="0" applyBorder="0" applyAlignment="0" applyProtection="0"/>
    <xf numFmtId="0" fontId="9" fillId="0" borderId="0"/>
  </cellStyleXfs>
  <cellXfs count="341">
    <xf numFmtId="0" fontId="0" fillId="0" borderId="0" xfId="0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0" xfId="0"/>
    <xf numFmtId="165" fontId="0" fillId="0" borderId="0" xfId="0" applyNumberFormat="1"/>
    <xf numFmtId="0" fontId="0" fillId="0" borderId="5" xfId="0" applyBorder="1" applyAlignment="1">
      <alignment horizontal="centerContinuous"/>
    </xf>
    <xf numFmtId="164" fontId="0" fillId="0" borderId="0" xfId="1" applyNumberFormat="1" applyFont="1" applyFill="1" applyBorder="1"/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/>
    <xf numFmtId="0" fontId="1" fillId="0" borderId="0" xfId="0" applyFont="1"/>
    <xf numFmtId="0" fontId="0" fillId="0" borderId="6" xfId="0" applyBorder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166" fontId="0" fillId="0" borderId="0" xfId="0" applyNumberFormat="1" applyAlignment="1">
      <alignment horizontal="center"/>
    </xf>
    <xf numFmtId="0" fontId="0" fillId="0" borderId="3" xfId="0" applyBorder="1" applyAlignment="1">
      <alignment horizontal="center"/>
    </xf>
    <xf numFmtId="166" fontId="5" fillId="0" borderId="0" xfId="5" applyNumberFormat="1" applyFont="1" applyAlignment="1">
      <alignment horizontal="center"/>
    </xf>
    <xf numFmtId="0" fontId="5" fillId="0" borderId="0" xfId="5" applyFont="1" applyAlignment="1">
      <alignment horizontal="left"/>
    </xf>
    <xf numFmtId="167" fontId="10" fillId="0" borderId="0" xfId="5" applyNumberFormat="1" applyFont="1" applyAlignment="1">
      <alignment horizontal="center" wrapText="1"/>
    </xf>
    <xf numFmtId="166" fontId="10" fillId="0" borderId="0" xfId="5" applyNumberFormat="1" applyFont="1" applyAlignment="1">
      <alignment horizontal="center" wrapText="1"/>
    </xf>
    <xf numFmtId="0" fontId="10" fillId="0" borderId="0" xfId="5" applyFont="1" applyAlignment="1">
      <alignment horizontal="center" wrapText="1"/>
    </xf>
    <xf numFmtId="167" fontId="10" fillId="0" borderId="0" xfId="5" applyNumberFormat="1" applyFont="1" applyAlignment="1">
      <alignment horizontal="center"/>
    </xf>
    <xf numFmtId="166" fontId="10" fillId="0" borderId="0" xfId="5" applyNumberFormat="1" applyFont="1" applyAlignment="1">
      <alignment horizontal="center"/>
    </xf>
    <xf numFmtId="0" fontId="5" fillId="0" borderId="0" xfId="5" applyNumberFormat="1" applyFont="1" applyAlignment="1">
      <alignment horizontal="center"/>
    </xf>
    <xf numFmtId="49" fontId="10" fillId="0" borderId="0" xfId="5" applyNumberFormat="1" applyFont="1" applyAlignment="1">
      <alignment horizontal="center"/>
    </xf>
    <xf numFmtId="2" fontId="10" fillId="0" borderId="0" xfId="5" applyNumberFormat="1" applyFont="1" applyAlignment="1">
      <alignment horizontal="center"/>
    </xf>
    <xf numFmtId="2" fontId="5" fillId="0" borderId="0" xfId="5" applyNumberFormat="1" applyFont="1" applyAlignment="1">
      <alignment horizontal="center"/>
    </xf>
    <xf numFmtId="0" fontId="11" fillId="0" borderId="0" xfId="5" applyFont="1" applyAlignment="1">
      <alignment horizontal="center"/>
    </xf>
    <xf numFmtId="0" fontId="0" fillId="0" borderId="0" xfId="0"/>
    <xf numFmtId="0" fontId="0" fillId="0" borderId="1" xfId="0" applyBorder="1"/>
    <xf numFmtId="0" fontId="0" fillId="0" borderId="0" xfId="0" applyBorder="1" applyAlignment="1">
      <alignment horizontal="centerContinuous"/>
    </xf>
    <xf numFmtId="0" fontId="0" fillId="0" borderId="0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pivotButton="1"/>
    <xf numFmtId="0" fontId="0" fillId="0" borderId="0" xfId="0" applyNumberFormat="1"/>
    <xf numFmtId="167" fontId="10" fillId="0" borderId="11" xfId="5" applyNumberFormat="1" applyFont="1" applyBorder="1" applyAlignment="1">
      <alignment horizontal="center" wrapText="1"/>
    </xf>
    <xf numFmtId="167" fontId="10" fillId="0" borderId="12" xfId="5" applyNumberFormat="1" applyFont="1" applyBorder="1" applyAlignment="1">
      <alignment horizontal="center" wrapText="1"/>
    </xf>
    <xf numFmtId="0" fontId="5" fillId="0" borderId="14" xfId="5" applyFont="1" applyBorder="1" applyAlignment="1">
      <alignment horizontal="center"/>
    </xf>
    <xf numFmtId="167" fontId="10" fillId="0" borderId="0" xfId="5" applyNumberFormat="1" applyFont="1" applyBorder="1" applyAlignment="1">
      <alignment horizontal="center"/>
    </xf>
    <xf numFmtId="166" fontId="10" fillId="0" borderId="0" xfId="5" applyNumberFormat="1" applyFont="1" applyBorder="1" applyAlignment="1">
      <alignment horizontal="center"/>
    </xf>
    <xf numFmtId="0" fontId="10" fillId="0" borderId="0" xfId="5" applyFont="1" applyBorder="1" applyAlignment="1">
      <alignment horizontal="center"/>
    </xf>
    <xf numFmtId="167" fontId="10" fillId="0" borderId="15" xfId="5" applyNumberFormat="1" applyFont="1" applyBorder="1" applyAlignment="1">
      <alignment horizontal="center"/>
    </xf>
    <xf numFmtId="0" fontId="5" fillId="0" borderId="0" xfId="5" applyFont="1" applyBorder="1" applyAlignment="1">
      <alignment horizontal="center"/>
    </xf>
    <xf numFmtId="0" fontId="5" fillId="0" borderId="14" xfId="5" applyNumberFormat="1" applyFont="1" applyBorder="1" applyAlignment="1">
      <alignment horizontal="center"/>
    </xf>
    <xf numFmtId="1" fontId="5" fillId="0" borderId="14" xfId="5" applyNumberFormat="1" applyFont="1" applyBorder="1" applyAlignment="1">
      <alignment horizontal="center"/>
    </xf>
    <xf numFmtId="0" fontId="5" fillId="0" borderId="16" xfId="5" applyNumberFormat="1" applyFont="1" applyBorder="1" applyAlignment="1">
      <alignment horizontal="center"/>
    </xf>
    <xf numFmtId="0" fontId="5" fillId="0" borderId="15" xfId="5" applyFon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166" fontId="0" fillId="0" borderId="9" xfId="0" applyNumberFormat="1" applyBorder="1" applyAlignment="1">
      <alignment horizontal="center"/>
    </xf>
    <xf numFmtId="0" fontId="0" fillId="0" borderId="20" xfId="0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10" fillId="0" borderId="13" xfId="5" applyFont="1" applyBorder="1" applyAlignment="1">
      <alignment horizontal="center" wrapText="1"/>
    </xf>
    <xf numFmtId="0" fontId="0" fillId="0" borderId="8" xfId="0" applyFill="1" applyBorder="1" applyAlignment="1">
      <alignment horizontal="center"/>
    </xf>
    <xf numFmtId="164" fontId="0" fillId="0" borderId="0" xfId="0" applyNumberFormat="1"/>
    <xf numFmtId="2" fontId="5" fillId="0" borderId="11" xfId="5" applyNumberFormat="1" applyFont="1" applyBorder="1" applyAlignment="1">
      <alignment horizontal="center"/>
    </xf>
    <xf numFmtId="167" fontId="10" fillId="0" borderId="12" xfId="5" applyNumberFormat="1" applyFont="1" applyBorder="1" applyAlignment="1">
      <alignment horizontal="center"/>
    </xf>
    <xf numFmtId="2" fontId="10" fillId="0" borderId="12" xfId="5" applyNumberFormat="1" applyFont="1" applyBorder="1" applyAlignment="1">
      <alignment horizontal="center"/>
    </xf>
    <xf numFmtId="0" fontId="10" fillId="0" borderId="12" xfId="5" applyFont="1" applyBorder="1" applyAlignment="1">
      <alignment horizontal="center"/>
    </xf>
    <xf numFmtId="166" fontId="10" fillId="0" borderId="12" xfId="5" applyNumberFormat="1" applyFont="1" applyBorder="1" applyAlignment="1">
      <alignment horizontal="center"/>
    </xf>
    <xf numFmtId="0" fontId="10" fillId="0" borderId="13" xfId="5" applyFont="1" applyBorder="1" applyAlignment="1">
      <alignment horizontal="center"/>
    </xf>
    <xf numFmtId="0" fontId="3" fillId="0" borderId="14" xfId="5" applyFont="1" applyBorder="1" applyAlignment="1">
      <alignment horizontal="left"/>
    </xf>
    <xf numFmtId="0" fontId="3" fillId="0" borderId="0" xfId="5" applyFont="1" applyBorder="1" applyAlignment="1">
      <alignment horizontal="center"/>
    </xf>
    <xf numFmtId="167" fontId="3" fillId="0" borderId="0" xfId="5" applyNumberFormat="1" applyFont="1" applyBorder="1" applyAlignment="1">
      <alignment horizontal="center"/>
    </xf>
    <xf numFmtId="166" fontId="3" fillId="0" borderId="0" xfId="5" applyNumberFormat="1" applyFont="1" applyBorder="1" applyAlignment="1">
      <alignment horizontal="center"/>
    </xf>
    <xf numFmtId="2" fontId="11" fillId="0" borderId="0" xfId="5" applyNumberFormat="1" applyFont="1" applyBorder="1" applyAlignment="1">
      <alignment horizontal="center"/>
    </xf>
    <xf numFmtId="2" fontId="11" fillId="0" borderId="15" xfId="5" applyNumberFormat="1" applyFont="1" applyBorder="1" applyAlignment="1">
      <alignment horizontal="center"/>
    </xf>
    <xf numFmtId="0" fontId="5" fillId="0" borderId="14" xfId="5" applyFont="1" applyBorder="1" applyAlignment="1">
      <alignment horizontal="left"/>
    </xf>
    <xf numFmtId="2" fontId="10" fillId="0" borderId="15" xfId="5" applyNumberFormat="1" applyFont="1" applyBorder="1" applyAlignment="1">
      <alignment horizontal="center"/>
    </xf>
    <xf numFmtId="0" fontId="5" fillId="0" borderId="17" xfId="5" applyFont="1" applyBorder="1" applyAlignment="1">
      <alignment horizontal="center"/>
    </xf>
    <xf numFmtId="167" fontId="5" fillId="0" borderId="17" xfId="5" applyNumberFormat="1" applyFont="1" applyBorder="1" applyAlignment="1">
      <alignment horizontal="center"/>
    </xf>
    <xf numFmtId="166" fontId="5" fillId="0" borderId="17" xfId="5" applyNumberFormat="1" applyFont="1" applyBorder="1" applyAlignment="1">
      <alignment horizontal="center"/>
    </xf>
    <xf numFmtId="0" fontId="10" fillId="0" borderId="17" xfId="5" applyFont="1" applyBorder="1" applyAlignment="1">
      <alignment horizontal="center"/>
    </xf>
    <xf numFmtId="2" fontId="10" fillId="0" borderId="18" xfId="5" applyNumberFormat="1" applyFont="1" applyBorder="1" applyAlignment="1">
      <alignment horizontal="center"/>
    </xf>
    <xf numFmtId="49" fontId="10" fillId="0" borderId="0" xfId="5" applyNumberFormat="1" applyFont="1" applyBorder="1" applyAlignment="1">
      <alignment horizontal="center"/>
    </xf>
    <xf numFmtId="2" fontId="10" fillId="0" borderId="0" xfId="5" applyNumberFormat="1" applyFont="1" applyBorder="1" applyAlignment="1">
      <alignment horizontal="center"/>
    </xf>
    <xf numFmtId="167" fontId="10" fillId="0" borderId="13" xfId="5" applyNumberFormat="1" applyFont="1" applyBorder="1" applyAlignment="1">
      <alignment horizontal="center" wrapText="1"/>
    </xf>
    <xf numFmtId="167" fontId="10" fillId="0" borderId="14" xfId="5" applyNumberFormat="1" applyFont="1" applyBorder="1" applyAlignment="1">
      <alignment horizontal="center"/>
    </xf>
    <xf numFmtId="49" fontId="10" fillId="0" borderId="14" xfId="5" applyNumberFormat="1" applyFont="1" applyBorder="1" applyAlignment="1">
      <alignment horizontal="center"/>
    </xf>
    <xf numFmtId="2" fontId="10" fillId="0" borderId="17" xfId="5" applyNumberFormat="1" applyFont="1" applyBorder="1" applyAlignment="1">
      <alignment horizontal="center"/>
    </xf>
    <xf numFmtId="2" fontId="10" fillId="0" borderId="14" xfId="5" applyNumberFormat="1" applyFont="1" applyBorder="1" applyAlignment="1">
      <alignment horizontal="center"/>
    </xf>
    <xf numFmtId="2" fontId="10" fillId="0" borderId="16" xfId="5" applyNumberFormat="1" applyFont="1" applyBorder="1" applyAlignment="1">
      <alignment horizontal="center"/>
    </xf>
    <xf numFmtId="0" fontId="10" fillId="0" borderId="16" xfId="5" applyFont="1" applyBorder="1" applyAlignment="1">
      <alignment horizontal="center"/>
    </xf>
    <xf numFmtId="166" fontId="10" fillId="0" borderId="17" xfId="5" applyNumberFormat="1" applyFont="1" applyBorder="1" applyAlignment="1">
      <alignment horizontal="center"/>
    </xf>
    <xf numFmtId="0" fontId="10" fillId="0" borderId="14" xfId="5" applyFont="1" applyBorder="1" applyAlignment="1">
      <alignment horizontal="center"/>
    </xf>
    <xf numFmtId="0" fontId="10" fillId="0" borderId="18" xfId="5" applyFont="1" applyBorder="1" applyAlignment="1">
      <alignment horizontal="center"/>
    </xf>
    <xf numFmtId="167" fontId="10" fillId="0" borderId="22" xfId="5" applyNumberFormat="1" applyFont="1" applyBorder="1" applyAlignment="1">
      <alignment horizontal="center" wrapText="1"/>
    </xf>
    <xf numFmtId="0" fontId="5" fillId="0" borderId="23" xfId="5" applyFont="1" applyBorder="1" applyAlignment="1">
      <alignment horizontal="center"/>
    </xf>
    <xf numFmtId="0" fontId="5" fillId="0" borderId="23" xfId="5" applyNumberFormat="1" applyFont="1" applyBorder="1" applyAlignment="1">
      <alignment horizontal="center"/>
    </xf>
    <xf numFmtId="0" fontId="5" fillId="0" borderId="24" xfId="5" applyNumberFormat="1" applyFont="1" applyBorder="1" applyAlignment="1">
      <alignment horizontal="center"/>
    </xf>
    <xf numFmtId="10" fontId="10" fillId="0" borderId="0" xfId="5" applyNumberFormat="1" applyFont="1" applyAlignment="1">
      <alignment horizontal="center"/>
    </xf>
    <xf numFmtId="49" fontId="10" fillId="0" borderId="17" xfId="5" applyNumberFormat="1" applyFont="1" applyBorder="1" applyAlignment="1">
      <alignment horizontal="center"/>
    </xf>
    <xf numFmtId="0" fontId="5" fillId="0" borderId="24" xfId="5" applyFont="1" applyBorder="1" applyAlignment="1">
      <alignment horizontal="center"/>
    </xf>
    <xf numFmtId="49" fontId="10" fillId="0" borderId="16" xfId="5" applyNumberFormat="1" applyFont="1" applyBorder="1" applyAlignment="1">
      <alignment horizontal="center"/>
    </xf>
    <xf numFmtId="0" fontId="5" fillId="0" borderId="16" xfId="5" applyFont="1" applyBorder="1" applyAlignment="1">
      <alignment horizontal="center"/>
    </xf>
    <xf numFmtId="0" fontId="5" fillId="0" borderId="18" xfId="5" applyFont="1" applyBorder="1" applyAlignment="1">
      <alignment horizontal="center"/>
    </xf>
    <xf numFmtId="166" fontId="10" fillId="0" borderId="13" xfId="5" applyNumberFormat="1" applyFont="1" applyBorder="1" applyAlignment="1">
      <alignment horizontal="center" wrapText="1"/>
    </xf>
    <xf numFmtId="166" fontId="10" fillId="0" borderId="15" xfId="5" applyNumberFormat="1" applyFont="1" applyBorder="1" applyAlignment="1">
      <alignment horizontal="center"/>
    </xf>
    <xf numFmtId="0" fontId="10" fillId="0" borderId="15" xfId="5" applyFont="1" applyBorder="1" applyAlignment="1">
      <alignment horizontal="center"/>
    </xf>
    <xf numFmtId="167" fontId="5" fillId="0" borderId="16" xfId="5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166" fontId="0" fillId="0" borderId="27" xfId="1" applyNumberFormat="1" applyFont="1" applyBorder="1" applyAlignment="1">
      <alignment horizontal="center"/>
    </xf>
    <xf numFmtId="166" fontId="0" fillId="0" borderId="1" xfId="1" applyNumberFormat="1" applyFont="1" applyBorder="1" applyAlignment="1">
      <alignment horizontal="center"/>
    </xf>
    <xf numFmtId="166" fontId="0" fillId="0" borderId="9" xfId="1" applyNumberFormat="1" applyFont="1" applyBorder="1" applyAlignment="1">
      <alignment horizontal="center"/>
    </xf>
    <xf numFmtId="0" fontId="0" fillId="0" borderId="27" xfId="0" applyBorder="1" applyAlignment="1">
      <alignment horizontal="center"/>
    </xf>
    <xf numFmtId="166" fontId="0" fillId="0" borderId="0" xfId="1" applyNumberFormat="1" applyFont="1" applyBorder="1" applyAlignment="1">
      <alignment horizontal="center"/>
    </xf>
    <xf numFmtId="0" fontId="12" fillId="0" borderId="0" xfId="0" applyFont="1" applyFill="1" applyBorder="1" applyAlignment="1">
      <alignment horizontal="center" vertical="center" wrapText="1"/>
    </xf>
    <xf numFmtId="0" fontId="5" fillId="0" borderId="0" xfId="5" applyFont="1" applyAlignment="1">
      <alignment horizontal="center"/>
    </xf>
    <xf numFmtId="167" fontId="5" fillId="0" borderId="0" xfId="5" applyNumberFormat="1" applyFont="1" applyBorder="1" applyAlignment="1">
      <alignment horizontal="center"/>
    </xf>
    <xf numFmtId="167" fontId="5" fillId="0" borderId="0" xfId="5" applyNumberFormat="1" applyFont="1" applyAlignment="1">
      <alignment horizontal="center"/>
    </xf>
    <xf numFmtId="0" fontId="10" fillId="0" borderId="0" xfId="5" applyFont="1" applyAlignment="1">
      <alignment horizontal="center"/>
    </xf>
    <xf numFmtId="0" fontId="8" fillId="0" borderId="0" xfId="0" applyFont="1" applyFill="1"/>
    <xf numFmtId="0" fontId="8" fillId="0" borderId="0" xfId="0" applyFont="1" applyFill="1" applyAlignment="1">
      <alignment horizontal="left"/>
    </xf>
    <xf numFmtId="0" fontId="8" fillId="0" borderId="11" xfId="0" applyFont="1" applyFill="1" applyBorder="1" applyAlignment="1">
      <alignment horizontal="center"/>
    </xf>
    <xf numFmtId="0" fontId="8" fillId="0" borderId="14" xfId="0" applyFont="1" applyFill="1" applyBorder="1" applyAlignment="1">
      <alignment horizontal="center"/>
    </xf>
    <xf numFmtId="0" fontId="8" fillId="0" borderId="16" xfId="0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49" fontId="8" fillId="0" borderId="14" xfId="0" applyNumberFormat="1" applyFont="1" applyFill="1" applyBorder="1" applyAlignment="1">
      <alignment horizontal="center"/>
    </xf>
    <xf numFmtId="0" fontId="14" fillId="0" borderId="31" xfId="0" applyFont="1" applyFill="1" applyBorder="1" applyAlignment="1">
      <alignment horizontal="center"/>
    </xf>
    <xf numFmtId="0" fontId="14" fillId="0" borderId="32" xfId="0" applyFont="1" applyFill="1" applyBorder="1" applyAlignment="1">
      <alignment horizontal="center"/>
    </xf>
    <xf numFmtId="0" fontId="14" fillId="0" borderId="33" xfId="0" applyFont="1" applyFill="1" applyBorder="1" applyAlignment="1">
      <alignment horizontal="center"/>
    </xf>
    <xf numFmtId="0" fontId="8" fillId="0" borderId="14" xfId="3" applyFont="1" applyFill="1" applyBorder="1" applyAlignment="1">
      <alignment horizontal="center"/>
    </xf>
    <xf numFmtId="0" fontId="8" fillId="0" borderId="16" xfId="3" applyFont="1" applyFill="1" applyBorder="1" applyAlignment="1">
      <alignment horizontal="center"/>
    </xf>
    <xf numFmtId="0" fontId="0" fillId="0" borderId="8" xfId="0" applyBorder="1"/>
    <xf numFmtId="164" fontId="0" fillId="0" borderId="8" xfId="1" applyNumberFormat="1" applyFont="1" applyFill="1" applyBorder="1"/>
    <xf numFmtId="166" fontId="0" fillId="0" borderId="8" xfId="0" applyNumberFormat="1" applyBorder="1" applyAlignment="1">
      <alignment horizontal="center"/>
    </xf>
    <xf numFmtId="166" fontId="0" fillId="0" borderId="27" xfId="0" applyNumberFormat="1" applyBorder="1" applyAlignment="1">
      <alignment horizontal="center"/>
    </xf>
    <xf numFmtId="0" fontId="0" fillId="0" borderId="19" xfId="0" applyBorder="1" applyAlignment="1">
      <alignment horizontal="center"/>
    </xf>
    <xf numFmtId="49" fontId="0" fillId="0" borderId="3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7" fontId="5" fillId="0" borderId="18" xfId="5" applyNumberFormat="1" applyFont="1" applyBorder="1" applyAlignment="1">
      <alignment horizontal="center"/>
    </xf>
    <xf numFmtId="0" fontId="14" fillId="0" borderId="0" xfId="0" applyFont="1" applyFill="1" applyAlignment="1">
      <alignment horizontal="center"/>
    </xf>
    <xf numFmtId="0" fontId="8" fillId="0" borderId="23" xfId="0" applyFont="1" applyFill="1" applyBorder="1" applyAlignment="1">
      <alignment horizontal="center"/>
    </xf>
    <xf numFmtId="0" fontId="8" fillId="0" borderId="24" xfId="0" applyFont="1" applyFill="1" applyBorder="1" applyAlignment="1">
      <alignment horizontal="center"/>
    </xf>
    <xf numFmtId="0" fontId="14" fillId="0" borderId="28" xfId="0" applyFont="1" applyFill="1" applyBorder="1" applyAlignment="1">
      <alignment horizontal="center"/>
    </xf>
    <xf numFmtId="166" fontId="0" fillId="0" borderId="3" xfId="0" applyNumberFormat="1" applyFill="1" applyBorder="1" applyAlignment="1">
      <alignment horizontal="center"/>
    </xf>
    <xf numFmtId="0" fontId="3" fillId="0" borderId="0" xfId="5" applyFont="1" applyAlignment="1">
      <alignment horizontal="center"/>
    </xf>
    <xf numFmtId="10" fontId="10" fillId="0" borderId="0" xfId="6" applyNumberFormat="1" applyFont="1" applyBorder="1" applyAlignment="1">
      <alignment horizontal="center"/>
    </xf>
    <xf numFmtId="10" fontId="10" fillId="0" borderId="14" xfId="6" applyNumberFormat="1" applyFont="1" applyBorder="1" applyAlignment="1">
      <alignment horizontal="center"/>
    </xf>
    <xf numFmtId="10" fontId="10" fillId="0" borderId="17" xfId="6" applyNumberFormat="1" applyFont="1" applyBorder="1" applyAlignment="1">
      <alignment horizontal="center"/>
    </xf>
    <xf numFmtId="166" fontId="10" fillId="0" borderId="18" xfId="5" applyNumberFormat="1" applyFont="1" applyBorder="1" applyAlignment="1">
      <alignment horizontal="center"/>
    </xf>
    <xf numFmtId="10" fontId="10" fillId="0" borderId="16" xfId="6" applyNumberFormat="1" applyFont="1" applyBorder="1" applyAlignment="1">
      <alignment horizontal="center"/>
    </xf>
    <xf numFmtId="166" fontId="5" fillId="0" borderId="0" xfId="5" applyNumberFormat="1" applyFont="1" applyBorder="1" applyAlignment="1">
      <alignment horizontal="center"/>
    </xf>
    <xf numFmtId="10" fontId="10" fillId="0" borderId="0" xfId="6" applyNumberFormat="1" applyFont="1" applyAlignment="1">
      <alignment horizontal="center"/>
    </xf>
    <xf numFmtId="0" fontId="9" fillId="0" borderId="0" xfId="5" applyAlignment="1">
      <alignment horizontal="center"/>
    </xf>
    <xf numFmtId="167" fontId="10" fillId="0" borderId="18" xfId="5" applyNumberFormat="1" applyFont="1" applyBorder="1" applyAlignment="1">
      <alignment horizontal="center"/>
    </xf>
    <xf numFmtId="10" fontId="10" fillId="0" borderId="11" xfId="6" applyNumberFormat="1" applyFont="1" applyBorder="1" applyAlignment="1">
      <alignment horizontal="center"/>
    </xf>
    <xf numFmtId="167" fontId="10" fillId="0" borderId="13" xfId="5" applyNumberFormat="1" applyFont="1" applyBorder="1" applyAlignment="1">
      <alignment horizontal="center"/>
    </xf>
    <xf numFmtId="0" fontId="10" fillId="0" borderId="0" xfId="5" applyFont="1" applyAlignment="1">
      <alignment horizontal="left"/>
    </xf>
    <xf numFmtId="0" fontId="5" fillId="0" borderId="0" xfId="5" applyFont="1" applyAlignment="1">
      <alignment horizontal="center"/>
    </xf>
    <xf numFmtId="0" fontId="14" fillId="0" borderId="34" xfId="0" applyFont="1" applyFill="1" applyBorder="1"/>
    <xf numFmtId="0" fontId="10" fillId="0" borderId="24" xfId="5" applyFont="1" applyBorder="1" applyAlignment="1">
      <alignment horizontal="center"/>
    </xf>
    <xf numFmtId="2" fontId="8" fillId="0" borderId="0" xfId="1" applyNumberFormat="1" applyFont="1" applyFill="1"/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right"/>
    </xf>
    <xf numFmtId="166" fontId="0" fillId="0" borderId="0" xfId="0" applyNumberFormat="1" applyFill="1" applyBorder="1" applyAlignment="1">
      <alignment horizontal="center"/>
    </xf>
    <xf numFmtId="168" fontId="10" fillId="0" borderId="0" xfId="5" applyNumberFormat="1" applyFont="1" applyAlignment="1">
      <alignment horizontal="center"/>
    </xf>
    <xf numFmtId="169" fontId="10" fillId="0" borderId="0" xfId="5" applyNumberFormat="1" applyFont="1" applyAlignment="1">
      <alignment horizontal="center"/>
    </xf>
    <xf numFmtId="170" fontId="10" fillId="0" borderId="0" xfId="5" applyNumberFormat="1" applyFont="1" applyAlignment="1">
      <alignment horizontal="center"/>
    </xf>
    <xf numFmtId="171" fontId="10" fillId="0" borderId="0" xfId="5" applyNumberFormat="1" applyFont="1" applyAlignment="1">
      <alignment horizontal="center"/>
    </xf>
    <xf numFmtId="0" fontId="15" fillId="0" borderId="0" xfId="0" applyFont="1" applyFill="1" applyAlignment="1">
      <alignment horizontal="center"/>
    </xf>
    <xf numFmtId="166" fontId="15" fillId="0" borderId="25" xfId="0" applyNumberFormat="1" applyFont="1" applyFill="1" applyBorder="1" applyAlignment="1">
      <alignment horizontal="center"/>
    </xf>
    <xf numFmtId="166" fontId="15" fillId="0" borderId="9" xfId="0" applyNumberFormat="1" applyFont="1" applyFill="1" applyBorder="1" applyAlignment="1">
      <alignment horizontal="center"/>
    </xf>
    <xf numFmtId="166" fontId="15" fillId="0" borderId="15" xfId="0" applyNumberFormat="1" applyFont="1" applyFill="1" applyBorder="1" applyAlignment="1">
      <alignment horizontal="center"/>
    </xf>
    <xf numFmtId="166" fontId="15" fillId="0" borderId="30" xfId="0" applyNumberFormat="1" applyFont="1" applyFill="1" applyBorder="1" applyAlignment="1">
      <alignment horizontal="center"/>
    </xf>
    <xf numFmtId="166" fontId="15" fillId="0" borderId="26" xfId="0" applyNumberFormat="1" applyFont="1" applyFill="1" applyBorder="1" applyAlignment="1">
      <alignment horizontal="center"/>
    </xf>
    <xf numFmtId="166" fontId="15" fillId="0" borderId="18" xfId="0" applyNumberFormat="1" applyFont="1" applyFill="1" applyBorder="1" applyAlignment="1">
      <alignment horizontal="center"/>
    </xf>
    <xf numFmtId="166" fontId="15" fillId="0" borderId="0" xfId="0" applyNumberFormat="1" applyFont="1" applyFill="1" applyBorder="1" applyAlignment="1">
      <alignment horizontal="center"/>
    </xf>
    <xf numFmtId="166" fontId="15" fillId="0" borderId="1" xfId="0" applyNumberFormat="1" applyFont="1" applyFill="1" applyBorder="1" applyAlignment="1">
      <alignment horizontal="center"/>
    </xf>
    <xf numFmtId="0" fontId="0" fillId="0" borderId="0" xfId="0"/>
    <xf numFmtId="49" fontId="0" fillId="0" borderId="1" xfId="0" applyNumberFormat="1" applyBorder="1"/>
    <xf numFmtId="0" fontId="0" fillId="0" borderId="1" xfId="0" applyBorder="1"/>
    <xf numFmtId="0" fontId="0" fillId="0" borderId="2" xfId="0" applyBorder="1"/>
    <xf numFmtId="49" fontId="0" fillId="0" borderId="2" xfId="0" applyNumberFormat="1" applyBorder="1"/>
    <xf numFmtId="0" fontId="3" fillId="3" borderId="0" xfId="5" applyFont="1" applyFill="1" applyAlignment="1">
      <alignment horizontal="center"/>
    </xf>
    <xf numFmtId="0" fontId="10" fillId="3" borderId="0" xfId="5" applyFont="1" applyFill="1" applyAlignment="1">
      <alignment horizontal="center"/>
    </xf>
    <xf numFmtId="167" fontId="10" fillId="3" borderId="0" xfId="5" applyNumberFormat="1" applyFont="1" applyFill="1" applyAlignment="1">
      <alignment horizontal="center"/>
    </xf>
    <xf numFmtId="2" fontId="10" fillId="3" borderId="0" xfId="5" applyNumberFormat="1" applyFont="1" applyFill="1" applyAlignment="1">
      <alignment horizontal="center"/>
    </xf>
    <xf numFmtId="166" fontId="10" fillId="3" borderId="0" xfId="5" applyNumberFormat="1" applyFont="1" applyFill="1" applyAlignment="1">
      <alignment horizontal="center"/>
    </xf>
    <xf numFmtId="0" fontId="5" fillId="3" borderId="0" xfId="5" applyFont="1" applyFill="1" applyAlignment="1">
      <alignment horizontal="left"/>
    </xf>
    <xf numFmtId="167" fontId="10" fillId="3" borderId="22" xfId="5" applyNumberFormat="1" applyFont="1" applyFill="1" applyBorder="1" applyAlignment="1">
      <alignment horizontal="center" wrapText="1"/>
    </xf>
    <xf numFmtId="167" fontId="10" fillId="3" borderId="11" xfId="5" applyNumberFormat="1" applyFont="1" applyFill="1" applyBorder="1" applyAlignment="1">
      <alignment horizontal="center" wrapText="1"/>
    </xf>
    <xf numFmtId="167" fontId="10" fillId="3" borderId="12" xfId="5" applyNumberFormat="1" applyFont="1" applyFill="1" applyBorder="1" applyAlignment="1">
      <alignment horizontal="center" wrapText="1"/>
    </xf>
    <xf numFmtId="167" fontId="10" fillId="3" borderId="13" xfId="5" applyNumberFormat="1" applyFont="1" applyFill="1" applyBorder="1" applyAlignment="1">
      <alignment horizontal="center" wrapText="1"/>
    </xf>
    <xf numFmtId="0" fontId="5" fillId="3" borderId="23" xfId="5" applyFont="1" applyFill="1" applyBorder="1" applyAlignment="1">
      <alignment horizontal="center"/>
    </xf>
    <xf numFmtId="167" fontId="10" fillId="3" borderId="14" xfId="5" applyNumberFormat="1" applyFont="1" applyFill="1" applyBorder="1" applyAlignment="1">
      <alignment horizontal="center"/>
    </xf>
    <xf numFmtId="167" fontId="10" fillId="3" borderId="0" xfId="5" applyNumberFormat="1" applyFont="1" applyFill="1" applyBorder="1" applyAlignment="1">
      <alignment horizontal="center"/>
    </xf>
    <xf numFmtId="167" fontId="10" fillId="3" borderId="15" xfId="5" applyNumberFormat="1" applyFont="1" applyFill="1" applyBorder="1" applyAlignment="1">
      <alignment horizontal="center"/>
    </xf>
    <xf numFmtId="0" fontId="10" fillId="3" borderId="24" xfId="5" applyFont="1" applyFill="1" applyBorder="1" applyAlignment="1">
      <alignment horizontal="center"/>
    </xf>
    <xf numFmtId="167" fontId="5" fillId="3" borderId="18" xfId="5" applyNumberFormat="1" applyFont="1" applyFill="1" applyBorder="1" applyAlignment="1">
      <alignment horizontal="center"/>
    </xf>
    <xf numFmtId="0" fontId="5" fillId="3" borderId="18" xfId="5" applyFont="1" applyFill="1" applyBorder="1" applyAlignment="1">
      <alignment horizontal="center"/>
    </xf>
    <xf numFmtId="0" fontId="5" fillId="3" borderId="24" xfId="5" applyFont="1" applyFill="1" applyBorder="1" applyAlignment="1">
      <alignment horizontal="center"/>
    </xf>
    <xf numFmtId="2" fontId="10" fillId="3" borderId="0" xfId="5" applyNumberFormat="1" applyFont="1" applyFill="1" applyBorder="1" applyAlignment="1">
      <alignment horizontal="center"/>
    </xf>
    <xf numFmtId="0" fontId="10" fillId="3" borderId="16" xfId="5" applyFont="1" applyFill="1" applyBorder="1" applyAlignment="1">
      <alignment horizontal="center"/>
    </xf>
    <xf numFmtId="49" fontId="10" fillId="3" borderId="17" xfId="5" applyNumberFormat="1" applyFont="1" applyFill="1" applyBorder="1" applyAlignment="1">
      <alignment horizontal="center"/>
    </xf>
    <xf numFmtId="2" fontId="10" fillId="3" borderId="18" xfId="5" applyNumberFormat="1" applyFont="1" applyFill="1" applyBorder="1" applyAlignment="1">
      <alignment horizontal="center"/>
    </xf>
    <xf numFmtId="2" fontId="10" fillId="3" borderId="16" xfId="5" applyNumberFormat="1" applyFont="1" applyFill="1" applyBorder="1" applyAlignment="1">
      <alignment horizontal="center"/>
    </xf>
    <xf numFmtId="2" fontId="10" fillId="3" borderId="17" xfId="5" applyNumberFormat="1" applyFont="1" applyFill="1" applyBorder="1" applyAlignment="1">
      <alignment horizontal="center"/>
    </xf>
    <xf numFmtId="0" fontId="5" fillId="3" borderId="23" xfId="5" applyNumberFormat="1" applyFont="1" applyFill="1" applyBorder="1" applyAlignment="1">
      <alignment horizontal="center"/>
    </xf>
    <xf numFmtId="10" fontId="10" fillId="3" borderId="14" xfId="6" applyNumberFormat="1" applyFont="1" applyFill="1" applyBorder="1" applyAlignment="1">
      <alignment horizontal="center"/>
    </xf>
    <xf numFmtId="10" fontId="10" fillId="3" borderId="16" xfId="6" applyNumberFormat="1" applyFont="1" applyFill="1" applyBorder="1" applyAlignment="1">
      <alignment horizontal="center"/>
    </xf>
    <xf numFmtId="167" fontId="10" fillId="3" borderId="18" xfId="5" applyNumberFormat="1" applyFont="1" applyFill="1" applyBorder="1" applyAlignment="1">
      <alignment horizontal="center"/>
    </xf>
    <xf numFmtId="0" fontId="10" fillId="3" borderId="17" xfId="5" applyFont="1" applyFill="1" applyBorder="1" applyAlignment="1">
      <alignment horizontal="center"/>
    </xf>
    <xf numFmtId="0" fontId="10" fillId="3" borderId="18" xfId="5" applyFont="1" applyFill="1" applyBorder="1" applyAlignment="1">
      <alignment horizontal="center"/>
    </xf>
    <xf numFmtId="167" fontId="10" fillId="3" borderId="0" xfId="5" applyNumberFormat="1" applyFont="1" applyFill="1" applyAlignment="1">
      <alignment horizontal="center" wrapText="1"/>
    </xf>
    <xf numFmtId="0" fontId="5" fillId="3" borderId="0" xfId="5" applyNumberFormat="1" applyFont="1" applyFill="1" applyAlignment="1">
      <alignment horizontal="center"/>
    </xf>
    <xf numFmtId="10" fontId="10" fillId="3" borderId="0" xfId="5" applyNumberFormat="1" applyFont="1" applyFill="1" applyAlignment="1">
      <alignment horizontal="center"/>
    </xf>
    <xf numFmtId="2" fontId="5" fillId="3" borderId="0" xfId="5" applyNumberFormat="1" applyFont="1" applyFill="1" applyAlignment="1">
      <alignment horizontal="center"/>
    </xf>
    <xf numFmtId="170" fontId="7" fillId="3" borderId="7" xfId="4" applyNumberFormat="1" applyFill="1" applyAlignment="1">
      <alignment horizontal="center"/>
    </xf>
    <xf numFmtId="169" fontId="7" fillId="3" borderId="7" xfId="4" applyNumberFormat="1" applyFill="1" applyAlignment="1">
      <alignment horizontal="center"/>
    </xf>
    <xf numFmtId="169" fontId="10" fillId="3" borderId="0" xfId="5" applyNumberFormat="1" applyFont="1" applyFill="1" applyAlignment="1">
      <alignment horizontal="center"/>
    </xf>
    <xf numFmtId="166" fontId="15" fillId="0" borderId="17" xfId="0" applyNumberFormat="1" applyFont="1" applyFill="1" applyBorder="1" applyAlignment="1">
      <alignment horizontal="center"/>
    </xf>
    <xf numFmtId="166" fontId="15" fillId="0" borderId="29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3" fillId="3" borderId="0" xfId="0" applyNumberFormat="1" applyFont="1" applyFill="1" applyAlignment="1">
      <alignment horizontal="center"/>
    </xf>
    <xf numFmtId="0" fontId="12" fillId="0" borderId="0" xfId="0" applyFont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/>
    </xf>
    <xf numFmtId="0" fontId="1" fillId="0" borderId="0" xfId="0" applyFont="1" applyFill="1" applyAlignment="1">
      <alignment horizontal="center"/>
    </xf>
    <xf numFmtId="0" fontId="0" fillId="0" borderId="0" xfId="0" applyNumberFormat="1" applyFill="1" applyAlignment="1">
      <alignment horizontal="center"/>
    </xf>
    <xf numFmtId="2" fontId="13" fillId="0" borderId="3" xfId="0" applyNumberFormat="1" applyFont="1" applyBorder="1" applyAlignment="1">
      <alignment horizontal="center"/>
    </xf>
    <xf numFmtId="0" fontId="5" fillId="3" borderId="0" xfId="5" applyFont="1" applyFill="1" applyAlignment="1">
      <alignment horizontal="center"/>
    </xf>
    <xf numFmtId="0" fontId="5" fillId="0" borderId="0" xfId="5" applyFont="1" applyAlignment="1">
      <alignment horizontal="center"/>
    </xf>
    <xf numFmtId="0" fontId="10" fillId="0" borderId="0" xfId="5" applyFont="1" applyAlignment="1">
      <alignment horizontal="center"/>
    </xf>
    <xf numFmtId="0" fontId="14" fillId="0" borderId="0" xfId="0" applyFont="1" applyFill="1"/>
    <xf numFmtId="0" fontId="5" fillId="0" borderId="0" xfId="5" applyFont="1" applyAlignment="1">
      <alignment horizontal="center"/>
    </xf>
    <xf numFmtId="0" fontId="10" fillId="0" borderId="0" xfId="5" applyFont="1" applyAlignment="1">
      <alignment horizontal="center"/>
    </xf>
    <xf numFmtId="0" fontId="5" fillId="0" borderId="0" xfId="5" applyFont="1" applyFill="1" applyAlignment="1">
      <alignment horizontal="center"/>
    </xf>
    <xf numFmtId="0" fontId="10" fillId="0" borderId="0" xfId="5" applyFont="1" applyFill="1" applyAlignment="1">
      <alignment horizontal="center"/>
    </xf>
    <xf numFmtId="2" fontId="10" fillId="0" borderId="0" xfId="5" applyNumberFormat="1" applyFont="1" applyFill="1" applyAlignment="1">
      <alignment horizontal="center"/>
    </xf>
    <xf numFmtId="166" fontId="10" fillId="0" borderId="0" xfId="5" applyNumberFormat="1" applyFont="1" applyFill="1" applyAlignment="1">
      <alignment horizontal="center"/>
    </xf>
    <xf numFmtId="0" fontId="3" fillId="0" borderId="0" xfId="5" applyFont="1" applyFill="1" applyAlignment="1">
      <alignment horizontal="center"/>
    </xf>
    <xf numFmtId="167" fontId="10" fillId="0" borderId="0" xfId="5" applyNumberFormat="1" applyFont="1" applyFill="1" applyAlignment="1">
      <alignment horizontal="center"/>
    </xf>
    <xf numFmtId="0" fontId="5" fillId="0" borderId="0" xfId="5" applyFont="1" applyFill="1" applyAlignment="1">
      <alignment horizontal="left"/>
    </xf>
    <xf numFmtId="167" fontId="10" fillId="0" borderId="22" xfId="5" applyNumberFormat="1" applyFont="1" applyFill="1" applyBorder="1" applyAlignment="1">
      <alignment horizontal="center" wrapText="1"/>
    </xf>
    <xf numFmtId="167" fontId="10" fillId="0" borderId="11" xfId="5" applyNumberFormat="1" applyFont="1" applyFill="1" applyBorder="1" applyAlignment="1">
      <alignment horizontal="center" wrapText="1"/>
    </xf>
    <xf numFmtId="167" fontId="10" fillId="0" borderId="12" xfId="5" applyNumberFormat="1" applyFont="1" applyFill="1" applyBorder="1" applyAlignment="1">
      <alignment horizontal="center" wrapText="1"/>
    </xf>
    <xf numFmtId="167" fontId="10" fillId="0" borderId="13" xfId="5" applyNumberFormat="1" applyFont="1" applyFill="1" applyBorder="1" applyAlignment="1">
      <alignment horizontal="center" wrapText="1"/>
    </xf>
    <xf numFmtId="0" fontId="5" fillId="0" borderId="23" xfId="5" applyFont="1" applyFill="1" applyBorder="1" applyAlignment="1">
      <alignment horizontal="center"/>
    </xf>
    <xf numFmtId="167" fontId="10" fillId="0" borderId="14" xfId="5" applyNumberFormat="1" applyFont="1" applyFill="1" applyBorder="1" applyAlignment="1">
      <alignment horizontal="center"/>
    </xf>
    <xf numFmtId="167" fontId="10" fillId="0" borderId="0" xfId="5" applyNumberFormat="1" applyFont="1" applyFill="1" applyBorder="1" applyAlignment="1">
      <alignment horizontal="center"/>
    </xf>
    <xf numFmtId="167" fontId="10" fillId="0" borderId="15" xfId="5" applyNumberFormat="1" applyFont="1" applyFill="1" applyBorder="1" applyAlignment="1">
      <alignment horizontal="center"/>
    </xf>
    <xf numFmtId="0" fontId="10" fillId="0" borderId="24" xfId="5" applyFont="1" applyFill="1" applyBorder="1" applyAlignment="1">
      <alignment horizontal="center"/>
    </xf>
    <xf numFmtId="167" fontId="5" fillId="0" borderId="18" xfId="5" applyNumberFormat="1" applyFont="1" applyFill="1" applyBorder="1" applyAlignment="1">
      <alignment horizontal="center"/>
    </xf>
    <xf numFmtId="0" fontId="5" fillId="0" borderId="24" xfId="5" applyFont="1" applyFill="1" applyBorder="1" applyAlignment="1">
      <alignment horizontal="center"/>
    </xf>
    <xf numFmtId="49" fontId="10" fillId="0" borderId="14" xfId="5" applyNumberFormat="1" applyFont="1" applyFill="1" applyBorder="1" applyAlignment="1">
      <alignment horizontal="center"/>
    </xf>
    <xf numFmtId="2" fontId="10" fillId="0" borderId="0" xfId="5" applyNumberFormat="1" applyFont="1" applyFill="1" applyBorder="1" applyAlignment="1">
      <alignment horizontal="center"/>
    </xf>
    <xf numFmtId="2" fontId="10" fillId="0" borderId="15" xfId="5" applyNumberFormat="1" applyFont="1" applyFill="1" applyBorder="1" applyAlignment="1">
      <alignment horizontal="center"/>
    </xf>
    <xf numFmtId="2" fontId="10" fillId="0" borderId="14" xfId="5" applyNumberFormat="1" applyFont="1" applyFill="1" applyBorder="1" applyAlignment="1">
      <alignment horizontal="center"/>
    </xf>
    <xf numFmtId="2" fontId="10" fillId="0" borderId="16" xfId="5" applyNumberFormat="1" applyFont="1" applyFill="1" applyBorder="1" applyAlignment="1">
      <alignment horizontal="center"/>
    </xf>
    <xf numFmtId="2" fontId="10" fillId="0" borderId="17" xfId="5" applyNumberFormat="1" applyFont="1" applyFill="1" applyBorder="1" applyAlignment="1">
      <alignment horizontal="center"/>
    </xf>
    <xf numFmtId="2" fontId="10" fillId="0" borderId="18" xfId="5" applyNumberFormat="1" applyFont="1" applyFill="1" applyBorder="1" applyAlignment="1">
      <alignment horizontal="center"/>
    </xf>
    <xf numFmtId="0" fontId="5" fillId="0" borderId="23" xfId="5" applyNumberFormat="1" applyFont="1" applyFill="1" applyBorder="1" applyAlignment="1">
      <alignment horizontal="center"/>
    </xf>
    <xf numFmtId="10" fontId="10" fillId="0" borderId="11" xfId="6" applyNumberFormat="1" applyFont="1" applyFill="1" applyBorder="1" applyAlignment="1">
      <alignment horizontal="center"/>
    </xf>
    <xf numFmtId="2" fontId="10" fillId="0" borderId="12" xfId="5" applyNumberFormat="1" applyFont="1" applyFill="1" applyBorder="1" applyAlignment="1">
      <alignment horizontal="center"/>
    </xf>
    <xf numFmtId="167" fontId="10" fillId="0" borderId="13" xfId="5" applyNumberFormat="1" applyFont="1" applyFill="1" applyBorder="1" applyAlignment="1">
      <alignment horizontal="center"/>
    </xf>
    <xf numFmtId="10" fontId="10" fillId="0" borderId="14" xfId="6" applyNumberFormat="1" applyFont="1" applyFill="1" applyBorder="1" applyAlignment="1">
      <alignment horizontal="center"/>
    </xf>
    <xf numFmtId="167" fontId="10" fillId="0" borderId="18" xfId="5" applyNumberFormat="1" applyFont="1" applyFill="1" applyBorder="1" applyAlignment="1">
      <alignment horizontal="center"/>
    </xf>
    <xf numFmtId="0" fontId="10" fillId="0" borderId="16" xfId="5" applyFont="1" applyFill="1" applyBorder="1" applyAlignment="1">
      <alignment horizontal="center"/>
    </xf>
    <xf numFmtId="166" fontId="10" fillId="0" borderId="17" xfId="5" applyNumberFormat="1" applyFont="1" applyFill="1" applyBorder="1" applyAlignment="1">
      <alignment horizontal="center"/>
    </xf>
    <xf numFmtId="49" fontId="10" fillId="0" borderId="17" xfId="5" applyNumberFormat="1" applyFont="1" applyFill="1" applyBorder="1" applyAlignment="1">
      <alignment horizontal="center"/>
    </xf>
    <xf numFmtId="0" fontId="10" fillId="0" borderId="17" xfId="5" applyFont="1" applyFill="1" applyBorder="1" applyAlignment="1">
      <alignment horizontal="center"/>
    </xf>
    <xf numFmtId="0" fontId="10" fillId="0" borderId="18" xfId="5" applyFont="1" applyFill="1" applyBorder="1" applyAlignment="1">
      <alignment horizontal="center"/>
    </xf>
    <xf numFmtId="0" fontId="5" fillId="0" borderId="0" xfId="5" applyFont="1" applyFill="1" applyAlignment="1">
      <alignment horizontal="center"/>
    </xf>
    <xf numFmtId="49" fontId="10" fillId="3" borderId="0" xfId="5" applyNumberFormat="1" applyFont="1" applyFill="1" applyAlignment="1">
      <alignment horizontal="center"/>
    </xf>
    <xf numFmtId="49" fontId="10" fillId="3" borderId="16" xfId="5" applyNumberFormat="1" applyFont="1" applyFill="1" applyBorder="1" applyAlignment="1">
      <alignment horizontal="center"/>
    </xf>
    <xf numFmtId="168" fontId="7" fillId="3" borderId="7" xfId="4" applyNumberFormat="1" applyFill="1" applyAlignment="1">
      <alignment horizontal="center"/>
    </xf>
    <xf numFmtId="168" fontId="10" fillId="3" borderId="0" xfId="5" applyNumberFormat="1" applyFont="1" applyFill="1" applyAlignment="1">
      <alignment horizontal="center"/>
    </xf>
    <xf numFmtId="0" fontId="5" fillId="0" borderId="14" xfId="5" applyNumberFormat="1" applyFont="1" applyFill="1" applyBorder="1" applyAlignment="1">
      <alignment horizontal="center"/>
    </xf>
    <xf numFmtId="10" fontId="10" fillId="0" borderId="11" xfId="1" applyNumberFormat="1" applyFont="1" applyFill="1" applyBorder="1" applyAlignment="1">
      <alignment horizontal="center"/>
    </xf>
    <xf numFmtId="10" fontId="10" fillId="0" borderId="14" xfId="1" applyNumberFormat="1" applyFont="1" applyFill="1" applyBorder="1" applyAlignment="1">
      <alignment horizontal="center"/>
    </xf>
    <xf numFmtId="10" fontId="10" fillId="0" borderId="16" xfId="1" applyNumberFormat="1" applyFont="1" applyFill="1" applyBorder="1" applyAlignment="1">
      <alignment horizontal="center"/>
    </xf>
    <xf numFmtId="0" fontId="5" fillId="0" borderId="14" xfId="5" applyFont="1" applyFill="1" applyBorder="1" applyAlignment="1">
      <alignment horizontal="center"/>
    </xf>
    <xf numFmtId="0" fontId="5" fillId="0" borderId="16" xfId="5" applyFont="1" applyFill="1" applyBorder="1" applyAlignment="1">
      <alignment horizontal="center"/>
    </xf>
    <xf numFmtId="0" fontId="5" fillId="0" borderId="16" xfId="5" applyNumberFormat="1" applyFont="1" applyFill="1" applyBorder="1" applyAlignment="1">
      <alignment horizontal="center"/>
    </xf>
    <xf numFmtId="166" fontId="10" fillId="0" borderId="15" xfId="1" applyNumberFormat="1" applyFont="1" applyFill="1" applyBorder="1" applyAlignment="1">
      <alignment horizontal="center"/>
    </xf>
    <xf numFmtId="166" fontId="10" fillId="0" borderId="18" xfId="1" applyNumberFormat="1" applyFont="1" applyFill="1" applyBorder="1" applyAlignment="1">
      <alignment horizontal="center"/>
    </xf>
    <xf numFmtId="49" fontId="10" fillId="0" borderId="31" xfId="5" applyNumberFormat="1" applyFont="1" applyFill="1" applyBorder="1" applyAlignment="1">
      <alignment horizontal="center"/>
    </xf>
    <xf numFmtId="2" fontId="10" fillId="0" borderId="32" xfId="5" applyNumberFormat="1" applyFont="1" applyFill="1" applyBorder="1" applyAlignment="1">
      <alignment horizontal="center"/>
    </xf>
    <xf numFmtId="2" fontId="10" fillId="0" borderId="33" xfId="5" applyNumberFormat="1" applyFont="1" applyFill="1" applyBorder="1" applyAlignment="1">
      <alignment horizontal="center"/>
    </xf>
    <xf numFmtId="2" fontId="10" fillId="0" borderId="31" xfId="5" applyNumberFormat="1" applyFont="1" applyFill="1" applyBorder="1" applyAlignment="1">
      <alignment horizontal="center"/>
    </xf>
    <xf numFmtId="0" fontId="5" fillId="0" borderId="0" xfId="5" applyFont="1" applyAlignment="1">
      <alignment horizontal="center"/>
    </xf>
    <xf numFmtId="0" fontId="10" fillId="0" borderId="0" xfId="5" applyFont="1" applyAlignment="1">
      <alignment horizontal="center"/>
    </xf>
    <xf numFmtId="0" fontId="5" fillId="0" borderId="0" xfId="5" applyFont="1" applyFill="1" applyAlignment="1">
      <alignment horizontal="center"/>
    </xf>
    <xf numFmtId="0" fontId="8" fillId="0" borderId="0" xfId="0" applyFont="1" applyFill="1" applyBorder="1"/>
    <xf numFmtId="49" fontId="8" fillId="0" borderId="0" xfId="0" applyNumberFormat="1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8" fillId="0" borderId="0" xfId="3" applyFont="1" applyFill="1" applyBorder="1" applyAlignment="1">
      <alignment horizontal="center"/>
    </xf>
    <xf numFmtId="0" fontId="5" fillId="0" borderId="0" xfId="5" applyFont="1" applyAlignment="1"/>
    <xf numFmtId="2" fontId="10" fillId="0" borderId="13" xfId="5" applyNumberFormat="1" applyFont="1" applyFill="1" applyBorder="1" applyAlignment="1">
      <alignment horizontal="center"/>
    </xf>
    <xf numFmtId="2" fontId="10" fillId="0" borderId="18" xfId="1" applyNumberFormat="1" applyFont="1" applyFill="1" applyBorder="1" applyAlignment="1">
      <alignment horizontal="center"/>
    </xf>
    <xf numFmtId="0" fontId="5" fillId="0" borderId="0" xfId="5" applyFont="1" applyAlignment="1">
      <alignment horizontal="center"/>
    </xf>
    <xf numFmtId="167" fontId="5" fillId="0" borderId="17" xfId="5" applyNumberFormat="1" applyFont="1" applyBorder="1" applyAlignment="1">
      <alignment horizontal="center"/>
    </xf>
    <xf numFmtId="167" fontId="5" fillId="0" borderId="16" xfId="5" applyNumberFormat="1" applyFont="1" applyBorder="1" applyAlignment="1">
      <alignment horizontal="center"/>
    </xf>
    <xf numFmtId="167" fontId="5" fillId="0" borderId="0" xfId="5" applyNumberFormat="1" applyFont="1" applyAlignment="1">
      <alignment horizontal="center"/>
    </xf>
    <xf numFmtId="167" fontId="5" fillId="0" borderId="16" xfId="5" applyNumberFormat="1" applyFont="1" applyBorder="1" applyAlignment="1">
      <alignment horizontal="center"/>
    </xf>
    <xf numFmtId="167" fontId="5" fillId="0" borderId="17" xfId="5" applyNumberFormat="1" applyFont="1" applyBorder="1" applyAlignment="1">
      <alignment horizontal="center"/>
    </xf>
    <xf numFmtId="166" fontId="10" fillId="0" borderId="13" xfId="1" applyNumberFormat="1" applyFont="1" applyFill="1" applyBorder="1" applyAlignment="1">
      <alignment horizontal="center"/>
    </xf>
    <xf numFmtId="0" fontId="5" fillId="0" borderId="11" xfId="5" applyNumberFormat="1" applyFont="1" applyFill="1" applyBorder="1" applyAlignment="1">
      <alignment horizontal="center"/>
    </xf>
    <xf numFmtId="166" fontId="0" fillId="0" borderId="0" xfId="0" applyNumberFormat="1"/>
    <xf numFmtId="1" fontId="5" fillId="0" borderId="16" xfId="5" applyNumberFormat="1" applyFont="1" applyFill="1" applyBorder="1" applyAlignment="1">
      <alignment horizontal="center"/>
    </xf>
    <xf numFmtId="167" fontId="5" fillId="0" borderId="14" xfId="5" applyNumberFormat="1" applyFont="1" applyBorder="1" applyAlignment="1">
      <alignment horizontal="center"/>
    </xf>
    <xf numFmtId="166" fontId="0" fillId="0" borderId="28" xfId="0" applyNumberFormat="1" applyBorder="1"/>
    <xf numFmtId="10" fontId="0" fillId="0" borderId="0" xfId="0" applyNumberFormat="1"/>
    <xf numFmtId="167" fontId="5" fillId="0" borderId="17" xfId="5" applyNumberFormat="1" applyFont="1" applyBorder="1" applyAlignment="1">
      <alignment horizontal="center"/>
    </xf>
    <xf numFmtId="167" fontId="5" fillId="0" borderId="16" xfId="5" applyNumberFormat="1" applyFont="1" applyBorder="1" applyAlignment="1">
      <alignment horizontal="center"/>
    </xf>
    <xf numFmtId="0" fontId="0" fillId="0" borderId="0" xfId="0" applyAlignment="1">
      <alignment wrapText="1"/>
    </xf>
    <xf numFmtId="166" fontId="10" fillId="0" borderId="0" xfId="5" applyNumberFormat="1" applyFont="1" applyBorder="1" applyAlignment="1">
      <alignment horizontal="center" wrapText="1"/>
    </xf>
    <xf numFmtId="0" fontId="10" fillId="0" borderId="0" xfId="5" applyFont="1" applyBorder="1" applyAlignment="1">
      <alignment horizontal="center" wrapText="1"/>
    </xf>
    <xf numFmtId="0" fontId="1" fillId="0" borderId="0" xfId="0" applyFont="1" applyBorder="1"/>
    <xf numFmtId="167" fontId="10" fillId="0" borderId="0" xfId="5" applyNumberFormat="1" applyFont="1" applyBorder="1" applyAlignment="1">
      <alignment horizontal="center" wrapText="1"/>
    </xf>
    <xf numFmtId="0" fontId="14" fillId="0" borderId="11" xfId="3" applyFont="1" applyFill="1" applyBorder="1" applyAlignment="1">
      <alignment horizontal="center"/>
    </xf>
    <xf numFmtId="0" fontId="14" fillId="0" borderId="12" xfId="3" applyFont="1" applyFill="1" applyBorder="1" applyAlignment="1">
      <alignment horizontal="center"/>
    </xf>
    <xf numFmtId="0" fontId="14" fillId="0" borderId="13" xfId="3" applyFont="1" applyFill="1" applyBorder="1" applyAlignment="1">
      <alignment horizontal="center"/>
    </xf>
    <xf numFmtId="0" fontId="14" fillId="0" borderId="31" xfId="0" applyFont="1" applyFill="1" applyBorder="1" applyAlignment="1">
      <alignment horizontal="center"/>
    </xf>
    <xf numFmtId="0" fontId="14" fillId="0" borderId="32" xfId="0" applyFont="1" applyFill="1" applyBorder="1" applyAlignment="1">
      <alignment horizontal="center"/>
    </xf>
    <xf numFmtId="0" fontId="14" fillId="0" borderId="33" xfId="0" applyFont="1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5" xfId="0" applyBorder="1" applyAlignment="1">
      <alignment horizontal="center"/>
    </xf>
    <xf numFmtId="0" fontId="12" fillId="0" borderId="3" xfId="0" applyFont="1" applyBorder="1" applyAlignment="1">
      <alignment horizontal="center" vertical="center" wrapText="1"/>
    </xf>
    <xf numFmtId="0" fontId="12" fillId="0" borderId="3" xfId="0" applyFont="1" applyFill="1" applyBorder="1" applyAlignment="1">
      <alignment horizontal="center" vertical="center" wrapText="1"/>
    </xf>
    <xf numFmtId="167" fontId="5" fillId="0" borderId="16" xfId="5" applyNumberFormat="1" applyFont="1" applyBorder="1" applyAlignment="1">
      <alignment horizontal="center"/>
    </xf>
    <xf numFmtId="167" fontId="5" fillId="0" borderId="17" xfId="5" applyNumberFormat="1" applyFont="1" applyBorder="1" applyAlignment="1">
      <alignment horizontal="center"/>
    </xf>
    <xf numFmtId="167" fontId="5" fillId="0" borderId="0" xfId="5" applyNumberFormat="1" applyFont="1" applyAlignment="1">
      <alignment horizontal="center"/>
    </xf>
    <xf numFmtId="167" fontId="5" fillId="3" borderId="16" xfId="5" applyNumberFormat="1" applyFont="1" applyFill="1" applyBorder="1" applyAlignment="1">
      <alignment horizontal="center"/>
    </xf>
    <xf numFmtId="167" fontId="5" fillId="3" borderId="17" xfId="5" applyNumberFormat="1" applyFont="1" applyFill="1" applyBorder="1" applyAlignment="1">
      <alignment horizontal="center"/>
    </xf>
    <xf numFmtId="0" fontId="5" fillId="0" borderId="0" xfId="5" applyFont="1" applyAlignment="1">
      <alignment horizontal="center"/>
    </xf>
    <xf numFmtId="167" fontId="5" fillId="0" borderId="16" xfId="5" applyNumberFormat="1" applyFont="1" applyFill="1" applyBorder="1" applyAlignment="1">
      <alignment horizontal="center"/>
    </xf>
    <xf numFmtId="167" fontId="5" fillId="0" borderId="17" xfId="5" applyNumberFormat="1" applyFont="1" applyFill="1" applyBorder="1" applyAlignment="1">
      <alignment horizontal="center"/>
    </xf>
    <xf numFmtId="167" fontId="5" fillId="0" borderId="18" xfId="5" applyNumberFormat="1" applyFont="1" applyFill="1" applyBorder="1" applyAlignment="1">
      <alignment horizontal="center"/>
    </xf>
    <xf numFmtId="0" fontId="5" fillId="3" borderId="0" xfId="5" applyFont="1" applyFill="1" applyAlignment="1">
      <alignment horizontal="center"/>
    </xf>
    <xf numFmtId="0" fontId="10" fillId="3" borderId="0" xfId="5" applyFont="1" applyFill="1" applyAlignment="1">
      <alignment horizontal="center"/>
    </xf>
    <xf numFmtId="0" fontId="10" fillId="0" borderId="0" xfId="5" applyFont="1" applyAlignment="1">
      <alignment horizontal="center"/>
    </xf>
  </cellXfs>
  <cellStyles count="8">
    <cellStyle name="Calculation" xfId="4" builtinId="22"/>
    <cellStyle name="Normal" xfId="0" builtinId="0"/>
    <cellStyle name="Normal 2" xfId="3"/>
    <cellStyle name="Normal 3" xfId="5"/>
    <cellStyle name="Normal 4" xfId="7"/>
    <cellStyle name="Percent" xfId="1" builtinId="5"/>
    <cellStyle name="Percent 2" xfId="2"/>
    <cellStyle name="Percent 3" xfId="6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rian Thompson" refreshedDate="43661.373376620373" createdVersion="5" refreshedVersion="5" minRefreshableVersion="3" recordCount="973">
  <cacheSource type="worksheet">
    <worksheetSource ref="B7:P980" sheet="Query Result 1"/>
  </cacheSource>
  <cacheFields count="15">
    <cacheField name="Concat" numFmtId="0">
      <sharedItems count="747">
        <s v="NNNN"/>
        <s v="0FM"/>
        <s v="1FM"/>
        <s v="2FM"/>
        <s v="3FM"/>
        <s v="4FM"/>
        <s v="5FM"/>
        <s v="6FM"/>
        <s v="7FM"/>
        <s v="8FM"/>
        <s v="9FM"/>
        <s v="10FM"/>
        <s v="11FM"/>
        <s v="12FM"/>
        <s v="13FM"/>
        <s v="14FM"/>
        <s v="15FM"/>
        <s v="16FM"/>
        <s v="17FM"/>
        <s v="18FM"/>
        <s v="19FM"/>
        <s v="20FM"/>
        <s v="21FM"/>
        <s v="22FM"/>
        <s v="23FM"/>
        <s v="24FM"/>
        <s v="25FM"/>
        <s v="26FM"/>
        <s v="27FM"/>
        <s v="28FM"/>
        <s v="29FM"/>
        <s v="30FM"/>
        <s v="31FM"/>
        <s v="32FM"/>
        <s v="33FM"/>
        <s v="34FM"/>
        <s v="35FM"/>
        <s v="36FM"/>
        <s v="37FM"/>
        <s v="38FM"/>
        <s v="39FM"/>
        <s v="40FM"/>
        <s v="41FM"/>
        <s v="42FM"/>
        <s v="43FM"/>
        <s v="44FM"/>
        <s v="45FM"/>
        <s v="46FM"/>
        <s v="47FM"/>
        <s v="48FM"/>
        <s v="49FM"/>
        <s v="50FM"/>
        <s v="51FM"/>
        <s v="52FM"/>
        <s v="53FM"/>
        <s v="54FM"/>
        <s v="55FM"/>
        <s v="56FM"/>
        <s v="57FM"/>
        <s v="58FM"/>
        <s v="59FM"/>
        <s v="60FM"/>
        <s v="61FM"/>
        <s v="62FM"/>
        <s v="63FM"/>
        <s v="64FM"/>
        <s v="65FM"/>
        <s v="66FM"/>
        <s v="67FM"/>
        <s v="68FM"/>
        <s v="69FM"/>
        <s v="70FM"/>
        <s v="71FM"/>
        <s v="72FM"/>
        <s v="73FM"/>
        <s v="74FM"/>
        <s v="75FM"/>
        <s v="76FM"/>
        <s v="77FM"/>
        <s v="78FM"/>
        <s v="79FM"/>
        <s v="80FM"/>
        <s v="81FM"/>
        <s v="82FM"/>
        <s v="83FM"/>
        <s v="0FS"/>
        <s v="1FS"/>
        <s v="2FS"/>
        <s v="3FS"/>
        <s v="4FS"/>
        <s v="5FS"/>
        <s v="6FS"/>
        <s v="7FS"/>
        <s v="8FS"/>
        <s v="9FS"/>
        <s v="10FS"/>
        <s v="11FS"/>
        <s v="12FS"/>
        <s v="13FS"/>
        <s v="14FS"/>
        <s v="15FS"/>
        <s v="16FS"/>
        <s v="17FS"/>
        <s v="18FS"/>
        <s v="19FS"/>
        <s v="20FS"/>
        <s v="21FS"/>
        <s v="22FS"/>
        <s v="23FS"/>
        <s v="24FS"/>
        <s v="25FS"/>
        <s v="26FS"/>
        <s v="27FS"/>
        <s v="28FS"/>
        <s v="29FS"/>
        <s v="30FS"/>
        <s v="31FS"/>
        <s v="32FS"/>
        <s v="33FS"/>
        <s v="34FS"/>
        <s v="35FS"/>
        <s v="36FS"/>
        <s v="37FS"/>
        <s v="38FS"/>
        <s v="39FS"/>
        <s v="40FS"/>
        <s v="41FS"/>
        <s v="42FS"/>
        <s v="43FS"/>
        <s v="44FS"/>
        <s v="45FS"/>
        <s v="46FS"/>
        <s v="47FS"/>
        <s v="48FS"/>
        <s v="49FS"/>
        <s v="50FS"/>
        <s v="51FS"/>
        <s v="52FS"/>
        <s v="53FS"/>
        <s v="54FS"/>
        <s v="55FS"/>
        <s v="56FS"/>
        <s v="57FS"/>
        <s v="58FS"/>
        <s v="59FS"/>
        <s v="60FS"/>
        <s v="61FS"/>
        <s v="62FS"/>
        <s v="63FS"/>
        <s v="64FS"/>
        <s v="65FS"/>
        <s v="66FS"/>
        <s v="67FS"/>
        <s v="68FS"/>
        <s v="69FS"/>
        <s v="70FS"/>
        <s v="71FS"/>
        <s v="72FS"/>
        <s v="73FS"/>
        <s v="74FS"/>
        <s v="75FS"/>
        <s v="76FS"/>
        <s v="77FS"/>
        <s v="78FS"/>
        <s v="79FS"/>
        <s v="80FS"/>
        <s v="81FS"/>
        <s v="82FS"/>
        <s v="83FS"/>
        <s v="0MM"/>
        <s v="1MM"/>
        <s v="2MM"/>
        <s v="3MM"/>
        <s v="4MM"/>
        <s v="5MM"/>
        <s v="6MM"/>
        <s v="7MM"/>
        <s v="8MM"/>
        <s v="9MM"/>
        <s v="10MM"/>
        <s v="11MM"/>
        <s v="12MM"/>
        <s v="13MM"/>
        <s v="14MM"/>
        <s v="15MM"/>
        <s v="16MM"/>
        <s v="17MM"/>
        <s v="18MM"/>
        <s v="19MM"/>
        <s v="20MM"/>
        <s v="21MM"/>
        <s v="22MM"/>
        <s v="23MM"/>
        <s v="24MM"/>
        <s v="25MM"/>
        <s v="26MM"/>
        <s v="27MM"/>
        <s v="28MM"/>
        <s v="29MM"/>
        <s v="30MM"/>
        <s v="31MM"/>
        <s v="32MM"/>
        <s v="33MM"/>
        <s v="34MM"/>
        <s v="35MM"/>
        <s v="36MM"/>
        <s v="37MM"/>
        <s v="38MM"/>
        <s v="39MM"/>
        <s v="40MM"/>
        <s v="41MM"/>
        <s v="42MM"/>
        <s v="43MM"/>
        <s v="44MM"/>
        <s v="45MM"/>
        <s v="46MM"/>
        <s v="47MM"/>
        <s v="48MM"/>
        <s v="49MM"/>
        <s v="50MM"/>
        <s v="51MM"/>
        <s v="52MM"/>
        <s v="53MM"/>
        <s v="54MM"/>
        <s v="55MM"/>
        <s v="56MM"/>
        <s v="57MM"/>
        <s v="58MM"/>
        <s v="59MM"/>
        <s v="60MM"/>
        <s v="61MM"/>
        <s v="62MM"/>
        <s v="63MM"/>
        <s v="64MM"/>
        <s v="65MM"/>
        <s v="66MM"/>
        <s v="67MM"/>
        <s v="68MM"/>
        <s v="69MM"/>
        <s v="70MM"/>
        <s v="71MM"/>
        <s v="72MM"/>
        <s v="73MM"/>
        <s v="74MM"/>
        <s v="75MM"/>
        <s v="76MM"/>
        <s v="77MM"/>
        <s v="78MM"/>
        <s v="79MM"/>
        <s v="80MM"/>
        <s v="81MM"/>
        <s v="82MM"/>
        <s v="83MM"/>
        <s v="0MS"/>
        <s v="1MS"/>
        <s v="2MS"/>
        <s v="3MS"/>
        <s v="4MS"/>
        <s v="5MS"/>
        <s v="6MS"/>
        <s v="7MS"/>
        <s v="8MS"/>
        <s v="9MS"/>
        <s v="10MS"/>
        <s v="11MS"/>
        <s v="12MS"/>
        <s v="13MS"/>
        <s v="14MS"/>
        <s v="15MS"/>
        <s v="16MS"/>
        <s v="17MS"/>
        <s v="18MS"/>
        <s v="19MS"/>
        <s v="20MS"/>
        <s v="21MS"/>
        <s v="22MS"/>
        <s v="23MS"/>
        <s v="24MS"/>
        <s v="25MS"/>
        <s v="26MS"/>
        <s v="27MS"/>
        <s v="28MS"/>
        <s v="29MS"/>
        <s v="30MS"/>
        <s v="31MS"/>
        <s v="32MS"/>
        <s v="33MS"/>
        <s v="34MS"/>
        <s v="35MS"/>
        <s v="36MS"/>
        <s v="37MS"/>
        <s v="38MS"/>
        <s v="39MS"/>
        <s v="40MS"/>
        <s v="41MS"/>
        <s v="42MS"/>
        <s v="43MS"/>
        <s v="44MS"/>
        <s v="45MS"/>
        <s v="46MS"/>
        <s v="47MS"/>
        <s v="48MS"/>
        <s v="49MS"/>
        <s v="50MS"/>
        <s v="51MS"/>
        <s v="52MS"/>
        <s v="53MS"/>
        <s v="54MS"/>
        <s v="55MS"/>
        <s v="56MS"/>
        <s v="57MS"/>
        <s v="58MS"/>
        <s v="59MS"/>
        <s v="60MS"/>
        <s v="61MS"/>
        <s v="62MS"/>
        <s v="63MS"/>
        <s v="64MS"/>
        <s v="65MS"/>
        <s v="66MS"/>
        <s v="67MS"/>
        <s v="68MS"/>
        <s v="69MS"/>
        <s v="70MS"/>
        <s v="71MS"/>
        <s v="72MS"/>
        <s v="73MS"/>
        <s v="74MS"/>
        <s v="75MS"/>
        <s v="76MS"/>
        <s v="77MS"/>
        <s v="78MS"/>
        <s v="79MS"/>
        <s v="80MS"/>
        <s v="81MS"/>
        <s v="82MS"/>
        <s v="83MS"/>
        <s v="70MSNN" u="1"/>
        <s v="59FMNN" u="1"/>
        <s v="47FMNN" u="1"/>
        <s v="35FMNN" u="1"/>
        <s v="23FMNN" u="1"/>
        <s v="11FMNN" u="1"/>
        <s v="59MMNN" u="1"/>
        <s v="47MMNN" u="1"/>
        <s v="35MMNN" u="1"/>
        <s v="23MMNN" u="1"/>
        <s v="11MMNN" u="1"/>
        <s v="79FMNN" u="1"/>
        <s v="67FMNN" u="1"/>
        <s v="55FMNN" u="1"/>
        <s v="43FMNN" u="1"/>
        <s v="31FMNN" u="1"/>
        <s v="79MMNN" u="1"/>
        <s v="67MMNN" u="1"/>
        <s v="55MMNN" u="1"/>
        <s v="43MMNN" u="1"/>
        <s v="31MMNN" u="1"/>
        <s v="FMNN" u="1"/>
        <s v="75FMNN" u="1"/>
        <s v="63FMNN" u="1"/>
        <s v="51FMNN" u="1"/>
        <s v="75MMNN" u="1"/>
        <s v="63MMNN" u="1"/>
        <s v="51MMNN" u="1"/>
        <s v="83FMNN" u="1"/>
        <s v="71FMNN" u="1"/>
        <s v="83MMNN" u="1"/>
        <s v="71MMNN" u="1"/>
        <s v="0MMNN" u="1"/>
        <s v="0MSNN" u="1"/>
        <s v="2MMNN" u="1"/>
        <s v="2MSNN" u="1"/>
        <s v="1MMYY" u="1"/>
        <s v="4MMNN" u="1"/>
        <s v="1MSYY" u="1"/>
        <s v="4MSNN" u="1"/>
        <s v="3MMYY" u="1"/>
        <s v="6MMNN" u="1"/>
        <s v="3MSYY" u="1"/>
        <s v="6MSNN" u="1"/>
        <s v="5MMYY" u="1"/>
        <s v="8MMNN" u="1"/>
        <s v="5MSYY" u="1"/>
        <s v="8MSNN" u="1"/>
        <s v="7MMYY" u="1"/>
        <s v="7MSYY" u="1"/>
        <s v="19FSNN" u="1"/>
        <s v="19MSNN" u="1"/>
        <s v="39FSNN" u="1"/>
        <s v="27FSNN" u="1"/>
        <s v="15FSNN" u="1"/>
        <s v="39MSNN" u="1"/>
        <s v="27MSNN" u="1"/>
        <s v="15MSNN" u="1"/>
        <s v="59FSNN" u="1"/>
        <s v="47FSNN" u="1"/>
        <s v="1FMYN" u="1"/>
        <s v="35FSNN" u="1"/>
        <s v="23FSNN" u="1"/>
        <s v="11FSNN" u="1"/>
        <s v="1FSYN" u="1"/>
        <s v="59MSNN" u="1"/>
        <s v="47MSNN" u="1"/>
        <s v="35MSNN" u="1"/>
        <s v="23MSNN" u="1"/>
        <s v="11MSNN" u="1"/>
        <s v="79FSNN" u="1"/>
        <s v="67FSNN" u="1"/>
        <s v="3FMYN" u="1"/>
        <s v="55FSNN" u="1"/>
        <s v="43FSNN" u="1"/>
        <s v="31FSNN" u="1"/>
        <s v="3FSYN" u="1"/>
        <s v="79MSNN" u="1"/>
        <s v="67MSNN" u="1"/>
        <s v="55MSNN" u="1"/>
        <s v="43MSNN" u="1"/>
        <s v="31MSNN" u="1"/>
        <s v="5FMYN" u="1"/>
        <s v="75FSNN" u="1"/>
        <s v="63FSNN" u="1"/>
        <s v="51FSNN" u="1"/>
        <s v="5FSYN" u="1"/>
        <s v="75MSNN" u="1"/>
        <s v="63MSNN" u="1"/>
        <s v="51MSNN" u="1"/>
        <s v="28FMNN" u="1"/>
        <s v="16FMNN" u="1"/>
        <s v="7FMYN" u="1"/>
        <s v="28MMNN" u="1"/>
        <s v="83FSNN" u="1"/>
        <s v="16MMNN" u="1"/>
        <s v="71FSNN" u="1"/>
        <s v="7FSYN" u="1"/>
        <s v="83MSNN" u="1"/>
        <s v="71MSNN" u="1"/>
        <s v="48FMNN" u="1"/>
        <s v="36FMNN" u="1"/>
        <s v="24FMNN" u="1"/>
        <s v="12FMNN" u="1"/>
        <s v="48MMNN" u="1"/>
        <s v="36MMNN" u="1"/>
        <s v="24MMNN" u="1"/>
        <s v="12MMNN" u="1"/>
        <s v="68FMNN" u="1"/>
        <s v="56FMNN" u="1"/>
        <s v="44FMNN" u="1"/>
        <s v="32FMNN" u="1"/>
        <s v="20FMNN" u="1"/>
        <s v="68MMNN" u="1"/>
        <s v="56MMNN" u="1"/>
        <s v="44MMNN" u="1"/>
        <s v="32MMNN" u="1"/>
        <s v="20MMNN" u="1"/>
        <s v="76FMNN" u="1"/>
        <s v="64FMNN" u="1"/>
        <s v="52FMNN" u="1"/>
        <s v="40FMNN" u="1"/>
        <s v="76MMNN" u="1"/>
        <s v="64MMNN" u="1"/>
        <s v="52MMNN" u="1"/>
        <s v="40MMNN" u="1"/>
        <s v="72FMNN" u="1"/>
        <s v="60FMNN" u="1"/>
        <s v="72MMNN" u="1"/>
        <s v="60MMNN" u="1"/>
        <s v="80FMNN" u="1"/>
        <s v="80MMNN" u="1"/>
        <s v="0FMNN" u="1"/>
        <s v="0FSNN" u="1"/>
        <s v="2FMNN" u="1"/>
        <s v="2FSNN" u="1"/>
        <s v="1FMYY" u="1"/>
        <s v="4FMNN" u="1"/>
        <s v="1FSYY" u="1"/>
        <s v="4FSNN" u="1"/>
        <s v="3FMYY" u="1"/>
        <s v="6FMNN" u="1"/>
        <s v="3FSYY" u="1"/>
        <s v="6FSNN" u="1"/>
        <s v="5FMYY" u="1"/>
        <s v="8FMNN" u="1"/>
        <s v="5FSYY" u="1"/>
        <s v="8FSNN" u="1"/>
        <s v="0MMYN" u="1"/>
        <s v="7FMYY" u="1"/>
        <s v="0MSYN" u="1"/>
        <s v="7FSYY" u="1"/>
        <s v="2MMYN" u="1"/>
        <s v="28FSNN" u="1"/>
        <s v="16FSNN" u="1"/>
        <s v="2MSYN" u="1"/>
        <s v="28MSNN" u="1"/>
        <s v="16MSNN" u="1"/>
        <s v="4MMYN" u="1"/>
        <s v="48FSNN" u="1"/>
        <s v="36FSNN" u="1"/>
        <s v="24FSNN" u="1"/>
        <s v="12FSNN" u="1"/>
        <s v="4MSYN" u="1"/>
        <s v="48MSNN" u="1"/>
        <s v="36MSNN" u="1"/>
        <s v="24MSNN" u="1"/>
        <s v="12MSNN" u="1"/>
        <s v="6MMYN" u="1"/>
        <s v="68FSNN" u="1"/>
        <s v="56FSNN" u="1"/>
        <s v="44FSNN" u="1"/>
        <s v="32FSNN" u="1"/>
        <s v="20FSNN" u="1"/>
        <s v="6MSYN" u="1"/>
        <s v="68MSNN" u="1"/>
        <s v="56MSNN" u="1"/>
        <s v="44MSNN" u="1"/>
        <s v="32MSNN" u="1"/>
        <s v="20MSNN" u="1"/>
        <s v="8MMYN" u="1"/>
        <s v="76FSNN" u="1"/>
        <s v="64FSNN" u="1"/>
        <s v="52FSNN" u="1"/>
        <s v="40FSNN" u="1"/>
        <s v="8MSYN" u="1"/>
        <s v="76MSNN" u="1"/>
        <s v="64MSNN" u="1"/>
        <s v="52MSNN" u="1"/>
        <s v="40MSNN" u="1"/>
        <s v="29FMNN" u="1"/>
        <s v="17FMNN" u="1"/>
        <s v="29MMNN" u="1"/>
        <s v="17MMNN" u="1"/>
        <s v="72FSNN" u="1"/>
        <s v="60FSNN" u="1"/>
        <s v="72MSNN" u="1"/>
        <s v="60MSNN" u="1"/>
        <s v="49FMNN" u="1"/>
        <s v="37FMNN" u="1"/>
        <s v="25FMNN" u="1"/>
        <s v="13FMNN" u="1"/>
        <s v="49MMNN" u="1"/>
        <s v="37MMNN" u="1"/>
        <s v="25MMNN" u="1"/>
        <s v="80FSNN" u="1"/>
        <s v="13MMNN" u="1"/>
        <s v="80MSNN" u="1"/>
        <s v="69FMNN" u="1"/>
        <s v="57FMNN" u="1"/>
        <s v="45FMNN" u="1"/>
        <s v="33FMNN" u="1"/>
        <s v="21FMNN" u="1"/>
        <s v="69MMNN" u="1"/>
        <s v="57MMNN" u="1"/>
        <s v="45MMNN" u="1"/>
        <s v="33MMNN" u="1"/>
        <s v="21MMNN" u="1"/>
        <s v="77FMNN" u="1"/>
        <s v="65FMNN" u="1"/>
        <s v="53FMNN" u="1"/>
        <s v="41FMNN" u="1"/>
        <s v="77MMNN" u="1"/>
        <s v="65MMNN" u="1"/>
        <s v="53MMNN" u="1"/>
        <s v="41MMNN" u="1"/>
        <s v="73FMNN" u="1"/>
        <s v="61FMNN" u="1"/>
        <s v="73MMNN" u="1"/>
        <s v="61MMNN" u="1"/>
        <s v="81FMNN" u="1"/>
        <s v="81MMNN" u="1"/>
        <s v="1MMNN" u="1"/>
        <s v="1MSNN" u="1"/>
        <s v="0MMYY" u="1"/>
        <s v="3MMNN" u="1"/>
        <s v="0MSYY" u="1"/>
        <s v="MMNN" u="1"/>
        <s v="3MSNN" u="1"/>
        <s v="2MMYY" u="1"/>
        <s v="5MMNN" u="1"/>
        <s v="2MSYY" u="1"/>
        <s v="5MSNN" u="1"/>
        <s v="4MMYY" u="1"/>
        <s v="7MMNN" u="1"/>
        <s v="4MSYY" u="1"/>
        <s v="7MSNN" u="1"/>
        <s v="6MMYY" u="1"/>
        <s v="9MMNN" u="1"/>
        <s v="6MSYY" u="1"/>
        <s v="9MSNN" u="1"/>
        <s v="8MMYY" u="1"/>
        <s v="8MSYY" u="1"/>
        <s v="29FSNN" u="1"/>
        <s v="17FSNN" u="1"/>
        <s v="29MSNN" u="1"/>
        <s v="17MSNN" u="1"/>
        <s v="49FSNN" u="1"/>
        <s v="37FSNN" u="1"/>
        <s v="0FMYN" u="1"/>
        <s v="25FSNN" u="1"/>
        <s v="13FSNN" u="1"/>
        <s v="0FSYN" u="1"/>
        <s v="49MSNN" u="1"/>
        <s v="37MSNN" u="1"/>
        <s v="25MSNN" u="1"/>
        <s v="13MSNN" u="1"/>
        <s v="69FSNN" u="1"/>
        <s v="57FSNN" u="1"/>
        <s v="2FMYN" u="1"/>
        <s v="45FSNN" u="1"/>
        <s v="33FSNN" u="1"/>
        <s v="21FSNN" u="1"/>
        <s v="2FSYN" u="1"/>
        <s v="69MSNN" u="1"/>
        <s v="57MSNN" u="1"/>
        <s v="45MSNN" u="1"/>
        <s v="33MSNN" u="1"/>
        <s v="21MSNN" u="1"/>
        <s v="77FSNN" u="1"/>
        <s v="4FMYN" u="1"/>
        <s v="65FSNN" u="1"/>
        <s v="53FSNN" u="1"/>
        <s v="41FSNN" u="1"/>
        <s v="4FSYN" u="1"/>
        <s v="77MSNN" u="1"/>
        <s v="65MSNN" u="1"/>
        <s v="53MSNN" u="1"/>
        <s v="41MSNN" u="1"/>
        <s v="18FMNN" u="1"/>
        <s v="6FMYN" u="1"/>
        <s v="18MMNN" u="1"/>
        <s v="73FSNN" u="1"/>
        <s v="61FSNN" u="1"/>
        <s v="6FSYN" u="1"/>
        <s v="73MSNN" u="1"/>
        <s v="61MSNN" u="1"/>
        <s v="38FMNN" u="1"/>
        <s v="26FMNN" u="1"/>
        <s v="14FMNN" u="1"/>
        <s v="8FMYN" u="1"/>
        <s v="38MMNN" u="1"/>
        <s v="26MMNN" u="1"/>
        <s v="81FSNN" u="1"/>
        <s v="14MMNN" u="1"/>
        <s v="8FSYN" u="1"/>
        <s v="81MSNN" u="1"/>
        <s v="58FMNN" u="1"/>
        <s v="46FMNN" u="1"/>
        <s v="34FMNN" u="1"/>
        <s v="22FMNN" u="1"/>
        <s v="10FMNN" u="1"/>
        <s v="58MMNN" u="1"/>
        <s v="46MMNN" u="1"/>
        <s v="34MMNN" u="1"/>
        <s v="22MMNN" u="1"/>
        <s v="10MMNN" u="1"/>
        <s v="78FMNN" u="1"/>
        <s v="66FMNN" u="1"/>
        <s v="54FMNN" u="1"/>
        <s v="42FMNN" u="1"/>
        <s v="30FMNN" u="1"/>
        <s v="78MMNN" u="1"/>
        <s v="66MMNN" u="1"/>
        <s v="54MMNN" u="1"/>
        <s v="42MMNN" u="1"/>
        <s v="30MMNN" u="1"/>
        <s v="74FMNN" u="1"/>
        <s v="62FMNN" u="1"/>
        <s v="50FMNN" u="1"/>
        <s v="74MMNN" u="1"/>
        <s v="62MMNN" u="1"/>
        <s v="50MMNN" u="1"/>
        <s v="82FMNN" u="1"/>
        <s v="70FMNN" u="1"/>
        <s v="82MMNN" u="1"/>
        <s v="70MMNN" u="1"/>
        <s v="1FMNN" u="1"/>
        <s v="1FSNN" u="1"/>
        <s v="0FMYY" u="1"/>
        <s v="3FMNN" u="1"/>
        <s v="0FSYY" u="1"/>
        <s v="3FSNN" u="1"/>
        <s v="2FMYY" u="1"/>
        <s v="5FMNN" u="1"/>
        <s v="2FSYY" u="1"/>
        <s v="5FSNN" u="1"/>
        <s v="4FMYY" u="1"/>
        <s v="7FMNN" u="1"/>
        <s v="4FSYY" u="1"/>
        <s v="7FSNN" u="1"/>
        <s v="6FMYY" u="1"/>
        <s v="9FMNN" u="1"/>
        <s v="6FSYY" u="1"/>
        <s v="9FSNN" u="1"/>
        <s v="1MMYN" u="1"/>
        <s v="18FSNN" u="1"/>
        <s v="8FMYY" u="1"/>
        <s v="1MSYN" u="1"/>
        <s v="8FSYY" u="1"/>
        <s v="18MSNN" u="1"/>
        <s v="3MMYN" u="1"/>
        <s v="38FSNN" u="1"/>
        <s v="26FSNN" u="1"/>
        <s v="14FSNN" u="1"/>
        <s v="3MSYN" u="1"/>
        <s v="38MSNN" u="1"/>
        <s v="26MSNN" u="1"/>
        <s v="14MSNN" u="1"/>
        <s v="5MMYN" u="1"/>
        <s v="58FSNN" u="1"/>
        <s v="46FSNN" u="1"/>
        <s v="34FSNN" u="1"/>
        <s v="22FSNN" u="1"/>
        <s v="10FSNN" u="1"/>
        <s v="5MSYN" u="1"/>
        <s v="58MSNN" u="1"/>
        <s v="46MSNN" u="1"/>
        <s v="34MSNN" u="1"/>
        <s v="22MSNN" u="1"/>
        <s v="10MSNN" u="1"/>
        <s v="7MMYN" u="1"/>
        <s v="78FSNN" u="1"/>
        <s v="66FSNN" u="1"/>
        <s v="54FSNN" u="1"/>
        <s v="42FSNN" u="1"/>
        <s v="30FSNN" u="1"/>
        <s v="7MSYN" u="1"/>
        <s v="78MSNN" u="1"/>
        <s v="66MSNN" u="1"/>
        <s v="54MSNN" u="1"/>
        <s v="42MSNN" u="1"/>
        <s v="30MSNN" u="1"/>
        <s v="19FMNN" u="1"/>
        <s v="19MMNN" u="1"/>
        <s v="74FSNN" u="1"/>
        <s v="62FSNN" u="1"/>
        <s v="50FSNN" u="1"/>
        <s v="74MSNN" u="1"/>
        <s v="62MSNN" u="1"/>
        <s v="50MSNN" u="1"/>
        <s v="39FMNN" u="1"/>
        <s v="27FMNN" u="1"/>
        <s v="15FMNN" u="1"/>
        <s v="39MMNN" u="1"/>
        <s v="27MMNN" u="1"/>
        <s v="82FSNN" u="1"/>
        <s v="15MMNN" u="1"/>
        <s v="70FSNN" u="1"/>
        <s v="82MSNN" u="1"/>
      </sharedItems>
    </cacheField>
    <cacheField name="GenderMar" numFmtId="0">
      <sharedItems/>
    </cacheField>
    <cacheField name="GSD" numFmtId="0">
      <sharedItems/>
    </cacheField>
    <cacheField name="SAS" numFmtId="0">
      <sharedItems/>
    </cacheField>
    <cacheField name="DRVR:ASGN_DRVR_IND" numFmtId="49">
      <sharedItems containsBlank="1"/>
    </cacheField>
    <cacheField name="DRVR:GNDR" numFmtId="49">
      <sharedItems containsBlank="1"/>
    </cacheField>
    <cacheField name="DRVR:MRTL_STTS" numFmtId="49">
      <sharedItems containsBlank="1"/>
    </cacheField>
    <cacheField name="DRVR:YRS_LICNS_PP" numFmtId="0">
      <sharedItems containsString="0" containsBlank="1" containsNumber="1" containsInteger="1" minValue="0" maxValue="83"/>
    </cacheField>
    <cacheField name="GSD_IND" numFmtId="49">
      <sharedItems/>
    </cacheField>
    <cacheField name="SAS_IND" numFmtId="49">
      <sharedItems/>
    </cacheField>
    <cacheField name="CIF_PD" numFmtId="0">
      <sharedItems containsSemiMixedTypes="0" containsString="0" containsNumber="1" containsInteger="1" minValue="0" maxValue="19320"/>
    </cacheField>
    <cacheField name="CIF_MPC" numFmtId="0">
      <sharedItems containsSemiMixedTypes="0" containsString="0" containsNumber="1" containsInteger="1" minValue="0" maxValue="12489"/>
    </cacheField>
    <cacheField name="CIF_COMP" numFmtId="0">
      <sharedItems containsSemiMixedTypes="0" containsString="0" containsNumber="1" containsInteger="1" minValue="0" maxValue="17816"/>
    </cacheField>
    <cacheField name="CIF_COLL" numFmtId="0">
      <sharedItems containsSemiMixedTypes="0" containsString="0" containsNumber="1" containsInteger="1" minValue="0" maxValue="17577"/>
    </cacheField>
    <cacheField name="CIF_UBI" numFmtId="0">
      <sharedItems containsSemiMixedTypes="0" containsString="0" containsNumber="1" containsInteger="1" minValue="0" maxValue="1904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73">
  <r>
    <x v="0"/>
    <s v="NN"/>
    <s v="N"/>
    <s v="N"/>
    <s v="N"/>
    <s v="F"/>
    <s v="M"/>
    <n v="0"/>
    <s v="N"/>
    <s v="N"/>
    <n v="174"/>
    <n v="53"/>
    <n v="126"/>
    <n v="125"/>
    <n v="165"/>
  </r>
  <r>
    <x v="0"/>
    <s v="NN"/>
    <s v="N"/>
    <s v="N"/>
    <s v="N"/>
    <s v="F"/>
    <s v="M"/>
    <n v="1"/>
    <s v="N"/>
    <s v="N"/>
    <n v="703"/>
    <n v="208"/>
    <n v="543"/>
    <n v="525"/>
    <n v="651"/>
  </r>
  <r>
    <x v="0"/>
    <s v="NN"/>
    <s v="N"/>
    <s v="N"/>
    <s v="N"/>
    <s v="F"/>
    <s v="M"/>
    <n v="2"/>
    <s v="N"/>
    <s v="N"/>
    <n v="1279"/>
    <n v="407"/>
    <n v="988"/>
    <n v="954"/>
    <n v="1206"/>
  </r>
  <r>
    <x v="0"/>
    <s v="NN"/>
    <s v="N"/>
    <s v="N"/>
    <s v="N"/>
    <s v="F"/>
    <s v="M"/>
    <n v="3"/>
    <s v="N"/>
    <s v="N"/>
    <n v="961"/>
    <n v="273"/>
    <n v="755"/>
    <n v="731"/>
    <n v="909"/>
  </r>
  <r>
    <x v="0"/>
    <s v="NN"/>
    <s v="N"/>
    <s v="N"/>
    <s v="N"/>
    <s v="F"/>
    <s v="M"/>
    <n v="3"/>
    <s v="Y"/>
    <s v="N"/>
    <n v="1"/>
    <n v="0"/>
    <n v="1"/>
    <n v="1"/>
    <n v="1"/>
  </r>
  <r>
    <x v="0"/>
    <s v="NN"/>
    <s v="N"/>
    <s v="N"/>
    <s v="N"/>
    <s v="F"/>
    <s v="M"/>
    <n v="4"/>
    <s v="N"/>
    <s v="N"/>
    <n v="945"/>
    <n v="286"/>
    <n v="760"/>
    <n v="739"/>
    <n v="903"/>
  </r>
  <r>
    <x v="0"/>
    <s v="NN"/>
    <s v="N"/>
    <s v="N"/>
    <s v="N"/>
    <s v="F"/>
    <s v="M"/>
    <n v="5"/>
    <s v="N"/>
    <s v="N"/>
    <n v="1104"/>
    <n v="345"/>
    <n v="901"/>
    <n v="871"/>
    <n v="1056"/>
  </r>
  <r>
    <x v="0"/>
    <s v="NN"/>
    <s v="N"/>
    <s v="N"/>
    <s v="N"/>
    <s v="F"/>
    <s v="M"/>
    <n v="6"/>
    <s v="N"/>
    <s v="N"/>
    <n v="1240"/>
    <n v="402"/>
    <n v="1031"/>
    <n v="1010"/>
    <n v="1192"/>
  </r>
  <r>
    <x v="0"/>
    <s v="NN"/>
    <s v="N"/>
    <s v="N"/>
    <s v="N"/>
    <s v="F"/>
    <s v="M"/>
    <n v="7"/>
    <s v="N"/>
    <s v="N"/>
    <n v="1504"/>
    <n v="520"/>
    <n v="1222"/>
    <n v="1199"/>
    <n v="1433"/>
  </r>
  <r>
    <x v="0"/>
    <s v="NN"/>
    <s v="N"/>
    <s v="N"/>
    <s v="N"/>
    <s v="F"/>
    <s v="M"/>
    <n v="8"/>
    <s v="N"/>
    <s v="N"/>
    <n v="1699"/>
    <n v="599"/>
    <n v="1395"/>
    <n v="1354"/>
    <n v="1630"/>
  </r>
  <r>
    <x v="0"/>
    <s v="NN"/>
    <s v="N"/>
    <s v="N"/>
    <s v="N"/>
    <s v="F"/>
    <s v="M"/>
    <n v="9"/>
    <s v="N"/>
    <s v="N"/>
    <n v="1845"/>
    <n v="651"/>
    <n v="1555"/>
    <n v="1515"/>
    <n v="1785"/>
  </r>
  <r>
    <x v="0"/>
    <s v="NN"/>
    <s v="N"/>
    <s v="N"/>
    <s v="N"/>
    <s v="F"/>
    <s v="M"/>
    <n v="10"/>
    <s v="N"/>
    <s v="N"/>
    <n v="1731"/>
    <n v="614"/>
    <n v="1430"/>
    <n v="1391"/>
    <n v="1659"/>
  </r>
  <r>
    <x v="0"/>
    <s v="NN"/>
    <s v="N"/>
    <s v="N"/>
    <s v="N"/>
    <s v="F"/>
    <s v="M"/>
    <n v="11"/>
    <s v="N"/>
    <s v="N"/>
    <n v="1834"/>
    <n v="739"/>
    <n v="1551"/>
    <n v="1514"/>
    <n v="1786"/>
  </r>
  <r>
    <x v="0"/>
    <s v="NN"/>
    <s v="N"/>
    <s v="N"/>
    <s v="N"/>
    <s v="F"/>
    <s v="M"/>
    <n v="12"/>
    <s v="N"/>
    <s v="N"/>
    <n v="2005"/>
    <n v="827"/>
    <n v="1679"/>
    <n v="1642"/>
    <n v="1931"/>
  </r>
  <r>
    <x v="0"/>
    <s v="NN"/>
    <s v="N"/>
    <s v="N"/>
    <s v="N"/>
    <s v="F"/>
    <s v="M"/>
    <n v="13"/>
    <s v="N"/>
    <s v="N"/>
    <n v="2081"/>
    <n v="857"/>
    <n v="1739"/>
    <n v="1692"/>
    <n v="2018"/>
  </r>
  <r>
    <x v="0"/>
    <s v="NN"/>
    <s v="N"/>
    <s v="N"/>
    <s v="N"/>
    <s v="F"/>
    <s v="M"/>
    <n v="14"/>
    <s v="N"/>
    <s v="N"/>
    <n v="2319"/>
    <n v="985"/>
    <n v="1937"/>
    <n v="1885"/>
    <n v="2247"/>
  </r>
  <r>
    <x v="0"/>
    <s v="NN"/>
    <s v="N"/>
    <s v="N"/>
    <s v="N"/>
    <s v="F"/>
    <s v="M"/>
    <n v="15"/>
    <s v="N"/>
    <s v="N"/>
    <n v="2575"/>
    <n v="1085"/>
    <n v="2153"/>
    <n v="2114"/>
    <n v="2492"/>
  </r>
  <r>
    <x v="0"/>
    <s v="NN"/>
    <s v="N"/>
    <s v="N"/>
    <s v="N"/>
    <s v="F"/>
    <s v="M"/>
    <n v="16"/>
    <s v="N"/>
    <s v="N"/>
    <n v="2660"/>
    <n v="1163"/>
    <n v="2235"/>
    <n v="2182"/>
    <n v="2600"/>
  </r>
  <r>
    <x v="0"/>
    <s v="NN"/>
    <s v="N"/>
    <s v="N"/>
    <s v="N"/>
    <s v="F"/>
    <s v="M"/>
    <n v="17"/>
    <s v="N"/>
    <s v="N"/>
    <n v="2712"/>
    <n v="1286"/>
    <n v="2336"/>
    <n v="2275"/>
    <n v="2645"/>
  </r>
  <r>
    <x v="0"/>
    <s v="NN"/>
    <s v="N"/>
    <s v="N"/>
    <s v="N"/>
    <s v="F"/>
    <s v="M"/>
    <n v="18"/>
    <s v="N"/>
    <s v="N"/>
    <n v="2721"/>
    <n v="1308"/>
    <n v="2359"/>
    <n v="2278"/>
    <n v="2660"/>
  </r>
  <r>
    <x v="0"/>
    <s v="NN"/>
    <s v="N"/>
    <s v="N"/>
    <s v="N"/>
    <s v="F"/>
    <s v="M"/>
    <n v="19"/>
    <s v="N"/>
    <s v="N"/>
    <n v="2931"/>
    <n v="1399"/>
    <n v="2489"/>
    <n v="2410"/>
    <n v="2852"/>
  </r>
  <r>
    <x v="0"/>
    <s v="NN"/>
    <s v="N"/>
    <s v="N"/>
    <s v="N"/>
    <s v="F"/>
    <s v="M"/>
    <n v="20"/>
    <s v="N"/>
    <s v="N"/>
    <n v="3006"/>
    <n v="1464"/>
    <n v="2603"/>
    <n v="2532"/>
    <n v="2946"/>
  </r>
  <r>
    <x v="0"/>
    <s v="NN"/>
    <s v="N"/>
    <s v="N"/>
    <s v="N"/>
    <s v="F"/>
    <s v="M"/>
    <n v="21"/>
    <s v="N"/>
    <s v="N"/>
    <n v="3032"/>
    <n v="1376"/>
    <n v="2591"/>
    <n v="2513"/>
    <n v="2953"/>
  </r>
  <r>
    <x v="0"/>
    <s v="NN"/>
    <s v="N"/>
    <s v="N"/>
    <s v="N"/>
    <s v="F"/>
    <s v="M"/>
    <n v="22"/>
    <s v="N"/>
    <s v="N"/>
    <n v="2979"/>
    <n v="1434"/>
    <n v="2574"/>
    <n v="2505"/>
    <n v="2924"/>
  </r>
  <r>
    <x v="0"/>
    <s v="NN"/>
    <s v="N"/>
    <s v="N"/>
    <s v="N"/>
    <s v="F"/>
    <s v="M"/>
    <n v="23"/>
    <s v="N"/>
    <s v="N"/>
    <n v="2985"/>
    <n v="1409"/>
    <n v="2593"/>
    <n v="2509"/>
    <n v="2916"/>
  </r>
  <r>
    <x v="0"/>
    <s v="NN"/>
    <s v="N"/>
    <s v="N"/>
    <s v="N"/>
    <s v="F"/>
    <s v="M"/>
    <n v="24"/>
    <s v="N"/>
    <s v="N"/>
    <n v="3062"/>
    <n v="1464"/>
    <n v="2637"/>
    <n v="2541"/>
    <n v="2997"/>
  </r>
  <r>
    <x v="0"/>
    <s v="NN"/>
    <s v="N"/>
    <s v="N"/>
    <s v="N"/>
    <s v="F"/>
    <s v="M"/>
    <n v="25"/>
    <s v="N"/>
    <s v="N"/>
    <n v="3200"/>
    <n v="1553"/>
    <n v="2762"/>
    <n v="2685"/>
    <n v="3106"/>
  </r>
  <r>
    <x v="0"/>
    <s v="NN"/>
    <s v="N"/>
    <s v="N"/>
    <s v="N"/>
    <s v="F"/>
    <s v="M"/>
    <n v="25"/>
    <s v="Y"/>
    <s v="N"/>
    <n v="1"/>
    <n v="0"/>
    <n v="0"/>
    <n v="0"/>
    <n v="1"/>
  </r>
  <r>
    <x v="0"/>
    <s v="NN"/>
    <s v="N"/>
    <s v="N"/>
    <s v="N"/>
    <s v="F"/>
    <s v="M"/>
    <n v="26"/>
    <s v="N"/>
    <s v="N"/>
    <n v="3243"/>
    <n v="1578"/>
    <n v="2805"/>
    <n v="2739"/>
    <n v="3159"/>
  </r>
  <r>
    <x v="0"/>
    <s v="NN"/>
    <s v="N"/>
    <s v="N"/>
    <s v="N"/>
    <s v="F"/>
    <s v="M"/>
    <n v="27"/>
    <s v="N"/>
    <s v="N"/>
    <n v="3646"/>
    <n v="1708"/>
    <n v="3149"/>
    <n v="3058"/>
    <n v="3547"/>
  </r>
  <r>
    <x v="0"/>
    <s v="NN"/>
    <s v="N"/>
    <s v="N"/>
    <s v="N"/>
    <s v="F"/>
    <s v="M"/>
    <n v="27"/>
    <s v="Y"/>
    <s v="N"/>
    <n v="2"/>
    <n v="0"/>
    <n v="1"/>
    <n v="1"/>
    <n v="2"/>
  </r>
  <r>
    <x v="0"/>
    <s v="NN"/>
    <s v="N"/>
    <s v="N"/>
    <s v="N"/>
    <s v="F"/>
    <s v="M"/>
    <n v="28"/>
    <s v="N"/>
    <s v="N"/>
    <n v="3595"/>
    <n v="1779"/>
    <n v="3130"/>
    <n v="3060"/>
    <n v="3513"/>
  </r>
  <r>
    <x v="0"/>
    <s v="NN"/>
    <s v="N"/>
    <s v="N"/>
    <s v="N"/>
    <s v="F"/>
    <s v="M"/>
    <n v="28"/>
    <s v="Y"/>
    <s v="N"/>
    <n v="1"/>
    <n v="1"/>
    <n v="1"/>
    <n v="1"/>
    <n v="1"/>
  </r>
  <r>
    <x v="0"/>
    <s v="NN"/>
    <s v="N"/>
    <s v="N"/>
    <s v="N"/>
    <s v="F"/>
    <s v="M"/>
    <n v="29"/>
    <s v="N"/>
    <s v="N"/>
    <n v="3769"/>
    <n v="1807"/>
    <n v="3271"/>
    <n v="3170"/>
    <n v="3682"/>
  </r>
  <r>
    <x v="0"/>
    <s v="NN"/>
    <s v="N"/>
    <s v="N"/>
    <s v="N"/>
    <s v="F"/>
    <s v="M"/>
    <n v="29"/>
    <s v="Y"/>
    <s v="N"/>
    <n v="1"/>
    <n v="0"/>
    <n v="1"/>
    <n v="1"/>
    <n v="1"/>
  </r>
  <r>
    <x v="0"/>
    <s v="NN"/>
    <s v="N"/>
    <s v="N"/>
    <s v="N"/>
    <s v="F"/>
    <s v="M"/>
    <n v="30"/>
    <s v="N"/>
    <s v="N"/>
    <n v="4020"/>
    <n v="2049"/>
    <n v="3518"/>
    <n v="3406"/>
    <n v="3944"/>
  </r>
  <r>
    <x v="0"/>
    <s v="NN"/>
    <s v="N"/>
    <s v="N"/>
    <s v="N"/>
    <s v="F"/>
    <s v="M"/>
    <n v="30"/>
    <s v="Y"/>
    <s v="N"/>
    <n v="1"/>
    <n v="1"/>
    <n v="1"/>
    <n v="1"/>
    <n v="1"/>
  </r>
  <r>
    <x v="0"/>
    <s v="NN"/>
    <s v="N"/>
    <s v="N"/>
    <s v="N"/>
    <s v="F"/>
    <s v="M"/>
    <n v="31"/>
    <s v="N"/>
    <s v="N"/>
    <n v="4286"/>
    <n v="2302"/>
    <n v="3769"/>
    <n v="3641"/>
    <n v="4205"/>
  </r>
  <r>
    <x v="0"/>
    <s v="NN"/>
    <s v="N"/>
    <s v="N"/>
    <s v="N"/>
    <s v="F"/>
    <s v="M"/>
    <n v="32"/>
    <s v="N"/>
    <s v="N"/>
    <n v="3907"/>
    <n v="2031"/>
    <n v="3428"/>
    <n v="3310"/>
    <n v="3848"/>
  </r>
  <r>
    <x v="0"/>
    <s v="NN"/>
    <s v="N"/>
    <s v="N"/>
    <s v="N"/>
    <s v="F"/>
    <s v="M"/>
    <n v="33"/>
    <s v="N"/>
    <s v="N"/>
    <n v="3834"/>
    <n v="2045"/>
    <n v="3398"/>
    <n v="3276"/>
    <n v="3770"/>
  </r>
  <r>
    <x v="0"/>
    <s v="NN"/>
    <s v="N"/>
    <s v="N"/>
    <s v="N"/>
    <s v="F"/>
    <s v="M"/>
    <n v="34"/>
    <s v="N"/>
    <s v="N"/>
    <n v="3931"/>
    <n v="2167"/>
    <n v="3507"/>
    <n v="3394"/>
    <n v="3855"/>
  </r>
  <r>
    <x v="0"/>
    <s v="NN"/>
    <s v="N"/>
    <s v="N"/>
    <s v="N"/>
    <s v="F"/>
    <s v="M"/>
    <n v="35"/>
    <s v="N"/>
    <s v="N"/>
    <n v="3792"/>
    <n v="2182"/>
    <n v="3370"/>
    <n v="3235"/>
    <n v="3707"/>
  </r>
  <r>
    <x v="0"/>
    <s v="NN"/>
    <s v="N"/>
    <s v="N"/>
    <s v="N"/>
    <s v="F"/>
    <s v="M"/>
    <n v="36"/>
    <s v="N"/>
    <s v="N"/>
    <n v="3961"/>
    <n v="2294"/>
    <n v="3483"/>
    <n v="3338"/>
    <n v="3896"/>
  </r>
  <r>
    <x v="0"/>
    <s v="NN"/>
    <s v="N"/>
    <s v="N"/>
    <s v="N"/>
    <s v="F"/>
    <s v="M"/>
    <n v="37"/>
    <s v="N"/>
    <s v="N"/>
    <n v="4112"/>
    <n v="2420"/>
    <n v="3612"/>
    <n v="3454"/>
    <n v="4037"/>
  </r>
  <r>
    <x v="0"/>
    <s v="NN"/>
    <s v="N"/>
    <s v="N"/>
    <s v="N"/>
    <s v="F"/>
    <s v="M"/>
    <n v="38"/>
    <s v="N"/>
    <s v="N"/>
    <n v="3959"/>
    <n v="2352"/>
    <n v="3522"/>
    <n v="3360"/>
    <n v="3901"/>
  </r>
  <r>
    <x v="0"/>
    <s v="NN"/>
    <s v="N"/>
    <s v="N"/>
    <s v="N"/>
    <s v="F"/>
    <s v="M"/>
    <n v="38"/>
    <s v="N"/>
    <s v="Y"/>
    <n v="1"/>
    <n v="1"/>
    <n v="1"/>
    <n v="1"/>
    <n v="1"/>
  </r>
  <r>
    <x v="0"/>
    <s v="NN"/>
    <s v="N"/>
    <s v="N"/>
    <s v="N"/>
    <s v="F"/>
    <s v="M"/>
    <n v="39"/>
    <s v="N"/>
    <s v="N"/>
    <n v="3917"/>
    <n v="2355"/>
    <n v="3452"/>
    <n v="3297"/>
    <n v="3841"/>
  </r>
  <r>
    <x v="0"/>
    <s v="NN"/>
    <s v="N"/>
    <s v="N"/>
    <s v="N"/>
    <s v="F"/>
    <s v="M"/>
    <n v="40"/>
    <s v="N"/>
    <s v="N"/>
    <n v="3876"/>
    <n v="2425"/>
    <n v="3440"/>
    <n v="3278"/>
    <n v="3829"/>
  </r>
  <r>
    <x v="0"/>
    <s v="NN"/>
    <s v="N"/>
    <s v="N"/>
    <s v="N"/>
    <s v="F"/>
    <s v="M"/>
    <n v="41"/>
    <s v="N"/>
    <s v="N"/>
    <n v="3760"/>
    <n v="2349"/>
    <n v="3332"/>
    <n v="3155"/>
    <n v="3700"/>
  </r>
  <r>
    <x v="0"/>
    <s v="NN"/>
    <s v="N"/>
    <s v="N"/>
    <s v="N"/>
    <s v="F"/>
    <s v="M"/>
    <n v="42"/>
    <s v="N"/>
    <s v="N"/>
    <n v="3610"/>
    <n v="2367"/>
    <n v="3260"/>
    <n v="3084"/>
    <n v="3556"/>
  </r>
  <r>
    <x v="0"/>
    <s v="NN"/>
    <s v="N"/>
    <s v="N"/>
    <s v="N"/>
    <s v="F"/>
    <s v="M"/>
    <n v="43"/>
    <s v="N"/>
    <s v="N"/>
    <n v="3457"/>
    <n v="2276"/>
    <n v="3060"/>
    <n v="2893"/>
    <n v="3407"/>
  </r>
  <r>
    <x v="0"/>
    <s v="NN"/>
    <s v="N"/>
    <s v="N"/>
    <s v="N"/>
    <s v="F"/>
    <s v="M"/>
    <n v="44"/>
    <s v="N"/>
    <s v="N"/>
    <n v="3381"/>
    <n v="2246"/>
    <n v="3004"/>
    <n v="2816"/>
    <n v="3331"/>
  </r>
  <r>
    <x v="0"/>
    <s v="NN"/>
    <s v="N"/>
    <s v="N"/>
    <s v="N"/>
    <s v="F"/>
    <s v="M"/>
    <n v="45"/>
    <s v="N"/>
    <s v="N"/>
    <n v="3329"/>
    <n v="2297"/>
    <n v="2971"/>
    <n v="2776"/>
    <n v="3294"/>
  </r>
  <r>
    <x v="0"/>
    <s v="NN"/>
    <s v="N"/>
    <s v="N"/>
    <s v="N"/>
    <s v="F"/>
    <s v="M"/>
    <n v="46"/>
    <s v="N"/>
    <s v="N"/>
    <n v="3054"/>
    <n v="2121"/>
    <n v="2735"/>
    <n v="2549"/>
    <n v="3012"/>
  </r>
  <r>
    <x v="0"/>
    <s v="NN"/>
    <s v="N"/>
    <s v="N"/>
    <s v="N"/>
    <s v="F"/>
    <s v="M"/>
    <n v="47"/>
    <s v="N"/>
    <s v="N"/>
    <n v="3085"/>
    <n v="2171"/>
    <n v="2793"/>
    <n v="2590"/>
    <n v="3043"/>
  </r>
  <r>
    <x v="0"/>
    <s v="NN"/>
    <s v="N"/>
    <s v="N"/>
    <s v="N"/>
    <s v="F"/>
    <s v="M"/>
    <n v="48"/>
    <s v="N"/>
    <s v="N"/>
    <n v="2811"/>
    <n v="1956"/>
    <n v="2559"/>
    <n v="2345"/>
    <n v="2774"/>
  </r>
  <r>
    <x v="0"/>
    <s v="NN"/>
    <s v="N"/>
    <s v="N"/>
    <s v="N"/>
    <s v="F"/>
    <s v="M"/>
    <n v="48"/>
    <s v="Y"/>
    <s v="N"/>
    <n v="1"/>
    <n v="1"/>
    <n v="1"/>
    <n v="1"/>
    <n v="1"/>
  </r>
  <r>
    <x v="0"/>
    <s v="NN"/>
    <s v="N"/>
    <s v="N"/>
    <s v="N"/>
    <s v="F"/>
    <s v="M"/>
    <n v="49"/>
    <s v="N"/>
    <s v="N"/>
    <n v="2687"/>
    <n v="1900"/>
    <n v="2410"/>
    <n v="2254"/>
    <n v="2646"/>
  </r>
  <r>
    <x v="0"/>
    <s v="NN"/>
    <s v="N"/>
    <s v="N"/>
    <s v="N"/>
    <s v="F"/>
    <s v="M"/>
    <n v="50"/>
    <s v="N"/>
    <s v="N"/>
    <n v="2585"/>
    <n v="1869"/>
    <n v="2361"/>
    <n v="2184"/>
    <n v="2547"/>
  </r>
  <r>
    <x v="0"/>
    <s v="NN"/>
    <s v="N"/>
    <s v="N"/>
    <s v="N"/>
    <s v="F"/>
    <s v="M"/>
    <n v="51"/>
    <s v="N"/>
    <s v="N"/>
    <n v="2496"/>
    <n v="1833"/>
    <n v="2279"/>
    <n v="2104"/>
    <n v="2454"/>
  </r>
  <r>
    <x v="0"/>
    <s v="NN"/>
    <s v="N"/>
    <s v="N"/>
    <s v="N"/>
    <s v="F"/>
    <s v="M"/>
    <n v="52"/>
    <s v="N"/>
    <s v="N"/>
    <n v="2476"/>
    <n v="1823"/>
    <n v="2219"/>
    <n v="2042"/>
    <n v="2440"/>
  </r>
  <r>
    <x v="0"/>
    <s v="NN"/>
    <s v="N"/>
    <s v="N"/>
    <s v="N"/>
    <s v="F"/>
    <s v="M"/>
    <n v="53"/>
    <s v="N"/>
    <s v="N"/>
    <n v="2348"/>
    <n v="1737"/>
    <n v="2169"/>
    <n v="1991"/>
    <n v="2316"/>
  </r>
  <r>
    <x v="0"/>
    <s v="NN"/>
    <s v="N"/>
    <s v="N"/>
    <s v="N"/>
    <s v="F"/>
    <s v="M"/>
    <n v="54"/>
    <s v="N"/>
    <s v="N"/>
    <n v="2429"/>
    <n v="1824"/>
    <n v="2256"/>
    <n v="2065"/>
    <n v="2392"/>
  </r>
  <r>
    <x v="0"/>
    <s v="NN"/>
    <s v="N"/>
    <s v="N"/>
    <s v="N"/>
    <s v="F"/>
    <s v="M"/>
    <n v="55"/>
    <s v="N"/>
    <s v="N"/>
    <n v="1786"/>
    <n v="1349"/>
    <n v="1655"/>
    <n v="1523"/>
    <n v="1757"/>
  </r>
  <r>
    <x v="0"/>
    <s v="NN"/>
    <s v="N"/>
    <s v="N"/>
    <s v="N"/>
    <s v="F"/>
    <s v="M"/>
    <n v="56"/>
    <s v="N"/>
    <s v="N"/>
    <n v="1699"/>
    <n v="1267"/>
    <n v="1566"/>
    <n v="1425"/>
    <n v="1666"/>
  </r>
  <r>
    <x v="0"/>
    <s v="NN"/>
    <s v="N"/>
    <s v="N"/>
    <s v="N"/>
    <s v="F"/>
    <s v="M"/>
    <n v="57"/>
    <s v="N"/>
    <s v="N"/>
    <n v="1545"/>
    <n v="1149"/>
    <n v="1444"/>
    <n v="1289"/>
    <n v="1510"/>
  </r>
  <r>
    <x v="0"/>
    <s v="NN"/>
    <s v="N"/>
    <s v="N"/>
    <s v="N"/>
    <s v="F"/>
    <s v="M"/>
    <n v="58"/>
    <s v="N"/>
    <s v="N"/>
    <n v="1626"/>
    <n v="1252"/>
    <n v="1514"/>
    <n v="1378"/>
    <n v="1604"/>
  </r>
  <r>
    <x v="0"/>
    <s v="NN"/>
    <s v="N"/>
    <s v="N"/>
    <s v="N"/>
    <s v="F"/>
    <s v="M"/>
    <n v="59"/>
    <s v="N"/>
    <s v="N"/>
    <n v="1313"/>
    <n v="995"/>
    <n v="1221"/>
    <n v="1096"/>
    <n v="1291"/>
  </r>
  <r>
    <x v="0"/>
    <s v="NN"/>
    <s v="N"/>
    <s v="N"/>
    <s v="N"/>
    <s v="F"/>
    <s v="M"/>
    <n v="60"/>
    <s v="N"/>
    <s v="N"/>
    <n v="1124"/>
    <n v="864"/>
    <n v="1066"/>
    <n v="938"/>
    <n v="1104"/>
  </r>
  <r>
    <x v="0"/>
    <s v="NN"/>
    <s v="N"/>
    <s v="N"/>
    <s v="N"/>
    <s v="F"/>
    <s v="M"/>
    <n v="61"/>
    <s v="N"/>
    <s v="N"/>
    <n v="1041"/>
    <n v="816"/>
    <n v="952"/>
    <n v="863"/>
    <n v="1010"/>
  </r>
  <r>
    <x v="0"/>
    <s v="NN"/>
    <s v="N"/>
    <s v="N"/>
    <s v="N"/>
    <s v="F"/>
    <s v="M"/>
    <n v="62"/>
    <s v="N"/>
    <s v="N"/>
    <n v="941"/>
    <n v="730"/>
    <n v="876"/>
    <n v="767"/>
    <n v="920"/>
  </r>
  <r>
    <x v="0"/>
    <s v="NN"/>
    <s v="N"/>
    <s v="N"/>
    <s v="N"/>
    <s v="F"/>
    <s v="M"/>
    <n v="63"/>
    <s v="N"/>
    <s v="N"/>
    <n v="836"/>
    <n v="628"/>
    <n v="755"/>
    <n v="659"/>
    <n v="816"/>
  </r>
  <r>
    <x v="0"/>
    <s v="NN"/>
    <s v="N"/>
    <s v="N"/>
    <s v="N"/>
    <s v="F"/>
    <s v="M"/>
    <n v="64"/>
    <s v="N"/>
    <s v="N"/>
    <n v="799"/>
    <n v="613"/>
    <n v="729"/>
    <n v="640"/>
    <n v="782"/>
  </r>
  <r>
    <x v="0"/>
    <s v="NN"/>
    <s v="N"/>
    <s v="N"/>
    <s v="N"/>
    <s v="F"/>
    <s v="M"/>
    <n v="65"/>
    <s v="N"/>
    <s v="N"/>
    <n v="608"/>
    <n v="471"/>
    <n v="562"/>
    <n v="486"/>
    <n v="596"/>
  </r>
  <r>
    <x v="0"/>
    <s v="NN"/>
    <s v="N"/>
    <s v="N"/>
    <s v="N"/>
    <s v="F"/>
    <s v="M"/>
    <n v="66"/>
    <s v="N"/>
    <s v="N"/>
    <n v="530"/>
    <n v="406"/>
    <n v="501"/>
    <n v="443"/>
    <n v="518"/>
  </r>
  <r>
    <x v="0"/>
    <s v="NN"/>
    <s v="N"/>
    <s v="N"/>
    <s v="N"/>
    <s v="F"/>
    <s v="M"/>
    <n v="67"/>
    <s v="N"/>
    <s v="N"/>
    <n v="431"/>
    <n v="337"/>
    <n v="393"/>
    <n v="348"/>
    <n v="419"/>
  </r>
  <r>
    <x v="0"/>
    <s v="NN"/>
    <s v="N"/>
    <s v="N"/>
    <s v="N"/>
    <s v="F"/>
    <s v="M"/>
    <n v="68"/>
    <s v="N"/>
    <s v="N"/>
    <n v="380"/>
    <n v="294"/>
    <n v="355"/>
    <n v="299"/>
    <n v="373"/>
  </r>
  <r>
    <x v="0"/>
    <s v="NN"/>
    <s v="N"/>
    <s v="N"/>
    <s v="N"/>
    <s v="F"/>
    <s v="M"/>
    <n v="69"/>
    <s v="N"/>
    <s v="N"/>
    <n v="378"/>
    <n v="301"/>
    <n v="371"/>
    <n v="319"/>
    <n v="375"/>
  </r>
  <r>
    <x v="0"/>
    <s v="NN"/>
    <s v="N"/>
    <s v="N"/>
    <s v="N"/>
    <s v="F"/>
    <s v="M"/>
    <n v="70"/>
    <s v="N"/>
    <s v="N"/>
    <n v="269"/>
    <n v="213"/>
    <n v="249"/>
    <n v="218"/>
    <n v="264"/>
  </r>
  <r>
    <x v="0"/>
    <s v="NN"/>
    <s v="N"/>
    <s v="N"/>
    <s v="N"/>
    <s v="F"/>
    <s v="M"/>
    <n v="71"/>
    <s v="N"/>
    <s v="N"/>
    <n v="192"/>
    <n v="154"/>
    <n v="185"/>
    <n v="155"/>
    <n v="188"/>
  </r>
  <r>
    <x v="0"/>
    <s v="NN"/>
    <s v="N"/>
    <s v="N"/>
    <s v="N"/>
    <s v="F"/>
    <s v="M"/>
    <n v="72"/>
    <s v="N"/>
    <s v="N"/>
    <n v="177"/>
    <n v="135"/>
    <n v="169"/>
    <n v="142"/>
    <n v="171"/>
  </r>
  <r>
    <x v="0"/>
    <s v="NN"/>
    <s v="N"/>
    <s v="N"/>
    <s v="N"/>
    <s v="F"/>
    <s v="M"/>
    <n v="73"/>
    <s v="N"/>
    <s v="N"/>
    <n v="147"/>
    <n v="112"/>
    <n v="140"/>
    <n v="117"/>
    <n v="140"/>
  </r>
  <r>
    <x v="0"/>
    <s v="NN"/>
    <s v="N"/>
    <s v="N"/>
    <s v="N"/>
    <s v="F"/>
    <s v="M"/>
    <n v="74"/>
    <s v="N"/>
    <s v="N"/>
    <n v="119"/>
    <n v="95"/>
    <n v="115"/>
    <n v="102"/>
    <n v="114"/>
  </r>
  <r>
    <x v="0"/>
    <s v="NN"/>
    <s v="N"/>
    <s v="N"/>
    <s v="N"/>
    <s v="F"/>
    <s v="M"/>
    <n v="75"/>
    <s v="N"/>
    <s v="N"/>
    <n v="83"/>
    <n v="61"/>
    <n v="82"/>
    <n v="66"/>
    <n v="78"/>
  </r>
  <r>
    <x v="0"/>
    <s v="NN"/>
    <s v="N"/>
    <s v="N"/>
    <s v="N"/>
    <s v="F"/>
    <s v="M"/>
    <n v="76"/>
    <s v="N"/>
    <s v="N"/>
    <n v="65"/>
    <n v="45"/>
    <n v="60"/>
    <n v="50"/>
    <n v="59"/>
  </r>
  <r>
    <x v="0"/>
    <s v="NN"/>
    <s v="N"/>
    <s v="N"/>
    <s v="N"/>
    <s v="F"/>
    <s v="M"/>
    <n v="77"/>
    <s v="N"/>
    <s v="N"/>
    <n v="42"/>
    <n v="31"/>
    <n v="47"/>
    <n v="37"/>
    <n v="41"/>
  </r>
  <r>
    <x v="0"/>
    <s v="NN"/>
    <s v="N"/>
    <s v="N"/>
    <s v="N"/>
    <s v="F"/>
    <s v="M"/>
    <n v="78"/>
    <s v="N"/>
    <s v="N"/>
    <n v="24"/>
    <n v="19"/>
    <n v="20"/>
    <n v="15"/>
    <n v="23"/>
  </r>
  <r>
    <x v="0"/>
    <s v="NN"/>
    <s v="N"/>
    <s v="N"/>
    <s v="N"/>
    <s v="F"/>
    <s v="M"/>
    <n v="79"/>
    <s v="N"/>
    <s v="N"/>
    <n v="17"/>
    <n v="13"/>
    <n v="17"/>
    <n v="14"/>
    <n v="17"/>
  </r>
  <r>
    <x v="0"/>
    <s v="NN"/>
    <s v="N"/>
    <s v="N"/>
    <s v="N"/>
    <s v="F"/>
    <s v="M"/>
    <n v="80"/>
    <s v="N"/>
    <s v="N"/>
    <n v="12"/>
    <n v="10"/>
    <n v="8"/>
    <n v="7"/>
    <n v="12"/>
  </r>
  <r>
    <x v="0"/>
    <s v="NN"/>
    <s v="N"/>
    <s v="N"/>
    <s v="N"/>
    <s v="F"/>
    <s v="M"/>
    <n v="81"/>
    <s v="N"/>
    <s v="N"/>
    <n v="8"/>
    <n v="7"/>
    <n v="8"/>
    <n v="6"/>
    <n v="8"/>
  </r>
  <r>
    <x v="0"/>
    <s v="NN"/>
    <s v="N"/>
    <s v="N"/>
    <s v="N"/>
    <s v="F"/>
    <s v="M"/>
    <n v="82"/>
    <s v="N"/>
    <s v="N"/>
    <n v="2"/>
    <n v="0"/>
    <n v="2"/>
    <n v="1"/>
    <n v="2"/>
  </r>
  <r>
    <x v="0"/>
    <s v="NN"/>
    <s v="N"/>
    <s v="N"/>
    <s v="N"/>
    <s v="F"/>
    <s v="M"/>
    <n v="83"/>
    <s v="N"/>
    <s v="N"/>
    <n v="8"/>
    <n v="5"/>
    <n v="9"/>
    <n v="4"/>
    <n v="6"/>
  </r>
  <r>
    <x v="0"/>
    <s v="NN"/>
    <s v="N"/>
    <s v="N"/>
    <s v="N"/>
    <s v="F"/>
    <s v="M"/>
    <m/>
    <s v="N"/>
    <s v="N"/>
    <n v="1"/>
    <n v="1"/>
    <n v="1"/>
    <n v="1"/>
    <n v="1"/>
  </r>
  <r>
    <x v="0"/>
    <s v="NN"/>
    <s v="N"/>
    <s v="N"/>
    <s v="N"/>
    <s v="F"/>
    <s v="S"/>
    <n v="0"/>
    <s v="N"/>
    <s v="N"/>
    <n v="150"/>
    <n v="66"/>
    <n v="115"/>
    <n v="113"/>
    <n v="144"/>
  </r>
  <r>
    <x v="0"/>
    <s v="NN"/>
    <s v="N"/>
    <s v="N"/>
    <s v="N"/>
    <s v="F"/>
    <s v="S"/>
    <n v="0"/>
    <s v="Y"/>
    <s v="N"/>
    <n v="2"/>
    <n v="2"/>
    <n v="2"/>
    <n v="2"/>
    <n v="2"/>
  </r>
  <r>
    <x v="0"/>
    <s v="NN"/>
    <s v="N"/>
    <s v="N"/>
    <s v="N"/>
    <s v="F"/>
    <s v="S"/>
    <n v="1"/>
    <s v="N"/>
    <s v="N"/>
    <n v="293"/>
    <n v="127"/>
    <n v="232"/>
    <n v="221"/>
    <n v="285"/>
  </r>
  <r>
    <x v="0"/>
    <s v="NN"/>
    <s v="N"/>
    <s v="N"/>
    <s v="N"/>
    <s v="F"/>
    <s v="S"/>
    <n v="1"/>
    <s v="Y"/>
    <s v="N"/>
    <n v="2"/>
    <n v="1"/>
    <n v="1"/>
    <n v="0"/>
    <n v="2"/>
  </r>
  <r>
    <x v="0"/>
    <s v="NN"/>
    <s v="N"/>
    <s v="N"/>
    <s v="N"/>
    <s v="F"/>
    <s v="S"/>
    <n v="2"/>
    <s v="N"/>
    <s v="N"/>
    <n v="427"/>
    <n v="192"/>
    <n v="352"/>
    <n v="334"/>
    <n v="409"/>
  </r>
  <r>
    <x v="0"/>
    <s v="NN"/>
    <s v="N"/>
    <s v="N"/>
    <s v="N"/>
    <s v="F"/>
    <s v="S"/>
    <n v="2"/>
    <s v="Y"/>
    <s v="N"/>
    <n v="2"/>
    <n v="2"/>
    <n v="2"/>
    <n v="2"/>
    <n v="2"/>
  </r>
  <r>
    <x v="0"/>
    <s v="NN"/>
    <s v="N"/>
    <s v="N"/>
    <s v="N"/>
    <s v="F"/>
    <s v="S"/>
    <n v="3"/>
    <s v="N"/>
    <s v="N"/>
    <n v="510"/>
    <n v="236"/>
    <n v="405"/>
    <n v="388"/>
    <n v="499"/>
  </r>
  <r>
    <x v="0"/>
    <s v="NN"/>
    <s v="N"/>
    <s v="N"/>
    <s v="N"/>
    <s v="F"/>
    <s v="S"/>
    <n v="3"/>
    <s v="Y"/>
    <s v="N"/>
    <n v="1"/>
    <n v="0"/>
    <n v="1"/>
    <n v="1"/>
    <n v="1"/>
  </r>
  <r>
    <x v="0"/>
    <s v="NN"/>
    <s v="N"/>
    <s v="N"/>
    <s v="N"/>
    <s v="F"/>
    <s v="S"/>
    <n v="3"/>
    <s v="Y"/>
    <s v="Y"/>
    <n v="1"/>
    <n v="1"/>
    <n v="1"/>
    <n v="1"/>
    <n v="1"/>
  </r>
  <r>
    <x v="0"/>
    <s v="NN"/>
    <s v="N"/>
    <s v="N"/>
    <s v="N"/>
    <s v="F"/>
    <s v="S"/>
    <n v="4"/>
    <s v="N"/>
    <s v="N"/>
    <n v="509"/>
    <n v="243"/>
    <n v="386"/>
    <n v="381"/>
    <n v="499"/>
  </r>
  <r>
    <x v="0"/>
    <s v="NN"/>
    <s v="N"/>
    <s v="N"/>
    <s v="N"/>
    <s v="F"/>
    <s v="S"/>
    <n v="4"/>
    <s v="Y"/>
    <s v="N"/>
    <n v="1"/>
    <n v="1"/>
    <n v="1"/>
    <n v="1"/>
    <n v="1"/>
  </r>
  <r>
    <x v="0"/>
    <s v="NN"/>
    <s v="N"/>
    <s v="N"/>
    <s v="N"/>
    <s v="F"/>
    <s v="S"/>
    <n v="4"/>
    <s v="Y"/>
    <s v="Y"/>
    <n v="1"/>
    <n v="1"/>
    <n v="1"/>
    <n v="1"/>
    <n v="1"/>
  </r>
  <r>
    <x v="0"/>
    <s v="NN"/>
    <s v="N"/>
    <s v="N"/>
    <s v="N"/>
    <s v="F"/>
    <s v="S"/>
    <n v="5"/>
    <s v="N"/>
    <s v="N"/>
    <n v="605"/>
    <n v="287"/>
    <n v="507"/>
    <n v="483"/>
    <n v="591"/>
  </r>
  <r>
    <x v="0"/>
    <s v="NN"/>
    <s v="N"/>
    <s v="N"/>
    <s v="N"/>
    <s v="F"/>
    <s v="S"/>
    <n v="5"/>
    <s v="Y"/>
    <s v="N"/>
    <n v="1"/>
    <n v="1"/>
    <n v="1"/>
    <n v="1"/>
    <n v="1"/>
  </r>
  <r>
    <x v="0"/>
    <s v="NN"/>
    <s v="N"/>
    <s v="N"/>
    <s v="N"/>
    <s v="F"/>
    <s v="S"/>
    <n v="6"/>
    <s v="N"/>
    <s v="N"/>
    <n v="746"/>
    <n v="372"/>
    <n v="621"/>
    <n v="591"/>
    <n v="731"/>
  </r>
  <r>
    <x v="0"/>
    <s v="NN"/>
    <s v="N"/>
    <s v="N"/>
    <s v="N"/>
    <s v="F"/>
    <s v="S"/>
    <n v="6"/>
    <s v="N"/>
    <s v="Y"/>
    <n v="1"/>
    <n v="0"/>
    <n v="1"/>
    <n v="1"/>
    <n v="1"/>
  </r>
  <r>
    <x v="0"/>
    <s v="NN"/>
    <s v="N"/>
    <s v="N"/>
    <s v="N"/>
    <s v="F"/>
    <s v="S"/>
    <n v="6"/>
    <s v="Y"/>
    <s v="N"/>
    <n v="2"/>
    <n v="2"/>
    <n v="1"/>
    <n v="1"/>
    <n v="2"/>
  </r>
  <r>
    <x v="0"/>
    <s v="NN"/>
    <s v="N"/>
    <s v="N"/>
    <s v="N"/>
    <s v="F"/>
    <s v="S"/>
    <n v="7"/>
    <s v="N"/>
    <s v="N"/>
    <n v="890"/>
    <n v="405"/>
    <n v="716"/>
    <n v="685"/>
    <n v="867"/>
  </r>
  <r>
    <x v="0"/>
    <s v="NN"/>
    <s v="N"/>
    <s v="N"/>
    <s v="N"/>
    <s v="F"/>
    <s v="S"/>
    <n v="7"/>
    <s v="N"/>
    <s v="Y"/>
    <n v="1"/>
    <n v="0"/>
    <n v="1"/>
    <n v="0"/>
    <n v="1"/>
  </r>
  <r>
    <x v="0"/>
    <s v="NN"/>
    <s v="N"/>
    <s v="N"/>
    <s v="N"/>
    <s v="F"/>
    <s v="S"/>
    <n v="7"/>
    <s v="Y"/>
    <s v="N"/>
    <n v="3"/>
    <n v="3"/>
    <n v="3"/>
    <n v="3"/>
    <n v="3"/>
  </r>
  <r>
    <x v="0"/>
    <s v="NN"/>
    <s v="N"/>
    <s v="N"/>
    <s v="N"/>
    <s v="F"/>
    <s v="S"/>
    <n v="8"/>
    <s v="N"/>
    <s v="N"/>
    <n v="852"/>
    <n v="396"/>
    <n v="706"/>
    <n v="673"/>
    <n v="833"/>
  </r>
  <r>
    <x v="0"/>
    <s v="NN"/>
    <s v="N"/>
    <s v="N"/>
    <s v="N"/>
    <s v="F"/>
    <s v="S"/>
    <n v="8"/>
    <s v="Y"/>
    <s v="N"/>
    <n v="1"/>
    <n v="0"/>
    <n v="1"/>
    <n v="1"/>
    <n v="1"/>
  </r>
  <r>
    <x v="0"/>
    <s v="NN"/>
    <s v="N"/>
    <s v="N"/>
    <s v="N"/>
    <s v="F"/>
    <s v="S"/>
    <n v="9"/>
    <s v="N"/>
    <s v="N"/>
    <n v="1020"/>
    <n v="434"/>
    <n v="828"/>
    <n v="787"/>
    <n v="990"/>
  </r>
  <r>
    <x v="0"/>
    <s v="NN"/>
    <s v="N"/>
    <s v="N"/>
    <s v="N"/>
    <s v="F"/>
    <s v="S"/>
    <n v="10"/>
    <s v="N"/>
    <s v="N"/>
    <n v="1018"/>
    <n v="440"/>
    <n v="821"/>
    <n v="786"/>
    <n v="1004"/>
  </r>
  <r>
    <x v="0"/>
    <s v="NN"/>
    <s v="N"/>
    <s v="N"/>
    <s v="N"/>
    <s v="F"/>
    <s v="S"/>
    <n v="11"/>
    <s v="N"/>
    <s v="N"/>
    <n v="1045"/>
    <n v="479"/>
    <n v="870"/>
    <n v="840"/>
    <n v="1016"/>
  </r>
  <r>
    <x v="0"/>
    <s v="NN"/>
    <s v="N"/>
    <s v="N"/>
    <s v="N"/>
    <s v="F"/>
    <s v="S"/>
    <n v="12"/>
    <s v="N"/>
    <s v="N"/>
    <n v="1157"/>
    <n v="502"/>
    <n v="964"/>
    <n v="923"/>
    <n v="1133"/>
  </r>
  <r>
    <x v="0"/>
    <s v="NN"/>
    <s v="N"/>
    <s v="N"/>
    <s v="N"/>
    <s v="F"/>
    <s v="S"/>
    <n v="13"/>
    <s v="N"/>
    <s v="N"/>
    <n v="1100"/>
    <n v="442"/>
    <n v="933"/>
    <n v="892"/>
    <n v="1084"/>
  </r>
  <r>
    <x v="0"/>
    <s v="NN"/>
    <s v="N"/>
    <s v="N"/>
    <s v="N"/>
    <s v="F"/>
    <s v="S"/>
    <n v="14"/>
    <s v="N"/>
    <s v="N"/>
    <n v="1219"/>
    <n v="549"/>
    <n v="1017"/>
    <n v="984"/>
    <n v="1182"/>
  </r>
  <r>
    <x v="0"/>
    <s v="NN"/>
    <s v="N"/>
    <s v="N"/>
    <s v="N"/>
    <s v="F"/>
    <s v="S"/>
    <n v="15"/>
    <s v="N"/>
    <s v="N"/>
    <n v="1407"/>
    <n v="617"/>
    <n v="1180"/>
    <n v="1148"/>
    <n v="1382"/>
  </r>
  <r>
    <x v="0"/>
    <s v="NN"/>
    <s v="N"/>
    <s v="N"/>
    <s v="N"/>
    <s v="F"/>
    <s v="S"/>
    <n v="16"/>
    <s v="N"/>
    <s v="N"/>
    <n v="1295"/>
    <n v="570"/>
    <n v="1085"/>
    <n v="1050"/>
    <n v="1275"/>
  </r>
  <r>
    <x v="0"/>
    <s v="NN"/>
    <s v="N"/>
    <s v="N"/>
    <s v="N"/>
    <s v="F"/>
    <s v="S"/>
    <n v="17"/>
    <s v="N"/>
    <s v="N"/>
    <n v="1439"/>
    <n v="633"/>
    <n v="1188"/>
    <n v="1142"/>
    <n v="1393"/>
  </r>
  <r>
    <x v="0"/>
    <s v="NN"/>
    <s v="N"/>
    <s v="N"/>
    <s v="N"/>
    <s v="F"/>
    <s v="S"/>
    <n v="18"/>
    <s v="N"/>
    <s v="N"/>
    <n v="1443"/>
    <n v="619"/>
    <n v="1222"/>
    <n v="1180"/>
    <n v="1404"/>
  </r>
  <r>
    <x v="0"/>
    <s v="NN"/>
    <s v="N"/>
    <s v="N"/>
    <s v="N"/>
    <s v="F"/>
    <s v="S"/>
    <n v="19"/>
    <s v="N"/>
    <s v="N"/>
    <n v="1429"/>
    <n v="646"/>
    <n v="1185"/>
    <n v="1150"/>
    <n v="1386"/>
  </r>
  <r>
    <x v="0"/>
    <s v="NN"/>
    <s v="N"/>
    <s v="N"/>
    <s v="N"/>
    <s v="F"/>
    <s v="S"/>
    <n v="19"/>
    <s v="N"/>
    <s v="Y"/>
    <n v="1"/>
    <n v="1"/>
    <n v="1"/>
    <n v="1"/>
    <n v="1"/>
  </r>
  <r>
    <x v="0"/>
    <s v="NN"/>
    <s v="N"/>
    <s v="N"/>
    <s v="N"/>
    <s v="F"/>
    <s v="S"/>
    <n v="20"/>
    <s v="N"/>
    <s v="N"/>
    <n v="1486"/>
    <n v="670"/>
    <n v="1242"/>
    <n v="1187"/>
    <n v="1447"/>
  </r>
  <r>
    <x v="0"/>
    <s v="NN"/>
    <s v="N"/>
    <s v="N"/>
    <s v="N"/>
    <s v="F"/>
    <s v="S"/>
    <n v="21"/>
    <s v="N"/>
    <s v="N"/>
    <n v="1462"/>
    <n v="642"/>
    <n v="1217"/>
    <n v="1157"/>
    <n v="1427"/>
  </r>
  <r>
    <x v="0"/>
    <s v="NN"/>
    <s v="N"/>
    <s v="N"/>
    <s v="N"/>
    <s v="F"/>
    <s v="S"/>
    <n v="21"/>
    <s v="Y"/>
    <s v="N"/>
    <n v="1"/>
    <n v="0"/>
    <n v="1"/>
    <n v="1"/>
    <n v="1"/>
  </r>
  <r>
    <x v="0"/>
    <s v="NN"/>
    <s v="N"/>
    <s v="N"/>
    <s v="N"/>
    <s v="F"/>
    <s v="S"/>
    <n v="22"/>
    <s v="N"/>
    <s v="N"/>
    <n v="1528"/>
    <n v="640"/>
    <n v="1230"/>
    <n v="1195"/>
    <n v="1483"/>
  </r>
  <r>
    <x v="0"/>
    <s v="NN"/>
    <s v="N"/>
    <s v="N"/>
    <s v="N"/>
    <s v="F"/>
    <s v="S"/>
    <n v="23"/>
    <s v="N"/>
    <s v="N"/>
    <n v="1591"/>
    <n v="691"/>
    <n v="1302"/>
    <n v="1273"/>
    <n v="1547"/>
  </r>
  <r>
    <x v="0"/>
    <s v="NN"/>
    <s v="N"/>
    <s v="N"/>
    <s v="N"/>
    <s v="F"/>
    <s v="S"/>
    <n v="24"/>
    <s v="N"/>
    <s v="N"/>
    <n v="1522"/>
    <n v="647"/>
    <n v="1251"/>
    <n v="1209"/>
    <n v="1468"/>
  </r>
  <r>
    <x v="0"/>
    <s v="NN"/>
    <s v="N"/>
    <s v="N"/>
    <s v="N"/>
    <s v="F"/>
    <s v="S"/>
    <n v="24"/>
    <s v="Y"/>
    <s v="N"/>
    <n v="1"/>
    <n v="0"/>
    <n v="1"/>
    <n v="1"/>
    <n v="1"/>
  </r>
  <r>
    <x v="0"/>
    <s v="NN"/>
    <s v="N"/>
    <s v="N"/>
    <s v="N"/>
    <s v="F"/>
    <s v="S"/>
    <n v="25"/>
    <s v="N"/>
    <s v="N"/>
    <n v="1602"/>
    <n v="710"/>
    <n v="1323"/>
    <n v="1284"/>
    <n v="1568"/>
  </r>
  <r>
    <x v="0"/>
    <s v="NN"/>
    <s v="N"/>
    <s v="N"/>
    <s v="N"/>
    <s v="F"/>
    <s v="S"/>
    <n v="26"/>
    <s v="N"/>
    <s v="N"/>
    <n v="1672"/>
    <n v="696"/>
    <n v="1384"/>
    <n v="1342"/>
    <n v="1634"/>
  </r>
  <r>
    <x v="0"/>
    <s v="NN"/>
    <s v="N"/>
    <s v="N"/>
    <s v="N"/>
    <s v="F"/>
    <s v="S"/>
    <n v="27"/>
    <s v="N"/>
    <s v="N"/>
    <n v="1786"/>
    <n v="729"/>
    <n v="1468"/>
    <n v="1428"/>
    <n v="1721"/>
  </r>
  <r>
    <x v="0"/>
    <s v="NN"/>
    <s v="N"/>
    <s v="N"/>
    <s v="N"/>
    <s v="F"/>
    <s v="S"/>
    <n v="28"/>
    <s v="N"/>
    <s v="N"/>
    <n v="1867"/>
    <n v="843"/>
    <n v="1561"/>
    <n v="1494"/>
    <n v="1812"/>
  </r>
  <r>
    <x v="0"/>
    <s v="NN"/>
    <s v="N"/>
    <s v="N"/>
    <s v="N"/>
    <s v="F"/>
    <s v="S"/>
    <n v="29"/>
    <s v="N"/>
    <s v="N"/>
    <n v="1964"/>
    <n v="909"/>
    <n v="1647"/>
    <n v="1581"/>
    <n v="1918"/>
  </r>
  <r>
    <x v="0"/>
    <s v="NN"/>
    <s v="N"/>
    <s v="N"/>
    <s v="N"/>
    <s v="F"/>
    <s v="S"/>
    <n v="30"/>
    <s v="N"/>
    <s v="N"/>
    <n v="2034"/>
    <n v="932"/>
    <n v="1697"/>
    <n v="1627"/>
    <n v="1969"/>
  </r>
  <r>
    <x v="0"/>
    <s v="NN"/>
    <s v="N"/>
    <s v="N"/>
    <s v="N"/>
    <s v="F"/>
    <s v="S"/>
    <n v="31"/>
    <s v="N"/>
    <s v="N"/>
    <n v="2169"/>
    <n v="1018"/>
    <n v="1803"/>
    <n v="1728"/>
    <n v="2121"/>
  </r>
  <r>
    <x v="0"/>
    <s v="NN"/>
    <s v="N"/>
    <s v="N"/>
    <s v="N"/>
    <s v="F"/>
    <s v="S"/>
    <n v="32"/>
    <s v="N"/>
    <s v="N"/>
    <n v="2025"/>
    <n v="969"/>
    <n v="1685"/>
    <n v="1614"/>
    <n v="1969"/>
  </r>
  <r>
    <x v="0"/>
    <s v="NN"/>
    <s v="N"/>
    <s v="N"/>
    <s v="N"/>
    <s v="F"/>
    <s v="S"/>
    <n v="33"/>
    <s v="N"/>
    <s v="N"/>
    <n v="1888"/>
    <n v="943"/>
    <n v="1618"/>
    <n v="1546"/>
    <n v="1845"/>
  </r>
  <r>
    <x v="0"/>
    <s v="NN"/>
    <s v="N"/>
    <s v="N"/>
    <s v="N"/>
    <s v="F"/>
    <s v="S"/>
    <n v="34"/>
    <s v="N"/>
    <s v="N"/>
    <n v="1958"/>
    <n v="940"/>
    <n v="1647"/>
    <n v="1549"/>
    <n v="1912"/>
  </r>
  <r>
    <x v="0"/>
    <s v="NN"/>
    <s v="N"/>
    <s v="N"/>
    <s v="N"/>
    <s v="F"/>
    <s v="S"/>
    <n v="35"/>
    <s v="N"/>
    <s v="N"/>
    <n v="2018"/>
    <n v="981"/>
    <n v="1729"/>
    <n v="1635"/>
    <n v="1982"/>
  </r>
  <r>
    <x v="0"/>
    <s v="NN"/>
    <s v="N"/>
    <s v="N"/>
    <s v="N"/>
    <s v="F"/>
    <s v="S"/>
    <n v="36"/>
    <s v="N"/>
    <s v="N"/>
    <n v="2144"/>
    <n v="1125"/>
    <n v="1827"/>
    <n v="1727"/>
    <n v="2109"/>
  </r>
  <r>
    <x v="0"/>
    <s v="NN"/>
    <s v="N"/>
    <s v="N"/>
    <s v="N"/>
    <s v="F"/>
    <s v="S"/>
    <n v="37"/>
    <s v="N"/>
    <s v="N"/>
    <n v="2154"/>
    <n v="1131"/>
    <n v="1800"/>
    <n v="1701"/>
    <n v="2102"/>
  </r>
  <r>
    <x v="0"/>
    <s v="NN"/>
    <s v="N"/>
    <s v="N"/>
    <s v="N"/>
    <s v="F"/>
    <s v="S"/>
    <n v="38"/>
    <s v="N"/>
    <s v="N"/>
    <n v="2170"/>
    <n v="1237"/>
    <n v="1860"/>
    <n v="1770"/>
    <n v="2135"/>
  </r>
  <r>
    <x v="0"/>
    <s v="NN"/>
    <s v="N"/>
    <s v="N"/>
    <s v="N"/>
    <s v="F"/>
    <s v="S"/>
    <n v="38"/>
    <s v="Y"/>
    <s v="N"/>
    <n v="1"/>
    <n v="0"/>
    <n v="1"/>
    <n v="1"/>
    <n v="1"/>
  </r>
  <r>
    <x v="0"/>
    <s v="NN"/>
    <s v="N"/>
    <s v="N"/>
    <s v="N"/>
    <s v="F"/>
    <s v="S"/>
    <n v="39"/>
    <s v="N"/>
    <s v="N"/>
    <n v="2039"/>
    <n v="1118"/>
    <n v="1763"/>
    <n v="1651"/>
    <n v="2008"/>
  </r>
  <r>
    <x v="0"/>
    <s v="NN"/>
    <s v="N"/>
    <s v="N"/>
    <s v="N"/>
    <s v="F"/>
    <s v="S"/>
    <n v="39"/>
    <s v="N"/>
    <s v="Y"/>
    <n v="1"/>
    <n v="0"/>
    <n v="0"/>
    <n v="0"/>
    <n v="1"/>
  </r>
  <r>
    <x v="0"/>
    <s v="NN"/>
    <s v="N"/>
    <s v="N"/>
    <s v="N"/>
    <s v="F"/>
    <s v="S"/>
    <n v="40"/>
    <s v="N"/>
    <s v="N"/>
    <n v="1978"/>
    <n v="1103"/>
    <n v="1662"/>
    <n v="1555"/>
    <n v="1930"/>
  </r>
  <r>
    <x v="0"/>
    <s v="NN"/>
    <s v="N"/>
    <s v="N"/>
    <s v="N"/>
    <s v="F"/>
    <s v="S"/>
    <n v="41"/>
    <s v="N"/>
    <s v="N"/>
    <n v="1977"/>
    <n v="1077"/>
    <n v="1649"/>
    <n v="1545"/>
    <n v="1931"/>
  </r>
  <r>
    <x v="0"/>
    <s v="NN"/>
    <s v="N"/>
    <s v="N"/>
    <s v="N"/>
    <s v="F"/>
    <s v="S"/>
    <n v="42"/>
    <s v="N"/>
    <s v="N"/>
    <n v="1820"/>
    <n v="1013"/>
    <n v="1556"/>
    <n v="1443"/>
    <n v="1784"/>
  </r>
  <r>
    <x v="0"/>
    <s v="NN"/>
    <s v="N"/>
    <s v="N"/>
    <s v="N"/>
    <s v="F"/>
    <s v="S"/>
    <n v="43"/>
    <s v="N"/>
    <s v="N"/>
    <n v="1774"/>
    <n v="1046"/>
    <n v="1517"/>
    <n v="1373"/>
    <n v="1736"/>
  </r>
  <r>
    <x v="0"/>
    <s v="NN"/>
    <s v="N"/>
    <s v="N"/>
    <s v="N"/>
    <s v="F"/>
    <s v="S"/>
    <n v="44"/>
    <s v="N"/>
    <s v="N"/>
    <n v="1675"/>
    <n v="1041"/>
    <n v="1419"/>
    <n v="1331"/>
    <n v="1650"/>
  </r>
  <r>
    <x v="0"/>
    <s v="NN"/>
    <s v="N"/>
    <s v="N"/>
    <s v="N"/>
    <s v="F"/>
    <s v="S"/>
    <n v="45"/>
    <s v="N"/>
    <s v="N"/>
    <n v="1605"/>
    <n v="981"/>
    <n v="1399"/>
    <n v="1264"/>
    <n v="1575"/>
  </r>
  <r>
    <x v="0"/>
    <s v="NN"/>
    <s v="N"/>
    <s v="N"/>
    <s v="N"/>
    <s v="F"/>
    <s v="S"/>
    <n v="46"/>
    <s v="N"/>
    <s v="N"/>
    <n v="1528"/>
    <n v="964"/>
    <n v="1300"/>
    <n v="1208"/>
    <n v="1498"/>
  </r>
  <r>
    <x v="0"/>
    <s v="NN"/>
    <s v="N"/>
    <s v="N"/>
    <s v="N"/>
    <s v="F"/>
    <s v="S"/>
    <n v="47"/>
    <s v="N"/>
    <s v="N"/>
    <n v="1362"/>
    <n v="848"/>
    <n v="1189"/>
    <n v="1076"/>
    <n v="1332"/>
  </r>
  <r>
    <x v="0"/>
    <s v="NN"/>
    <s v="N"/>
    <s v="N"/>
    <s v="N"/>
    <s v="F"/>
    <s v="S"/>
    <n v="48"/>
    <s v="N"/>
    <s v="N"/>
    <n v="1251"/>
    <n v="804"/>
    <n v="1080"/>
    <n v="973"/>
    <n v="1215"/>
  </r>
  <r>
    <x v="0"/>
    <s v="NN"/>
    <s v="N"/>
    <s v="N"/>
    <s v="N"/>
    <s v="F"/>
    <s v="S"/>
    <n v="49"/>
    <s v="N"/>
    <s v="N"/>
    <n v="1144"/>
    <n v="757"/>
    <n v="979"/>
    <n v="886"/>
    <n v="1126"/>
  </r>
  <r>
    <x v="0"/>
    <s v="NN"/>
    <s v="N"/>
    <s v="N"/>
    <s v="N"/>
    <s v="F"/>
    <s v="S"/>
    <n v="50"/>
    <s v="N"/>
    <s v="N"/>
    <n v="1064"/>
    <n v="696"/>
    <n v="923"/>
    <n v="824"/>
    <n v="1043"/>
  </r>
  <r>
    <x v="0"/>
    <s v="NN"/>
    <s v="N"/>
    <s v="N"/>
    <s v="N"/>
    <s v="F"/>
    <s v="S"/>
    <n v="51"/>
    <s v="N"/>
    <s v="N"/>
    <n v="1025"/>
    <n v="651"/>
    <n v="902"/>
    <n v="810"/>
    <n v="1006"/>
  </r>
  <r>
    <x v="0"/>
    <s v="NN"/>
    <s v="N"/>
    <s v="N"/>
    <s v="N"/>
    <s v="F"/>
    <s v="S"/>
    <n v="52"/>
    <s v="N"/>
    <s v="N"/>
    <n v="950"/>
    <n v="613"/>
    <n v="848"/>
    <n v="748"/>
    <n v="935"/>
  </r>
  <r>
    <x v="0"/>
    <s v="NN"/>
    <s v="N"/>
    <s v="N"/>
    <s v="N"/>
    <s v="F"/>
    <s v="S"/>
    <n v="53"/>
    <s v="N"/>
    <s v="N"/>
    <n v="941"/>
    <n v="623"/>
    <n v="802"/>
    <n v="722"/>
    <n v="919"/>
  </r>
  <r>
    <x v="0"/>
    <s v="NN"/>
    <s v="N"/>
    <s v="N"/>
    <s v="N"/>
    <s v="F"/>
    <s v="S"/>
    <n v="54"/>
    <s v="N"/>
    <s v="N"/>
    <n v="866"/>
    <n v="588"/>
    <n v="757"/>
    <n v="678"/>
    <n v="856"/>
  </r>
  <r>
    <x v="0"/>
    <s v="NN"/>
    <s v="N"/>
    <s v="N"/>
    <s v="N"/>
    <s v="F"/>
    <s v="S"/>
    <n v="55"/>
    <s v="N"/>
    <s v="N"/>
    <n v="605"/>
    <n v="395"/>
    <n v="525"/>
    <n v="471"/>
    <n v="598"/>
  </r>
  <r>
    <x v="0"/>
    <s v="NN"/>
    <s v="N"/>
    <s v="N"/>
    <s v="N"/>
    <s v="F"/>
    <s v="S"/>
    <n v="56"/>
    <s v="N"/>
    <s v="N"/>
    <n v="570"/>
    <n v="392"/>
    <n v="496"/>
    <n v="443"/>
    <n v="560"/>
  </r>
  <r>
    <x v="0"/>
    <s v="NN"/>
    <s v="N"/>
    <s v="N"/>
    <s v="N"/>
    <s v="F"/>
    <s v="S"/>
    <n v="57"/>
    <s v="N"/>
    <s v="N"/>
    <n v="469"/>
    <n v="320"/>
    <n v="417"/>
    <n v="356"/>
    <n v="461"/>
  </r>
  <r>
    <x v="0"/>
    <s v="NN"/>
    <s v="N"/>
    <s v="N"/>
    <s v="N"/>
    <s v="F"/>
    <s v="S"/>
    <n v="58"/>
    <s v="N"/>
    <s v="N"/>
    <n v="555"/>
    <n v="391"/>
    <n v="497"/>
    <n v="436"/>
    <n v="548"/>
  </r>
  <r>
    <x v="0"/>
    <s v="NN"/>
    <s v="N"/>
    <s v="N"/>
    <s v="N"/>
    <s v="F"/>
    <s v="S"/>
    <n v="59"/>
    <s v="N"/>
    <s v="N"/>
    <n v="398"/>
    <n v="288"/>
    <n v="351"/>
    <n v="305"/>
    <n v="391"/>
  </r>
  <r>
    <x v="0"/>
    <s v="NN"/>
    <s v="N"/>
    <s v="N"/>
    <s v="N"/>
    <s v="F"/>
    <s v="S"/>
    <n v="60"/>
    <s v="N"/>
    <s v="N"/>
    <n v="331"/>
    <n v="224"/>
    <n v="297"/>
    <n v="249"/>
    <n v="315"/>
  </r>
  <r>
    <x v="0"/>
    <s v="NN"/>
    <s v="N"/>
    <s v="N"/>
    <s v="N"/>
    <s v="F"/>
    <s v="S"/>
    <n v="61"/>
    <s v="N"/>
    <s v="N"/>
    <n v="242"/>
    <n v="173"/>
    <n v="216"/>
    <n v="182"/>
    <n v="233"/>
  </r>
  <r>
    <x v="0"/>
    <s v="NN"/>
    <s v="N"/>
    <s v="N"/>
    <s v="N"/>
    <s v="F"/>
    <s v="S"/>
    <n v="62"/>
    <s v="N"/>
    <s v="N"/>
    <n v="213"/>
    <n v="155"/>
    <n v="189"/>
    <n v="168"/>
    <n v="212"/>
  </r>
  <r>
    <x v="0"/>
    <s v="NN"/>
    <s v="N"/>
    <s v="N"/>
    <s v="N"/>
    <s v="F"/>
    <s v="S"/>
    <n v="63"/>
    <s v="N"/>
    <s v="N"/>
    <n v="198"/>
    <n v="139"/>
    <n v="175"/>
    <n v="151"/>
    <n v="195"/>
  </r>
  <r>
    <x v="0"/>
    <s v="NN"/>
    <s v="N"/>
    <s v="N"/>
    <s v="N"/>
    <s v="F"/>
    <s v="S"/>
    <n v="64"/>
    <s v="N"/>
    <s v="N"/>
    <n v="141"/>
    <n v="106"/>
    <n v="128"/>
    <n v="113"/>
    <n v="138"/>
  </r>
  <r>
    <x v="0"/>
    <s v="NN"/>
    <s v="N"/>
    <s v="N"/>
    <s v="N"/>
    <s v="F"/>
    <s v="S"/>
    <n v="65"/>
    <s v="N"/>
    <s v="N"/>
    <n v="97"/>
    <n v="69"/>
    <n v="83"/>
    <n v="70"/>
    <n v="96"/>
  </r>
  <r>
    <x v="0"/>
    <s v="NN"/>
    <s v="N"/>
    <s v="N"/>
    <s v="N"/>
    <s v="F"/>
    <s v="S"/>
    <n v="66"/>
    <s v="N"/>
    <s v="N"/>
    <n v="105"/>
    <n v="75"/>
    <n v="98"/>
    <n v="81"/>
    <n v="105"/>
  </r>
  <r>
    <x v="0"/>
    <s v="NN"/>
    <s v="N"/>
    <s v="N"/>
    <s v="N"/>
    <s v="F"/>
    <s v="S"/>
    <n v="67"/>
    <s v="N"/>
    <s v="N"/>
    <n v="85"/>
    <n v="49"/>
    <n v="67"/>
    <n v="55"/>
    <n v="79"/>
  </r>
  <r>
    <x v="0"/>
    <s v="NN"/>
    <s v="N"/>
    <s v="N"/>
    <s v="N"/>
    <s v="F"/>
    <s v="S"/>
    <n v="68"/>
    <s v="N"/>
    <s v="N"/>
    <n v="53"/>
    <n v="39"/>
    <n v="50"/>
    <n v="39"/>
    <n v="51"/>
  </r>
  <r>
    <x v="0"/>
    <s v="NN"/>
    <s v="N"/>
    <s v="N"/>
    <s v="N"/>
    <s v="F"/>
    <s v="S"/>
    <n v="69"/>
    <s v="N"/>
    <s v="N"/>
    <n v="42"/>
    <n v="32"/>
    <n v="34"/>
    <n v="32"/>
    <n v="40"/>
  </r>
  <r>
    <x v="0"/>
    <s v="NN"/>
    <s v="N"/>
    <s v="N"/>
    <s v="N"/>
    <s v="F"/>
    <s v="S"/>
    <n v="70"/>
    <s v="N"/>
    <s v="N"/>
    <n v="42"/>
    <n v="37"/>
    <n v="35"/>
    <n v="34"/>
    <n v="41"/>
  </r>
  <r>
    <x v="0"/>
    <s v="NN"/>
    <s v="N"/>
    <s v="N"/>
    <s v="N"/>
    <s v="F"/>
    <s v="S"/>
    <n v="71"/>
    <s v="N"/>
    <s v="N"/>
    <n v="28"/>
    <n v="20"/>
    <n v="25"/>
    <n v="20"/>
    <n v="27"/>
  </r>
  <r>
    <x v="0"/>
    <s v="NN"/>
    <s v="N"/>
    <s v="N"/>
    <s v="N"/>
    <s v="F"/>
    <s v="S"/>
    <n v="72"/>
    <s v="N"/>
    <s v="N"/>
    <n v="19"/>
    <n v="13"/>
    <n v="19"/>
    <n v="14"/>
    <n v="18"/>
  </r>
  <r>
    <x v="0"/>
    <s v="NN"/>
    <s v="N"/>
    <s v="N"/>
    <s v="N"/>
    <s v="F"/>
    <s v="S"/>
    <n v="73"/>
    <s v="N"/>
    <s v="N"/>
    <n v="12"/>
    <n v="9"/>
    <n v="11"/>
    <n v="9"/>
    <n v="12"/>
  </r>
  <r>
    <x v="0"/>
    <s v="NN"/>
    <s v="N"/>
    <s v="N"/>
    <s v="N"/>
    <s v="F"/>
    <s v="S"/>
    <n v="74"/>
    <s v="N"/>
    <s v="N"/>
    <n v="23"/>
    <n v="19"/>
    <n v="22"/>
    <n v="17"/>
    <n v="23"/>
  </r>
  <r>
    <x v="0"/>
    <s v="NN"/>
    <s v="N"/>
    <s v="N"/>
    <s v="N"/>
    <s v="F"/>
    <s v="S"/>
    <n v="75"/>
    <s v="N"/>
    <s v="N"/>
    <n v="6"/>
    <n v="6"/>
    <n v="6"/>
    <n v="5"/>
    <n v="6"/>
  </r>
  <r>
    <x v="0"/>
    <s v="NN"/>
    <s v="N"/>
    <s v="N"/>
    <s v="N"/>
    <s v="F"/>
    <s v="S"/>
    <n v="76"/>
    <s v="N"/>
    <s v="N"/>
    <n v="4"/>
    <n v="4"/>
    <n v="4"/>
    <n v="3"/>
    <n v="4"/>
  </r>
  <r>
    <x v="0"/>
    <s v="NN"/>
    <s v="N"/>
    <s v="N"/>
    <s v="N"/>
    <s v="F"/>
    <s v="S"/>
    <n v="77"/>
    <s v="N"/>
    <s v="N"/>
    <n v="3"/>
    <n v="1"/>
    <n v="2"/>
    <n v="1"/>
    <n v="3"/>
  </r>
  <r>
    <x v="0"/>
    <s v="NN"/>
    <s v="N"/>
    <s v="N"/>
    <s v="N"/>
    <s v="F"/>
    <s v="S"/>
    <n v="78"/>
    <s v="N"/>
    <s v="N"/>
    <n v="3"/>
    <n v="1"/>
    <n v="3"/>
    <n v="2"/>
    <n v="3"/>
  </r>
  <r>
    <x v="0"/>
    <s v="NN"/>
    <s v="N"/>
    <s v="N"/>
    <s v="N"/>
    <s v="F"/>
    <s v="S"/>
    <n v="79"/>
    <s v="N"/>
    <s v="N"/>
    <n v="1"/>
    <n v="1"/>
    <n v="1"/>
    <n v="1"/>
    <n v="1"/>
  </r>
  <r>
    <x v="0"/>
    <s v="NN"/>
    <s v="N"/>
    <s v="N"/>
    <s v="N"/>
    <s v="F"/>
    <s v="S"/>
    <n v="82"/>
    <s v="N"/>
    <s v="N"/>
    <n v="1"/>
    <n v="1"/>
    <n v="1"/>
    <n v="1"/>
    <n v="1"/>
  </r>
  <r>
    <x v="0"/>
    <s v="NN"/>
    <s v="N"/>
    <s v="N"/>
    <s v="N"/>
    <s v="F"/>
    <s v="S"/>
    <n v="83"/>
    <s v="N"/>
    <s v="N"/>
    <n v="1"/>
    <n v="1"/>
    <n v="1"/>
    <n v="1"/>
    <n v="1"/>
  </r>
  <r>
    <x v="0"/>
    <s v="NN"/>
    <s v="N"/>
    <s v="N"/>
    <s v="N"/>
    <s v="M"/>
    <s v="M"/>
    <n v="0"/>
    <s v="N"/>
    <s v="N"/>
    <n v="156"/>
    <n v="43"/>
    <n v="117"/>
    <n v="114"/>
    <n v="143"/>
  </r>
  <r>
    <x v="0"/>
    <s v="NN"/>
    <s v="N"/>
    <s v="N"/>
    <s v="N"/>
    <s v="M"/>
    <s v="M"/>
    <n v="1"/>
    <s v="N"/>
    <s v="N"/>
    <n v="636"/>
    <n v="164"/>
    <n v="481"/>
    <n v="468"/>
    <n v="583"/>
  </r>
  <r>
    <x v="0"/>
    <s v="NN"/>
    <s v="N"/>
    <s v="N"/>
    <s v="N"/>
    <s v="M"/>
    <s v="M"/>
    <n v="1"/>
    <s v="N"/>
    <s v="Y"/>
    <n v="1"/>
    <n v="1"/>
    <n v="1"/>
    <n v="1"/>
    <n v="1"/>
  </r>
  <r>
    <x v="0"/>
    <s v="NN"/>
    <s v="N"/>
    <s v="N"/>
    <s v="N"/>
    <s v="M"/>
    <s v="M"/>
    <n v="2"/>
    <s v="N"/>
    <s v="N"/>
    <n v="1455"/>
    <n v="413"/>
    <n v="1088"/>
    <n v="1063"/>
    <n v="1379"/>
  </r>
  <r>
    <x v="0"/>
    <s v="NN"/>
    <s v="N"/>
    <s v="N"/>
    <s v="N"/>
    <s v="M"/>
    <s v="M"/>
    <n v="3"/>
    <s v="N"/>
    <s v="N"/>
    <n v="986"/>
    <n v="258"/>
    <n v="778"/>
    <n v="757"/>
    <n v="941"/>
  </r>
  <r>
    <x v="0"/>
    <s v="NN"/>
    <s v="N"/>
    <s v="N"/>
    <s v="N"/>
    <s v="M"/>
    <s v="M"/>
    <n v="4"/>
    <s v="N"/>
    <s v="N"/>
    <n v="964"/>
    <n v="285"/>
    <n v="803"/>
    <n v="782"/>
    <n v="917"/>
  </r>
  <r>
    <x v="0"/>
    <s v="NN"/>
    <s v="N"/>
    <s v="N"/>
    <s v="N"/>
    <s v="M"/>
    <s v="M"/>
    <n v="4"/>
    <s v="Y"/>
    <s v="N"/>
    <n v="1"/>
    <n v="0"/>
    <n v="1"/>
    <n v="1"/>
    <n v="1"/>
  </r>
  <r>
    <x v="0"/>
    <s v="NN"/>
    <s v="N"/>
    <s v="N"/>
    <s v="N"/>
    <s v="M"/>
    <s v="M"/>
    <n v="5"/>
    <s v="N"/>
    <s v="N"/>
    <n v="922"/>
    <n v="239"/>
    <n v="770"/>
    <n v="744"/>
    <n v="878"/>
  </r>
  <r>
    <x v="0"/>
    <s v="NN"/>
    <s v="N"/>
    <s v="N"/>
    <s v="N"/>
    <s v="M"/>
    <s v="M"/>
    <n v="5"/>
    <s v="N"/>
    <s v="Y"/>
    <n v="1"/>
    <n v="0"/>
    <n v="1"/>
    <n v="1"/>
    <n v="1"/>
  </r>
  <r>
    <x v="0"/>
    <s v="NN"/>
    <s v="N"/>
    <s v="N"/>
    <s v="N"/>
    <s v="M"/>
    <s v="M"/>
    <n v="6"/>
    <s v="N"/>
    <s v="N"/>
    <n v="1026"/>
    <n v="276"/>
    <n v="845"/>
    <n v="826"/>
    <n v="965"/>
  </r>
  <r>
    <x v="0"/>
    <s v="NN"/>
    <s v="N"/>
    <s v="N"/>
    <s v="N"/>
    <s v="M"/>
    <s v="M"/>
    <n v="7"/>
    <s v="N"/>
    <s v="N"/>
    <n v="1286"/>
    <n v="391"/>
    <n v="1012"/>
    <n v="977"/>
    <n v="1228"/>
  </r>
  <r>
    <x v="0"/>
    <s v="NN"/>
    <s v="N"/>
    <s v="N"/>
    <s v="N"/>
    <s v="M"/>
    <s v="M"/>
    <n v="7"/>
    <s v="Y"/>
    <s v="N"/>
    <n v="1"/>
    <n v="0"/>
    <n v="1"/>
    <n v="1"/>
    <n v="1"/>
  </r>
  <r>
    <x v="0"/>
    <s v="NN"/>
    <s v="N"/>
    <s v="N"/>
    <s v="N"/>
    <s v="M"/>
    <s v="M"/>
    <n v="8"/>
    <s v="N"/>
    <s v="N"/>
    <n v="1291"/>
    <n v="391"/>
    <n v="1039"/>
    <n v="1000"/>
    <n v="1224"/>
  </r>
  <r>
    <x v="0"/>
    <s v="NN"/>
    <s v="N"/>
    <s v="N"/>
    <s v="N"/>
    <s v="M"/>
    <s v="M"/>
    <n v="9"/>
    <s v="N"/>
    <s v="N"/>
    <n v="1578"/>
    <n v="537"/>
    <n v="1272"/>
    <n v="1227"/>
    <n v="1522"/>
  </r>
  <r>
    <x v="0"/>
    <s v="NN"/>
    <s v="N"/>
    <s v="N"/>
    <s v="N"/>
    <s v="M"/>
    <s v="M"/>
    <n v="10"/>
    <s v="N"/>
    <s v="N"/>
    <n v="1642"/>
    <n v="568"/>
    <n v="1304"/>
    <n v="1251"/>
    <n v="1582"/>
  </r>
  <r>
    <x v="0"/>
    <s v="NN"/>
    <s v="N"/>
    <s v="N"/>
    <s v="N"/>
    <s v="M"/>
    <s v="M"/>
    <n v="11"/>
    <s v="N"/>
    <s v="N"/>
    <n v="1917"/>
    <n v="727"/>
    <n v="1584"/>
    <n v="1530"/>
    <n v="1858"/>
  </r>
  <r>
    <x v="0"/>
    <s v="NN"/>
    <s v="N"/>
    <s v="N"/>
    <s v="N"/>
    <s v="M"/>
    <s v="M"/>
    <n v="11"/>
    <s v="Y"/>
    <s v="N"/>
    <n v="1"/>
    <n v="0"/>
    <n v="1"/>
    <n v="1"/>
    <n v="1"/>
  </r>
  <r>
    <x v="0"/>
    <s v="NN"/>
    <s v="N"/>
    <s v="N"/>
    <s v="N"/>
    <s v="M"/>
    <s v="M"/>
    <n v="12"/>
    <s v="N"/>
    <s v="N"/>
    <n v="2096"/>
    <n v="854"/>
    <n v="1682"/>
    <n v="1618"/>
    <n v="2011"/>
  </r>
  <r>
    <x v="0"/>
    <s v="NN"/>
    <s v="N"/>
    <s v="N"/>
    <s v="N"/>
    <s v="M"/>
    <s v="M"/>
    <n v="13"/>
    <s v="N"/>
    <s v="N"/>
    <n v="2304"/>
    <n v="950"/>
    <n v="1897"/>
    <n v="1825"/>
    <n v="2231"/>
  </r>
  <r>
    <x v="0"/>
    <s v="NN"/>
    <s v="N"/>
    <s v="N"/>
    <s v="N"/>
    <s v="M"/>
    <s v="M"/>
    <n v="14"/>
    <s v="N"/>
    <s v="N"/>
    <n v="2700"/>
    <n v="1139"/>
    <n v="2146"/>
    <n v="2073"/>
    <n v="2611"/>
  </r>
  <r>
    <x v="0"/>
    <s v="NN"/>
    <s v="N"/>
    <s v="N"/>
    <s v="N"/>
    <s v="M"/>
    <s v="M"/>
    <n v="15"/>
    <s v="N"/>
    <s v="N"/>
    <n v="3141"/>
    <n v="1332"/>
    <n v="2530"/>
    <n v="2433"/>
    <n v="3035"/>
  </r>
  <r>
    <x v="0"/>
    <s v="NN"/>
    <s v="N"/>
    <s v="N"/>
    <s v="N"/>
    <s v="M"/>
    <s v="M"/>
    <n v="16"/>
    <s v="N"/>
    <s v="N"/>
    <n v="3525"/>
    <n v="1549"/>
    <n v="2859"/>
    <n v="2760"/>
    <n v="3423"/>
  </r>
  <r>
    <x v="0"/>
    <s v="NN"/>
    <s v="N"/>
    <s v="N"/>
    <s v="N"/>
    <s v="M"/>
    <s v="M"/>
    <n v="16"/>
    <s v="N"/>
    <s v="Y"/>
    <n v="1"/>
    <n v="0"/>
    <n v="1"/>
    <n v="1"/>
    <n v="1"/>
  </r>
  <r>
    <x v="0"/>
    <s v="NN"/>
    <s v="N"/>
    <s v="N"/>
    <s v="N"/>
    <s v="M"/>
    <s v="M"/>
    <n v="17"/>
    <s v="N"/>
    <s v="N"/>
    <n v="3741"/>
    <n v="1613"/>
    <n v="3009"/>
    <n v="2881"/>
    <n v="3608"/>
  </r>
  <r>
    <x v="0"/>
    <s v="NN"/>
    <s v="N"/>
    <s v="N"/>
    <s v="N"/>
    <s v="M"/>
    <s v="M"/>
    <n v="18"/>
    <s v="N"/>
    <s v="N"/>
    <n v="3677"/>
    <n v="1636"/>
    <n v="3008"/>
    <n v="2884"/>
    <n v="3584"/>
  </r>
  <r>
    <x v="0"/>
    <s v="NN"/>
    <s v="N"/>
    <s v="N"/>
    <s v="N"/>
    <s v="M"/>
    <s v="M"/>
    <n v="19"/>
    <s v="N"/>
    <s v="N"/>
    <n v="4106"/>
    <n v="1839"/>
    <n v="3341"/>
    <n v="3201"/>
    <n v="3999"/>
  </r>
  <r>
    <x v="0"/>
    <s v="NN"/>
    <s v="N"/>
    <s v="N"/>
    <s v="N"/>
    <s v="M"/>
    <s v="M"/>
    <n v="20"/>
    <s v="N"/>
    <s v="N"/>
    <n v="4111"/>
    <n v="1845"/>
    <n v="3380"/>
    <n v="3252"/>
    <n v="3992"/>
  </r>
  <r>
    <x v="0"/>
    <s v="NN"/>
    <s v="N"/>
    <s v="N"/>
    <s v="N"/>
    <s v="M"/>
    <s v="M"/>
    <n v="21"/>
    <s v="N"/>
    <s v="N"/>
    <n v="4433"/>
    <n v="2059"/>
    <n v="3595"/>
    <n v="3428"/>
    <n v="4301"/>
  </r>
  <r>
    <x v="0"/>
    <s v="NN"/>
    <s v="N"/>
    <s v="N"/>
    <s v="N"/>
    <s v="M"/>
    <s v="M"/>
    <n v="22"/>
    <s v="N"/>
    <s v="N"/>
    <n v="4566"/>
    <n v="2117"/>
    <n v="3707"/>
    <n v="3562"/>
    <n v="4415"/>
  </r>
  <r>
    <x v="0"/>
    <s v="NN"/>
    <s v="N"/>
    <s v="N"/>
    <s v="N"/>
    <s v="M"/>
    <s v="M"/>
    <n v="22"/>
    <s v="Y"/>
    <s v="N"/>
    <n v="1"/>
    <n v="0"/>
    <n v="0"/>
    <n v="0"/>
    <n v="0"/>
  </r>
  <r>
    <x v="0"/>
    <s v="NN"/>
    <s v="N"/>
    <s v="N"/>
    <s v="N"/>
    <s v="M"/>
    <s v="M"/>
    <n v="23"/>
    <s v="N"/>
    <s v="N"/>
    <n v="4978"/>
    <n v="2302"/>
    <n v="4103"/>
    <n v="3930"/>
    <n v="4821"/>
  </r>
  <r>
    <x v="0"/>
    <s v="NN"/>
    <s v="N"/>
    <s v="N"/>
    <s v="N"/>
    <s v="M"/>
    <s v="M"/>
    <n v="24"/>
    <s v="N"/>
    <s v="N"/>
    <n v="5141"/>
    <n v="2378"/>
    <n v="4274"/>
    <n v="4111"/>
    <n v="5002"/>
  </r>
  <r>
    <x v="0"/>
    <s v="NN"/>
    <s v="N"/>
    <s v="N"/>
    <s v="N"/>
    <s v="M"/>
    <s v="M"/>
    <n v="25"/>
    <s v="N"/>
    <s v="N"/>
    <n v="5270"/>
    <n v="2459"/>
    <n v="4341"/>
    <n v="4170"/>
    <n v="5104"/>
  </r>
  <r>
    <x v="0"/>
    <s v="NN"/>
    <s v="N"/>
    <s v="N"/>
    <s v="N"/>
    <s v="M"/>
    <s v="M"/>
    <n v="26"/>
    <s v="N"/>
    <s v="N"/>
    <n v="5784"/>
    <n v="2719"/>
    <n v="4690"/>
    <n v="4518"/>
    <n v="5605"/>
  </r>
  <r>
    <x v="0"/>
    <s v="NN"/>
    <s v="N"/>
    <s v="N"/>
    <s v="N"/>
    <s v="M"/>
    <s v="M"/>
    <n v="27"/>
    <s v="N"/>
    <s v="N"/>
    <n v="6529"/>
    <n v="2976"/>
    <n v="5325"/>
    <n v="5112"/>
    <n v="6336"/>
  </r>
  <r>
    <x v="0"/>
    <s v="NN"/>
    <s v="N"/>
    <s v="N"/>
    <s v="N"/>
    <s v="M"/>
    <s v="M"/>
    <n v="27"/>
    <s v="Y"/>
    <s v="N"/>
    <n v="1"/>
    <n v="1"/>
    <n v="1"/>
    <n v="1"/>
    <n v="1"/>
  </r>
  <r>
    <x v="0"/>
    <s v="NN"/>
    <s v="N"/>
    <s v="N"/>
    <s v="N"/>
    <s v="M"/>
    <s v="M"/>
    <n v="28"/>
    <s v="N"/>
    <s v="N"/>
    <n v="6935"/>
    <n v="3314"/>
    <n v="5717"/>
    <n v="5512"/>
    <n v="6705"/>
  </r>
  <r>
    <x v="0"/>
    <s v="NN"/>
    <s v="N"/>
    <s v="N"/>
    <s v="N"/>
    <s v="M"/>
    <s v="M"/>
    <n v="28"/>
    <s v="Y"/>
    <s v="N"/>
    <n v="1"/>
    <n v="1"/>
    <n v="0"/>
    <n v="0"/>
    <n v="1"/>
  </r>
  <r>
    <x v="0"/>
    <s v="NN"/>
    <s v="N"/>
    <s v="N"/>
    <s v="N"/>
    <s v="M"/>
    <s v="M"/>
    <n v="29"/>
    <s v="N"/>
    <s v="N"/>
    <n v="7584"/>
    <n v="3522"/>
    <n v="6184"/>
    <n v="5938"/>
    <n v="7341"/>
  </r>
  <r>
    <x v="0"/>
    <s v="NN"/>
    <s v="N"/>
    <s v="N"/>
    <s v="N"/>
    <s v="M"/>
    <s v="M"/>
    <n v="30"/>
    <s v="N"/>
    <s v="N"/>
    <n v="7805"/>
    <n v="3885"/>
    <n v="6446"/>
    <n v="6194"/>
    <n v="7587"/>
  </r>
  <r>
    <x v="0"/>
    <s v="NN"/>
    <s v="N"/>
    <s v="N"/>
    <s v="N"/>
    <s v="M"/>
    <s v="M"/>
    <n v="31"/>
    <s v="N"/>
    <s v="N"/>
    <n v="8164"/>
    <n v="3938"/>
    <n v="6661"/>
    <n v="6400"/>
    <n v="7908"/>
  </r>
  <r>
    <x v="0"/>
    <s v="NN"/>
    <s v="N"/>
    <s v="N"/>
    <s v="N"/>
    <s v="M"/>
    <s v="M"/>
    <n v="31"/>
    <s v="Y"/>
    <s v="Y"/>
    <n v="2"/>
    <n v="2"/>
    <n v="2"/>
    <n v="2"/>
    <n v="2"/>
  </r>
  <r>
    <x v="0"/>
    <s v="NN"/>
    <s v="N"/>
    <s v="N"/>
    <s v="N"/>
    <s v="M"/>
    <s v="M"/>
    <n v="32"/>
    <s v="N"/>
    <s v="N"/>
    <n v="7386"/>
    <n v="3779"/>
    <n v="6117"/>
    <n v="5873"/>
    <n v="7162"/>
  </r>
  <r>
    <x v="0"/>
    <s v="NN"/>
    <s v="N"/>
    <s v="N"/>
    <s v="N"/>
    <s v="M"/>
    <s v="M"/>
    <n v="33"/>
    <s v="N"/>
    <s v="N"/>
    <n v="7431"/>
    <n v="3849"/>
    <n v="6139"/>
    <n v="5890"/>
    <n v="7250"/>
  </r>
  <r>
    <x v="0"/>
    <s v="NN"/>
    <s v="N"/>
    <s v="N"/>
    <s v="N"/>
    <s v="M"/>
    <s v="M"/>
    <n v="33"/>
    <s v="Y"/>
    <s v="N"/>
    <n v="1"/>
    <n v="0"/>
    <n v="0"/>
    <n v="1"/>
    <n v="1"/>
  </r>
  <r>
    <x v="0"/>
    <s v="NN"/>
    <s v="N"/>
    <s v="N"/>
    <s v="N"/>
    <s v="M"/>
    <s v="M"/>
    <n v="34"/>
    <s v="N"/>
    <s v="N"/>
    <n v="7362"/>
    <n v="3702"/>
    <n v="6169"/>
    <n v="5855"/>
    <n v="7168"/>
  </r>
  <r>
    <x v="0"/>
    <s v="NN"/>
    <s v="N"/>
    <s v="N"/>
    <s v="N"/>
    <s v="M"/>
    <s v="M"/>
    <n v="34"/>
    <s v="Y"/>
    <s v="Y"/>
    <n v="1"/>
    <n v="1"/>
    <n v="1"/>
    <n v="0"/>
    <n v="1"/>
  </r>
  <r>
    <x v="0"/>
    <s v="NN"/>
    <s v="N"/>
    <s v="N"/>
    <s v="N"/>
    <s v="M"/>
    <s v="M"/>
    <n v="35"/>
    <s v="N"/>
    <s v="N"/>
    <n v="7705"/>
    <n v="3991"/>
    <n v="6502"/>
    <n v="6142"/>
    <n v="7501"/>
  </r>
  <r>
    <x v="0"/>
    <s v="NN"/>
    <s v="N"/>
    <s v="N"/>
    <s v="N"/>
    <s v="M"/>
    <s v="M"/>
    <n v="35"/>
    <s v="Y"/>
    <s v="N"/>
    <n v="1"/>
    <n v="1"/>
    <n v="1"/>
    <n v="1"/>
    <n v="1"/>
  </r>
  <r>
    <x v="0"/>
    <s v="NN"/>
    <s v="N"/>
    <s v="N"/>
    <s v="N"/>
    <s v="M"/>
    <s v="M"/>
    <n v="35"/>
    <s v="Y"/>
    <s v="Y"/>
    <n v="1"/>
    <n v="0"/>
    <n v="1"/>
    <n v="1"/>
    <n v="1"/>
  </r>
  <r>
    <x v="0"/>
    <s v="NN"/>
    <s v="N"/>
    <s v="N"/>
    <s v="N"/>
    <s v="M"/>
    <s v="M"/>
    <n v="36"/>
    <s v="N"/>
    <s v="N"/>
    <n v="8206"/>
    <n v="4442"/>
    <n v="6840"/>
    <n v="6493"/>
    <n v="8010"/>
  </r>
  <r>
    <x v="0"/>
    <s v="NN"/>
    <s v="N"/>
    <s v="N"/>
    <s v="N"/>
    <s v="M"/>
    <s v="M"/>
    <n v="37"/>
    <s v="N"/>
    <s v="N"/>
    <n v="8430"/>
    <n v="4695"/>
    <n v="7025"/>
    <n v="6702"/>
    <n v="8232"/>
  </r>
  <r>
    <x v="0"/>
    <s v="NN"/>
    <s v="N"/>
    <s v="N"/>
    <s v="N"/>
    <s v="M"/>
    <s v="M"/>
    <n v="37"/>
    <s v="Y"/>
    <s v="N"/>
    <n v="2"/>
    <n v="0"/>
    <n v="2"/>
    <n v="2"/>
    <n v="2"/>
  </r>
  <r>
    <x v="0"/>
    <s v="NN"/>
    <s v="N"/>
    <s v="N"/>
    <s v="N"/>
    <s v="M"/>
    <s v="M"/>
    <n v="38"/>
    <s v="N"/>
    <s v="N"/>
    <n v="8017"/>
    <n v="4508"/>
    <n v="6672"/>
    <n v="6301"/>
    <n v="7807"/>
  </r>
  <r>
    <x v="0"/>
    <s v="NN"/>
    <s v="N"/>
    <s v="N"/>
    <s v="N"/>
    <s v="M"/>
    <s v="M"/>
    <n v="38"/>
    <s v="N"/>
    <s v="Y"/>
    <n v="1"/>
    <n v="0"/>
    <n v="1"/>
    <n v="1"/>
    <n v="1"/>
  </r>
  <r>
    <x v="0"/>
    <s v="NN"/>
    <s v="N"/>
    <s v="N"/>
    <s v="N"/>
    <s v="M"/>
    <s v="M"/>
    <n v="38"/>
    <s v="Y"/>
    <s v="N"/>
    <n v="1"/>
    <n v="1"/>
    <n v="1"/>
    <n v="1"/>
    <n v="1"/>
  </r>
  <r>
    <x v="0"/>
    <s v="NN"/>
    <s v="N"/>
    <s v="N"/>
    <s v="N"/>
    <s v="M"/>
    <s v="M"/>
    <n v="38"/>
    <s v="Y"/>
    <s v="Y"/>
    <n v="1"/>
    <n v="0"/>
    <n v="1"/>
    <n v="1"/>
    <n v="1"/>
  </r>
  <r>
    <x v="0"/>
    <s v="NN"/>
    <s v="N"/>
    <s v="N"/>
    <s v="N"/>
    <s v="M"/>
    <s v="M"/>
    <n v="39"/>
    <s v="N"/>
    <s v="N"/>
    <n v="8111"/>
    <n v="4529"/>
    <n v="6786"/>
    <n v="6358"/>
    <n v="7918"/>
  </r>
  <r>
    <x v="0"/>
    <s v="NN"/>
    <s v="N"/>
    <s v="N"/>
    <s v="N"/>
    <s v="M"/>
    <s v="M"/>
    <n v="40"/>
    <s v="N"/>
    <s v="N"/>
    <n v="7974"/>
    <n v="4496"/>
    <n v="6625"/>
    <n v="6218"/>
    <n v="7774"/>
  </r>
  <r>
    <x v="0"/>
    <s v="NN"/>
    <s v="N"/>
    <s v="N"/>
    <s v="N"/>
    <s v="M"/>
    <s v="M"/>
    <n v="41"/>
    <s v="N"/>
    <s v="N"/>
    <n v="7932"/>
    <n v="4631"/>
    <n v="6707"/>
    <n v="6269"/>
    <n v="7748"/>
  </r>
  <r>
    <x v="0"/>
    <s v="NN"/>
    <s v="N"/>
    <s v="N"/>
    <s v="N"/>
    <s v="M"/>
    <s v="M"/>
    <n v="41"/>
    <s v="Y"/>
    <s v="N"/>
    <n v="1"/>
    <n v="1"/>
    <n v="1"/>
    <n v="1"/>
    <n v="1"/>
  </r>
  <r>
    <x v="0"/>
    <s v="NN"/>
    <s v="N"/>
    <s v="N"/>
    <s v="N"/>
    <s v="M"/>
    <s v="M"/>
    <n v="42"/>
    <s v="N"/>
    <s v="N"/>
    <n v="7548"/>
    <n v="4503"/>
    <n v="6303"/>
    <n v="5898"/>
    <n v="7389"/>
  </r>
  <r>
    <x v="0"/>
    <s v="NN"/>
    <s v="N"/>
    <s v="N"/>
    <s v="N"/>
    <s v="M"/>
    <s v="M"/>
    <n v="43"/>
    <s v="N"/>
    <s v="N"/>
    <n v="7317"/>
    <n v="4492"/>
    <n v="6189"/>
    <n v="5784"/>
    <n v="7146"/>
  </r>
  <r>
    <x v="0"/>
    <s v="NN"/>
    <s v="N"/>
    <s v="N"/>
    <s v="N"/>
    <s v="M"/>
    <s v="M"/>
    <n v="44"/>
    <s v="N"/>
    <s v="N"/>
    <n v="7218"/>
    <n v="4447"/>
    <n v="6017"/>
    <n v="5558"/>
    <n v="7066"/>
  </r>
  <r>
    <x v="0"/>
    <s v="NN"/>
    <s v="N"/>
    <s v="N"/>
    <s v="N"/>
    <s v="M"/>
    <s v="M"/>
    <n v="45"/>
    <s v="N"/>
    <s v="N"/>
    <n v="6725"/>
    <n v="4238"/>
    <n v="5685"/>
    <n v="5279"/>
    <n v="6583"/>
  </r>
  <r>
    <x v="0"/>
    <s v="NN"/>
    <s v="N"/>
    <s v="N"/>
    <s v="N"/>
    <s v="M"/>
    <s v="M"/>
    <n v="46"/>
    <s v="N"/>
    <s v="N"/>
    <n v="6597"/>
    <n v="4291"/>
    <n v="5498"/>
    <n v="5080"/>
    <n v="6454"/>
  </r>
  <r>
    <x v="0"/>
    <s v="NN"/>
    <s v="N"/>
    <s v="N"/>
    <s v="N"/>
    <s v="M"/>
    <s v="M"/>
    <n v="46"/>
    <s v="N"/>
    <s v="Y"/>
    <n v="1"/>
    <n v="1"/>
    <n v="1"/>
    <n v="1"/>
    <n v="1"/>
  </r>
  <r>
    <x v="0"/>
    <s v="NN"/>
    <s v="N"/>
    <s v="N"/>
    <s v="N"/>
    <s v="M"/>
    <s v="M"/>
    <n v="47"/>
    <s v="N"/>
    <s v="N"/>
    <n v="6566"/>
    <n v="4335"/>
    <n v="5500"/>
    <n v="5076"/>
    <n v="6411"/>
  </r>
  <r>
    <x v="0"/>
    <s v="NN"/>
    <s v="N"/>
    <s v="N"/>
    <s v="N"/>
    <s v="M"/>
    <s v="M"/>
    <n v="47"/>
    <s v="Y"/>
    <s v="N"/>
    <n v="1"/>
    <n v="0"/>
    <n v="0"/>
    <n v="0"/>
    <n v="1"/>
  </r>
  <r>
    <x v="0"/>
    <s v="NN"/>
    <s v="N"/>
    <s v="N"/>
    <s v="N"/>
    <s v="M"/>
    <s v="M"/>
    <n v="48"/>
    <s v="N"/>
    <s v="N"/>
    <n v="5900"/>
    <n v="3938"/>
    <n v="5013"/>
    <n v="4605"/>
    <n v="5777"/>
  </r>
  <r>
    <x v="0"/>
    <s v="NN"/>
    <s v="N"/>
    <s v="N"/>
    <s v="N"/>
    <s v="M"/>
    <s v="M"/>
    <n v="49"/>
    <s v="N"/>
    <s v="N"/>
    <n v="5693"/>
    <n v="3784"/>
    <n v="4854"/>
    <n v="4430"/>
    <n v="5580"/>
  </r>
  <r>
    <x v="0"/>
    <s v="NN"/>
    <s v="N"/>
    <s v="N"/>
    <s v="N"/>
    <s v="M"/>
    <s v="M"/>
    <n v="50"/>
    <s v="N"/>
    <s v="N"/>
    <n v="5476"/>
    <n v="3703"/>
    <n v="4653"/>
    <n v="4269"/>
    <n v="5367"/>
  </r>
  <r>
    <x v="0"/>
    <s v="NN"/>
    <s v="N"/>
    <s v="N"/>
    <s v="N"/>
    <s v="M"/>
    <s v="M"/>
    <n v="51"/>
    <s v="N"/>
    <s v="N"/>
    <n v="5421"/>
    <n v="3704"/>
    <n v="4627"/>
    <n v="4184"/>
    <n v="5298"/>
  </r>
  <r>
    <x v="0"/>
    <s v="NN"/>
    <s v="N"/>
    <s v="N"/>
    <s v="N"/>
    <s v="M"/>
    <s v="M"/>
    <n v="52"/>
    <s v="N"/>
    <s v="N"/>
    <n v="5378"/>
    <n v="3690"/>
    <n v="4575"/>
    <n v="4127"/>
    <n v="5252"/>
  </r>
  <r>
    <x v="0"/>
    <s v="NN"/>
    <s v="N"/>
    <s v="N"/>
    <s v="N"/>
    <s v="M"/>
    <s v="M"/>
    <n v="53"/>
    <s v="N"/>
    <s v="N"/>
    <n v="5234"/>
    <n v="3672"/>
    <n v="4594"/>
    <n v="4142"/>
    <n v="5117"/>
  </r>
  <r>
    <x v="0"/>
    <s v="NN"/>
    <s v="N"/>
    <s v="N"/>
    <s v="N"/>
    <s v="M"/>
    <s v="M"/>
    <n v="54"/>
    <s v="N"/>
    <s v="N"/>
    <n v="5346"/>
    <n v="3754"/>
    <n v="4609"/>
    <n v="4141"/>
    <n v="5211"/>
  </r>
  <r>
    <x v="0"/>
    <s v="NN"/>
    <s v="N"/>
    <s v="N"/>
    <s v="N"/>
    <s v="M"/>
    <s v="M"/>
    <n v="55"/>
    <s v="N"/>
    <s v="N"/>
    <n v="4146"/>
    <n v="2943"/>
    <n v="3599"/>
    <n v="3228"/>
    <n v="4057"/>
  </r>
  <r>
    <x v="0"/>
    <s v="NN"/>
    <s v="N"/>
    <s v="N"/>
    <s v="N"/>
    <s v="M"/>
    <s v="M"/>
    <n v="56"/>
    <s v="N"/>
    <s v="N"/>
    <n v="3912"/>
    <n v="2750"/>
    <n v="3396"/>
    <n v="2994"/>
    <n v="3801"/>
  </r>
  <r>
    <x v="0"/>
    <s v="NN"/>
    <s v="N"/>
    <s v="N"/>
    <s v="N"/>
    <s v="M"/>
    <s v="M"/>
    <n v="57"/>
    <s v="N"/>
    <s v="N"/>
    <n v="3761"/>
    <n v="2651"/>
    <n v="3314"/>
    <n v="2921"/>
    <n v="3678"/>
  </r>
  <r>
    <x v="0"/>
    <s v="NN"/>
    <s v="N"/>
    <s v="N"/>
    <s v="N"/>
    <s v="M"/>
    <s v="M"/>
    <n v="58"/>
    <s v="N"/>
    <s v="N"/>
    <n v="3735"/>
    <n v="2705"/>
    <n v="3257"/>
    <n v="2905"/>
    <n v="3653"/>
  </r>
  <r>
    <x v="0"/>
    <s v="NN"/>
    <s v="N"/>
    <s v="N"/>
    <s v="N"/>
    <s v="M"/>
    <s v="M"/>
    <n v="59"/>
    <s v="N"/>
    <s v="N"/>
    <n v="3072"/>
    <n v="2176"/>
    <n v="2681"/>
    <n v="2333"/>
    <n v="2999"/>
  </r>
  <r>
    <x v="0"/>
    <s v="NN"/>
    <s v="N"/>
    <s v="N"/>
    <s v="N"/>
    <s v="M"/>
    <s v="M"/>
    <n v="60"/>
    <s v="N"/>
    <s v="N"/>
    <n v="2670"/>
    <n v="1921"/>
    <n v="2334"/>
    <n v="2051"/>
    <n v="2598"/>
  </r>
  <r>
    <x v="0"/>
    <s v="NN"/>
    <s v="N"/>
    <s v="N"/>
    <s v="N"/>
    <s v="M"/>
    <s v="M"/>
    <n v="61"/>
    <s v="N"/>
    <s v="N"/>
    <n v="2364"/>
    <n v="1711"/>
    <n v="2041"/>
    <n v="1796"/>
    <n v="2313"/>
  </r>
  <r>
    <x v="0"/>
    <s v="NN"/>
    <s v="N"/>
    <s v="N"/>
    <s v="N"/>
    <s v="M"/>
    <s v="M"/>
    <n v="62"/>
    <s v="N"/>
    <s v="N"/>
    <n v="2121"/>
    <n v="1549"/>
    <n v="1864"/>
    <n v="1610"/>
    <n v="2063"/>
  </r>
  <r>
    <x v="0"/>
    <s v="NN"/>
    <s v="N"/>
    <s v="N"/>
    <s v="N"/>
    <s v="M"/>
    <s v="M"/>
    <n v="63"/>
    <s v="N"/>
    <s v="N"/>
    <n v="1915"/>
    <n v="1417"/>
    <n v="1668"/>
    <n v="1474"/>
    <n v="1869"/>
  </r>
  <r>
    <x v="0"/>
    <s v="NN"/>
    <s v="N"/>
    <s v="N"/>
    <s v="N"/>
    <s v="M"/>
    <s v="M"/>
    <n v="64"/>
    <s v="N"/>
    <s v="N"/>
    <n v="1538"/>
    <n v="1072"/>
    <n v="1416"/>
    <n v="1178"/>
    <n v="1488"/>
  </r>
  <r>
    <x v="0"/>
    <s v="NN"/>
    <s v="N"/>
    <s v="N"/>
    <s v="N"/>
    <s v="M"/>
    <s v="M"/>
    <n v="65"/>
    <s v="N"/>
    <s v="N"/>
    <n v="1476"/>
    <n v="1046"/>
    <n v="1276"/>
    <n v="1132"/>
    <n v="1433"/>
  </r>
  <r>
    <x v="0"/>
    <s v="NN"/>
    <s v="N"/>
    <s v="N"/>
    <s v="N"/>
    <s v="M"/>
    <s v="M"/>
    <n v="66"/>
    <s v="N"/>
    <s v="N"/>
    <n v="1245"/>
    <n v="893"/>
    <n v="1071"/>
    <n v="947"/>
    <n v="1213"/>
  </r>
  <r>
    <x v="0"/>
    <s v="NN"/>
    <s v="N"/>
    <s v="N"/>
    <s v="N"/>
    <s v="M"/>
    <s v="M"/>
    <n v="67"/>
    <s v="N"/>
    <s v="N"/>
    <n v="1114"/>
    <n v="823"/>
    <n v="982"/>
    <n v="828"/>
    <n v="1077"/>
  </r>
  <r>
    <x v="0"/>
    <s v="NN"/>
    <s v="N"/>
    <s v="N"/>
    <s v="N"/>
    <s v="M"/>
    <s v="M"/>
    <n v="68"/>
    <s v="N"/>
    <s v="N"/>
    <n v="915"/>
    <n v="668"/>
    <n v="803"/>
    <n v="681"/>
    <n v="892"/>
  </r>
  <r>
    <x v="0"/>
    <s v="NN"/>
    <s v="N"/>
    <s v="N"/>
    <s v="N"/>
    <s v="M"/>
    <s v="M"/>
    <n v="69"/>
    <s v="N"/>
    <s v="N"/>
    <n v="805"/>
    <n v="577"/>
    <n v="685"/>
    <n v="600"/>
    <n v="780"/>
  </r>
  <r>
    <x v="0"/>
    <s v="NN"/>
    <s v="N"/>
    <s v="N"/>
    <s v="N"/>
    <s v="M"/>
    <s v="M"/>
    <n v="70"/>
    <s v="N"/>
    <s v="N"/>
    <n v="742"/>
    <n v="542"/>
    <n v="643"/>
    <n v="555"/>
    <n v="713"/>
  </r>
  <r>
    <x v="0"/>
    <s v="NN"/>
    <s v="N"/>
    <s v="N"/>
    <s v="N"/>
    <s v="M"/>
    <s v="M"/>
    <n v="71"/>
    <s v="N"/>
    <s v="N"/>
    <n v="609"/>
    <n v="426"/>
    <n v="525"/>
    <n v="445"/>
    <n v="587"/>
  </r>
  <r>
    <x v="0"/>
    <s v="NN"/>
    <s v="N"/>
    <s v="N"/>
    <s v="N"/>
    <s v="M"/>
    <s v="M"/>
    <n v="72"/>
    <s v="N"/>
    <s v="N"/>
    <n v="477"/>
    <n v="358"/>
    <n v="422"/>
    <n v="353"/>
    <n v="465"/>
  </r>
  <r>
    <x v="0"/>
    <s v="NN"/>
    <s v="N"/>
    <s v="N"/>
    <s v="N"/>
    <s v="M"/>
    <s v="M"/>
    <n v="73"/>
    <s v="N"/>
    <s v="N"/>
    <n v="373"/>
    <n v="277"/>
    <n v="315"/>
    <n v="275"/>
    <n v="353"/>
  </r>
  <r>
    <x v="0"/>
    <s v="NN"/>
    <s v="N"/>
    <s v="N"/>
    <s v="N"/>
    <s v="M"/>
    <s v="M"/>
    <n v="74"/>
    <s v="N"/>
    <s v="N"/>
    <n v="262"/>
    <n v="214"/>
    <n v="243"/>
    <n v="205"/>
    <n v="254"/>
  </r>
  <r>
    <x v="0"/>
    <s v="NN"/>
    <s v="N"/>
    <s v="N"/>
    <s v="N"/>
    <s v="M"/>
    <s v="M"/>
    <n v="75"/>
    <s v="N"/>
    <s v="N"/>
    <n v="176"/>
    <n v="121"/>
    <n v="155"/>
    <n v="131"/>
    <n v="167"/>
  </r>
  <r>
    <x v="0"/>
    <s v="NN"/>
    <s v="N"/>
    <s v="N"/>
    <s v="N"/>
    <s v="M"/>
    <s v="M"/>
    <n v="76"/>
    <s v="N"/>
    <s v="N"/>
    <n v="139"/>
    <n v="104"/>
    <n v="122"/>
    <n v="104"/>
    <n v="134"/>
  </r>
  <r>
    <x v="0"/>
    <s v="NN"/>
    <s v="N"/>
    <s v="N"/>
    <s v="N"/>
    <s v="M"/>
    <s v="M"/>
    <n v="77"/>
    <s v="N"/>
    <s v="N"/>
    <n v="98"/>
    <n v="80"/>
    <n v="90"/>
    <n v="75"/>
    <n v="96"/>
  </r>
  <r>
    <x v="0"/>
    <s v="NN"/>
    <s v="N"/>
    <s v="N"/>
    <s v="N"/>
    <s v="M"/>
    <s v="M"/>
    <n v="78"/>
    <s v="N"/>
    <s v="N"/>
    <n v="60"/>
    <n v="43"/>
    <n v="59"/>
    <n v="47"/>
    <n v="60"/>
  </r>
  <r>
    <x v="0"/>
    <s v="NN"/>
    <s v="N"/>
    <s v="N"/>
    <s v="N"/>
    <s v="M"/>
    <s v="M"/>
    <n v="79"/>
    <s v="N"/>
    <s v="N"/>
    <n v="44"/>
    <n v="32"/>
    <n v="43"/>
    <n v="36"/>
    <n v="42"/>
  </r>
  <r>
    <x v="0"/>
    <s v="NN"/>
    <s v="N"/>
    <s v="N"/>
    <s v="N"/>
    <s v="M"/>
    <s v="M"/>
    <n v="80"/>
    <s v="N"/>
    <s v="N"/>
    <n v="23"/>
    <n v="17"/>
    <n v="23"/>
    <n v="18"/>
    <n v="23"/>
  </r>
  <r>
    <x v="0"/>
    <s v="NN"/>
    <s v="N"/>
    <s v="N"/>
    <s v="N"/>
    <s v="M"/>
    <s v="M"/>
    <n v="81"/>
    <s v="N"/>
    <s v="N"/>
    <n v="17"/>
    <n v="12"/>
    <n v="14"/>
    <n v="11"/>
    <n v="16"/>
  </r>
  <r>
    <x v="0"/>
    <s v="NN"/>
    <s v="N"/>
    <s v="N"/>
    <s v="N"/>
    <s v="M"/>
    <s v="M"/>
    <n v="82"/>
    <s v="N"/>
    <s v="N"/>
    <n v="4"/>
    <n v="4"/>
    <n v="3"/>
    <n v="3"/>
    <n v="3"/>
  </r>
  <r>
    <x v="0"/>
    <s v="NN"/>
    <s v="N"/>
    <s v="N"/>
    <s v="N"/>
    <s v="M"/>
    <s v="M"/>
    <n v="83"/>
    <s v="N"/>
    <s v="N"/>
    <n v="18"/>
    <n v="6"/>
    <n v="17"/>
    <n v="11"/>
    <n v="15"/>
  </r>
  <r>
    <x v="0"/>
    <s v="NN"/>
    <s v="N"/>
    <s v="N"/>
    <s v="N"/>
    <s v="M"/>
    <s v="S"/>
    <n v="0"/>
    <s v="N"/>
    <s v="N"/>
    <n v="172"/>
    <n v="77"/>
    <n v="131"/>
    <n v="126"/>
    <n v="166"/>
  </r>
  <r>
    <x v="0"/>
    <s v="NN"/>
    <s v="N"/>
    <s v="N"/>
    <s v="N"/>
    <s v="M"/>
    <s v="S"/>
    <n v="0"/>
    <s v="Y"/>
    <s v="N"/>
    <n v="2"/>
    <n v="2"/>
    <n v="2"/>
    <n v="0"/>
    <n v="2"/>
  </r>
  <r>
    <x v="0"/>
    <s v="NN"/>
    <s v="N"/>
    <s v="N"/>
    <s v="N"/>
    <s v="M"/>
    <s v="S"/>
    <n v="1"/>
    <s v="N"/>
    <s v="N"/>
    <n v="421"/>
    <n v="182"/>
    <n v="293"/>
    <n v="276"/>
    <n v="407"/>
  </r>
  <r>
    <x v="0"/>
    <s v="NN"/>
    <s v="N"/>
    <s v="N"/>
    <s v="N"/>
    <s v="M"/>
    <s v="S"/>
    <n v="1"/>
    <s v="Y"/>
    <s v="N"/>
    <n v="1"/>
    <n v="0"/>
    <n v="1"/>
    <n v="1"/>
    <n v="1"/>
  </r>
  <r>
    <x v="0"/>
    <s v="NN"/>
    <s v="N"/>
    <s v="N"/>
    <s v="N"/>
    <s v="M"/>
    <s v="S"/>
    <n v="2"/>
    <s v="N"/>
    <s v="N"/>
    <n v="536"/>
    <n v="239"/>
    <n v="424"/>
    <n v="408"/>
    <n v="523"/>
  </r>
  <r>
    <x v="0"/>
    <s v="NN"/>
    <s v="N"/>
    <s v="N"/>
    <s v="N"/>
    <s v="M"/>
    <s v="S"/>
    <n v="2"/>
    <s v="Y"/>
    <s v="N"/>
    <n v="2"/>
    <n v="0"/>
    <n v="1"/>
    <n v="0"/>
    <n v="2"/>
  </r>
  <r>
    <x v="0"/>
    <s v="NN"/>
    <s v="N"/>
    <s v="N"/>
    <s v="N"/>
    <s v="M"/>
    <s v="S"/>
    <n v="3"/>
    <s v="N"/>
    <s v="N"/>
    <n v="729"/>
    <n v="322"/>
    <n v="555"/>
    <n v="527"/>
    <n v="718"/>
  </r>
  <r>
    <x v="0"/>
    <s v="NN"/>
    <s v="N"/>
    <s v="N"/>
    <s v="N"/>
    <s v="M"/>
    <s v="S"/>
    <n v="3"/>
    <s v="Y"/>
    <s v="N"/>
    <n v="1"/>
    <n v="0"/>
    <n v="1"/>
    <n v="1"/>
    <n v="1"/>
  </r>
  <r>
    <x v="0"/>
    <s v="NN"/>
    <s v="N"/>
    <s v="N"/>
    <s v="N"/>
    <s v="M"/>
    <s v="S"/>
    <n v="4"/>
    <s v="N"/>
    <s v="N"/>
    <n v="707"/>
    <n v="334"/>
    <n v="546"/>
    <n v="514"/>
    <n v="685"/>
  </r>
  <r>
    <x v="0"/>
    <s v="NN"/>
    <s v="N"/>
    <s v="N"/>
    <s v="N"/>
    <s v="M"/>
    <s v="S"/>
    <n v="4"/>
    <s v="Y"/>
    <s v="N"/>
    <n v="1"/>
    <n v="0"/>
    <n v="0"/>
    <n v="0"/>
    <n v="1"/>
  </r>
  <r>
    <x v="0"/>
    <s v="NN"/>
    <s v="N"/>
    <s v="N"/>
    <s v="N"/>
    <s v="M"/>
    <s v="S"/>
    <n v="5"/>
    <s v="N"/>
    <s v="N"/>
    <n v="978"/>
    <n v="476"/>
    <n v="775"/>
    <n v="726"/>
    <n v="951"/>
  </r>
  <r>
    <x v="0"/>
    <s v="NN"/>
    <s v="N"/>
    <s v="N"/>
    <s v="N"/>
    <s v="M"/>
    <s v="S"/>
    <n v="6"/>
    <s v="N"/>
    <s v="N"/>
    <n v="1119"/>
    <n v="540"/>
    <n v="862"/>
    <n v="813"/>
    <n v="1095"/>
  </r>
  <r>
    <x v="0"/>
    <s v="NN"/>
    <s v="N"/>
    <s v="N"/>
    <s v="N"/>
    <s v="M"/>
    <s v="S"/>
    <n v="7"/>
    <s v="N"/>
    <s v="N"/>
    <n v="1403"/>
    <n v="634"/>
    <n v="1126"/>
    <n v="1064"/>
    <n v="1372"/>
  </r>
  <r>
    <x v="0"/>
    <s v="NN"/>
    <s v="N"/>
    <s v="N"/>
    <s v="N"/>
    <s v="M"/>
    <s v="S"/>
    <n v="7"/>
    <s v="N"/>
    <s v="Y"/>
    <n v="2"/>
    <n v="1"/>
    <n v="1"/>
    <n v="1"/>
    <n v="2"/>
  </r>
  <r>
    <x v="0"/>
    <s v="NN"/>
    <s v="N"/>
    <s v="N"/>
    <s v="N"/>
    <s v="M"/>
    <s v="S"/>
    <n v="7"/>
    <s v="Y"/>
    <s v="N"/>
    <n v="1"/>
    <n v="0"/>
    <n v="0"/>
    <n v="0"/>
    <n v="1"/>
  </r>
  <r>
    <x v="0"/>
    <s v="NN"/>
    <s v="N"/>
    <s v="N"/>
    <s v="N"/>
    <s v="M"/>
    <s v="S"/>
    <n v="8"/>
    <s v="N"/>
    <s v="N"/>
    <n v="1585"/>
    <n v="738"/>
    <n v="1264"/>
    <n v="1197"/>
    <n v="1543"/>
  </r>
  <r>
    <x v="0"/>
    <s v="NN"/>
    <s v="N"/>
    <s v="N"/>
    <s v="N"/>
    <s v="M"/>
    <s v="S"/>
    <n v="8"/>
    <s v="N"/>
    <s v="Y"/>
    <n v="1"/>
    <n v="1"/>
    <n v="1"/>
    <n v="1"/>
    <n v="1"/>
  </r>
  <r>
    <x v="0"/>
    <s v="NN"/>
    <s v="N"/>
    <s v="N"/>
    <s v="N"/>
    <s v="M"/>
    <s v="S"/>
    <n v="8"/>
    <s v="Y"/>
    <s v="N"/>
    <n v="2"/>
    <n v="1"/>
    <n v="1"/>
    <n v="1"/>
    <n v="2"/>
  </r>
  <r>
    <x v="0"/>
    <s v="NN"/>
    <s v="N"/>
    <s v="N"/>
    <s v="N"/>
    <s v="M"/>
    <s v="S"/>
    <n v="9"/>
    <s v="N"/>
    <s v="N"/>
    <n v="1583"/>
    <n v="757"/>
    <n v="1274"/>
    <n v="1188"/>
    <n v="1550"/>
  </r>
  <r>
    <x v="0"/>
    <s v="NN"/>
    <s v="N"/>
    <s v="N"/>
    <s v="N"/>
    <s v="M"/>
    <s v="S"/>
    <n v="10"/>
    <s v="N"/>
    <s v="N"/>
    <n v="1738"/>
    <n v="810"/>
    <n v="1404"/>
    <n v="1305"/>
    <n v="1706"/>
  </r>
  <r>
    <x v="0"/>
    <s v="NN"/>
    <s v="N"/>
    <s v="N"/>
    <s v="N"/>
    <s v="M"/>
    <s v="S"/>
    <n v="11"/>
    <s v="N"/>
    <s v="N"/>
    <n v="1871"/>
    <n v="831"/>
    <n v="1516"/>
    <n v="1428"/>
    <n v="1829"/>
  </r>
  <r>
    <x v="0"/>
    <s v="NN"/>
    <s v="N"/>
    <s v="N"/>
    <s v="N"/>
    <s v="M"/>
    <s v="S"/>
    <n v="12"/>
    <s v="N"/>
    <s v="N"/>
    <n v="2002"/>
    <n v="893"/>
    <n v="1581"/>
    <n v="1482"/>
    <n v="1970"/>
  </r>
  <r>
    <x v="0"/>
    <s v="NN"/>
    <s v="N"/>
    <s v="N"/>
    <s v="N"/>
    <s v="M"/>
    <s v="S"/>
    <n v="13"/>
    <s v="N"/>
    <s v="N"/>
    <n v="1949"/>
    <n v="882"/>
    <n v="1593"/>
    <n v="1504"/>
    <n v="1910"/>
  </r>
  <r>
    <x v="0"/>
    <s v="NN"/>
    <s v="N"/>
    <s v="N"/>
    <s v="N"/>
    <s v="M"/>
    <s v="S"/>
    <n v="14"/>
    <s v="N"/>
    <s v="N"/>
    <n v="2200"/>
    <n v="992"/>
    <n v="1785"/>
    <n v="1651"/>
    <n v="2154"/>
  </r>
  <r>
    <x v="0"/>
    <s v="NN"/>
    <s v="N"/>
    <s v="N"/>
    <s v="N"/>
    <s v="M"/>
    <s v="S"/>
    <n v="15"/>
    <s v="N"/>
    <s v="N"/>
    <n v="2391"/>
    <n v="1055"/>
    <n v="1907"/>
    <n v="1829"/>
    <n v="2332"/>
  </r>
  <r>
    <x v="0"/>
    <s v="NN"/>
    <s v="N"/>
    <s v="N"/>
    <s v="N"/>
    <s v="M"/>
    <s v="S"/>
    <n v="16"/>
    <s v="N"/>
    <s v="N"/>
    <n v="2473"/>
    <n v="1071"/>
    <n v="1989"/>
    <n v="1893"/>
    <n v="2388"/>
  </r>
  <r>
    <x v="0"/>
    <s v="NN"/>
    <s v="N"/>
    <s v="N"/>
    <s v="N"/>
    <s v="M"/>
    <s v="S"/>
    <n v="17"/>
    <s v="N"/>
    <s v="N"/>
    <n v="2413"/>
    <n v="1011"/>
    <n v="1961"/>
    <n v="1852"/>
    <n v="2346"/>
  </r>
  <r>
    <x v="0"/>
    <s v="NN"/>
    <s v="N"/>
    <s v="N"/>
    <s v="N"/>
    <s v="M"/>
    <s v="S"/>
    <n v="18"/>
    <s v="N"/>
    <s v="N"/>
    <n v="2340"/>
    <n v="1002"/>
    <n v="1855"/>
    <n v="1747"/>
    <n v="2280"/>
  </r>
  <r>
    <x v="0"/>
    <s v="NN"/>
    <s v="N"/>
    <s v="N"/>
    <s v="N"/>
    <s v="M"/>
    <s v="S"/>
    <n v="19"/>
    <s v="N"/>
    <s v="N"/>
    <n v="2333"/>
    <n v="1058"/>
    <n v="1905"/>
    <n v="1792"/>
    <n v="2266"/>
  </r>
  <r>
    <x v="0"/>
    <s v="NN"/>
    <s v="N"/>
    <s v="N"/>
    <s v="N"/>
    <s v="M"/>
    <s v="S"/>
    <n v="20"/>
    <s v="N"/>
    <s v="N"/>
    <n v="2376"/>
    <n v="1074"/>
    <n v="1918"/>
    <n v="1806"/>
    <n v="2304"/>
  </r>
  <r>
    <x v="0"/>
    <s v="NN"/>
    <s v="N"/>
    <s v="N"/>
    <s v="N"/>
    <s v="M"/>
    <s v="S"/>
    <n v="21"/>
    <s v="N"/>
    <s v="N"/>
    <n v="2344"/>
    <n v="1017"/>
    <n v="1838"/>
    <n v="1745"/>
    <n v="2270"/>
  </r>
  <r>
    <x v="0"/>
    <s v="NN"/>
    <s v="N"/>
    <s v="N"/>
    <s v="N"/>
    <s v="M"/>
    <s v="S"/>
    <n v="22"/>
    <s v="N"/>
    <s v="N"/>
    <n v="2378"/>
    <n v="969"/>
    <n v="1899"/>
    <n v="1806"/>
    <n v="2314"/>
  </r>
  <r>
    <x v="0"/>
    <s v="NN"/>
    <s v="N"/>
    <s v="N"/>
    <s v="N"/>
    <s v="M"/>
    <s v="S"/>
    <n v="23"/>
    <s v="N"/>
    <s v="N"/>
    <n v="2428"/>
    <n v="1015"/>
    <n v="1958"/>
    <n v="1836"/>
    <n v="2350"/>
  </r>
  <r>
    <x v="0"/>
    <s v="NN"/>
    <s v="N"/>
    <s v="N"/>
    <s v="N"/>
    <s v="M"/>
    <s v="S"/>
    <n v="24"/>
    <s v="N"/>
    <s v="N"/>
    <n v="2380"/>
    <n v="978"/>
    <n v="1874"/>
    <n v="1787"/>
    <n v="2303"/>
  </r>
  <r>
    <x v="0"/>
    <s v="NN"/>
    <s v="N"/>
    <s v="N"/>
    <s v="N"/>
    <s v="M"/>
    <s v="S"/>
    <n v="25"/>
    <s v="N"/>
    <s v="N"/>
    <n v="2364"/>
    <n v="966"/>
    <n v="1856"/>
    <n v="1783"/>
    <n v="2262"/>
  </r>
  <r>
    <x v="0"/>
    <s v="NN"/>
    <s v="N"/>
    <s v="N"/>
    <s v="N"/>
    <s v="M"/>
    <s v="S"/>
    <n v="26"/>
    <s v="N"/>
    <s v="N"/>
    <n v="2588"/>
    <n v="1044"/>
    <n v="2004"/>
    <n v="1904"/>
    <n v="2490"/>
  </r>
  <r>
    <x v="0"/>
    <s v="NN"/>
    <s v="N"/>
    <s v="N"/>
    <s v="N"/>
    <s v="M"/>
    <s v="S"/>
    <n v="27"/>
    <s v="N"/>
    <s v="N"/>
    <n v="2762"/>
    <n v="1099"/>
    <n v="2096"/>
    <n v="1978"/>
    <n v="2624"/>
  </r>
  <r>
    <x v="0"/>
    <s v="NN"/>
    <s v="N"/>
    <s v="N"/>
    <s v="N"/>
    <s v="M"/>
    <s v="S"/>
    <n v="27"/>
    <s v="Y"/>
    <s v="N"/>
    <n v="1"/>
    <n v="0"/>
    <n v="0"/>
    <n v="0"/>
    <n v="0"/>
  </r>
  <r>
    <x v="0"/>
    <s v="NN"/>
    <s v="N"/>
    <s v="N"/>
    <s v="N"/>
    <s v="M"/>
    <s v="S"/>
    <n v="28"/>
    <s v="N"/>
    <s v="N"/>
    <n v="2833"/>
    <n v="1176"/>
    <n v="2201"/>
    <n v="2068"/>
    <n v="2719"/>
  </r>
  <r>
    <x v="0"/>
    <s v="NN"/>
    <s v="N"/>
    <s v="N"/>
    <s v="N"/>
    <s v="M"/>
    <s v="S"/>
    <n v="29"/>
    <s v="N"/>
    <s v="N"/>
    <n v="3148"/>
    <n v="1340"/>
    <n v="2407"/>
    <n v="2266"/>
    <n v="3009"/>
  </r>
  <r>
    <x v="0"/>
    <s v="NN"/>
    <s v="N"/>
    <s v="N"/>
    <s v="N"/>
    <s v="M"/>
    <s v="S"/>
    <n v="30"/>
    <s v="N"/>
    <s v="N"/>
    <n v="3193"/>
    <n v="1367"/>
    <n v="2468"/>
    <n v="2342"/>
    <n v="3058"/>
  </r>
  <r>
    <x v="0"/>
    <s v="NN"/>
    <s v="N"/>
    <s v="N"/>
    <s v="N"/>
    <s v="M"/>
    <s v="S"/>
    <n v="31"/>
    <s v="N"/>
    <s v="N"/>
    <n v="3396"/>
    <n v="1401"/>
    <n v="2639"/>
    <n v="2482"/>
    <n v="3251"/>
  </r>
  <r>
    <x v="0"/>
    <s v="NN"/>
    <s v="N"/>
    <s v="N"/>
    <s v="N"/>
    <s v="M"/>
    <s v="S"/>
    <n v="32"/>
    <s v="N"/>
    <s v="N"/>
    <n v="3112"/>
    <n v="1378"/>
    <n v="2418"/>
    <n v="2280"/>
    <n v="2982"/>
  </r>
  <r>
    <x v="0"/>
    <s v="NN"/>
    <s v="N"/>
    <s v="N"/>
    <s v="N"/>
    <s v="M"/>
    <s v="S"/>
    <n v="33"/>
    <s v="N"/>
    <s v="N"/>
    <n v="3073"/>
    <n v="1360"/>
    <n v="2399"/>
    <n v="2227"/>
    <n v="2973"/>
  </r>
  <r>
    <x v="0"/>
    <s v="NN"/>
    <s v="N"/>
    <s v="N"/>
    <s v="N"/>
    <s v="M"/>
    <s v="S"/>
    <n v="34"/>
    <s v="N"/>
    <s v="N"/>
    <n v="3207"/>
    <n v="1514"/>
    <n v="2563"/>
    <n v="2393"/>
    <n v="3091"/>
  </r>
  <r>
    <x v="0"/>
    <s v="NN"/>
    <s v="N"/>
    <s v="N"/>
    <s v="N"/>
    <s v="M"/>
    <s v="S"/>
    <n v="35"/>
    <s v="N"/>
    <s v="N"/>
    <n v="3279"/>
    <n v="1496"/>
    <n v="2541"/>
    <n v="2370"/>
    <n v="3157"/>
  </r>
  <r>
    <x v="0"/>
    <s v="NN"/>
    <s v="N"/>
    <s v="N"/>
    <s v="N"/>
    <s v="M"/>
    <s v="S"/>
    <n v="36"/>
    <s v="N"/>
    <s v="N"/>
    <n v="3441"/>
    <n v="1634"/>
    <n v="2673"/>
    <n v="2485"/>
    <n v="3331"/>
  </r>
  <r>
    <x v="0"/>
    <s v="NN"/>
    <s v="N"/>
    <s v="N"/>
    <s v="N"/>
    <s v="M"/>
    <s v="S"/>
    <n v="37"/>
    <s v="N"/>
    <s v="N"/>
    <n v="3666"/>
    <n v="1746"/>
    <n v="2813"/>
    <n v="2642"/>
    <n v="3516"/>
  </r>
  <r>
    <x v="0"/>
    <s v="NN"/>
    <s v="N"/>
    <s v="N"/>
    <s v="N"/>
    <s v="M"/>
    <s v="S"/>
    <n v="38"/>
    <s v="N"/>
    <s v="N"/>
    <n v="3711"/>
    <n v="1747"/>
    <n v="2876"/>
    <n v="2630"/>
    <n v="3593"/>
  </r>
  <r>
    <x v="0"/>
    <s v="NN"/>
    <s v="N"/>
    <s v="N"/>
    <s v="N"/>
    <s v="M"/>
    <s v="S"/>
    <n v="39"/>
    <s v="N"/>
    <s v="N"/>
    <n v="3612"/>
    <n v="1758"/>
    <n v="2806"/>
    <n v="2573"/>
    <n v="3506"/>
  </r>
  <r>
    <x v="0"/>
    <s v="NN"/>
    <s v="N"/>
    <s v="N"/>
    <s v="N"/>
    <s v="M"/>
    <s v="S"/>
    <n v="40"/>
    <s v="N"/>
    <s v="N"/>
    <n v="3661"/>
    <n v="1851"/>
    <n v="2933"/>
    <n v="2648"/>
    <n v="3542"/>
  </r>
  <r>
    <x v="0"/>
    <s v="NN"/>
    <s v="N"/>
    <s v="N"/>
    <s v="N"/>
    <s v="M"/>
    <s v="S"/>
    <n v="40"/>
    <s v="Y"/>
    <s v="Y"/>
    <n v="1"/>
    <n v="1"/>
    <n v="1"/>
    <n v="1"/>
    <n v="1"/>
  </r>
  <r>
    <x v="0"/>
    <s v="NN"/>
    <s v="N"/>
    <s v="N"/>
    <s v="N"/>
    <s v="M"/>
    <s v="S"/>
    <n v="41"/>
    <s v="N"/>
    <s v="N"/>
    <n v="3577"/>
    <n v="1774"/>
    <n v="2749"/>
    <n v="2504"/>
    <n v="3434"/>
  </r>
  <r>
    <x v="0"/>
    <s v="NN"/>
    <s v="N"/>
    <s v="N"/>
    <s v="N"/>
    <s v="M"/>
    <s v="S"/>
    <n v="42"/>
    <s v="N"/>
    <s v="N"/>
    <n v="3513"/>
    <n v="1812"/>
    <n v="2721"/>
    <n v="2459"/>
    <n v="3388"/>
  </r>
  <r>
    <x v="0"/>
    <s v="NN"/>
    <s v="N"/>
    <s v="N"/>
    <s v="N"/>
    <s v="M"/>
    <s v="S"/>
    <n v="43"/>
    <s v="N"/>
    <s v="N"/>
    <n v="3270"/>
    <n v="1777"/>
    <n v="2574"/>
    <n v="2303"/>
    <n v="3165"/>
  </r>
  <r>
    <x v="0"/>
    <s v="NN"/>
    <s v="N"/>
    <s v="N"/>
    <s v="N"/>
    <s v="M"/>
    <s v="S"/>
    <n v="44"/>
    <s v="N"/>
    <s v="N"/>
    <n v="3169"/>
    <n v="1784"/>
    <n v="2519"/>
    <n v="2253"/>
    <n v="3062"/>
  </r>
  <r>
    <x v="0"/>
    <s v="NN"/>
    <s v="N"/>
    <s v="N"/>
    <s v="N"/>
    <s v="M"/>
    <s v="S"/>
    <n v="45"/>
    <s v="N"/>
    <s v="N"/>
    <n v="2956"/>
    <n v="1617"/>
    <n v="2298"/>
    <n v="2069"/>
    <n v="2870"/>
  </r>
  <r>
    <x v="0"/>
    <s v="NN"/>
    <s v="N"/>
    <s v="N"/>
    <s v="N"/>
    <s v="M"/>
    <s v="S"/>
    <n v="46"/>
    <s v="N"/>
    <s v="N"/>
    <n v="2830"/>
    <n v="1571"/>
    <n v="2166"/>
    <n v="1908"/>
    <n v="2739"/>
  </r>
  <r>
    <x v="0"/>
    <s v="NN"/>
    <s v="N"/>
    <s v="N"/>
    <s v="N"/>
    <s v="M"/>
    <s v="S"/>
    <n v="47"/>
    <s v="N"/>
    <s v="N"/>
    <n v="2649"/>
    <n v="1494"/>
    <n v="2075"/>
    <n v="1845"/>
    <n v="2548"/>
  </r>
  <r>
    <x v="0"/>
    <s v="NN"/>
    <s v="N"/>
    <s v="N"/>
    <s v="N"/>
    <s v="M"/>
    <s v="S"/>
    <n v="48"/>
    <s v="N"/>
    <s v="N"/>
    <n v="2384"/>
    <n v="1391"/>
    <n v="1880"/>
    <n v="1671"/>
    <n v="2282"/>
  </r>
  <r>
    <x v="0"/>
    <s v="NN"/>
    <s v="N"/>
    <s v="N"/>
    <s v="N"/>
    <s v="M"/>
    <s v="S"/>
    <n v="49"/>
    <s v="N"/>
    <s v="N"/>
    <n v="2260"/>
    <n v="1296"/>
    <n v="1793"/>
    <n v="1578"/>
    <n v="2193"/>
  </r>
  <r>
    <x v="0"/>
    <s v="NN"/>
    <s v="N"/>
    <s v="N"/>
    <s v="N"/>
    <s v="M"/>
    <s v="S"/>
    <n v="50"/>
    <s v="N"/>
    <s v="N"/>
    <n v="2228"/>
    <n v="1317"/>
    <n v="1780"/>
    <n v="1542"/>
    <n v="2138"/>
  </r>
  <r>
    <x v="0"/>
    <s v="NN"/>
    <s v="N"/>
    <s v="N"/>
    <s v="N"/>
    <s v="M"/>
    <s v="S"/>
    <n v="50"/>
    <s v="Y"/>
    <s v="N"/>
    <n v="1"/>
    <n v="0"/>
    <n v="1"/>
    <n v="1"/>
    <n v="1"/>
  </r>
  <r>
    <x v="0"/>
    <s v="NN"/>
    <s v="N"/>
    <s v="N"/>
    <s v="N"/>
    <s v="M"/>
    <s v="S"/>
    <n v="51"/>
    <s v="N"/>
    <s v="N"/>
    <n v="2127"/>
    <n v="1222"/>
    <n v="1688"/>
    <n v="1459"/>
    <n v="2035"/>
  </r>
  <r>
    <x v="0"/>
    <s v="NN"/>
    <s v="N"/>
    <s v="N"/>
    <s v="N"/>
    <s v="M"/>
    <s v="S"/>
    <n v="52"/>
    <s v="N"/>
    <s v="N"/>
    <n v="1942"/>
    <n v="1141"/>
    <n v="1502"/>
    <n v="1309"/>
    <n v="1866"/>
  </r>
  <r>
    <x v="0"/>
    <s v="NN"/>
    <s v="N"/>
    <s v="N"/>
    <s v="N"/>
    <s v="M"/>
    <s v="S"/>
    <n v="53"/>
    <s v="N"/>
    <s v="N"/>
    <n v="1894"/>
    <n v="1140"/>
    <n v="1494"/>
    <n v="1288"/>
    <n v="1828"/>
  </r>
  <r>
    <x v="0"/>
    <s v="NN"/>
    <s v="N"/>
    <s v="N"/>
    <s v="N"/>
    <s v="M"/>
    <s v="S"/>
    <n v="54"/>
    <s v="N"/>
    <s v="N"/>
    <n v="1927"/>
    <n v="1201"/>
    <n v="1517"/>
    <n v="1319"/>
    <n v="1859"/>
  </r>
  <r>
    <x v="0"/>
    <s v="NN"/>
    <s v="N"/>
    <s v="N"/>
    <s v="N"/>
    <s v="M"/>
    <s v="S"/>
    <n v="55"/>
    <s v="N"/>
    <s v="N"/>
    <n v="1479"/>
    <n v="880"/>
    <n v="1176"/>
    <n v="1011"/>
    <n v="1410"/>
  </r>
  <r>
    <x v="0"/>
    <s v="NN"/>
    <s v="N"/>
    <s v="N"/>
    <s v="N"/>
    <s v="M"/>
    <s v="S"/>
    <n v="56"/>
    <s v="N"/>
    <s v="N"/>
    <n v="1259"/>
    <n v="760"/>
    <n v="1034"/>
    <n v="876"/>
    <n v="1206"/>
  </r>
  <r>
    <x v="0"/>
    <s v="NN"/>
    <s v="N"/>
    <s v="N"/>
    <s v="N"/>
    <s v="M"/>
    <s v="S"/>
    <n v="56"/>
    <s v="Y"/>
    <s v="N"/>
    <n v="0"/>
    <n v="0"/>
    <n v="1"/>
    <n v="0"/>
    <n v="0"/>
  </r>
  <r>
    <x v="0"/>
    <s v="NN"/>
    <s v="N"/>
    <s v="N"/>
    <s v="N"/>
    <s v="M"/>
    <s v="S"/>
    <n v="57"/>
    <s v="N"/>
    <s v="N"/>
    <n v="1104"/>
    <n v="673"/>
    <n v="896"/>
    <n v="770"/>
    <n v="1064"/>
  </r>
  <r>
    <x v="0"/>
    <s v="NN"/>
    <s v="N"/>
    <s v="N"/>
    <s v="N"/>
    <s v="M"/>
    <s v="S"/>
    <n v="58"/>
    <s v="N"/>
    <s v="N"/>
    <n v="1044"/>
    <n v="657"/>
    <n v="855"/>
    <n v="723"/>
    <n v="1004"/>
  </r>
  <r>
    <x v="0"/>
    <s v="NN"/>
    <s v="N"/>
    <s v="N"/>
    <s v="N"/>
    <s v="M"/>
    <s v="S"/>
    <n v="59"/>
    <s v="N"/>
    <s v="N"/>
    <n v="897"/>
    <n v="557"/>
    <n v="731"/>
    <n v="618"/>
    <n v="864"/>
  </r>
  <r>
    <x v="0"/>
    <s v="NN"/>
    <s v="N"/>
    <s v="N"/>
    <s v="N"/>
    <s v="M"/>
    <s v="S"/>
    <n v="60"/>
    <s v="N"/>
    <s v="N"/>
    <n v="681"/>
    <n v="422"/>
    <n v="550"/>
    <n v="428"/>
    <n v="649"/>
  </r>
  <r>
    <x v="0"/>
    <s v="NN"/>
    <s v="N"/>
    <s v="N"/>
    <s v="N"/>
    <s v="M"/>
    <s v="S"/>
    <n v="61"/>
    <s v="N"/>
    <s v="N"/>
    <n v="643"/>
    <n v="402"/>
    <n v="525"/>
    <n v="434"/>
    <n v="617"/>
  </r>
  <r>
    <x v="0"/>
    <s v="NN"/>
    <s v="N"/>
    <s v="N"/>
    <s v="N"/>
    <s v="M"/>
    <s v="S"/>
    <n v="62"/>
    <s v="N"/>
    <s v="N"/>
    <n v="538"/>
    <n v="338"/>
    <n v="399"/>
    <n v="341"/>
    <n v="510"/>
  </r>
  <r>
    <x v="0"/>
    <s v="NN"/>
    <s v="N"/>
    <s v="N"/>
    <s v="N"/>
    <s v="M"/>
    <s v="S"/>
    <n v="63"/>
    <s v="N"/>
    <s v="N"/>
    <n v="463"/>
    <n v="280"/>
    <n v="374"/>
    <n v="315"/>
    <n v="436"/>
  </r>
  <r>
    <x v="0"/>
    <s v="NN"/>
    <s v="N"/>
    <s v="N"/>
    <s v="N"/>
    <s v="M"/>
    <s v="S"/>
    <n v="64"/>
    <s v="N"/>
    <s v="N"/>
    <n v="371"/>
    <n v="229"/>
    <n v="297"/>
    <n v="249"/>
    <n v="350"/>
  </r>
  <r>
    <x v="0"/>
    <s v="NN"/>
    <s v="N"/>
    <s v="N"/>
    <s v="N"/>
    <s v="M"/>
    <s v="S"/>
    <n v="65"/>
    <s v="N"/>
    <s v="N"/>
    <n v="313"/>
    <n v="213"/>
    <n v="233"/>
    <n v="205"/>
    <n v="292"/>
  </r>
  <r>
    <x v="0"/>
    <s v="NN"/>
    <s v="N"/>
    <s v="N"/>
    <s v="N"/>
    <s v="M"/>
    <s v="S"/>
    <n v="66"/>
    <s v="N"/>
    <s v="N"/>
    <n v="243"/>
    <n v="155"/>
    <n v="200"/>
    <n v="168"/>
    <n v="236"/>
  </r>
  <r>
    <x v="0"/>
    <s v="NN"/>
    <s v="N"/>
    <s v="N"/>
    <s v="N"/>
    <s v="M"/>
    <s v="S"/>
    <n v="67"/>
    <s v="N"/>
    <s v="N"/>
    <n v="217"/>
    <n v="141"/>
    <n v="164"/>
    <n v="141"/>
    <n v="202"/>
  </r>
  <r>
    <x v="0"/>
    <s v="NN"/>
    <s v="N"/>
    <s v="N"/>
    <s v="N"/>
    <s v="M"/>
    <s v="S"/>
    <n v="68"/>
    <s v="N"/>
    <s v="N"/>
    <n v="177"/>
    <n v="118"/>
    <n v="132"/>
    <n v="110"/>
    <n v="166"/>
  </r>
  <r>
    <x v="0"/>
    <s v="NN"/>
    <s v="N"/>
    <s v="N"/>
    <s v="N"/>
    <s v="M"/>
    <s v="S"/>
    <n v="69"/>
    <s v="N"/>
    <s v="N"/>
    <n v="144"/>
    <n v="97"/>
    <n v="108"/>
    <n v="92"/>
    <n v="136"/>
  </r>
  <r>
    <x v="0"/>
    <s v="NN"/>
    <s v="N"/>
    <s v="N"/>
    <s v="N"/>
    <s v="M"/>
    <s v="S"/>
    <n v="70"/>
    <s v="N"/>
    <s v="N"/>
    <n v="125"/>
    <n v="82"/>
    <n v="101"/>
    <n v="83"/>
    <n v="119"/>
  </r>
  <r>
    <x v="0"/>
    <s v="NN"/>
    <s v="N"/>
    <s v="N"/>
    <s v="N"/>
    <s v="M"/>
    <s v="S"/>
    <n v="71"/>
    <s v="N"/>
    <s v="N"/>
    <n v="104"/>
    <n v="67"/>
    <n v="74"/>
    <n v="65"/>
    <n v="97"/>
  </r>
  <r>
    <x v="0"/>
    <s v="NN"/>
    <s v="N"/>
    <s v="N"/>
    <s v="N"/>
    <s v="M"/>
    <s v="S"/>
    <n v="72"/>
    <s v="N"/>
    <s v="N"/>
    <n v="68"/>
    <n v="49"/>
    <n v="57"/>
    <n v="52"/>
    <n v="66"/>
  </r>
  <r>
    <x v="0"/>
    <s v="NN"/>
    <s v="N"/>
    <s v="N"/>
    <s v="N"/>
    <s v="M"/>
    <s v="S"/>
    <n v="73"/>
    <s v="N"/>
    <s v="N"/>
    <n v="50"/>
    <n v="29"/>
    <n v="40"/>
    <n v="30"/>
    <n v="47"/>
  </r>
  <r>
    <x v="0"/>
    <s v="NN"/>
    <s v="N"/>
    <s v="N"/>
    <s v="N"/>
    <s v="M"/>
    <s v="S"/>
    <n v="74"/>
    <s v="N"/>
    <s v="N"/>
    <n v="48"/>
    <n v="25"/>
    <n v="37"/>
    <n v="33"/>
    <n v="46"/>
  </r>
  <r>
    <x v="0"/>
    <s v="NN"/>
    <s v="N"/>
    <s v="N"/>
    <s v="N"/>
    <s v="M"/>
    <s v="S"/>
    <n v="75"/>
    <s v="N"/>
    <s v="N"/>
    <n v="22"/>
    <n v="11"/>
    <n v="14"/>
    <n v="11"/>
    <n v="18"/>
  </r>
  <r>
    <x v="0"/>
    <s v="NN"/>
    <s v="N"/>
    <s v="N"/>
    <s v="N"/>
    <s v="M"/>
    <s v="S"/>
    <n v="76"/>
    <s v="N"/>
    <s v="N"/>
    <n v="13"/>
    <n v="9"/>
    <n v="10"/>
    <n v="7"/>
    <n v="13"/>
  </r>
  <r>
    <x v="0"/>
    <s v="NN"/>
    <s v="N"/>
    <s v="N"/>
    <s v="N"/>
    <s v="M"/>
    <s v="S"/>
    <n v="77"/>
    <s v="N"/>
    <s v="N"/>
    <n v="9"/>
    <n v="6"/>
    <n v="6"/>
    <n v="6"/>
    <n v="7"/>
  </r>
  <r>
    <x v="0"/>
    <s v="NN"/>
    <s v="N"/>
    <s v="N"/>
    <s v="N"/>
    <s v="M"/>
    <s v="S"/>
    <n v="78"/>
    <s v="N"/>
    <s v="N"/>
    <n v="10"/>
    <n v="7"/>
    <n v="10"/>
    <n v="9"/>
    <n v="9"/>
  </r>
  <r>
    <x v="0"/>
    <s v="NN"/>
    <s v="N"/>
    <s v="N"/>
    <s v="N"/>
    <s v="M"/>
    <s v="S"/>
    <n v="79"/>
    <s v="N"/>
    <s v="N"/>
    <n v="14"/>
    <n v="3"/>
    <n v="8"/>
    <n v="3"/>
    <n v="6"/>
  </r>
  <r>
    <x v="0"/>
    <s v="NN"/>
    <s v="N"/>
    <s v="N"/>
    <s v="N"/>
    <s v="M"/>
    <s v="S"/>
    <n v="80"/>
    <s v="N"/>
    <s v="N"/>
    <n v="1"/>
    <n v="1"/>
    <n v="1"/>
    <n v="1"/>
    <n v="1"/>
  </r>
  <r>
    <x v="0"/>
    <s v="NN"/>
    <s v="N"/>
    <s v="N"/>
    <s v="N"/>
    <s v="M"/>
    <s v="S"/>
    <n v="81"/>
    <s v="N"/>
    <s v="N"/>
    <n v="3"/>
    <n v="3"/>
    <n v="1"/>
    <n v="1"/>
    <n v="3"/>
  </r>
  <r>
    <x v="1"/>
    <s v="FM"/>
    <s v="N"/>
    <s v="N"/>
    <s v="Y"/>
    <s v="F"/>
    <s v="M"/>
    <n v="0"/>
    <s v="N"/>
    <s v="N"/>
    <n v="2040"/>
    <n v="662"/>
    <n v="1372"/>
    <n v="1321"/>
    <n v="1934"/>
  </r>
  <r>
    <x v="1"/>
    <s v="FM"/>
    <s v="N"/>
    <s v="N"/>
    <s v="Y"/>
    <s v="F"/>
    <s v="M"/>
    <n v="0"/>
    <s v="N"/>
    <s v="Y"/>
    <n v="23"/>
    <n v="6"/>
    <n v="17"/>
    <n v="17"/>
    <n v="21"/>
  </r>
  <r>
    <x v="1"/>
    <s v="FM"/>
    <s v="Y"/>
    <s v="N"/>
    <s v="Y"/>
    <s v="F"/>
    <s v="M"/>
    <n v="0"/>
    <s v="Y"/>
    <s v="N"/>
    <n v="209"/>
    <n v="64"/>
    <n v="142"/>
    <n v="140"/>
    <n v="203"/>
  </r>
  <r>
    <x v="1"/>
    <s v="FM"/>
    <s v="Y"/>
    <s v="Y"/>
    <s v="Y"/>
    <s v="F"/>
    <s v="M"/>
    <n v="0"/>
    <s v="Y"/>
    <s v="Y"/>
    <n v="11"/>
    <n v="5"/>
    <n v="8"/>
    <n v="8"/>
    <n v="11"/>
  </r>
  <r>
    <x v="2"/>
    <s v="FM"/>
    <s v="N"/>
    <s v="N"/>
    <s v="Y"/>
    <s v="F"/>
    <s v="M"/>
    <n v="1"/>
    <s v="N"/>
    <s v="N"/>
    <n v="4625"/>
    <n v="1521"/>
    <n v="3148"/>
    <n v="3059"/>
    <n v="4368"/>
  </r>
  <r>
    <x v="2"/>
    <s v="FM"/>
    <s v="N"/>
    <s v="N"/>
    <s v="Y"/>
    <s v="F"/>
    <s v="M"/>
    <n v="1"/>
    <s v="N"/>
    <s v="Y"/>
    <n v="44"/>
    <n v="16"/>
    <n v="37"/>
    <n v="37"/>
    <n v="42"/>
  </r>
  <r>
    <x v="2"/>
    <s v="FM"/>
    <s v="Y"/>
    <s v="N"/>
    <s v="Y"/>
    <s v="F"/>
    <s v="M"/>
    <n v="1"/>
    <s v="Y"/>
    <s v="N"/>
    <n v="375"/>
    <n v="108"/>
    <n v="256"/>
    <n v="248"/>
    <n v="353"/>
  </r>
  <r>
    <x v="2"/>
    <s v="FM"/>
    <s v="Y"/>
    <s v="Y"/>
    <s v="Y"/>
    <s v="F"/>
    <s v="M"/>
    <n v="1"/>
    <s v="Y"/>
    <s v="Y"/>
    <n v="23"/>
    <n v="8"/>
    <n v="17"/>
    <n v="17"/>
    <n v="23"/>
  </r>
  <r>
    <x v="3"/>
    <s v="FM"/>
    <s v="N"/>
    <s v="N"/>
    <s v="Y"/>
    <s v="F"/>
    <s v="M"/>
    <n v="2"/>
    <s v="N"/>
    <s v="N"/>
    <n v="7388"/>
    <n v="2464"/>
    <n v="4972"/>
    <n v="4813"/>
    <n v="6913"/>
  </r>
  <r>
    <x v="3"/>
    <s v="FM"/>
    <s v="N"/>
    <s v="N"/>
    <s v="Y"/>
    <s v="F"/>
    <s v="M"/>
    <n v="2"/>
    <s v="N"/>
    <s v="Y"/>
    <n v="92"/>
    <n v="21"/>
    <n v="77"/>
    <n v="73"/>
    <n v="85"/>
  </r>
  <r>
    <x v="3"/>
    <s v="FM"/>
    <s v="Y"/>
    <s v="N"/>
    <s v="Y"/>
    <s v="F"/>
    <s v="M"/>
    <n v="2"/>
    <s v="Y"/>
    <s v="N"/>
    <n v="368"/>
    <n v="101"/>
    <n v="275"/>
    <n v="268"/>
    <n v="349"/>
  </r>
  <r>
    <x v="3"/>
    <s v="FM"/>
    <s v="Y"/>
    <s v="Y"/>
    <s v="Y"/>
    <s v="F"/>
    <s v="M"/>
    <n v="2"/>
    <s v="Y"/>
    <s v="Y"/>
    <n v="26"/>
    <n v="9"/>
    <n v="19"/>
    <n v="18"/>
    <n v="24"/>
  </r>
  <r>
    <x v="4"/>
    <s v="FM"/>
    <s v="N"/>
    <s v="N"/>
    <s v="Y"/>
    <s v="F"/>
    <s v="M"/>
    <n v="3"/>
    <s v="N"/>
    <s v="N"/>
    <n v="5744"/>
    <n v="1952"/>
    <n v="4282"/>
    <n v="4156"/>
    <n v="5475"/>
  </r>
  <r>
    <x v="4"/>
    <s v="FM"/>
    <s v="N"/>
    <s v="N"/>
    <s v="Y"/>
    <s v="F"/>
    <s v="M"/>
    <n v="3"/>
    <s v="N"/>
    <s v="Y"/>
    <n v="98"/>
    <n v="36"/>
    <n v="82"/>
    <n v="83"/>
    <n v="94"/>
  </r>
  <r>
    <x v="4"/>
    <s v="FM"/>
    <s v="Y"/>
    <s v="N"/>
    <s v="Y"/>
    <s v="F"/>
    <s v="M"/>
    <n v="3"/>
    <s v="Y"/>
    <s v="N"/>
    <n v="303"/>
    <n v="83"/>
    <n v="232"/>
    <n v="228"/>
    <n v="293"/>
  </r>
  <r>
    <x v="4"/>
    <s v="FM"/>
    <s v="Y"/>
    <s v="Y"/>
    <s v="Y"/>
    <s v="F"/>
    <s v="M"/>
    <n v="3"/>
    <s v="Y"/>
    <s v="Y"/>
    <n v="25"/>
    <n v="16"/>
    <n v="24"/>
    <n v="23"/>
    <n v="25"/>
  </r>
  <r>
    <x v="5"/>
    <s v="FM"/>
    <s v="N"/>
    <s v="N"/>
    <s v="Y"/>
    <s v="F"/>
    <s v="M"/>
    <n v="4"/>
    <s v="N"/>
    <s v="N"/>
    <n v="6150"/>
    <n v="2104"/>
    <n v="4774"/>
    <n v="4656"/>
    <n v="5842"/>
  </r>
  <r>
    <x v="5"/>
    <s v="FM"/>
    <s v="N"/>
    <s v="N"/>
    <s v="Y"/>
    <s v="F"/>
    <s v="M"/>
    <n v="4"/>
    <s v="N"/>
    <s v="Y"/>
    <n v="85"/>
    <n v="20"/>
    <n v="66"/>
    <n v="65"/>
    <n v="81"/>
  </r>
  <r>
    <x v="5"/>
    <s v="FM"/>
    <s v="Y"/>
    <s v="N"/>
    <s v="Y"/>
    <s v="F"/>
    <s v="M"/>
    <n v="4"/>
    <s v="Y"/>
    <s v="N"/>
    <n v="291"/>
    <n v="84"/>
    <n v="219"/>
    <n v="212"/>
    <n v="275"/>
  </r>
  <r>
    <x v="5"/>
    <s v="FM"/>
    <s v="Y"/>
    <s v="Y"/>
    <s v="Y"/>
    <s v="F"/>
    <s v="M"/>
    <n v="4"/>
    <s v="Y"/>
    <s v="Y"/>
    <n v="13"/>
    <n v="4"/>
    <n v="9"/>
    <n v="8"/>
    <n v="12"/>
  </r>
  <r>
    <x v="6"/>
    <s v="FM"/>
    <s v="N"/>
    <s v="N"/>
    <s v="Y"/>
    <s v="F"/>
    <s v="M"/>
    <n v="5"/>
    <s v="N"/>
    <s v="N"/>
    <n v="6678"/>
    <n v="2307"/>
    <n v="5253"/>
    <n v="5142"/>
    <n v="6359"/>
  </r>
  <r>
    <x v="6"/>
    <s v="FM"/>
    <s v="N"/>
    <s v="N"/>
    <s v="Y"/>
    <s v="F"/>
    <s v="M"/>
    <n v="5"/>
    <s v="N"/>
    <s v="Y"/>
    <n v="93"/>
    <n v="32"/>
    <n v="75"/>
    <n v="75"/>
    <n v="91"/>
  </r>
  <r>
    <x v="6"/>
    <s v="FM"/>
    <s v="Y"/>
    <s v="N"/>
    <s v="Y"/>
    <s v="F"/>
    <s v="M"/>
    <n v="5"/>
    <s v="Y"/>
    <s v="N"/>
    <n v="269"/>
    <n v="77"/>
    <n v="222"/>
    <n v="216"/>
    <n v="261"/>
  </r>
  <r>
    <x v="6"/>
    <s v="FM"/>
    <s v="Y"/>
    <s v="Y"/>
    <s v="Y"/>
    <s v="F"/>
    <s v="M"/>
    <n v="5"/>
    <s v="Y"/>
    <s v="Y"/>
    <n v="20"/>
    <n v="6"/>
    <n v="19"/>
    <n v="19"/>
    <n v="20"/>
  </r>
  <r>
    <x v="7"/>
    <s v="FM"/>
    <s v="N"/>
    <s v="N"/>
    <s v="Y"/>
    <s v="F"/>
    <s v="M"/>
    <n v="6"/>
    <s v="N"/>
    <s v="N"/>
    <n v="7724"/>
    <n v="2777"/>
    <n v="6235"/>
    <n v="6087"/>
    <n v="7401"/>
  </r>
  <r>
    <x v="7"/>
    <s v="FM"/>
    <s v="N"/>
    <s v="N"/>
    <s v="Y"/>
    <s v="F"/>
    <s v="M"/>
    <n v="6"/>
    <s v="N"/>
    <s v="Y"/>
    <n v="90"/>
    <n v="34"/>
    <n v="78"/>
    <n v="77"/>
    <n v="87"/>
  </r>
  <r>
    <x v="7"/>
    <s v="FM"/>
    <s v="Y"/>
    <s v="N"/>
    <s v="Y"/>
    <s v="F"/>
    <s v="M"/>
    <n v="6"/>
    <s v="Y"/>
    <s v="N"/>
    <n v="253"/>
    <n v="81"/>
    <n v="215"/>
    <n v="212"/>
    <n v="243"/>
  </r>
  <r>
    <x v="7"/>
    <s v="FM"/>
    <s v="Y"/>
    <s v="Y"/>
    <s v="Y"/>
    <s v="F"/>
    <s v="M"/>
    <n v="6"/>
    <s v="Y"/>
    <s v="Y"/>
    <n v="14"/>
    <n v="5"/>
    <n v="10"/>
    <n v="10"/>
    <n v="14"/>
  </r>
  <r>
    <x v="8"/>
    <s v="FM"/>
    <s v="N"/>
    <s v="N"/>
    <s v="Y"/>
    <s v="F"/>
    <s v="M"/>
    <n v="7"/>
    <s v="N"/>
    <s v="N"/>
    <n v="9010"/>
    <n v="3404"/>
    <n v="7309"/>
    <n v="7187"/>
    <n v="8686"/>
  </r>
  <r>
    <x v="8"/>
    <s v="FM"/>
    <s v="N"/>
    <s v="N"/>
    <s v="Y"/>
    <s v="F"/>
    <s v="M"/>
    <n v="7"/>
    <s v="N"/>
    <s v="Y"/>
    <n v="87"/>
    <n v="34"/>
    <n v="80"/>
    <n v="80"/>
    <n v="86"/>
  </r>
  <r>
    <x v="8"/>
    <s v="FM"/>
    <s v="Y"/>
    <s v="N"/>
    <s v="Y"/>
    <s v="F"/>
    <s v="M"/>
    <n v="7"/>
    <s v="Y"/>
    <s v="N"/>
    <n v="183"/>
    <n v="64"/>
    <n v="157"/>
    <n v="152"/>
    <n v="173"/>
  </r>
  <r>
    <x v="8"/>
    <s v="FM"/>
    <s v="Y"/>
    <s v="Y"/>
    <s v="Y"/>
    <s v="F"/>
    <s v="M"/>
    <n v="7"/>
    <s v="Y"/>
    <s v="Y"/>
    <n v="15"/>
    <n v="7"/>
    <n v="15"/>
    <n v="15"/>
    <n v="15"/>
  </r>
  <r>
    <x v="9"/>
    <s v="FM"/>
    <s v="N"/>
    <s v="N"/>
    <s v="Y"/>
    <s v="F"/>
    <s v="M"/>
    <n v="8"/>
    <s v="N"/>
    <s v="N"/>
    <n v="9587"/>
    <n v="3815"/>
    <n v="7986"/>
    <n v="7819"/>
    <n v="9259"/>
  </r>
  <r>
    <x v="9"/>
    <s v="FM"/>
    <s v="N"/>
    <s v="N"/>
    <s v="Y"/>
    <s v="F"/>
    <s v="M"/>
    <n v="8"/>
    <s v="N"/>
    <s v="Y"/>
    <n v="90"/>
    <n v="32"/>
    <n v="78"/>
    <n v="74"/>
    <n v="87"/>
  </r>
  <r>
    <x v="9"/>
    <s v="FM"/>
    <s v="Y"/>
    <s v="N"/>
    <s v="Y"/>
    <s v="F"/>
    <s v="M"/>
    <n v="8"/>
    <s v="Y"/>
    <s v="N"/>
    <n v="170"/>
    <n v="58"/>
    <n v="138"/>
    <n v="137"/>
    <n v="161"/>
  </r>
  <r>
    <x v="9"/>
    <s v="FM"/>
    <s v="Y"/>
    <s v="Y"/>
    <s v="Y"/>
    <s v="F"/>
    <s v="M"/>
    <n v="8"/>
    <s v="Y"/>
    <s v="Y"/>
    <n v="8"/>
    <n v="4"/>
    <n v="8"/>
    <n v="8"/>
    <n v="8"/>
  </r>
  <r>
    <x v="10"/>
    <s v="FM"/>
    <s v="N"/>
    <s v="N"/>
    <s v="Y"/>
    <s v="F"/>
    <s v="M"/>
    <n v="9"/>
    <s v="N"/>
    <s v="N"/>
    <n v="13319"/>
    <n v="5476"/>
    <n v="11272"/>
    <n v="11066"/>
    <n v="12863"/>
  </r>
  <r>
    <x v="10"/>
    <s v="FM"/>
    <s v="N"/>
    <s v="N"/>
    <s v="Y"/>
    <s v="F"/>
    <s v="M"/>
    <n v="9"/>
    <s v="Y"/>
    <s v="N"/>
    <n v="1"/>
    <n v="0"/>
    <n v="1"/>
    <n v="1"/>
    <n v="1"/>
  </r>
  <r>
    <x v="11"/>
    <s v="FM"/>
    <s v="N"/>
    <s v="N"/>
    <s v="Y"/>
    <s v="F"/>
    <s v="M"/>
    <n v="10"/>
    <s v="N"/>
    <s v="N"/>
    <n v="11424"/>
    <n v="5015"/>
    <n v="9766"/>
    <n v="9614"/>
    <n v="11071"/>
  </r>
  <r>
    <x v="11"/>
    <s v="FM"/>
    <s v="N"/>
    <s v="N"/>
    <s v="Y"/>
    <s v="F"/>
    <s v="M"/>
    <n v="10"/>
    <s v="Y"/>
    <s v="N"/>
    <n v="1"/>
    <n v="1"/>
    <n v="1"/>
    <n v="1"/>
    <n v="1"/>
  </r>
  <r>
    <x v="12"/>
    <s v="FM"/>
    <s v="N"/>
    <s v="N"/>
    <s v="Y"/>
    <s v="F"/>
    <s v="M"/>
    <n v="11"/>
    <s v="N"/>
    <s v="N"/>
    <n v="12558"/>
    <n v="5673"/>
    <n v="10913"/>
    <n v="10724"/>
    <n v="12239"/>
  </r>
  <r>
    <x v="12"/>
    <s v="FM"/>
    <s v="N"/>
    <s v="N"/>
    <s v="Y"/>
    <s v="F"/>
    <s v="M"/>
    <n v="11"/>
    <s v="Y"/>
    <s v="N"/>
    <n v="1"/>
    <n v="1"/>
    <n v="0"/>
    <n v="0"/>
    <n v="1"/>
  </r>
  <r>
    <x v="13"/>
    <s v="FM"/>
    <s v="N"/>
    <s v="N"/>
    <s v="Y"/>
    <s v="F"/>
    <s v="M"/>
    <n v="12"/>
    <s v="N"/>
    <s v="N"/>
    <n v="12930"/>
    <n v="6012"/>
    <n v="11347"/>
    <n v="11161"/>
    <n v="12633"/>
  </r>
  <r>
    <x v="13"/>
    <s v="FM"/>
    <s v="N"/>
    <s v="N"/>
    <s v="Y"/>
    <s v="F"/>
    <s v="M"/>
    <n v="12"/>
    <s v="Y"/>
    <s v="N"/>
    <n v="1"/>
    <n v="0"/>
    <n v="1"/>
    <n v="1"/>
    <n v="1"/>
  </r>
  <r>
    <x v="14"/>
    <s v="FM"/>
    <s v="N"/>
    <s v="N"/>
    <s v="Y"/>
    <s v="F"/>
    <s v="M"/>
    <n v="13"/>
    <s v="N"/>
    <s v="N"/>
    <n v="14481"/>
    <n v="6983"/>
    <n v="12863"/>
    <n v="12674"/>
    <n v="14135"/>
  </r>
  <r>
    <x v="15"/>
    <s v="FM"/>
    <s v="N"/>
    <s v="N"/>
    <s v="Y"/>
    <s v="F"/>
    <s v="M"/>
    <n v="14"/>
    <s v="N"/>
    <s v="N"/>
    <n v="15155"/>
    <n v="7459"/>
    <n v="13501"/>
    <n v="13292"/>
    <n v="14851"/>
  </r>
  <r>
    <x v="16"/>
    <s v="FM"/>
    <s v="N"/>
    <s v="N"/>
    <s v="Y"/>
    <s v="F"/>
    <s v="M"/>
    <n v="15"/>
    <s v="N"/>
    <s v="N"/>
    <n v="16660"/>
    <n v="8371"/>
    <n v="14909"/>
    <n v="14694"/>
    <n v="16322"/>
  </r>
  <r>
    <x v="17"/>
    <s v="FM"/>
    <s v="N"/>
    <s v="N"/>
    <s v="Y"/>
    <s v="F"/>
    <s v="M"/>
    <n v="16"/>
    <s v="N"/>
    <s v="N"/>
    <n v="17071"/>
    <n v="8662"/>
    <n v="15331"/>
    <n v="15115"/>
    <n v="16761"/>
  </r>
  <r>
    <x v="18"/>
    <s v="FM"/>
    <s v="N"/>
    <s v="N"/>
    <s v="Y"/>
    <s v="F"/>
    <s v="M"/>
    <n v="17"/>
    <s v="N"/>
    <s v="N"/>
    <n v="17462"/>
    <n v="9143"/>
    <n v="15733"/>
    <n v="15523"/>
    <n v="17185"/>
  </r>
  <r>
    <x v="18"/>
    <s v="FM"/>
    <s v="N"/>
    <s v="N"/>
    <s v="Y"/>
    <s v="F"/>
    <s v="M"/>
    <n v="17"/>
    <s v="Y"/>
    <s v="N"/>
    <n v="2"/>
    <n v="0"/>
    <n v="1"/>
    <n v="1"/>
    <n v="2"/>
  </r>
  <r>
    <x v="19"/>
    <s v="FM"/>
    <s v="N"/>
    <s v="N"/>
    <s v="Y"/>
    <s v="F"/>
    <s v="M"/>
    <n v="18"/>
    <s v="N"/>
    <s v="N"/>
    <n v="17309"/>
    <n v="9230"/>
    <n v="15813"/>
    <n v="15578"/>
    <n v="17000"/>
  </r>
  <r>
    <x v="20"/>
    <s v="FM"/>
    <s v="N"/>
    <s v="N"/>
    <s v="Y"/>
    <s v="F"/>
    <s v="M"/>
    <n v="19"/>
    <s v="N"/>
    <s v="N"/>
    <n v="17488"/>
    <n v="9306"/>
    <n v="15970"/>
    <n v="15732"/>
    <n v="17195"/>
  </r>
  <r>
    <x v="20"/>
    <s v="FM"/>
    <s v="N"/>
    <s v="N"/>
    <s v="Y"/>
    <s v="F"/>
    <s v="M"/>
    <n v="19"/>
    <s v="N"/>
    <s v="Y"/>
    <n v="1"/>
    <n v="0"/>
    <n v="1"/>
    <n v="1"/>
    <n v="1"/>
  </r>
  <r>
    <x v="21"/>
    <s v="FM"/>
    <s v="N"/>
    <s v="N"/>
    <s v="Y"/>
    <s v="F"/>
    <s v="M"/>
    <n v="20"/>
    <s v="N"/>
    <s v="N"/>
    <n v="17611"/>
    <n v="9286"/>
    <n v="16006"/>
    <n v="15785"/>
    <n v="17325"/>
  </r>
  <r>
    <x v="21"/>
    <s v="FM"/>
    <s v="N"/>
    <s v="N"/>
    <s v="Y"/>
    <s v="F"/>
    <s v="M"/>
    <n v="20"/>
    <s v="Y"/>
    <s v="N"/>
    <n v="1"/>
    <n v="0"/>
    <n v="1"/>
    <n v="1"/>
    <n v="1"/>
  </r>
  <r>
    <x v="22"/>
    <s v="FM"/>
    <s v="N"/>
    <s v="N"/>
    <s v="Y"/>
    <s v="F"/>
    <s v="M"/>
    <n v="21"/>
    <s v="N"/>
    <s v="N"/>
    <n v="16762"/>
    <n v="9032"/>
    <n v="15312"/>
    <n v="15107"/>
    <n v="16495"/>
  </r>
  <r>
    <x v="22"/>
    <s v="FM"/>
    <s v="N"/>
    <s v="N"/>
    <s v="Y"/>
    <s v="F"/>
    <s v="M"/>
    <n v="21"/>
    <s v="Y"/>
    <s v="N"/>
    <n v="2"/>
    <n v="0"/>
    <n v="1"/>
    <n v="1"/>
    <n v="2"/>
  </r>
  <r>
    <x v="23"/>
    <s v="FM"/>
    <s v="N"/>
    <s v="N"/>
    <s v="Y"/>
    <s v="F"/>
    <s v="M"/>
    <n v="22"/>
    <s v="N"/>
    <s v="N"/>
    <n v="16488"/>
    <n v="8993"/>
    <n v="15023"/>
    <n v="14853"/>
    <n v="16260"/>
  </r>
  <r>
    <x v="23"/>
    <s v="FM"/>
    <s v="N"/>
    <s v="N"/>
    <s v="Y"/>
    <s v="F"/>
    <s v="M"/>
    <n v="22"/>
    <s v="Y"/>
    <s v="N"/>
    <n v="1"/>
    <n v="1"/>
    <n v="1"/>
    <n v="1"/>
    <n v="1"/>
  </r>
  <r>
    <x v="24"/>
    <s v="FM"/>
    <s v="N"/>
    <s v="N"/>
    <s v="Y"/>
    <s v="F"/>
    <s v="M"/>
    <n v="23"/>
    <s v="N"/>
    <s v="N"/>
    <n v="16945"/>
    <n v="9181"/>
    <n v="15462"/>
    <n v="15247"/>
    <n v="16686"/>
  </r>
  <r>
    <x v="24"/>
    <s v="FM"/>
    <s v="N"/>
    <s v="N"/>
    <s v="Y"/>
    <s v="F"/>
    <s v="M"/>
    <n v="23"/>
    <s v="Y"/>
    <s v="N"/>
    <n v="1"/>
    <n v="0"/>
    <n v="1"/>
    <n v="1"/>
    <n v="1"/>
  </r>
  <r>
    <x v="25"/>
    <s v="FM"/>
    <s v="N"/>
    <s v="N"/>
    <s v="Y"/>
    <s v="F"/>
    <s v="M"/>
    <n v="24"/>
    <s v="N"/>
    <s v="N"/>
    <n v="15760"/>
    <n v="8478"/>
    <n v="14459"/>
    <n v="14259"/>
    <n v="15512"/>
  </r>
  <r>
    <x v="25"/>
    <s v="FM"/>
    <s v="N"/>
    <s v="N"/>
    <s v="Y"/>
    <s v="F"/>
    <s v="M"/>
    <n v="24"/>
    <s v="Y"/>
    <s v="N"/>
    <n v="2"/>
    <n v="1"/>
    <n v="1"/>
    <n v="1"/>
    <n v="2"/>
  </r>
  <r>
    <x v="26"/>
    <s v="FM"/>
    <s v="N"/>
    <s v="N"/>
    <s v="Y"/>
    <s v="F"/>
    <s v="M"/>
    <n v="25"/>
    <s v="N"/>
    <s v="N"/>
    <n v="16704"/>
    <n v="9126"/>
    <n v="15302"/>
    <n v="15130"/>
    <n v="16446"/>
  </r>
  <r>
    <x v="26"/>
    <s v="FM"/>
    <s v="N"/>
    <s v="N"/>
    <s v="Y"/>
    <s v="F"/>
    <s v="M"/>
    <n v="25"/>
    <s v="N"/>
    <s v="Y"/>
    <n v="1"/>
    <n v="0"/>
    <n v="1"/>
    <n v="1"/>
    <n v="1"/>
  </r>
  <r>
    <x v="26"/>
    <s v="FM"/>
    <s v="N"/>
    <s v="N"/>
    <s v="Y"/>
    <s v="F"/>
    <s v="M"/>
    <n v="25"/>
    <s v="Y"/>
    <s v="N"/>
    <n v="1"/>
    <n v="0"/>
    <n v="1"/>
    <n v="1"/>
    <n v="1"/>
  </r>
  <r>
    <x v="27"/>
    <s v="FM"/>
    <s v="N"/>
    <s v="N"/>
    <s v="Y"/>
    <s v="F"/>
    <s v="M"/>
    <n v="26"/>
    <s v="N"/>
    <s v="N"/>
    <n v="16712"/>
    <n v="9082"/>
    <n v="15275"/>
    <n v="15065"/>
    <n v="16432"/>
  </r>
  <r>
    <x v="27"/>
    <s v="FM"/>
    <s v="N"/>
    <s v="N"/>
    <s v="Y"/>
    <s v="F"/>
    <s v="M"/>
    <n v="26"/>
    <s v="N"/>
    <s v="Y"/>
    <n v="1"/>
    <n v="1"/>
    <n v="1"/>
    <n v="1"/>
    <n v="1"/>
  </r>
  <r>
    <x v="27"/>
    <s v="FM"/>
    <s v="N"/>
    <s v="N"/>
    <s v="Y"/>
    <s v="F"/>
    <s v="M"/>
    <n v="26"/>
    <s v="Y"/>
    <s v="N"/>
    <n v="4"/>
    <n v="0"/>
    <n v="3"/>
    <n v="3"/>
    <n v="4"/>
  </r>
  <r>
    <x v="28"/>
    <s v="FM"/>
    <s v="N"/>
    <s v="N"/>
    <s v="Y"/>
    <s v="F"/>
    <s v="M"/>
    <n v="27"/>
    <s v="N"/>
    <s v="N"/>
    <n v="17162"/>
    <n v="9484"/>
    <n v="15677"/>
    <n v="15466"/>
    <n v="16844"/>
  </r>
  <r>
    <x v="28"/>
    <s v="FM"/>
    <s v="N"/>
    <s v="N"/>
    <s v="Y"/>
    <s v="F"/>
    <s v="M"/>
    <n v="27"/>
    <s v="N"/>
    <s v="Y"/>
    <n v="1"/>
    <n v="0"/>
    <n v="1"/>
    <n v="1"/>
    <n v="1"/>
  </r>
  <r>
    <x v="28"/>
    <s v="FM"/>
    <s v="N"/>
    <s v="N"/>
    <s v="Y"/>
    <s v="F"/>
    <s v="M"/>
    <n v="27"/>
    <s v="Y"/>
    <s v="N"/>
    <n v="3"/>
    <n v="2"/>
    <n v="3"/>
    <n v="3"/>
    <n v="3"/>
  </r>
  <r>
    <x v="29"/>
    <s v="FM"/>
    <s v="N"/>
    <s v="N"/>
    <s v="Y"/>
    <s v="F"/>
    <s v="M"/>
    <n v="28"/>
    <s v="N"/>
    <s v="N"/>
    <n v="16815"/>
    <n v="9270"/>
    <n v="15332"/>
    <n v="15103"/>
    <n v="16535"/>
  </r>
  <r>
    <x v="29"/>
    <s v="FM"/>
    <s v="N"/>
    <s v="N"/>
    <s v="Y"/>
    <s v="F"/>
    <s v="M"/>
    <n v="28"/>
    <s v="N"/>
    <s v="Y"/>
    <n v="2"/>
    <n v="1"/>
    <n v="1"/>
    <n v="1"/>
    <n v="2"/>
  </r>
  <r>
    <x v="29"/>
    <s v="FM"/>
    <s v="N"/>
    <s v="N"/>
    <s v="Y"/>
    <s v="F"/>
    <s v="M"/>
    <n v="28"/>
    <s v="Y"/>
    <s v="N"/>
    <n v="6"/>
    <n v="3"/>
    <n v="6"/>
    <n v="6"/>
    <n v="5"/>
  </r>
  <r>
    <x v="30"/>
    <s v="FM"/>
    <s v="N"/>
    <s v="N"/>
    <s v="Y"/>
    <s v="F"/>
    <s v="M"/>
    <n v="29"/>
    <s v="N"/>
    <s v="N"/>
    <n v="17548"/>
    <n v="9737"/>
    <n v="16019"/>
    <n v="15792"/>
    <n v="17268"/>
  </r>
  <r>
    <x v="30"/>
    <s v="FM"/>
    <s v="N"/>
    <s v="N"/>
    <s v="Y"/>
    <s v="F"/>
    <s v="M"/>
    <n v="29"/>
    <s v="N"/>
    <s v="Y"/>
    <n v="1"/>
    <n v="1"/>
    <n v="1"/>
    <n v="1"/>
    <n v="1"/>
  </r>
  <r>
    <x v="30"/>
    <s v="FM"/>
    <s v="N"/>
    <s v="N"/>
    <s v="Y"/>
    <s v="F"/>
    <s v="M"/>
    <n v="29"/>
    <s v="Y"/>
    <s v="N"/>
    <n v="4"/>
    <n v="3"/>
    <n v="4"/>
    <n v="4"/>
    <n v="4"/>
  </r>
  <r>
    <x v="31"/>
    <s v="FM"/>
    <s v="N"/>
    <s v="N"/>
    <s v="Y"/>
    <s v="F"/>
    <s v="M"/>
    <n v="30"/>
    <s v="N"/>
    <s v="N"/>
    <n v="19203"/>
    <n v="10877"/>
    <n v="17577"/>
    <n v="17342"/>
    <n v="18916"/>
  </r>
  <r>
    <x v="31"/>
    <s v="FM"/>
    <s v="N"/>
    <s v="N"/>
    <s v="Y"/>
    <s v="F"/>
    <s v="M"/>
    <n v="30"/>
    <s v="N"/>
    <s v="Y"/>
    <n v="2"/>
    <n v="1"/>
    <n v="1"/>
    <n v="1"/>
    <n v="2"/>
  </r>
  <r>
    <x v="31"/>
    <s v="FM"/>
    <s v="N"/>
    <s v="N"/>
    <s v="Y"/>
    <s v="F"/>
    <s v="M"/>
    <n v="30"/>
    <s v="Y"/>
    <s v="N"/>
    <n v="1"/>
    <n v="1"/>
    <n v="1"/>
    <n v="1"/>
    <n v="1"/>
  </r>
  <r>
    <x v="32"/>
    <s v="FM"/>
    <s v="N"/>
    <s v="N"/>
    <s v="Y"/>
    <s v="F"/>
    <s v="M"/>
    <n v="31"/>
    <s v="N"/>
    <s v="N"/>
    <n v="19320"/>
    <n v="11159"/>
    <n v="17816"/>
    <n v="17577"/>
    <n v="19041"/>
  </r>
  <r>
    <x v="32"/>
    <s v="FM"/>
    <s v="N"/>
    <s v="N"/>
    <s v="Y"/>
    <s v="F"/>
    <s v="M"/>
    <n v="31"/>
    <s v="N"/>
    <s v="Y"/>
    <n v="2"/>
    <n v="1"/>
    <n v="2"/>
    <n v="2"/>
    <n v="2"/>
  </r>
  <r>
    <x v="32"/>
    <s v="FM"/>
    <s v="N"/>
    <s v="N"/>
    <s v="Y"/>
    <s v="F"/>
    <s v="M"/>
    <n v="31"/>
    <s v="Y"/>
    <s v="N"/>
    <n v="3"/>
    <n v="2"/>
    <n v="3"/>
    <n v="3"/>
    <n v="3"/>
  </r>
  <r>
    <x v="32"/>
    <s v="FM"/>
    <s v="N"/>
    <s v="N"/>
    <s v="Y"/>
    <s v="F"/>
    <s v="M"/>
    <n v="31"/>
    <s v="Y"/>
    <s v="Y"/>
    <n v="1"/>
    <n v="1"/>
    <n v="1"/>
    <n v="1"/>
    <n v="1"/>
  </r>
  <r>
    <x v="33"/>
    <s v="FM"/>
    <s v="N"/>
    <s v="N"/>
    <s v="Y"/>
    <s v="F"/>
    <s v="M"/>
    <n v="32"/>
    <s v="N"/>
    <s v="N"/>
    <n v="17613"/>
    <n v="10164"/>
    <n v="16169"/>
    <n v="15960"/>
    <n v="17355"/>
  </r>
  <r>
    <x v="33"/>
    <s v="FM"/>
    <s v="N"/>
    <s v="N"/>
    <s v="Y"/>
    <s v="F"/>
    <s v="M"/>
    <n v="32"/>
    <s v="Y"/>
    <s v="N"/>
    <n v="3"/>
    <n v="3"/>
    <n v="3"/>
    <n v="3"/>
    <n v="3"/>
  </r>
  <r>
    <x v="33"/>
    <s v="FM"/>
    <s v="N"/>
    <s v="N"/>
    <s v="Y"/>
    <s v="F"/>
    <s v="M"/>
    <n v="32"/>
    <s v="Y"/>
    <s v="Y"/>
    <n v="1"/>
    <n v="0"/>
    <n v="1"/>
    <n v="1"/>
    <n v="1"/>
  </r>
  <r>
    <x v="34"/>
    <s v="FM"/>
    <s v="N"/>
    <s v="N"/>
    <s v="Y"/>
    <s v="F"/>
    <s v="M"/>
    <n v="33"/>
    <s v="N"/>
    <s v="N"/>
    <n v="17231"/>
    <n v="10109"/>
    <n v="15876"/>
    <n v="15625"/>
    <n v="16966"/>
  </r>
  <r>
    <x v="34"/>
    <s v="FM"/>
    <s v="N"/>
    <s v="N"/>
    <s v="Y"/>
    <s v="F"/>
    <s v="M"/>
    <n v="33"/>
    <s v="N"/>
    <s v="Y"/>
    <n v="3"/>
    <n v="2"/>
    <n v="3"/>
    <n v="3"/>
    <n v="3"/>
  </r>
  <r>
    <x v="34"/>
    <s v="FM"/>
    <s v="N"/>
    <s v="N"/>
    <s v="Y"/>
    <s v="F"/>
    <s v="M"/>
    <n v="33"/>
    <s v="Y"/>
    <s v="N"/>
    <n v="3"/>
    <n v="1"/>
    <n v="3"/>
    <n v="3"/>
    <n v="3"/>
  </r>
  <r>
    <x v="35"/>
    <s v="FM"/>
    <s v="N"/>
    <s v="N"/>
    <s v="Y"/>
    <s v="F"/>
    <s v="M"/>
    <n v="34"/>
    <s v="N"/>
    <s v="N"/>
    <n v="16952"/>
    <n v="10068"/>
    <n v="15642"/>
    <n v="15401"/>
    <n v="16740"/>
  </r>
  <r>
    <x v="35"/>
    <s v="FM"/>
    <s v="N"/>
    <s v="N"/>
    <s v="Y"/>
    <s v="F"/>
    <s v="M"/>
    <n v="34"/>
    <s v="N"/>
    <s v="Y"/>
    <n v="1"/>
    <n v="1"/>
    <n v="1"/>
    <n v="1"/>
    <n v="1"/>
  </r>
  <r>
    <x v="35"/>
    <s v="FM"/>
    <s v="N"/>
    <s v="N"/>
    <s v="Y"/>
    <s v="F"/>
    <s v="M"/>
    <n v="34"/>
    <s v="Y"/>
    <s v="N"/>
    <n v="1"/>
    <n v="0"/>
    <n v="1"/>
    <n v="1"/>
    <n v="0"/>
  </r>
  <r>
    <x v="35"/>
    <s v="FM"/>
    <s v="N"/>
    <s v="N"/>
    <s v="Y"/>
    <s v="F"/>
    <s v="M"/>
    <n v="34"/>
    <s v="Y"/>
    <s v="Y"/>
    <n v="1"/>
    <n v="0"/>
    <n v="1"/>
    <n v="1"/>
    <n v="1"/>
  </r>
  <r>
    <x v="36"/>
    <s v="FM"/>
    <s v="N"/>
    <s v="N"/>
    <s v="Y"/>
    <s v="F"/>
    <s v="M"/>
    <n v="35"/>
    <s v="N"/>
    <s v="N"/>
    <n v="17205"/>
    <n v="10456"/>
    <n v="15853"/>
    <n v="15658"/>
    <n v="16986"/>
  </r>
  <r>
    <x v="36"/>
    <s v="FM"/>
    <s v="N"/>
    <s v="N"/>
    <s v="Y"/>
    <s v="F"/>
    <s v="M"/>
    <n v="35"/>
    <s v="N"/>
    <s v="Y"/>
    <n v="5"/>
    <n v="2"/>
    <n v="4"/>
    <n v="4"/>
    <n v="5"/>
  </r>
  <r>
    <x v="36"/>
    <s v="FM"/>
    <s v="N"/>
    <s v="N"/>
    <s v="Y"/>
    <s v="F"/>
    <s v="M"/>
    <n v="35"/>
    <s v="Y"/>
    <s v="N"/>
    <n v="1"/>
    <n v="1"/>
    <n v="0"/>
    <n v="0"/>
    <n v="1"/>
  </r>
  <r>
    <x v="37"/>
    <s v="FM"/>
    <s v="N"/>
    <s v="N"/>
    <s v="Y"/>
    <s v="F"/>
    <s v="M"/>
    <n v="36"/>
    <s v="N"/>
    <s v="N"/>
    <n v="18067"/>
    <n v="11023"/>
    <n v="16690"/>
    <n v="16431"/>
    <n v="17834"/>
  </r>
  <r>
    <x v="37"/>
    <s v="FM"/>
    <s v="N"/>
    <s v="N"/>
    <s v="Y"/>
    <s v="F"/>
    <s v="M"/>
    <n v="36"/>
    <s v="N"/>
    <s v="Y"/>
    <n v="1"/>
    <n v="0"/>
    <n v="1"/>
    <n v="1"/>
    <n v="1"/>
  </r>
  <r>
    <x v="37"/>
    <s v="FM"/>
    <s v="N"/>
    <s v="N"/>
    <s v="Y"/>
    <s v="F"/>
    <s v="M"/>
    <n v="36"/>
    <s v="Y"/>
    <s v="N"/>
    <n v="2"/>
    <n v="1"/>
    <n v="1"/>
    <n v="1"/>
    <n v="2"/>
  </r>
  <r>
    <x v="37"/>
    <s v="FM"/>
    <s v="N"/>
    <s v="N"/>
    <s v="Y"/>
    <s v="F"/>
    <s v="M"/>
    <n v="36"/>
    <s v="Y"/>
    <s v="Y"/>
    <n v="4"/>
    <n v="3"/>
    <n v="3"/>
    <n v="3"/>
    <n v="4"/>
  </r>
  <r>
    <x v="38"/>
    <s v="FM"/>
    <s v="N"/>
    <s v="N"/>
    <s v="Y"/>
    <s v="F"/>
    <s v="M"/>
    <n v="37"/>
    <s v="N"/>
    <s v="N"/>
    <n v="18853"/>
    <n v="11815"/>
    <n v="17433"/>
    <n v="17184"/>
    <n v="18600"/>
  </r>
  <r>
    <x v="38"/>
    <s v="FM"/>
    <s v="N"/>
    <s v="N"/>
    <s v="Y"/>
    <s v="F"/>
    <s v="M"/>
    <n v="37"/>
    <s v="Y"/>
    <s v="N"/>
    <n v="1"/>
    <n v="1"/>
    <n v="1"/>
    <n v="1"/>
    <n v="1"/>
  </r>
  <r>
    <x v="38"/>
    <s v="FM"/>
    <s v="N"/>
    <s v="N"/>
    <s v="Y"/>
    <s v="F"/>
    <s v="M"/>
    <n v="37"/>
    <s v="Y"/>
    <s v="Y"/>
    <n v="1"/>
    <n v="0"/>
    <n v="1"/>
    <n v="1"/>
    <n v="1"/>
  </r>
  <r>
    <x v="39"/>
    <s v="FM"/>
    <s v="N"/>
    <s v="N"/>
    <s v="Y"/>
    <s v="F"/>
    <s v="M"/>
    <n v="38"/>
    <s v="N"/>
    <s v="N"/>
    <n v="18076"/>
    <n v="11471"/>
    <n v="16775"/>
    <n v="16475"/>
    <n v="17858"/>
  </r>
  <r>
    <x v="39"/>
    <s v="FM"/>
    <s v="N"/>
    <s v="N"/>
    <s v="Y"/>
    <s v="F"/>
    <s v="M"/>
    <n v="38"/>
    <s v="N"/>
    <s v="Y"/>
    <n v="2"/>
    <n v="1"/>
    <n v="2"/>
    <n v="2"/>
    <n v="2"/>
  </r>
  <r>
    <x v="39"/>
    <s v="FM"/>
    <s v="N"/>
    <s v="N"/>
    <s v="Y"/>
    <s v="F"/>
    <s v="M"/>
    <n v="38"/>
    <s v="Y"/>
    <s v="N"/>
    <n v="3"/>
    <n v="0"/>
    <n v="3"/>
    <n v="3"/>
    <n v="3"/>
  </r>
  <r>
    <x v="40"/>
    <s v="FM"/>
    <s v="N"/>
    <s v="N"/>
    <s v="Y"/>
    <s v="F"/>
    <s v="M"/>
    <n v="39"/>
    <s v="N"/>
    <s v="N"/>
    <n v="18046"/>
    <n v="11616"/>
    <n v="16730"/>
    <n v="16452"/>
    <n v="17850"/>
  </r>
  <r>
    <x v="40"/>
    <s v="FM"/>
    <s v="N"/>
    <s v="N"/>
    <s v="Y"/>
    <s v="F"/>
    <s v="M"/>
    <n v="39"/>
    <s v="N"/>
    <s v="Y"/>
    <n v="1"/>
    <n v="1"/>
    <n v="1"/>
    <n v="1"/>
    <n v="1"/>
  </r>
  <r>
    <x v="40"/>
    <s v="FM"/>
    <s v="N"/>
    <s v="N"/>
    <s v="Y"/>
    <s v="F"/>
    <s v="M"/>
    <n v="39"/>
    <s v="Y"/>
    <s v="Y"/>
    <n v="1"/>
    <n v="1"/>
    <n v="1"/>
    <n v="1"/>
    <n v="1"/>
  </r>
  <r>
    <x v="41"/>
    <s v="FM"/>
    <s v="N"/>
    <s v="N"/>
    <s v="Y"/>
    <s v="F"/>
    <s v="M"/>
    <n v="40"/>
    <s v="N"/>
    <s v="N"/>
    <n v="18086"/>
    <n v="11901"/>
    <n v="16792"/>
    <n v="16494"/>
    <n v="17913"/>
  </r>
  <r>
    <x v="41"/>
    <s v="FM"/>
    <s v="N"/>
    <s v="N"/>
    <s v="Y"/>
    <s v="F"/>
    <s v="M"/>
    <n v="40"/>
    <s v="N"/>
    <s v="Y"/>
    <n v="4"/>
    <n v="1"/>
    <n v="4"/>
    <n v="4"/>
    <n v="4"/>
  </r>
  <r>
    <x v="42"/>
    <s v="FM"/>
    <s v="N"/>
    <s v="N"/>
    <s v="Y"/>
    <s v="F"/>
    <s v="M"/>
    <n v="41"/>
    <s v="N"/>
    <s v="N"/>
    <n v="18528"/>
    <n v="12361"/>
    <n v="17243"/>
    <n v="16959"/>
    <n v="18351"/>
  </r>
  <r>
    <x v="42"/>
    <s v="FM"/>
    <s v="N"/>
    <s v="N"/>
    <s v="Y"/>
    <s v="F"/>
    <s v="M"/>
    <n v="41"/>
    <s v="N"/>
    <s v="Y"/>
    <n v="1"/>
    <n v="0"/>
    <n v="1"/>
    <n v="1"/>
    <n v="1"/>
  </r>
  <r>
    <x v="42"/>
    <s v="FM"/>
    <s v="N"/>
    <s v="N"/>
    <s v="Y"/>
    <s v="F"/>
    <s v="M"/>
    <n v="41"/>
    <s v="Y"/>
    <s v="N"/>
    <n v="3"/>
    <n v="2"/>
    <n v="3"/>
    <n v="3"/>
    <n v="3"/>
  </r>
  <r>
    <x v="43"/>
    <s v="FM"/>
    <s v="N"/>
    <s v="N"/>
    <s v="Y"/>
    <s v="F"/>
    <s v="M"/>
    <n v="42"/>
    <s v="N"/>
    <s v="N"/>
    <n v="17660"/>
    <n v="11954"/>
    <n v="16423"/>
    <n v="16133"/>
    <n v="17487"/>
  </r>
  <r>
    <x v="43"/>
    <s v="FM"/>
    <s v="N"/>
    <s v="N"/>
    <s v="Y"/>
    <s v="F"/>
    <s v="M"/>
    <n v="42"/>
    <s v="N"/>
    <s v="Y"/>
    <n v="2"/>
    <n v="1"/>
    <n v="2"/>
    <n v="2"/>
    <n v="2"/>
  </r>
  <r>
    <x v="43"/>
    <s v="FM"/>
    <s v="N"/>
    <s v="N"/>
    <s v="Y"/>
    <s v="F"/>
    <s v="M"/>
    <n v="42"/>
    <s v="Y"/>
    <s v="N"/>
    <n v="2"/>
    <n v="2"/>
    <n v="2"/>
    <n v="2"/>
    <n v="2"/>
  </r>
  <r>
    <x v="44"/>
    <s v="FM"/>
    <s v="N"/>
    <s v="N"/>
    <s v="Y"/>
    <s v="F"/>
    <s v="M"/>
    <n v="43"/>
    <s v="N"/>
    <s v="N"/>
    <n v="17630"/>
    <n v="12126"/>
    <n v="16441"/>
    <n v="16122"/>
    <n v="17435"/>
  </r>
  <r>
    <x v="44"/>
    <s v="FM"/>
    <s v="N"/>
    <s v="N"/>
    <s v="Y"/>
    <s v="F"/>
    <s v="M"/>
    <n v="43"/>
    <s v="N"/>
    <s v="Y"/>
    <n v="1"/>
    <n v="1"/>
    <n v="1"/>
    <n v="1"/>
    <n v="1"/>
  </r>
  <r>
    <x v="45"/>
    <s v="FM"/>
    <s v="N"/>
    <s v="N"/>
    <s v="Y"/>
    <s v="F"/>
    <s v="M"/>
    <n v="44"/>
    <s v="N"/>
    <s v="N"/>
    <n v="17528"/>
    <n v="12428"/>
    <n v="16411"/>
    <n v="16125"/>
    <n v="17368"/>
  </r>
  <r>
    <x v="45"/>
    <s v="FM"/>
    <s v="N"/>
    <s v="N"/>
    <s v="Y"/>
    <s v="F"/>
    <s v="M"/>
    <n v="44"/>
    <s v="Y"/>
    <s v="N"/>
    <n v="1"/>
    <n v="1"/>
    <n v="1"/>
    <n v="1"/>
    <n v="1"/>
  </r>
  <r>
    <x v="46"/>
    <s v="FM"/>
    <s v="N"/>
    <s v="N"/>
    <s v="Y"/>
    <s v="F"/>
    <s v="M"/>
    <n v="45"/>
    <s v="N"/>
    <s v="N"/>
    <n v="17038"/>
    <n v="12167"/>
    <n v="15950"/>
    <n v="15635"/>
    <n v="16894"/>
  </r>
  <r>
    <x v="47"/>
    <s v="FM"/>
    <s v="N"/>
    <s v="N"/>
    <s v="Y"/>
    <s v="F"/>
    <s v="M"/>
    <n v="46"/>
    <s v="N"/>
    <s v="N"/>
    <n v="16779"/>
    <n v="12117"/>
    <n v="15784"/>
    <n v="15452"/>
    <n v="16643"/>
  </r>
  <r>
    <x v="48"/>
    <s v="FM"/>
    <s v="N"/>
    <s v="N"/>
    <s v="Y"/>
    <s v="F"/>
    <s v="M"/>
    <n v="47"/>
    <s v="N"/>
    <s v="N"/>
    <n v="17064"/>
    <n v="12489"/>
    <n v="16094"/>
    <n v="15732"/>
    <n v="16931"/>
  </r>
  <r>
    <x v="49"/>
    <s v="FM"/>
    <s v="N"/>
    <s v="N"/>
    <s v="Y"/>
    <s v="F"/>
    <s v="M"/>
    <n v="48"/>
    <s v="N"/>
    <s v="N"/>
    <n v="16625"/>
    <n v="12283"/>
    <n v="15702"/>
    <n v="15391"/>
    <n v="16491"/>
  </r>
  <r>
    <x v="50"/>
    <s v="FM"/>
    <s v="N"/>
    <s v="N"/>
    <s v="Y"/>
    <s v="F"/>
    <s v="M"/>
    <n v="49"/>
    <s v="N"/>
    <s v="N"/>
    <n v="14731"/>
    <n v="11009"/>
    <n v="13948"/>
    <n v="13670"/>
    <n v="14606"/>
  </r>
  <r>
    <x v="51"/>
    <s v="FM"/>
    <s v="N"/>
    <s v="N"/>
    <s v="Y"/>
    <s v="F"/>
    <s v="M"/>
    <n v="50"/>
    <s v="N"/>
    <s v="N"/>
    <n v="14706"/>
    <n v="11045"/>
    <n v="13947"/>
    <n v="13653"/>
    <n v="14596"/>
  </r>
  <r>
    <x v="52"/>
    <s v="FM"/>
    <s v="N"/>
    <s v="N"/>
    <s v="Y"/>
    <s v="F"/>
    <s v="M"/>
    <n v="51"/>
    <s v="N"/>
    <s v="N"/>
    <n v="14439"/>
    <n v="10875"/>
    <n v="13698"/>
    <n v="13395"/>
    <n v="14314"/>
  </r>
  <r>
    <x v="53"/>
    <s v="FM"/>
    <s v="N"/>
    <s v="N"/>
    <s v="Y"/>
    <s v="F"/>
    <s v="M"/>
    <n v="52"/>
    <s v="N"/>
    <s v="N"/>
    <n v="14228"/>
    <n v="10817"/>
    <n v="13509"/>
    <n v="13199"/>
    <n v="14117"/>
  </r>
  <r>
    <x v="54"/>
    <s v="FM"/>
    <s v="N"/>
    <s v="N"/>
    <s v="Y"/>
    <s v="F"/>
    <s v="M"/>
    <n v="53"/>
    <s v="N"/>
    <s v="N"/>
    <n v="14285"/>
    <n v="11008"/>
    <n v="13584"/>
    <n v="13259"/>
    <n v="14192"/>
  </r>
  <r>
    <x v="55"/>
    <s v="FM"/>
    <s v="N"/>
    <s v="N"/>
    <s v="Y"/>
    <s v="F"/>
    <s v="M"/>
    <n v="54"/>
    <s v="N"/>
    <s v="N"/>
    <n v="14820"/>
    <n v="11527"/>
    <n v="14101"/>
    <n v="13782"/>
    <n v="14729"/>
  </r>
  <r>
    <x v="56"/>
    <s v="FM"/>
    <s v="N"/>
    <s v="N"/>
    <s v="Y"/>
    <s v="F"/>
    <s v="M"/>
    <n v="55"/>
    <s v="N"/>
    <s v="N"/>
    <n v="11392"/>
    <n v="8881"/>
    <n v="10849"/>
    <n v="10602"/>
    <n v="11306"/>
  </r>
  <r>
    <x v="57"/>
    <s v="FM"/>
    <s v="N"/>
    <s v="N"/>
    <s v="Y"/>
    <s v="F"/>
    <s v="M"/>
    <n v="56"/>
    <s v="N"/>
    <s v="N"/>
    <n v="10944"/>
    <n v="8534"/>
    <n v="10392"/>
    <n v="10136"/>
    <n v="10866"/>
  </r>
  <r>
    <x v="58"/>
    <s v="FM"/>
    <s v="N"/>
    <s v="N"/>
    <s v="Y"/>
    <s v="F"/>
    <s v="M"/>
    <n v="57"/>
    <s v="N"/>
    <s v="N"/>
    <n v="11068"/>
    <n v="8646"/>
    <n v="10545"/>
    <n v="10304"/>
    <n v="10989"/>
  </r>
  <r>
    <x v="59"/>
    <s v="FM"/>
    <s v="N"/>
    <s v="N"/>
    <s v="Y"/>
    <s v="F"/>
    <s v="M"/>
    <n v="58"/>
    <s v="N"/>
    <s v="N"/>
    <n v="10738"/>
    <n v="8476"/>
    <n v="10238"/>
    <n v="9961"/>
    <n v="10664"/>
  </r>
  <r>
    <x v="60"/>
    <s v="FM"/>
    <s v="N"/>
    <s v="N"/>
    <s v="Y"/>
    <s v="F"/>
    <s v="M"/>
    <n v="59"/>
    <s v="N"/>
    <s v="N"/>
    <n v="9775"/>
    <n v="7690"/>
    <n v="9283"/>
    <n v="9024"/>
    <n v="9679"/>
  </r>
  <r>
    <x v="61"/>
    <s v="FM"/>
    <s v="N"/>
    <s v="N"/>
    <s v="Y"/>
    <s v="F"/>
    <s v="M"/>
    <n v="60"/>
    <s v="N"/>
    <s v="N"/>
    <n v="8202"/>
    <n v="6467"/>
    <n v="7826"/>
    <n v="7610"/>
    <n v="8127"/>
  </r>
  <r>
    <x v="62"/>
    <s v="FM"/>
    <s v="N"/>
    <s v="N"/>
    <s v="Y"/>
    <s v="F"/>
    <s v="M"/>
    <n v="61"/>
    <s v="N"/>
    <s v="N"/>
    <n v="7852"/>
    <n v="6197"/>
    <n v="7452"/>
    <n v="7221"/>
    <n v="7765"/>
  </r>
  <r>
    <x v="63"/>
    <s v="FM"/>
    <s v="N"/>
    <s v="N"/>
    <s v="Y"/>
    <s v="F"/>
    <s v="M"/>
    <n v="62"/>
    <s v="N"/>
    <s v="N"/>
    <n v="7518"/>
    <n v="5969"/>
    <n v="7114"/>
    <n v="6912"/>
    <n v="7456"/>
  </r>
  <r>
    <x v="64"/>
    <s v="FM"/>
    <s v="N"/>
    <s v="N"/>
    <s v="Y"/>
    <s v="F"/>
    <s v="M"/>
    <n v="63"/>
    <s v="N"/>
    <s v="N"/>
    <n v="6502"/>
    <n v="5190"/>
    <n v="6179"/>
    <n v="5970"/>
    <n v="6439"/>
  </r>
  <r>
    <x v="65"/>
    <s v="FM"/>
    <s v="N"/>
    <s v="N"/>
    <s v="Y"/>
    <s v="F"/>
    <s v="M"/>
    <n v="64"/>
    <s v="N"/>
    <s v="N"/>
    <n v="6007"/>
    <n v="4796"/>
    <n v="5675"/>
    <n v="5488"/>
    <n v="5944"/>
  </r>
  <r>
    <x v="66"/>
    <s v="FM"/>
    <s v="N"/>
    <s v="N"/>
    <s v="Y"/>
    <s v="F"/>
    <s v="M"/>
    <n v="65"/>
    <s v="N"/>
    <s v="N"/>
    <n v="5422"/>
    <n v="4342"/>
    <n v="5142"/>
    <n v="4949"/>
    <n v="5372"/>
  </r>
  <r>
    <x v="67"/>
    <s v="FM"/>
    <s v="N"/>
    <s v="N"/>
    <s v="Y"/>
    <s v="F"/>
    <s v="M"/>
    <n v="66"/>
    <s v="N"/>
    <s v="N"/>
    <n v="4946"/>
    <n v="3983"/>
    <n v="4690"/>
    <n v="4508"/>
    <n v="4898"/>
  </r>
  <r>
    <x v="68"/>
    <s v="FM"/>
    <s v="N"/>
    <s v="N"/>
    <s v="Y"/>
    <s v="F"/>
    <s v="M"/>
    <n v="67"/>
    <s v="N"/>
    <s v="N"/>
    <n v="4313"/>
    <n v="3455"/>
    <n v="4078"/>
    <n v="3927"/>
    <n v="4278"/>
  </r>
  <r>
    <x v="69"/>
    <s v="FM"/>
    <s v="N"/>
    <s v="N"/>
    <s v="Y"/>
    <s v="F"/>
    <s v="M"/>
    <n v="68"/>
    <s v="N"/>
    <s v="N"/>
    <n v="3948"/>
    <n v="3136"/>
    <n v="3680"/>
    <n v="3520"/>
    <n v="3902"/>
  </r>
  <r>
    <x v="70"/>
    <s v="FM"/>
    <s v="N"/>
    <s v="N"/>
    <s v="Y"/>
    <s v="F"/>
    <s v="M"/>
    <n v="69"/>
    <s v="N"/>
    <s v="N"/>
    <n v="3649"/>
    <n v="2895"/>
    <n v="3439"/>
    <n v="3261"/>
    <n v="3609"/>
  </r>
  <r>
    <x v="71"/>
    <s v="FM"/>
    <s v="N"/>
    <s v="N"/>
    <s v="Y"/>
    <s v="F"/>
    <s v="M"/>
    <n v="70"/>
    <s v="N"/>
    <s v="N"/>
    <n v="3015"/>
    <n v="2437"/>
    <n v="2839"/>
    <n v="2691"/>
    <n v="2981"/>
  </r>
  <r>
    <x v="72"/>
    <s v="FM"/>
    <s v="N"/>
    <s v="N"/>
    <s v="Y"/>
    <s v="F"/>
    <s v="M"/>
    <n v="71"/>
    <s v="N"/>
    <s v="N"/>
    <n v="2600"/>
    <n v="2101"/>
    <n v="2424"/>
    <n v="2312"/>
    <n v="2567"/>
  </r>
  <r>
    <x v="73"/>
    <s v="FM"/>
    <s v="N"/>
    <s v="N"/>
    <s v="Y"/>
    <s v="F"/>
    <s v="M"/>
    <n v="72"/>
    <s v="N"/>
    <s v="N"/>
    <n v="2141"/>
    <n v="1687"/>
    <n v="1991"/>
    <n v="1898"/>
    <n v="2112"/>
  </r>
  <r>
    <x v="74"/>
    <s v="FM"/>
    <s v="N"/>
    <s v="N"/>
    <s v="Y"/>
    <s v="F"/>
    <s v="M"/>
    <n v="73"/>
    <s v="N"/>
    <s v="N"/>
    <n v="1749"/>
    <n v="1403"/>
    <n v="1642"/>
    <n v="1540"/>
    <n v="1724"/>
  </r>
  <r>
    <x v="75"/>
    <s v="FM"/>
    <s v="N"/>
    <s v="N"/>
    <s v="Y"/>
    <s v="F"/>
    <s v="M"/>
    <n v="74"/>
    <s v="N"/>
    <s v="N"/>
    <n v="1436"/>
    <n v="1159"/>
    <n v="1335"/>
    <n v="1273"/>
    <n v="1417"/>
  </r>
  <r>
    <x v="76"/>
    <s v="FM"/>
    <s v="N"/>
    <s v="N"/>
    <s v="Y"/>
    <s v="F"/>
    <s v="M"/>
    <n v="75"/>
    <s v="N"/>
    <s v="N"/>
    <n v="1167"/>
    <n v="937"/>
    <n v="1076"/>
    <n v="1003"/>
    <n v="1147"/>
  </r>
  <r>
    <x v="77"/>
    <s v="FM"/>
    <s v="N"/>
    <s v="N"/>
    <s v="Y"/>
    <s v="F"/>
    <s v="M"/>
    <n v="76"/>
    <s v="N"/>
    <s v="N"/>
    <n v="818"/>
    <n v="644"/>
    <n v="759"/>
    <n v="715"/>
    <n v="806"/>
  </r>
  <r>
    <x v="78"/>
    <s v="FM"/>
    <s v="N"/>
    <s v="N"/>
    <s v="Y"/>
    <s v="F"/>
    <s v="M"/>
    <n v="77"/>
    <s v="N"/>
    <s v="N"/>
    <n v="584"/>
    <n v="450"/>
    <n v="539"/>
    <n v="504"/>
    <n v="571"/>
  </r>
  <r>
    <x v="79"/>
    <s v="FM"/>
    <s v="N"/>
    <s v="N"/>
    <s v="Y"/>
    <s v="F"/>
    <s v="M"/>
    <n v="78"/>
    <s v="N"/>
    <s v="N"/>
    <n v="438"/>
    <n v="364"/>
    <n v="411"/>
    <n v="372"/>
    <n v="431"/>
  </r>
  <r>
    <x v="80"/>
    <s v="FM"/>
    <s v="N"/>
    <s v="N"/>
    <s v="Y"/>
    <s v="F"/>
    <s v="M"/>
    <n v="79"/>
    <s v="N"/>
    <s v="N"/>
    <n v="324"/>
    <n v="245"/>
    <n v="297"/>
    <n v="271"/>
    <n v="319"/>
  </r>
  <r>
    <x v="81"/>
    <s v="FM"/>
    <s v="N"/>
    <s v="N"/>
    <s v="Y"/>
    <s v="F"/>
    <s v="M"/>
    <n v="80"/>
    <s v="N"/>
    <s v="N"/>
    <n v="222"/>
    <n v="164"/>
    <n v="199"/>
    <n v="185"/>
    <n v="215"/>
  </r>
  <r>
    <x v="82"/>
    <s v="FM"/>
    <s v="N"/>
    <s v="N"/>
    <s v="Y"/>
    <s v="F"/>
    <s v="M"/>
    <n v="81"/>
    <s v="N"/>
    <s v="N"/>
    <n v="159"/>
    <n v="122"/>
    <n v="146"/>
    <n v="126"/>
    <n v="156"/>
  </r>
  <r>
    <x v="83"/>
    <s v="FM"/>
    <s v="N"/>
    <s v="N"/>
    <s v="Y"/>
    <s v="F"/>
    <s v="M"/>
    <n v="82"/>
    <s v="N"/>
    <s v="N"/>
    <n v="75"/>
    <n v="51"/>
    <n v="67"/>
    <n v="61"/>
    <n v="72"/>
  </r>
  <r>
    <x v="84"/>
    <s v="FM"/>
    <s v="N"/>
    <s v="N"/>
    <s v="Y"/>
    <s v="F"/>
    <s v="M"/>
    <n v="83"/>
    <s v="N"/>
    <s v="N"/>
    <n v="111"/>
    <n v="87"/>
    <n v="106"/>
    <n v="90"/>
    <n v="108"/>
  </r>
  <r>
    <x v="85"/>
    <s v="FS"/>
    <s v="N"/>
    <s v="N"/>
    <s v="Y"/>
    <s v="F"/>
    <s v="S"/>
    <n v="0"/>
    <s v="N"/>
    <s v="N"/>
    <n v="3645"/>
    <n v="1822"/>
    <n v="2389"/>
    <n v="2235"/>
    <n v="3570"/>
  </r>
  <r>
    <x v="85"/>
    <s v="FS"/>
    <s v="N"/>
    <s v="N"/>
    <s v="Y"/>
    <s v="F"/>
    <s v="S"/>
    <n v="0"/>
    <s v="N"/>
    <s v="Y"/>
    <n v="66"/>
    <n v="25"/>
    <n v="46"/>
    <n v="44"/>
    <n v="61"/>
  </r>
  <r>
    <x v="85"/>
    <s v="FS"/>
    <s v="Y"/>
    <s v="N"/>
    <s v="Y"/>
    <s v="F"/>
    <s v="S"/>
    <n v="0"/>
    <s v="Y"/>
    <s v="N"/>
    <n v="7105"/>
    <n v="4040"/>
    <n v="5353"/>
    <n v="5045"/>
    <n v="6979"/>
  </r>
  <r>
    <x v="85"/>
    <s v="FS"/>
    <s v="Y"/>
    <s v="Y"/>
    <s v="Y"/>
    <s v="F"/>
    <s v="S"/>
    <n v="0"/>
    <s v="Y"/>
    <s v="Y"/>
    <n v="229"/>
    <n v="140"/>
    <n v="186"/>
    <n v="175"/>
    <n v="226"/>
  </r>
  <r>
    <x v="86"/>
    <s v="FS"/>
    <s v="N"/>
    <s v="N"/>
    <s v="Y"/>
    <s v="F"/>
    <s v="S"/>
    <n v="1"/>
    <s v="N"/>
    <s v="N"/>
    <n v="6678"/>
    <n v="3211"/>
    <n v="4463"/>
    <n v="4194"/>
    <n v="6495"/>
  </r>
  <r>
    <x v="86"/>
    <s v="FS"/>
    <s v="N"/>
    <s v="N"/>
    <s v="Y"/>
    <s v="F"/>
    <s v="S"/>
    <n v="1"/>
    <s v="N"/>
    <s v="Y"/>
    <n v="311"/>
    <n v="174"/>
    <n v="245"/>
    <n v="228"/>
    <n v="304"/>
  </r>
  <r>
    <x v="86"/>
    <s v="FS"/>
    <s v="Y"/>
    <s v="N"/>
    <s v="Y"/>
    <s v="F"/>
    <s v="S"/>
    <n v="1"/>
    <s v="Y"/>
    <s v="N"/>
    <n v="6975"/>
    <n v="3996"/>
    <n v="5329"/>
    <n v="5032"/>
    <n v="6859"/>
  </r>
  <r>
    <x v="86"/>
    <s v="FS"/>
    <s v="Y"/>
    <s v="Y"/>
    <s v="Y"/>
    <s v="F"/>
    <s v="S"/>
    <n v="1"/>
    <s v="Y"/>
    <s v="Y"/>
    <n v="621"/>
    <n v="385"/>
    <n v="498"/>
    <n v="470"/>
    <n v="612"/>
  </r>
  <r>
    <x v="87"/>
    <s v="FS"/>
    <s v="N"/>
    <s v="N"/>
    <s v="Y"/>
    <s v="F"/>
    <s v="S"/>
    <n v="2"/>
    <s v="N"/>
    <s v="N"/>
    <n v="7989"/>
    <n v="4011"/>
    <n v="5506"/>
    <n v="5209"/>
    <n v="7770"/>
  </r>
  <r>
    <x v="87"/>
    <s v="FS"/>
    <s v="N"/>
    <s v="N"/>
    <s v="Y"/>
    <s v="F"/>
    <s v="S"/>
    <n v="2"/>
    <s v="N"/>
    <s v="Y"/>
    <n v="718"/>
    <n v="410"/>
    <n v="555"/>
    <n v="535"/>
    <n v="708"/>
  </r>
  <r>
    <x v="87"/>
    <s v="FS"/>
    <s v="Y"/>
    <s v="N"/>
    <s v="Y"/>
    <s v="F"/>
    <s v="S"/>
    <n v="2"/>
    <s v="Y"/>
    <s v="N"/>
    <n v="4410"/>
    <n v="2498"/>
    <n v="3435"/>
    <n v="3208"/>
    <n v="4323"/>
  </r>
  <r>
    <x v="87"/>
    <s v="FS"/>
    <s v="Y"/>
    <s v="Y"/>
    <s v="Y"/>
    <s v="F"/>
    <s v="S"/>
    <n v="2"/>
    <s v="Y"/>
    <s v="Y"/>
    <n v="1178"/>
    <n v="765"/>
    <n v="1014"/>
    <n v="967"/>
    <n v="1161"/>
  </r>
  <r>
    <x v="88"/>
    <s v="FS"/>
    <s v="N"/>
    <s v="N"/>
    <s v="Y"/>
    <s v="F"/>
    <s v="S"/>
    <n v="3"/>
    <s v="N"/>
    <s v="N"/>
    <n v="8950"/>
    <n v="4691"/>
    <n v="6608"/>
    <n v="6293"/>
    <n v="8728"/>
  </r>
  <r>
    <x v="88"/>
    <s v="FS"/>
    <s v="N"/>
    <s v="N"/>
    <s v="Y"/>
    <s v="F"/>
    <s v="S"/>
    <n v="3"/>
    <s v="N"/>
    <s v="Y"/>
    <n v="1108"/>
    <n v="667"/>
    <n v="933"/>
    <n v="878"/>
    <n v="1094"/>
  </r>
  <r>
    <x v="88"/>
    <s v="FS"/>
    <s v="Y"/>
    <s v="N"/>
    <s v="Y"/>
    <s v="F"/>
    <s v="S"/>
    <n v="3"/>
    <s v="Y"/>
    <s v="N"/>
    <n v="3282"/>
    <n v="1859"/>
    <n v="2620"/>
    <n v="2480"/>
    <n v="3222"/>
  </r>
  <r>
    <x v="88"/>
    <s v="FS"/>
    <s v="Y"/>
    <s v="Y"/>
    <s v="Y"/>
    <s v="F"/>
    <s v="S"/>
    <n v="3"/>
    <s v="Y"/>
    <s v="Y"/>
    <n v="1145"/>
    <n v="745"/>
    <n v="1007"/>
    <n v="959"/>
    <n v="1139"/>
  </r>
  <r>
    <x v="89"/>
    <s v="FS"/>
    <s v="N"/>
    <s v="N"/>
    <s v="Y"/>
    <s v="F"/>
    <s v="S"/>
    <n v="4"/>
    <s v="N"/>
    <s v="N"/>
    <n v="8257"/>
    <n v="4209"/>
    <n v="6170"/>
    <n v="5901"/>
    <n v="8055"/>
  </r>
  <r>
    <x v="89"/>
    <s v="FS"/>
    <s v="N"/>
    <s v="N"/>
    <s v="Y"/>
    <s v="F"/>
    <s v="S"/>
    <n v="4"/>
    <s v="N"/>
    <s v="Y"/>
    <n v="1078"/>
    <n v="707"/>
    <n v="930"/>
    <n v="889"/>
    <n v="1071"/>
  </r>
  <r>
    <x v="89"/>
    <s v="FS"/>
    <s v="Y"/>
    <s v="N"/>
    <s v="Y"/>
    <s v="F"/>
    <s v="S"/>
    <n v="4"/>
    <s v="Y"/>
    <s v="N"/>
    <n v="2441"/>
    <n v="1365"/>
    <n v="1983"/>
    <n v="1917"/>
    <n v="2389"/>
  </r>
  <r>
    <x v="89"/>
    <s v="FS"/>
    <s v="Y"/>
    <s v="Y"/>
    <s v="Y"/>
    <s v="F"/>
    <s v="S"/>
    <n v="4"/>
    <s v="Y"/>
    <s v="Y"/>
    <n v="821"/>
    <n v="541"/>
    <n v="737"/>
    <n v="709"/>
    <n v="808"/>
  </r>
  <r>
    <x v="90"/>
    <s v="FS"/>
    <s v="N"/>
    <s v="N"/>
    <s v="Y"/>
    <s v="F"/>
    <s v="S"/>
    <n v="5"/>
    <s v="N"/>
    <s v="N"/>
    <n v="9767"/>
    <n v="5092"/>
    <n v="7593"/>
    <n v="7310"/>
    <n v="9544"/>
  </r>
  <r>
    <x v="90"/>
    <s v="FS"/>
    <s v="N"/>
    <s v="N"/>
    <s v="Y"/>
    <s v="F"/>
    <s v="S"/>
    <n v="5"/>
    <s v="N"/>
    <s v="Y"/>
    <n v="1335"/>
    <n v="847"/>
    <n v="1164"/>
    <n v="1117"/>
    <n v="1328"/>
  </r>
  <r>
    <x v="90"/>
    <s v="FS"/>
    <s v="Y"/>
    <s v="N"/>
    <s v="Y"/>
    <s v="F"/>
    <s v="S"/>
    <n v="5"/>
    <s v="Y"/>
    <s v="N"/>
    <n v="2420"/>
    <n v="1400"/>
    <n v="2051"/>
    <n v="1986"/>
    <n v="2380"/>
  </r>
  <r>
    <x v="90"/>
    <s v="FS"/>
    <s v="Y"/>
    <s v="Y"/>
    <s v="Y"/>
    <s v="F"/>
    <s v="S"/>
    <n v="5"/>
    <s v="Y"/>
    <s v="Y"/>
    <n v="734"/>
    <n v="480"/>
    <n v="658"/>
    <n v="631"/>
    <n v="731"/>
  </r>
  <r>
    <x v="91"/>
    <s v="FS"/>
    <s v="N"/>
    <s v="N"/>
    <s v="Y"/>
    <s v="F"/>
    <s v="S"/>
    <n v="6"/>
    <s v="N"/>
    <s v="N"/>
    <n v="11763"/>
    <n v="6276"/>
    <n v="9535"/>
    <n v="9207"/>
    <n v="11507"/>
  </r>
  <r>
    <x v="91"/>
    <s v="FS"/>
    <s v="N"/>
    <s v="N"/>
    <s v="Y"/>
    <s v="F"/>
    <s v="S"/>
    <n v="6"/>
    <s v="N"/>
    <s v="Y"/>
    <n v="1517"/>
    <n v="1006"/>
    <n v="1350"/>
    <n v="1293"/>
    <n v="1499"/>
  </r>
  <r>
    <x v="91"/>
    <s v="FS"/>
    <s v="Y"/>
    <s v="N"/>
    <s v="Y"/>
    <s v="F"/>
    <s v="S"/>
    <n v="6"/>
    <s v="Y"/>
    <s v="N"/>
    <n v="2124"/>
    <n v="1255"/>
    <n v="1871"/>
    <n v="1799"/>
    <n v="2095"/>
  </r>
  <r>
    <x v="91"/>
    <s v="FS"/>
    <s v="Y"/>
    <s v="Y"/>
    <s v="Y"/>
    <s v="F"/>
    <s v="S"/>
    <n v="6"/>
    <s v="Y"/>
    <s v="Y"/>
    <n v="594"/>
    <n v="404"/>
    <n v="549"/>
    <n v="528"/>
    <n v="586"/>
  </r>
  <r>
    <x v="92"/>
    <s v="FS"/>
    <s v="N"/>
    <s v="N"/>
    <s v="Y"/>
    <s v="F"/>
    <s v="S"/>
    <n v="7"/>
    <s v="N"/>
    <s v="N"/>
    <n v="12873"/>
    <n v="6894"/>
    <n v="10688"/>
    <n v="10397"/>
    <n v="12637"/>
  </r>
  <r>
    <x v="92"/>
    <s v="FS"/>
    <s v="N"/>
    <s v="N"/>
    <s v="Y"/>
    <s v="F"/>
    <s v="S"/>
    <n v="7"/>
    <s v="N"/>
    <s v="Y"/>
    <n v="1508"/>
    <n v="1019"/>
    <n v="1366"/>
    <n v="1330"/>
    <n v="1491"/>
  </r>
  <r>
    <x v="92"/>
    <s v="FS"/>
    <s v="Y"/>
    <s v="N"/>
    <s v="Y"/>
    <s v="F"/>
    <s v="S"/>
    <n v="7"/>
    <s v="Y"/>
    <s v="N"/>
    <n v="1532"/>
    <n v="867"/>
    <n v="1369"/>
    <n v="1327"/>
    <n v="1512"/>
  </r>
  <r>
    <x v="92"/>
    <s v="FS"/>
    <s v="Y"/>
    <s v="Y"/>
    <s v="Y"/>
    <s v="F"/>
    <s v="S"/>
    <n v="7"/>
    <s v="Y"/>
    <s v="Y"/>
    <n v="241"/>
    <n v="164"/>
    <n v="227"/>
    <n v="220"/>
    <n v="241"/>
  </r>
  <r>
    <x v="93"/>
    <s v="FS"/>
    <s v="N"/>
    <s v="N"/>
    <s v="Y"/>
    <s v="F"/>
    <s v="S"/>
    <n v="8"/>
    <s v="N"/>
    <s v="N"/>
    <n v="14375"/>
    <n v="8017"/>
    <n v="12292"/>
    <n v="11976"/>
    <n v="14108"/>
  </r>
  <r>
    <x v="93"/>
    <s v="FS"/>
    <s v="N"/>
    <s v="N"/>
    <s v="Y"/>
    <s v="F"/>
    <s v="S"/>
    <n v="8"/>
    <s v="N"/>
    <s v="Y"/>
    <n v="1421"/>
    <n v="974"/>
    <n v="1311"/>
    <n v="1270"/>
    <n v="1405"/>
  </r>
  <r>
    <x v="93"/>
    <s v="FS"/>
    <s v="Y"/>
    <s v="N"/>
    <s v="Y"/>
    <s v="F"/>
    <s v="S"/>
    <n v="8"/>
    <s v="Y"/>
    <s v="N"/>
    <n v="987"/>
    <n v="559"/>
    <n v="874"/>
    <n v="847"/>
    <n v="969"/>
  </r>
  <r>
    <x v="93"/>
    <s v="FS"/>
    <s v="Y"/>
    <s v="Y"/>
    <s v="Y"/>
    <s v="F"/>
    <s v="S"/>
    <n v="8"/>
    <s v="Y"/>
    <s v="Y"/>
    <n v="117"/>
    <n v="81"/>
    <n v="107"/>
    <n v="107"/>
    <n v="115"/>
  </r>
  <r>
    <x v="94"/>
    <s v="FS"/>
    <s v="N"/>
    <s v="N"/>
    <s v="Y"/>
    <s v="F"/>
    <s v="S"/>
    <n v="9"/>
    <s v="N"/>
    <s v="N"/>
    <n v="18399"/>
    <n v="10376"/>
    <n v="16176"/>
    <n v="15757"/>
    <n v="18077"/>
  </r>
  <r>
    <x v="94"/>
    <s v="FS"/>
    <s v="N"/>
    <s v="N"/>
    <s v="Y"/>
    <s v="F"/>
    <s v="S"/>
    <n v="9"/>
    <s v="N"/>
    <s v="Y"/>
    <n v="1"/>
    <n v="0"/>
    <n v="1"/>
    <n v="1"/>
    <n v="1"/>
  </r>
  <r>
    <x v="95"/>
    <s v="FS"/>
    <s v="N"/>
    <s v="N"/>
    <s v="Y"/>
    <s v="F"/>
    <s v="S"/>
    <n v="10"/>
    <s v="N"/>
    <s v="N"/>
    <n v="14761"/>
    <n v="8269"/>
    <n v="13050"/>
    <n v="12775"/>
    <n v="14530"/>
  </r>
  <r>
    <x v="95"/>
    <s v="FS"/>
    <s v="N"/>
    <s v="N"/>
    <s v="Y"/>
    <s v="F"/>
    <s v="S"/>
    <n v="10"/>
    <s v="Y"/>
    <s v="Y"/>
    <n v="1"/>
    <n v="1"/>
    <n v="1"/>
    <n v="1"/>
    <n v="1"/>
  </r>
  <r>
    <x v="96"/>
    <s v="FS"/>
    <s v="N"/>
    <s v="N"/>
    <s v="Y"/>
    <s v="F"/>
    <s v="S"/>
    <n v="11"/>
    <s v="N"/>
    <s v="N"/>
    <n v="14025"/>
    <n v="7902"/>
    <n v="12532"/>
    <n v="12282"/>
    <n v="13800"/>
  </r>
  <r>
    <x v="96"/>
    <s v="FS"/>
    <s v="N"/>
    <s v="N"/>
    <s v="Y"/>
    <s v="F"/>
    <s v="S"/>
    <n v="11"/>
    <s v="Y"/>
    <s v="N"/>
    <n v="1"/>
    <n v="1"/>
    <n v="1"/>
    <n v="1"/>
    <n v="1"/>
  </r>
  <r>
    <x v="97"/>
    <s v="FS"/>
    <s v="N"/>
    <s v="N"/>
    <s v="Y"/>
    <s v="F"/>
    <s v="S"/>
    <n v="12"/>
    <s v="N"/>
    <s v="N"/>
    <n v="12993"/>
    <n v="7143"/>
    <n v="11629"/>
    <n v="11369"/>
    <n v="12798"/>
  </r>
  <r>
    <x v="98"/>
    <s v="FS"/>
    <s v="N"/>
    <s v="N"/>
    <s v="Y"/>
    <s v="F"/>
    <s v="S"/>
    <n v="13"/>
    <s v="N"/>
    <s v="N"/>
    <n v="12462"/>
    <n v="6910"/>
    <n v="11272"/>
    <n v="11080"/>
    <n v="12285"/>
  </r>
  <r>
    <x v="98"/>
    <s v="FS"/>
    <s v="N"/>
    <s v="N"/>
    <s v="Y"/>
    <s v="F"/>
    <s v="S"/>
    <n v="13"/>
    <s v="N"/>
    <s v="Y"/>
    <n v="2"/>
    <n v="1"/>
    <n v="1"/>
    <n v="1"/>
    <n v="2"/>
  </r>
  <r>
    <x v="99"/>
    <s v="FS"/>
    <s v="N"/>
    <s v="N"/>
    <s v="Y"/>
    <s v="F"/>
    <s v="S"/>
    <n v="14"/>
    <s v="N"/>
    <s v="N"/>
    <n v="11773"/>
    <n v="6438"/>
    <n v="10627"/>
    <n v="10443"/>
    <n v="11589"/>
  </r>
  <r>
    <x v="100"/>
    <s v="FS"/>
    <s v="N"/>
    <s v="N"/>
    <s v="Y"/>
    <s v="F"/>
    <s v="S"/>
    <n v="15"/>
    <s v="N"/>
    <s v="N"/>
    <n v="11005"/>
    <n v="6061"/>
    <n v="9964"/>
    <n v="9788"/>
    <n v="10838"/>
  </r>
  <r>
    <x v="101"/>
    <s v="FS"/>
    <s v="N"/>
    <s v="N"/>
    <s v="Y"/>
    <s v="F"/>
    <s v="S"/>
    <n v="16"/>
    <s v="N"/>
    <s v="N"/>
    <n v="10300"/>
    <n v="5668"/>
    <n v="9337"/>
    <n v="9160"/>
    <n v="10120"/>
  </r>
  <r>
    <x v="102"/>
    <s v="FS"/>
    <s v="N"/>
    <s v="N"/>
    <s v="Y"/>
    <s v="F"/>
    <s v="S"/>
    <n v="17"/>
    <s v="N"/>
    <s v="N"/>
    <n v="9560"/>
    <n v="5199"/>
    <n v="8637"/>
    <n v="8468"/>
    <n v="9387"/>
  </r>
  <r>
    <x v="103"/>
    <s v="FS"/>
    <s v="N"/>
    <s v="N"/>
    <s v="Y"/>
    <s v="F"/>
    <s v="S"/>
    <n v="18"/>
    <s v="N"/>
    <s v="N"/>
    <n v="8894"/>
    <n v="4825"/>
    <n v="8051"/>
    <n v="7906"/>
    <n v="8740"/>
  </r>
  <r>
    <x v="104"/>
    <s v="FS"/>
    <s v="N"/>
    <s v="N"/>
    <s v="Y"/>
    <s v="F"/>
    <s v="S"/>
    <n v="19"/>
    <s v="N"/>
    <s v="N"/>
    <n v="8811"/>
    <n v="4769"/>
    <n v="7984"/>
    <n v="7836"/>
    <n v="8646"/>
  </r>
  <r>
    <x v="104"/>
    <s v="FS"/>
    <s v="N"/>
    <s v="N"/>
    <s v="Y"/>
    <s v="F"/>
    <s v="S"/>
    <n v="19"/>
    <s v="Y"/>
    <s v="N"/>
    <n v="1"/>
    <n v="0"/>
    <n v="0"/>
    <n v="0"/>
    <n v="1"/>
  </r>
  <r>
    <x v="105"/>
    <s v="FS"/>
    <s v="N"/>
    <s v="N"/>
    <s v="Y"/>
    <s v="F"/>
    <s v="S"/>
    <n v="20"/>
    <s v="N"/>
    <s v="N"/>
    <n v="7968"/>
    <n v="4277"/>
    <n v="7213"/>
    <n v="7102"/>
    <n v="7851"/>
  </r>
  <r>
    <x v="106"/>
    <s v="FS"/>
    <s v="N"/>
    <s v="N"/>
    <s v="Y"/>
    <s v="F"/>
    <s v="S"/>
    <n v="21"/>
    <s v="N"/>
    <s v="N"/>
    <n v="7721"/>
    <n v="4187"/>
    <n v="6997"/>
    <n v="6868"/>
    <n v="7586"/>
  </r>
  <r>
    <x v="106"/>
    <s v="FS"/>
    <s v="N"/>
    <s v="N"/>
    <s v="Y"/>
    <s v="F"/>
    <s v="S"/>
    <n v="21"/>
    <s v="Y"/>
    <s v="N"/>
    <n v="1"/>
    <n v="0"/>
    <n v="1"/>
    <n v="1"/>
    <n v="1"/>
  </r>
  <r>
    <x v="107"/>
    <s v="FS"/>
    <s v="N"/>
    <s v="N"/>
    <s v="Y"/>
    <s v="F"/>
    <s v="S"/>
    <n v="22"/>
    <s v="N"/>
    <s v="N"/>
    <n v="7061"/>
    <n v="3822"/>
    <n v="6369"/>
    <n v="6251"/>
    <n v="6939"/>
  </r>
  <r>
    <x v="108"/>
    <s v="FS"/>
    <s v="N"/>
    <s v="N"/>
    <s v="Y"/>
    <s v="F"/>
    <s v="S"/>
    <n v="23"/>
    <s v="N"/>
    <s v="N"/>
    <n v="7147"/>
    <n v="3801"/>
    <n v="6446"/>
    <n v="6341"/>
    <n v="7011"/>
  </r>
  <r>
    <x v="109"/>
    <s v="FS"/>
    <s v="N"/>
    <s v="N"/>
    <s v="Y"/>
    <s v="F"/>
    <s v="S"/>
    <n v="24"/>
    <s v="N"/>
    <s v="N"/>
    <n v="6902"/>
    <n v="3709"/>
    <n v="6208"/>
    <n v="6108"/>
    <n v="6756"/>
  </r>
  <r>
    <x v="110"/>
    <s v="FS"/>
    <s v="N"/>
    <s v="N"/>
    <s v="Y"/>
    <s v="F"/>
    <s v="S"/>
    <n v="25"/>
    <s v="N"/>
    <s v="N"/>
    <n v="7025"/>
    <n v="3679"/>
    <n v="6335"/>
    <n v="6211"/>
    <n v="6911"/>
  </r>
  <r>
    <x v="111"/>
    <s v="FS"/>
    <s v="N"/>
    <s v="N"/>
    <s v="Y"/>
    <s v="F"/>
    <s v="S"/>
    <n v="26"/>
    <s v="N"/>
    <s v="N"/>
    <n v="7030"/>
    <n v="3683"/>
    <n v="6316"/>
    <n v="6206"/>
    <n v="6887"/>
  </r>
  <r>
    <x v="112"/>
    <s v="FS"/>
    <s v="N"/>
    <s v="N"/>
    <s v="Y"/>
    <s v="F"/>
    <s v="S"/>
    <n v="27"/>
    <s v="N"/>
    <s v="N"/>
    <n v="7141"/>
    <n v="3716"/>
    <n v="6369"/>
    <n v="6279"/>
    <n v="7005"/>
  </r>
  <r>
    <x v="112"/>
    <s v="FS"/>
    <s v="N"/>
    <s v="N"/>
    <s v="Y"/>
    <s v="F"/>
    <s v="S"/>
    <n v="27"/>
    <s v="Y"/>
    <s v="N"/>
    <n v="1"/>
    <n v="1"/>
    <n v="1"/>
    <n v="1"/>
    <n v="1"/>
  </r>
  <r>
    <x v="113"/>
    <s v="FS"/>
    <s v="N"/>
    <s v="N"/>
    <s v="Y"/>
    <s v="F"/>
    <s v="S"/>
    <n v="28"/>
    <s v="N"/>
    <s v="N"/>
    <n v="7403"/>
    <n v="3840"/>
    <n v="6631"/>
    <n v="6528"/>
    <n v="7253"/>
  </r>
  <r>
    <x v="113"/>
    <s v="FS"/>
    <s v="N"/>
    <s v="N"/>
    <s v="Y"/>
    <s v="F"/>
    <s v="S"/>
    <n v="28"/>
    <s v="N"/>
    <s v="Y"/>
    <n v="1"/>
    <n v="0"/>
    <n v="1"/>
    <n v="1"/>
    <n v="1"/>
  </r>
  <r>
    <x v="113"/>
    <s v="FS"/>
    <s v="N"/>
    <s v="N"/>
    <s v="Y"/>
    <s v="F"/>
    <s v="S"/>
    <n v="28"/>
    <s v="Y"/>
    <s v="N"/>
    <n v="1"/>
    <n v="1"/>
    <n v="1"/>
    <n v="1"/>
    <n v="1"/>
  </r>
  <r>
    <x v="114"/>
    <s v="FS"/>
    <s v="N"/>
    <s v="N"/>
    <s v="Y"/>
    <s v="F"/>
    <s v="S"/>
    <n v="29"/>
    <s v="N"/>
    <s v="N"/>
    <n v="7930"/>
    <n v="4156"/>
    <n v="7117"/>
    <n v="7004"/>
    <n v="7781"/>
  </r>
  <r>
    <x v="115"/>
    <s v="FS"/>
    <s v="N"/>
    <s v="N"/>
    <s v="Y"/>
    <s v="F"/>
    <s v="S"/>
    <n v="30"/>
    <s v="N"/>
    <s v="N"/>
    <n v="8531"/>
    <n v="4574"/>
    <n v="7711"/>
    <n v="7578"/>
    <n v="8384"/>
  </r>
  <r>
    <x v="115"/>
    <s v="FS"/>
    <s v="N"/>
    <s v="N"/>
    <s v="Y"/>
    <s v="F"/>
    <s v="S"/>
    <n v="30"/>
    <s v="Y"/>
    <s v="N"/>
    <n v="1"/>
    <n v="0"/>
    <n v="1"/>
    <n v="1"/>
    <n v="1"/>
  </r>
  <r>
    <x v="116"/>
    <s v="FS"/>
    <s v="N"/>
    <s v="N"/>
    <s v="Y"/>
    <s v="F"/>
    <s v="S"/>
    <n v="31"/>
    <s v="N"/>
    <s v="N"/>
    <n v="8810"/>
    <n v="4806"/>
    <n v="7937"/>
    <n v="7829"/>
    <n v="8649"/>
  </r>
  <r>
    <x v="116"/>
    <s v="FS"/>
    <s v="N"/>
    <s v="N"/>
    <s v="Y"/>
    <s v="F"/>
    <s v="S"/>
    <n v="31"/>
    <s v="N"/>
    <s v="Y"/>
    <n v="3"/>
    <n v="0"/>
    <n v="3"/>
    <n v="3"/>
    <n v="3"/>
  </r>
  <r>
    <x v="116"/>
    <s v="FS"/>
    <s v="N"/>
    <s v="N"/>
    <s v="Y"/>
    <s v="F"/>
    <s v="S"/>
    <n v="31"/>
    <s v="Y"/>
    <s v="N"/>
    <n v="1"/>
    <n v="1"/>
    <n v="1"/>
    <n v="1"/>
    <n v="1"/>
  </r>
  <r>
    <x v="117"/>
    <s v="FS"/>
    <s v="N"/>
    <s v="N"/>
    <s v="Y"/>
    <s v="F"/>
    <s v="S"/>
    <n v="32"/>
    <s v="N"/>
    <s v="N"/>
    <n v="8199"/>
    <n v="4509"/>
    <n v="7424"/>
    <n v="7289"/>
    <n v="8048"/>
  </r>
  <r>
    <x v="117"/>
    <s v="FS"/>
    <s v="N"/>
    <s v="N"/>
    <s v="Y"/>
    <s v="F"/>
    <s v="S"/>
    <n v="32"/>
    <s v="N"/>
    <s v="Y"/>
    <n v="1"/>
    <n v="1"/>
    <n v="1"/>
    <n v="1"/>
    <n v="1"/>
  </r>
  <r>
    <x v="117"/>
    <s v="FS"/>
    <s v="N"/>
    <s v="N"/>
    <s v="Y"/>
    <s v="F"/>
    <s v="S"/>
    <n v="32"/>
    <s v="Y"/>
    <s v="N"/>
    <n v="1"/>
    <n v="0"/>
    <n v="1"/>
    <n v="1"/>
    <n v="1"/>
  </r>
  <r>
    <x v="118"/>
    <s v="FS"/>
    <s v="N"/>
    <s v="N"/>
    <s v="Y"/>
    <s v="F"/>
    <s v="S"/>
    <n v="33"/>
    <s v="N"/>
    <s v="N"/>
    <n v="8106"/>
    <n v="4548"/>
    <n v="7318"/>
    <n v="7184"/>
    <n v="7989"/>
  </r>
  <r>
    <x v="119"/>
    <s v="FS"/>
    <s v="N"/>
    <s v="N"/>
    <s v="Y"/>
    <s v="F"/>
    <s v="S"/>
    <n v="34"/>
    <s v="N"/>
    <s v="N"/>
    <n v="7891"/>
    <n v="4365"/>
    <n v="7124"/>
    <n v="7000"/>
    <n v="7759"/>
  </r>
  <r>
    <x v="119"/>
    <s v="FS"/>
    <s v="N"/>
    <s v="N"/>
    <s v="Y"/>
    <s v="F"/>
    <s v="S"/>
    <n v="34"/>
    <s v="N"/>
    <s v="Y"/>
    <n v="1"/>
    <n v="0"/>
    <n v="1"/>
    <n v="1"/>
    <n v="1"/>
  </r>
  <r>
    <x v="120"/>
    <s v="FS"/>
    <s v="N"/>
    <s v="N"/>
    <s v="Y"/>
    <s v="F"/>
    <s v="S"/>
    <n v="35"/>
    <s v="N"/>
    <s v="N"/>
    <n v="8270"/>
    <n v="4705"/>
    <n v="7500"/>
    <n v="7382"/>
    <n v="8145"/>
  </r>
  <r>
    <x v="120"/>
    <s v="FS"/>
    <s v="N"/>
    <s v="N"/>
    <s v="Y"/>
    <s v="F"/>
    <s v="S"/>
    <n v="35"/>
    <s v="N"/>
    <s v="Y"/>
    <n v="1"/>
    <n v="1"/>
    <n v="1"/>
    <n v="1"/>
    <n v="1"/>
  </r>
  <r>
    <x v="121"/>
    <s v="FS"/>
    <s v="N"/>
    <s v="N"/>
    <s v="Y"/>
    <s v="F"/>
    <s v="S"/>
    <n v="36"/>
    <s v="N"/>
    <s v="N"/>
    <n v="8875"/>
    <n v="5124"/>
    <n v="8001"/>
    <n v="7853"/>
    <n v="8733"/>
  </r>
  <r>
    <x v="121"/>
    <s v="FS"/>
    <s v="N"/>
    <s v="N"/>
    <s v="Y"/>
    <s v="F"/>
    <s v="S"/>
    <n v="36"/>
    <s v="Y"/>
    <s v="N"/>
    <n v="1"/>
    <n v="0"/>
    <n v="1"/>
    <n v="1"/>
    <n v="1"/>
  </r>
  <r>
    <x v="121"/>
    <s v="FS"/>
    <s v="N"/>
    <s v="N"/>
    <s v="Y"/>
    <s v="F"/>
    <s v="S"/>
    <n v="36"/>
    <s v="Y"/>
    <s v="Y"/>
    <n v="1"/>
    <n v="1"/>
    <n v="1"/>
    <n v="1"/>
    <n v="1"/>
  </r>
  <r>
    <x v="122"/>
    <s v="FS"/>
    <s v="N"/>
    <s v="N"/>
    <s v="Y"/>
    <s v="F"/>
    <s v="S"/>
    <n v="37"/>
    <s v="N"/>
    <s v="N"/>
    <n v="9136"/>
    <n v="5344"/>
    <n v="8278"/>
    <n v="8125"/>
    <n v="9021"/>
  </r>
  <r>
    <x v="123"/>
    <s v="FS"/>
    <s v="N"/>
    <s v="N"/>
    <s v="Y"/>
    <s v="F"/>
    <s v="S"/>
    <n v="38"/>
    <s v="N"/>
    <s v="N"/>
    <n v="8945"/>
    <n v="5325"/>
    <n v="8120"/>
    <n v="7969"/>
    <n v="8798"/>
  </r>
  <r>
    <x v="124"/>
    <s v="FS"/>
    <s v="N"/>
    <s v="N"/>
    <s v="Y"/>
    <s v="F"/>
    <s v="S"/>
    <n v="39"/>
    <s v="N"/>
    <s v="N"/>
    <n v="8935"/>
    <n v="5258"/>
    <n v="8097"/>
    <n v="7937"/>
    <n v="8786"/>
  </r>
  <r>
    <x v="125"/>
    <s v="FS"/>
    <s v="N"/>
    <s v="N"/>
    <s v="Y"/>
    <s v="F"/>
    <s v="S"/>
    <n v="40"/>
    <s v="N"/>
    <s v="N"/>
    <n v="8804"/>
    <n v="5310"/>
    <n v="7965"/>
    <n v="7800"/>
    <n v="8699"/>
  </r>
  <r>
    <x v="125"/>
    <s v="FS"/>
    <s v="N"/>
    <s v="N"/>
    <s v="Y"/>
    <s v="F"/>
    <s v="S"/>
    <n v="40"/>
    <s v="Y"/>
    <s v="N"/>
    <n v="1"/>
    <n v="1"/>
    <n v="1"/>
    <n v="1"/>
    <n v="1"/>
  </r>
  <r>
    <x v="126"/>
    <s v="FS"/>
    <s v="N"/>
    <s v="N"/>
    <s v="Y"/>
    <s v="F"/>
    <s v="S"/>
    <n v="41"/>
    <s v="N"/>
    <s v="N"/>
    <n v="8724"/>
    <n v="5202"/>
    <n v="7869"/>
    <n v="7702"/>
    <n v="8590"/>
  </r>
  <r>
    <x v="126"/>
    <s v="FS"/>
    <s v="N"/>
    <s v="N"/>
    <s v="Y"/>
    <s v="F"/>
    <s v="S"/>
    <n v="41"/>
    <s v="N"/>
    <s v="Y"/>
    <n v="2"/>
    <n v="1"/>
    <n v="2"/>
    <n v="2"/>
    <n v="2"/>
  </r>
  <r>
    <x v="127"/>
    <s v="FS"/>
    <s v="N"/>
    <s v="N"/>
    <s v="Y"/>
    <s v="F"/>
    <s v="S"/>
    <n v="42"/>
    <s v="N"/>
    <s v="N"/>
    <n v="8554"/>
    <n v="5223"/>
    <n v="7765"/>
    <n v="7583"/>
    <n v="8442"/>
  </r>
  <r>
    <x v="128"/>
    <s v="FS"/>
    <s v="N"/>
    <s v="N"/>
    <s v="Y"/>
    <s v="F"/>
    <s v="S"/>
    <n v="43"/>
    <s v="N"/>
    <s v="N"/>
    <n v="8318"/>
    <n v="5246"/>
    <n v="7527"/>
    <n v="7354"/>
    <n v="8197"/>
  </r>
  <r>
    <x v="129"/>
    <s v="FS"/>
    <s v="N"/>
    <s v="N"/>
    <s v="Y"/>
    <s v="F"/>
    <s v="S"/>
    <n v="44"/>
    <s v="N"/>
    <s v="N"/>
    <n v="8249"/>
    <n v="5271"/>
    <n v="7464"/>
    <n v="7283"/>
    <n v="8141"/>
  </r>
  <r>
    <x v="130"/>
    <s v="FS"/>
    <s v="N"/>
    <s v="N"/>
    <s v="Y"/>
    <s v="F"/>
    <s v="S"/>
    <n v="45"/>
    <s v="N"/>
    <s v="N"/>
    <n v="8186"/>
    <n v="5310"/>
    <n v="7471"/>
    <n v="7268"/>
    <n v="8077"/>
  </r>
  <r>
    <x v="130"/>
    <s v="FS"/>
    <s v="N"/>
    <s v="N"/>
    <s v="Y"/>
    <s v="F"/>
    <s v="S"/>
    <n v="45"/>
    <s v="N"/>
    <s v="Y"/>
    <n v="2"/>
    <n v="0"/>
    <n v="2"/>
    <n v="2"/>
    <n v="2"/>
  </r>
  <r>
    <x v="130"/>
    <s v="FS"/>
    <s v="N"/>
    <s v="N"/>
    <s v="Y"/>
    <s v="F"/>
    <s v="S"/>
    <n v="45"/>
    <s v="Y"/>
    <s v="N"/>
    <n v="1"/>
    <n v="1"/>
    <n v="1"/>
    <n v="1"/>
    <n v="1"/>
  </r>
  <r>
    <x v="131"/>
    <s v="FS"/>
    <s v="N"/>
    <s v="N"/>
    <s v="Y"/>
    <s v="F"/>
    <s v="S"/>
    <n v="46"/>
    <s v="N"/>
    <s v="N"/>
    <n v="8041"/>
    <n v="5297"/>
    <n v="7377"/>
    <n v="7223"/>
    <n v="7954"/>
  </r>
  <r>
    <x v="132"/>
    <s v="FS"/>
    <s v="N"/>
    <s v="N"/>
    <s v="Y"/>
    <s v="F"/>
    <s v="S"/>
    <n v="47"/>
    <s v="N"/>
    <s v="N"/>
    <n v="7848"/>
    <n v="5198"/>
    <n v="7165"/>
    <n v="7000"/>
    <n v="7744"/>
  </r>
  <r>
    <x v="132"/>
    <s v="FS"/>
    <s v="N"/>
    <s v="N"/>
    <s v="Y"/>
    <s v="F"/>
    <s v="S"/>
    <n v="47"/>
    <s v="Y"/>
    <s v="Y"/>
    <n v="1"/>
    <n v="1"/>
    <n v="1"/>
    <n v="1"/>
    <n v="1"/>
  </r>
  <r>
    <x v="133"/>
    <s v="FS"/>
    <s v="N"/>
    <s v="N"/>
    <s v="Y"/>
    <s v="F"/>
    <s v="S"/>
    <n v="48"/>
    <s v="N"/>
    <s v="N"/>
    <n v="7555"/>
    <n v="5110"/>
    <n v="6955"/>
    <n v="6768"/>
    <n v="7458"/>
  </r>
  <r>
    <x v="134"/>
    <s v="FS"/>
    <s v="N"/>
    <s v="N"/>
    <s v="Y"/>
    <s v="F"/>
    <s v="S"/>
    <n v="49"/>
    <s v="N"/>
    <s v="N"/>
    <n v="7143"/>
    <n v="4900"/>
    <n v="6562"/>
    <n v="6387"/>
    <n v="7065"/>
  </r>
  <r>
    <x v="135"/>
    <s v="FS"/>
    <s v="N"/>
    <s v="N"/>
    <s v="Y"/>
    <s v="F"/>
    <s v="S"/>
    <n v="50"/>
    <s v="N"/>
    <s v="N"/>
    <n v="6937"/>
    <n v="4771"/>
    <n v="6390"/>
    <n v="6248"/>
    <n v="6859"/>
  </r>
  <r>
    <x v="136"/>
    <s v="FS"/>
    <s v="N"/>
    <s v="N"/>
    <s v="Y"/>
    <s v="F"/>
    <s v="S"/>
    <n v="51"/>
    <s v="N"/>
    <s v="N"/>
    <n v="6750"/>
    <n v="4626"/>
    <n v="6232"/>
    <n v="6058"/>
    <n v="6675"/>
  </r>
  <r>
    <x v="137"/>
    <s v="FS"/>
    <s v="N"/>
    <s v="N"/>
    <s v="Y"/>
    <s v="F"/>
    <s v="S"/>
    <n v="52"/>
    <s v="N"/>
    <s v="N"/>
    <n v="6647"/>
    <n v="4668"/>
    <n v="6164"/>
    <n v="6019"/>
    <n v="6580"/>
  </r>
  <r>
    <x v="138"/>
    <s v="FS"/>
    <s v="N"/>
    <s v="N"/>
    <s v="Y"/>
    <s v="F"/>
    <s v="S"/>
    <n v="53"/>
    <s v="N"/>
    <s v="N"/>
    <n v="6430"/>
    <n v="4563"/>
    <n v="5980"/>
    <n v="5834"/>
    <n v="6370"/>
  </r>
  <r>
    <x v="139"/>
    <s v="FS"/>
    <s v="N"/>
    <s v="N"/>
    <s v="Y"/>
    <s v="F"/>
    <s v="S"/>
    <n v="54"/>
    <s v="N"/>
    <s v="N"/>
    <n v="6680"/>
    <n v="4762"/>
    <n v="6248"/>
    <n v="6076"/>
    <n v="6621"/>
  </r>
  <r>
    <x v="140"/>
    <s v="FS"/>
    <s v="N"/>
    <s v="N"/>
    <s v="Y"/>
    <s v="F"/>
    <s v="S"/>
    <n v="55"/>
    <s v="N"/>
    <s v="N"/>
    <n v="4948"/>
    <n v="3590"/>
    <n v="4616"/>
    <n v="4508"/>
    <n v="4906"/>
  </r>
  <r>
    <x v="141"/>
    <s v="FS"/>
    <s v="N"/>
    <s v="N"/>
    <s v="Y"/>
    <s v="F"/>
    <s v="S"/>
    <n v="56"/>
    <s v="N"/>
    <s v="N"/>
    <n v="4829"/>
    <n v="3477"/>
    <n v="4518"/>
    <n v="4402"/>
    <n v="4782"/>
  </r>
  <r>
    <x v="142"/>
    <s v="FS"/>
    <s v="N"/>
    <s v="N"/>
    <s v="Y"/>
    <s v="F"/>
    <s v="S"/>
    <n v="57"/>
    <s v="N"/>
    <s v="N"/>
    <n v="4573"/>
    <n v="3288"/>
    <n v="4274"/>
    <n v="4156"/>
    <n v="4539"/>
  </r>
  <r>
    <x v="143"/>
    <s v="FS"/>
    <s v="N"/>
    <s v="N"/>
    <s v="Y"/>
    <s v="F"/>
    <s v="S"/>
    <n v="58"/>
    <s v="N"/>
    <s v="N"/>
    <n v="4473"/>
    <n v="3289"/>
    <n v="4173"/>
    <n v="4030"/>
    <n v="4434"/>
  </r>
  <r>
    <x v="144"/>
    <s v="FS"/>
    <s v="N"/>
    <s v="N"/>
    <s v="Y"/>
    <s v="F"/>
    <s v="S"/>
    <n v="59"/>
    <s v="N"/>
    <s v="N"/>
    <n v="3717"/>
    <n v="2731"/>
    <n v="3468"/>
    <n v="3348"/>
    <n v="3688"/>
  </r>
  <r>
    <x v="145"/>
    <s v="FS"/>
    <s v="N"/>
    <s v="N"/>
    <s v="Y"/>
    <s v="F"/>
    <s v="S"/>
    <n v="60"/>
    <s v="N"/>
    <s v="N"/>
    <n v="3181"/>
    <n v="2345"/>
    <n v="2927"/>
    <n v="2825"/>
    <n v="3151"/>
  </r>
  <r>
    <x v="146"/>
    <s v="FS"/>
    <s v="N"/>
    <s v="N"/>
    <s v="Y"/>
    <s v="F"/>
    <s v="S"/>
    <n v="61"/>
    <s v="N"/>
    <s v="N"/>
    <n v="2857"/>
    <n v="2112"/>
    <n v="2606"/>
    <n v="2520"/>
    <n v="2815"/>
  </r>
  <r>
    <x v="147"/>
    <s v="FS"/>
    <s v="N"/>
    <s v="N"/>
    <s v="Y"/>
    <s v="F"/>
    <s v="S"/>
    <n v="62"/>
    <s v="N"/>
    <s v="N"/>
    <n v="2557"/>
    <n v="1863"/>
    <n v="2371"/>
    <n v="2273"/>
    <n v="2527"/>
  </r>
  <r>
    <x v="148"/>
    <s v="FS"/>
    <s v="N"/>
    <s v="N"/>
    <s v="Y"/>
    <s v="F"/>
    <s v="S"/>
    <n v="63"/>
    <s v="N"/>
    <s v="N"/>
    <n v="2288"/>
    <n v="1703"/>
    <n v="2115"/>
    <n v="2029"/>
    <n v="2258"/>
  </r>
  <r>
    <x v="149"/>
    <s v="FS"/>
    <s v="N"/>
    <s v="N"/>
    <s v="Y"/>
    <s v="F"/>
    <s v="S"/>
    <n v="64"/>
    <s v="N"/>
    <s v="N"/>
    <n v="1877"/>
    <n v="1374"/>
    <n v="1733"/>
    <n v="1647"/>
    <n v="1856"/>
  </r>
  <r>
    <x v="150"/>
    <s v="FS"/>
    <s v="N"/>
    <s v="N"/>
    <s v="Y"/>
    <s v="F"/>
    <s v="S"/>
    <n v="65"/>
    <s v="N"/>
    <s v="N"/>
    <n v="1612"/>
    <n v="1189"/>
    <n v="1467"/>
    <n v="1398"/>
    <n v="1593"/>
  </r>
  <r>
    <x v="151"/>
    <s v="FS"/>
    <s v="N"/>
    <s v="N"/>
    <s v="Y"/>
    <s v="F"/>
    <s v="S"/>
    <n v="66"/>
    <s v="N"/>
    <s v="N"/>
    <n v="1421"/>
    <n v="1046"/>
    <n v="1317"/>
    <n v="1254"/>
    <n v="1407"/>
  </r>
  <r>
    <x v="152"/>
    <s v="FS"/>
    <s v="N"/>
    <s v="N"/>
    <s v="Y"/>
    <s v="F"/>
    <s v="S"/>
    <n v="67"/>
    <s v="N"/>
    <s v="N"/>
    <n v="1215"/>
    <n v="876"/>
    <n v="1094"/>
    <n v="1045"/>
    <n v="1192"/>
  </r>
  <r>
    <x v="153"/>
    <s v="FS"/>
    <s v="N"/>
    <s v="N"/>
    <s v="Y"/>
    <s v="F"/>
    <s v="S"/>
    <n v="68"/>
    <s v="N"/>
    <s v="N"/>
    <n v="966"/>
    <n v="735"/>
    <n v="879"/>
    <n v="834"/>
    <n v="953"/>
  </r>
  <r>
    <x v="154"/>
    <s v="FS"/>
    <s v="N"/>
    <s v="N"/>
    <s v="Y"/>
    <s v="F"/>
    <s v="S"/>
    <n v="69"/>
    <s v="N"/>
    <s v="N"/>
    <n v="856"/>
    <n v="646"/>
    <n v="790"/>
    <n v="735"/>
    <n v="837"/>
  </r>
  <r>
    <x v="155"/>
    <s v="FS"/>
    <s v="N"/>
    <s v="N"/>
    <s v="Y"/>
    <s v="F"/>
    <s v="S"/>
    <n v="70"/>
    <s v="N"/>
    <s v="N"/>
    <n v="716"/>
    <n v="562"/>
    <n v="653"/>
    <n v="614"/>
    <n v="708"/>
  </r>
  <r>
    <x v="156"/>
    <s v="FS"/>
    <s v="N"/>
    <s v="N"/>
    <s v="Y"/>
    <s v="F"/>
    <s v="S"/>
    <n v="71"/>
    <s v="N"/>
    <s v="N"/>
    <n v="579"/>
    <n v="445"/>
    <n v="538"/>
    <n v="499"/>
    <n v="573"/>
  </r>
  <r>
    <x v="157"/>
    <s v="FS"/>
    <s v="N"/>
    <s v="N"/>
    <s v="Y"/>
    <s v="F"/>
    <s v="S"/>
    <n v="72"/>
    <s v="N"/>
    <s v="N"/>
    <n v="488"/>
    <n v="340"/>
    <n v="452"/>
    <n v="417"/>
    <n v="483"/>
  </r>
  <r>
    <x v="158"/>
    <s v="FS"/>
    <s v="N"/>
    <s v="N"/>
    <s v="Y"/>
    <s v="F"/>
    <s v="S"/>
    <n v="73"/>
    <s v="N"/>
    <s v="N"/>
    <n v="395"/>
    <n v="293"/>
    <n v="356"/>
    <n v="330"/>
    <n v="388"/>
  </r>
  <r>
    <x v="159"/>
    <s v="FS"/>
    <s v="N"/>
    <s v="N"/>
    <s v="Y"/>
    <s v="F"/>
    <s v="S"/>
    <n v="74"/>
    <s v="N"/>
    <s v="N"/>
    <n v="281"/>
    <n v="209"/>
    <n v="246"/>
    <n v="236"/>
    <n v="277"/>
  </r>
  <r>
    <x v="160"/>
    <s v="FS"/>
    <s v="N"/>
    <s v="N"/>
    <s v="Y"/>
    <s v="F"/>
    <s v="S"/>
    <n v="75"/>
    <s v="N"/>
    <s v="N"/>
    <n v="214"/>
    <n v="169"/>
    <n v="189"/>
    <n v="179"/>
    <n v="210"/>
  </r>
  <r>
    <x v="161"/>
    <s v="FS"/>
    <s v="N"/>
    <s v="N"/>
    <s v="Y"/>
    <s v="F"/>
    <s v="S"/>
    <n v="76"/>
    <s v="N"/>
    <s v="N"/>
    <n v="168"/>
    <n v="134"/>
    <n v="153"/>
    <n v="135"/>
    <n v="167"/>
  </r>
  <r>
    <x v="162"/>
    <s v="FS"/>
    <s v="N"/>
    <s v="N"/>
    <s v="Y"/>
    <s v="F"/>
    <s v="S"/>
    <n v="77"/>
    <s v="N"/>
    <s v="N"/>
    <n v="98"/>
    <n v="70"/>
    <n v="89"/>
    <n v="84"/>
    <n v="96"/>
  </r>
  <r>
    <x v="163"/>
    <s v="FS"/>
    <s v="N"/>
    <s v="N"/>
    <s v="Y"/>
    <s v="F"/>
    <s v="S"/>
    <n v="78"/>
    <s v="N"/>
    <s v="N"/>
    <n v="74"/>
    <n v="58"/>
    <n v="68"/>
    <n v="61"/>
    <n v="73"/>
  </r>
  <r>
    <x v="164"/>
    <s v="FS"/>
    <s v="N"/>
    <s v="N"/>
    <s v="Y"/>
    <s v="F"/>
    <s v="S"/>
    <n v="79"/>
    <s v="N"/>
    <s v="N"/>
    <n v="39"/>
    <n v="33"/>
    <n v="37"/>
    <n v="31"/>
    <n v="39"/>
  </r>
  <r>
    <x v="165"/>
    <s v="FS"/>
    <s v="N"/>
    <s v="N"/>
    <s v="Y"/>
    <s v="F"/>
    <s v="S"/>
    <n v="80"/>
    <s v="N"/>
    <s v="N"/>
    <n v="37"/>
    <n v="26"/>
    <n v="35"/>
    <n v="32"/>
    <n v="37"/>
  </r>
  <r>
    <x v="166"/>
    <s v="FS"/>
    <s v="N"/>
    <s v="N"/>
    <s v="Y"/>
    <s v="F"/>
    <s v="S"/>
    <n v="81"/>
    <s v="N"/>
    <s v="N"/>
    <n v="17"/>
    <n v="11"/>
    <n v="17"/>
    <n v="15"/>
    <n v="17"/>
  </r>
  <r>
    <x v="167"/>
    <s v="FS"/>
    <s v="N"/>
    <s v="N"/>
    <s v="Y"/>
    <s v="F"/>
    <s v="S"/>
    <n v="82"/>
    <s v="N"/>
    <s v="N"/>
    <n v="12"/>
    <n v="9"/>
    <n v="12"/>
    <n v="10"/>
    <n v="12"/>
  </r>
  <r>
    <x v="168"/>
    <s v="FS"/>
    <s v="N"/>
    <s v="N"/>
    <s v="Y"/>
    <s v="F"/>
    <s v="S"/>
    <n v="83"/>
    <s v="N"/>
    <s v="N"/>
    <n v="21"/>
    <n v="13"/>
    <n v="22"/>
    <n v="19"/>
    <n v="20"/>
  </r>
  <r>
    <x v="169"/>
    <s v="MM"/>
    <s v="N"/>
    <s v="N"/>
    <s v="Y"/>
    <s v="M"/>
    <s v="M"/>
    <n v="0"/>
    <s v="N"/>
    <s v="N"/>
    <n v="1094"/>
    <n v="294"/>
    <n v="588"/>
    <n v="554"/>
    <n v="1016"/>
  </r>
  <r>
    <x v="169"/>
    <s v="MM"/>
    <s v="N"/>
    <s v="N"/>
    <s v="Y"/>
    <s v="M"/>
    <s v="M"/>
    <n v="0"/>
    <s v="N"/>
    <s v="Y"/>
    <n v="24"/>
    <n v="7"/>
    <n v="17"/>
    <n v="17"/>
    <n v="23"/>
  </r>
  <r>
    <x v="169"/>
    <s v="MM"/>
    <s v="Y"/>
    <s v="N"/>
    <s v="Y"/>
    <s v="M"/>
    <s v="M"/>
    <n v="0"/>
    <s v="Y"/>
    <s v="N"/>
    <n v="193"/>
    <n v="51"/>
    <n v="112"/>
    <n v="107"/>
    <n v="186"/>
  </r>
  <r>
    <x v="169"/>
    <s v="MM"/>
    <s v="Y"/>
    <s v="Y"/>
    <s v="Y"/>
    <s v="M"/>
    <s v="M"/>
    <n v="0"/>
    <s v="Y"/>
    <s v="Y"/>
    <n v="4"/>
    <n v="2"/>
    <n v="3"/>
    <n v="3"/>
    <n v="4"/>
  </r>
  <r>
    <x v="170"/>
    <s v="MM"/>
    <s v="N"/>
    <s v="N"/>
    <s v="Y"/>
    <s v="M"/>
    <s v="M"/>
    <n v="1"/>
    <s v="N"/>
    <s v="N"/>
    <n v="2788"/>
    <n v="715"/>
    <n v="1534"/>
    <n v="1451"/>
    <n v="2554"/>
  </r>
  <r>
    <x v="170"/>
    <s v="MM"/>
    <s v="N"/>
    <s v="N"/>
    <s v="Y"/>
    <s v="M"/>
    <s v="M"/>
    <n v="1"/>
    <s v="N"/>
    <s v="Y"/>
    <n v="75"/>
    <n v="21"/>
    <n v="53"/>
    <n v="51"/>
    <n v="69"/>
  </r>
  <r>
    <x v="170"/>
    <s v="MM"/>
    <s v="Y"/>
    <s v="N"/>
    <s v="Y"/>
    <s v="M"/>
    <s v="M"/>
    <n v="1"/>
    <s v="Y"/>
    <s v="N"/>
    <n v="342"/>
    <n v="79"/>
    <n v="206"/>
    <n v="190"/>
    <n v="313"/>
  </r>
  <r>
    <x v="170"/>
    <s v="MM"/>
    <s v="Y"/>
    <s v="Y"/>
    <s v="Y"/>
    <s v="M"/>
    <s v="M"/>
    <n v="1"/>
    <s v="Y"/>
    <s v="Y"/>
    <n v="25"/>
    <n v="13"/>
    <n v="20"/>
    <n v="20"/>
    <n v="25"/>
  </r>
  <r>
    <x v="171"/>
    <s v="MM"/>
    <s v="N"/>
    <s v="N"/>
    <s v="Y"/>
    <s v="M"/>
    <s v="M"/>
    <n v="2"/>
    <s v="N"/>
    <s v="N"/>
    <n v="4870"/>
    <n v="1413"/>
    <n v="2628"/>
    <n v="2489"/>
    <n v="4463"/>
  </r>
  <r>
    <x v="171"/>
    <s v="MM"/>
    <s v="N"/>
    <s v="N"/>
    <s v="Y"/>
    <s v="M"/>
    <s v="M"/>
    <n v="2"/>
    <s v="N"/>
    <s v="Y"/>
    <n v="82"/>
    <n v="18"/>
    <n v="59"/>
    <n v="60"/>
    <n v="74"/>
  </r>
  <r>
    <x v="171"/>
    <s v="MM"/>
    <s v="Y"/>
    <s v="N"/>
    <s v="Y"/>
    <s v="M"/>
    <s v="M"/>
    <n v="2"/>
    <s v="Y"/>
    <s v="N"/>
    <n v="260"/>
    <n v="78"/>
    <n v="168"/>
    <n v="155"/>
    <n v="239"/>
  </r>
  <r>
    <x v="171"/>
    <s v="MM"/>
    <s v="Y"/>
    <s v="Y"/>
    <s v="Y"/>
    <s v="M"/>
    <s v="M"/>
    <n v="2"/>
    <s v="Y"/>
    <s v="Y"/>
    <n v="29"/>
    <n v="10"/>
    <n v="24"/>
    <n v="23"/>
    <n v="26"/>
  </r>
  <r>
    <x v="172"/>
    <s v="MM"/>
    <s v="N"/>
    <s v="N"/>
    <s v="Y"/>
    <s v="M"/>
    <s v="M"/>
    <n v="3"/>
    <s v="N"/>
    <s v="N"/>
    <n v="3325"/>
    <n v="914"/>
    <n v="2043"/>
    <n v="1957"/>
    <n v="3086"/>
  </r>
  <r>
    <x v="172"/>
    <s v="MM"/>
    <s v="N"/>
    <s v="N"/>
    <s v="Y"/>
    <s v="M"/>
    <s v="M"/>
    <n v="3"/>
    <s v="N"/>
    <s v="Y"/>
    <n v="67"/>
    <n v="20"/>
    <n v="44"/>
    <n v="41"/>
    <n v="62"/>
  </r>
  <r>
    <x v="172"/>
    <s v="MM"/>
    <s v="Y"/>
    <s v="N"/>
    <s v="Y"/>
    <s v="M"/>
    <s v="M"/>
    <n v="3"/>
    <s v="Y"/>
    <s v="N"/>
    <n v="239"/>
    <n v="70"/>
    <n v="178"/>
    <n v="168"/>
    <n v="229"/>
  </r>
  <r>
    <x v="172"/>
    <s v="MM"/>
    <s v="Y"/>
    <s v="Y"/>
    <s v="Y"/>
    <s v="M"/>
    <s v="M"/>
    <n v="3"/>
    <s v="Y"/>
    <s v="Y"/>
    <n v="22"/>
    <n v="8"/>
    <n v="18"/>
    <n v="18"/>
    <n v="22"/>
  </r>
  <r>
    <x v="173"/>
    <s v="MM"/>
    <s v="N"/>
    <s v="N"/>
    <s v="Y"/>
    <s v="M"/>
    <s v="M"/>
    <n v="4"/>
    <s v="N"/>
    <s v="N"/>
    <n v="3662"/>
    <n v="1028"/>
    <n v="2330"/>
    <n v="2228"/>
    <n v="3426"/>
  </r>
  <r>
    <x v="173"/>
    <s v="MM"/>
    <s v="N"/>
    <s v="N"/>
    <s v="Y"/>
    <s v="M"/>
    <s v="M"/>
    <n v="4"/>
    <s v="N"/>
    <s v="Y"/>
    <n v="96"/>
    <n v="39"/>
    <n v="77"/>
    <n v="76"/>
    <n v="91"/>
  </r>
  <r>
    <x v="173"/>
    <s v="MM"/>
    <s v="Y"/>
    <s v="N"/>
    <s v="Y"/>
    <s v="M"/>
    <s v="M"/>
    <n v="4"/>
    <s v="Y"/>
    <s v="N"/>
    <n v="214"/>
    <n v="52"/>
    <n v="159"/>
    <n v="153"/>
    <n v="191"/>
  </r>
  <r>
    <x v="173"/>
    <s v="MM"/>
    <s v="Y"/>
    <s v="Y"/>
    <s v="Y"/>
    <s v="M"/>
    <s v="M"/>
    <n v="4"/>
    <s v="Y"/>
    <s v="Y"/>
    <n v="20"/>
    <n v="5"/>
    <n v="16"/>
    <n v="15"/>
    <n v="18"/>
  </r>
  <r>
    <x v="174"/>
    <s v="MM"/>
    <s v="N"/>
    <s v="N"/>
    <s v="Y"/>
    <s v="M"/>
    <s v="M"/>
    <n v="5"/>
    <s v="N"/>
    <s v="N"/>
    <n v="3815"/>
    <n v="1102"/>
    <n v="2606"/>
    <n v="2490"/>
    <n v="3557"/>
  </r>
  <r>
    <x v="174"/>
    <s v="MM"/>
    <s v="N"/>
    <s v="N"/>
    <s v="Y"/>
    <s v="M"/>
    <s v="M"/>
    <n v="5"/>
    <s v="N"/>
    <s v="Y"/>
    <n v="75"/>
    <n v="20"/>
    <n v="58"/>
    <n v="54"/>
    <n v="70"/>
  </r>
  <r>
    <x v="174"/>
    <s v="MM"/>
    <s v="Y"/>
    <s v="N"/>
    <s v="Y"/>
    <s v="M"/>
    <s v="M"/>
    <n v="5"/>
    <s v="Y"/>
    <s v="N"/>
    <n v="171"/>
    <n v="45"/>
    <n v="139"/>
    <n v="133"/>
    <n v="159"/>
  </r>
  <r>
    <x v="174"/>
    <s v="MM"/>
    <s v="Y"/>
    <s v="Y"/>
    <s v="Y"/>
    <s v="M"/>
    <s v="M"/>
    <n v="5"/>
    <s v="Y"/>
    <s v="Y"/>
    <n v="19"/>
    <n v="9"/>
    <n v="14"/>
    <n v="12"/>
    <n v="18"/>
  </r>
  <r>
    <x v="175"/>
    <s v="MM"/>
    <s v="N"/>
    <s v="N"/>
    <s v="Y"/>
    <s v="M"/>
    <s v="M"/>
    <n v="6"/>
    <s v="N"/>
    <s v="N"/>
    <n v="4466"/>
    <n v="1362"/>
    <n v="3210"/>
    <n v="3099"/>
    <n v="4170"/>
  </r>
  <r>
    <x v="175"/>
    <s v="MM"/>
    <s v="N"/>
    <s v="N"/>
    <s v="Y"/>
    <s v="M"/>
    <s v="M"/>
    <n v="6"/>
    <s v="N"/>
    <s v="Y"/>
    <n v="78"/>
    <n v="24"/>
    <n v="59"/>
    <n v="59"/>
    <n v="75"/>
  </r>
  <r>
    <x v="175"/>
    <s v="MM"/>
    <s v="Y"/>
    <s v="N"/>
    <s v="Y"/>
    <s v="M"/>
    <s v="M"/>
    <n v="6"/>
    <s v="Y"/>
    <s v="N"/>
    <n v="197"/>
    <n v="52"/>
    <n v="168"/>
    <n v="162"/>
    <n v="192"/>
  </r>
  <r>
    <x v="175"/>
    <s v="MM"/>
    <s v="Y"/>
    <s v="Y"/>
    <s v="Y"/>
    <s v="M"/>
    <s v="M"/>
    <n v="6"/>
    <s v="Y"/>
    <s v="Y"/>
    <n v="15"/>
    <n v="7"/>
    <n v="12"/>
    <n v="12"/>
    <n v="15"/>
  </r>
  <r>
    <x v="176"/>
    <s v="MM"/>
    <s v="N"/>
    <s v="N"/>
    <s v="Y"/>
    <s v="M"/>
    <s v="M"/>
    <n v="7"/>
    <s v="N"/>
    <s v="N"/>
    <n v="5054"/>
    <n v="1653"/>
    <n v="3724"/>
    <n v="3615"/>
    <n v="4780"/>
  </r>
  <r>
    <x v="176"/>
    <s v="MM"/>
    <s v="N"/>
    <s v="N"/>
    <s v="Y"/>
    <s v="M"/>
    <s v="M"/>
    <n v="7"/>
    <s v="N"/>
    <s v="Y"/>
    <n v="79"/>
    <n v="26"/>
    <n v="69"/>
    <n v="68"/>
    <n v="78"/>
  </r>
  <r>
    <x v="176"/>
    <s v="MM"/>
    <s v="Y"/>
    <s v="N"/>
    <s v="Y"/>
    <s v="M"/>
    <s v="M"/>
    <n v="7"/>
    <s v="Y"/>
    <s v="N"/>
    <n v="170"/>
    <n v="42"/>
    <n v="134"/>
    <n v="129"/>
    <n v="160"/>
  </r>
  <r>
    <x v="176"/>
    <s v="MM"/>
    <s v="Y"/>
    <s v="Y"/>
    <s v="Y"/>
    <s v="M"/>
    <s v="M"/>
    <n v="7"/>
    <s v="Y"/>
    <s v="Y"/>
    <n v="15"/>
    <n v="7"/>
    <n v="10"/>
    <n v="10"/>
    <n v="15"/>
  </r>
  <r>
    <x v="177"/>
    <s v="MM"/>
    <s v="N"/>
    <s v="N"/>
    <s v="Y"/>
    <s v="M"/>
    <s v="M"/>
    <n v="8"/>
    <s v="N"/>
    <s v="N"/>
    <n v="5267"/>
    <n v="1708"/>
    <n v="3964"/>
    <n v="3845"/>
    <n v="5000"/>
  </r>
  <r>
    <x v="177"/>
    <s v="MM"/>
    <s v="N"/>
    <s v="N"/>
    <s v="Y"/>
    <s v="M"/>
    <s v="M"/>
    <n v="8"/>
    <s v="N"/>
    <s v="Y"/>
    <n v="78"/>
    <n v="29"/>
    <n v="68"/>
    <n v="69"/>
    <n v="75"/>
  </r>
  <r>
    <x v="177"/>
    <s v="MM"/>
    <s v="Y"/>
    <s v="N"/>
    <s v="Y"/>
    <s v="M"/>
    <s v="M"/>
    <n v="8"/>
    <s v="Y"/>
    <s v="N"/>
    <n v="142"/>
    <n v="46"/>
    <n v="108"/>
    <n v="105"/>
    <n v="136"/>
  </r>
  <r>
    <x v="177"/>
    <s v="MM"/>
    <s v="Y"/>
    <s v="Y"/>
    <s v="Y"/>
    <s v="M"/>
    <s v="M"/>
    <n v="8"/>
    <s v="Y"/>
    <s v="Y"/>
    <n v="5"/>
    <n v="2"/>
    <n v="4"/>
    <n v="3"/>
    <n v="4"/>
  </r>
  <r>
    <x v="178"/>
    <s v="MM"/>
    <s v="N"/>
    <s v="N"/>
    <s v="Y"/>
    <s v="M"/>
    <s v="M"/>
    <n v="9"/>
    <s v="N"/>
    <s v="N"/>
    <n v="7800"/>
    <n v="2871"/>
    <n v="6095"/>
    <n v="5942"/>
    <n v="7497"/>
  </r>
  <r>
    <x v="178"/>
    <s v="MM"/>
    <s v="N"/>
    <s v="N"/>
    <s v="Y"/>
    <s v="M"/>
    <s v="M"/>
    <n v="9"/>
    <s v="Y"/>
    <s v="N"/>
    <n v="1"/>
    <n v="0"/>
    <n v="1"/>
    <n v="1"/>
    <n v="1"/>
  </r>
  <r>
    <x v="179"/>
    <s v="MM"/>
    <s v="N"/>
    <s v="N"/>
    <s v="Y"/>
    <s v="M"/>
    <s v="M"/>
    <n v="10"/>
    <s v="N"/>
    <s v="N"/>
    <n v="7110"/>
    <n v="2811"/>
    <n v="5750"/>
    <n v="5601"/>
    <n v="6849"/>
  </r>
  <r>
    <x v="179"/>
    <s v="MM"/>
    <s v="N"/>
    <s v="N"/>
    <s v="Y"/>
    <s v="M"/>
    <s v="M"/>
    <n v="10"/>
    <s v="N"/>
    <s v="Y"/>
    <n v="1"/>
    <n v="0"/>
    <n v="1"/>
    <n v="1"/>
    <n v="1"/>
  </r>
  <r>
    <x v="180"/>
    <s v="MM"/>
    <s v="N"/>
    <s v="N"/>
    <s v="Y"/>
    <s v="M"/>
    <s v="M"/>
    <n v="11"/>
    <s v="N"/>
    <s v="N"/>
    <n v="8013"/>
    <n v="3323"/>
    <n v="6536"/>
    <n v="6390"/>
    <n v="7738"/>
  </r>
  <r>
    <x v="181"/>
    <s v="MM"/>
    <s v="N"/>
    <s v="N"/>
    <s v="Y"/>
    <s v="M"/>
    <s v="M"/>
    <n v="12"/>
    <s v="N"/>
    <s v="N"/>
    <n v="8206"/>
    <n v="3499"/>
    <n v="6773"/>
    <n v="6591"/>
    <n v="7947"/>
  </r>
  <r>
    <x v="182"/>
    <s v="MM"/>
    <s v="N"/>
    <s v="N"/>
    <s v="Y"/>
    <s v="M"/>
    <s v="M"/>
    <n v="13"/>
    <s v="N"/>
    <s v="N"/>
    <n v="9718"/>
    <n v="4361"/>
    <n v="8184"/>
    <n v="7996"/>
    <n v="9436"/>
  </r>
  <r>
    <x v="183"/>
    <s v="MM"/>
    <s v="N"/>
    <s v="N"/>
    <s v="Y"/>
    <s v="M"/>
    <s v="M"/>
    <n v="14"/>
    <s v="N"/>
    <s v="N"/>
    <n v="10276"/>
    <n v="4727"/>
    <n v="8683"/>
    <n v="8493"/>
    <n v="10029"/>
  </r>
  <r>
    <x v="183"/>
    <s v="MM"/>
    <s v="N"/>
    <s v="N"/>
    <s v="Y"/>
    <s v="M"/>
    <s v="M"/>
    <n v="14"/>
    <s v="N"/>
    <s v="Y"/>
    <n v="1"/>
    <n v="0"/>
    <n v="1"/>
    <n v="1"/>
    <n v="0"/>
  </r>
  <r>
    <x v="184"/>
    <s v="MM"/>
    <s v="N"/>
    <s v="N"/>
    <s v="Y"/>
    <s v="M"/>
    <s v="M"/>
    <n v="15"/>
    <s v="N"/>
    <s v="N"/>
    <n v="11673"/>
    <n v="5616"/>
    <n v="9906"/>
    <n v="9692"/>
    <n v="11397"/>
  </r>
  <r>
    <x v="185"/>
    <s v="MM"/>
    <s v="N"/>
    <s v="N"/>
    <s v="Y"/>
    <s v="M"/>
    <s v="M"/>
    <n v="16"/>
    <s v="N"/>
    <s v="N"/>
    <n v="12550"/>
    <n v="6105"/>
    <n v="10729"/>
    <n v="10490"/>
    <n v="12238"/>
  </r>
  <r>
    <x v="186"/>
    <s v="MM"/>
    <s v="N"/>
    <s v="N"/>
    <s v="Y"/>
    <s v="M"/>
    <s v="M"/>
    <n v="17"/>
    <s v="N"/>
    <s v="N"/>
    <n v="13032"/>
    <n v="6416"/>
    <n v="11260"/>
    <n v="11036"/>
    <n v="12745"/>
  </r>
  <r>
    <x v="187"/>
    <s v="MM"/>
    <s v="N"/>
    <s v="N"/>
    <s v="Y"/>
    <s v="M"/>
    <s v="M"/>
    <n v="18"/>
    <s v="N"/>
    <s v="N"/>
    <n v="13168"/>
    <n v="6688"/>
    <n v="11473"/>
    <n v="11213"/>
    <n v="12917"/>
  </r>
  <r>
    <x v="188"/>
    <s v="MM"/>
    <s v="N"/>
    <s v="N"/>
    <s v="Y"/>
    <s v="M"/>
    <s v="M"/>
    <n v="19"/>
    <s v="N"/>
    <s v="N"/>
    <n v="14011"/>
    <n v="7081"/>
    <n v="12278"/>
    <n v="12030"/>
    <n v="13746"/>
  </r>
  <r>
    <x v="189"/>
    <s v="MM"/>
    <s v="N"/>
    <s v="N"/>
    <s v="Y"/>
    <s v="M"/>
    <s v="M"/>
    <n v="20"/>
    <s v="N"/>
    <s v="N"/>
    <n v="14495"/>
    <n v="7438"/>
    <n v="12728"/>
    <n v="12483"/>
    <n v="14224"/>
  </r>
  <r>
    <x v="189"/>
    <s v="MM"/>
    <s v="N"/>
    <s v="N"/>
    <s v="Y"/>
    <s v="M"/>
    <s v="M"/>
    <n v="20"/>
    <s v="Y"/>
    <s v="N"/>
    <n v="2"/>
    <n v="1"/>
    <n v="2"/>
    <n v="2"/>
    <n v="2"/>
  </r>
  <r>
    <x v="190"/>
    <s v="MM"/>
    <s v="N"/>
    <s v="N"/>
    <s v="Y"/>
    <s v="M"/>
    <s v="M"/>
    <n v="21"/>
    <s v="N"/>
    <s v="N"/>
    <n v="14107"/>
    <n v="7227"/>
    <n v="12348"/>
    <n v="12079"/>
    <n v="13843"/>
  </r>
  <r>
    <x v="191"/>
    <s v="MM"/>
    <s v="N"/>
    <s v="N"/>
    <s v="Y"/>
    <s v="M"/>
    <s v="M"/>
    <n v="22"/>
    <s v="N"/>
    <s v="N"/>
    <n v="13909"/>
    <n v="7220"/>
    <n v="12169"/>
    <n v="11928"/>
    <n v="13652"/>
  </r>
  <r>
    <x v="191"/>
    <s v="MM"/>
    <s v="N"/>
    <s v="N"/>
    <s v="Y"/>
    <s v="M"/>
    <s v="M"/>
    <n v="22"/>
    <s v="Y"/>
    <s v="N"/>
    <n v="1"/>
    <n v="1"/>
    <n v="1"/>
    <n v="1"/>
    <n v="1"/>
  </r>
  <r>
    <x v="192"/>
    <s v="MM"/>
    <s v="N"/>
    <s v="N"/>
    <s v="Y"/>
    <s v="M"/>
    <s v="M"/>
    <n v="23"/>
    <s v="N"/>
    <s v="N"/>
    <n v="15324"/>
    <n v="7989"/>
    <n v="13549"/>
    <n v="13304"/>
    <n v="15010"/>
  </r>
  <r>
    <x v="192"/>
    <s v="MM"/>
    <s v="N"/>
    <s v="N"/>
    <s v="Y"/>
    <s v="M"/>
    <s v="M"/>
    <n v="23"/>
    <s v="Y"/>
    <s v="N"/>
    <n v="1"/>
    <n v="0"/>
    <n v="1"/>
    <n v="1"/>
    <n v="1"/>
  </r>
  <r>
    <x v="193"/>
    <s v="MM"/>
    <s v="N"/>
    <s v="N"/>
    <s v="Y"/>
    <s v="M"/>
    <s v="M"/>
    <n v="24"/>
    <s v="N"/>
    <s v="N"/>
    <n v="14173"/>
    <n v="7460"/>
    <n v="12471"/>
    <n v="12271"/>
    <n v="13908"/>
  </r>
  <r>
    <x v="193"/>
    <s v="MM"/>
    <s v="N"/>
    <s v="N"/>
    <s v="Y"/>
    <s v="M"/>
    <s v="M"/>
    <n v="24"/>
    <s v="N"/>
    <s v="Y"/>
    <n v="1"/>
    <n v="1"/>
    <n v="1"/>
    <n v="1"/>
    <n v="1"/>
  </r>
  <r>
    <x v="193"/>
    <s v="MM"/>
    <s v="N"/>
    <s v="N"/>
    <s v="Y"/>
    <s v="M"/>
    <s v="M"/>
    <n v="24"/>
    <s v="Y"/>
    <s v="N"/>
    <n v="1"/>
    <n v="1"/>
    <n v="1"/>
    <n v="1"/>
    <n v="1"/>
  </r>
  <r>
    <x v="194"/>
    <s v="MM"/>
    <s v="N"/>
    <s v="N"/>
    <s v="Y"/>
    <s v="M"/>
    <s v="M"/>
    <n v="25"/>
    <s v="N"/>
    <s v="N"/>
    <n v="15337"/>
    <n v="7998"/>
    <n v="13488"/>
    <n v="13254"/>
    <n v="15013"/>
  </r>
  <r>
    <x v="195"/>
    <s v="MM"/>
    <s v="N"/>
    <s v="N"/>
    <s v="Y"/>
    <s v="M"/>
    <s v="M"/>
    <n v="26"/>
    <s v="N"/>
    <s v="N"/>
    <n v="15713"/>
    <n v="8262"/>
    <n v="13822"/>
    <n v="13567"/>
    <n v="15392"/>
  </r>
  <r>
    <x v="195"/>
    <s v="MM"/>
    <s v="N"/>
    <s v="N"/>
    <s v="Y"/>
    <s v="M"/>
    <s v="M"/>
    <n v="26"/>
    <s v="Y"/>
    <s v="N"/>
    <n v="1"/>
    <n v="1"/>
    <n v="0"/>
    <n v="0"/>
    <n v="1"/>
  </r>
  <r>
    <x v="196"/>
    <s v="MM"/>
    <s v="N"/>
    <s v="N"/>
    <s v="Y"/>
    <s v="M"/>
    <s v="M"/>
    <n v="27"/>
    <s v="N"/>
    <s v="N"/>
    <n v="16163"/>
    <n v="8405"/>
    <n v="14043"/>
    <n v="13826"/>
    <n v="15775"/>
  </r>
  <r>
    <x v="196"/>
    <s v="MM"/>
    <s v="N"/>
    <s v="N"/>
    <s v="Y"/>
    <s v="M"/>
    <s v="M"/>
    <n v="27"/>
    <s v="Y"/>
    <s v="N"/>
    <n v="3"/>
    <n v="0"/>
    <n v="2"/>
    <n v="2"/>
    <n v="3"/>
  </r>
  <r>
    <x v="197"/>
    <s v="MM"/>
    <s v="N"/>
    <s v="N"/>
    <s v="Y"/>
    <s v="M"/>
    <s v="M"/>
    <n v="28"/>
    <s v="N"/>
    <s v="N"/>
    <n v="16487"/>
    <n v="8605"/>
    <n v="14362"/>
    <n v="14092"/>
    <n v="16133"/>
  </r>
  <r>
    <x v="198"/>
    <s v="MM"/>
    <s v="N"/>
    <s v="N"/>
    <s v="Y"/>
    <s v="M"/>
    <s v="M"/>
    <n v="29"/>
    <s v="N"/>
    <s v="N"/>
    <n v="17311"/>
    <n v="9153"/>
    <n v="15011"/>
    <n v="14728"/>
    <n v="16897"/>
  </r>
  <r>
    <x v="198"/>
    <s v="MM"/>
    <s v="N"/>
    <s v="N"/>
    <s v="Y"/>
    <s v="M"/>
    <s v="M"/>
    <n v="29"/>
    <s v="N"/>
    <s v="Y"/>
    <n v="1"/>
    <n v="0"/>
    <n v="1"/>
    <n v="1"/>
    <n v="1"/>
  </r>
  <r>
    <x v="198"/>
    <s v="MM"/>
    <s v="N"/>
    <s v="N"/>
    <s v="Y"/>
    <s v="M"/>
    <s v="M"/>
    <n v="29"/>
    <s v="Y"/>
    <s v="N"/>
    <n v="1"/>
    <n v="0"/>
    <n v="0"/>
    <n v="0"/>
    <n v="1"/>
  </r>
  <r>
    <x v="199"/>
    <s v="MM"/>
    <s v="N"/>
    <s v="N"/>
    <s v="Y"/>
    <s v="M"/>
    <s v="M"/>
    <n v="30"/>
    <s v="N"/>
    <s v="N"/>
    <n v="19301"/>
    <n v="10293"/>
    <n v="16796"/>
    <n v="16472"/>
    <n v="18878"/>
  </r>
  <r>
    <x v="199"/>
    <s v="MM"/>
    <s v="N"/>
    <s v="N"/>
    <s v="Y"/>
    <s v="M"/>
    <s v="M"/>
    <n v="30"/>
    <s v="N"/>
    <s v="Y"/>
    <n v="2"/>
    <n v="1"/>
    <n v="1"/>
    <n v="1"/>
    <n v="2"/>
  </r>
  <r>
    <x v="199"/>
    <s v="MM"/>
    <s v="N"/>
    <s v="N"/>
    <s v="Y"/>
    <s v="M"/>
    <s v="M"/>
    <n v="30"/>
    <s v="Y"/>
    <s v="N"/>
    <n v="1"/>
    <n v="1"/>
    <n v="1"/>
    <n v="1"/>
    <n v="1"/>
  </r>
  <r>
    <x v="200"/>
    <s v="MM"/>
    <s v="N"/>
    <s v="N"/>
    <s v="Y"/>
    <s v="M"/>
    <s v="M"/>
    <n v="31"/>
    <s v="N"/>
    <s v="N"/>
    <n v="19098"/>
    <n v="10419"/>
    <n v="16636"/>
    <n v="16357"/>
    <n v="18702"/>
  </r>
  <r>
    <x v="200"/>
    <s v="MM"/>
    <s v="N"/>
    <s v="N"/>
    <s v="Y"/>
    <s v="M"/>
    <s v="M"/>
    <n v="31"/>
    <s v="Y"/>
    <s v="N"/>
    <n v="3"/>
    <n v="2"/>
    <n v="3"/>
    <n v="3"/>
    <n v="3"/>
  </r>
  <r>
    <x v="201"/>
    <s v="MM"/>
    <s v="N"/>
    <s v="N"/>
    <s v="Y"/>
    <s v="M"/>
    <s v="M"/>
    <n v="32"/>
    <s v="N"/>
    <s v="N"/>
    <n v="17454"/>
    <n v="9516"/>
    <n v="15321"/>
    <n v="15038"/>
    <n v="17063"/>
  </r>
  <r>
    <x v="201"/>
    <s v="MM"/>
    <s v="N"/>
    <s v="N"/>
    <s v="Y"/>
    <s v="M"/>
    <s v="M"/>
    <n v="32"/>
    <s v="N"/>
    <s v="Y"/>
    <n v="1"/>
    <n v="0"/>
    <n v="1"/>
    <n v="1"/>
    <n v="1"/>
  </r>
  <r>
    <x v="201"/>
    <s v="MM"/>
    <s v="N"/>
    <s v="N"/>
    <s v="Y"/>
    <s v="M"/>
    <s v="M"/>
    <n v="32"/>
    <s v="Y"/>
    <s v="N"/>
    <n v="2"/>
    <n v="2"/>
    <n v="2"/>
    <n v="2"/>
    <n v="2"/>
  </r>
  <r>
    <x v="202"/>
    <s v="MM"/>
    <s v="N"/>
    <s v="N"/>
    <s v="Y"/>
    <s v="M"/>
    <s v="M"/>
    <n v="33"/>
    <s v="N"/>
    <s v="N"/>
    <n v="16994"/>
    <n v="9480"/>
    <n v="14948"/>
    <n v="14672"/>
    <n v="16687"/>
  </r>
  <r>
    <x v="202"/>
    <s v="MM"/>
    <s v="N"/>
    <s v="N"/>
    <s v="Y"/>
    <s v="M"/>
    <s v="M"/>
    <n v="33"/>
    <s v="N"/>
    <s v="Y"/>
    <n v="2"/>
    <n v="1"/>
    <n v="1"/>
    <n v="0"/>
    <n v="2"/>
  </r>
  <r>
    <x v="203"/>
    <s v="MM"/>
    <s v="N"/>
    <s v="N"/>
    <s v="Y"/>
    <s v="M"/>
    <s v="M"/>
    <n v="34"/>
    <s v="N"/>
    <s v="N"/>
    <n v="16530"/>
    <n v="9143"/>
    <n v="14550"/>
    <n v="14248"/>
    <n v="16215"/>
  </r>
  <r>
    <x v="203"/>
    <s v="MM"/>
    <s v="N"/>
    <s v="N"/>
    <s v="Y"/>
    <s v="M"/>
    <s v="M"/>
    <n v="34"/>
    <s v="N"/>
    <s v="Y"/>
    <n v="1"/>
    <n v="0"/>
    <n v="1"/>
    <n v="1"/>
    <n v="1"/>
  </r>
  <r>
    <x v="203"/>
    <s v="MM"/>
    <s v="N"/>
    <s v="N"/>
    <s v="Y"/>
    <s v="M"/>
    <s v="M"/>
    <n v="34"/>
    <s v="Y"/>
    <s v="N"/>
    <n v="5"/>
    <n v="5"/>
    <n v="5"/>
    <n v="4"/>
    <n v="5"/>
  </r>
  <r>
    <x v="204"/>
    <s v="MM"/>
    <s v="N"/>
    <s v="N"/>
    <s v="Y"/>
    <s v="M"/>
    <s v="M"/>
    <n v="35"/>
    <s v="N"/>
    <s v="N"/>
    <n v="17305"/>
    <n v="9854"/>
    <n v="15244"/>
    <n v="14951"/>
    <n v="16974"/>
  </r>
  <r>
    <x v="204"/>
    <s v="MM"/>
    <s v="N"/>
    <s v="N"/>
    <s v="Y"/>
    <s v="M"/>
    <s v="M"/>
    <n v="35"/>
    <s v="N"/>
    <s v="Y"/>
    <n v="4"/>
    <n v="2"/>
    <n v="4"/>
    <n v="4"/>
    <n v="4"/>
  </r>
  <r>
    <x v="204"/>
    <s v="MM"/>
    <s v="N"/>
    <s v="N"/>
    <s v="Y"/>
    <s v="M"/>
    <s v="M"/>
    <n v="35"/>
    <s v="Y"/>
    <s v="N"/>
    <n v="4"/>
    <n v="3"/>
    <n v="4"/>
    <n v="4"/>
    <n v="4"/>
  </r>
  <r>
    <x v="204"/>
    <s v="MM"/>
    <s v="N"/>
    <s v="N"/>
    <s v="Y"/>
    <s v="M"/>
    <s v="M"/>
    <n v="35"/>
    <s v="Y"/>
    <s v="Y"/>
    <n v="1"/>
    <n v="1"/>
    <n v="1"/>
    <n v="1"/>
    <n v="1"/>
  </r>
  <r>
    <x v="205"/>
    <s v="MM"/>
    <s v="N"/>
    <s v="N"/>
    <s v="Y"/>
    <s v="M"/>
    <s v="M"/>
    <n v="36"/>
    <s v="N"/>
    <s v="N"/>
    <n v="18066"/>
    <n v="10491"/>
    <n v="15957"/>
    <n v="15634"/>
    <n v="17709"/>
  </r>
  <r>
    <x v="205"/>
    <s v="MM"/>
    <s v="N"/>
    <s v="N"/>
    <s v="Y"/>
    <s v="M"/>
    <s v="M"/>
    <n v="36"/>
    <s v="N"/>
    <s v="Y"/>
    <n v="2"/>
    <n v="1"/>
    <n v="2"/>
    <n v="2"/>
    <n v="2"/>
  </r>
  <r>
    <x v="205"/>
    <s v="MM"/>
    <s v="N"/>
    <s v="N"/>
    <s v="Y"/>
    <s v="M"/>
    <s v="M"/>
    <n v="36"/>
    <s v="Y"/>
    <s v="N"/>
    <n v="1"/>
    <n v="0"/>
    <n v="1"/>
    <n v="1"/>
    <n v="1"/>
  </r>
  <r>
    <x v="205"/>
    <s v="MM"/>
    <s v="N"/>
    <s v="N"/>
    <s v="Y"/>
    <s v="M"/>
    <s v="M"/>
    <n v="36"/>
    <s v="Y"/>
    <s v="Y"/>
    <n v="1"/>
    <n v="1"/>
    <n v="1"/>
    <n v="1"/>
    <n v="1"/>
  </r>
  <r>
    <x v="206"/>
    <s v="MM"/>
    <s v="N"/>
    <s v="N"/>
    <s v="Y"/>
    <s v="M"/>
    <s v="M"/>
    <n v="37"/>
    <s v="N"/>
    <s v="N"/>
    <n v="18793"/>
    <n v="10997"/>
    <n v="16526"/>
    <n v="16180"/>
    <n v="18438"/>
  </r>
  <r>
    <x v="206"/>
    <s v="MM"/>
    <s v="N"/>
    <s v="N"/>
    <s v="Y"/>
    <s v="M"/>
    <s v="M"/>
    <n v="37"/>
    <s v="N"/>
    <s v="Y"/>
    <n v="0"/>
    <n v="0"/>
    <n v="1"/>
    <n v="0"/>
    <n v="0"/>
  </r>
  <r>
    <x v="206"/>
    <s v="MM"/>
    <s v="N"/>
    <s v="N"/>
    <s v="Y"/>
    <s v="M"/>
    <s v="M"/>
    <n v="37"/>
    <s v="Y"/>
    <s v="Y"/>
    <n v="1"/>
    <n v="1"/>
    <n v="1"/>
    <n v="1"/>
    <n v="1"/>
  </r>
  <r>
    <x v="207"/>
    <s v="MM"/>
    <s v="N"/>
    <s v="N"/>
    <s v="Y"/>
    <s v="M"/>
    <s v="M"/>
    <n v="38"/>
    <s v="N"/>
    <s v="N"/>
    <n v="18099"/>
    <n v="10715"/>
    <n v="15999"/>
    <n v="15620"/>
    <n v="17788"/>
  </r>
  <r>
    <x v="207"/>
    <s v="MM"/>
    <s v="N"/>
    <s v="N"/>
    <s v="Y"/>
    <s v="M"/>
    <s v="M"/>
    <n v="38"/>
    <s v="N"/>
    <s v="Y"/>
    <n v="1"/>
    <n v="1"/>
    <n v="0"/>
    <n v="0"/>
    <n v="1"/>
  </r>
  <r>
    <x v="208"/>
    <s v="MM"/>
    <s v="N"/>
    <s v="N"/>
    <s v="Y"/>
    <s v="M"/>
    <s v="M"/>
    <n v="39"/>
    <s v="N"/>
    <s v="N"/>
    <n v="18099"/>
    <n v="10986"/>
    <n v="15999"/>
    <n v="15592"/>
    <n v="17810"/>
  </r>
  <r>
    <x v="208"/>
    <s v="MM"/>
    <s v="N"/>
    <s v="N"/>
    <s v="Y"/>
    <s v="M"/>
    <s v="M"/>
    <n v="39"/>
    <s v="N"/>
    <s v="Y"/>
    <n v="1"/>
    <n v="0"/>
    <n v="1"/>
    <n v="1"/>
    <n v="1"/>
  </r>
  <r>
    <x v="208"/>
    <s v="MM"/>
    <s v="N"/>
    <s v="N"/>
    <s v="Y"/>
    <s v="M"/>
    <s v="M"/>
    <n v="39"/>
    <s v="Y"/>
    <s v="N"/>
    <n v="1"/>
    <n v="1"/>
    <n v="1"/>
    <n v="1"/>
    <n v="1"/>
  </r>
  <r>
    <x v="208"/>
    <s v="MM"/>
    <s v="N"/>
    <s v="N"/>
    <s v="Y"/>
    <s v="M"/>
    <s v="M"/>
    <n v="39"/>
    <s v="Y"/>
    <s v="Y"/>
    <n v="1"/>
    <n v="0"/>
    <n v="1"/>
    <n v="1"/>
    <n v="1"/>
  </r>
  <r>
    <x v="209"/>
    <s v="MM"/>
    <s v="N"/>
    <s v="N"/>
    <s v="Y"/>
    <s v="M"/>
    <s v="M"/>
    <n v="40"/>
    <s v="N"/>
    <s v="N"/>
    <n v="18022"/>
    <n v="11029"/>
    <n v="16001"/>
    <n v="15611"/>
    <n v="17726"/>
  </r>
  <r>
    <x v="209"/>
    <s v="MM"/>
    <s v="N"/>
    <s v="N"/>
    <s v="Y"/>
    <s v="M"/>
    <s v="M"/>
    <n v="40"/>
    <s v="N"/>
    <s v="Y"/>
    <n v="2"/>
    <n v="1"/>
    <n v="2"/>
    <n v="2"/>
    <n v="2"/>
  </r>
  <r>
    <x v="209"/>
    <s v="MM"/>
    <s v="N"/>
    <s v="N"/>
    <s v="Y"/>
    <s v="M"/>
    <s v="M"/>
    <n v="40"/>
    <s v="Y"/>
    <s v="N"/>
    <n v="1"/>
    <n v="1"/>
    <n v="1"/>
    <n v="1"/>
    <n v="1"/>
  </r>
  <r>
    <x v="210"/>
    <s v="MM"/>
    <s v="N"/>
    <s v="N"/>
    <s v="Y"/>
    <s v="M"/>
    <s v="M"/>
    <n v="41"/>
    <s v="N"/>
    <s v="N"/>
    <n v="17676"/>
    <n v="10961"/>
    <n v="15650"/>
    <n v="15251"/>
    <n v="17379"/>
  </r>
  <r>
    <x v="210"/>
    <s v="MM"/>
    <s v="N"/>
    <s v="N"/>
    <s v="Y"/>
    <s v="M"/>
    <s v="M"/>
    <n v="41"/>
    <s v="Y"/>
    <s v="N"/>
    <n v="2"/>
    <n v="2"/>
    <n v="2"/>
    <n v="2"/>
    <n v="2"/>
  </r>
  <r>
    <x v="211"/>
    <s v="MM"/>
    <s v="N"/>
    <s v="N"/>
    <s v="Y"/>
    <s v="M"/>
    <s v="M"/>
    <n v="42"/>
    <s v="N"/>
    <s v="N"/>
    <n v="17418"/>
    <n v="11094"/>
    <n v="15415"/>
    <n v="15048"/>
    <n v="17134"/>
  </r>
  <r>
    <x v="212"/>
    <s v="MM"/>
    <s v="N"/>
    <s v="N"/>
    <s v="Y"/>
    <s v="M"/>
    <s v="M"/>
    <n v="43"/>
    <s v="N"/>
    <s v="N"/>
    <n v="17037"/>
    <n v="11017"/>
    <n v="15156"/>
    <n v="14765"/>
    <n v="16736"/>
  </r>
  <r>
    <x v="212"/>
    <s v="MM"/>
    <s v="N"/>
    <s v="N"/>
    <s v="Y"/>
    <s v="M"/>
    <s v="M"/>
    <n v="43"/>
    <s v="N"/>
    <s v="Y"/>
    <n v="2"/>
    <n v="1"/>
    <n v="2"/>
    <n v="2"/>
    <n v="2"/>
  </r>
  <r>
    <x v="212"/>
    <s v="MM"/>
    <s v="N"/>
    <s v="N"/>
    <s v="Y"/>
    <s v="M"/>
    <s v="M"/>
    <n v="43"/>
    <s v="Y"/>
    <s v="N"/>
    <n v="1"/>
    <n v="1"/>
    <n v="1"/>
    <n v="1"/>
    <n v="1"/>
  </r>
  <r>
    <x v="213"/>
    <s v="MM"/>
    <s v="N"/>
    <s v="N"/>
    <s v="Y"/>
    <s v="M"/>
    <s v="M"/>
    <n v="44"/>
    <s v="N"/>
    <s v="N"/>
    <n v="16858"/>
    <n v="11096"/>
    <n v="15020"/>
    <n v="14626"/>
    <n v="16622"/>
  </r>
  <r>
    <x v="213"/>
    <s v="MM"/>
    <s v="N"/>
    <s v="N"/>
    <s v="Y"/>
    <s v="M"/>
    <s v="M"/>
    <n v="44"/>
    <s v="N"/>
    <s v="Y"/>
    <n v="2"/>
    <n v="2"/>
    <n v="2"/>
    <n v="2"/>
    <n v="2"/>
  </r>
  <r>
    <x v="214"/>
    <s v="MM"/>
    <s v="N"/>
    <s v="N"/>
    <s v="Y"/>
    <s v="M"/>
    <s v="M"/>
    <n v="45"/>
    <s v="N"/>
    <s v="N"/>
    <n v="16334"/>
    <n v="10951"/>
    <n v="14577"/>
    <n v="14151"/>
    <n v="16100"/>
  </r>
  <r>
    <x v="214"/>
    <s v="MM"/>
    <s v="N"/>
    <s v="N"/>
    <s v="Y"/>
    <s v="M"/>
    <s v="M"/>
    <n v="45"/>
    <s v="Y"/>
    <s v="N"/>
    <n v="1"/>
    <n v="1"/>
    <n v="1"/>
    <n v="1"/>
    <n v="1"/>
  </r>
  <r>
    <x v="215"/>
    <s v="MM"/>
    <s v="N"/>
    <s v="N"/>
    <s v="Y"/>
    <s v="M"/>
    <s v="M"/>
    <n v="46"/>
    <s v="N"/>
    <s v="N"/>
    <n v="16254"/>
    <n v="11157"/>
    <n v="14578"/>
    <n v="14161"/>
    <n v="16045"/>
  </r>
  <r>
    <x v="215"/>
    <s v="MM"/>
    <s v="N"/>
    <s v="N"/>
    <s v="Y"/>
    <s v="M"/>
    <s v="M"/>
    <n v="46"/>
    <s v="N"/>
    <s v="Y"/>
    <n v="1"/>
    <n v="1"/>
    <n v="0"/>
    <n v="0"/>
    <n v="1"/>
  </r>
  <r>
    <x v="216"/>
    <s v="MM"/>
    <s v="N"/>
    <s v="N"/>
    <s v="Y"/>
    <s v="M"/>
    <s v="M"/>
    <n v="47"/>
    <s v="N"/>
    <s v="N"/>
    <n v="16479"/>
    <n v="11460"/>
    <n v="14868"/>
    <n v="14470"/>
    <n v="16250"/>
  </r>
  <r>
    <x v="216"/>
    <s v="MM"/>
    <s v="N"/>
    <s v="N"/>
    <s v="Y"/>
    <s v="M"/>
    <s v="M"/>
    <n v="47"/>
    <s v="N"/>
    <s v="Y"/>
    <n v="1"/>
    <n v="1"/>
    <n v="1"/>
    <n v="1"/>
    <n v="1"/>
  </r>
  <r>
    <x v="217"/>
    <s v="MM"/>
    <s v="N"/>
    <s v="N"/>
    <s v="Y"/>
    <s v="M"/>
    <s v="M"/>
    <n v="48"/>
    <s v="N"/>
    <s v="N"/>
    <n v="16004"/>
    <n v="11267"/>
    <n v="14380"/>
    <n v="13974"/>
    <n v="15818"/>
  </r>
  <r>
    <x v="217"/>
    <s v="MM"/>
    <s v="N"/>
    <s v="N"/>
    <s v="Y"/>
    <s v="M"/>
    <s v="M"/>
    <n v="48"/>
    <s v="N"/>
    <s v="Y"/>
    <n v="1"/>
    <n v="1"/>
    <n v="1"/>
    <n v="0"/>
    <n v="1"/>
  </r>
  <r>
    <x v="217"/>
    <s v="MM"/>
    <s v="N"/>
    <s v="N"/>
    <s v="Y"/>
    <s v="M"/>
    <s v="M"/>
    <n v="48"/>
    <s v="Y"/>
    <s v="Y"/>
    <n v="1"/>
    <n v="1"/>
    <n v="1"/>
    <n v="1"/>
    <n v="1"/>
  </r>
  <r>
    <x v="218"/>
    <s v="MM"/>
    <s v="N"/>
    <s v="N"/>
    <s v="Y"/>
    <s v="M"/>
    <s v="M"/>
    <n v="49"/>
    <s v="N"/>
    <s v="N"/>
    <n v="14730"/>
    <n v="10501"/>
    <n v="13363"/>
    <n v="12943"/>
    <n v="14561"/>
  </r>
  <r>
    <x v="219"/>
    <s v="MM"/>
    <s v="N"/>
    <s v="N"/>
    <s v="Y"/>
    <s v="M"/>
    <s v="M"/>
    <n v="50"/>
    <s v="N"/>
    <s v="N"/>
    <n v="14239"/>
    <n v="10143"/>
    <n v="12881"/>
    <n v="12440"/>
    <n v="14055"/>
  </r>
  <r>
    <x v="220"/>
    <s v="MM"/>
    <s v="N"/>
    <s v="N"/>
    <s v="Y"/>
    <s v="M"/>
    <s v="M"/>
    <n v="51"/>
    <s v="N"/>
    <s v="N"/>
    <n v="14507"/>
    <n v="10511"/>
    <n v="13204"/>
    <n v="12822"/>
    <n v="14345"/>
  </r>
  <r>
    <x v="220"/>
    <s v="MM"/>
    <s v="N"/>
    <s v="N"/>
    <s v="Y"/>
    <s v="M"/>
    <s v="M"/>
    <n v="51"/>
    <s v="N"/>
    <s v="Y"/>
    <n v="1"/>
    <n v="1"/>
    <n v="1"/>
    <n v="1"/>
    <n v="1"/>
  </r>
  <r>
    <x v="220"/>
    <s v="MM"/>
    <s v="N"/>
    <s v="N"/>
    <s v="Y"/>
    <s v="M"/>
    <s v="M"/>
    <n v="51"/>
    <s v="Y"/>
    <s v="N"/>
    <n v="1"/>
    <n v="1"/>
    <n v="1"/>
    <n v="1"/>
    <n v="1"/>
  </r>
  <r>
    <x v="221"/>
    <s v="MM"/>
    <s v="N"/>
    <s v="N"/>
    <s v="Y"/>
    <s v="M"/>
    <s v="M"/>
    <n v="52"/>
    <s v="N"/>
    <s v="N"/>
    <n v="14765"/>
    <n v="10822"/>
    <n v="13485"/>
    <n v="13073"/>
    <n v="14624"/>
  </r>
  <r>
    <x v="221"/>
    <s v="MM"/>
    <s v="N"/>
    <s v="N"/>
    <s v="Y"/>
    <s v="M"/>
    <s v="M"/>
    <n v="52"/>
    <s v="N"/>
    <s v="Y"/>
    <n v="1"/>
    <n v="1"/>
    <n v="1"/>
    <n v="1"/>
    <n v="1"/>
  </r>
  <r>
    <x v="222"/>
    <s v="MM"/>
    <s v="N"/>
    <s v="N"/>
    <s v="Y"/>
    <s v="M"/>
    <s v="M"/>
    <n v="53"/>
    <s v="N"/>
    <s v="N"/>
    <n v="14588"/>
    <n v="10809"/>
    <n v="13382"/>
    <n v="12935"/>
    <n v="14419"/>
  </r>
  <r>
    <x v="223"/>
    <s v="MM"/>
    <s v="N"/>
    <s v="N"/>
    <s v="Y"/>
    <s v="M"/>
    <s v="M"/>
    <n v="54"/>
    <s v="N"/>
    <s v="N"/>
    <n v="15212"/>
    <n v="11280"/>
    <n v="14012"/>
    <n v="13526"/>
    <n v="15075"/>
  </r>
  <r>
    <x v="224"/>
    <s v="MM"/>
    <s v="N"/>
    <s v="N"/>
    <s v="Y"/>
    <s v="M"/>
    <s v="M"/>
    <n v="55"/>
    <s v="N"/>
    <s v="N"/>
    <n v="12113"/>
    <n v="9138"/>
    <n v="11161"/>
    <n v="10761"/>
    <n v="11996"/>
  </r>
  <r>
    <x v="225"/>
    <s v="MM"/>
    <s v="N"/>
    <s v="N"/>
    <s v="Y"/>
    <s v="M"/>
    <s v="M"/>
    <n v="56"/>
    <s v="N"/>
    <s v="N"/>
    <n v="11637"/>
    <n v="8702"/>
    <n v="10719"/>
    <n v="10371"/>
    <n v="11514"/>
  </r>
  <r>
    <x v="226"/>
    <s v="MM"/>
    <s v="N"/>
    <s v="N"/>
    <s v="Y"/>
    <s v="M"/>
    <s v="M"/>
    <n v="57"/>
    <s v="N"/>
    <s v="N"/>
    <n v="11620"/>
    <n v="8762"/>
    <n v="10670"/>
    <n v="10298"/>
    <n v="11480"/>
  </r>
  <r>
    <x v="227"/>
    <s v="MM"/>
    <s v="N"/>
    <s v="N"/>
    <s v="Y"/>
    <s v="M"/>
    <s v="M"/>
    <n v="58"/>
    <s v="N"/>
    <s v="N"/>
    <n v="11581"/>
    <n v="8736"/>
    <n v="10677"/>
    <n v="10270"/>
    <n v="11442"/>
  </r>
  <r>
    <x v="228"/>
    <s v="MM"/>
    <s v="N"/>
    <s v="N"/>
    <s v="Y"/>
    <s v="M"/>
    <s v="M"/>
    <n v="59"/>
    <s v="N"/>
    <s v="N"/>
    <n v="10301"/>
    <n v="7842"/>
    <n v="9500"/>
    <n v="9136"/>
    <n v="10192"/>
  </r>
  <r>
    <x v="229"/>
    <s v="MM"/>
    <s v="N"/>
    <s v="N"/>
    <s v="Y"/>
    <s v="M"/>
    <s v="M"/>
    <n v="60"/>
    <s v="N"/>
    <s v="N"/>
    <n v="8535"/>
    <n v="6458"/>
    <n v="7811"/>
    <n v="7469"/>
    <n v="8416"/>
  </r>
  <r>
    <x v="230"/>
    <s v="MM"/>
    <s v="N"/>
    <s v="N"/>
    <s v="Y"/>
    <s v="M"/>
    <s v="M"/>
    <n v="61"/>
    <s v="N"/>
    <s v="N"/>
    <n v="8310"/>
    <n v="6430"/>
    <n v="7595"/>
    <n v="7289"/>
    <n v="8216"/>
  </r>
  <r>
    <x v="231"/>
    <s v="MM"/>
    <s v="N"/>
    <s v="N"/>
    <s v="Y"/>
    <s v="M"/>
    <s v="M"/>
    <n v="62"/>
    <s v="N"/>
    <s v="N"/>
    <n v="7985"/>
    <n v="6104"/>
    <n v="7344"/>
    <n v="7032"/>
    <n v="7880"/>
  </r>
  <r>
    <x v="232"/>
    <s v="MM"/>
    <s v="N"/>
    <s v="N"/>
    <s v="Y"/>
    <s v="M"/>
    <s v="M"/>
    <n v="63"/>
    <s v="N"/>
    <s v="N"/>
    <n v="6981"/>
    <n v="5391"/>
    <n v="6394"/>
    <n v="6099"/>
    <n v="6886"/>
  </r>
  <r>
    <x v="233"/>
    <s v="MM"/>
    <s v="N"/>
    <s v="N"/>
    <s v="Y"/>
    <s v="M"/>
    <s v="M"/>
    <n v="64"/>
    <s v="N"/>
    <s v="N"/>
    <n v="6693"/>
    <n v="5098"/>
    <n v="6105"/>
    <n v="5842"/>
    <n v="6596"/>
  </r>
  <r>
    <x v="234"/>
    <s v="MM"/>
    <s v="N"/>
    <s v="N"/>
    <s v="Y"/>
    <s v="M"/>
    <s v="M"/>
    <n v="65"/>
    <s v="N"/>
    <s v="N"/>
    <n v="6316"/>
    <n v="4872"/>
    <n v="5748"/>
    <n v="5487"/>
    <n v="6226"/>
  </r>
  <r>
    <x v="235"/>
    <s v="MM"/>
    <s v="N"/>
    <s v="N"/>
    <s v="Y"/>
    <s v="M"/>
    <s v="M"/>
    <n v="66"/>
    <s v="N"/>
    <s v="N"/>
    <n v="5524"/>
    <n v="4275"/>
    <n v="5007"/>
    <n v="4766"/>
    <n v="5428"/>
  </r>
  <r>
    <x v="236"/>
    <s v="MM"/>
    <s v="N"/>
    <s v="N"/>
    <s v="Y"/>
    <s v="M"/>
    <s v="M"/>
    <n v="67"/>
    <s v="N"/>
    <s v="N"/>
    <n v="4898"/>
    <n v="3809"/>
    <n v="4487"/>
    <n v="4212"/>
    <n v="4812"/>
  </r>
  <r>
    <x v="237"/>
    <s v="MM"/>
    <s v="N"/>
    <s v="N"/>
    <s v="Y"/>
    <s v="M"/>
    <s v="M"/>
    <n v="68"/>
    <s v="N"/>
    <s v="N"/>
    <n v="4341"/>
    <n v="3367"/>
    <n v="3980"/>
    <n v="3774"/>
    <n v="4265"/>
  </r>
  <r>
    <x v="238"/>
    <s v="MM"/>
    <s v="N"/>
    <s v="N"/>
    <s v="Y"/>
    <s v="M"/>
    <s v="M"/>
    <n v="69"/>
    <s v="N"/>
    <s v="N"/>
    <n v="4105"/>
    <n v="3175"/>
    <n v="3727"/>
    <n v="3539"/>
    <n v="4042"/>
  </r>
  <r>
    <x v="239"/>
    <s v="MM"/>
    <s v="N"/>
    <s v="N"/>
    <s v="Y"/>
    <s v="M"/>
    <s v="M"/>
    <n v="70"/>
    <s v="N"/>
    <s v="N"/>
    <n v="3540"/>
    <n v="2743"/>
    <n v="3209"/>
    <n v="3013"/>
    <n v="3480"/>
  </r>
  <r>
    <x v="240"/>
    <s v="MM"/>
    <s v="N"/>
    <s v="N"/>
    <s v="Y"/>
    <s v="M"/>
    <s v="M"/>
    <n v="71"/>
    <s v="N"/>
    <s v="N"/>
    <n v="3091"/>
    <n v="2403"/>
    <n v="2800"/>
    <n v="2611"/>
    <n v="3041"/>
  </r>
  <r>
    <x v="241"/>
    <s v="MM"/>
    <s v="N"/>
    <s v="N"/>
    <s v="Y"/>
    <s v="M"/>
    <s v="M"/>
    <n v="72"/>
    <s v="N"/>
    <s v="N"/>
    <n v="2527"/>
    <n v="1954"/>
    <n v="2285"/>
    <n v="2148"/>
    <n v="2466"/>
  </r>
  <r>
    <x v="242"/>
    <s v="MM"/>
    <s v="N"/>
    <s v="N"/>
    <s v="Y"/>
    <s v="M"/>
    <s v="M"/>
    <n v="73"/>
    <s v="N"/>
    <s v="N"/>
    <n v="2016"/>
    <n v="1533"/>
    <n v="1830"/>
    <n v="1707"/>
    <n v="1957"/>
  </r>
  <r>
    <x v="243"/>
    <s v="MM"/>
    <s v="N"/>
    <s v="N"/>
    <s v="Y"/>
    <s v="M"/>
    <s v="M"/>
    <n v="74"/>
    <s v="N"/>
    <s v="N"/>
    <n v="1513"/>
    <n v="1177"/>
    <n v="1364"/>
    <n v="1269"/>
    <n v="1486"/>
  </r>
  <r>
    <x v="244"/>
    <s v="MM"/>
    <s v="N"/>
    <s v="N"/>
    <s v="Y"/>
    <s v="M"/>
    <s v="M"/>
    <n v="75"/>
    <s v="N"/>
    <s v="N"/>
    <n v="1240"/>
    <n v="944"/>
    <n v="1095"/>
    <n v="1006"/>
    <n v="1215"/>
  </r>
  <r>
    <x v="245"/>
    <s v="MM"/>
    <s v="N"/>
    <s v="N"/>
    <s v="Y"/>
    <s v="M"/>
    <s v="M"/>
    <n v="76"/>
    <s v="N"/>
    <s v="N"/>
    <n v="755"/>
    <n v="571"/>
    <n v="673"/>
    <n v="616"/>
    <n v="738"/>
  </r>
  <r>
    <x v="246"/>
    <s v="MM"/>
    <s v="N"/>
    <s v="N"/>
    <s v="Y"/>
    <s v="M"/>
    <s v="M"/>
    <n v="77"/>
    <s v="N"/>
    <s v="N"/>
    <n v="555"/>
    <n v="430"/>
    <n v="509"/>
    <n v="463"/>
    <n v="545"/>
  </r>
  <r>
    <x v="247"/>
    <s v="MM"/>
    <s v="N"/>
    <s v="N"/>
    <s v="Y"/>
    <s v="M"/>
    <s v="M"/>
    <n v="78"/>
    <s v="N"/>
    <s v="N"/>
    <n v="509"/>
    <n v="408"/>
    <n v="460"/>
    <n v="421"/>
    <n v="503"/>
  </r>
  <r>
    <x v="248"/>
    <s v="MM"/>
    <s v="N"/>
    <s v="N"/>
    <s v="Y"/>
    <s v="M"/>
    <s v="M"/>
    <n v="79"/>
    <s v="N"/>
    <s v="N"/>
    <n v="342"/>
    <n v="248"/>
    <n v="305"/>
    <n v="278"/>
    <n v="328"/>
  </r>
  <r>
    <x v="249"/>
    <s v="MM"/>
    <s v="N"/>
    <s v="N"/>
    <s v="Y"/>
    <s v="M"/>
    <s v="M"/>
    <n v="80"/>
    <s v="N"/>
    <s v="N"/>
    <n v="249"/>
    <n v="191"/>
    <n v="233"/>
    <n v="208"/>
    <n v="245"/>
  </r>
  <r>
    <x v="250"/>
    <s v="MM"/>
    <s v="N"/>
    <s v="N"/>
    <s v="Y"/>
    <s v="M"/>
    <s v="M"/>
    <n v="81"/>
    <s v="N"/>
    <s v="N"/>
    <n v="133"/>
    <n v="105"/>
    <n v="116"/>
    <n v="108"/>
    <n v="127"/>
  </r>
  <r>
    <x v="251"/>
    <s v="MM"/>
    <s v="N"/>
    <s v="N"/>
    <s v="Y"/>
    <s v="M"/>
    <s v="M"/>
    <n v="82"/>
    <s v="N"/>
    <s v="N"/>
    <n v="71"/>
    <n v="59"/>
    <n v="71"/>
    <n v="62"/>
    <n v="70"/>
  </r>
  <r>
    <x v="252"/>
    <s v="MM"/>
    <s v="N"/>
    <s v="N"/>
    <s v="Y"/>
    <s v="M"/>
    <s v="M"/>
    <n v="83"/>
    <s v="N"/>
    <s v="N"/>
    <n v="108"/>
    <n v="80"/>
    <n v="88"/>
    <n v="81"/>
    <n v="104"/>
  </r>
  <r>
    <x v="253"/>
    <s v="MS"/>
    <s v="N"/>
    <s v="N"/>
    <s v="Y"/>
    <s v="M"/>
    <s v="S"/>
    <n v="0"/>
    <s v="N"/>
    <s v="N"/>
    <n v="4208"/>
    <n v="1992"/>
    <n v="2302"/>
    <n v="2058"/>
    <n v="4078"/>
  </r>
  <r>
    <x v="253"/>
    <s v="MS"/>
    <s v="N"/>
    <s v="N"/>
    <s v="Y"/>
    <s v="M"/>
    <s v="S"/>
    <n v="0"/>
    <s v="N"/>
    <s v="Y"/>
    <n v="105"/>
    <n v="47"/>
    <n v="61"/>
    <n v="57"/>
    <n v="96"/>
  </r>
  <r>
    <x v="253"/>
    <s v="MS"/>
    <s v="Y"/>
    <s v="N"/>
    <s v="Y"/>
    <s v="M"/>
    <s v="S"/>
    <n v="0"/>
    <s v="Y"/>
    <s v="N"/>
    <n v="6207"/>
    <n v="3547"/>
    <n v="4350"/>
    <n v="3997"/>
    <n v="6065"/>
  </r>
  <r>
    <x v="253"/>
    <s v="MS"/>
    <s v="Y"/>
    <s v="Y"/>
    <s v="Y"/>
    <s v="M"/>
    <s v="S"/>
    <n v="0"/>
    <s v="Y"/>
    <s v="Y"/>
    <n v="162"/>
    <n v="97"/>
    <n v="139"/>
    <n v="133"/>
    <n v="159"/>
  </r>
  <r>
    <x v="254"/>
    <s v="MS"/>
    <s v="N"/>
    <s v="N"/>
    <s v="Y"/>
    <s v="M"/>
    <s v="S"/>
    <n v="1"/>
    <s v="N"/>
    <s v="N"/>
    <n v="6576"/>
    <n v="3155"/>
    <n v="3746"/>
    <n v="3334"/>
    <n v="6331"/>
  </r>
  <r>
    <x v="254"/>
    <s v="MS"/>
    <s v="N"/>
    <s v="N"/>
    <s v="Y"/>
    <s v="M"/>
    <s v="S"/>
    <n v="1"/>
    <s v="N"/>
    <s v="Y"/>
    <n v="279"/>
    <n v="141"/>
    <n v="197"/>
    <n v="185"/>
    <n v="272"/>
  </r>
  <r>
    <x v="254"/>
    <s v="MS"/>
    <s v="Y"/>
    <s v="N"/>
    <s v="Y"/>
    <s v="M"/>
    <s v="S"/>
    <n v="1"/>
    <s v="Y"/>
    <s v="N"/>
    <n v="6070"/>
    <n v="3489"/>
    <n v="4261"/>
    <n v="3855"/>
    <n v="5953"/>
  </r>
  <r>
    <x v="254"/>
    <s v="MS"/>
    <s v="Y"/>
    <s v="Y"/>
    <s v="Y"/>
    <s v="M"/>
    <s v="S"/>
    <n v="1"/>
    <s v="Y"/>
    <s v="Y"/>
    <n v="519"/>
    <n v="325"/>
    <n v="419"/>
    <n v="380"/>
    <n v="509"/>
  </r>
  <r>
    <x v="255"/>
    <s v="MS"/>
    <s v="N"/>
    <s v="N"/>
    <s v="Y"/>
    <s v="M"/>
    <s v="S"/>
    <n v="2"/>
    <s v="N"/>
    <s v="N"/>
    <n v="7692"/>
    <n v="3809"/>
    <n v="4496"/>
    <n v="4097"/>
    <n v="7430"/>
  </r>
  <r>
    <x v="255"/>
    <s v="MS"/>
    <s v="N"/>
    <s v="N"/>
    <s v="Y"/>
    <s v="M"/>
    <s v="S"/>
    <n v="2"/>
    <s v="N"/>
    <s v="Y"/>
    <n v="624"/>
    <n v="343"/>
    <n v="474"/>
    <n v="435"/>
    <n v="605"/>
  </r>
  <r>
    <x v="255"/>
    <s v="MS"/>
    <s v="Y"/>
    <s v="N"/>
    <s v="Y"/>
    <s v="M"/>
    <s v="S"/>
    <n v="2"/>
    <s v="Y"/>
    <s v="N"/>
    <n v="3943"/>
    <n v="2243"/>
    <n v="2809"/>
    <n v="2563"/>
    <n v="3859"/>
  </r>
  <r>
    <x v="255"/>
    <s v="MS"/>
    <s v="Y"/>
    <s v="Y"/>
    <s v="Y"/>
    <s v="M"/>
    <s v="S"/>
    <n v="2"/>
    <s v="Y"/>
    <s v="Y"/>
    <n v="912"/>
    <n v="574"/>
    <n v="734"/>
    <n v="664"/>
    <n v="900"/>
  </r>
  <r>
    <x v="256"/>
    <s v="MS"/>
    <s v="N"/>
    <s v="N"/>
    <s v="Y"/>
    <s v="M"/>
    <s v="S"/>
    <n v="3"/>
    <s v="N"/>
    <s v="N"/>
    <n v="8467"/>
    <n v="4247"/>
    <n v="5239"/>
    <n v="4784"/>
    <n v="8208"/>
  </r>
  <r>
    <x v="256"/>
    <s v="MS"/>
    <s v="N"/>
    <s v="N"/>
    <s v="Y"/>
    <s v="M"/>
    <s v="S"/>
    <n v="3"/>
    <s v="N"/>
    <s v="Y"/>
    <n v="924"/>
    <n v="571"/>
    <n v="722"/>
    <n v="665"/>
    <n v="915"/>
  </r>
  <r>
    <x v="256"/>
    <s v="MS"/>
    <s v="Y"/>
    <s v="N"/>
    <s v="Y"/>
    <s v="M"/>
    <s v="S"/>
    <n v="3"/>
    <s v="Y"/>
    <s v="N"/>
    <n v="2815"/>
    <n v="1580"/>
    <n v="2062"/>
    <n v="1908"/>
    <n v="2755"/>
  </r>
  <r>
    <x v="256"/>
    <s v="MS"/>
    <s v="Y"/>
    <s v="Y"/>
    <s v="Y"/>
    <s v="M"/>
    <s v="S"/>
    <n v="3"/>
    <s v="Y"/>
    <s v="Y"/>
    <n v="802"/>
    <n v="518"/>
    <n v="660"/>
    <n v="606"/>
    <n v="792"/>
  </r>
  <r>
    <x v="257"/>
    <s v="MS"/>
    <s v="N"/>
    <s v="N"/>
    <s v="Y"/>
    <s v="M"/>
    <s v="S"/>
    <n v="4"/>
    <s v="N"/>
    <s v="N"/>
    <n v="7534"/>
    <n v="3640"/>
    <n v="4836"/>
    <n v="4488"/>
    <n v="7268"/>
  </r>
  <r>
    <x v="257"/>
    <s v="MS"/>
    <s v="N"/>
    <s v="N"/>
    <s v="Y"/>
    <s v="M"/>
    <s v="S"/>
    <n v="4"/>
    <s v="N"/>
    <s v="Y"/>
    <n v="913"/>
    <n v="558"/>
    <n v="735"/>
    <n v="677"/>
    <n v="898"/>
  </r>
  <r>
    <x v="257"/>
    <s v="MS"/>
    <s v="Y"/>
    <s v="N"/>
    <s v="Y"/>
    <s v="M"/>
    <s v="S"/>
    <n v="4"/>
    <s v="Y"/>
    <s v="N"/>
    <n v="1928"/>
    <n v="1095"/>
    <n v="1439"/>
    <n v="1340"/>
    <n v="1891"/>
  </r>
  <r>
    <x v="257"/>
    <s v="MS"/>
    <s v="Y"/>
    <s v="Y"/>
    <s v="Y"/>
    <s v="M"/>
    <s v="S"/>
    <n v="4"/>
    <s v="Y"/>
    <s v="Y"/>
    <n v="618"/>
    <n v="394"/>
    <n v="534"/>
    <n v="498"/>
    <n v="614"/>
  </r>
  <r>
    <x v="258"/>
    <s v="MS"/>
    <s v="N"/>
    <s v="N"/>
    <s v="Y"/>
    <s v="M"/>
    <s v="S"/>
    <n v="5"/>
    <s v="N"/>
    <s v="N"/>
    <n v="9060"/>
    <n v="4470"/>
    <n v="6094"/>
    <n v="5687"/>
    <n v="8752"/>
  </r>
  <r>
    <x v="258"/>
    <s v="MS"/>
    <s v="N"/>
    <s v="N"/>
    <s v="Y"/>
    <s v="M"/>
    <s v="S"/>
    <n v="5"/>
    <s v="N"/>
    <s v="Y"/>
    <n v="1175"/>
    <n v="766"/>
    <n v="963"/>
    <n v="904"/>
    <n v="1158"/>
  </r>
  <r>
    <x v="258"/>
    <s v="MS"/>
    <s v="Y"/>
    <s v="N"/>
    <s v="Y"/>
    <s v="M"/>
    <s v="S"/>
    <n v="5"/>
    <s v="Y"/>
    <s v="N"/>
    <n v="2124"/>
    <n v="1152"/>
    <n v="1627"/>
    <n v="1548"/>
    <n v="2088"/>
  </r>
  <r>
    <x v="258"/>
    <s v="MS"/>
    <s v="Y"/>
    <s v="Y"/>
    <s v="Y"/>
    <s v="M"/>
    <s v="S"/>
    <n v="5"/>
    <s v="Y"/>
    <s v="Y"/>
    <n v="618"/>
    <n v="409"/>
    <n v="520"/>
    <n v="490"/>
    <n v="611"/>
  </r>
  <r>
    <x v="259"/>
    <s v="MS"/>
    <s v="N"/>
    <s v="N"/>
    <s v="Y"/>
    <s v="M"/>
    <s v="S"/>
    <n v="6"/>
    <s v="N"/>
    <s v="N"/>
    <n v="10798"/>
    <n v="5509"/>
    <n v="7686"/>
    <n v="7212"/>
    <n v="10484"/>
  </r>
  <r>
    <x v="259"/>
    <s v="MS"/>
    <s v="N"/>
    <s v="N"/>
    <s v="Y"/>
    <s v="M"/>
    <s v="S"/>
    <n v="6"/>
    <s v="N"/>
    <s v="Y"/>
    <n v="1339"/>
    <n v="838"/>
    <n v="1123"/>
    <n v="1057"/>
    <n v="1316"/>
  </r>
  <r>
    <x v="259"/>
    <s v="MS"/>
    <s v="Y"/>
    <s v="N"/>
    <s v="Y"/>
    <s v="M"/>
    <s v="S"/>
    <n v="6"/>
    <s v="Y"/>
    <s v="N"/>
    <n v="1904"/>
    <n v="1135"/>
    <n v="1544"/>
    <n v="1453"/>
    <n v="1874"/>
  </r>
  <r>
    <x v="259"/>
    <s v="MS"/>
    <s v="Y"/>
    <s v="Y"/>
    <s v="Y"/>
    <s v="M"/>
    <s v="S"/>
    <n v="6"/>
    <s v="Y"/>
    <s v="Y"/>
    <n v="481"/>
    <n v="332"/>
    <n v="417"/>
    <n v="401"/>
    <n v="475"/>
  </r>
  <r>
    <x v="260"/>
    <s v="MS"/>
    <s v="N"/>
    <s v="N"/>
    <s v="Y"/>
    <s v="M"/>
    <s v="S"/>
    <n v="7"/>
    <s v="N"/>
    <s v="N"/>
    <n v="12415"/>
    <n v="6367"/>
    <n v="9218"/>
    <n v="8715"/>
    <n v="12070"/>
  </r>
  <r>
    <x v="260"/>
    <s v="MS"/>
    <s v="N"/>
    <s v="N"/>
    <s v="Y"/>
    <s v="M"/>
    <s v="S"/>
    <n v="7"/>
    <s v="N"/>
    <s v="Y"/>
    <n v="1330"/>
    <n v="872"/>
    <n v="1166"/>
    <n v="1110"/>
    <n v="1313"/>
  </r>
  <r>
    <x v="260"/>
    <s v="MS"/>
    <s v="Y"/>
    <s v="N"/>
    <s v="Y"/>
    <s v="M"/>
    <s v="S"/>
    <n v="7"/>
    <s v="Y"/>
    <s v="N"/>
    <n v="1373"/>
    <n v="779"/>
    <n v="1139"/>
    <n v="1097"/>
    <n v="1355"/>
  </r>
  <r>
    <x v="260"/>
    <s v="MS"/>
    <s v="Y"/>
    <s v="Y"/>
    <s v="Y"/>
    <s v="M"/>
    <s v="S"/>
    <n v="7"/>
    <s v="Y"/>
    <s v="Y"/>
    <n v="250"/>
    <n v="164"/>
    <n v="222"/>
    <n v="219"/>
    <n v="246"/>
  </r>
  <r>
    <x v="261"/>
    <s v="MS"/>
    <s v="N"/>
    <s v="N"/>
    <s v="Y"/>
    <s v="M"/>
    <s v="S"/>
    <n v="8"/>
    <s v="N"/>
    <s v="N"/>
    <n v="13498"/>
    <n v="7282"/>
    <n v="10389"/>
    <n v="9914"/>
    <n v="13178"/>
  </r>
  <r>
    <x v="261"/>
    <s v="MS"/>
    <s v="N"/>
    <s v="N"/>
    <s v="Y"/>
    <s v="M"/>
    <s v="S"/>
    <n v="8"/>
    <s v="N"/>
    <s v="Y"/>
    <n v="1222"/>
    <n v="800"/>
    <n v="1048"/>
    <n v="984"/>
    <n v="1206"/>
  </r>
  <r>
    <x v="261"/>
    <s v="MS"/>
    <s v="Y"/>
    <s v="N"/>
    <s v="Y"/>
    <s v="M"/>
    <s v="S"/>
    <n v="8"/>
    <s v="Y"/>
    <s v="N"/>
    <n v="932"/>
    <n v="531"/>
    <n v="766"/>
    <n v="731"/>
    <n v="911"/>
  </r>
  <r>
    <x v="261"/>
    <s v="MS"/>
    <s v="Y"/>
    <s v="Y"/>
    <s v="Y"/>
    <s v="M"/>
    <s v="S"/>
    <n v="8"/>
    <s v="Y"/>
    <s v="Y"/>
    <n v="138"/>
    <n v="95"/>
    <n v="120"/>
    <n v="115"/>
    <n v="137"/>
  </r>
  <r>
    <x v="262"/>
    <s v="MS"/>
    <s v="N"/>
    <s v="N"/>
    <s v="Y"/>
    <s v="M"/>
    <s v="S"/>
    <n v="9"/>
    <s v="N"/>
    <s v="N"/>
    <n v="17479"/>
    <n v="9449"/>
    <n v="13969"/>
    <n v="13386"/>
    <n v="17100"/>
  </r>
  <r>
    <x v="263"/>
    <s v="MS"/>
    <s v="N"/>
    <s v="N"/>
    <s v="Y"/>
    <s v="M"/>
    <s v="S"/>
    <n v="10"/>
    <s v="N"/>
    <s v="N"/>
    <n v="14266"/>
    <n v="7790"/>
    <n v="11744"/>
    <n v="11317"/>
    <n v="13968"/>
  </r>
  <r>
    <x v="263"/>
    <s v="MS"/>
    <s v="N"/>
    <s v="N"/>
    <s v="Y"/>
    <s v="M"/>
    <s v="S"/>
    <n v="10"/>
    <s v="Y"/>
    <s v="N"/>
    <n v="1"/>
    <n v="0"/>
    <n v="1"/>
    <n v="1"/>
    <n v="1"/>
  </r>
  <r>
    <x v="264"/>
    <s v="MS"/>
    <s v="N"/>
    <s v="N"/>
    <s v="Y"/>
    <s v="M"/>
    <s v="S"/>
    <n v="11"/>
    <s v="N"/>
    <s v="N"/>
    <n v="14006"/>
    <n v="7453"/>
    <n v="11663"/>
    <n v="11237"/>
    <n v="13705"/>
  </r>
  <r>
    <x v="265"/>
    <s v="MS"/>
    <s v="N"/>
    <s v="N"/>
    <s v="Y"/>
    <s v="M"/>
    <s v="S"/>
    <n v="12"/>
    <s v="N"/>
    <s v="N"/>
    <n v="12865"/>
    <n v="6859"/>
    <n v="10775"/>
    <n v="10404"/>
    <n v="12598"/>
  </r>
  <r>
    <x v="266"/>
    <s v="MS"/>
    <s v="N"/>
    <s v="N"/>
    <s v="Y"/>
    <s v="M"/>
    <s v="S"/>
    <n v="13"/>
    <s v="N"/>
    <s v="N"/>
    <n v="12146"/>
    <n v="6440"/>
    <n v="10172"/>
    <n v="9810"/>
    <n v="11899"/>
  </r>
  <r>
    <x v="267"/>
    <s v="MS"/>
    <s v="N"/>
    <s v="N"/>
    <s v="Y"/>
    <s v="M"/>
    <s v="S"/>
    <n v="14"/>
    <s v="N"/>
    <s v="N"/>
    <n v="11522"/>
    <n v="6074"/>
    <n v="9732"/>
    <n v="9434"/>
    <n v="11300"/>
  </r>
  <r>
    <x v="268"/>
    <s v="MS"/>
    <s v="N"/>
    <s v="N"/>
    <s v="Y"/>
    <s v="M"/>
    <s v="S"/>
    <n v="15"/>
    <s v="N"/>
    <s v="N"/>
    <n v="11067"/>
    <n v="5862"/>
    <n v="9351"/>
    <n v="9052"/>
    <n v="10862"/>
  </r>
  <r>
    <x v="269"/>
    <s v="MS"/>
    <s v="N"/>
    <s v="N"/>
    <s v="Y"/>
    <s v="M"/>
    <s v="S"/>
    <n v="16"/>
    <s v="N"/>
    <s v="N"/>
    <n v="10292"/>
    <n v="5315"/>
    <n v="8743"/>
    <n v="8477"/>
    <n v="10044"/>
  </r>
  <r>
    <x v="269"/>
    <s v="MS"/>
    <s v="N"/>
    <s v="N"/>
    <s v="Y"/>
    <s v="M"/>
    <s v="S"/>
    <n v="16"/>
    <s v="Y"/>
    <s v="N"/>
    <n v="1"/>
    <n v="0"/>
    <n v="1"/>
    <n v="1"/>
    <n v="1"/>
  </r>
  <r>
    <x v="270"/>
    <s v="MS"/>
    <s v="N"/>
    <s v="N"/>
    <s v="Y"/>
    <s v="M"/>
    <s v="S"/>
    <n v="17"/>
    <s v="N"/>
    <s v="N"/>
    <n v="9363"/>
    <n v="4844"/>
    <n v="7911"/>
    <n v="7703"/>
    <n v="9156"/>
  </r>
  <r>
    <x v="271"/>
    <s v="MS"/>
    <s v="N"/>
    <s v="N"/>
    <s v="Y"/>
    <s v="M"/>
    <s v="S"/>
    <n v="18"/>
    <s v="N"/>
    <s v="N"/>
    <n v="8534"/>
    <n v="4400"/>
    <n v="7202"/>
    <n v="6988"/>
    <n v="8335"/>
  </r>
  <r>
    <x v="271"/>
    <s v="MS"/>
    <s v="N"/>
    <s v="N"/>
    <s v="Y"/>
    <s v="M"/>
    <s v="S"/>
    <n v="18"/>
    <s v="Y"/>
    <s v="N"/>
    <n v="1"/>
    <n v="0"/>
    <n v="0"/>
    <n v="0"/>
    <n v="1"/>
  </r>
  <r>
    <x v="272"/>
    <s v="MS"/>
    <s v="N"/>
    <s v="N"/>
    <s v="Y"/>
    <s v="M"/>
    <s v="S"/>
    <n v="19"/>
    <s v="N"/>
    <s v="N"/>
    <n v="8494"/>
    <n v="4488"/>
    <n v="7223"/>
    <n v="7008"/>
    <n v="8312"/>
  </r>
  <r>
    <x v="272"/>
    <s v="MS"/>
    <s v="N"/>
    <s v="N"/>
    <s v="Y"/>
    <s v="M"/>
    <s v="S"/>
    <n v="19"/>
    <s v="Y"/>
    <s v="N"/>
    <n v="1"/>
    <n v="0"/>
    <n v="1"/>
    <n v="1"/>
    <n v="1"/>
  </r>
  <r>
    <x v="273"/>
    <s v="MS"/>
    <s v="N"/>
    <s v="N"/>
    <s v="Y"/>
    <s v="M"/>
    <s v="S"/>
    <n v="20"/>
    <s v="N"/>
    <s v="N"/>
    <n v="7821"/>
    <n v="3921"/>
    <n v="6576"/>
    <n v="6388"/>
    <n v="7604"/>
  </r>
  <r>
    <x v="274"/>
    <s v="MS"/>
    <s v="N"/>
    <s v="N"/>
    <s v="Y"/>
    <s v="M"/>
    <s v="S"/>
    <n v="21"/>
    <s v="N"/>
    <s v="N"/>
    <n v="7352"/>
    <n v="3699"/>
    <n v="6171"/>
    <n v="5993"/>
    <n v="7157"/>
  </r>
  <r>
    <x v="275"/>
    <s v="MS"/>
    <s v="N"/>
    <s v="N"/>
    <s v="Y"/>
    <s v="M"/>
    <s v="S"/>
    <n v="22"/>
    <s v="N"/>
    <s v="N"/>
    <n v="6894"/>
    <n v="3421"/>
    <n v="5817"/>
    <n v="5672"/>
    <n v="6711"/>
  </r>
  <r>
    <x v="275"/>
    <s v="MS"/>
    <s v="N"/>
    <s v="N"/>
    <s v="Y"/>
    <s v="M"/>
    <s v="S"/>
    <n v="22"/>
    <s v="N"/>
    <s v="Y"/>
    <n v="1"/>
    <n v="0"/>
    <n v="1"/>
    <n v="1"/>
    <n v="1"/>
  </r>
  <r>
    <x v="275"/>
    <s v="MS"/>
    <s v="N"/>
    <s v="N"/>
    <s v="Y"/>
    <s v="M"/>
    <s v="S"/>
    <n v="22"/>
    <s v="Y"/>
    <s v="N"/>
    <n v="1"/>
    <n v="0"/>
    <n v="0"/>
    <n v="0"/>
    <n v="1"/>
  </r>
  <r>
    <x v="276"/>
    <s v="MS"/>
    <s v="N"/>
    <s v="N"/>
    <s v="Y"/>
    <s v="M"/>
    <s v="S"/>
    <n v="23"/>
    <s v="N"/>
    <s v="N"/>
    <n v="6814"/>
    <n v="3402"/>
    <n v="5736"/>
    <n v="5574"/>
    <n v="6635"/>
  </r>
  <r>
    <x v="277"/>
    <s v="MS"/>
    <s v="N"/>
    <s v="N"/>
    <s v="Y"/>
    <s v="M"/>
    <s v="S"/>
    <n v="24"/>
    <s v="N"/>
    <s v="N"/>
    <n v="6300"/>
    <n v="3069"/>
    <n v="5256"/>
    <n v="5108"/>
    <n v="6137"/>
  </r>
  <r>
    <x v="278"/>
    <s v="MS"/>
    <s v="N"/>
    <s v="N"/>
    <s v="Y"/>
    <s v="M"/>
    <s v="S"/>
    <n v="25"/>
    <s v="N"/>
    <s v="N"/>
    <n v="6306"/>
    <n v="3151"/>
    <n v="5221"/>
    <n v="5100"/>
    <n v="6119"/>
  </r>
  <r>
    <x v="279"/>
    <s v="MS"/>
    <s v="N"/>
    <s v="N"/>
    <s v="Y"/>
    <s v="M"/>
    <s v="S"/>
    <n v="26"/>
    <s v="N"/>
    <s v="N"/>
    <n v="6168"/>
    <n v="2964"/>
    <n v="5080"/>
    <n v="4958"/>
    <n v="5991"/>
  </r>
  <r>
    <x v="280"/>
    <s v="MS"/>
    <s v="N"/>
    <s v="N"/>
    <s v="Y"/>
    <s v="M"/>
    <s v="S"/>
    <n v="27"/>
    <s v="N"/>
    <s v="N"/>
    <n v="6435"/>
    <n v="3089"/>
    <n v="5281"/>
    <n v="5129"/>
    <n v="6244"/>
  </r>
  <r>
    <x v="281"/>
    <s v="MS"/>
    <s v="N"/>
    <s v="N"/>
    <s v="Y"/>
    <s v="M"/>
    <s v="S"/>
    <n v="28"/>
    <s v="N"/>
    <s v="N"/>
    <n v="6451"/>
    <n v="3175"/>
    <n v="5243"/>
    <n v="5079"/>
    <n v="6246"/>
  </r>
  <r>
    <x v="282"/>
    <s v="MS"/>
    <s v="N"/>
    <s v="N"/>
    <s v="Y"/>
    <s v="M"/>
    <s v="S"/>
    <n v="29"/>
    <s v="N"/>
    <s v="N"/>
    <n v="6739"/>
    <n v="3263"/>
    <n v="5465"/>
    <n v="5291"/>
    <n v="6521"/>
  </r>
  <r>
    <x v="283"/>
    <s v="MS"/>
    <s v="N"/>
    <s v="N"/>
    <s v="Y"/>
    <s v="M"/>
    <s v="S"/>
    <n v="30"/>
    <s v="N"/>
    <s v="N"/>
    <n v="7527"/>
    <n v="3769"/>
    <n v="6172"/>
    <n v="6002"/>
    <n v="7294"/>
  </r>
  <r>
    <x v="284"/>
    <s v="MS"/>
    <s v="N"/>
    <s v="N"/>
    <s v="Y"/>
    <s v="M"/>
    <s v="S"/>
    <n v="31"/>
    <s v="N"/>
    <s v="N"/>
    <n v="7500"/>
    <n v="3685"/>
    <n v="6150"/>
    <n v="5963"/>
    <n v="7259"/>
  </r>
  <r>
    <x v="285"/>
    <s v="MS"/>
    <s v="N"/>
    <s v="N"/>
    <s v="Y"/>
    <s v="M"/>
    <s v="S"/>
    <n v="32"/>
    <s v="N"/>
    <s v="N"/>
    <n v="7047"/>
    <n v="3569"/>
    <n v="5766"/>
    <n v="5591"/>
    <n v="6836"/>
  </r>
  <r>
    <x v="286"/>
    <s v="MS"/>
    <s v="N"/>
    <s v="N"/>
    <s v="Y"/>
    <s v="M"/>
    <s v="S"/>
    <n v="33"/>
    <s v="N"/>
    <s v="N"/>
    <n v="6869"/>
    <n v="3493"/>
    <n v="5602"/>
    <n v="5416"/>
    <n v="6663"/>
  </r>
  <r>
    <x v="287"/>
    <s v="MS"/>
    <s v="N"/>
    <s v="N"/>
    <s v="Y"/>
    <s v="M"/>
    <s v="S"/>
    <n v="34"/>
    <s v="N"/>
    <s v="N"/>
    <n v="6882"/>
    <n v="3562"/>
    <n v="5618"/>
    <n v="5437"/>
    <n v="6670"/>
  </r>
  <r>
    <x v="287"/>
    <s v="MS"/>
    <s v="N"/>
    <s v="N"/>
    <s v="Y"/>
    <s v="M"/>
    <s v="S"/>
    <n v="34"/>
    <s v="Y"/>
    <s v="N"/>
    <n v="1"/>
    <n v="0"/>
    <n v="1"/>
    <n v="1"/>
    <n v="1"/>
  </r>
  <r>
    <x v="288"/>
    <s v="MS"/>
    <s v="N"/>
    <s v="N"/>
    <s v="Y"/>
    <s v="M"/>
    <s v="S"/>
    <n v="35"/>
    <s v="N"/>
    <s v="N"/>
    <n v="7154"/>
    <n v="3702"/>
    <n v="5882"/>
    <n v="5700"/>
    <n v="6961"/>
  </r>
  <r>
    <x v="288"/>
    <s v="MS"/>
    <s v="N"/>
    <s v="N"/>
    <s v="Y"/>
    <s v="M"/>
    <s v="S"/>
    <n v="35"/>
    <s v="Y"/>
    <s v="N"/>
    <n v="1"/>
    <n v="0"/>
    <n v="0"/>
    <n v="0"/>
    <n v="1"/>
  </r>
  <r>
    <x v="289"/>
    <s v="MS"/>
    <s v="N"/>
    <s v="N"/>
    <s v="Y"/>
    <s v="M"/>
    <s v="S"/>
    <n v="36"/>
    <s v="N"/>
    <s v="N"/>
    <n v="7588"/>
    <n v="3909"/>
    <n v="6195"/>
    <n v="6000"/>
    <n v="7335"/>
  </r>
  <r>
    <x v="290"/>
    <s v="MS"/>
    <s v="N"/>
    <s v="N"/>
    <s v="Y"/>
    <s v="M"/>
    <s v="S"/>
    <n v="37"/>
    <s v="N"/>
    <s v="N"/>
    <n v="7987"/>
    <n v="4172"/>
    <n v="6535"/>
    <n v="6292"/>
    <n v="7738"/>
  </r>
  <r>
    <x v="291"/>
    <s v="MS"/>
    <s v="N"/>
    <s v="N"/>
    <s v="Y"/>
    <s v="M"/>
    <s v="S"/>
    <n v="38"/>
    <s v="N"/>
    <s v="N"/>
    <n v="7725"/>
    <n v="4038"/>
    <n v="6275"/>
    <n v="6016"/>
    <n v="7478"/>
  </r>
  <r>
    <x v="292"/>
    <s v="MS"/>
    <s v="N"/>
    <s v="N"/>
    <s v="Y"/>
    <s v="M"/>
    <s v="S"/>
    <n v="39"/>
    <s v="N"/>
    <s v="N"/>
    <n v="7644"/>
    <n v="4062"/>
    <n v="6161"/>
    <n v="5937"/>
    <n v="7443"/>
  </r>
  <r>
    <x v="293"/>
    <s v="MS"/>
    <s v="N"/>
    <s v="N"/>
    <s v="Y"/>
    <s v="M"/>
    <s v="S"/>
    <n v="40"/>
    <s v="N"/>
    <s v="N"/>
    <n v="7727"/>
    <n v="4215"/>
    <n v="6302"/>
    <n v="6050"/>
    <n v="7526"/>
  </r>
  <r>
    <x v="294"/>
    <s v="MS"/>
    <s v="N"/>
    <s v="N"/>
    <s v="Y"/>
    <s v="M"/>
    <s v="S"/>
    <n v="41"/>
    <s v="N"/>
    <s v="N"/>
    <n v="7606"/>
    <n v="4161"/>
    <n v="6119"/>
    <n v="5849"/>
    <n v="7367"/>
  </r>
  <r>
    <x v="294"/>
    <s v="MS"/>
    <s v="N"/>
    <s v="N"/>
    <s v="Y"/>
    <s v="M"/>
    <s v="S"/>
    <n v="41"/>
    <s v="Y"/>
    <s v="N"/>
    <n v="1"/>
    <n v="1"/>
    <n v="1"/>
    <n v="1"/>
    <n v="1"/>
  </r>
  <r>
    <x v="295"/>
    <s v="MS"/>
    <s v="N"/>
    <s v="N"/>
    <s v="Y"/>
    <s v="M"/>
    <s v="S"/>
    <n v="42"/>
    <s v="N"/>
    <s v="N"/>
    <n v="7250"/>
    <n v="4029"/>
    <n v="5861"/>
    <n v="5591"/>
    <n v="7013"/>
  </r>
  <r>
    <x v="295"/>
    <s v="MS"/>
    <s v="N"/>
    <s v="N"/>
    <s v="Y"/>
    <s v="M"/>
    <s v="S"/>
    <n v="42"/>
    <s v="N"/>
    <s v="Y"/>
    <n v="1"/>
    <n v="1"/>
    <n v="1"/>
    <n v="1"/>
    <n v="1"/>
  </r>
  <r>
    <x v="296"/>
    <s v="MS"/>
    <s v="N"/>
    <s v="N"/>
    <s v="Y"/>
    <s v="M"/>
    <s v="S"/>
    <n v="43"/>
    <s v="N"/>
    <s v="N"/>
    <n v="7021"/>
    <n v="4000"/>
    <n v="5725"/>
    <n v="5448"/>
    <n v="6822"/>
  </r>
  <r>
    <x v="296"/>
    <s v="MS"/>
    <s v="N"/>
    <s v="N"/>
    <s v="Y"/>
    <s v="M"/>
    <s v="S"/>
    <n v="43"/>
    <s v="Y"/>
    <s v="N"/>
    <n v="1"/>
    <n v="1"/>
    <n v="1"/>
    <n v="1"/>
    <n v="1"/>
  </r>
  <r>
    <x v="297"/>
    <s v="MS"/>
    <s v="N"/>
    <s v="N"/>
    <s v="Y"/>
    <s v="M"/>
    <s v="S"/>
    <n v="44"/>
    <s v="N"/>
    <s v="N"/>
    <n v="6734"/>
    <n v="3795"/>
    <n v="5464"/>
    <n v="5222"/>
    <n v="6518"/>
  </r>
  <r>
    <x v="298"/>
    <s v="MS"/>
    <s v="N"/>
    <s v="N"/>
    <s v="Y"/>
    <s v="M"/>
    <s v="S"/>
    <n v="45"/>
    <s v="N"/>
    <s v="N"/>
    <n v="6353"/>
    <n v="3659"/>
    <n v="5118"/>
    <n v="4869"/>
    <n v="6167"/>
  </r>
  <r>
    <x v="298"/>
    <s v="MS"/>
    <s v="N"/>
    <s v="N"/>
    <s v="Y"/>
    <s v="M"/>
    <s v="S"/>
    <n v="45"/>
    <s v="Y"/>
    <s v="Y"/>
    <n v="1"/>
    <n v="1"/>
    <n v="1"/>
    <n v="0"/>
    <n v="1"/>
  </r>
  <r>
    <x v="299"/>
    <s v="MS"/>
    <s v="N"/>
    <s v="N"/>
    <s v="Y"/>
    <s v="M"/>
    <s v="S"/>
    <n v="46"/>
    <s v="N"/>
    <s v="N"/>
    <n v="6126"/>
    <n v="3589"/>
    <n v="4930"/>
    <n v="4684"/>
    <n v="5942"/>
  </r>
  <r>
    <x v="300"/>
    <s v="MS"/>
    <s v="N"/>
    <s v="N"/>
    <s v="Y"/>
    <s v="M"/>
    <s v="S"/>
    <n v="47"/>
    <s v="N"/>
    <s v="N"/>
    <n v="5902"/>
    <n v="3512"/>
    <n v="4755"/>
    <n v="4505"/>
    <n v="5747"/>
  </r>
  <r>
    <x v="301"/>
    <s v="MS"/>
    <s v="N"/>
    <s v="N"/>
    <s v="Y"/>
    <s v="M"/>
    <s v="S"/>
    <n v="48"/>
    <s v="N"/>
    <s v="N"/>
    <n v="5629"/>
    <n v="3397"/>
    <n v="4582"/>
    <n v="4361"/>
    <n v="5461"/>
  </r>
  <r>
    <x v="302"/>
    <s v="MS"/>
    <s v="N"/>
    <s v="N"/>
    <s v="Y"/>
    <s v="M"/>
    <s v="S"/>
    <n v="49"/>
    <s v="N"/>
    <s v="N"/>
    <n v="5241"/>
    <n v="3165"/>
    <n v="4307"/>
    <n v="4108"/>
    <n v="5099"/>
  </r>
  <r>
    <x v="303"/>
    <s v="MS"/>
    <s v="N"/>
    <s v="N"/>
    <s v="Y"/>
    <s v="M"/>
    <s v="S"/>
    <n v="50"/>
    <s v="N"/>
    <s v="N"/>
    <n v="5018"/>
    <n v="3050"/>
    <n v="4130"/>
    <n v="3885"/>
    <n v="4878"/>
  </r>
  <r>
    <x v="304"/>
    <s v="MS"/>
    <s v="N"/>
    <s v="N"/>
    <s v="Y"/>
    <s v="M"/>
    <s v="S"/>
    <n v="51"/>
    <s v="N"/>
    <s v="N"/>
    <n v="4732"/>
    <n v="2842"/>
    <n v="3845"/>
    <n v="3658"/>
    <n v="4605"/>
  </r>
  <r>
    <x v="305"/>
    <s v="MS"/>
    <s v="N"/>
    <s v="N"/>
    <s v="Y"/>
    <s v="M"/>
    <s v="S"/>
    <n v="52"/>
    <s v="N"/>
    <s v="N"/>
    <n v="4468"/>
    <n v="2790"/>
    <n v="3703"/>
    <n v="3503"/>
    <n v="4342"/>
  </r>
  <r>
    <x v="306"/>
    <s v="MS"/>
    <s v="N"/>
    <s v="N"/>
    <s v="Y"/>
    <s v="M"/>
    <s v="S"/>
    <n v="53"/>
    <s v="N"/>
    <s v="N"/>
    <n v="4384"/>
    <n v="2764"/>
    <n v="3683"/>
    <n v="3472"/>
    <n v="4276"/>
  </r>
  <r>
    <x v="307"/>
    <s v="MS"/>
    <s v="N"/>
    <s v="N"/>
    <s v="Y"/>
    <s v="M"/>
    <s v="S"/>
    <n v="54"/>
    <s v="N"/>
    <s v="N"/>
    <n v="4389"/>
    <n v="2757"/>
    <n v="3724"/>
    <n v="3506"/>
    <n v="4290"/>
  </r>
  <r>
    <x v="308"/>
    <s v="MS"/>
    <s v="N"/>
    <s v="N"/>
    <s v="Y"/>
    <s v="M"/>
    <s v="S"/>
    <n v="55"/>
    <s v="N"/>
    <s v="N"/>
    <n v="3350"/>
    <n v="2146"/>
    <n v="2802"/>
    <n v="2657"/>
    <n v="3256"/>
  </r>
  <r>
    <x v="309"/>
    <s v="MS"/>
    <s v="N"/>
    <s v="N"/>
    <s v="Y"/>
    <s v="M"/>
    <s v="S"/>
    <n v="56"/>
    <s v="N"/>
    <s v="N"/>
    <n v="3038"/>
    <n v="1938"/>
    <n v="2523"/>
    <n v="2366"/>
    <n v="2941"/>
  </r>
  <r>
    <x v="310"/>
    <s v="MS"/>
    <s v="N"/>
    <s v="N"/>
    <s v="Y"/>
    <s v="M"/>
    <s v="S"/>
    <n v="57"/>
    <s v="N"/>
    <s v="N"/>
    <n v="2837"/>
    <n v="1809"/>
    <n v="2392"/>
    <n v="2242"/>
    <n v="2762"/>
  </r>
  <r>
    <x v="311"/>
    <s v="MS"/>
    <s v="N"/>
    <s v="N"/>
    <s v="Y"/>
    <s v="M"/>
    <s v="S"/>
    <n v="58"/>
    <s v="N"/>
    <s v="N"/>
    <n v="2683"/>
    <n v="1742"/>
    <n v="2241"/>
    <n v="2109"/>
    <n v="2606"/>
  </r>
  <r>
    <x v="312"/>
    <s v="MS"/>
    <s v="N"/>
    <s v="N"/>
    <s v="Y"/>
    <s v="M"/>
    <s v="S"/>
    <n v="59"/>
    <s v="N"/>
    <s v="N"/>
    <n v="2322"/>
    <n v="1538"/>
    <n v="1935"/>
    <n v="1832"/>
    <n v="2258"/>
  </r>
  <r>
    <x v="313"/>
    <s v="MS"/>
    <s v="N"/>
    <s v="N"/>
    <s v="Y"/>
    <s v="M"/>
    <s v="S"/>
    <n v="60"/>
    <s v="N"/>
    <s v="N"/>
    <n v="1905"/>
    <n v="1235"/>
    <n v="1574"/>
    <n v="1466"/>
    <n v="1841"/>
  </r>
  <r>
    <x v="314"/>
    <s v="MS"/>
    <s v="N"/>
    <s v="N"/>
    <s v="Y"/>
    <s v="M"/>
    <s v="S"/>
    <n v="61"/>
    <s v="N"/>
    <s v="N"/>
    <n v="1798"/>
    <n v="1163"/>
    <n v="1503"/>
    <n v="1412"/>
    <n v="1745"/>
  </r>
  <r>
    <x v="315"/>
    <s v="MS"/>
    <s v="N"/>
    <s v="N"/>
    <s v="Y"/>
    <s v="M"/>
    <s v="S"/>
    <n v="62"/>
    <s v="N"/>
    <s v="N"/>
    <n v="1590"/>
    <n v="1043"/>
    <n v="1332"/>
    <n v="1238"/>
    <n v="1547"/>
  </r>
  <r>
    <x v="316"/>
    <s v="MS"/>
    <s v="N"/>
    <s v="N"/>
    <s v="Y"/>
    <s v="M"/>
    <s v="S"/>
    <n v="63"/>
    <s v="N"/>
    <s v="N"/>
    <n v="1364"/>
    <n v="887"/>
    <n v="1123"/>
    <n v="1050"/>
    <n v="1324"/>
  </r>
  <r>
    <x v="317"/>
    <s v="MS"/>
    <s v="N"/>
    <s v="N"/>
    <s v="Y"/>
    <s v="M"/>
    <s v="S"/>
    <n v="64"/>
    <s v="N"/>
    <s v="N"/>
    <n v="1102"/>
    <n v="703"/>
    <n v="912"/>
    <n v="851"/>
    <n v="1073"/>
  </r>
  <r>
    <x v="318"/>
    <s v="MS"/>
    <s v="N"/>
    <s v="N"/>
    <s v="Y"/>
    <s v="M"/>
    <s v="S"/>
    <n v="65"/>
    <s v="N"/>
    <s v="N"/>
    <n v="1016"/>
    <n v="658"/>
    <n v="842"/>
    <n v="785"/>
    <n v="980"/>
  </r>
  <r>
    <x v="319"/>
    <s v="MS"/>
    <s v="N"/>
    <s v="N"/>
    <s v="Y"/>
    <s v="M"/>
    <s v="S"/>
    <n v="66"/>
    <s v="N"/>
    <s v="N"/>
    <n v="855"/>
    <n v="567"/>
    <n v="730"/>
    <n v="676"/>
    <n v="828"/>
  </r>
  <r>
    <x v="320"/>
    <s v="MS"/>
    <s v="N"/>
    <s v="N"/>
    <s v="Y"/>
    <s v="M"/>
    <s v="S"/>
    <n v="67"/>
    <s v="N"/>
    <s v="N"/>
    <n v="784"/>
    <n v="514"/>
    <n v="655"/>
    <n v="609"/>
    <n v="762"/>
  </r>
  <r>
    <x v="321"/>
    <s v="MS"/>
    <s v="N"/>
    <s v="N"/>
    <s v="Y"/>
    <s v="M"/>
    <s v="S"/>
    <n v="68"/>
    <s v="N"/>
    <s v="N"/>
    <n v="610"/>
    <n v="400"/>
    <n v="497"/>
    <n v="446"/>
    <n v="585"/>
  </r>
  <r>
    <x v="322"/>
    <s v="MS"/>
    <s v="N"/>
    <s v="N"/>
    <s v="Y"/>
    <s v="M"/>
    <s v="S"/>
    <n v="69"/>
    <s v="N"/>
    <s v="N"/>
    <n v="603"/>
    <n v="411"/>
    <n v="505"/>
    <n v="469"/>
    <n v="583"/>
  </r>
  <r>
    <x v="323"/>
    <s v="MS"/>
    <s v="N"/>
    <s v="N"/>
    <s v="Y"/>
    <s v="M"/>
    <s v="S"/>
    <n v="70"/>
    <s v="N"/>
    <s v="N"/>
    <n v="506"/>
    <n v="334"/>
    <n v="414"/>
    <n v="388"/>
    <n v="489"/>
  </r>
  <r>
    <x v="324"/>
    <s v="MS"/>
    <s v="N"/>
    <s v="N"/>
    <s v="Y"/>
    <s v="M"/>
    <s v="S"/>
    <n v="71"/>
    <s v="N"/>
    <s v="N"/>
    <n v="421"/>
    <n v="275"/>
    <n v="358"/>
    <n v="333"/>
    <n v="407"/>
  </r>
  <r>
    <x v="325"/>
    <s v="MS"/>
    <s v="N"/>
    <s v="N"/>
    <s v="Y"/>
    <s v="M"/>
    <s v="S"/>
    <n v="72"/>
    <s v="N"/>
    <s v="N"/>
    <n v="325"/>
    <n v="221"/>
    <n v="271"/>
    <n v="249"/>
    <n v="309"/>
  </r>
  <r>
    <x v="326"/>
    <s v="MS"/>
    <s v="N"/>
    <s v="N"/>
    <s v="Y"/>
    <s v="M"/>
    <s v="S"/>
    <n v="73"/>
    <s v="N"/>
    <s v="N"/>
    <n v="263"/>
    <n v="175"/>
    <n v="216"/>
    <n v="200"/>
    <n v="249"/>
  </r>
  <r>
    <x v="327"/>
    <s v="MS"/>
    <s v="N"/>
    <s v="N"/>
    <s v="Y"/>
    <s v="M"/>
    <s v="S"/>
    <n v="74"/>
    <s v="N"/>
    <s v="N"/>
    <n v="174"/>
    <n v="121"/>
    <n v="144"/>
    <n v="128"/>
    <n v="167"/>
  </r>
  <r>
    <x v="328"/>
    <s v="MS"/>
    <s v="N"/>
    <s v="N"/>
    <s v="Y"/>
    <s v="M"/>
    <s v="S"/>
    <n v="75"/>
    <s v="N"/>
    <s v="N"/>
    <n v="142"/>
    <n v="90"/>
    <n v="116"/>
    <n v="103"/>
    <n v="132"/>
  </r>
  <r>
    <x v="329"/>
    <s v="MS"/>
    <s v="N"/>
    <s v="N"/>
    <s v="Y"/>
    <s v="M"/>
    <s v="S"/>
    <n v="76"/>
    <s v="N"/>
    <s v="N"/>
    <n v="105"/>
    <n v="82"/>
    <n v="93"/>
    <n v="83"/>
    <n v="102"/>
  </r>
  <r>
    <x v="330"/>
    <s v="MS"/>
    <s v="N"/>
    <s v="N"/>
    <s v="Y"/>
    <s v="M"/>
    <s v="S"/>
    <n v="77"/>
    <s v="N"/>
    <s v="N"/>
    <n v="56"/>
    <n v="35"/>
    <n v="48"/>
    <n v="43"/>
    <n v="53"/>
  </r>
  <r>
    <x v="331"/>
    <s v="MS"/>
    <s v="N"/>
    <s v="N"/>
    <s v="Y"/>
    <s v="M"/>
    <s v="S"/>
    <n v="78"/>
    <s v="N"/>
    <s v="N"/>
    <n v="57"/>
    <n v="36"/>
    <n v="50"/>
    <n v="43"/>
    <n v="52"/>
  </r>
  <r>
    <x v="332"/>
    <s v="MS"/>
    <s v="N"/>
    <s v="N"/>
    <s v="Y"/>
    <s v="M"/>
    <s v="S"/>
    <n v="79"/>
    <s v="N"/>
    <s v="N"/>
    <n v="45"/>
    <n v="31"/>
    <n v="34"/>
    <n v="32"/>
    <n v="42"/>
  </r>
  <r>
    <x v="333"/>
    <s v="MS"/>
    <s v="N"/>
    <s v="N"/>
    <s v="Y"/>
    <s v="M"/>
    <s v="S"/>
    <n v="80"/>
    <s v="N"/>
    <s v="N"/>
    <n v="24"/>
    <n v="18"/>
    <n v="21"/>
    <n v="20"/>
    <n v="24"/>
  </r>
  <r>
    <x v="334"/>
    <s v="MS"/>
    <s v="N"/>
    <s v="N"/>
    <s v="Y"/>
    <s v="M"/>
    <s v="S"/>
    <n v="81"/>
    <s v="N"/>
    <s v="N"/>
    <n v="12"/>
    <n v="9"/>
    <n v="9"/>
    <n v="8"/>
    <n v="12"/>
  </r>
  <r>
    <x v="335"/>
    <s v="MS"/>
    <s v="N"/>
    <s v="N"/>
    <s v="Y"/>
    <s v="M"/>
    <s v="S"/>
    <n v="82"/>
    <s v="N"/>
    <s v="N"/>
    <n v="11"/>
    <n v="8"/>
    <n v="9"/>
    <n v="7"/>
    <n v="11"/>
  </r>
  <r>
    <x v="336"/>
    <s v="MS"/>
    <s v="N"/>
    <s v="N"/>
    <s v="Y"/>
    <s v="M"/>
    <s v="S"/>
    <n v="83"/>
    <s v="N"/>
    <s v="N"/>
    <n v="3"/>
    <n v="2"/>
    <n v="2"/>
    <n v="2"/>
    <n v="3"/>
  </r>
  <r>
    <x v="0"/>
    <s v="NN"/>
    <s v="N"/>
    <s v="N"/>
    <m/>
    <m/>
    <m/>
    <m/>
    <s v="N"/>
    <s v="N"/>
    <n v="2148"/>
    <n v="1061"/>
    <n v="1701"/>
    <n v="1628"/>
    <n v="2068"/>
  </r>
  <r>
    <x v="0"/>
    <s v="NN"/>
    <s v="N"/>
    <s v="N"/>
    <m/>
    <m/>
    <m/>
    <m/>
    <s v="N"/>
    <s v="Y"/>
    <n v="4"/>
    <n v="2"/>
    <n v="3"/>
    <n v="3"/>
    <n v="4"/>
  </r>
  <r>
    <x v="0"/>
    <s v="NN"/>
    <s v="N"/>
    <s v="N"/>
    <m/>
    <m/>
    <m/>
    <m/>
    <s v="Y"/>
    <s v="N"/>
    <n v="45"/>
    <n v="15"/>
    <n v="31"/>
    <n v="30"/>
    <n v="44"/>
  </r>
  <r>
    <x v="0"/>
    <s v="NN"/>
    <s v="N"/>
    <s v="N"/>
    <m/>
    <m/>
    <m/>
    <m/>
    <s v="Y"/>
    <s v="Y"/>
    <n v="9"/>
    <n v="5"/>
    <n v="7"/>
    <n v="6"/>
    <n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R7:W345" firstHeaderRow="0" firstDataRow="1" firstDataCol="1"/>
  <pivotFields count="15">
    <pivotField axis="axisRow" showAll="0" sortType="ascending">
      <items count="748">
        <item x="1"/>
        <item m="1" x="469"/>
        <item m="1" x="596"/>
        <item m="1" x="676"/>
        <item x="85"/>
        <item m="1" x="470"/>
        <item m="1" x="599"/>
        <item m="1" x="678"/>
        <item x="169"/>
        <item m="1" x="369"/>
        <item m="1" x="485"/>
        <item m="1" x="571"/>
        <item x="253"/>
        <item m="1" x="370"/>
        <item m="1" x="487"/>
        <item m="1" x="573"/>
        <item x="11"/>
        <item m="1" x="648"/>
        <item x="95"/>
        <item m="1" x="711"/>
        <item x="179"/>
        <item m="1" x="653"/>
        <item x="263"/>
        <item m="1" x="717"/>
        <item x="12"/>
        <item m="1" x="342"/>
        <item x="96"/>
        <item m="1" x="400"/>
        <item x="180"/>
        <item m="1" x="347"/>
        <item x="264"/>
        <item m="1" x="406"/>
        <item x="13"/>
        <item m="1" x="440"/>
        <item x="97"/>
        <item m="1" x="499"/>
        <item x="181"/>
        <item m="1" x="444"/>
        <item x="265"/>
        <item m="1" x="504"/>
        <item x="14"/>
        <item m="1" x="538"/>
        <item x="98"/>
        <item m="1" x="598"/>
        <item x="182"/>
        <item m="1" x="543"/>
        <item x="266"/>
        <item m="1" x="603"/>
        <item x="15"/>
        <item m="1" x="636"/>
        <item x="99"/>
        <item m="1" x="701"/>
        <item x="183"/>
        <item m="1" x="641"/>
        <item x="267"/>
        <item m="1" x="705"/>
        <item x="16"/>
        <item m="1" x="740"/>
        <item x="100"/>
        <item m="1" x="391"/>
        <item x="184"/>
        <item m="1" x="744"/>
        <item x="268"/>
        <item m="1" x="394"/>
        <item x="17"/>
        <item m="1" x="428"/>
        <item x="101"/>
        <item m="1" x="491"/>
        <item x="185"/>
        <item m="1" x="432"/>
        <item x="269"/>
        <item m="1" x="494"/>
        <item x="18"/>
        <item m="1" x="528"/>
        <item x="102"/>
        <item m="1" x="591"/>
        <item x="186"/>
        <item m="1" x="530"/>
        <item x="270"/>
        <item m="1" x="593"/>
        <item x="19"/>
        <item m="1" x="626"/>
        <item x="103"/>
        <item m="1" x="693"/>
        <item x="187"/>
        <item m="1" x="628"/>
        <item x="271"/>
        <item m="1" x="697"/>
        <item x="20"/>
        <item m="1" x="730"/>
        <item x="104"/>
        <item m="1" x="387"/>
        <item x="188"/>
        <item m="1" x="731"/>
        <item x="272"/>
        <item m="1" x="388"/>
        <item x="2"/>
        <item m="1" x="674"/>
        <item m="1" x="397"/>
        <item m="1" x="473"/>
        <item x="86"/>
        <item m="1" x="675"/>
        <item m="1" x="401"/>
        <item m="1" x="475"/>
        <item x="170"/>
        <item m="1" x="569"/>
        <item m="1" x="692"/>
        <item m="1" x="373"/>
        <item x="254"/>
        <item m="1" x="570"/>
        <item m="1" x="695"/>
        <item m="1" x="375"/>
        <item x="21"/>
        <item m="1" x="449"/>
        <item x="105"/>
        <item m="1" x="510"/>
        <item x="189"/>
        <item m="1" x="454"/>
        <item x="273"/>
        <item m="1" x="516"/>
        <item x="22"/>
        <item m="1" x="549"/>
        <item x="106"/>
        <item m="1" x="609"/>
        <item x="190"/>
        <item m="1" x="554"/>
        <item x="274"/>
        <item m="1" x="615"/>
        <item x="23"/>
        <item m="1" x="647"/>
        <item x="107"/>
        <item m="1" x="710"/>
        <item x="191"/>
        <item m="1" x="652"/>
        <item x="275"/>
        <item m="1" x="716"/>
        <item x="24"/>
        <item m="1" x="341"/>
        <item x="108"/>
        <item m="1" x="399"/>
        <item x="192"/>
        <item m="1" x="346"/>
        <item x="276"/>
        <item m="1" x="405"/>
        <item x="25"/>
        <item m="1" x="439"/>
        <item x="109"/>
        <item m="1" x="498"/>
        <item x="193"/>
        <item m="1" x="443"/>
        <item x="277"/>
        <item m="1" x="503"/>
        <item x="26"/>
        <item m="1" x="537"/>
        <item x="110"/>
        <item m="1" x="597"/>
        <item x="194"/>
        <item m="1" x="541"/>
        <item x="278"/>
        <item m="1" x="602"/>
        <item x="27"/>
        <item m="1" x="635"/>
        <item x="111"/>
        <item m="1" x="700"/>
        <item x="195"/>
        <item m="1" x="639"/>
        <item x="279"/>
        <item m="1" x="704"/>
        <item x="28"/>
        <item m="1" x="739"/>
        <item x="112"/>
        <item m="1" x="390"/>
        <item x="196"/>
        <item m="1" x="742"/>
        <item x="280"/>
        <item m="1" x="393"/>
        <item x="29"/>
        <item m="1" x="427"/>
        <item x="113"/>
        <item m="1" x="490"/>
        <item x="197"/>
        <item m="1" x="430"/>
        <item x="281"/>
        <item m="1" x="493"/>
        <item x="30"/>
        <item m="1" x="527"/>
        <item x="114"/>
        <item m="1" x="590"/>
        <item x="198"/>
        <item m="1" x="529"/>
        <item x="282"/>
        <item m="1" x="592"/>
        <item x="3"/>
        <item m="1" x="471"/>
        <item m="1" x="606"/>
        <item m="1" x="680"/>
        <item x="87"/>
        <item m="1" x="472"/>
        <item m="1" x="610"/>
        <item m="1" x="682"/>
        <item x="171"/>
        <item m="1" x="371"/>
        <item m="1" x="489"/>
        <item m="1" x="576"/>
        <item x="255"/>
        <item m="1" x="372"/>
        <item m="1" x="492"/>
        <item m="1" x="578"/>
        <item x="31"/>
        <item m="1" x="658"/>
        <item x="115"/>
        <item m="1" x="723"/>
        <item x="199"/>
        <item m="1" x="663"/>
        <item x="283"/>
        <item m="1" x="729"/>
        <item x="32"/>
        <item m="1" x="352"/>
        <item x="116"/>
        <item m="1" x="412"/>
        <item x="200"/>
        <item m="1" x="357"/>
        <item x="284"/>
        <item m="1" x="418"/>
        <item x="33"/>
        <item m="1" x="448"/>
        <item x="117"/>
        <item m="1" x="509"/>
        <item x="201"/>
        <item m="1" x="453"/>
        <item x="285"/>
        <item m="1" x="515"/>
        <item x="34"/>
        <item m="1" x="548"/>
        <item x="118"/>
        <item m="1" x="608"/>
        <item x="202"/>
        <item m="1" x="553"/>
        <item x="286"/>
        <item m="1" x="614"/>
        <item x="35"/>
        <item m="1" x="646"/>
        <item x="119"/>
        <item m="1" x="709"/>
        <item x="203"/>
        <item m="1" x="651"/>
        <item x="287"/>
        <item m="1" x="715"/>
        <item x="36"/>
        <item m="1" x="340"/>
        <item x="120"/>
        <item m="1" x="398"/>
        <item x="204"/>
        <item m="1" x="345"/>
        <item x="288"/>
        <item m="1" x="404"/>
        <item x="37"/>
        <item m="1" x="438"/>
        <item x="121"/>
        <item m="1" x="497"/>
        <item x="205"/>
        <item m="1" x="442"/>
        <item x="289"/>
        <item m="1" x="502"/>
        <item x="38"/>
        <item m="1" x="536"/>
        <item x="122"/>
        <item m="1" x="595"/>
        <item x="206"/>
        <item m="1" x="540"/>
        <item x="290"/>
        <item m="1" x="601"/>
        <item x="39"/>
        <item m="1" x="634"/>
        <item x="123"/>
        <item m="1" x="699"/>
        <item x="207"/>
        <item m="1" x="638"/>
        <item x="291"/>
        <item m="1" x="703"/>
        <item x="40"/>
        <item m="1" x="738"/>
        <item x="124"/>
        <item m="1" x="389"/>
        <item x="208"/>
        <item m="1" x="741"/>
        <item x="292"/>
        <item m="1" x="392"/>
        <item x="4"/>
        <item m="1" x="677"/>
        <item m="1" x="409"/>
        <item m="1" x="477"/>
        <item x="88"/>
        <item m="1" x="679"/>
        <item m="1" x="413"/>
        <item m="1" x="479"/>
        <item x="172"/>
        <item m="1" x="572"/>
        <item m="1" x="698"/>
        <item m="1" x="377"/>
        <item x="256"/>
        <item m="1" x="575"/>
        <item m="1" x="702"/>
        <item m="1" x="379"/>
        <item x="41"/>
        <item m="1" x="458"/>
        <item x="125"/>
        <item m="1" x="521"/>
        <item x="209"/>
        <item m="1" x="462"/>
        <item x="293"/>
        <item m="1" x="526"/>
        <item x="42"/>
        <item m="1" x="558"/>
        <item x="126"/>
        <item m="1" x="620"/>
        <item x="210"/>
        <item m="1" x="562"/>
        <item x="294"/>
        <item m="1" x="625"/>
        <item x="43"/>
        <item m="1" x="657"/>
        <item x="127"/>
        <item m="1" x="722"/>
        <item x="211"/>
        <item m="1" x="662"/>
        <item x="295"/>
        <item m="1" x="728"/>
        <item x="44"/>
        <item m="1" x="351"/>
        <item x="128"/>
        <item m="1" x="411"/>
        <item x="212"/>
        <item m="1" x="356"/>
        <item x="296"/>
        <item m="1" x="417"/>
        <item x="45"/>
        <item m="1" x="447"/>
        <item x="129"/>
        <item m="1" x="508"/>
        <item x="213"/>
        <item m="1" x="452"/>
        <item x="297"/>
        <item m="1" x="514"/>
        <item x="46"/>
        <item m="1" x="547"/>
        <item x="130"/>
        <item m="1" x="607"/>
        <item x="214"/>
        <item m="1" x="552"/>
        <item x="298"/>
        <item m="1" x="613"/>
        <item x="47"/>
        <item m="1" x="645"/>
        <item x="131"/>
        <item m="1" x="708"/>
        <item x="215"/>
        <item m="1" x="650"/>
        <item x="299"/>
        <item m="1" x="714"/>
        <item x="48"/>
        <item m="1" x="339"/>
        <item x="132"/>
        <item m="1" x="396"/>
        <item x="216"/>
        <item m="1" x="344"/>
        <item x="300"/>
        <item m="1" x="403"/>
        <item x="49"/>
        <item m="1" x="437"/>
        <item x="133"/>
        <item m="1" x="496"/>
        <item x="217"/>
        <item m="1" x="441"/>
        <item x="301"/>
        <item m="1" x="501"/>
        <item x="50"/>
        <item m="1" x="535"/>
        <item x="134"/>
        <item m="1" x="594"/>
        <item x="218"/>
        <item m="1" x="539"/>
        <item x="302"/>
        <item m="1" x="600"/>
        <item x="5"/>
        <item m="1" x="474"/>
        <item m="1" x="617"/>
        <item m="1" x="684"/>
        <item x="89"/>
        <item m="1" x="476"/>
        <item m="1" x="621"/>
        <item m="1" x="686"/>
        <item x="173"/>
        <item m="1" x="374"/>
        <item m="1" x="495"/>
        <item m="1" x="580"/>
        <item x="257"/>
        <item m="1" x="376"/>
        <item m="1" x="500"/>
        <item m="1" x="582"/>
        <item x="51"/>
        <item m="1" x="666"/>
        <item x="135"/>
        <item m="1" x="734"/>
        <item x="219"/>
        <item m="1" x="669"/>
        <item x="303"/>
        <item m="1" x="737"/>
        <item x="52"/>
        <item m="1" x="361"/>
        <item x="136"/>
        <item m="1" x="422"/>
        <item x="220"/>
        <item m="1" x="364"/>
        <item x="304"/>
        <item m="1" x="426"/>
        <item x="53"/>
        <item m="1" x="457"/>
        <item x="137"/>
        <item m="1" x="520"/>
        <item x="221"/>
        <item m="1" x="461"/>
        <item x="305"/>
        <item m="1" x="525"/>
        <item x="54"/>
        <item m="1" x="557"/>
        <item x="138"/>
        <item m="1" x="619"/>
        <item x="222"/>
        <item m="1" x="561"/>
        <item x="306"/>
        <item m="1" x="624"/>
        <item x="55"/>
        <item m="1" x="656"/>
        <item x="139"/>
        <item m="1" x="721"/>
        <item x="223"/>
        <item m="1" x="661"/>
        <item x="307"/>
        <item m="1" x="727"/>
        <item x="56"/>
        <item m="1" x="350"/>
        <item x="140"/>
        <item m="1" x="410"/>
        <item x="224"/>
        <item m="1" x="355"/>
        <item x="308"/>
        <item m="1" x="416"/>
        <item x="57"/>
        <item m="1" x="446"/>
        <item x="141"/>
        <item m="1" x="507"/>
        <item x="225"/>
        <item m="1" x="451"/>
        <item x="309"/>
        <item m="1" x="513"/>
        <item x="58"/>
        <item m="1" x="546"/>
        <item x="142"/>
        <item m="1" x="605"/>
        <item x="226"/>
        <item m="1" x="551"/>
        <item x="310"/>
        <item m="1" x="612"/>
        <item x="59"/>
        <item m="1" x="644"/>
        <item x="143"/>
        <item m="1" x="707"/>
        <item x="227"/>
        <item m="1" x="649"/>
        <item x="311"/>
        <item m="1" x="713"/>
        <item x="60"/>
        <item m="1" x="338"/>
        <item x="144"/>
        <item m="1" x="395"/>
        <item x="228"/>
        <item m="1" x="343"/>
        <item x="312"/>
        <item m="1" x="402"/>
        <item x="6"/>
        <item m="1" x="681"/>
        <item m="1" x="419"/>
        <item m="1" x="481"/>
        <item x="90"/>
        <item m="1" x="683"/>
        <item m="1" x="423"/>
        <item m="1" x="483"/>
        <item x="174"/>
        <item m="1" x="577"/>
        <item m="1" x="706"/>
        <item m="1" x="381"/>
        <item x="258"/>
        <item m="1" x="579"/>
        <item m="1" x="712"/>
        <item m="1" x="383"/>
        <item x="61"/>
        <item m="1" x="464"/>
        <item x="145"/>
        <item m="1" x="532"/>
        <item x="229"/>
        <item m="1" x="466"/>
        <item x="313"/>
        <item m="1" x="534"/>
        <item x="62"/>
        <item m="1" x="564"/>
        <item x="146"/>
        <item m="1" x="630"/>
        <item x="230"/>
        <item m="1" x="566"/>
        <item x="314"/>
        <item m="1" x="633"/>
        <item x="63"/>
        <item m="1" x="665"/>
        <item x="147"/>
        <item m="1" x="733"/>
        <item x="231"/>
        <item m="1" x="668"/>
        <item x="315"/>
        <item m="1" x="736"/>
        <item x="64"/>
        <item m="1" x="360"/>
        <item x="148"/>
        <item m="1" x="421"/>
        <item x="232"/>
        <item m="1" x="363"/>
        <item x="316"/>
        <item m="1" x="425"/>
        <item x="65"/>
        <item m="1" x="456"/>
        <item x="149"/>
        <item m="1" x="519"/>
        <item x="233"/>
        <item m="1" x="460"/>
        <item x="317"/>
        <item m="1" x="524"/>
        <item x="66"/>
        <item m="1" x="556"/>
        <item x="150"/>
        <item m="1" x="618"/>
        <item x="234"/>
        <item m="1" x="560"/>
        <item x="318"/>
        <item m="1" x="623"/>
        <item x="67"/>
        <item m="1" x="655"/>
        <item x="151"/>
        <item m="1" x="720"/>
        <item x="235"/>
        <item m="1" x="660"/>
        <item x="319"/>
        <item m="1" x="726"/>
        <item x="68"/>
        <item m="1" x="349"/>
        <item x="152"/>
        <item m="1" x="408"/>
        <item x="236"/>
        <item m="1" x="354"/>
        <item x="320"/>
        <item m="1" x="415"/>
        <item x="69"/>
        <item m="1" x="445"/>
        <item x="153"/>
        <item m="1" x="506"/>
        <item x="237"/>
        <item m="1" x="450"/>
        <item x="321"/>
        <item m="1" x="512"/>
        <item x="70"/>
        <item m="1" x="545"/>
        <item x="154"/>
        <item m="1" x="604"/>
        <item x="238"/>
        <item m="1" x="550"/>
        <item x="322"/>
        <item m="1" x="611"/>
        <item x="7"/>
        <item m="1" x="478"/>
        <item m="1" x="627"/>
        <item m="1" x="688"/>
        <item x="91"/>
        <item m="1" x="480"/>
        <item m="1" x="631"/>
        <item m="1" x="690"/>
        <item x="175"/>
        <item m="1" x="378"/>
        <item m="1" x="505"/>
        <item m="1" x="584"/>
        <item x="259"/>
        <item m="1" x="380"/>
        <item m="1" x="511"/>
        <item m="1" x="586"/>
        <item x="71"/>
        <item m="1" x="671"/>
        <item x="155"/>
        <item m="1" x="745"/>
        <item x="239"/>
        <item m="1" x="673"/>
        <item x="323"/>
        <item m="1" x="337"/>
        <item x="72"/>
        <item m="1" x="366"/>
        <item x="156"/>
        <item m="1" x="433"/>
        <item x="240"/>
        <item m="1" x="368"/>
        <item x="324"/>
        <item m="1" x="436"/>
        <item x="73"/>
        <item m="1" x="463"/>
        <item x="157"/>
        <item m="1" x="531"/>
        <item x="241"/>
        <item m="1" x="465"/>
        <item x="325"/>
        <item m="1" x="533"/>
        <item x="74"/>
        <item m="1" x="563"/>
        <item x="158"/>
        <item m="1" x="629"/>
        <item x="242"/>
        <item m="1" x="565"/>
        <item x="326"/>
        <item m="1" x="632"/>
        <item x="75"/>
        <item m="1" x="664"/>
        <item x="159"/>
        <item m="1" x="732"/>
        <item x="243"/>
        <item m="1" x="667"/>
        <item x="327"/>
        <item m="1" x="735"/>
        <item x="76"/>
        <item m="1" x="359"/>
        <item x="160"/>
        <item m="1" x="420"/>
        <item x="244"/>
        <item m="1" x="362"/>
        <item x="328"/>
        <item m="1" x="424"/>
        <item x="77"/>
        <item m="1" x="455"/>
        <item x="161"/>
        <item m="1" x="518"/>
        <item x="245"/>
        <item m="1" x="459"/>
        <item x="329"/>
        <item m="1" x="523"/>
        <item x="78"/>
        <item m="1" x="555"/>
        <item x="162"/>
        <item m="1" x="616"/>
        <item x="246"/>
        <item m="1" x="559"/>
        <item x="330"/>
        <item m="1" x="622"/>
        <item x="79"/>
        <item m="1" x="654"/>
        <item x="163"/>
        <item m="1" x="719"/>
        <item x="247"/>
        <item m="1" x="659"/>
        <item x="331"/>
        <item m="1" x="725"/>
        <item x="80"/>
        <item m="1" x="348"/>
        <item x="164"/>
        <item m="1" x="407"/>
        <item x="248"/>
        <item m="1" x="353"/>
        <item x="332"/>
        <item m="1" x="414"/>
        <item x="8"/>
        <item m="1" x="685"/>
        <item m="1" x="429"/>
        <item m="1" x="486"/>
        <item x="92"/>
        <item m="1" x="687"/>
        <item m="1" x="434"/>
        <item m="1" x="488"/>
        <item x="176"/>
        <item m="1" x="581"/>
        <item m="1" x="718"/>
        <item m="1" x="385"/>
        <item x="260"/>
        <item m="1" x="583"/>
        <item m="1" x="724"/>
        <item m="1" x="386"/>
        <item x="81"/>
        <item m="1" x="467"/>
        <item x="165"/>
        <item m="1" x="542"/>
        <item x="249"/>
        <item m="1" x="468"/>
        <item x="333"/>
        <item m="1" x="544"/>
        <item x="82"/>
        <item m="1" x="567"/>
        <item x="166"/>
        <item m="1" x="640"/>
        <item x="250"/>
        <item m="1" x="568"/>
        <item x="334"/>
        <item m="1" x="643"/>
        <item x="83"/>
        <item m="1" x="670"/>
        <item x="167"/>
        <item m="1" x="743"/>
        <item x="251"/>
        <item m="1" x="672"/>
        <item x="335"/>
        <item m="1" x="746"/>
        <item x="84"/>
        <item m="1" x="365"/>
        <item x="168"/>
        <item m="1" x="431"/>
        <item x="252"/>
        <item m="1" x="367"/>
        <item x="336"/>
        <item m="1" x="435"/>
        <item x="9"/>
        <item m="1" x="482"/>
        <item m="1" x="637"/>
        <item m="1" x="694"/>
        <item x="93"/>
        <item m="1" x="484"/>
        <item m="1" x="642"/>
        <item m="1" x="696"/>
        <item x="177"/>
        <item m="1" x="382"/>
        <item m="1" x="517"/>
        <item m="1" x="588"/>
        <item x="261"/>
        <item m="1" x="384"/>
        <item m="1" x="522"/>
        <item m="1" x="589"/>
        <item x="10"/>
        <item m="1" x="689"/>
        <item x="94"/>
        <item m="1" x="691"/>
        <item x="178"/>
        <item m="1" x="585"/>
        <item x="262"/>
        <item m="1" x="587"/>
        <item m="1" x="358"/>
        <item m="1" x="574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338">
    <i>
      <x/>
    </i>
    <i>
      <x v="4"/>
    </i>
    <i>
      <x v="8"/>
    </i>
    <i>
      <x v="12"/>
    </i>
    <i>
      <x v="16"/>
    </i>
    <i>
      <x v="18"/>
    </i>
    <i>
      <x v="20"/>
    </i>
    <i>
      <x v="22"/>
    </i>
    <i>
      <x v="24"/>
    </i>
    <i>
      <x v="26"/>
    </i>
    <i>
      <x v="28"/>
    </i>
    <i>
      <x v="30"/>
    </i>
    <i>
      <x v="32"/>
    </i>
    <i>
      <x v="34"/>
    </i>
    <i>
      <x v="36"/>
    </i>
    <i>
      <x v="38"/>
    </i>
    <i>
      <x v="40"/>
    </i>
    <i>
      <x v="42"/>
    </i>
    <i>
      <x v="44"/>
    </i>
    <i>
      <x v="46"/>
    </i>
    <i>
      <x v="48"/>
    </i>
    <i>
      <x v="50"/>
    </i>
    <i>
      <x v="52"/>
    </i>
    <i>
      <x v="54"/>
    </i>
    <i>
      <x v="56"/>
    </i>
    <i>
      <x v="58"/>
    </i>
    <i>
      <x v="60"/>
    </i>
    <i>
      <x v="62"/>
    </i>
    <i>
      <x v="64"/>
    </i>
    <i>
      <x v="66"/>
    </i>
    <i>
      <x v="68"/>
    </i>
    <i>
      <x v="70"/>
    </i>
    <i>
      <x v="72"/>
    </i>
    <i>
      <x v="74"/>
    </i>
    <i>
      <x v="76"/>
    </i>
    <i>
      <x v="78"/>
    </i>
    <i>
      <x v="80"/>
    </i>
    <i>
      <x v="82"/>
    </i>
    <i>
      <x v="84"/>
    </i>
    <i>
      <x v="86"/>
    </i>
    <i>
      <x v="88"/>
    </i>
    <i>
      <x v="90"/>
    </i>
    <i>
      <x v="92"/>
    </i>
    <i>
      <x v="94"/>
    </i>
    <i>
      <x v="96"/>
    </i>
    <i>
      <x v="100"/>
    </i>
    <i>
      <x v="104"/>
    </i>
    <i>
      <x v="108"/>
    </i>
    <i>
      <x v="112"/>
    </i>
    <i>
      <x v="114"/>
    </i>
    <i>
      <x v="116"/>
    </i>
    <i>
      <x v="118"/>
    </i>
    <i>
      <x v="120"/>
    </i>
    <i>
      <x v="122"/>
    </i>
    <i>
      <x v="124"/>
    </i>
    <i>
      <x v="126"/>
    </i>
    <i>
      <x v="128"/>
    </i>
    <i>
      <x v="130"/>
    </i>
    <i>
      <x v="132"/>
    </i>
    <i>
      <x v="134"/>
    </i>
    <i>
      <x v="136"/>
    </i>
    <i>
      <x v="138"/>
    </i>
    <i>
      <x v="140"/>
    </i>
    <i>
      <x v="142"/>
    </i>
    <i>
      <x v="144"/>
    </i>
    <i>
      <x v="146"/>
    </i>
    <i>
      <x v="148"/>
    </i>
    <i>
      <x v="150"/>
    </i>
    <i>
      <x v="152"/>
    </i>
    <i>
      <x v="154"/>
    </i>
    <i>
      <x v="156"/>
    </i>
    <i>
      <x v="158"/>
    </i>
    <i>
      <x v="160"/>
    </i>
    <i>
      <x v="162"/>
    </i>
    <i>
      <x v="164"/>
    </i>
    <i>
      <x v="166"/>
    </i>
    <i>
      <x v="168"/>
    </i>
    <i>
      <x v="170"/>
    </i>
    <i>
      <x v="172"/>
    </i>
    <i>
      <x v="174"/>
    </i>
    <i>
      <x v="176"/>
    </i>
    <i>
      <x v="178"/>
    </i>
    <i>
      <x v="180"/>
    </i>
    <i>
      <x v="182"/>
    </i>
    <i>
      <x v="184"/>
    </i>
    <i>
      <x v="186"/>
    </i>
    <i>
      <x v="188"/>
    </i>
    <i>
      <x v="190"/>
    </i>
    <i>
      <x v="192"/>
    </i>
    <i>
      <x v="196"/>
    </i>
    <i>
      <x v="200"/>
    </i>
    <i>
      <x v="204"/>
    </i>
    <i>
      <x v="208"/>
    </i>
    <i>
      <x v="210"/>
    </i>
    <i>
      <x v="212"/>
    </i>
    <i>
      <x v="214"/>
    </i>
    <i>
      <x v="216"/>
    </i>
    <i>
      <x v="218"/>
    </i>
    <i>
      <x v="220"/>
    </i>
    <i>
      <x v="222"/>
    </i>
    <i>
      <x v="224"/>
    </i>
    <i>
      <x v="226"/>
    </i>
    <i>
      <x v="228"/>
    </i>
    <i>
      <x v="230"/>
    </i>
    <i>
      <x v="232"/>
    </i>
    <i>
      <x v="234"/>
    </i>
    <i>
      <x v="236"/>
    </i>
    <i>
      <x v="238"/>
    </i>
    <i>
      <x v="240"/>
    </i>
    <i>
      <x v="242"/>
    </i>
    <i>
      <x v="244"/>
    </i>
    <i>
      <x v="246"/>
    </i>
    <i>
      <x v="248"/>
    </i>
    <i>
      <x v="250"/>
    </i>
    <i>
      <x v="252"/>
    </i>
    <i>
      <x v="254"/>
    </i>
    <i>
      <x v="256"/>
    </i>
    <i>
      <x v="258"/>
    </i>
    <i>
      <x v="260"/>
    </i>
    <i>
      <x v="262"/>
    </i>
    <i>
      <x v="264"/>
    </i>
    <i>
      <x v="266"/>
    </i>
    <i>
      <x v="268"/>
    </i>
    <i>
      <x v="270"/>
    </i>
    <i>
      <x v="272"/>
    </i>
    <i>
      <x v="274"/>
    </i>
    <i>
      <x v="276"/>
    </i>
    <i>
      <x v="278"/>
    </i>
    <i>
      <x v="280"/>
    </i>
    <i>
      <x v="282"/>
    </i>
    <i>
      <x v="284"/>
    </i>
    <i>
      <x v="286"/>
    </i>
    <i>
      <x v="288"/>
    </i>
    <i>
      <x v="292"/>
    </i>
    <i>
      <x v="296"/>
    </i>
    <i>
      <x v="300"/>
    </i>
    <i>
      <x v="304"/>
    </i>
    <i>
      <x v="306"/>
    </i>
    <i>
      <x v="308"/>
    </i>
    <i>
      <x v="310"/>
    </i>
    <i>
      <x v="312"/>
    </i>
    <i>
      <x v="314"/>
    </i>
    <i>
      <x v="316"/>
    </i>
    <i>
      <x v="318"/>
    </i>
    <i>
      <x v="320"/>
    </i>
    <i>
      <x v="322"/>
    </i>
    <i>
      <x v="324"/>
    </i>
    <i>
      <x v="326"/>
    </i>
    <i>
      <x v="328"/>
    </i>
    <i>
      <x v="330"/>
    </i>
    <i>
      <x v="332"/>
    </i>
    <i>
      <x v="334"/>
    </i>
    <i>
      <x v="336"/>
    </i>
    <i>
      <x v="338"/>
    </i>
    <i>
      <x v="340"/>
    </i>
    <i>
      <x v="342"/>
    </i>
    <i>
      <x v="344"/>
    </i>
    <i>
      <x v="346"/>
    </i>
    <i>
      <x v="348"/>
    </i>
    <i>
      <x v="350"/>
    </i>
    <i>
      <x v="352"/>
    </i>
    <i>
      <x v="354"/>
    </i>
    <i>
      <x v="356"/>
    </i>
    <i>
      <x v="358"/>
    </i>
    <i>
      <x v="360"/>
    </i>
    <i>
      <x v="362"/>
    </i>
    <i>
      <x v="364"/>
    </i>
    <i>
      <x v="366"/>
    </i>
    <i>
      <x v="368"/>
    </i>
    <i>
      <x v="370"/>
    </i>
    <i>
      <x v="372"/>
    </i>
    <i>
      <x v="374"/>
    </i>
    <i>
      <x v="376"/>
    </i>
    <i>
      <x v="378"/>
    </i>
    <i>
      <x v="380"/>
    </i>
    <i>
      <x v="382"/>
    </i>
    <i>
      <x v="384"/>
    </i>
    <i>
      <x v="388"/>
    </i>
    <i>
      <x v="392"/>
    </i>
    <i>
      <x v="396"/>
    </i>
    <i>
      <x v="400"/>
    </i>
    <i>
      <x v="402"/>
    </i>
    <i>
      <x v="404"/>
    </i>
    <i>
      <x v="406"/>
    </i>
    <i>
      <x v="408"/>
    </i>
    <i>
      <x v="410"/>
    </i>
    <i>
      <x v="412"/>
    </i>
    <i>
      <x v="414"/>
    </i>
    <i>
      <x v="416"/>
    </i>
    <i>
      <x v="418"/>
    </i>
    <i>
      <x v="420"/>
    </i>
    <i>
      <x v="422"/>
    </i>
    <i>
      <x v="424"/>
    </i>
    <i>
      <x v="426"/>
    </i>
    <i>
      <x v="428"/>
    </i>
    <i>
      <x v="430"/>
    </i>
    <i>
      <x v="432"/>
    </i>
    <i>
      <x v="434"/>
    </i>
    <i>
      <x v="436"/>
    </i>
    <i>
      <x v="438"/>
    </i>
    <i>
      <x v="440"/>
    </i>
    <i>
      <x v="442"/>
    </i>
    <i>
      <x v="444"/>
    </i>
    <i>
      <x v="446"/>
    </i>
    <i>
      <x v="448"/>
    </i>
    <i>
      <x v="450"/>
    </i>
    <i>
      <x v="452"/>
    </i>
    <i>
      <x v="454"/>
    </i>
    <i>
      <x v="456"/>
    </i>
    <i>
      <x v="458"/>
    </i>
    <i>
      <x v="460"/>
    </i>
    <i>
      <x v="462"/>
    </i>
    <i>
      <x v="464"/>
    </i>
    <i>
      <x v="466"/>
    </i>
    <i>
      <x v="468"/>
    </i>
    <i>
      <x v="470"/>
    </i>
    <i>
      <x v="472"/>
    </i>
    <i>
      <x v="474"/>
    </i>
    <i>
      <x v="476"/>
    </i>
    <i>
      <x v="478"/>
    </i>
    <i>
      <x v="480"/>
    </i>
    <i>
      <x v="484"/>
    </i>
    <i>
      <x v="488"/>
    </i>
    <i>
      <x v="492"/>
    </i>
    <i>
      <x v="496"/>
    </i>
    <i>
      <x v="498"/>
    </i>
    <i>
      <x v="500"/>
    </i>
    <i>
      <x v="502"/>
    </i>
    <i>
      <x v="504"/>
    </i>
    <i>
      <x v="506"/>
    </i>
    <i>
      <x v="508"/>
    </i>
    <i>
      <x v="510"/>
    </i>
    <i>
      <x v="512"/>
    </i>
    <i>
      <x v="514"/>
    </i>
    <i>
      <x v="516"/>
    </i>
    <i>
      <x v="518"/>
    </i>
    <i>
      <x v="520"/>
    </i>
    <i>
      <x v="522"/>
    </i>
    <i>
      <x v="524"/>
    </i>
    <i>
      <x v="526"/>
    </i>
    <i>
      <x v="528"/>
    </i>
    <i>
      <x v="530"/>
    </i>
    <i>
      <x v="532"/>
    </i>
    <i>
      <x v="534"/>
    </i>
    <i>
      <x v="536"/>
    </i>
    <i>
      <x v="538"/>
    </i>
    <i>
      <x v="540"/>
    </i>
    <i>
      <x v="542"/>
    </i>
    <i>
      <x v="544"/>
    </i>
    <i>
      <x v="546"/>
    </i>
    <i>
      <x v="548"/>
    </i>
    <i>
      <x v="550"/>
    </i>
    <i>
      <x v="552"/>
    </i>
    <i>
      <x v="554"/>
    </i>
    <i>
      <x v="556"/>
    </i>
    <i>
      <x v="558"/>
    </i>
    <i>
      <x v="560"/>
    </i>
    <i>
      <x v="562"/>
    </i>
    <i>
      <x v="564"/>
    </i>
    <i>
      <x v="566"/>
    </i>
    <i>
      <x v="568"/>
    </i>
    <i>
      <x v="570"/>
    </i>
    <i>
      <x v="572"/>
    </i>
    <i>
      <x v="574"/>
    </i>
    <i>
      <x v="576"/>
    </i>
    <i>
      <x v="580"/>
    </i>
    <i>
      <x v="584"/>
    </i>
    <i>
      <x v="588"/>
    </i>
    <i>
      <x v="592"/>
    </i>
    <i>
      <x v="594"/>
    </i>
    <i>
      <x v="596"/>
    </i>
    <i>
      <x v="598"/>
    </i>
    <i>
      <x v="600"/>
    </i>
    <i>
      <x v="602"/>
    </i>
    <i>
      <x v="604"/>
    </i>
    <i>
      <x v="606"/>
    </i>
    <i>
      <x v="608"/>
    </i>
    <i>
      <x v="610"/>
    </i>
    <i>
      <x v="612"/>
    </i>
    <i>
      <x v="614"/>
    </i>
    <i>
      <x v="616"/>
    </i>
    <i>
      <x v="618"/>
    </i>
    <i>
      <x v="620"/>
    </i>
    <i>
      <x v="622"/>
    </i>
    <i>
      <x v="624"/>
    </i>
    <i>
      <x v="626"/>
    </i>
    <i>
      <x v="628"/>
    </i>
    <i>
      <x v="630"/>
    </i>
    <i>
      <x v="632"/>
    </i>
    <i>
      <x v="634"/>
    </i>
    <i>
      <x v="636"/>
    </i>
    <i>
      <x v="638"/>
    </i>
    <i>
      <x v="640"/>
    </i>
    <i>
      <x v="642"/>
    </i>
    <i>
      <x v="644"/>
    </i>
    <i>
      <x v="646"/>
    </i>
    <i>
      <x v="648"/>
    </i>
    <i>
      <x v="650"/>
    </i>
    <i>
      <x v="652"/>
    </i>
    <i>
      <x v="654"/>
    </i>
    <i>
      <x v="656"/>
    </i>
    <i>
      <x v="658"/>
    </i>
    <i>
      <x v="660"/>
    </i>
    <i>
      <x v="662"/>
    </i>
    <i>
      <x v="664"/>
    </i>
    <i>
      <x v="666"/>
    </i>
    <i>
      <x v="668"/>
    </i>
    <i>
      <x v="670"/>
    </i>
    <i>
      <x v="672"/>
    </i>
    <i>
      <x v="676"/>
    </i>
    <i>
      <x v="680"/>
    </i>
    <i>
      <x v="684"/>
    </i>
    <i>
      <x v="688"/>
    </i>
    <i>
      <x v="690"/>
    </i>
    <i>
      <x v="692"/>
    </i>
    <i>
      <x v="694"/>
    </i>
    <i>
      <x v="696"/>
    </i>
    <i>
      <x v="698"/>
    </i>
    <i>
      <x v="700"/>
    </i>
    <i>
      <x v="702"/>
    </i>
    <i>
      <x v="704"/>
    </i>
    <i>
      <x v="706"/>
    </i>
    <i>
      <x v="708"/>
    </i>
    <i>
      <x v="710"/>
    </i>
    <i>
      <x v="712"/>
    </i>
    <i>
      <x v="714"/>
    </i>
    <i>
      <x v="716"/>
    </i>
    <i>
      <x v="718"/>
    </i>
    <i>
      <x v="720"/>
    </i>
    <i>
      <x v="724"/>
    </i>
    <i>
      <x v="728"/>
    </i>
    <i>
      <x v="732"/>
    </i>
    <i>
      <x v="736"/>
    </i>
    <i>
      <x v="738"/>
    </i>
    <i>
      <x v="740"/>
    </i>
    <i>
      <x v="742"/>
    </i>
    <i>
      <x v="746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 of CIF_PD" fld="10" baseField="0" baseItem="0"/>
    <dataField name="Sum of CIF_MPC" fld="11" baseField="0" baseItem="0"/>
    <dataField name="Sum of CIF_COMP" fld="12" baseField="0" baseItem="0"/>
    <dataField name="Sum of CIF_COLL" fld="13" baseField="0" baseItem="0"/>
    <dataField name="Sum of CIF_UBI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617"/>
  <sheetViews>
    <sheetView view="pageBreakPreview" zoomScale="60" zoomScaleNormal="110" workbookViewId="0">
      <pane ySplit="2" topLeftCell="A3" activePane="bottomLeft" state="frozen"/>
      <selection activeCell="F22" sqref="F22"/>
      <selection pane="bottomLeft" activeCell="K30" sqref="K30"/>
    </sheetView>
  </sheetViews>
  <sheetFormatPr defaultColWidth="9.140625" defaultRowHeight="15" x14ac:dyDescent="0.25"/>
  <cols>
    <col min="1" max="1" width="16.28515625" style="115" customWidth="1"/>
    <col min="2" max="2" width="4.5703125" style="115" customWidth="1"/>
    <col min="3" max="3" width="6.28515625" style="115" bestFit="1" customWidth="1"/>
    <col min="4" max="4" width="22.42578125" style="115" bestFit="1" customWidth="1"/>
    <col min="5" max="5" width="19.28515625" style="115" bestFit="1" customWidth="1"/>
    <col min="6" max="6" width="14.7109375" style="115" bestFit="1" customWidth="1"/>
    <col min="7" max="7" width="16.42578125" style="115" bestFit="1" customWidth="1"/>
    <col min="8" max="8" width="6.140625" style="115" bestFit="1" customWidth="1"/>
    <col min="9" max="9" width="1.7109375" style="115" customWidth="1"/>
    <col min="10" max="10" width="25.5703125" style="115" customWidth="1"/>
    <col min="11" max="11" width="31.140625" style="115" customWidth="1"/>
    <col min="12" max="16384" width="9.140625" style="115"/>
  </cols>
  <sheetData>
    <row r="1" spans="1:16" ht="15.75" thickBot="1" x14ac:dyDescent="0.3">
      <c r="B1" s="228"/>
    </row>
    <row r="2" spans="1:16" ht="15.75" thickBot="1" x14ac:dyDescent="0.3">
      <c r="A2" s="115" t="s">
        <v>17</v>
      </c>
      <c r="C2" s="135" t="s">
        <v>25</v>
      </c>
      <c r="D2" s="135" t="s">
        <v>21</v>
      </c>
      <c r="E2" s="135" t="s">
        <v>24</v>
      </c>
      <c r="F2" s="135" t="s">
        <v>22</v>
      </c>
      <c r="G2" s="135" t="s">
        <v>23</v>
      </c>
      <c r="H2" s="135" t="s">
        <v>26</v>
      </c>
      <c r="K2" s="318" t="s">
        <v>153</v>
      </c>
      <c r="L2" s="319"/>
      <c r="M2" s="319"/>
      <c r="N2" s="319"/>
      <c r="O2" s="319"/>
      <c r="P2" s="320"/>
    </row>
    <row r="3" spans="1:16" ht="15.75" thickBot="1" x14ac:dyDescent="0.3">
      <c r="A3" s="115" t="str">
        <f t="shared" ref="A3:A35" si="0">C3&amp;IF(D3="N","NN","")&amp;IF(E3="[83:X)",83,E3)&amp;F3&amp;G3</f>
        <v>BIPDNNXXX</v>
      </c>
      <c r="C3" s="120" t="s">
        <v>10</v>
      </c>
      <c r="D3" s="120" t="s">
        <v>5</v>
      </c>
      <c r="E3" s="120" t="s">
        <v>15</v>
      </c>
      <c r="F3" s="120" t="s">
        <v>15</v>
      </c>
      <c r="G3" s="120" t="s">
        <v>15</v>
      </c>
      <c r="H3" s="165">
        <v>1.123</v>
      </c>
      <c r="J3" s="154" t="s">
        <v>21</v>
      </c>
      <c r="K3" s="138" t="s">
        <v>24</v>
      </c>
      <c r="L3" s="123" t="s">
        <v>10</v>
      </c>
      <c r="M3" s="123" t="s">
        <v>11</v>
      </c>
      <c r="N3" s="123" t="s">
        <v>12</v>
      </c>
      <c r="O3" s="123" t="s">
        <v>13</v>
      </c>
      <c r="P3" s="124" t="s">
        <v>14</v>
      </c>
    </row>
    <row r="4" spans="1:16" x14ac:dyDescent="0.25">
      <c r="A4" s="115" t="str">
        <f t="shared" si="0"/>
        <v>BIPD0MS</v>
      </c>
      <c r="C4" s="120" t="s">
        <v>10</v>
      </c>
      <c r="D4" s="120" t="s">
        <v>9</v>
      </c>
      <c r="E4" s="120">
        <v>0</v>
      </c>
      <c r="F4" s="120" t="s">
        <v>7</v>
      </c>
      <c r="G4" s="120" t="s">
        <v>8</v>
      </c>
      <c r="H4" s="165">
        <v>2.161</v>
      </c>
      <c r="J4" s="136" t="s">
        <v>5</v>
      </c>
      <c r="K4" s="136" t="s">
        <v>28</v>
      </c>
      <c r="L4" s="172">
        <v>0.873</v>
      </c>
      <c r="M4" s="173">
        <v>0.76900000000000002</v>
      </c>
      <c r="N4" s="172">
        <v>0.95</v>
      </c>
      <c r="O4" s="173">
        <v>0.94299999999999995</v>
      </c>
      <c r="P4" s="168">
        <v>0.78800000000000003</v>
      </c>
    </row>
    <row r="5" spans="1:16" x14ac:dyDescent="0.25">
      <c r="A5" s="115" t="str">
        <f t="shared" si="0"/>
        <v>BIPD1MS</v>
      </c>
      <c r="C5" s="120" t="s">
        <v>10</v>
      </c>
      <c r="D5" s="120" t="s">
        <v>9</v>
      </c>
      <c r="E5" s="120">
        <v>1</v>
      </c>
      <c r="F5" s="120" t="s">
        <v>7</v>
      </c>
      <c r="G5" s="120" t="s">
        <v>8</v>
      </c>
      <c r="H5" s="165">
        <v>1.7929999999999999</v>
      </c>
      <c r="J5" s="136" t="s">
        <v>113</v>
      </c>
      <c r="K5" s="136" t="s">
        <v>30</v>
      </c>
      <c r="L5" s="172">
        <v>1</v>
      </c>
      <c r="M5" s="173">
        <v>1</v>
      </c>
      <c r="N5" s="172">
        <v>1</v>
      </c>
      <c r="O5" s="173">
        <v>1</v>
      </c>
      <c r="P5" s="168">
        <v>1</v>
      </c>
    </row>
    <row r="6" spans="1:16" ht="15.75" thickBot="1" x14ac:dyDescent="0.3">
      <c r="A6" s="115" t="str">
        <f t="shared" si="0"/>
        <v>BIPD2MS</v>
      </c>
      <c r="C6" s="120" t="s">
        <v>10</v>
      </c>
      <c r="D6" s="120" t="s">
        <v>9</v>
      </c>
      <c r="E6" s="120">
        <v>2</v>
      </c>
      <c r="F6" s="120" t="s">
        <v>7</v>
      </c>
      <c r="G6" s="120" t="s">
        <v>8</v>
      </c>
      <c r="H6" s="165">
        <v>1.6870000000000001</v>
      </c>
      <c r="J6" s="137" t="s">
        <v>114</v>
      </c>
      <c r="K6" s="137" t="s">
        <v>29</v>
      </c>
      <c r="L6" s="216">
        <v>0.873</v>
      </c>
      <c r="M6" s="217">
        <v>0.76900000000000002</v>
      </c>
      <c r="N6" s="216">
        <v>0.95</v>
      </c>
      <c r="O6" s="217">
        <v>0.94299999999999995</v>
      </c>
      <c r="P6" s="171">
        <v>0.78800000000000003</v>
      </c>
    </row>
    <row r="7" spans="1:16" x14ac:dyDescent="0.25">
      <c r="A7" s="115" t="str">
        <f t="shared" si="0"/>
        <v>BIPD3MS</v>
      </c>
      <c r="C7" s="120" t="s">
        <v>10</v>
      </c>
      <c r="D7" s="120" t="s">
        <v>9</v>
      </c>
      <c r="E7" s="120">
        <v>3</v>
      </c>
      <c r="F7" s="120" t="s">
        <v>7</v>
      </c>
      <c r="G7" s="120" t="s">
        <v>8</v>
      </c>
      <c r="H7" s="165">
        <v>1.67</v>
      </c>
      <c r="K7" s="120"/>
    </row>
    <row r="8" spans="1:16" x14ac:dyDescent="0.25">
      <c r="A8" s="115" t="str">
        <f t="shared" si="0"/>
        <v>BIPD4MS</v>
      </c>
      <c r="C8" s="120" t="s">
        <v>10</v>
      </c>
      <c r="D8" s="120" t="s">
        <v>9</v>
      </c>
      <c r="E8" s="120">
        <v>4</v>
      </c>
      <c r="F8" s="120" t="s">
        <v>7</v>
      </c>
      <c r="G8" s="120" t="s">
        <v>8</v>
      </c>
      <c r="H8" s="165">
        <v>1.58</v>
      </c>
    </row>
    <row r="9" spans="1:16" ht="15.75" thickBot="1" x14ac:dyDescent="0.3">
      <c r="A9" s="115" t="str">
        <f t="shared" si="0"/>
        <v>BIPD5MS</v>
      </c>
      <c r="C9" s="120" t="s">
        <v>10</v>
      </c>
      <c r="D9" s="120" t="s">
        <v>9</v>
      </c>
      <c r="E9" s="120">
        <v>5</v>
      </c>
      <c r="F9" s="120" t="s">
        <v>7</v>
      </c>
      <c r="G9" s="120" t="s">
        <v>8</v>
      </c>
      <c r="H9" s="165">
        <v>1.466</v>
      </c>
    </row>
    <row r="10" spans="1:16" ht="15.75" thickBot="1" x14ac:dyDescent="0.3">
      <c r="A10" s="115" t="str">
        <f t="shared" si="0"/>
        <v>BIPD6MS</v>
      </c>
      <c r="C10" s="120" t="s">
        <v>10</v>
      </c>
      <c r="D10" s="120" t="s">
        <v>9</v>
      </c>
      <c r="E10" s="120">
        <v>6</v>
      </c>
      <c r="F10" s="120" t="s">
        <v>7</v>
      </c>
      <c r="G10" s="120" t="s">
        <v>8</v>
      </c>
      <c r="H10" s="165">
        <v>1.409</v>
      </c>
      <c r="K10" s="315" t="s">
        <v>73</v>
      </c>
      <c r="L10" s="316"/>
      <c r="M10" s="316"/>
      <c r="N10" s="316"/>
      <c r="O10" s="316"/>
      <c r="P10" s="317"/>
    </row>
    <row r="11" spans="1:16" ht="15.75" thickBot="1" x14ac:dyDescent="0.3">
      <c r="A11" s="115" t="str">
        <f t="shared" si="0"/>
        <v>BIPD7MS</v>
      </c>
      <c r="C11" s="120" t="s">
        <v>10</v>
      </c>
      <c r="D11" s="120" t="s">
        <v>9</v>
      </c>
      <c r="E11" s="120">
        <v>7</v>
      </c>
      <c r="F11" s="120" t="s">
        <v>7</v>
      </c>
      <c r="G11" s="120" t="s">
        <v>8</v>
      </c>
      <c r="H11" s="165">
        <v>1.27</v>
      </c>
      <c r="J11" s="117" t="s">
        <v>86</v>
      </c>
      <c r="K11" s="138" t="s">
        <v>74</v>
      </c>
      <c r="L11" s="122" t="s">
        <v>10</v>
      </c>
      <c r="M11" s="123" t="s">
        <v>11</v>
      </c>
      <c r="N11" s="123" t="s">
        <v>12</v>
      </c>
      <c r="O11" s="123" t="s">
        <v>13</v>
      </c>
      <c r="P11" s="124" t="s">
        <v>14</v>
      </c>
    </row>
    <row r="12" spans="1:16" x14ac:dyDescent="0.25">
      <c r="A12" s="115" t="str">
        <f t="shared" si="0"/>
        <v>BIPD8MS</v>
      </c>
      <c r="C12" s="120" t="s">
        <v>10</v>
      </c>
      <c r="D12" s="120" t="s">
        <v>9</v>
      </c>
      <c r="E12" s="120">
        <v>8</v>
      </c>
      <c r="F12" s="120" t="s">
        <v>7</v>
      </c>
      <c r="G12" s="120" t="s">
        <v>8</v>
      </c>
      <c r="H12" s="165">
        <v>1.2370000000000001</v>
      </c>
      <c r="J12" s="121" t="s">
        <v>115</v>
      </c>
      <c r="K12" s="118" t="s">
        <v>75</v>
      </c>
      <c r="L12" s="166">
        <v>0.98099999999999998</v>
      </c>
      <c r="M12" s="167">
        <v>0.94599999999999995</v>
      </c>
      <c r="N12" s="167">
        <v>0.97899999999999998</v>
      </c>
      <c r="O12" s="167">
        <v>0.94399999999999995</v>
      </c>
      <c r="P12" s="168">
        <v>0.90600000000000003</v>
      </c>
    </row>
    <row r="13" spans="1:16" x14ac:dyDescent="0.25">
      <c r="A13" s="115" t="str">
        <f t="shared" si="0"/>
        <v>BIPD9MS</v>
      </c>
      <c r="C13" s="120" t="s">
        <v>10</v>
      </c>
      <c r="D13" s="120" t="s">
        <v>9</v>
      </c>
      <c r="E13" s="120">
        <v>9</v>
      </c>
      <c r="F13" s="120" t="s">
        <v>7</v>
      </c>
      <c r="G13" s="120" t="s">
        <v>8</v>
      </c>
      <c r="H13" s="165">
        <v>1.18</v>
      </c>
      <c r="J13" s="118" t="s">
        <v>88</v>
      </c>
      <c r="K13" s="125" t="s">
        <v>79</v>
      </c>
      <c r="L13" s="166">
        <v>0.98099999999999998</v>
      </c>
      <c r="M13" s="167">
        <v>0.97899999999999998</v>
      </c>
      <c r="N13" s="167">
        <v>0.90600000000000003</v>
      </c>
      <c r="O13" s="167">
        <v>0.98299999999999998</v>
      </c>
      <c r="P13" s="168">
        <v>0.98699999999999999</v>
      </c>
    </row>
    <row r="14" spans="1:16" x14ac:dyDescent="0.25">
      <c r="A14" s="115" t="str">
        <f t="shared" si="0"/>
        <v>BIPD10MS</v>
      </c>
      <c r="C14" s="120" t="s">
        <v>10</v>
      </c>
      <c r="D14" s="120" t="s">
        <v>9</v>
      </c>
      <c r="E14" s="120">
        <v>10</v>
      </c>
      <c r="F14" s="120" t="s">
        <v>7</v>
      </c>
      <c r="G14" s="120" t="s">
        <v>8</v>
      </c>
      <c r="H14" s="165">
        <v>1.18</v>
      </c>
      <c r="J14" s="118" t="s">
        <v>87</v>
      </c>
      <c r="K14" s="125" t="s">
        <v>76</v>
      </c>
      <c r="L14" s="166">
        <v>0.98099999999999998</v>
      </c>
      <c r="M14" s="167">
        <v>0.83</v>
      </c>
      <c r="N14" s="167">
        <v>0.85299999999999998</v>
      </c>
      <c r="O14" s="167">
        <v>0.98299999999999998</v>
      </c>
      <c r="P14" s="168">
        <v>0.877</v>
      </c>
    </row>
    <row r="15" spans="1:16" x14ac:dyDescent="0.25">
      <c r="A15" s="115" t="str">
        <f t="shared" si="0"/>
        <v>BIPD11MS</v>
      </c>
      <c r="C15" s="120" t="s">
        <v>10</v>
      </c>
      <c r="D15" s="120" t="s">
        <v>9</v>
      </c>
      <c r="E15" s="120">
        <v>11</v>
      </c>
      <c r="F15" s="120" t="s">
        <v>7</v>
      </c>
      <c r="G15" s="120" t="s">
        <v>8</v>
      </c>
      <c r="H15" s="165">
        <v>1.155</v>
      </c>
      <c r="J15" s="118" t="s">
        <v>90</v>
      </c>
      <c r="K15" s="125" t="s">
        <v>78</v>
      </c>
      <c r="L15" s="166">
        <v>0.98099999999999998</v>
      </c>
      <c r="M15" s="167">
        <v>0.97899999999999998</v>
      </c>
      <c r="N15" s="167">
        <v>0.97899999999999998</v>
      </c>
      <c r="O15" s="167">
        <v>0.98299999999999998</v>
      </c>
      <c r="P15" s="168">
        <v>0.98699999999999999</v>
      </c>
    </row>
    <row r="16" spans="1:16" x14ac:dyDescent="0.25">
      <c r="A16" s="115" t="str">
        <f t="shared" si="0"/>
        <v>BIPD12MS</v>
      </c>
      <c r="C16" s="120" t="s">
        <v>10</v>
      </c>
      <c r="D16" s="120" t="s">
        <v>9</v>
      </c>
      <c r="E16" s="120">
        <v>12</v>
      </c>
      <c r="F16" s="120" t="s">
        <v>7</v>
      </c>
      <c r="G16" s="120" t="s">
        <v>8</v>
      </c>
      <c r="H16" s="165">
        <v>1.123</v>
      </c>
      <c r="J16" s="118" t="s">
        <v>89</v>
      </c>
      <c r="K16" s="125" t="s">
        <v>77</v>
      </c>
      <c r="L16" s="166">
        <v>0.98099999999999998</v>
      </c>
      <c r="M16" s="167">
        <v>0.97899999999999998</v>
      </c>
      <c r="N16" s="167">
        <v>0.89400000000000002</v>
      </c>
      <c r="O16" s="167">
        <v>0.98299999999999998</v>
      </c>
      <c r="P16" s="168">
        <v>0.93700000000000006</v>
      </c>
    </row>
    <row r="17" spans="1:16" ht="15.75" thickBot="1" x14ac:dyDescent="0.3">
      <c r="A17" s="115" t="str">
        <f t="shared" si="0"/>
        <v>BIPD13MS</v>
      </c>
      <c r="C17" s="120" t="s">
        <v>10</v>
      </c>
      <c r="D17" s="120" t="s">
        <v>9</v>
      </c>
      <c r="E17" s="120">
        <v>13</v>
      </c>
      <c r="F17" s="120" t="s">
        <v>7</v>
      </c>
      <c r="G17" s="120" t="s">
        <v>8</v>
      </c>
      <c r="H17" s="165">
        <v>1.1060000000000001</v>
      </c>
      <c r="J17" s="119" t="s">
        <v>5</v>
      </c>
      <c r="K17" s="126" t="s">
        <v>80</v>
      </c>
      <c r="L17" s="169">
        <v>1</v>
      </c>
      <c r="M17" s="170">
        <v>1</v>
      </c>
      <c r="N17" s="170">
        <v>1</v>
      </c>
      <c r="O17" s="170">
        <v>1</v>
      </c>
      <c r="P17" s="171">
        <v>1</v>
      </c>
    </row>
    <row r="18" spans="1:16" x14ac:dyDescent="0.25">
      <c r="A18" s="115" t="str">
        <f t="shared" si="0"/>
        <v>BIPD0FS</v>
      </c>
      <c r="C18" s="120" t="s">
        <v>10</v>
      </c>
      <c r="D18" s="120" t="s">
        <v>9</v>
      </c>
      <c r="E18" s="120">
        <v>0</v>
      </c>
      <c r="F18" s="120" t="s">
        <v>6</v>
      </c>
      <c r="G18" s="120" t="s">
        <v>8</v>
      </c>
      <c r="H18" s="165">
        <v>1.875</v>
      </c>
    </row>
    <row r="19" spans="1:16" x14ac:dyDescent="0.25">
      <c r="A19" s="115" t="str">
        <f t="shared" si="0"/>
        <v>BIPD1FS</v>
      </c>
      <c r="C19" s="120" t="s">
        <v>10</v>
      </c>
      <c r="D19" s="120" t="s">
        <v>9</v>
      </c>
      <c r="E19" s="120">
        <v>1</v>
      </c>
      <c r="F19" s="120" t="s">
        <v>6</v>
      </c>
      <c r="G19" s="120" t="s">
        <v>8</v>
      </c>
      <c r="H19" s="165">
        <v>1.728</v>
      </c>
    </row>
    <row r="20" spans="1:16" x14ac:dyDescent="0.25">
      <c r="A20" s="115" t="str">
        <f t="shared" si="0"/>
        <v>BIPD2FS</v>
      </c>
      <c r="C20" s="120" t="s">
        <v>10</v>
      </c>
      <c r="D20" s="120" t="s">
        <v>9</v>
      </c>
      <c r="E20" s="120">
        <v>2</v>
      </c>
      <c r="F20" s="120" t="s">
        <v>6</v>
      </c>
      <c r="G20" s="120" t="s">
        <v>8</v>
      </c>
      <c r="H20" s="165">
        <v>1.605</v>
      </c>
      <c r="J20" s="288"/>
      <c r="K20" s="288"/>
      <c r="L20" s="288"/>
      <c r="M20" s="288"/>
      <c r="N20" s="288"/>
      <c r="O20" s="288"/>
      <c r="P20" s="288"/>
    </row>
    <row r="21" spans="1:16" x14ac:dyDescent="0.25">
      <c r="A21" s="115" t="str">
        <f t="shared" si="0"/>
        <v>BIPD3FS</v>
      </c>
      <c r="C21" s="120" t="s">
        <v>10</v>
      </c>
      <c r="D21" s="120" t="s">
        <v>9</v>
      </c>
      <c r="E21" s="120">
        <v>3</v>
      </c>
      <c r="F21" s="120" t="s">
        <v>6</v>
      </c>
      <c r="G21" s="120" t="s">
        <v>8</v>
      </c>
      <c r="H21" s="165">
        <v>1.5640000000000001</v>
      </c>
      <c r="J21" s="289"/>
      <c r="K21" s="290"/>
      <c r="L21" s="172"/>
      <c r="M21" s="172"/>
      <c r="N21" s="172"/>
      <c r="O21" s="172"/>
      <c r="P21" s="172"/>
    </row>
    <row r="22" spans="1:16" x14ac:dyDescent="0.25">
      <c r="A22" s="115" t="str">
        <f t="shared" si="0"/>
        <v>BIPD4FS</v>
      </c>
      <c r="C22" s="120" t="s">
        <v>10</v>
      </c>
      <c r="D22" s="120" t="s">
        <v>9</v>
      </c>
      <c r="E22" s="120">
        <v>4</v>
      </c>
      <c r="F22" s="120" t="s">
        <v>6</v>
      </c>
      <c r="G22" s="120" t="s">
        <v>8</v>
      </c>
      <c r="H22" s="165">
        <v>1.5069999999999999</v>
      </c>
      <c r="J22" s="290"/>
      <c r="K22" s="291"/>
      <c r="L22" s="172"/>
      <c r="M22" s="172"/>
      <c r="N22" s="172"/>
      <c r="O22" s="172"/>
      <c r="P22" s="172"/>
    </row>
    <row r="23" spans="1:16" x14ac:dyDescent="0.25">
      <c r="A23" s="115" t="str">
        <f t="shared" si="0"/>
        <v>BIPD5FS</v>
      </c>
      <c r="C23" s="120" t="s">
        <v>10</v>
      </c>
      <c r="D23" s="120" t="s">
        <v>9</v>
      </c>
      <c r="E23" s="120">
        <v>5</v>
      </c>
      <c r="F23" s="120" t="s">
        <v>6</v>
      </c>
      <c r="G23" s="120" t="s">
        <v>8</v>
      </c>
      <c r="H23" s="165">
        <v>1.3560000000000001</v>
      </c>
      <c r="J23" s="290"/>
      <c r="K23" s="291"/>
      <c r="L23" s="172"/>
      <c r="M23" s="172"/>
      <c r="N23" s="172"/>
      <c r="O23" s="172"/>
      <c r="P23" s="172"/>
    </row>
    <row r="24" spans="1:16" x14ac:dyDescent="0.25">
      <c r="A24" s="115" t="str">
        <f t="shared" si="0"/>
        <v>BIPD6FS</v>
      </c>
      <c r="C24" s="120" t="s">
        <v>10</v>
      </c>
      <c r="D24" s="120" t="s">
        <v>9</v>
      </c>
      <c r="E24" s="120">
        <v>6</v>
      </c>
      <c r="F24" s="120" t="s">
        <v>6</v>
      </c>
      <c r="G24" s="120" t="s">
        <v>8</v>
      </c>
      <c r="H24" s="165">
        <v>1.3520000000000001</v>
      </c>
      <c r="J24" s="290"/>
      <c r="K24" s="291"/>
      <c r="L24" s="172"/>
      <c r="M24" s="172"/>
      <c r="N24" s="172"/>
      <c r="O24" s="172"/>
      <c r="P24" s="172"/>
    </row>
    <row r="25" spans="1:16" x14ac:dyDescent="0.25">
      <c r="A25" s="115" t="str">
        <f t="shared" si="0"/>
        <v>BIPD7FS</v>
      </c>
      <c r="C25" s="120" t="s">
        <v>10</v>
      </c>
      <c r="D25" s="120" t="s">
        <v>9</v>
      </c>
      <c r="E25" s="120">
        <v>7</v>
      </c>
      <c r="F25" s="120" t="s">
        <v>6</v>
      </c>
      <c r="G25" s="120" t="s">
        <v>8</v>
      </c>
      <c r="H25" s="165">
        <v>1.27</v>
      </c>
      <c r="J25" s="290"/>
      <c r="K25" s="291"/>
      <c r="L25" s="172"/>
      <c r="M25" s="172"/>
      <c r="N25" s="172"/>
      <c r="O25" s="172"/>
      <c r="P25" s="172"/>
    </row>
    <row r="26" spans="1:16" x14ac:dyDescent="0.25">
      <c r="A26" s="115" t="str">
        <f t="shared" si="0"/>
        <v>BIPD8FS</v>
      </c>
      <c r="C26" s="120" t="s">
        <v>10</v>
      </c>
      <c r="D26" s="120" t="s">
        <v>9</v>
      </c>
      <c r="E26" s="120">
        <v>8</v>
      </c>
      <c r="F26" s="120" t="s">
        <v>6</v>
      </c>
      <c r="G26" s="120" t="s">
        <v>8</v>
      </c>
      <c r="H26" s="165">
        <v>1.2370000000000001</v>
      </c>
      <c r="J26" s="290"/>
      <c r="K26" s="291"/>
      <c r="L26" s="172"/>
      <c r="M26" s="172"/>
      <c r="N26" s="172"/>
      <c r="O26" s="172"/>
      <c r="P26" s="172"/>
    </row>
    <row r="27" spans="1:16" x14ac:dyDescent="0.25">
      <c r="A27" s="115" t="str">
        <f t="shared" si="0"/>
        <v>BIPD0MM</v>
      </c>
      <c r="C27" s="120" t="s">
        <v>10</v>
      </c>
      <c r="D27" s="120" t="s">
        <v>9</v>
      </c>
      <c r="E27" s="120">
        <v>0</v>
      </c>
      <c r="F27" s="120" t="s">
        <v>7</v>
      </c>
      <c r="G27" s="120" t="s">
        <v>7</v>
      </c>
      <c r="H27" s="165">
        <v>1.67</v>
      </c>
      <c r="J27" s="288"/>
      <c r="K27" s="288"/>
      <c r="L27" s="288"/>
      <c r="M27" s="288"/>
      <c r="N27" s="288"/>
      <c r="O27" s="288"/>
      <c r="P27" s="288"/>
    </row>
    <row r="28" spans="1:16" x14ac:dyDescent="0.25">
      <c r="A28" s="115" t="str">
        <f t="shared" si="0"/>
        <v>BIPD1MM</v>
      </c>
      <c r="C28" s="120" t="s">
        <v>10</v>
      </c>
      <c r="D28" s="120" t="s">
        <v>9</v>
      </c>
      <c r="E28" s="120">
        <v>1</v>
      </c>
      <c r="F28" s="120" t="s">
        <v>7</v>
      </c>
      <c r="G28" s="120" t="s">
        <v>7</v>
      </c>
      <c r="H28" s="165">
        <v>1.49</v>
      </c>
    </row>
    <row r="29" spans="1:16" x14ac:dyDescent="0.25">
      <c r="A29" s="115" t="str">
        <f t="shared" si="0"/>
        <v>BIPD2MM</v>
      </c>
      <c r="C29" s="120" t="s">
        <v>10</v>
      </c>
      <c r="D29" s="120" t="s">
        <v>9</v>
      </c>
      <c r="E29" s="120">
        <v>2</v>
      </c>
      <c r="F29" s="120" t="s">
        <v>7</v>
      </c>
      <c r="G29" s="120" t="s">
        <v>7</v>
      </c>
      <c r="H29" s="165">
        <v>1.446</v>
      </c>
    </row>
    <row r="30" spans="1:16" x14ac:dyDescent="0.25">
      <c r="A30" s="115" t="str">
        <f t="shared" si="0"/>
        <v>BIPD3MM</v>
      </c>
      <c r="C30" s="120" t="s">
        <v>10</v>
      </c>
      <c r="D30" s="120" t="s">
        <v>9</v>
      </c>
      <c r="E30" s="120">
        <v>3</v>
      </c>
      <c r="F30" s="120" t="s">
        <v>7</v>
      </c>
      <c r="G30" s="120" t="s">
        <v>7</v>
      </c>
      <c r="H30" s="165">
        <v>1.4410000000000001</v>
      </c>
    </row>
    <row r="31" spans="1:16" x14ac:dyDescent="0.25">
      <c r="A31" s="115" t="str">
        <f t="shared" si="0"/>
        <v>BIPD4MM</v>
      </c>
      <c r="C31" s="120" t="s">
        <v>10</v>
      </c>
      <c r="D31" s="120" t="s">
        <v>9</v>
      </c>
      <c r="E31" s="120">
        <v>4</v>
      </c>
      <c r="F31" s="120" t="s">
        <v>7</v>
      </c>
      <c r="G31" s="120" t="s">
        <v>7</v>
      </c>
      <c r="H31" s="165">
        <v>1.425</v>
      </c>
    </row>
    <row r="32" spans="1:16" x14ac:dyDescent="0.25">
      <c r="A32" s="115" t="str">
        <f t="shared" si="0"/>
        <v>BIPD5MM</v>
      </c>
      <c r="C32" s="120" t="s">
        <v>10</v>
      </c>
      <c r="D32" s="120" t="s">
        <v>9</v>
      </c>
      <c r="E32" s="120">
        <v>5</v>
      </c>
      <c r="F32" s="120" t="s">
        <v>7</v>
      </c>
      <c r="G32" s="120" t="s">
        <v>7</v>
      </c>
      <c r="H32" s="165">
        <v>1.409</v>
      </c>
    </row>
    <row r="33" spans="1:9" x14ac:dyDescent="0.25">
      <c r="A33" s="115" t="str">
        <f t="shared" si="0"/>
        <v>BIPD6MM</v>
      </c>
      <c r="C33" s="120" t="s">
        <v>10</v>
      </c>
      <c r="D33" s="120" t="s">
        <v>9</v>
      </c>
      <c r="E33" s="120">
        <v>6</v>
      </c>
      <c r="F33" s="120" t="s">
        <v>7</v>
      </c>
      <c r="G33" s="120" t="s">
        <v>7</v>
      </c>
      <c r="H33" s="165">
        <v>1.36</v>
      </c>
      <c r="I33" s="156"/>
    </row>
    <row r="34" spans="1:9" x14ac:dyDescent="0.25">
      <c r="A34" s="115" t="str">
        <f t="shared" si="0"/>
        <v>BIPD7MM</v>
      </c>
      <c r="C34" s="120" t="s">
        <v>10</v>
      </c>
      <c r="D34" s="120" t="s">
        <v>9</v>
      </c>
      <c r="E34" s="120">
        <v>7</v>
      </c>
      <c r="F34" s="120" t="s">
        <v>7</v>
      </c>
      <c r="G34" s="120" t="s">
        <v>7</v>
      </c>
      <c r="H34" s="165">
        <v>1.262</v>
      </c>
      <c r="I34" s="156"/>
    </row>
    <row r="35" spans="1:9" x14ac:dyDescent="0.25">
      <c r="A35" s="115" t="str">
        <f t="shared" si="0"/>
        <v>BIPD8MM</v>
      </c>
      <c r="C35" s="120" t="s">
        <v>10</v>
      </c>
      <c r="D35" s="120" t="s">
        <v>9</v>
      </c>
      <c r="E35" s="120">
        <v>8</v>
      </c>
      <c r="F35" s="120" t="s">
        <v>7</v>
      </c>
      <c r="G35" s="120" t="s">
        <v>7</v>
      </c>
      <c r="H35" s="165">
        <v>1.2290000000000001</v>
      </c>
      <c r="I35" s="156"/>
    </row>
    <row r="36" spans="1:9" x14ac:dyDescent="0.25">
      <c r="A36" s="115" t="str">
        <f t="shared" ref="A36:A68" si="1">C36&amp;IF(D36="N","NN","")&amp;IF(E36="[83:X)",83,E36)&amp;F36&amp;G36</f>
        <v>BIPD0FM</v>
      </c>
      <c r="C36" s="120" t="s">
        <v>10</v>
      </c>
      <c r="D36" s="120" t="s">
        <v>9</v>
      </c>
      <c r="E36" s="120">
        <v>0</v>
      </c>
      <c r="F36" s="120" t="s">
        <v>6</v>
      </c>
      <c r="G36" s="120" t="s">
        <v>7</v>
      </c>
      <c r="H36" s="165">
        <v>1.3759999999999999</v>
      </c>
      <c r="I36" s="156"/>
    </row>
    <row r="37" spans="1:9" x14ac:dyDescent="0.25">
      <c r="A37" s="115" t="str">
        <f t="shared" si="1"/>
        <v>BIPD1FM</v>
      </c>
      <c r="C37" s="120" t="s">
        <v>10</v>
      </c>
      <c r="D37" s="120" t="s">
        <v>9</v>
      </c>
      <c r="E37" s="120">
        <v>1</v>
      </c>
      <c r="F37" s="120" t="s">
        <v>6</v>
      </c>
      <c r="G37" s="120" t="s">
        <v>7</v>
      </c>
      <c r="H37" s="165">
        <v>1.36</v>
      </c>
      <c r="I37" s="156"/>
    </row>
    <row r="38" spans="1:9" x14ac:dyDescent="0.25">
      <c r="A38" s="115" t="str">
        <f t="shared" si="1"/>
        <v>BIPD2FM</v>
      </c>
      <c r="C38" s="120" t="s">
        <v>10</v>
      </c>
      <c r="D38" s="120" t="s">
        <v>9</v>
      </c>
      <c r="E38" s="120">
        <v>2</v>
      </c>
      <c r="F38" s="120" t="s">
        <v>6</v>
      </c>
      <c r="G38" s="120" t="s">
        <v>7</v>
      </c>
      <c r="H38" s="165">
        <v>1.343</v>
      </c>
      <c r="I38" s="156"/>
    </row>
    <row r="39" spans="1:9" x14ac:dyDescent="0.25">
      <c r="A39" s="115" t="str">
        <f t="shared" si="1"/>
        <v>BIPD3FM</v>
      </c>
      <c r="C39" s="120" t="s">
        <v>10</v>
      </c>
      <c r="D39" s="120" t="s">
        <v>9</v>
      </c>
      <c r="E39" s="120">
        <v>3</v>
      </c>
      <c r="F39" s="120" t="s">
        <v>6</v>
      </c>
      <c r="G39" s="120" t="s">
        <v>7</v>
      </c>
      <c r="H39" s="165">
        <v>1.319</v>
      </c>
      <c r="I39" s="156"/>
    </row>
    <row r="40" spans="1:9" x14ac:dyDescent="0.25">
      <c r="A40" s="115" t="str">
        <f t="shared" si="1"/>
        <v>BIPD4FM</v>
      </c>
      <c r="C40" s="120" t="s">
        <v>10</v>
      </c>
      <c r="D40" s="120" t="s">
        <v>9</v>
      </c>
      <c r="E40" s="120">
        <v>4</v>
      </c>
      <c r="F40" s="120" t="s">
        <v>6</v>
      </c>
      <c r="G40" s="120" t="s">
        <v>7</v>
      </c>
      <c r="H40" s="165">
        <v>1.294</v>
      </c>
      <c r="I40" s="156"/>
    </row>
    <row r="41" spans="1:9" x14ac:dyDescent="0.25">
      <c r="A41" s="115" t="str">
        <f t="shared" si="1"/>
        <v>BIPD5FM</v>
      </c>
      <c r="C41" s="120" t="s">
        <v>10</v>
      </c>
      <c r="D41" s="120" t="s">
        <v>9</v>
      </c>
      <c r="E41" s="120">
        <v>5</v>
      </c>
      <c r="F41" s="120" t="s">
        <v>6</v>
      </c>
      <c r="G41" s="120" t="s">
        <v>7</v>
      </c>
      <c r="H41" s="165">
        <v>1.278</v>
      </c>
      <c r="I41" s="156"/>
    </row>
    <row r="42" spans="1:9" x14ac:dyDescent="0.25">
      <c r="A42" s="115" t="str">
        <f t="shared" si="1"/>
        <v>BIPD6FM</v>
      </c>
      <c r="C42" s="120" t="s">
        <v>10</v>
      </c>
      <c r="D42" s="120" t="s">
        <v>9</v>
      </c>
      <c r="E42" s="120">
        <v>6</v>
      </c>
      <c r="F42" s="120" t="s">
        <v>6</v>
      </c>
      <c r="G42" s="120" t="s">
        <v>7</v>
      </c>
      <c r="H42" s="165">
        <v>1.262</v>
      </c>
      <c r="I42" s="156"/>
    </row>
    <row r="43" spans="1:9" x14ac:dyDescent="0.25">
      <c r="A43" s="115" t="str">
        <f t="shared" si="1"/>
        <v>BIPD7FM</v>
      </c>
      <c r="C43" s="120" t="s">
        <v>10</v>
      </c>
      <c r="D43" s="120" t="s">
        <v>9</v>
      </c>
      <c r="E43" s="120">
        <v>7</v>
      </c>
      <c r="F43" s="120" t="s">
        <v>6</v>
      </c>
      <c r="G43" s="120" t="s">
        <v>7</v>
      </c>
      <c r="H43" s="165">
        <v>1.2450000000000001</v>
      </c>
      <c r="I43" s="156"/>
    </row>
    <row r="44" spans="1:9" x14ac:dyDescent="0.25">
      <c r="A44" s="115" t="str">
        <f t="shared" si="1"/>
        <v>BIPD8FM</v>
      </c>
      <c r="C44" s="120" t="s">
        <v>10</v>
      </c>
      <c r="D44" s="120" t="s">
        <v>9</v>
      </c>
      <c r="E44" s="120">
        <v>8</v>
      </c>
      <c r="F44" s="120" t="s">
        <v>6</v>
      </c>
      <c r="G44" s="120" t="s">
        <v>7</v>
      </c>
      <c r="H44" s="165">
        <v>1.2130000000000001</v>
      </c>
      <c r="I44" s="156"/>
    </row>
    <row r="45" spans="1:9" x14ac:dyDescent="0.25">
      <c r="A45" s="115" t="str">
        <f t="shared" si="1"/>
        <v>BIPD9XX</v>
      </c>
      <c r="C45" s="120" t="s">
        <v>10</v>
      </c>
      <c r="D45" s="120" t="s">
        <v>9</v>
      </c>
      <c r="E45" s="120">
        <v>9</v>
      </c>
      <c r="F45" s="120" t="s">
        <v>15</v>
      </c>
      <c r="G45" s="120" t="s">
        <v>15</v>
      </c>
      <c r="H45" s="165">
        <v>1.18</v>
      </c>
      <c r="I45" s="156"/>
    </row>
    <row r="46" spans="1:9" x14ac:dyDescent="0.25">
      <c r="A46" s="115" t="str">
        <f t="shared" si="1"/>
        <v>BIPD10XX</v>
      </c>
      <c r="C46" s="120" t="s">
        <v>10</v>
      </c>
      <c r="D46" s="120" t="s">
        <v>9</v>
      </c>
      <c r="E46" s="120">
        <v>10</v>
      </c>
      <c r="F46" s="120" t="s">
        <v>15</v>
      </c>
      <c r="G46" s="120" t="s">
        <v>15</v>
      </c>
      <c r="H46" s="165">
        <v>1.1719999999999999</v>
      </c>
      <c r="I46" s="156"/>
    </row>
    <row r="47" spans="1:9" x14ac:dyDescent="0.25">
      <c r="A47" s="115" t="str">
        <f t="shared" si="1"/>
        <v>BIPD11XX</v>
      </c>
      <c r="C47" s="120" t="s">
        <v>10</v>
      </c>
      <c r="D47" s="120" t="s">
        <v>9</v>
      </c>
      <c r="E47" s="120">
        <v>11</v>
      </c>
      <c r="F47" s="120" t="s">
        <v>15</v>
      </c>
      <c r="G47" s="120" t="s">
        <v>15</v>
      </c>
      <c r="H47" s="165">
        <v>1.127</v>
      </c>
      <c r="I47" s="156"/>
    </row>
    <row r="48" spans="1:9" x14ac:dyDescent="0.25">
      <c r="A48" s="115" t="str">
        <f t="shared" si="1"/>
        <v>BIPD12XX</v>
      </c>
      <c r="C48" s="120" t="s">
        <v>10</v>
      </c>
      <c r="D48" s="120" t="s">
        <v>9</v>
      </c>
      <c r="E48" s="120">
        <v>12</v>
      </c>
      <c r="F48" s="120" t="s">
        <v>15</v>
      </c>
      <c r="G48" s="120" t="s">
        <v>15</v>
      </c>
      <c r="H48" s="165">
        <v>1.123</v>
      </c>
      <c r="I48" s="156"/>
    </row>
    <row r="49" spans="1:9" x14ac:dyDescent="0.25">
      <c r="A49" s="115" t="str">
        <f t="shared" si="1"/>
        <v>BIPD13XX</v>
      </c>
      <c r="C49" s="120" t="s">
        <v>10</v>
      </c>
      <c r="D49" s="120" t="s">
        <v>9</v>
      </c>
      <c r="E49" s="120">
        <v>13</v>
      </c>
      <c r="F49" s="120" t="s">
        <v>15</v>
      </c>
      <c r="G49" s="120" t="s">
        <v>15</v>
      </c>
      <c r="H49" s="165">
        <v>1.1060000000000001</v>
      </c>
      <c r="I49" s="156"/>
    </row>
    <row r="50" spans="1:9" x14ac:dyDescent="0.25">
      <c r="A50" s="115" t="str">
        <f t="shared" si="1"/>
        <v>BIPD14XX</v>
      </c>
      <c r="C50" s="120" t="s">
        <v>10</v>
      </c>
      <c r="D50" s="120" t="s">
        <v>9</v>
      </c>
      <c r="E50" s="120">
        <v>14</v>
      </c>
      <c r="F50" s="120" t="s">
        <v>15</v>
      </c>
      <c r="G50" s="120" t="s">
        <v>15</v>
      </c>
      <c r="H50" s="165">
        <v>1.069</v>
      </c>
      <c r="I50" s="156"/>
    </row>
    <row r="51" spans="1:9" x14ac:dyDescent="0.25">
      <c r="A51" s="115" t="str">
        <f t="shared" si="1"/>
        <v>BIPD15XX</v>
      </c>
      <c r="C51" s="120" t="s">
        <v>10</v>
      </c>
      <c r="D51" s="120" t="s">
        <v>9</v>
      </c>
      <c r="E51" s="120">
        <v>15</v>
      </c>
      <c r="F51" s="120" t="s">
        <v>15</v>
      </c>
      <c r="G51" s="120" t="s">
        <v>15</v>
      </c>
      <c r="H51" s="165">
        <v>1.0649999999999999</v>
      </c>
      <c r="I51" s="156"/>
    </row>
    <row r="52" spans="1:9" x14ac:dyDescent="0.25">
      <c r="A52" s="115" t="str">
        <f t="shared" si="1"/>
        <v>BIPD16XX</v>
      </c>
      <c r="C52" s="120" t="s">
        <v>10</v>
      </c>
      <c r="D52" s="120" t="s">
        <v>9</v>
      </c>
      <c r="E52" s="120">
        <v>16</v>
      </c>
      <c r="F52" s="120" t="s">
        <v>15</v>
      </c>
      <c r="G52" s="120" t="s">
        <v>15</v>
      </c>
      <c r="H52" s="165">
        <v>1.0609999999999999</v>
      </c>
      <c r="I52" s="156"/>
    </row>
    <row r="53" spans="1:9" x14ac:dyDescent="0.25">
      <c r="A53" s="115" t="str">
        <f t="shared" si="1"/>
        <v>BIPD17XX</v>
      </c>
      <c r="C53" s="120" t="s">
        <v>10</v>
      </c>
      <c r="D53" s="120" t="s">
        <v>9</v>
      </c>
      <c r="E53" s="120">
        <v>17</v>
      </c>
      <c r="F53" s="120" t="s">
        <v>15</v>
      </c>
      <c r="G53" s="120" t="s">
        <v>15</v>
      </c>
      <c r="H53" s="165">
        <v>1.0569999999999999</v>
      </c>
      <c r="I53" s="156"/>
    </row>
    <row r="54" spans="1:9" x14ac:dyDescent="0.25">
      <c r="A54" s="115" t="str">
        <f t="shared" si="1"/>
        <v>BIPD18XX</v>
      </c>
      <c r="C54" s="120" t="s">
        <v>10</v>
      </c>
      <c r="D54" s="120" t="s">
        <v>9</v>
      </c>
      <c r="E54" s="120">
        <v>18</v>
      </c>
      <c r="F54" s="120" t="s">
        <v>15</v>
      </c>
      <c r="G54" s="120" t="s">
        <v>15</v>
      </c>
      <c r="H54" s="165">
        <v>1.0529999999999999</v>
      </c>
      <c r="I54" s="156"/>
    </row>
    <row r="55" spans="1:9" x14ac:dyDescent="0.25">
      <c r="A55" s="115" t="str">
        <f t="shared" si="1"/>
        <v>BIPD19XX</v>
      </c>
      <c r="C55" s="120" t="s">
        <v>10</v>
      </c>
      <c r="D55" s="120" t="s">
        <v>9</v>
      </c>
      <c r="E55" s="120">
        <v>19</v>
      </c>
      <c r="F55" s="120" t="s">
        <v>15</v>
      </c>
      <c r="G55" s="120" t="s">
        <v>15</v>
      </c>
      <c r="H55" s="165">
        <v>1.0509999999999999</v>
      </c>
      <c r="I55" s="156"/>
    </row>
    <row r="56" spans="1:9" x14ac:dyDescent="0.25">
      <c r="A56" s="115" t="str">
        <f t="shared" si="1"/>
        <v>BIPD20XX</v>
      </c>
      <c r="C56" s="120" t="s">
        <v>10</v>
      </c>
      <c r="D56" s="120" t="s">
        <v>9</v>
      </c>
      <c r="E56" s="120">
        <v>20</v>
      </c>
      <c r="F56" s="120" t="s">
        <v>15</v>
      </c>
      <c r="G56" s="120" t="s">
        <v>15</v>
      </c>
      <c r="H56" s="165">
        <v>1.0489999999999999</v>
      </c>
      <c r="I56" s="156"/>
    </row>
    <row r="57" spans="1:9" x14ac:dyDescent="0.25">
      <c r="A57" s="115" t="str">
        <f t="shared" si="1"/>
        <v>BIPD21XX</v>
      </c>
      <c r="C57" s="120" t="s">
        <v>10</v>
      </c>
      <c r="D57" s="120" t="s">
        <v>9</v>
      </c>
      <c r="E57" s="120">
        <v>21</v>
      </c>
      <c r="F57" s="120" t="s">
        <v>15</v>
      </c>
      <c r="G57" s="120" t="s">
        <v>15</v>
      </c>
      <c r="H57" s="165">
        <v>1.0449999999999999</v>
      </c>
      <c r="I57" s="156"/>
    </row>
    <row r="58" spans="1:9" x14ac:dyDescent="0.25">
      <c r="A58" s="115" t="str">
        <f t="shared" si="1"/>
        <v>BIPD22XX</v>
      </c>
      <c r="C58" s="120" t="s">
        <v>10</v>
      </c>
      <c r="D58" s="120" t="s">
        <v>9</v>
      </c>
      <c r="E58" s="120">
        <v>22</v>
      </c>
      <c r="F58" s="120" t="s">
        <v>15</v>
      </c>
      <c r="G58" s="120" t="s">
        <v>15</v>
      </c>
      <c r="H58" s="165">
        <v>1.0409999999999999</v>
      </c>
      <c r="I58" s="156"/>
    </row>
    <row r="59" spans="1:9" x14ac:dyDescent="0.25">
      <c r="A59" s="115" t="str">
        <f t="shared" si="1"/>
        <v>BIPD23XX</v>
      </c>
      <c r="C59" s="120" t="s">
        <v>10</v>
      </c>
      <c r="D59" s="120" t="s">
        <v>9</v>
      </c>
      <c r="E59" s="120">
        <v>23</v>
      </c>
      <c r="F59" s="120" t="s">
        <v>15</v>
      </c>
      <c r="G59" s="120" t="s">
        <v>15</v>
      </c>
      <c r="H59" s="165">
        <v>1.0369999999999999</v>
      </c>
      <c r="I59" s="156"/>
    </row>
    <row r="60" spans="1:9" x14ac:dyDescent="0.25">
      <c r="A60" s="115" t="str">
        <f t="shared" si="1"/>
        <v>BIPD24XX</v>
      </c>
      <c r="C60" s="120" t="s">
        <v>10</v>
      </c>
      <c r="D60" s="120" t="s">
        <v>9</v>
      </c>
      <c r="E60" s="120">
        <v>24</v>
      </c>
      <c r="F60" s="120" t="s">
        <v>15</v>
      </c>
      <c r="G60" s="120" t="s">
        <v>15</v>
      </c>
      <c r="H60" s="165">
        <v>1.0329999999999999</v>
      </c>
      <c r="I60" s="156"/>
    </row>
    <row r="61" spans="1:9" x14ac:dyDescent="0.25">
      <c r="A61" s="115" t="str">
        <f t="shared" si="1"/>
        <v>BIPD25XX</v>
      </c>
      <c r="C61" s="120" t="s">
        <v>10</v>
      </c>
      <c r="D61" s="120" t="s">
        <v>9</v>
      </c>
      <c r="E61" s="120">
        <v>25</v>
      </c>
      <c r="F61" s="120" t="s">
        <v>15</v>
      </c>
      <c r="G61" s="120" t="s">
        <v>15</v>
      </c>
      <c r="H61" s="165">
        <v>1.0289999999999999</v>
      </c>
      <c r="I61" s="156"/>
    </row>
    <row r="62" spans="1:9" x14ac:dyDescent="0.25">
      <c r="A62" s="115" t="str">
        <f t="shared" si="1"/>
        <v>BIPD26XX</v>
      </c>
      <c r="C62" s="120" t="s">
        <v>10</v>
      </c>
      <c r="D62" s="120" t="s">
        <v>9</v>
      </c>
      <c r="E62" s="120">
        <v>26</v>
      </c>
      <c r="F62" s="120" t="s">
        <v>15</v>
      </c>
      <c r="G62" s="120" t="s">
        <v>15</v>
      </c>
      <c r="H62" s="165">
        <v>1.0249999999999999</v>
      </c>
      <c r="I62" s="156"/>
    </row>
    <row r="63" spans="1:9" x14ac:dyDescent="0.25">
      <c r="A63" s="115" t="str">
        <f t="shared" si="1"/>
        <v>BIPD27XX</v>
      </c>
      <c r="C63" s="120" t="s">
        <v>10</v>
      </c>
      <c r="D63" s="120" t="s">
        <v>9</v>
      </c>
      <c r="E63" s="120">
        <v>27</v>
      </c>
      <c r="F63" s="120" t="s">
        <v>15</v>
      </c>
      <c r="G63" s="120" t="s">
        <v>15</v>
      </c>
      <c r="H63" s="165">
        <v>1.012</v>
      </c>
      <c r="I63" s="156"/>
    </row>
    <row r="64" spans="1:9" x14ac:dyDescent="0.25">
      <c r="A64" s="115" t="str">
        <f t="shared" si="1"/>
        <v>BIPD28XX</v>
      </c>
      <c r="C64" s="120" t="s">
        <v>10</v>
      </c>
      <c r="D64" s="120" t="s">
        <v>9</v>
      </c>
      <c r="E64" s="120">
        <v>28</v>
      </c>
      <c r="F64" s="120" t="s">
        <v>15</v>
      </c>
      <c r="G64" s="120" t="s">
        <v>15</v>
      </c>
      <c r="H64" s="165">
        <v>1.008</v>
      </c>
      <c r="I64" s="156"/>
    </row>
    <row r="65" spans="1:9" x14ac:dyDescent="0.25">
      <c r="A65" s="115" t="str">
        <f t="shared" si="1"/>
        <v>BIPD29XX</v>
      </c>
      <c r="C65" s="120" t="s">
        <v>10</v>
      </c>
      <c r="D65" s="120" t="s">
        <v>9</v>
      </c>
      <c r="E65" s="120">
        <v>29</v>
      </c>
      <c r="F65" s="120" t="s">
        <v>15</v>
      </c>
      <c r="G65" s="120" t="s">
        <v>15</v>
      </c>
      <c r="H65" s="165">
        <v>1.004</v>
      </c>
      <c r="I65" s="156"/>
    </row>
    <row r="66" spans="1:9" x14ac:dyDescent="0.25">
      <c r="A66" s="115" t="str">
        <f t="shared" si="1"/>
        <v>BIPD30XX</v>
      </c>
      <c r="C66" s="120" t="s">
        <v>10</v>
      </c>
      <c r="D66" s="120" t="s">
        <v>9</v>
      </c>
      <c r="E66" s="120">
        <v>30</v>
      </c>
      <c r="F66" s="120" t="s">
        <v>15</v>
      </c>
      <c r="G66" s="120" t="s">
        <v>15</v>
      </c>
      <c r="H66" s="165">
        <v>1</v>
      </c>
      <c r="I66" s="156"/>
    </row>
    <row r="67" spans="1:9" x14ac:dyDescent="0.25">
      <c r="A67" s="115" t="str">
        <f t="shared" si="1"/>
        <v>BIPD31XX</v>
      </c>
      <c r="C67" s="120" t="s">
        <v>10</v>
      </c>
      <c r="D67" s="120" t="s">
        <v>9</v>
      </c>
      <c r="E67" s="120">
        <v>31</v>
      </c>
      <c r="F67" s="120" t="s">
        <v>15</v>
      </c>
      <c r="G67" s="120" t="s">
        <v>15</v>
      </c>
      <c r="H67" s="165">
        <v>0.996</v>
      </c>
      <c r="I67" s="156"/>
    </row>
    <row r="68" spans="1:9" x14ac:dyDescent="0.25">
      <c r="A68" s="115" t="str">
        <f t="shared" si="1"/>
        <v>BIPD32XX</v>
      </c>
      <c r="C68" s="120" t="s">
        <v>10</v>
      </c>
      <c r="D68" s="120" t="s">
        <v>9</v>
      </c>
      <c r="E68" s="120">
        <v>32</v>
      </c>
      <c r="F68" s="120" t="s">
        <v>15</v>
      </c>
      <c r="G68" s="120" t="s">
        <v>15</v>
      </c>
      <c r="H68" s="165">
        <v>0.99199999999999999</v>
      </c>
      <c r="I68" s="156"/>
    </row>
    <row r="69" spans="1:9" x14ac:dyDescent="0.25">
      <c r="A69" s="115" t="str">
        <f t="shared" ref="A69:A119" si="2">C69&amp;IF(D69="N","NN","")&amp;IF(E69="[83:X)",83,E69)&amp;F69&amp;G69</f>
        <v>BIPD33XX</v>
      </c>
      <c r="C69" s="120" t="s">
        <v>10</v>
      </c>
      <c r="D69" s="120" t="s">
        <v>9</v>
      </c>
      <c r="E69" s="120">
        <v>33</v>
      </c>
      <c r="F69" s="120" t="s">
        <v>15</v>
      </c>
      <c r="G69" s="120" t="s">
        <v>15</v>
      </c>
      <c r="H69" s="165">
        <v>0.98799999999999999</v>
      </c>
      <c r="I69" s="156"/>
    </row>
    <row r="70" spans="1:9" x14ac:dyDescent="0.25">
      <c r="A70" s="115" t="str">
        <f t="shared" si="2"/>
        <v>BIPD34XX</v>
      </c>
      <c r="C70" s="120" t="s">
        <v>10</v>
      </c>
      <c r="D70" s="120" t="s">
        <v>9</v>
      </c>
      <c r="E70" s="120">
        <v>34</v>
      </c>
      <c r="F70" s="120" t="s">
        <v>15</v>
      </c>
      <c r="G70" s="120" t="s">
        <v>15</v>
      </c>
      <c r="H70" s="165">
        <v>0.98399999999999999</v>
      </c>
      <c r="I70" s="156"/>
    </row>
    <row r="71" spans="1:9" x14ac:dyDescent="0.25">
      <c r="A71" s="115" t="str">
        <f t="shared" si="2"/>
        <v>BIPD35XX</v>
      </c>
      <c r="C71" s="120" t="s">
        <v>10</v>
      </c>
      <c r="D71" s="120" t="s">
        <v>9</v>
      </c>
      <c r="E71" s="120">
        <v>35</v>
      </c>
      <c r="F71" s="120" t="s">
        <v>15</v>
      </c>
      <c r="G71" s="120" t="s">
        <v>15</v>
      </c>
      <c r="H71" s="165">
        <v>0.98</v>
      </c>
      <c r="I71" s="156"/>
    </row>
    <row r="72" spans="1:9" x14ac:dyDescent="0.25">
      <c r="A72" s="115" t="str">
        <f t="shared" si="2"/>
        <v>BIPD36XX</v>
      </c>
      <c r="C72" s="120" t="s">
        <v>10</v>
      </c>
      <c r="D72" s="120" t="s">
        <v>9</v>
      </c>
      <c r="E72" s="120">
        <v>36</v>
      </c>
      <c r="F72" s="120" t="s">
        <v>15</v>
      </c>
      <c r="G72" s="120" t="s">
        <v>15</v>
      </c>
      <c r="H72" s="165">
        <v>0.97499999999999998</v>
      </c>
      <c r="I72" s="156"/>
    </row>
    <row r="73" spans="1:9" x14ac:dyDescent="0.25">
      <c r="A73" s="115" t="str">
        <f t="shared" si="2"/>
        <v>BIPD37XX</v>
      </c>
      <c r="C73" s="120" t="s">
        <v>10</v>
      </c>
      <c r="D73" s="120" t="s">
        <v>9</v>
      </c>
      <c r="E73" s="120">
        <v>37</v>
      </c>
      <c r="F73" s="120" t="s">
        <v>15</v>
      </c>
      <c r="G73" s="120" t="s">
        <v>15</v>
      </c>
      <c r="H73" s="165">
        <v>0.97099999999999997</v>
      </c>
      <c r="I73" s="156"/>
    </row>
    <row r="74" spans="1:9" x14ac:dyDescent="0.25">
      <c r="A74" s="115" t="str">
        <f t="shared" si="2"/>
        <v>BIPD38XX</v>
      </c>
      <c r="C74" s="120" t="s">
        <v>10</v>
      </c>
      <c r="D74" s="120" t="s">
        <v>9</v>
      </c>
      <c r="E74" s="120">
        <v>38</v>
      </c>
      <c r="F74" s="120" t="s">
        <v>15</v>
      </c>
      <c r="G74" s="120" t="s">
        <v>15</v>
      </c>
      <c r="H74" s="165">
        <v>0.96699999999999997</v>
      </c>
      <c r="I74" s="156"/>
    </row>
    <row r="75" spans="1:9" x14ac:dyDescent="0.25">
      <c r="A75" s="115" t="str">
        <f t="shared" si="2"/>
        <v>BIPD39XX</v>
      </c>
      <c r="C75" s="120" t="s">
        <v>10</v>
      </c>
      <c r="D75" s="120" t="s">
        <v>9</v>
      </c>
      <c r="E75" s="120">
        <v>39</v>
      </c>
      <c r="F75" s="120" t="s">
        <v>15</v>
      </c>
      <c r="G75" s="120" t="s">
        <v>15</v>
      </c>
      <c r="H75" s="165">
        <v>0.95099999999999996</v>
      </c>
      <c r="I75" s="156"/>
    </row>
    <row r="76" spans="1:9" x14ac:dyDescent="0.25">
      <c r="A76" s="115" t="str">
        <f t="shared" si="2"/>
        <v>BIPD40XX</v>
      </c>
      <c r="C76" s="120" t="s">
        <v>10</v>
      </c>
      <c r="D76" s="120" t="s">
        <v>9</v>
      </c>
      <c r="E76" s="120">
        <v>40</v>
      </c>
      <c r="F76" s="120" t="s">
        <v>15</v>
      </c>
      <c r="G76" s="120" t="s">
        <v>15</v>
      </c>
      <c r="H76" s="165">
        <v>0.94699999999999995</v>
      </c>
      <c r="I76" s="156"/>
    </row>
    <row r="77" spans="1:9" x14ac:dyDescent="0.25">
      <c r="A77" s="115" t="str">
        <f t="shared" si="2"/>
        <v>BIPD41XX</v>
      </c>
      <c r="C77" s="120" t="s">
        <v>10</v>
      </c>
      <c r="D77" s="120" t="s">
        <v>9</v>
      </c>
      <c r="E77" s="120">
        <v>41</v>
      </c>
      <c r="F77" s="120" t="s">
        <v>15</v>
      </c>
      <c r="G77" s="120" t="s">
        <v>15</v>
      </c>
      <c r="H77" s="165">
        <v>0.92600000000000005</v>
      </c>
      <c r="I77" s="156"/>
    </row>
    <row r="78" spans="1:9" x14ac:dyDescent="0.25">
      <c r="A78" s="115" t="str">
        <f t="shared" si="2"/>
        <v>BIPD42XX</v>
      </c>
      <c r="C78" s="120" t="s">
        <v>10</v>
      </c>
      <c r="D78" s="120" t="s">
        <v>9</v>
      </c>
      <c r="E78" s="120">
        <v>42</v>
      </c>
      <c r="F78" s="120" t="s">
        <v>15</v>
      </c>
      <c r="G78" s="120" t="s">
        <v>15</v>
      </c>
      <c r="H78" s="165">
        <v>0.91800000000000004</v>
      </c>
      <c r="I78" s="156"/>
    </row>
    <row r="79" spans="1:9" x14ac:dyDescent="0.25">
      <c r="A79" s="115" t="str">
        <f t="shared" si="2"/>
        <v>BIPD43XX</v>
      </c>
      <c r="C79" s="120" t="s">
        <v>10</v>
      </c>
      <c r="D79" s="120" t="s">
        <v>9</v>
      </c>
      <c r="E79" s="120">
        <v>43</v>
      </c>
      <c r="F79" s="120" t="s">
        <v>15</v>
      </c>
      <c r="G79" s="120" t="s">
        <v>15</v>
      </c>
      <c r="H79" s="165">
        <v>0.91</v>
      </c>
      <c r="I79" s="156"/>
    </row>
    <row r="80" spans="1:9" x14ac:dyDescent="0.25">
      <c r="A80" s="115" t="str">
        <f t="shared" si="2"/>
        <v>BIPD44XX</v>
      </c>
      <c r="C80" s="120" t="s">
        <v>10</v>
      </c>
      <c r="D80" s="120" t="s">
        <v>9</v>
      </c>
      <c r="E80" s="120">
        <v>44</v>
      </c>
      <c r="F80" s="120" t="s">
        <v>15</v>
      </c>
      <c r="G80" s="120" t="s">
        <v>15</v>
      </c>
      <c r="H80" s="165">
        <v>0.90200000000000002</v>
      </c>
      <c r="I80" s="156"/>
    </row>
    <row r="81" spans="1:9" x14ac:dyDescent="0.25">
      <c r="A81" s="115" t="str">
        <f t="shared" si="2"/>
        <v>BIPD45XX</v>
      </c>
      <c r="C81" s="120" t="s">
        <v>10</v>
      </c>
      <c r="D81" s="120" t="s">
        <v>9</v>
      </c>
      <c r="E81" s="120">
        <v>45</v>
      </c>
      <c r="F81" s="120" t="s">
        <v>15</v>
      </c>
      <c r="G81" s="120" t="s">
        <v>15</v>
      </c>
      <c r="H81" s="165">
        <v>0.877</v>
      </c>
      <c r="I81" s="156"/>
    </row>
    <row r="82" spans="1:9" x14ac:dyDescent="0.25">
      <c r="A82" s="115" t="str">
        <f t="shared" si="2"/>
        <v>BIPD46XX</v>
      </c>
      <c r="C82" s="120" t="s">
        <v>10</v>
      </c>
      <c r="D82" s="120" t="s">
        <v>9</v>
      </c>
      <c r="E82" s="120">
        <v>46</v>
      </c>
      <c r="F82" s="120" t="s">
        <v>15</v>
      </c>
      <c r="G82" s="120" t="s">
        <v>15</v>
      </c>
      <c r="H82" s="165">
        <v>0.86499999999999999</v>
      </c>
      <c r="I82" s="156"/>
    </row>
    <row r="83" spans="1:9" x14ac:dyDescent="0.25">
      <c r="A83" s="115" t="str">
        <f t="shared" si="2"/>
        <v>BIPD47XX</v>
      </c>
      <c r="C83" s="120" t="s">
        <v>10</v>
      </c>
      <c r="D83" s="120" t="s">
        <v>9</v>
      </c>
      <c r="E83" s="120">
        <v>47</v>
      </c>
      <c r="F83" s="120" t="s">
        <v>15</v>
      </c>
      <c r="G83" s="120" t="s">
        <v>15</v>
      </c>
      <c r="H83" s="165">
        <v>0.86099999999999999</v>
      </c>
      <c r="I83" s="156"/>
    </row>
    <row r="84" spans="1:9" x14ac:dyDescent="0.25">
      <c r="A84" s="115" t="str">
        <f t="shared" si="2"/>
        <v>BIPD48XX</v>
      </c>
      <c r="C84" s="120" t="s">
        <v>10</v>
      </c>
      <c r="D84" s="120" t="s">
        <v>9</v>
      </c>
      <c r="E84" s="120">
        <v>48</v>
      </c>
      <c r="F84" s="120" t="s">
        <v>15</v>
      </c>
      <c r="G84" s="120" t="s">
        <v>15</v>
      </c>
      <c r="H84" s="165">
        <v>0.81599999999999995</v>
      </c>
      <c r="I84" s="156"/>
    </row>
    <row r="85" spans="1:9" x14ac:dyDescent="0.25">
      <c r="A85" s="115" t="str">
        <f t="shared" si="2"/>
        <v>BIPD49XX</v>
      </c>
      <c r="C85" s="120" t="s">
        <v>10</v>
      </c>
      <c r="D85" s="120" t="s">
        <v>9</v>
      </c>
      <c r="E85" s="120">
        <v>49</v>
      </c>
      <c r="F85" s="120" t="s">
        <v>15</v>
      </c>
      <c r="G85" s="120" t="s">
        <v>15</v>
      </c>
      <c r="H85" s="165">
        <v>0.89500000000000002</v>
      </c>
      <c r="I85" s="156"/>
    </row>
    <row r="86" spans="1:9" x14ac:dyDescent="0.25">
      <c r="A86" s="115" t="str">
        <f t="shared" si="2"/>
        <v>BIPD50XX</v>
      </c>
      <c r="C86" s="120" t="s">
        <v>10</v>
      </c>
      <c r="D86" s="120" t="s">
        <v>9</v>
      </c>
      <c r="E86" s="120">
        <v>50</v>
      </c>
      <c r="F86" s="120" t="s">
        <v>15</v>
      </c>
      <c r="G86" s="120" t="s">
        <v>15</v>
      </c>
      <c r="H86" s="165">
        <v>0.93500000000000005</v>
      </c>
      <c r="I86" s="156"/>
    </row>
    <row r="87" spans="1:9" x14ac:dyDescent="0.25">
      <c r="A87" s="115" t="str">
        <f t="shared" si="2"/>
        <v>BIPD51XX</v>
      </c>
      <c r="C87" s="120" t="s">
        <v>10</v>
      </c>
      <c r="D87" s="120" t="s">
        <v>9</v>
      </c>
      <c r="E87" s="120">
        <v>51</v>
      </c>
      <c r="F87" s="120" t="s">
        <v>15</v>
      </c>
      <c r="G87" s="120" t="s">
        <v>15</v>
      </c>
      <c r="H87" s="165">
        <v>0.93899999999999995</v>
      </c>
      <c r="I87" s="156"/>
    </row>
    <row r="88" spans="1:9" x14ac:dyDescent="0.25">
      <c r="A88" s="115" t="str">
        <f t="shared" si="2"/>
        <v>BIPD52XX</v>
      </c>
      <c r="C88" s="120" t="s">
        <v>10</v>
      </c>
      <c r="D88" s="120" t="s">
        <v>9</v>
      </c>
      <c r="E88" s="120">
        <v>52</v>
      </c>
      <c r="F88" s="120" t="s">
        <v>15</v>
      </c>
      <c r="G88" s="120" t="s">
        <v>15</v>
      </c>
      <c r="H88" s="165">
        <v>0.94199999999999995</v>
      </c>
      <c r="I88" s="156"/>
    </row>
    <row r="89" spans="1:9" x14ac:dyDescent="0.25">
      <c r="A89" s="115" t="str">
        <f t="shared" si="2"/>
        <v>BIPD53XX</v>
      </c>
      <c r="C89" s="120" t="s">
        <v>10</v>
      </c>
      <c r="D89" s="120" t="s">
        <v>9</v>
      </c>
      <c r="E89" s="120">
        <v>53</v>
      </c>
      <c r="F89" s="120" t="s">
        <v>15</v>
      </c>
      <c r="G89" s="120" t="s">
        <v>15</v>
      </c>
      <c r="H89" s="165">
        <v>0.94699999999999995</v>
      </c>
      <c r="I89" s="156"/>
    </row>
    <row r="90" spans="1:9" x14ac:dyDescent="0.25">
      <c r="A90" s="115" t="str">
        <f t="shared" si="2"/>
        <v>BIPD54XX</v>
      </c>
      <c r="C90" s="120" t="s">
        <v>10</v>
      </c>
      <c r="D90" s="120" t="s">
        <v>9</v>
      </c>
      <c r="E90" s="120">
        <v>54</v>
      </c>
      <c r="F90" s="120" t="s">
        <v>15</v>
      </c>
      <c r="G90" s="120" t="s">
        <v>15</v>
      </c>
      <c r="H90" s="165">
        <v>0.95099999999999996</v>
      </c>
      <c r="I90" s="156"/>
    </row>
    <row r="91" spans="1:9" x14ac:dyDescent="0.25">
      <c r="A91" s="115" t="str">
        <f t="shared" si="2"/>
        <v>BIPD55XX</v>
      </c>
      <c r="C91" s="120" t="s">
        <v>10</v>
      </c>
      <c r="D91" s="120" t="s">
        <v>9</v>
      </c>
      <c r="E91" s="120">
        <v>55</v>
      </c>
      <c r="F91" s="120" t="s">
        <v>15</v>
      </c>
      <c r="G91" s="120" t="s">
        <v>15</v>
      </c>
      <c r="H91" s="165">
        <v>0.99199999999999999</v>
      </c>
      <c r="I91" s="156"/>
    </row>
    <row r="92" spans="1:9" x14ac:dyDescent="0.25">
      <c r="A92" s="115" t="str">
        <f t="shared" si="2"/>
        <v>BIPD56XX</v>
      </c>
      <c r="C92" s="120" t="s">
        <v>10</v>
      </c>
      <c r="D92" s="120" t="s">
        <v>9</v>
      </c>
      <c r="E92" s="120">
        <v>56</v>
      </c>
      <c r="F92" s="120" t="s">
        <v>15</v>
      </c>
      <c r="G92" s="120" t="s">
        <v>15</v>
      </c>
      <c r="H92" s="165">
        <v>0.995</v>
      </c>
      <c r="I92" s="156"/>
    </row>
    <row r="93" spans="1:9" x14ac:dyDescent="0.25">
      <c r="A93" s="115" t="str">
        <f t="shared" si="2"/>
        <v>BIPD57XX</v>
      </c>
      <c r="C93" s="120" t="s">
        <v>10</v>
      </c>
      <c r="D93" s="120" t="s">
        <v>9</v>
      </c>
      <c r="E93" s="120">
        <v>57</v>
      </c>
      <c r="F93" s="120" t="s">
        <v>15</v>
      </c>
      <c r="G93" s="120" t="s">
        <v>15</v>
      </c>
      <c r="H93" s="165">
        <v>1.016</v>
      </c>
      <c r="I93" s="156"/>
    </row>
    <row r="94" spans="1:9" x14ac:dyDescent="0.25">
      <c r="A94" s="115" t="str">
        <f t="shared" si="2"/>
        <v>BIPD58XX</v>
      </c>
      <c r="C94" s="120" t="s">
        <v>10</v>
      </c>
      <c r="D94" s="120" t="s">
        <v>9</v>
      </c>
      <c r="E94" s="120">
        <v>58</v>
      </c>
      <c r="F94" s="120" t="s">
        <v>15</v>
      </c>
      <c r="G94" s="120" t="s">
        <v>15</v>
      </c>
      <c r="H94" s="165">
        <v>1.0820000000000001</v>
      </c>
      <c r="I94" s="156"/>
    </row>
    <row r="95" spans="1:9" x14ac:dyDescent="0.25">
      <c r="A95" s="115" t="str">
        <f t="shared" si="2"/>
        <v>BIPD59XX</v>
      </c>
      <c r="C95" s="120" t="s">
        <v>10</v>
      </c>
      <c r="D95" s="120" t="s">
        <v>9</v>
      </c>
      <c r="E95" s="120">
        <v>59</v>
      </c>
      <c r="F95" s="120" t="s">
        <v>15</v>
      </c>
      <c r="G95" s="120" t="s">
        <v>15</v>
      </c>
      <c r="H95" s="165">
        <v>1.0980000000000001</v>
      </c>
      <c r="I95" s="156"/>
    </row>
    <row r="96" spans="1:9" x14ac:dyDescent="0.25">
      <c r="A96" s="115" t="str">
        <f t="shared" si="2"/>
        <v>BIPD60XX</v>
      </c>
      <c r="C96" s="120" t="s">
        <v>10</v>
      </c>
      <c r="D96" s="120" t="s">
        <v>9</v>
      </c>
      <c r="E96" s="120">
        <v>60</v>
      </c>
      <c r="F96" s="120" t="s">
        <v>15</v>
      </c>
      <c r="G96" s="120" t="s">
        <v>15</v>
      </c>
      <c r="H96" s="165">
        <v>1.1140000000000001</v>
      </c>
      <c r="I96" s="156"/>
    </row>
    <row r="97" spans="1:9" x14ac:dyDescent="0.25">
      <c r="A97" s="115" t="str">
        <f t="shared" si="2"/>
        <v>BIPD61XX</v>
      </c>
      <c r="C97" s="120" t="s">
        <v>10</v>
      </c>
      <c r="D97" s="120" t="s">
        <v>9</v>
      </c>
      <c r="E97" s="120">
        <v>61</v>
      </c>
      <c r="F97" s="120" t="s">
        <v>15</v>
      </c>
      <c r="G97" s="120" t="s">
        <v>15</v>
      </c>
      <c r="H97" s="165">
        <v>1.123</v>
      </c>
      <c r="I97" s="156"/>
    </row>
    <row r="98" spans="1:9" x14ac:dyDescent="0.25">
      <c r="A98" s="115" t="str">
        <f t="shared" si="2"/>
        <v>BIPD62XX</v>
      </c>
      <c r="C98" s="120" t="s">
        <v>10</v>
      </c>
      <c r="D98" s="120" t="s">
        <v>9</v>
      </c>
      <c r="E98" s="120">
        <v>62</v>
      </c>
      <c r="F98" s="120" t="s">
        <v>15</v>
      </c>
      <c r="G98" s="120" t="s">
        <v>15</v>
      </c>
      <c r="H98" s="165">
        <v>1.18</v>
      </c>
      <c r="I98" s="156"/>
    </row>
    <row r="99" spans="1:9" x14ac:dyDescent="0.25">
      <c r="A99" s="115" t="str">
        <f t="shared" si="2"/>
        <v>BIPD63XX</v>
      </c>
      <c r="C99" s="120" t="s">
        <v>10</v>
      </c>
      <c r="D99" s="120" t="s">
        <v>9</v>
      </c>
      <c r="E99" s="120">
        <v>63</v>
      </c>
      <c r="F99" s="120" t="s">
        <v>15</v>
      </c>
      <c r="G99" s="120" t="s">
        <v>15</v>
      </c>
      <c r="H99" s="165">
        <v>1.2130000000000001</v>
      </c>
      <c r="I99" s="156"/>
    </row>
    <row r="100" spans="1:9" x14ac:dyDescent="0.25">
      <c r="A100" s="115" t="str">
        <f t="shared" si="2"/>
        <v>BIPD64XX</v>
      </c>
      <c r="C100" s="120" t="s">
        <v>10</v>
      </c>
      <c r="D100" s="120" t="s">
        <v>9</v>
      </c>
      <c r="E100" s="120">
        <v>64</v>
      </c>
      <c r="F100" s="120" t="s">
        <v>15</v>
      </c>
      <c r="G100" s="120" t="s">
        <v>15</v>
      </c>
      <c r="H100" s="165">
        <v>1.2450000000000001</v>
      </c>
      <c r="I100" s="156"/>
    </row>
    <row r="101" spans="1:9" x14ac:dyDescent="0.25">
      <c r="A101" s="115" t="str">
        <f t="shared" si="2"/>
        <v>BIPD65XX</v>
      </c>
      <c r="C101" s="120" t="s">
        <v>10</v>
      </c>
      <c r="D101" s="120" t="s">
        <v>9</v>
      </c>
      <c r="E101" s="120">
        <v>65</v>
      </c>
      <c r="F101" s="120" t="s">
        <v>15</v>
      </c>
      <c r="G101" s="120" t="s">
        <v>15</v>
      </c>
      <c r="H101" s="165">
        <v>1.2490000000000001</v>
      </c>
      <c r="I101" s="156"/>
    </row>
    <row r="102" spans="1:9" x14ac:dyDescent="0.25">
      <c r="A102" s="115" t="str">
        <f t="shared" si="2"/>
        <v>BIPD66XX</v>
      </c>
      <c r="C102" s="120" t="s">
        <v>10</v>
      </c>
      <c r="D102" s="120" t="s">
        <v>9</v>
      </c>
      <c r="E102" s="120">
        <v>66</v>
      </c>
      <c r="F102" s="120" t="s">
        <v>15</v>
      </c>
      <c r="G102" s="120" t="s">
        <v>15</v>
      </c>
      <c r="H102" s="165">
        <v>1.2529999999999999</v>
      </c>
      <c r="I102" s="156"/>
    </row>
    <row r="103" spans="1:9" x14ac:dyDescent="0.25">
      <c r="A103" s="115" t="str">
        <f t="shared" si="2"/>
        <v>BIPD67XX</v>
      </c>
      <c r="C103" s="120" t="s">
        <v>10</v>
      </c>
      <c r="D103" s="120" t="s">
        <v>9</v>
      </c>
      <c r="E103" s="120">
        <v>67</v>
      </c>
      <c r="F103" s="120" t="s">
        <v>15</v>
      </c>
      <c r="G103" s="120" t="s">
        <v>15</v>
      </c>
      <c r="H103" s="165">
        <v>1.258</v>
      </c>
      <c r="I103" s="156"/>
    </row>
    <row r="104" spans="1:9" x14ac:dyDescent="0.25">
      <c r="A104" s="115" t="str">
        <f t="shared" si="2"/>
        <v>BIPD68XX</v>
      </c>
      <c r="C104" s="120" t="s">
        <v>10</v>
      </c>
      <c r="D104" s="120" t="s">
        <v>9</v>
      </c>
      <c r="E104" s="120">
        <v>68</v>
      </c>
      <c r="F104" s="120" t="s">
        <v>15</v>
      </c>
      <c r="G104" s="120" t="s">
        <v>15</v>
      </c>
      <c r="H104" s="165">
        <v>1.262</v>
      </c>
      <c r="I104" s="156"/>
    </row>
    <row r="105" spans="1:9" x14ac:dyDescent="0.25">
      <c r="A105" s="115" t="str">
        <f t="shared" si="2"/>
        <v>BIPD69XX</v>
      </c>
      <c r="C105" s="120" t="s">
        <v>10</v>
      </c>
      <c r="D105" s="120" t="s">
        <v>9</v>
      </c>
      <c r="E105" s="120">
        <v>69</v>
      </c>
      <c r="F105" s="120" t="s">
        <v>15</v>
      </c>
      <c r="G105" s="120" t="s">
        <v>15</v>
      </c>
      <c r="H105" s="165">
        <v>1.262</v>
      </c>
      <c r="I105" s="156"/>
    </row>
    <row r="106" spans="1:9" x14ac:dyDescent="0.25">
      <c r="A106" s="115" t="str">
        <f t="shared" si="2"/>
        <v>BIPD70XX</v>
      </c>
      <c r="C106" s="120" t="s">
        <v>10</v>
      </c>
      <c r="D106" s="120" t="s">
        <v>9</v>
      </c>
      <c r="E106" s="120">
        <v>70</v>
      </c>
      <c r="F106" s="120" t="s">
        <v>15</v>
      </c>
      <c r="G106" s="120" t="s">
        <v>15</v>
      </c>
      <c r="H106" s="165">
        <v>1.262</v>
      </c>
      <c r="I106" s="156"/>
    </row>
    <row r="107" spans="1:9" x14ac:dyDescent="0.25">
      <c r="A107" s="115" t="str">
        <f t="shared" si="2"/>
        <v>BIPD71XX</v>
      </c>
      <c r="C107" s="120" t="s">
        <v>10</v>
      </c>
      <c r="D107" s="120" t="s">
        <v>9</v>
      </c>
      <c r="E107" s="120">
        <v>71</v>
      </c>
      <c r="F107" s="120" t="s">
        <v>15</v>
      </c>
      <c r="G107" s="120" t="s">
        <v>15</v>
      </c>
      <c r="H107" s="165">
        <v>1.262</v>
      </c>
      <c r="I107" s="156"/>
    </row>
    <row r="108" spans="1:9" x14ac:dyDescent="0.25">
      <c r="A108" s="115" t="str">
        <f t="shared" si="2"/>
        <v>BIPD72XX</v>
      </c>
      <c r="C108" s="120" t="s">
        <v>10</v>
      </c>
      <c r="D108" s="120" t="s">
        <v>9</v>
      </c>
      <c r="E108" s="120">
        <v>72</v>
      </c>
      <c r="F108" s="120" t="s">
        <v>15</v>
      </c>
      <c r="G108" s="120" t="s">
        <v>15</v>
      </c>
      <c r="H108" s="165">
        <v>1.262</v>
      </c>
      <c r="I108" s="156"/>
    </row>
    <row r="109" spans="1:9" x14ac:dyDescent="0.25">
      <c r="A109" s="115" t="str">
        <f t="shared" si="2"/>
        <v>BIPD73XX</v>
      </c>
      <c r="C109" s="120" t="s">
        <v>10</v>
      </c>
      <c r="D109" s="120" t="s">
        <v>9</v>
      </c>
      <c r="E109" s="120">
        <v>73</v>
      </c>
      <c r="F109" s="120" t="s">
        <v>15</v>
      </c>
      <c r="G109" s="120" t="s">
        <v>15</v>
      </c>
      <c r="H109" s="165">
        <v>1.262</v>
      </c>
      <c r="I109" s="156"/>
    </row>
    <row r="110" spans="1:9" x14ac:dyDescent="0.25">
      <c r="A110" s="115" t="str">
        <f t="shared" si="2"/>
        <v>BIPD74XX</v>
      </c>
      <c r="C110" s="120" t="s">
        <v>10</v>
      </c>
      <c r="D110" s="120" t="s">
        <v>9</v>
      </c>
      <c r="E110" s="120">
        <v>74</v>
      </c>
      <c r="F110" s="120" t="s">
        <v>15</v>
      </c>
      <c r="G110" s="120" t="s">
        <v>15</v>
      </c>
      <c r="H110" s="165">
        <v>1.262</v>
      </c>
      <c r="I110" s="156"/>
    </row>
    <row r="111" spans="1:9" x14ac:dyDescent="0.25">
      <c r="A111" s="115" t="str">
        <f t="shared" si="2"/>
        <v>BIPD75XX</v>
      </c>
      <c r="C111" s="120" t="s">
        <v>10</v>
      </c>
      <c r="D111" s="120" t="s">
        <v>9</v>
      </c>
      <c r="E111" s="120">
        <v>75</v>
      </c>
      <c r="F111" s="120" t="s">
        <v>15</v>
      </c>
      <c r="G111" s="120" t="s">
        <v>15</v>
      </c>
      <c r="H111" s="165">
        <v>1.262</v>
      </c>
      <c r="I111" s="156"/>
    </row>
    <row r="112" spans="1:9" x14ac:dyDescent="0.25">
      <c r="A112" s="115" t="str">
        <f t="shared" si="2"/>
        <v>BIPD76XX</v>
      </c>
      <c r="C112" s="120" t="s">
        <v>10</v>
      </c>
      <c r="D112" s="120" t="s">
        <v>9</v>
      </c>
      <c r="E112" s="120">
        <v>76</v>
      </c>
      <c r="F112" s="120" t="s">
        <v>15</v>
      </c>
      <c r="G112" s="120" t="s">
        <v>15</v>
      </c>
      <c r="H112" s="165">
        <v>1.262</v>
      </c>
      <c r="I112" s="156"/>
    </row>
    <row r="113" spans="1:9" x14ac:dyDescent="0.25">
      <c r="A113" s="115" t="str">
        <f t="shared" si="2"/>
        <v>BIPD77XX</v>
      </c>
      <c r="C113" s="120" t="s">
        <v>10</v>
      </c>
      <c r="D113" s="120" t="s">
        <v>9</v>
      </c>
      <c r="E113" s="120">
        <v>77</v>
      </c>
      <c r="F113" s="120" t="s">
        <v>15</v>
      </c>
      <c r="G113" s="120" t="s">
        <v>15</v>
      </c>
      <c r="H113" s="165">
        <v>1.262</v>
      </c>
      <c r="I113" s="156"/>
    </row>
    <row r="114" spans="1:9" x14ac:dyDescent="0.25">
      <c r="A114" s="115" t="str">
        <f t="shared" si="2"/>
        <v>BIPD78XX</v>
      </c>
      <c r="C114" s="120" t="s">
        <v>10</v>
      </c>
      <c r="D114" s="120" t="s">
        <v>9</v>
      </c>
      <c r="E114" s="120">
        <v>78</v>
      </c>
      <c r="F114" s="120" t="s">
        <v>15</v>
      </c>
      <c r="G114" s="120" t="s">
        <v>15</v>
      </c>
      <c r="H114" s="165">
        <v>1.262</v>
      </c>
      <c r="I114" s="156"/>
    </row>
    <row r="115" spans="1:9" x14ac:dyDescent="0.25">
      <c r="A115" s="115" t="str">
        <f t="shared" si="2"/>
        <v>BIPD79XX</v>
      </c>
      <c r="C115" s="120" t="s">
        <v>10</v>
      </c>
      <c r="D115" s="120" t="s">
        <v>9</v>
      </c>
      <c r="E115" s="120">
        <v>79</v>
      </c>
      <c r="F115" s="120" t="s">
        <v>15</v>
      </c>
      <c r="G115" s="120" t="s">
        <v>15</v>
      </c>
      <c r="H115" s="165">
        <v>1.262</v>
      </c>
      <c r="I115" s="156"/>
    </row>
    <row r="116" spans="1:9" x14ac:dyDescent="0.25">
      <c r="A116" s="115" t="str">
        <f t="shared" si="2"/>
        <v>BIPD80XX</v>
      </c>
      <c r="C116" s="120" t="s">
        <v>10</v>
      </c>
      <c r="D116" s="120" t="s">
        <v>9</v>
      </c>
      <c r="E116" s="120">
        <v>80</v>
      </c>
      <c r="F116" s="120" t="s">
        <v>15</v>
      </c>
      <c r="G116" s="120" t="s">
        <v>15</v>
      </c>
      <c r="H116" s="165">
        <v>1.262</v>
      </c>
      <c r="I116" s="156"/>
    </row>
    <row r="117" spans="1:9" x14ac:dyDescent="0.25">
      <c r="A117" s="115" t="str">
        <f t="shared" si="2"/>
        <v>BIPD81XX</v>
      </c>
      <c r="C117" s="120" t="s">
        <v>10</v>
      </c>
      <c r="D117" s="120" t="s">
        <v>9</v>
      </c>
      <c r="E117" s="120">
        <v>81</v>
      </c>
      <c r="F117" s="120" t="s">
        <v>15</v>
      </c>
      <c r="G117" s="120" t="s">
        <v>15</v>
      </c>
      <c r="H117" s="165">
        <v>1.262</v>
      </c>
      <c r="I117" s="156"/>
    </row>
    <row r="118" spans="1:9" x14ac:dyDescent="0.25">
      <c r="A118" s="115" t="str">
        <f t="shared" si="2"/>
        <v>BIPD82XX</v>
      </c>
      <c r="C118" s="120" t="s">
        <v>10</v>
      </c>
      <c r="D118" s="120" t="s">
        <v>9</v>
      </c>
      <c r="E118" s="120">
        <v>82</v>
      </c>
      <c r="F118" s="120" t="s">
        <v>15</v>
      </c>
      <c r="G118" s="120" t="s">
        <v>15</v>
      </c>
      <c r="H118" s="165">
        <v>1.262</v>
      </c>
      <c r="I118" s="156"/>
    </row>
    <row r="119" spans="1:9" x14ac:dyDescent="0.25">
      <c r="A119" s="115" t="str">
        <f t="shared" si="2"/>
        <v>BIPD83XX</v>
      </c>
      <c r="C119" s="120" t="s">
        <v>10</v>
      </c>
      <c r="D119" s="120" t="s">
        <v>9</v>
      </c>
      <c r="E119" s="120" t="s">
        <v>27</v>
      </c>
      <c r="F119" s="120" t="s">
        <v>15</v>
      </c>
      <c r="G119" s="120" t="s">
        <v>15</v>
      </c>
      <c r="H119" s="165">
        <v>1.262</v>
      </c>
      <c r="I119" s="156"/>
    </row>
    <row r="120" spans="1:9" x14ac:dyDescent="0.25">
      <c r="A120" s="115" t="str">
        <f t="shared" ref="A120:A152" si="3">C120&amp;IF(D120="N","NN","")&amp;IF(E120="[83:X)",83,E120)&amp;F120&amp;G120</f>
        <v>COLLNNXXX</v>
      </c>
      <c r="C120" s="120" t="s">
        <v>13</v>
      </c>
      <c r="D120" s="120" t="s">
        <v>5</v>
      </c>
      <c r="E120" s="120" t="s">
        <v>15</v>
      </c>
      <c r="F120" s="120" t="s">
        <v>15</v>
      </c>
      <c r="G120" s="120" t="s">
        <v>15</v>
      </c>
      <c r="H120" s="165">
        <v>1.1830000000000001</v>
      </c>
      <c r="I120" s="156"/>
    </row>
    <row r="121" spans="1:9" x14ac:dyDescent="0.25">
      <c r="A121" s="115" t="str">
        <f t="shared" si="3"/>
        <v>COLL0MS</v>
      </c>
      <c r="C121" s="120" t="s">
        <v>13</v>
      </c>
      <c r="D121" s="120" t="s">
        <v>9</v>
      </c>
      <c r="E121" s="120">
        <v>0</v>
      </c>
      <c r="F121" s="120" t="s">
        <v>7</v>
      </c>
      <c r="G121" s="120" t="s">
        <v>8</v>
      </c>
      <c r="H121" s="165">
        <v>1.827</v>
      </c>
      <c r="I121" s="156"/>
    </row>
    <row r="122" spans="1:9" x14ac:dyDescent="0.25">
      <c r="A122" s="115" t="str">
        <f t="shared" si="3"/>
        <v>COLL1MS</v>
      </c>
      <c r="C122" s="120" t="s">
        <v>13</v>
      </c>
      <c r="D122" s="120" t="s">
        <v>9</v>
      </c>
      <c r="E122" s="120">
        <v>1</v>
      </c>
      <c r="F122" s="120" t="s">
        <v>7</v>
      </c>
      <c r="G122" s="120" t="s">
        <v>8</v>
      </c>
      <c r="H122" s="165">
        <v>1.6040000000000001</v>
      </c>
      <c r="I122" s="156"/>
    </row>
    <row r="123" spans="1:9" x14ac:dyDescent="0.25">
      <c r="A123" s="115" t="str">
        <f t="shared" si="3"/>
        <v>COLL2MS</v>
      </c>
      <c r="C123" s="120" t="s">
        <v>13</v>
      </c>
      <c r="D123" s="120" t="s">
        <v>9</v>
      </c>
      <c r="E123" s="120">
        <v>2</v>
      </c>
      <c r="F123" s="120" t="s">
        <v>7</v>
      </c>
      <c r="G123" s="120" t="s">
        <v>8</v>
      </c>
      <c r="H123" s="165">
        <v>1.536</v>
      </c>
      <c r="I123" s="156"/>
    </row>
    <row r="124" spans="1:9" x14ac:dyDescent="0.25">
      <c r="A124" s="115" t="str">
        <f t="shared" si="3"/>
        <v>COLL3MS</v>
      </c>
      <c r="C124" s="120" t="s">
        <v>13</v>
      </c>
      <c r="D124" s="120" t="s">
        <v>9</v>
      </c>
      <c r="E124" s="120">
        <v>3</v>
      </c>
      <c r="F124" s="120" t="s">
        <v>7</v>
      </c>
      <c r="G124" s="120" t="s">
        <v>8</v>
      </c>
      <c r="H124" s="165">
        <v>1.5289999999999999</v>
      </c>
      <c r="I124" s="156"/>
    </row>
    <row r="125" spans="1:9" x14ac:dyDescent="0.25">
      <c r="A125" s="115" t="str">
        <f t="shared" si="3"/>
        <v>COLL4MS</v>
      </c>
      <c r="C125" s="120" t="s">
        <v>13</v>
      </c>
      <c r="D125" s="120" t="s">
        <v>9</v>
      </c>
      <c r="E125" s="120">
        <v>4</v>
      </c>
      <c r="F125" s="120" t="s">
        <v>7</v>
      </c>
      <c r="G125" s="120" t="s">
        <v>8</v>
      </c>
      <c r="H125" s="165">
        <v>1.468</v>
      </c>
      <c r="I125" s="156"/>
    </row>
    <row r="126" spans="1:9" x14ac:dyDescent="0.25">
      <c r="A126" s="115" t="str">
        <f t="shared" si="3"/>
        <v>COLL5MS</v>
      </c>
      <c r="C126" s="120" t="s">
        <v>13</v>
      </c>
      <c r="D126" s="120" t="s">
        <v>9</v>
      </c>
      <c r="E126" s="120">
        <v>5</v>
      </c>
      <c r="F126" s="120" t="s">
        <v>7</v>
      </c>
      <c r="G126" s="120" t="s">
        <v>8</v>
      </c>
      <c r="H126" s="165">
        <v>1.4610000000000001</v>
      </c>
      <c r="I126" s="156"/>
    </row>
    <row r="127" spans="1:9" x14ac:dyDescent="0.25">
      <c r="A127" s="115" t="str">
        <f t="shared" si="3"/>
        <v>COLL6MS</v>
      </c>
      <c r="C127" s="120" t="s">
        <v>13</v>
      </c>
      <c r="D127" s="120" t="s">
        <v>9</v>
      </c>
      <c r="E127" s="120">
        <v>6</v>
      </c>
      <c r="F127" s="120" t="s">
        <v>7</v>
      </c>
      <c r="G127" s="120" t="s">
        <v>8</v>
      </c>
      <c r="H127" s="165">
        <v>1.421</v>
      </c>
      <c r="I127" s="156"/>
    </row>
    <row r="128" spans="1:9" x14ac:dyDescent="0.25">
      <c r="A128" s="115" t="str">
        <f t="shared" si="3"/>
        <v>COLL7MS</v>
      </c>
      <c r="C128" s="120" t="s">
        <v>13</v>
      </c>
      <c r="D128" s="120" t="s">
        <v>9</v>
      </c>
      <c r="E128" s="120">
        <v>7</v>
      </c>
      <c r="F128" s="120" t="s">
        <v>7</v>
      </c>
      <c r="G128" s="120" t="s">
        <v>8</v>
      </c>
      <c r="H128" s="165">
        <v>1.353</v>
      </c>
      <c r="I128" s="156"/>
    </row>
    <row r="129" spans="1:9" x14ac:dyDescent="0.25">
      <c r="A129" s="115" t="str">
        <f t="shared" si="3"/>
        <v>COLL8MS</v>
      </c>
      <c r="C129" s="120" t="s">
        <v>13</v>
      </c>
      <c r="D129" s="120" t="s">
        <v>9</v>
      </c>
      <c r="E129" s="120">
        <v>8</v>
      </c>
      <c r="F129" s="120" t="s">
        <v>7</v>
      </c>
      <c r="G129" s="120" t="s">
        <v>8</v>
      </c>
      <c r="H129" s="165">
        <v>1.319</v>
      </c>
      <c r="I129" s="156"/>
    </row>
    <row r="130" spans="1:9" x14ac:dyDescent="0.25">
      <c r="A130" s="115" t="str">
        <f t="shared" si="3"/>
        <v>COLL9MS</v>
      </c>
      <c r="C130" s="120" t="s">
        <v>13</v>
      </c>
      <c r="D130" s="120" t="s">
        <v>9</v>
      </c>
      <c r="E130" s="120">
        <v>9</v>
      </c>
      <c r="F130" s="120" t="s">
        <v>7</v>
      </c>
      <c r="G130" s="120" t="s">
        <v>8</v>
      </c>
      <c r="H130" s="165">
        <v>1.2649999999999999</v>
      </c>
      <c r="I130" s="156"/>
    </row>
    <row r="131" spans="1:9" x14ac:dyDescent="0.25">
      <c r="A131" s="115" t="str">
        <f t="shared" si="3"/>
        <v>COLL10MS</v>
      </c>
      <c r="C131" s="120" t="s">
        <v>13</v>
      </c>
      <c r="D131" s="120" t="s">
        <v>9</v>
      </c>
      <c r="E131" s="120">
        <v>10</v>
      </c>
      <c r="F131" s="120" t="s">
        <v>7</v>
      </c>
      <c r="G131" s="120" t="s">
        <v>8</v>
      </c>
      <c r="H131" s="165">
        <v>1.2509999999999999</v>
      </c>
      <c r="I131" s="156"/>
    </row>
    <row r="132" spans="1:9" x14ac:dyDescent="0.25">
      <c r="A132" s="115" t="str">
        <f t="shared" si="3"/>
        <v>COLL11MS</v>
      </c>
      <c r="C132" s="120" t="s">
        <v>13</v>
      </c>
      <c r="D132" s="120" t="s">
        <v>9</v>
      </c>
      <c r="E132" s="120">
        <v>11</v>
      </c>
      <c r="F132" s="120" t="s">
        <v>7</v>
      </c>
      <c r="G132" s="120" t="s">
        <v>8</v>
      </c>
      <c r="H132" s="165">
        <v>1.2310000000000001</v>
      </c>
      <c r="I132" s="156"/>
    </row>
    <row r="133" spans="1:9" x14ac:dyDescent="0.25">
      <c r="A133" s="115" t="str">
        <f t="shared" si="3"/>
        <v>COLL12MS</v>
      </c>
      <c r="C133" s="120" t="s">
        <v>13</v>
      </c>
      <c r="D133" s="120" t="s">
        <v>9</v>
      </c>
      <c r="E133" s="120">
        <v>12</v>
      </c>
      <c r="F133" s="120" t="s">
        <v>7</v>
      </c>
      <c r="G133" s="120" t="s">
        <v>8</v>
      </c>
      <c r="H133" s="165">
        <v>1.2170000000000001</v>
      </c>
      <c r="I133" s="156"/>
    </row>
    <row r="134" spans="1:9" x14ac:dyDescent="0.25">
      <c r="A134" s="115" t="str">
        <f t="shared" si="3"/>
        <v>COLL13MS</v>
      </c>
      <c r="C134" s="120" t="s">
        <v>13</v>
      </c>
      <c r="D134" s="120" t="s">
        <v>9</v>
      </c>
      <c r="E134" s="120">
        <v>13</v>
      </c>
      <c r="F134" s="120" t="s">
        <v>7</v>
      </c>
      <c r="G134" s="120" t="s">
        <v>8</v>
      </c>
      <c r="H134" s="165">
        <v>1.2030000000000001</v>
      </c>
      <c r="I134" s="156"/>
    </row>
    <row r="135" spans="1:9" x14ac:dyDescent="0.25">
      <c r="A135" s="115" t="str">
        <f t="shared" si="3"/>
        <v>COLL0FS</v>
      </c>
      <c r="C135" s="120" t="s">
        <v>13</v>
      </c>
      <c r="D135" s="120" t="s">
        <v>9</v>
      </c>
      <c r="E135" s="120">
        <v>0</v>
      </c>
      <c r="F135" s="120" t="s">
        <v>6</v>
      </c>
      <c r="G135" s="120" t="s">
        <v>8</v>
      </c>
      <c r="H135" s="165">
        <v>1.59</v>
      </c>
      <c r="I135" s="156"/>
    </row>
    <row r="136" spans="1:9" x14ac:dyDescent="0.25">
      <c r="A136" s="115" t="str">
        <f t="shared" si="3"/>
        <v>COLL1FS</v>
      </c>
      <c r="C136" s="120" t="s">
        <v>13</v>
      </c>
      <c r="D136" s="120" t="s">
        <v>9</v>
      </c>
      <c r="E136" s="120">
        <v>1</v>
      </c>
      <c r="F136" s="120" t="s">
        <v>6</v>
      </c>
      <c r="G136" s="120" t="s">
        <v>8</v>
      </c>
      <c r="H136" s="165">
        <v>1.4610000000000001</v>
      </c>
      <c r="I136" s="156"/>
    </row>
    <row r="137" spans="1:9" x14ac:dyDescent="0.25">
      <c r="A137" s="115" t="str">
        <f t="shared" si="3"/>
        <v>COLL2FS</v>
      </c>
      <c r="C137" s="120" t="s">
        <v>13</v>
      </c>
      <c r="D137" s="120" t="s">
        <v>9</v>
      </c>
      <c r="E137" s="120">
        <v>2</v>
      </c>
      <c r="F137" s="120" t="s">
        <v>6</v>
      </c>
      <c r="G137" s="120" t="s">
        <v>8</v>
      </c>
      <c r="H137" s="165">
        <v>1.3660000000000001</v>
      </c>
      <c r="I137" s="156"/>
    </row>
    <row r="138" spans="1:9" x14ac:dyDescent="0.25">
      <c r="A138" s="115" t="str">
        <f t="shared" si="3"/>
        <v>COLL3FS</v>
      </c>
      <c r="C138" s="120" t="s">
        <v>13</v>
      </c>
      <c r="D138" s="120" t="s">
        <v>9</v>
      </c>
      <c r="E138" s="120">
        <v>3</v>
      </c>
      <c r="F138" s="120" t="s">
        <v>6</v>
      </c>
      <c r="G138" s="120" t="s">
        <v>8</v>
      </c>
      <c r="H138" s="165">
        <v>1.3660000000000001</v>
      </c>
      <c r="I138" s="156"/>
    </row>
    <row r="139" spans="1:9" x14ac:dyDescent="0.25">
      <c r="A139" s="115" t="str">
        <f t="shared" si="3"/>
        <v>COLL4FS</v>
      </c>
      <c r="C139" s="120" t="s">
        <v>13</v>
      </c>
      <c r="D139" s="120" t="s">
        <v>9</v>
      </c>
      <c r="E139" s="120">
        <v>4</v>
      </c>
      <c r="F139" s="120" t="s">
        <v>6</v>
      </c>
      <c r="G139" s="120" t="s">
        <v>8</v>
      </c>
      <c r="H139" s="165">
        <v>1.3320000000000001</v>
      </c>
      <c r="I139" s="156"/>
    </row>
    <row r="140" spans="1:9" x14ac:dyDescent="0.25">
      <c r="A140" s="115" t="str">
        <f t="shared" si="3"/>
        <v>COLL5FS</v>
      </c>
      <c r="C140" s="120" t="s">
        <v>13</v>
      </c>
      <c r="D140" s="120" t="s">
        <v>9</v>
      </c>
      <c r="E140" s="120">
        <v>5</v>
      </c>
      <c r="F140" s="120" t="s">
        <v>6</v>
      </c>
      <c r="G140" s="120" t="s">
        <v>8</v>
      </c>
      <c r="H140" s="165">
        <v>1.3260000000000001</v>
      </c>
      <c r="I140" s="156"/>
    </row>
    <row r="141" spans="1:9" x14ac:dyDescent="0.25">
      <c r="A141" s="115" t="str">
        <f t="shared" si="3"/>
        <v>COLL6FS</v>
      </c>
      <c r="C141" s="120" t="s">
        <v>13</v>
      </c>
      <c r="D141" s="120" t="s">
        <v>9</v>
      </c>
      <c r="E141" s="120">
        <v>6</v>
      </c>
      <c r="F141" s="120" t="s">
        <v>6</v>
      </c>
      <c r="G141" s="120" t="s">
        <v>8</v>
      </c>
      <c r="H141" s="165">
        <v>1.3049999999999999</v>
      </c>
      <c r="I141" s="156"/>
    </row>
    <row r="142" spans="1:9" x14ac:dyDescent="0.25">
      <c r="A142" s="115" t="str">
        <f t="shared" si="3"/>
        <v>COLL7FS</v>
      </c>
      <c r="C142" s="120" t="s">
        <v>13</v>
      </c>
      <c r="D142" s="120" t="s">
        <v>9</v>
      </c>
      <c r="E142" s="120">
        <v>7</v>
      </c>
      <c r="F142" s="120" t="s">
        <v>6</v>
      </c>
      <c r="G142" s="120" t="s">
        <v>8</v>
      </c>
      <c r="H142" s="165">
        <v>1.2849999999999999</v>
      </c>
      <c r="I142" s="156"/>
    </row>
    <row r="143" spans="1:9" x14ac:dyDescent="0.25">
      <c r="A143" s="115" t="str">
        <f t="shared" si="3"/>
        <v>COLL8FS</v>
      </c>
      <c r="C143" s="120" t="s">
        <v>13</v>
      </c>
      <c r="D143" s="120" t="s">
        <v>9</v>
      </c>
      <c r="E143" s="120">
        <v>8</v>
      </c>
      <c r="F143" s="120" t="s">
        <v>6</v>
      </c>
      <c r="G143" s="120" t="s">
        <v>8</v>
      </c>
      <c r="H143" s="165">
        <v>1.2649999999999999</v>
      </c>
      <c r="I143" s="156"/>
    </row>
    <row r="144" spans="1:9" x14ac:dyDescent="0.25">
      <c r="A144" s="115" t="str">
        <f t="shared" si="3"/>
        <v>COLL0MM</v>
      </c>
      <c r="C144" s="120" t="s">
        <v>13</v>
      </c>
      <c r="D144" s="120" t="s">
        <v>9</v>
      </c>
      <c r="E144" s="120">
        <v>0</v>
      </c>
      <c r="F144" s="120" t="s">
        <v>7</v>
      </c>
      <c r="G144" s="120" t="s">
        <v>7</v>
      </c>
      <c r="H144" s="165">
        <v>1.522</v>
      </c>
      <c r="I144" s="156"/>
    </row>
    <row r="145" spans="1:9" x14ac:dyDescent="0.25">
      <c r="A145" s="115" t="str">
        <f t="shared" si="3"/>
        <v>COLL1MM</v>
      </c>
      <c r="C145" s="120" t="s">
        <v>13</v>
      </c>
      <c r="D145" s="120" t="s">
        <v>9</v>
      </c>
      <c r="E145" s="120">
        <v>1</v>
      </c>
      <c r="F145" s="120" t="s">
        <v>7</v>
      </c>
      <c r="G145" s="120" t="s">
        <v>7</v>
      </c>
      <c r="H145" s="165">
        <v>1.488</v>
      </c>
      <c r="I145" s="156"/>
    </row>
    <row r="146" spans="1:9" x14ac:dyDescent="0.25">
      <c r="A146" s="115" t="str">
        <f t="shared" si="3"/>
        <v>COLL2MM</v>
      </c>
      <c r="C146" s="120" t="s">
        <v>13</v>
      </c>
      <c r="D146" s="120" t="s">
        <v>9</v>
      </c>
      <c r="E146" s="120">
        <v>2</v>
      </c>
      <c r="F146" s="120" t="s">
        <v>7</v>
      </c>
      <c r="G146" s="120" t="s">
        <v>7</v>
      </c>
      <c r="H146" s="165">
        <v>1.468</v>
      </c>
      <c r="I146" s="156"/>
    </row>
    <row r="147" spans="1:9" x14ac:dyDescent="0.25">
      <c r="A147" s="115" t="str">
        <f t="shared" si="3"/>
        <v>COLL3MM</v>
      </c>
      <c r="C147" s="120" t="s">
        <v>13</v>
      </c>
      <c r="D147" s="120" t="s">
        <v>9</v>
      </c>
      <c r="E147" s="120">
        <v>3</v>
      </c>
      <c r="F147" s="120" t="s">
        <v>7</v>
      </c>
      <c r="G147" s="120" t="s">
        <v>7</v>
      </c>
      <c r="H147" s="165">
        <v>1.448</v>
      </c>
      <c r="I147" s="156"/>
    </row>
    <row r="148" spans="1:9" x14ac:dyDescent="0.25">
      <c r="A148" s="115" t="str">
        <f t="shared" si="3"/>
        <v>COLL4MM</v>
      </c>
      <c r="C148" s="120" t="s">
        <v>13</v>
      </c>
      <c r="D148" s="120" t="s">
        <v>9</v>
      </c>
      <c r="E148" s="120">
        <v>4</v>
      </c>
      <c r="F148" s="120" t="s">
        <v>7</v>
      </c>
      <c r="G148" s="120" t="s">
        <v>7</v>
      </c>
      <c r="H148" s="165">
        <v>1.427</v>
      </c>
      <c r="I148" s="156"/>
    </row>
    <row r="149" spans="1:9" x14ac:dyDescent="0.25">
      <c r="A149" s="115" t="str">
        <f t="shared" si="3"/>
        <v>COLL5MM</v>
      </c>
      <c r="C149" s="120" t="s">
        <v>13</v>
      </c>
      <c r="D149" s="120" t="s">
        <v>9</v>
      </c>
      <c r="E149" s="120">
        <v>5</v>
      </c>
      <c r="F149" s="120" t="s">
        <v>7</v>
      </c>
      <c r="G149" s="120" t="s">
        <v>7</v>
      </c>
      <c r="H149" s="165">
        <v>1.4</v>
      </c>
      <c r="I149" s="156"/>
    </row>
    <row r="150" spans="1:9" x14ac:dyDescent="0.25">
      <c r="A150" s="115" t="str">
        <f t="shared" si="3"/>
        <v>COLL6MM</v>
      </c>
      <c r="C150" s="120" t="s">
        <v>13</v>
      </c>
      <c r="D150" s="120" t="s">
        <v>9</v>
      </c>
      <c r="E150" s="120">
        <v>6</v>
      </c>
      <c r="F150" s="120" t="s">
        <v>7</v>
      </c>
      <c r="G150" s="120" t="s">
        <v>7</v>
      </c>
      <c r="H150" s="165">
        <v>1.3660000000000001</v>
      </c>
      <c r="I150" s="156"/>
    </row>
    <row r="151" spans="1:9" x14ac:dyDescent="0.25">
      <c r="A151" s="115" t="str">
        <f t="shared" si="3"/>
        <v>COLL7MM</v>
      </c>
      <c r="C151" s="120" t="s">
        <v>13</v>
      </c>
      <c r="D151" s="120" t="s">
        <v>9</v>
      </c>
      <c r="E151" s="120">
        <v>7</v>
      </c>
      <c r="F151" s="120" t="s">
        <v>7</v>
      </c>
      <c r="G151" s="120" t="s">
        <v>7</v>
      </c>
      <c r="H151" s="165">
        <v>1.3049999999999999</v>
      </c>
      <c r="I151" s="156"/>
    </row>
    <row r="152" spans="1:9" x14ac:dyDescent="0.25">
      <c r="A152" s="115" t="str">
        <f t="shared" si="3"/>
        <v>COLL8MM</v>
      </c>
      <c r="C152" s="120" t="s">
        <v>13</v>
      </c>
      <c r="D152" s="120" t="s">
        <v>9</v>
      </c>
      <c r="E152" s="120">
        <v>8</v>
      </c>
      <c r="F152" s="120" t="s">
        <v>7</v>
      </c>
      <c r="G152" s="120" t="s">
        <v>7</v>
      </c>
      <c r="H152" s="165">
        <v>1.2649999999999999</v>
      </c>
      <c r="I152" s="156"/>
    </row>
    <row r="153" spans="1:9" x14ac:dyDescent="0.25">
      <c r="A153" s="115" t="str">
        <f t="shared" ref="A153:A196" si="4">C153&amp;IF(D153="N","NN","")&amp;IF(E153="[83:X)",83,E153)&amp;F153&amp;G153</f>
        <v>COLL0FM</v>
      </c>
      <c r="C153" s="120" t="s">
        <v>13</v>
      </c>
      <c r="D153" s="120" t="s">
        <v>9</v>
      </c>
      <c r="E153" s="120">
        <v>0</v>
      </c>
      <c r="F153" s="120" t="s">
        <v>6</v>
      </c>
      <c r="G153" s="120" t="s">
        <v>7</v>
      </c>
      <c r="H153" s="165">
        <v>1.278</v>
      </c>
      <c r="I153" s="156"/>
    </row>
    <row r="154" spans="1:9" x14ac:dyDescent="0.25">
      <c r="A154" s="115" t="str">
        <f t="shared" si="4"/>
        <v>COLL1FM</v>
      </c>
      <c r="C154" s="120" t="s">
        <v>13</v>
      </c>
      <c r="D154" s="120" t="s">
        <v>9</v>
      </c>
      <c r="E154" s="120">
        <v>1</v>
      </c>
      <c r="F154" s="120" t="s">
        <v>6</v>
      </c>
      <c r="G154" s="120" t="s">
        <v>7</v>
      </c>
      <c r="H154" s="165">
        <v>1.258</v>
      </c>
      <c r="I154" s="156"/>
    </row>
    <row r="155" spans="1:9" x14ac:dyDescent="0.25">
      <c r="A155" s="115" t="str">
        <f t="shared" si="4"/>
        <v>COLL2FM</v>
      </c>
      <c r="C155" s="120" t="s">
        <v>13</v>
      </c>
      <c r="D155" s="120" t="s">
        <v>9</v>
      </c>
      <c r="E155" s="120">
        <v>2</v>
      </c>
      <c r="F155" s="120" t="s">
        <v>6</v>
      </c>
      <c r="G155" s="120" t="s">
        <v>7</v>
      </c>
      <c r="H155" s="165">
        <v>1.2370000000000001</v>
      </c>
      <c r="I155" s="156"/>
    </row>
    <row r="156" spans="1:9" x14ac:dyDescent="0.25">
      <c r="A156" s="115" t="str">
        <f t="shared" si="4"/>
        <v>COLL3FM</v>
      </c>
      <c r="C156" s="120" t="s">
        <v>13</v>
      </c>
      <c r="D156" s="120" t="s">
        <v>9</v>
      </c>
      <c r="E156" s="120">
        <v>3</v>
      </c>
      <c r="F156" s="120" t="s">
        <v>6</v>
      </c>
      <c r="G156" s="120" t="s">
        <v>7</v>
      </c>
      <c r="H156" s="165">
        <v>1.2170000000000001</v>
      </c>
      <c r="I156" s="156"/>
    </row>
    <row r="157" spans="1:9" x14ac:dyDescent="0.25">
      <c r="A157" s="115" t="str">
        <f t="shared" si="4"/>
        <v>COLL4FM</v>
      </c>
      <c r="C157" s="120" t="s">
        <v>13</v>
      </c>
      <c r="D157" s="120" t="s">
        <v>9</v>
      </c>
      <c r="E157" s="120">
        <v>4</v>
      </c>
      <c r="F157" s="120" t="s">
        <v>6</v>
      </c>
      <c r="G157" s="120" t="s">
        <v>7</v>
      </c>
      <c r="H157" s="165">
        <v>1.21</v>
      </c>
      <c r="I157" s="156"/>
    </row>
    <row r="158" spans="1:9" x14ac:dyDescent="0.25">
      <c r="A158" s="115" t="str">
        <f t="shared" si="4"/>
        <v>COLL5FM</v>
      </c>
      <c r="C158" s="120" t="s">
        <v>13</v>
      </c>
      <c r="D158" s="120" t="s">
        <v>9</v>
      </c>
      <c r="E158" s="120">
        <v>5</v>
      </c>
      <c r="F158" s="120" t="s">
        <v>6</v>
      </c>
      <c r="G158" s="120" t="s">
        <v>7</v>
      </c>
      <c r="H158" s="165">
        <v>1.2030000000000001</v>
      </c>
      <c r="I158" s="156"/>
    </row>
    <row r="159" spans="1:9" x14ac:dyDescent="0.25">
      <c r="A159" s="115" t="str">
        <f t="shared" si="4"/>
        <v>COLL6FM</v>
      </c>
      <c r="C159" s="120" t="s">
        <v>13</v>
      </c>
      <c r="D159" s="120" t="s">
        <v>9</v>
      </c>
      <c r="E159" s="120">
        <v>6</v>
      </c>
      <c r="F159" s="120" t="s">
        <v>6</v>
      </c>
      <c r="G159" s="120" t="s">
        <v>7</v>
      </c>
      <c r="H159" s="165">
        <v>1.1970000000000001</v>
      </c>
      <c r="I159" s="156"/>
    </row>
    <row r="160" spans="1:9" x14ac:dyDescent="0.25">
      <c r="A160" s="115" t="str">
        <f t="shared" si="4"/>
        <v>COLL7FM</v>
      </c>
      <c r="C160" s="120" t="s">
        <v>13</v>
      </c>
      <c r="D160" s="120" t="s">
        <v>9</v>
      </c>
      <c r="E160" s="120">
        <v>7</v>
      </c>
      <c r="F160" s="120" t="s">
        <v>6</v>
      </c>
      <c r="G160" s="120" t="s">
        <v>7</v>
      </c>
      <c r="H160" s="165">
        <v>1.19</v>
      </c>
      <c r="I160" s="156"/>
    </row>
    <row r="161" spans="1:9" x14ac:dyDescent="0.25">
      <c r="A161" s="115" t="str">
        <f t="shared" si="4"/>
        <v>COLL8FM</v>
      </c>
      <c r="C161" s="120" t="s">
        <v>13</v>
      </c>
      <c r="D161" s="120" t="s">
        <v>9</v>
      </c>
      <c r="E161" s="120">
        <v>8</v>
      </c>
      <c r="F161" s="120" t="s">
        <v>6</v>
      </c>
      <c r="G161" s="120" t="s">
        <v>7</v>
      </c>
      <c r="H161" s="165">
        <v>1.1830000000000001</v>
      </c>
      <c r="I161" s="156"/>
    </row>
    <row r="162" spans="1:9" x14ac:dyDescent="0.25">
      <c r="A162" s="115" t="str">
        <f t="shared" si="4"/>
        <v>COLL9XX</v>
      </c>
      <c r="C162" s="120" t="s">
        <v>13</v>
      </c>
      <c r="D162" s="120" t="s">
        <v>9</v>
      </c>
      <c r="E162" s="120">
        <v>9</v>
      </c>
      <c r="F162" s="120" t="s">
        <v>15</v>
      </c>
      <c r="G162" s="120" t="s">
        <v>15</v>
      </c>
      <c r="H162" s="165">
        <v>1.2310000000000001</v>
      </c>
      <c r="I162" s="156"/>
    </row>
    <row r="163" spans="1:9" x14ac:dyDescent="0.25">
      <c r="A163" s="115" t="str">
        <f t="shared" si="4"/>
        <v>COLL10XX</v>
      </c>
      <c r="C163" s="120" t="s">
        <v>13</v>
      </c>
      <c r="D163" s="120" t="s">
        <v>9</v>
      </c>
      <c r="E163" s="120">
        <v>10</v>
      </c>
      <c r="F163" s="120" t="s">
        <v>15</v>
      </c>
      <c r="G163" s="120" t="s">
        <v>15</v>
      </c>
      <c r="H163" s="165">
        <v>1.2170000000000001</v>
      </c>
      <c r="I163" s="156"/>
    </row>
    <row r="164" spans="1:9" x14ac:dyDescent="0.25">
      <c r="A164" s="115" t="str">
        <f t="shared" si="4"/>
        <v>COLL11XX</v>
      </c>
      <c r="C164" s="120" t="s">
        <v>13</v>
      </c>
      <c r="D164" s="120" t="s">
        <v>9</v>
      </c>
      <c r="E164" s="120">
        <v>11</v>
      </c>
      <c r="F164" s="120" t="s">
        <v>15</v>
      </c>
      <c r="G164" s="120" t="s">
        <v>15</v>
      </c>
      <c r="H164" s="165">
        <v>1.2030000000000001</v>
      </c>
      <c r="I164" s="156"/>
    </row>
    <row r="165" spans="1:9" x14ac:dyDescent="0.25">
      <c r="A165" s="115" t="str">
        <f t="shared" si="4"/>
        <v>COLL12XX</v>
      </c>
      <c r="C165" s="120" t="s">
        <v>13</v>
      </c>
      <c r="D165" s="120" t="s">
        <v>9</v>
      </c>
      <c r="E165" s="120">
        <v>12</v>
      </c>
      <c r="F165" s="120" t="s">
        <v>15</v>
      </c>
      <c r="G165" s="120" t="s">
        <v>15</v>
      </c>
      <c r="H165" s="165">
        <v>1.18</v>
      </c>
      <c r="I165" s="156"/>
    </row>
    <row r="166" spans="1:9" x14ac:dyDescent="0.25">
      <c r="A166" s="115" t="str">
        <f t="shared" si="4"/>
        <v>COLL13XX</v>
      </c>
      <c r="C166" s="120" t="s">
        <v>13</v>
      </c>
      <c r="D166" s="120" t="s">
        <v>9</v>
      </c>
      <c r="E166" s="120">
        <v>13</v>
      </c>
      <c r="F166" s="120" t="s">
        <v>15</v>
      </c>
      <c r="G166" s="120" t="s">
        <v>15</v>
      </c>
      <c r="H166" s="165">
        <v>1.109</v>
      </c>
      <c r="I166" s="156"/>
    </row>
    <row r="167" spans="1:9" x14ac:dyDescent="0.25">
      <c r="A167" s="115" t="str">
        <f t="shared" si="4"/>
        <v>COLL14XX</v>
      </c>
      <c r="C167" s="120" t="s">
        <v>13</v>
      </c>
      <c r="D167" s="120" t="s">
        <v>9</v>
      </c>
      <c r="E167" s="120">
        <v>14</v>
      </c>
      <c r="F167" s="120" t="s">
        <v>15</v>
      </c>
      <c r="G167" s="120" t="s">
        <v>15</v>
      </c>
      <c r="H167" s="165">
        <v>1.0980000000000001</v>
      </c>
      <c r="I167" s="156"/>
    </row>
    <row r="168" spans="1:9" x14ac:dyDescent="0.25">
      <c r="A168" s="115" t="str">
        <f t="shared" si="4"/>
        <v>COLL15XX</v>
      </c>
      <c r="C168" s="120" t="s">
        <v>13</v>
      </c>
      <c r="D168" s="120" t="s">
        <v>9</v>
      </c>
      <c r="E168" s="120">
        <v>15</v>
      </c>
      <c r="F168" s="120" t="s">
        <v>15</v>
      </c>
      <c r="G168" s="120" t="s">
        <v>15</v>
      </c>
      <c r="H168" s="165">
        <v>1.081</v>
      </c>
      <c r="I168" s="156"/>
    </row>
    <row r="169" spans="1:9" x14ac:dyDescent="0.25">
      <c r="A169" s="115" t="str">
        <f t="shared" si="4"/>
        <v>COLL16XX</v>
      </c>
      <c r="C169" s="120" t="s">
        <v>13</v>
      </c>
      <c r="D169" s="120" t="s">
        <v>9</v>
      </c>
      <c r="E169" s="120">
        <v>16</v>
      </c>
      <c r="F169" s="120" t="s">
        <v>15</v>
      </c>
      <c r="G169" s="120" t="s">
        <v>15</v>
      </c>
      <c r="H169" s="165">
        <v>1.0680000000000001</v>
      </c>
      <c r="I169" s="156"/>
    </row>
    <row r="170" spans="1:9" x14ac:dyDescent="0.25">
      <c r="A170" s="115" t="str">
        <f t="shared" si="4"/>
        <v>COLL17XX</v>
      </c>
      <c r="C170" s="120" t="s">
        <v>13</v>
      </c>
      <c r="D170" s="120" t="s">
        <v>9</v>
      </c>
      <c r="E170" s="120">
        <v>17</v>
      </c>
      <c r="F170" s="120" t="s">
        <v>15</v>
      </c>
      <c r="G170" s="120" t="s">
        <v>15</v>
      </c>
      <c r="H170" s="165">
        <v>1.054</v>
      </c>
      <c r="I170" s="156"/>
    </row>
    <row r="171" spans="1:9" x14ac:dyDescent="0.25">
      <c r="A171" s="115" t="str">
        <f t="shared" si="4"/>
        <v>COLL18XX</v>
      </c>
      <c r="C171" s="120" t="s">
        <v>13</v>
      </c>
      <c r="D171" s="120" t="s">
        <v>9</v>
      </c>
      <c r="E171" s="120">
        <v>18</v>
      </c>
      <c r="F171" s="120" t="s">
        <v>15</v>
      </c>
      <c r="G171" s="120" t="s">
        <v>15</v>
      </c>
      <c r="H171" s="165">
        <v>1.0509999999999999</v>
      </c>
      <c r="I171" s="156"/>
    </row>
    <row r="172" spans="1:9" x14ac:dyDescent="0.25">
      <c r="A172" s="115" t="str">
        <f t="shared" si="4"/>
        <v>COLL19XX</v>
      </c>
      <c r="C172" s="120" t="s">
        <v>13</v>
      </c>
      <c r="D172" s="120" t="s">
        <v>9</v>
      </c>
      <c r="E172" s="120">
        <v>19</v>
      </c>
      <c r="F172" s="120" t="s">
        <v>15</v>
      </c>
      <c r="G172" s="120" t="s">
        <v>15</v>
      </c>
      <c r="H172" s="165">
        <v>1.0409999999999999</v>
      </c>
      <c r="I172" s="156"/>
    </row>
    <row r="173" spans="1:9" x14ac:dyDescent="0.25">
      <c r="A173" s="115" t="str">
        <f t="shared" si="4"/>
        <v>COLL20XX</v>
      </c>
      <c r="C173" s="120" t="s">
        <v>13</v>
      </c>
      <c r="D173" s="120" t="s">
        <v>9</v>
      </c>
      <c r="E173" s="120">
        <v>20</v>
      </c>
      <c r="F173" s="120" t="s">
        <v>15</v>
      </c>
      <c r="G173" s="120" t="s">
        <v>15</v>
      </c>
      <c r="H173" s="165">
        <v>1.034</v>
      </c>
      <c r="I173" s="156"/>
    </row>
    <row r="174" spans="1:9" x14ac:dyDescent="0.25">
      <c r="A174" s="115" t="str">
        <f t="shared" si="4"/>
        <v>COLL21XX</v>
      </c>
      <c r="C174" s="120" t="s">
        <v>13</v>
      </c>
      <c r="D174" s="120" t="s">
        <v>9</v>
      </c>
      <c r="E174" s="120">
        <v>21</v>
      </c>
      <c r="F174" s="120" t="s">
        <v>15</v>
      </c>
      <c r="G174" s="120" t="s">
        <v>15</v>
      </c>
      <c r="H174" s="165">
        <v>1.0309999999999999</v>
      </c>
      <c r="I174" s="156"/>
    </row>
    <row r="175" spans="1:9" x14ac:dyDescent="0.25">
      <c r="A175" s="115" t="str">
        <f t="shared" si="4"/>
        <v>COLL22XX</v>
      </c>
      <c r="C175" s="120" t="s">
        <v>13</v>
      </c>
      <c r="D175" s="120" t="s">
        <v>9</v>
      </c>
      <c r="E175" s="120">
        <v>22</v>
      </c>
      <c r="F175" s="120" t="s">
        <v>15</v>
      </c>
      <c r="G175" s="120" t="s">
        <v>15</v>
      </c>
      <c r="H175" s="165">
        <v>1.0269999999999999</v>
      </c>
      <c r="I175" s="156"/>
    </row>
    <row r="176" spans="1:9" x14ac:dyDescent="0.25">
      <c r="A176" s="115" t="str">
        <f t="shared" si="4"/>
        <v>COLL23XX</v>
      </c>
      <c r="C176" s="120" t="s">
        <v>13</v>
      </c>
      <c r="D176" s="120" t="s">
        <v>9</v>
      </c>
      <c r="E176" s="120">
        <v>23</v>
      </c>
      <c r="F176" s="120" t="s">
        <v>15</v>
      </c>
      <c r="G176" s="120" t="s">
        <v>15</v>
      </c>
      <c r="H176" s="165">
        <v>1.0269999999999999</v>
      </c>
      <c r="I176" s="156"/>
    </row>
    <row r="177" spans="1:9" x14ac:dyDescent="0.25">
      <c r="A177" s="115" t="str">
        <f t="shared" si="4"/>
        <v>COLL24XX</v>
      </c>
      <c r="C177" s="120" t="s">
        <v>13</v>
      </c>
      <c r="D177" s="120" t="s">
        <v>9</v>
      </c>
      <c r="E177" s="120">
        <v>24</v>
      </c>
      <c r="F177" s="120" t="s">
        <v>15</v>
      </c>
      <c r="G177" s="120" t="s">
        <v>15</v>
      </c>
      <c r="H177" s="165">
        <v>1.02</v>
      </c>
      <c r="I177" s="156"/>
    </row>
    <row r="178" spans="1:9" x14ac:dyDescent="0.25">
      <c r="A178" s="115" t="str">
        <f t="shared" si="4"/>
        <v>COLL25XX</v>
      </c>
      <c r="C178" s="120" t="s">
        <v>13</v>
      </c>
      <c r="D178" s="120" t="s">
        <v>9</v>
      </c>
      <c r="E178" s="120">
        <v>25</v>
      </c>
      <c r="F178" s="120" t="s">
        <v>15</v>
      </c>
      <c r="G178" s="120" t="s">
        <v>15</v>
      </c>
      <c r="H178" s="165">
        <v>1.02</v>
      </c>
      <c r="I178" s="156"/>
    </row>
    <row r="179" spans="1:9" x14ac:dyDescent="0.25">
      <c r="A179" s="115" t="str">
        <f t="shared" si="4"/>
        <v>COLL26XX</v>
      </c>
      <c r="C179" s="120" t="s">
        <v>13</v>
      </c>
      <c r="D179" s="120" t="s">
        <v>9</v>
      </c>
      <c r="E179" s="120">
        <v>26</v>
      </c>
      <c r="F179" s="120" t="s">
        <v>15</v>
      </c>
      <c r="G179" s="120" t="s">
        <v>15</v>
      </c>
      <c r="H179" s="165">
        <v>1.014</v>
      </c>
      <c r="I179" s="156"/>
    </row>
    <row r="180" spans="1:9" x14ac:dyDescent="0.25">
      <c r="A180" s="115" t="str">
        <f t="shared" si="4"/>
        <v>COLL27XX</v>
      </c>
      <c r="C180" s="120" t="s">
        <v>13</v>
      </c>
      <c r="D180" s="120" t="s">
        <v>9</v>
      </c>
      <c r="E180" s="120">
        <v>27</v>
      </c>
      <c r="F180" s="120" t="s">
        <v>15</v>
      </c>
      <c r="G180" s="120" t="s">
        <v>15</v>
      </c>
      <c r="H180" s="165">
        <v>1.014</v>
      </c>
      <c r="I180" s="156"/>
    </row>
    <row r="181" spans="1:9" x14ac:dyDescent="0.25">
      <c r="A181" s="115" t="str">
        <f t="shared" si="4"/>
        <v>COLL28XX</v>
      </c>
      <c r="C181" s="120" t="s">
        <v>13</v>
      </c>
      <c r="D181" s="120" t="s">
        <v>9</v>
      </c>
      <c r="E181" s="120">
        <v>28</v>
      </c>
      <c r="F181" s="120" t="s">
        <v>15</v>
      </c>
      <c r="G181" s="120" t="s">
        <v>15</v>
      </c>
      <c r="H181" s="165">
        <v>1.01</v>
      </c>
      <c r="I181" s="156"/>
    </row>
    <row r="182" spans="1:9" x14ac:dyDescent="0.25">
      <c r="A182" s="115" t="str">
        <f t="shared" si="4"/>
        <v>COLL29XX</v>
      </c>
      <c r="C182" s="120" t="s">
        <v>13</v>
      </c>
      <c r="D182" s="120" t="s">
        <v>9</v>
      </c>
      <c r="E182" s="120">
        <v>29</v>
      </c>
      <c r="F182" s="120" t="s">
        <v>15</v>
      </c>
      <c r="G182" s="120" t="s">
        <v>15</v>
      </c>
      <c r="H182" s="165">
        <v>1.0089999999999999</v>
      </c>
      <c r="I182" s="156"/>
    </row>
    <row r="183" spans="1:9" x14ac:dyDescent="0.25">
      <c r="A183" s="115" t="str">
        <f t="shared" si="4"/>
        <v>COLL30XX</v>
      </c>
      <c r="C183" s="120" t="s">
        <v>13</v>
      </c>
      <c r="D183" s="120" t="s">
        <v>9</v>
      </c>
      <c r="E183" s="120">
        <v>30</v>
      </c>
      <c r="F183" s="120" t="s">
        <v>15</v>
      </c>
      <c r="G183" s="120" t="s">
        <v>15</v>
      </c>
      <c r="H183" s="165">
        <v>1</v>
      </c>
      <c r="I183" s="156"/>
    </row>
    <row r="184" spans="1:9" x14ac:dyDescent="0.25">
      <c r="A184" s="115" t="str">
        <f t="shared" si="4"/>
        <v>COLL31XX</v>
      </c>
      <c r="C184" s="120" t="s">
        <v>13</v>
      </c>
      <c r="D184" s="120" t="s">
        <v>9</v>
      </c>
      <c r="E184" s="120">
        <v>31</v>
      </c>
      <c r="F184" s="120" t="s">
        <v>15</v>
      </c>
      <c r="G184" s="120" t="s">
        <v>15</v>
      </c>
      <c r="H184" s="165">
        <v>0.99</v>
      </c>
      <c r="I184" s="156"/>
    </row>
    <row r="185" spans="1:9" x14ac:dyDescent="0.25">
      <c r="A185" s="115" t="str">
        <f t="shared" si="4"/>
        <v>COLL32XX</v>
      </c>
      <c r="C185" s="120" t="s">
        <v>13</v>
      </c>
      <c r="D185" s="120" t="s">
        <v>9</v>
      </c>
      <c r="E185" s="120">
        <v>32</v>
      </c>
      <c r="F185" s="120" t="s">
        <v>15</v>
      </c>
      <c r="G185" s="120" t="s">
        <v>15</v>
      </c>
      <c r="H185" s="165">
        <v>0.98599999999999999</v>
      </c>
      <c r="I185" s="156"/>
    </row>
    <row r="186" spans="1:9" x14ac:dyDescent="0.25">
      <c r="A186" s="115" t="str">
        <f t="shared" si="4"/>
        <v>COLL33XX</v>
      </c>
      <c r="C186" s="120" t="s">
        <v>13</v>
      </c>
      <c r="D186" s="120" t="s">
        <v>9</v>
      </c>
      <c r="E186" s="120">
        <v>33</v>
      </c>
      <c r="F186" s="120" t="s">
        <v>15</v>
      </c>
      <c r="G186" s="120" t="s">
        <v>15</v>
      </c>
      <c r="H186" s="165">
        <v>0.98299999999999998</v>
      </c>
      <c r="I186" s="156"/>
    </row>
    <row r="187" spans="1:9" x14ac:dyDescent="0.25">
      <c r="A187" s="115" t="str">
        <f t="shared" si="4"/>
        <v>COLL34XX</v>
      </c>
      <c r="C187" s="120" t="s">
        <v>13</v>
      </c>
      <c r="D187" s="120" t="s">
        <v>9</v>
      </c>
      <c r="E187" s="120">
        <v>34</v>
      </c>
      <c r="F187" s="120" t="s">
        <v>15</v>
      </c>
      <c r="G187" s="120" t="s">
        <v>15</v>
      </c>
      <c r="H187" s="165">
        <v>0.98</v>
      </c>
      <c r="I187" s="156"/>
    </row>
    <row r="188" spans="1:9" x14ac:dyDescent="0.25">
      <c r="A188" s="115" t="str">
        <f t="shared" si="4"/>
        <v>COLL35XX</v>
      </c>
      <c r="C188" s="120" t="s">
        <v>13</v>
      </c>
      <c r="D188" s="120" t="s">
        <v>9</v>
      </c>
      <c r="E188" s="120">
        <v>35</v>
      </c>
      <c r="F188" s="120" t="s">
        <v>15</v>
      </c>
      <c r="G188" s="120" t="s">
        <v>15</v>
      </c>
      <c r="H188" s="165">
        <v>0.95899999999999996</v>
      </c>
      <c r="I188" s="156"/>
    </row>
    <row r="189" spans="1:9" x14ac:dyDescent="0.25">
      <c r="A189" s="115" t="str">
        <f t="shared" si="4"/>
        <v>COLL36XX</v>
      </c>
      <c r="C189" s="120" t="s">
        <v>13</v>
      </c>
      <c r="D189" s="120" t="s">
        <v>9</v>
      </c>
      <c r="E189" s="120">
        <v>36</v>
      </c>
      <c r="F189" s="120" t="s">
        <v>15</v>
      </c>
      <c r="G189" s="120" t="s">
        <v>15</v>
      </c>
      <c r="H189" s="165">
        <v>0.94599999999999995</v>
      </c>
      <c r="I189" s="156"/>
    </row>
    <row r="190" spans="1:9" x14ac:dyDescent="0.25">
      <c r="A190" s="115" t="str">
        <f t="shared" si="4"/>
        <v>COLL37XX</v>
      </c>
      <c r="C190" s="120" t="s">
        <v>13</v>
      </c>
      <c r="D190" s="120" t="s">
        <v>9</v>
      </c>
      <c r="E190" s="120">
        <v>37</v>
      </c>
      <c r="F190" s="120" t="s">
        <v>15</v>
      </c>
      <c r="G190" s="120" t="s">
        <v>15</v>
      </c>
      <c r="H190" s="165">
        <v>0.94199999999999995</v>
      </c>
      <c r="I190" s="156"/>
    </row>
    <row r="191" spans="1:9" x14ac:dyDescent="0.25">
      <c r="A191" s="115" t="str">
        <f t="shared" si="4"/>
        <v>COLL38XX</v>
      </c>
      <c r="C191" s="120" t="s">
        <v>13</v>
      </c>
      <c r="D191" s="120" t="s">
        <v>9</v>
      </c>
      <c r="E191" s="120">
        <v>38</v>
      </c>
      <c r="F191" s="120" t="s">
        <v>15</v>
      </c>
      <c r="G191" s="120" t="s">
        <v>15</v>
      </c>
      <c r="H191" s="165">
        <v>0.93899999999999995</v>
      </c>
      <c r="I191" s="156"/>
    </row>
    <row r="192" spans="1:9" x14ac:dyDescent="0.25">
      <c r="A192" s="115" t="str">
        <f t="shared" si="4"/>
        <v>COLL39XX</v>
      </c>
      <c r="C192" s="120" t="s">
        <v>13</v>
      </c>
      <c r="D192" s="120" t="s">
        <v>9</v>
      </c>
      <c r="E192" s="120">
        <v>39</v>
      </c>
      <c r="F192" s="120" t="s">
        <v>15</v>
      </c>
      <c r="G192" s="120" t="s">
        <v>15</v>
      </c>
      <c r="H192" s="165">
        <v>0.93200000000000005</v>
      </c>
      <c r="I192" s="156"/>
    </row>
    <row r="193" spans="1:9" x14ac:dyDescent="0.25">
      <c r="A193" s="115" t="str">
        <f t="shared" si="4"/>
        <v>COLL40XX</v>
      </c>
      <c r="C193" s="120" t="s">
        <v>13</v>
      </c>
      <c r="D193" s="120" t="s">
        <v>9</v>
      </c>
      <c r="E193" s="120">
        <v>40</v>
      </c>
      <c r="F193" s="120" t="s">
        <v>15</v>
      </c>
      <c r="G193" s="120" t="s">
        <v>15</v>
      </c>
      <c r="H193" s="165">
        <v>0.92700000000000005</v>
      </c>
      <c r="I193" s="156"/>
    </row>
    <row r="194" spans="1:9" x14ac:dyDescent="0.25">
      <c r="A194" s="115" t="str">
        <f t="shared" si="4"/>
        <v>COLL41XX</v>
      </c>
      <c r="C194" s="120" t="s">
        <v>13</v>
      </c>
      <c r="D194" s="120" t="s">
        <v>9</v>
      </c>
      <c r="E194" s="120">
        <v>41</v>
      </c>
      <c r="F194" s="120" t="s">
        <v>15</v>
      </c>
      <c r="G194" s="120" t="s">
        <v>15</v>
      </c>
      <c r="H194" s="165">
        <v>0.93100000000000005</v>
      </c>
      <c r="I194" s="156"/>
    </row>
    <row r="195" spans="1:9" x14ac:dyDescent="0.25">
      <c r="A195" s="115" t="str">
        <f t="shared" si="4"/>
        <v>COLL42XX</v>
      </c>
      <c r="C195" s="120" t="s">
        <v>13</v>
      </c>
      <c r="D195" s="120" t="s">
        <v>9</v>
      </c>
      <c r="E195" s="120">
        <v>42</v>
      </c>
      <c r="F195" s="120" t="s">
        <v>15</v>
      </c>
      <c r="G195" s="120" t="s">
        <v>15</v>
      </c>
      <c r="H195" s="165">
        <v>0.90300000000000002</v>
      </c>
      <c r="I195" s="156"/>
    </row>
    <row r="196" spans="1:9" x14ac:dyDescent="0.25">
      <c r="A196" s="115" t="str">
        <f t="shared" si="4"/>
        <v>COLL43XX</v>
      </c>
      <c r="C196" s="120" t="s">
        <v>13</v>
      </c>
      <c r="D196" s="120" t="s">
        <v>9</v>
      </c>
      <c r="E196" s="120">
        <v>43</v>
      </c>
      <c r="F196" s="120" t="s">
        <v>15</v>
      </c>
      <c r="G196" s="120" t="s">
        <v>15</v>
      </c>
      <c r="H196" s="165">
        <v>0.90200000000000002</v>
      </c>
      <c r="I196" s="156"/>
    </row>
    <row r="197" spans="1:9" x14ac:dyDescent="0.25">
      <c r="A197" s="115" t="str">
        <f t="shared" ref="A197:A269" si="5">C197&amp;IF(D197="N","NN","")&amp;IF(E197="[83:X)",83,E197)&amp;F197&amp;G197</f>
        <v>COLL44XX</v>
      </c>
      <c r="C197" s="120" t="s">
        <v>13</v>
      </c>
      <c r="D197" s="120" t="s">
        <v>9</v>
      </c>
      <c r="E197" s="120">
        <v>44</v>
      </c>
      <c r="F197" s="120" t="s">
        <v>15</v>
      </c>
      <c r="G197" s="120" t="s">
        <v>15</v>
      </c>
      <c r="H197" s="165">
        <v>0.89800000000000002</v>
      </c>
      <c r="I197" s="156"/>
    </row>
    <row r="198" spans="1:9" x14ac:dyDescent="0.25">
      <c r="A198" s="115" t="str">
        <f t="shared" si="5"/>
        <v>COLL45XX</v>
      </c>
      <c r="C198" s="120" t="s">
        <v>13</v>
      </c>
      <c r="D198" s="120" t="s">
        <v>9</v>
      </c>
      <c r="E198" s="120">
        <v>45</v>
      </c>
      <c r="F198" s="120" t="s">
        <v>15</v>
      </c>
      <c r="G198" s="120" t="s">
        <v>15</v>
      </c>
      <c r="H198" s="165">
        <v>0.89600000000000002</v>
      </c>
      <c r="I198" s="156"/>
    </row>
    <row r="199" spans="1:9" x14ac:dyDescent="0.25">
      <c r="A199" s="115" t="str">
        <f t="shared" si="5"/>
        <v>COLL46XX</v>
      </c>
      <c r="C199" s="120" t="s">
        <v>13</v>
      </c>
      <c r="D199" s="120" t="s">
        <v>9</v>
      </c>
      <c r="E199" s="120">
        <v>46</v>
      </c>
      <c r="F199" s="120" t="s">
        <v>15</v>
      </c>
      <c r="G199" s="120" t="s">
        <v>15</v>
      </c>
      <c r="H199" s="165">
        <v>0.89600000000000002</v>
      </c>
      <c r="I199" s="156"/>
    </row>
    <row r="200" spans="1:9" x14ac:dyDescent="0.25">
      <c r="A200" s="115" t="str">
        <f t="shared" si="5"/>
        <v>COLL47XX</v>
      </c>
      <c r="C200" s="120" t="s">
        <v>13</v>
      </c>
      <c r="D200" s="120" t="s">
        <v>9</v>
      </c>
      <c r="E200" s="120">
        <v>47</v>
      </c>
      <c r="F200" s="120" t="s">
        <v>15</v>
      </c>
      <c r="G200" s="120" t="s">
        <v>15</v>
      </c>
      <c r="H200" s="165">
        <v>0.878</v>
      </c>
      <c r="I200" s="156"/>
    </row>
    <row r="201" spans="1:9" x14ac:dyDescent="0.25">
      <c r="A201" s="115" t="str">
        <f t="shared" si="5"/>
        <v>COLL48XX</v>
      </c>
      <c r="C201" s="120" t="s">
        <v>13</v>
      </c>
      <c r="D201" s="120" t="s">
        <v>9</v>
      </c>
      <c r="E201" s="120">
        <v>48</v>
      </c>
      <c r="F201" s="120" t="s">
        <v>15</v>
      </c>
      <c r="G201" s="120" t="s">
        <v>15</v>
      </c>
      <c r="H201" s="165">
        <v>0.873</v>
      </c>
      <c r="I201" s="156"/>
    </row>
    <row r="202" spans="1:9" x14ac:dyDescent="0.25">
      <c r="A202" s="115" t="str">
        <f t="shared" si="5"/>
        <v>COLL49XX</v>
      </c>
      <c r="C202" s="120" t="s">
        <v>13</v>
      </c>
      <c r="D202" s="120" t="s">
        <v>9</v>
      </c>
      <c r="E202" s="120">
        <v>49</v>
      </c>
      <c r="F202" s="120" t="s">
        <v>15</v>
      </c>
      <c r="G202" s="120" t="s">
        <v>15</v>
      </c>
      <c r="H202" s="165">
        <v>0.88800000000000001</v>
      </c>
      <c r="I202" s="156"/>
    </row>
    <row r="203" spans="1:9" x14ac:dyDescent="0.25">
      <c r="A203" s="115" t="str">
        <f t="shared" si="5"/>
        <v>COLL50XX</v>
      </c>
      <c r="C203" s="120" t="s">
        <v>13</v>
      </c>
      <c r="D203" s="120" t="s">
        <v>9</v>
      </c>
      <c r="E203" s="120">
        <v>50</v>
      </c>
      <c r="F203" s="120" t="s">
        <v>15</v>
      </c>
      <c r="G203" s="120" t="s">
        <v>15</v>
      </c>
      <c r="H203" s="165">
        <v>0.89100000000000001</v>
      </c>
      <c r="I203" s="156"/>
    </row>
    <row r="204" spans="1:9" x14ac:dyDescent="0.25">
      <c r="A204" s="115" t="str">
        <f t="shared" si="5"/>
        <v>COLL51XX</v>
      </c>
      <c r="C204" s="120" t="s">
        <v>13</v>
      </c>
      <c r="D204" s="120" t="s">
        <v>9</v>
      </c>
      <c r="E204" s="120">
        <v>51</v>
      </c>
      <c r="F204" s="120" t="s">
        <v>15</v>
      </c>
      <c r="G204" s="120" t="s">
        <v>15</v>
      </c>
      <c r="H204" s="165">
        <v>0.89500000000000002</v>
      </c>
      <c r="I204" s="156"/>
    </row>
    <row r="205" spans="1:9" x14ac:dyDescent="0.25">
      <c r="A205" s="115" t="str">
        <f t="shared" si="5"/>
        <v>COLL52XX</v>
      </c>
      <c r="C205" s="120" t="s">
        <v>13</v>
      </c>
      <c r="D205" s="120" t="s">
        <v>9</v>
      </c>
      <c r="E205" s="120">
        <v>52</v>
      </c>
      <c r="F205" s="120" t="s">
        <v>15</v>
      </c>
      <c r="G205" s="120" t="s">
        <v>15</v>
      </c>
      <c r="H205" s="165">
        <v>0.89900000000000002</v>
      </c>
      <c r="I205" s="156"/>
    </row>
    <row r="206" spans="1:9" x14ac:dyDescent="0.25">
      <c r="A206" s="115" t="str">
        <f t="shared" si="5"/>
        <v>COLL53XX</v>
      </c>
      <c r="C206" s="120" t="s">
        <v>13</v>
      </c>
      <c r="D206" s="120" t="s">
        <v>9</v>
      </c>
      <c r="E206" s="120">
        <v>53</v>
      </c>
      <c r="F206" s="120" t="s">
        <v>15</v>
      </c>
      <c r="G206" s="120" t="s">
        <v>15</v>
      </c>
      <c r="H206" s="165">
        <v>0.90200000000000002</v>
      </c>
      <c r="I206" s="156"/>
    </row>
    <row r="207" spans="1:9" x14ac:dyDescent="0.25">
      <c r="A207" s="115" t="str">
        <f t="shared" si="5"/>
        <v>COLL54XX</v>
      </c>
      <c r="C207" s="120" t="s">
        <v>13</v>
      </c>
      <c r="D207" s="120" t="s">
        <v>9</v>
      </c>
      <c r="E207" s="120">
        <v>54</v>
      </c>
      <c r="F207" s="120" t="s">
        <v>15</v>
      </c>
      <c r="G207" s="120" t="s">
        <v>15</v>
      </c>
      <c r="H207" s="165">
        <v>0.90300000000000002</v>
      </c>
      <c r="I207" s="156"/>
    </row>
    <row r="208" spans="1:9" x14ac:dyDescent="0.25">
      <c r="A208" s="115" t="str">
        <f t="shared" si="5"/>
        <v>COLL55XX</v>
      </c>
      <c r="C208" s="120" t="s">
        <v>13</v>
      </c>
      <c r="D208" s="120" t="s">
        <v>9</v>
      </c>
      <c r="E208" s="120">
        <v>55</v>
      </c>
      <c r="F208" s="120" t="s">
        <v>15</v>
      </c>
      <c r="G208" s="120" t="s">
        <v>15</v>
      </c>
      <c r="H208" s="165">
        <v>0.91300000000000003</v>
      </c>
      <c r="I208" s="156"/>
    </row>
    <row r="209" spans="1:9" x14ac:dyDescent="0.25">
      <c r="A209" s="115" t="str">
        <f t="shared" si="5"/>
        <v>COLL56XX</v>
      </c>
      <c r="C209" s="120" t="s">
        <v>13</v>
      </c>
      <c r="D209" s="120" t="s">
        <v>9</v>
      </c>
      <c r="E209" s="120">
        <v>56</v>
      </c>
      <c r="F209" s="120" t="s">
        <v>15</v>
      </c>
      <c r="G209" s="120" t="s">
        <v>15</v>
      </c>
      <c r="H209" s="165">
        <v>0.93</v>
      </c>
      <c r="I209" s="156"/>
    </row>
    <row r="210" spans="1:9" x14ac:dyDescent="0.25">
      <c r="A210" s="115" t="str">
        <f t="shared" si="5"/>
        <v>COLL57XX</v>
      </c>
      <c r="C210" s="120" t="s">
        <v>13</v>
      </c>
      <c r="D210" s="120" t="s">
        <v>9</v>
      </c>
      <c r="E210" s="120">
        <v>57</v>
      </c>
      <c r="F210" s="120" t="s">
        <v>15</v>
      </c>
      <c r="G210" s="120" t="s">
        <v>15</v>
      </c>
      <c r="H210" s="165">
        <v>0.94599999999999995</v>
      </c>
      <c r="I210" s="156"/>
    </row>
    <row r="211" spans="1:9" x14ac:dyDescent="0.25">
      <c r="A211" s="115" t="str">
        <f t="shared" si="5"/>
        <v>COLL58XX</v>
      </c>
      <c r="C211" s="120" t="s">
        <v>13</v>
      </c>
      <c r="D211" s="120" t="s">
        <v>9</v>
      </c>
      <c r="E211" s="120">
        <v>58</v>
      </c>
      <c r="F211" s="120" t="s">
        <v>15</v>
      </c>
      <c r="G211" s="120" t="s">
        <v>15</v>
      </c>
      <c r="H211" s="165">
        <v>0.95</v>
      </c>
      <c r="I211" s="156"/>
    </row>
    <row r="212" spans="1:9" x14ac:dyDescent="0.25">
      <c r="A212" s="115" t="str">
        <f t="shared" si="5"/>
        <v>COLL59XX</v>
      </c>
      <c r="C212" s="120" t="s">
        <v>13</v>
      </c>
      <c r="D212" s="120" t="s">
        <v>9</v>
      </c>
      <c r="E212" s="120">
        <v>59</v>
      </c>
      <c r="F212" s="120" t="s">
        <v>15</v>
      </c>
      <c r="G212" s="120" t="s">
        <v>15</v>
      </c>
      <c r="H212" s="165">
        <v>0.96299999999999997</v>
      </c>
      <c r="I212" s="156"/>
    </row>
    <row r="213" spans="1:9" x14ac:dyDescent="0.25">
      <c r="A213" s="115" t="str">
        <f t="shared" si="5"/>
        <v>COLL60XX</v>
      </c>
      <c r="C213" s="120" t="s">
        <v>13</v>
      </c>
      <c r="D213" s="120" t="s">
        <v>9</v>
      </c>
      <c r="E213" s="120">
        <v>60</v>
      </c>
      <c r="F213" s="120" t="s">
        <v>15</v>
      </c>
      <c r="G213" s="120" t="s">
        <v>15</v>
      </c>
      <c r="H213" s="165">
        <v>0.96799999999999997</v>
      </c>
      <c r="I213" s="156"/>
    </row>
    <row r="214" spans="1:9" x14ac:dyDescent="0.25">
      <c r="A214" s="115" t="str">
        <f t="shared" si="5"/>
        <v>COLL61XX</v>
      </c>
      <c r="C214" s="120" t="s">
        <v>13</v>
      </c>
      <c r="D214" s="120" t="s">
        <v>9</v>
      </c>
      <c r="E214" s="120">
        <v>61</v>
      </c>
      <c r="F214" s="120" t="s">
        <v>15</v>
      </c>
      <c r="G214" s="120" t="s">
        <v>15</v>
      </c>
      <c r="H214" s="165">
        <v>0.97299999999999998</v>
      </c>
      <c r="I214" s="156"/>
    </row>
    <row r="215" spans="1:9" x14ac:dyDescent="0.25">
      <c r="A215" s="115" t="str">
        <f t="shared" si="5"/>
        <v>COLL62XX</v>
      </c>
      <c r="C215" s="120" t="s">
        <v>13</v>
      </c>
      <c r="D215" s="120" t="s">
        <v>9</v>
      </c>
      <c r="E215" s="120">
        <v>62</v>
      </c>
      <c r="F215" s="120" t="s">
        <v>15</v>
      </c>
      <c r="G215" s="120" t="s">
        <v>15</v>
      </c>
      <c r="H215" s="165">
        <v>0.998</v>
      </c>
      <c r="I215" s="156"/>
    </row>
    <row r="216" spans="1:9" x14ac:dyDescent="0.25">
      <c r="A216" s="115" t="str">
        <f t="shared" si="5"/>
        <v>COLL63XX</v>
      </c>
      <c r="C216" s="120" t="s">
        <v>13</v>
      </c>
      <c r="D216" s="120" t="s">
        <v>9</v>
      </c>
      <c r="E216" s="120">
        <v>63</v>
      </c>
      <c r="F216" s="120" t="s">
        <v>15</v>
      </c>
      <c r="G216" s="120" t="s">
        <v>15</v>
      </c>
      <c r="H216" s="165">
        <v>1.0069999999999999</v>
      </c>
      <c r="I216" s="156"/>
    </row>
    <row r="217" spans="1:9" x14ac:dyDescent="0.25">
      <c r="A217" s="115" t="str">
        <f t="shared" si="5"/>
        <v>COLL64XX</v>
      </c>
      <c r="C217" s="120" t="s">
        <v>13</v>
      </c>
      <c r="D217" s="120" t="s">
        <v>9</v>
      </c>
      <c r="E217" s="120">
        <v>64</v>
      </c>
      <c r="F217" s="120" t="s">
        <v>15</v>
      </c>
      <c r="G217" s="120" t="s">
        <v>15</v>
      </c>
      <c r="H217" s="165">
        <v>1.0409999999999999</v>
      </c>
      <c r="I217" s="156"/>
    </row>
    <row r="218" spans="1:9" x14ac:dyDescent="0.25">
      <c r="A218" s="115" t="str">
        <f t="shared" si="5"/>
        <v>COLL65XX</v>
      </c>
      <c r="C218" s="120" t="s">
        <v>13</v>
      </c>
      <c r="D218" s="120" t="s">
        <v>9</v>
      </c>
      <c r="E218" s="120">
        <v>65</v>
      </c>
      <c r="F218" s="120" t="s">
        <v>15</v>
      </c>
      <c r="G218" s="120" t="s">
        <v>15</v>
      </c>
      <c r="H218" s="165">
        <v>1.0429999999999999</v>
      </c>
      <c r="I218" s="156"/>
    </row>
    <row r="219" spans="1:9" x14ac:dyDescent="0.25">
      <c r="A219" s="115" t="str">
        <f t="shared" si="5"/>
        <v>COLL66XX</v>
      </c>
      <c r="C219" s="120" t="s">
        <v>13</v>
      </c>
      <c r="D219" s="120" t="s">
        <v>9</v>
      </c>
      <c r="E219" s="120">
        <v>66</v>
      </c>
      <c r="F219" s="120" t="s">
        <v>15</v>
      </c>
      <c r="G219" s="120" t="s">
        <v>15</v>
      </c>
      <c r="H219" s="165">
        <v>1.0609999999999999</v>
      </c>
      <c r="I219" s="156"/>
    </row>
    <row r="220" spans="1:9" x14ac:dyDescent="0.25">
      <c r="A220" s="115" t="str">
        <f t="shared" si="5"/>
        <v>COLL67XX</v>
      </c>
      <c r="C220" s="120" t="s">
        <v>13</v>
      </c>
      <c r="D220" s="120" t="s">
        <v>9</v>
      </c>
      <c r="E220" s="120">
        <v>67</v>
      </c>
      <c r="F220" s="120" t="s">
        <v>15</v>
      </c>
      <c r="G220" s="120" t="s">
        <v>15</v>
      </c>
      <c r="H220" s="165">
        <v>1.1279999999999999</v>
      </c>
      <c r="I220" s="156"/>
    </row>
    <row r="221" spans="1:9" x14ac:dyDescent="0.25">
      <c r="A221" s="115" t="str">
        <f t="shared" si="5"/>
        <v>COLL68XX</v>
      </c>
      <c r="C221" s="120" t="s">
        <v>13</v>
      </c>
      <c r="D221" s="120" t="s">
        <v>9</v>
      </c>
      <c r="E221" s="120">
        <v>68</v>
      </c>
      <c r="F221" s="120" t="s">
        <v>15</v>
      </c>
      <c r="G221" s="120" t="s">
        <v>15</v>
      </c>
      <c r="H221" s="165">
        <v>1.1419999999999999</v>
      </c>
      <c r="I221" s="156"/>
    </row>
    <row r="222" spans="1:9" x14ac:dyDescent="0.25">
      <c r="A222" s="115" t="str">
        <f t="shared" si="5"/>
        <v>COLL69XX</v>
      </c>
      <c r="C222" s="120" t="s">
        <v>13</v>
      </c>
      <c r="D222" s="120" t="s">
        <v>9</v>
      </c>
      <c r="E222" s="120">
        <v>69</v>
      </c>
      <c r="F222" s="120" t="s">
        <v>15</v>
      </c>
      <c r="G222" s="120" t="s">
        <v>15</v>
      </c>
      <c r="H222" s="165">
        <v>1.17</v>
      </c>
      <c r="I222" s="156"/>
    </row>
    <row r="223" spans="1:9" x14ac:dyDescent="0.25">
      <c r="A223" s="115" t="str">
        <f t="shared" si="5"/>
        <v>COLL70XX</v>
      </c>
      <c r="C223" s="120" t="s">
        <v>13</v>
      </c>
      <c r="D223" s="120" t="s">
        <v>9</v>
      </c>
      <c r="E223" s="120">
        <v>70</v>
      </c>
      <c r="F223" s="120" t="s">
        <v>15</v>
      </c>
      <c r="G223" s="120" t="s">
        <v>15</v>
      </c>
      <c r="H223" s="165">
        <v>1.1839999999999999</v>
      </c>
      <c r="I223" s="156"/>
    </row>
    <row r="224" spans="1:9" x14ac:dyDescent="0.25">
      <c r="A224" s="115" t="str">
        <f t="shared" si="5"/>
        <v>COLL71XX</v>
      </c>
      <c r="C224" s="120" t="s">
        <v>13</v>
      </c>
      <c r="D224" s="120" t="s">
        <v>9</v>
      </c>
      <c r="E224" s="120">
        <v>71</v>
      </c>
      <c r="F224" s="120" t="s">
        <v>15</v>
      </c>
      <c r="G224" s="120" t="s">
        <v>15</v>
      </c>
      <c r="H224" s="165">
        <v>1.1839999999999999</v>
      </c>
      <c r="I224" s="156"/>
    </row>
    <row r="225" spans="1:9" x14ac:dyDescent="0.25">
      <c r="A225" s="115" t="str">
        <f t="shared" si="5"/>
        <v>COLL72XX</v>
      </c>
      <c r="C225" s="120" t="s">
        <v>13</v>
      </c>
      <c r="D225" s="120" t="s">
        <v>9</v>
      </c>
      <c r="E225" s="120">
        <v>72</v>
      </c>
      <c r="F225" s="120" t="s">
        <v>15</v>
      </c>
      <c r="G225" s="120" t="s">
        <v>15</v>
      </c>
      <c r="H225" s="165">
        <v>1.1850000000000001</v>
      </c>
      <c r="I225" s="156"/>
    </row>
    <row r="226" spans="1:9" x14ac:dyDescent="0.25">
      <c r="A226" s="115" t="str">
        <f t="shared" si="5"/>
        <v>COLL73XX</v>
      </c>
      <c r="C226" s="120" t="s">
        <v>13</v>
      </c>
      <c r="D226" s="120" t="s">
        <v>9</v>
      </c>
      <c r="E226" s="120">
        <v>73</v>
      </c>
      <c r="F226" s="120" t="s">
        <v>15</v>
      </c>
      <c r="G226" s="120" t="s">
        <v>15</v>
      </c>
      <c r="H226" s="165">
        <v>1.1859999999999999</v>
      </c>
      <c r="I226" s="156"/>
    </row>
    <row r="227" spans="1:9" x14ac:dyDescent="0.25">
      <c r="A227" s="115" t="str">
        <f t="shared" si="5"/>
        <v>COLL74XX</v>
      </c>
      <c r="C227" s="120" t="s">
        <v>13</v>
      </c>
      <c r="D227" s="120" t="s">
        <v>9</v>
      </c>
      <c r="E227" s="120">
        <v>74</v>
      </c>
      <c r="F227" s="120" t="s">
        <v>15</v>
      </c>
      <c r="G227" s="120" t="s">
        <v>15</v>
      </c>
      <c r="H227" s="165">
        <v>1.1870000000000001</v>
      </c>
      <c r="I227" s="156"/>
    </row>
    <row r="228" spans="1:9" x14ac:dyDescent="0.25">
      <c r="A228" s="115" t="str">
        <f t="shared" si="5"/>
        <v>COLL75XX</v>
      </c>
      <c r="C228" s="120" t="s">
        <v>13</v>
      </c>
      <c r="D228" s="120" t="s">
        <v>9</v>
      </c>
      <c r="E228" s="120">
        <v>75</v>
      </c>
      <c r="F228" s="120" t="s">
        <v>15</v>
      </c>
      <c r="G228" s="120" t="s">
        <v>15</v>
      </c>
      <c r="H228" s="165">
        <v>1.1870000000000001</v>
      </c>
      <c r="I228" s="156"/>
    </row>
    <row r="229" spans="1:9" x14ac:dyDescent="0.25">
      <c r="A229" s="115" t="str">
        <f t="shared" si="5"/>
        <v>COLL76XX</v>
      </c>
      <c r="C229" s="120" t="s">
        <v>13</v>
      </c>
      <c r="D229" s="120" t="s">
        <v>9</v>
      </c>
      <c r="E229" s="120">
        <v>76</v>
      </c>
      <c r="F229" s="120" t="s">
        <v>15</v>
      </c>
      <c r="G229" s="120" t="s">
        <v>15</v>
      </c>
      <c r="H229" s="165">
        <v>1.1879999999999999</v>
      </c>
      <c r="I229" s="156"/>
    </row>
    <row r="230" spans="1:9" x14ac:dyDescent="0.25">
      <c r="A230" s="115" t="str">
        <f t="shared" si="5"/>
        <v>COLL77XX</v>
      </c>
      <c r="C230" s="120" t="s">
        <v>13</v>
      </c>
      <c r="D230" s="120" t="s">
        <v>9</v>
      </c>
      <c r="E230" s="120">
        <v>77</v>
      </c>
      <c r="F230" s="120" t="s">
        <v>15</v>
      </c>
      <c r="G230" s="120" t="s">
        <v>15</v>
      </c>
      <c r="H230" s="165">
        <v>1.1890000000000001</v>
      </c>
      <c r="I230" s="156"/>
    </row>
    <row r="231" spans="1:9" x14ac:dyDescent="0.25">
      <c r="A231" s="115" t="str">
        <f t="shared" si="5"/>
        <v>COLL78XX</v>
      </c>
      <c r="C231" s="120" t="s">
        <v>13</v>
      </c>
      <c r="D231" s="120" t="s">
        <v>9</v>
      </c>
      <c r="E231" s="120">
        <v>78</v>
      </c>
      <c r="F231" s="120" t="s">
        <v>15</v>
      </c>
      <c r="G231" s="120" t="s">
        <v>15</v>
      </c>
      <c r="H231" s="165">
        <v>1.1890000000000001</v>
      </c>
      <c r="I231" s="156"/>
    </row>
    <row r="232" spans="1:9" x14ac:dyDescent="0.25">
      <c r="A232" s="115" t="str">
        <f t="shared" si="5"/>
        <v>COLL79XX</v>
      </c>
      <c r="C232" s="120" t="s">
        <v>13</v>
      </c>
      <c r="D232" s="120" t="s">
        <v>9</v>
      </c>
      <c r="E232" s="120">
        <v>79</v>
      </c>
      <c r="F232" s="120" t="s">
        <v>15</v>
      </c>
      <c r="G232" s="120" t="s">
        <v>15</v>
      </c>
      <c r="H232" s="165">
        <v>1.19</v>
      </c>
      <c r="I232" s="156"/>
    </row>
    <row r="233" spans="1:9" x14ac:dyDescent="0.25">
      <c r="A233" s="115" t="str">
        <f t="shared" si="5"/>
        <v>COLL80XX</v>
      </c>
      <c r="C233" s="120" t="s">
        <v>13</v>
      </c>
      <c r="D233" s="120" t="s">
        <v>9</v>
      </c>
      <c r="E233" s="120">
        <v>80</v>
      </c>
      <c r="F233" s="120" t="s">
        <v>15</v>
      </c>
      <c r="G233" s="120" t="s">
        <v>15</v>
      </c>
      <c r="H233" s="165">
        <v>1.1910000000000001</v>
      </c>
      <c r="I233" s="156"/>
    </row>
    <row r="234" spans="1:9" x14ac:dyDescent="0.25">
      <c r="A234" s="115" t="str">
        <f t="shared" si="5"/>
        <v>COLL81XX</v>
      </c>
      <c r="C234" s="120" t="s">
        <v>13</v>
      </c>
      <c r="D234" s="120" t="s">
        <v>9</v>
      </c>
      <c r="E234" s="120">
        <v>81</v>
      </c>
      <c r="F234" s="120" t="s">
        <v>15</v>
      </c>
      <c r="G234" s="120" t="s">
        <v>15</v>
      </c>
      <c r="H234" s="165">
        <v>1.1919999999999999</v>
      </c>
      <c r="I234" s="156"/>
    </row>
    <row r="235" spans="1:9" x14ac:dyDescent="0.25">
      <c r="A235" s="115" t="str">
        <f t="shared" si="5"/>
        <v>COLL82XX</v>
      </c>
      <c r="C235" s="120" t="s">
        <v>13</v>
      </c>
      <c r="D235" s="120" t="s">
        <v>9</v>
      </c>
      <c r="E235" s="120">
        <v>82</v>
      </c>
      <c r="F235" s="120" t="s">
        <v>15</v>
      </c>
      <c r="G235" s="120" t="s">
        <v>15</v>
      </c>
      <c r="H235" s="165">
        <v>1.1930000000000001</v>
      </c>
      <c r="I235" s="156"/>
    </row>
    <row r="236" spans="1:9" x14ac:dyDescent="0.25">
      <c r="A236" s="115" t="str">
        <f t="shared" si="5"/>
        <v>COLL83XX</v>
      </c>
      <c r="C236" s="120" t="s">
        <v>13</v>
      </c>
      <c r="D236" s="120" t="s">
        <v>9</v>
      </c>
      <c r="E236" s="120" t="s">
        <v>27</v>
      </c>
      <c r="F236" s="120" t="s">
        <v>15</v>
      </c>
      <c r="G236" s="120" t="s">
        <v>15</v>
      </c>
      <c r="H236" s="165">
        <v>1.1930000000000001</v>
      </c>
      <c r="I236" s="156"/>
    </row>
    <row r="237" spans="1:9" x14ac:dyDescent="0.25">
      <c r="A237" s="115" t="str">
        <f t="shared" ref="A237:A260" si="6">C237&amp;IF(D237="N","NN","")&amp;IF(E237="[83:X)",83,E237)&amp;F237&amp;G237</f>
        <v>COMPNNXXX</v>
      </c>
      <c r="C237" s="120" t="s">
        <v>12</v>
      </c>
      <c r="D237" s="120" t="s">
        <v>5</v>
      </c>
      <c r="E237" s="120" t="s">
        <v>15</v>
      </c>
      <c r="F237" s="120" t="s">
        <v>15</v>
      </c>
      <c r="G237" s="120" t="s">
        <v>15</v>
      </c>
      <c r="H237" s="165">
        <v>1.22</v>
      </c>
      <c r="I237" s="156"/>
    </row>
    <row r="238" spans="1:9" x14ac:dyDescent="0.25">
      <c r="A238" s="115" t="str">
        <f t="shared" si="6"/>
        <v>COMP0MS</v>
      </c>
      <c r="C238" s="120" t="s">
        <v>12</v>
      </c>
      <c r="D238" s="120" t="s">
        <v>9</v>
      </c>
      <c r="E238" s="120">
        <v>0</v>
      </c>
      <c r="F238" s="120" t="s">
        <v>7</v>
      </c>
      <c r="G238" s="120" t="s">
        <v>8</v>
      </c>
      <c r="H238" s="165">
        <v>1.3979999999999999</v>
      </c>
      <c r="I238" s="156"/>
    </row>
    <row r="239" spans="1:9" x14ac:dyDescent="0.25">
      <c r="A239" s="115" t="str">
        <f t="shared" si="6"/>
        <v>COMP1MS</v>
      </c>
      <c r="C239" s="120" t="s">
        <v>12</v>
      </c>
      <c r="D239" s="120" t="s">
        <v>9</v>
      </c>
      <c r="E239" s="120">
        <v>1</v>
      </c>
      <c r="F239" s="120" t="s">
        <v>7</v>
      </c>
      <c r="G239" s="120" t="s">
        <v>8</v>
      </c>
      <c r="H239" s="165">
        <v>1.391</v>
      </c>
      <c r="I239" s="156"/>
    </row>
    <row r="240" spans="1:9" x14ac:dyDescent="0.25">
      <c r="A240" s="115" t="str">
        <f t="shared" si="6"/>
        <v>COMP2MS</v>
      </c>
      <c r="C240" s="120" t="s">
        <v>12</v>
      </c>
      <c r="D240" s="120" t="s">
        <v>9</v>
      </c>
      <c r="E240" s="120">
        <v>2</v>
      </c>
      <c r="F240" s="120" t="s">
        <v>7</v>
      </c>
      <c r="G240" s="120" t="s">
        <v>8</v>
      </c>
      <c r="H240" s="165">
        <v>1.377</v>
      </c>
      <c r="I240" s="156"/>
    </row>
    <row r="241" spans="1:9" x14ac:dyDescent="0.25">
      <c r="A241" s="115" t="str">
        <f t="shared" si="6"/>
        <v>COMP3MS</v>
      </c>
      <c r="C241" s="120" t="s">
        <v>12</v>
      </c>
      <c r="D241" s="120" t="s">
        <v>9</v>
      </c>
      <c r="E241" s="120">
        <v>3</v>
      </c>
      <c r="F241" s="120" t="s">
        <v>7</v>
      </c>
      <c r="G241" s="120" t="s">
        <v>8</v>
      </c>
      <c r="H241" s="165">
        <v>1.363</v>
      </c>
      <c r="I241" s="156"/>
    </row>
    <row r="242" spans="1:9" x14ac:dyDescent="0.25">
      <c r="A242" s="115" t="str">
        <f t="shared" si="6"/>
        <v>COMP4MS</v>
      </c>
      <c r="C242" s="120" t="s">
        <v>12</v>
      </c>
      <c r="D242" s="120" t="s">
        <v>9</v>
      </c>
      <c r="E242" s="120">
        <v>4</v>
      </c>
      <c r="F242" s="120" t="s">
        <v>7</v>
      </c>
      <c r="G242" s="120" t="s">
        <v>8</v>
      </c>
      <c r="H242" s="165">
        <v>1.3480000000000001</v>
      </c>
      <c r="I242" s="156"/>
    </row>
    <row r="243" spans="1:9" x14ac:dyDescent="0.25">
      <c r="A243" s="115" t="str">
        <f t="shared" si="6"/>
        <v>COMP5MS</v>
      </c>
      <c r="C243" s="120" t="s">
        <v>12</v>
      </c>
      <c r="D243" s="120" t="s">
        <v>9</v>
      </c>
      <c r="E243" s="120">
        <v>5</v>
      </c>
      <c r="F243" s="120" t="s">
        <v>7</v>
      </c>
      <c r="G243" s="120" t="s">
        <v>8</v>
      </c>
      <c r="H243" s="165">
        <v>1.27</v>
      </c>
      <c r="I243" s="156"/>
    </row>
    <row r="244" spans="1:9" x14ac:dyDescent="0.25">
      <c r="A244" s="115" t="str">
        <f t="shared" si="6"/>
        <v>COMP6MS</v>
      </c>
      <c r="C244" s="120" t="s">
        <v>12</v>
      </c>
      <c r="D244" s="120" t="s">
        <v>9</v>
      </c>
      <c r="E244" s="120">
        <v>6</v>
      </c>
      <c r="F244" s="120" t="s">
        <v>7</v>
      </c>
      <c r="G244" s="120" t="s">
        <v>8</v>
      </c>
      <c r="H244" s="165">
        <v>1.2669999999999999</v>
      </c>
      <c r="I244" s="156"/>
    </row>
    <row r="245" spans="1:9" x14ac:dyDescent="0.25">
      <c r="A245" s="115" t="str">
        <f t="shared" si="6"/>
        <v>COMP7MS</v>
      </c>
      <c r="C245" s="120" t="s">
        <v>12</v>
      </c>
      <c r="D245" s="120" t="s">
        <v>9</v>
      </c>
      <c r="E245" s="120">
        <v>7</v>
      </c>
      <c r="F245" s="120" t="s">
        <v>7</v>
      </c>
      <c r="G245" s="120" t="s">
        <v>8</v>
      </c>
      <c r="H245" s="165">
        <v>1.2490000000000001</v>
      </c>
      <c r="I245" s="156"/>
    </row>
    <row r="246" spans="1:9" x14ac:dyDescent="0.25">
      <c r="A246" s="115" t="str">
        <f t="shared" si="6"/>
        <v>COMP8MS</v>
      </c>
      <c r="C246" s="120" t="s">
        <v>12</v>
      </c>
      <c r="D246" s="120" t="s">
        <v>9</v>
      </c>
      <c r="E246" s="120">
        <v>8</v>
      </c>
      <c r="F246" s="120" t="s">
        <v>7</v>
      </c>
      <c r="G246" s="120" t="s">
        <v>8</v>
      </c>
      <c r="H246" s="165">
        <v>1.2350000000000001</v>
      </c>
      <c r="I246" s="156"/>
    </row>
    <row r="247" spans="1:9" x14ac:dyDescent="0.25">
      <c r="A247" s="115" t="str">
        <f t="shared" si="6"/>
        <v>COMP9MS</v>
      </c>
      <c r="C247" s="120" t="s">
        <v>12</v>
      </c>
      <c r="D247" s="120" t="s">
        <v>9</v>
      </c>
      <c r="E247" s="120">
        <v>9</v>
      </c>
      <c r="F247" s="120" t="s">
        <v>7</v>
      </c>
      <c r="G247" s="120" t="s">
        <v>8</v>
      </c>
      <c r="H247" s="165">
        <v>1.22</v>
      </c>
      <c r="I247" s="156"/>
    </row>
    <row r="248" spans="1:9" x14ac:dyDescent="0.25">
      <c r="A248" s="115" t="str">
        <f t="shared" si="6"/>
        <v>COMP10MS</v>
      </c>
      <c r="C248" s="120" t="s">
        <v>12</v>
      </c>
      <c r="D248" s="120" t="s">
        <v>9</v>
      </c>
      <c r="E248" s="120">
        <v>10</v>
      </c>
      <c r="F248" s="120" t="s">
        <v>7</v>
      </c>
      <c r="G248" s="120" t="s">
        <v>8</v>
      </c>
      <c r="H248" s="165">
        <v>1.1850000000000001</v>
      </c>
      <c r="I248" s="156"/>
    </row>
    <row r="249" spans="1:9" x14ac:dyDescent="0.25">
      <c r="A249" s="115" t="str">
        <f t="shared" si="6"/>
        <v>COMP11MS</v>
      </c>
      <c r="C249" s="120" t="s">
        <v>12</v>
      </c>
      <c r="D249" s="120" t="s">
        <v>9</v>
      </c>
      <c r="E249" s="120">
        <v>11</v>
      </c>
      <c r="F249" s="120" t="s">
        <v>7</v>
      </c>
      <c r="G249" s="120" t="s">
        <v>8</v>
      </c>
      <c r="H249" s="165">
        <v>1.171</v>
      </c>
      <c r="I249" s="156"/>
    </row>
    <row r="250" spans="1:9" x14ac:dyDescent="0.25">
      <c r="A250" s="115" t="str">
        <f t="shared" si="6"/>
        <v>COMP12MS</v>
      </c>
      <c r="C250" s="120" t="s">
        <v>12</v>
      </c>
      <c r="D250" s="120" t="s">
        <v>9</v>
      </c>
      <c r="E250" s="120">
        <v>12</v>
      </c>
      <c r="F250" s="120" t="s">
        <v>7</v>
      </c>
      <c r="G250" s="120" t="s">
        <v>8</v>
      </c>
      <c r="H250" s="165">
        <v>1.163</v>
      </c>
      <c r="I250" s="156"/>
    </row>
    <row r="251" spans="1:9" x14ac:dyDescent="0.25">
      <c r="A251" s="115" t="str">
        <f t="shared" si="6"/>
        <v>COMP13MS</v>
      </c>
      <c r="C251" s="120" t="s">
        <v>12</v>
      </c>
      <c r="D251" s="120" t="s">
        <v>9</v>
      </c>
      <c r="E251" s="120">
        <v>13</v>
      </c>
      <c r="F251" s="120" t="s">
        <v>7</v>
      </c>
      <c r="G251" s="120" t="s">
        <v>8</v>
      </c>
      <c r="H251" s="165">
        <v>1.1559999999999999</v>
      </c>
      <c r="I251" s="156"/>
    </row>
    <row r="252" spans="1:9" x14ac:dyDescent="0.25">
      <c r="A252" s="115" t="str">
        <f t="shared" si="6"/>
        <v>COMP0FS</v>
      </c>
      <c r="C252" s="120" t="s">
        <v>12</v>
      </c>
      <c r="D252" s="120" t="s">
        <v>9</v>
      </c>
      <c r="E252" s="120">
        <v>0</v>
      </c>
      <c r="F252" s="120" t="s">
        <v>6</v>
      </c>
      <c r="G252" s="120" t="s">
        <v>8</v>
      </c>
      <c r="H252" s="165">
        <v>1.22</v>
      </c>
      <c r="I252" s="156"/>
    </row>
    <row r="253" spans="1:9" x14ac:dyDescent="0.25">
      <c r="A253" s="115" t="str">
        <f t="shared" si="6"/>
        <v>COMP1FS</v>
      </c>
      <c r="C253" s="120" t="s">
        <v>12</v>
      </c>
      <c r="D253" s="120" t="s">
        <v>9</v>
      </c>
      <c r="E253" s="120">
        <v>1</v>
      </c>
      <c r="F253" s="120" t="s">
        <v>6</v>
      </c>
      <c r="G253" s="120" t="s">
        <v>8</v>
      </c>
      <c r="H253" s="165">
        <v>1.2130000000000001</v>
      </c>
      <c r="I253" s="156"/>
    </row>
    <row r="254" spans="1:9" x14ac:dyDescent="0.25">
      <c r="A254" s="115" t="str">
        <f t="shared" si="6"/>
        <v>COMP2FS</v>
      </c>
      <c r="C254" s="120" t="s">
        <v>12</v>
      </c>
      <c r="D254" s="120" t="s">
        <v>9</v>
      </c>
      <c r="E254" s="120">
        <v>2</v>
      </c>
      <c r="F254" s="120" t="s">
        <v>6</v>
      </c>
      <c r="G254" s="120" t="s">
        <v>8</v>
      </c>
      <c r="H254" s="165">
        <v>1.1990000000000001</v>
      </c>
      <c r="I254" s="156"/>
    </row>
    <row r="255" spans="1:9" x14ac:dyDescent="0.25">
      <c r="A255" s="115" t="str">
        <f t="shared" si="6"/>
        <v>COMP3FS</v>
      </c>
      <c r="C255" s="120" t="s">
        <v>12</v>
      </c>
      <c r="D255" s="120" t="s">
        <v>9</v>
      </c>
      <c r="E255" s="120">
        <v>3</v>
      </c>
      <c r="F255" s="120" t="s">
        <v>6</v>
      </c>
      <c r="G255" s="120" t="s">
        <v>8</v>
      </c>
      <c r="H255" s="165">
        <v>1.1850000000000001</v>
      </c>
      <c r="I255" s="156"/>
    </row>
    <row r="256" spans="1:9" x14ac:dyDescent="0.25">
      <c r="A256" s="115" t="str">
        <f t="shared" si="6"/>
        <v>COMP4FS</v>
      </c>
      <c r="C256" s="120" t="s">
        <v>12</v>
      </c>
      <c r="D256" s="120" t="s">
        <v>9</v>
      </c>
      <c r="E256" s="120">
        <v>4</v>
      </c>
      <c r="F256" s="120" t="s">
        <v>6</v>
      </c>
      <c r="G256" s="120" t="s">
        <v>8</v>
      </c>
      <c r="H256" s="165">
        <v>1.171</v>
      </c>
      <c r="I256" s="156"/>
    </row>
    <row r="257" spans="1:10" x14ac:dyDescent="0.25">
      <c r="A257" s="115" t="str">
        <f t="shared" si="6"/>
        <v>COMP5FS</v>
      </c>
      <c r="C257" s="120" t="s">
        <v>12</v>
      </c>
      <c r="D257" s="120" t="s">
        <v>9</v>
      </c>
      <c r="E257" s="120">
        <v>5</v>
      </c>
      <c r="F257" s="120" t="s">
        <v>6</v>
      </c>
      <c r="G257" s="120" t="s">
        <v>8</v>
      </c>
      <c r="H257" s="165">
        <v>1.153</v>
      </c>
      <c r="I257" s="156"/>
    </row>
    <row r="258" spans="1:10" x14ac:dyDescent="0.25">
      <c r="A258" s="115" t="str">
        <f t="shared" si="6"/>
        <v>COMP6FS</v>
      </c>
      <c r="C258" s="120" t="s">
        <v>12</v>
      </c>
      <c r="D258" s="120" t="s">
        <v>9</v>
      </c>
      <c r="E258" s="120">
        <v>6</v>
      </c>
      <c r="F258" s="120" t="s">
        <v>6</v>
      </c>
      <c r="G258" s="120" t="s">
        <v>8</v>
      </c>
      <c r="H258" s="165">
        <v>1.149</v>
      </c>
      <c r="I258" s="156"/>
    </row>
    <row r="259" spans="1:10" x14ac:dyDescent="0.25">
      <c r="A259" s="115" t="str">
        <f t="shared" si="6"/>
        <v>COMP7FS</v>
      </c>
      <c r="C259" s="120" t="s">
        <v>12</v>
      </c>
      <c r="D259" s="120" t="s">
        <v>9</v>
      </c>
      <c r="E259" s="120">
        <v>7</v>
      </c>
      <c r="F259" s="120" t="s">
        <v>6</v>
      </c>
      <c r="G259" s="120" t="s">
        <v>8</v>
      </c>
      <c r="H259" s="165">
        <v>1.1459999999999999</v>
      </c>
      <c r="I259" s="156"/>
    </row>
    <row r="260" spans="1:10" x14ac:dyDescent="0.25">
      <c r="A260" s="115" t="str">
        <f t="shared" si="6"/>
        <v>COMP8FS</v>
      </c>
      <c r="C260" s="120" t="s">
        <v>12</v>
      </c>
      <c r="D260" s="120" t="s">
        <v>9</v>
      </c>
      <c r="E260" s="120">
        <v>8</v>
      </c>
      <c r="F260" s="120" t="s">
        <v>6</v>
      </c>
      <c r="G260" s="120" t="s">
        <v>8</v>
      </c>
      <c r="H260" s="165">
        <v>1.1419999999999999</v>
      </c>
      <c r="I260" s="156"/>
    </row>
    <row r="261" spans="1:10" x14ac:dyDescent="0.25">
      <c r="A261" s="115" t="str">
        <f t="shared" si="5"/>
        <v>COMP0MM</v>
      </c>
      <c r="C261" s="120" t="s">
        <v>12</v>
      </c>
      <c r="D261" s="120" t="s">
        <v>9</v>
      </c>
      <c r="E261" s="120">
        <v>0</v>
      </c>
      <c r="F261" s="120" t="s">
        <v>7</v>
      </c>
      <c r="G261" s="120" t="s">
        <v>7</v>
      </c>
      <c r="H261" s="165">
        <v>1.363</v>
      </c>
      <c r="I261" s="156"/>
    </row>
    <row r="262" spans="1:10" x14ac:dyDescent="0.25">
      <c r="A262" s="115" t="str">
        <f t="shared" si="5"/>
        <v>COMP1MM</v>
      </c>
      <c r="C262" s="120" t="s">
        <v>12</v>
      </c>
      <c r="D262" s="120" t="s">
        <v>9</v>
      </c>
      <c r="E262" s="120">
        <v>1</v>
      </c>
      <c r="F262" s="120" t="s">
        <v>7</v>
      </c>
      <c r="G262" s="120" t="s">
        <v>7</v>
      </c>
      <c r="H262" s="165">
        <v>1.355</v>
      </c>
      <c r="I262" s="156"/>
    </row>
    <row r="263" spans="1:10" x14ac:dyDescent="0.25">
      <c r="A263" s="115" t="str">
        <f t="shared" si="5"/>
        <v>COMP2MM</v>
      </c>
      <c r="C263" s="120" t="s">
        <v>12</v>
      </c>
      <c r="D263" s="120" t="s">
        <v>9</v>
      </c>
      <c r="E263" s="120">
        <v>2</v>
      </c>
      <c r="F263" s="120" t="s">
        <v>7</v>
      </c>
      <c r="G263" s="120" t="s">
        <v>7</v>
      </c>
      <c r="H263" s="165">
        <v>1.341</v>
      </c>
      <c r="I263" s="156"/>
    </row>
    <row r="264" spans="1:10" x14ac:dyDescent="0.25">
      <c r="A264" s="115" t="str">
        <f t="shared" si="5"/>
        <v>COMP3MM</v>
      </c>
      <c r="C264" s="120" t="s">
        <v>12</v>
      </c>
      <c r="D264" s="120" t="s">
        <v>9</v>
      </c>
      <c r="E264" s="120">
        <v>3</v>
      </c>
      <c r="F264" s="120" t="s">
        <v>7</v>
      </c>
      <c r="G264" s="120" t="s">
        <v>7</v>
      </c>
      <c r="H264" s="165">
        <v>1.3340000000000001</v>
      </c>
      <c r="I264" s="156"/>
    </row>
    <row r="265" spans="1:10" x14ac:dyDescent="0.25">
      <c r="A265" s="115" t="str">
        <f t="shared" si="5"/>
        <v>COMP4MM</v>
      </c>
      <c r="C265" s="120" t="s">
        <v>12</v>
      </c>
      <c r="D265" s="120" t="s">
        <v>9</v>
      </c>
      <c r="E265" s="120">
        <v>4</v>
      </c>
      <c r="F265" s="120" t="s">
        <v>7</v>
      </c>
      <c r="G265" s="120" t="s">
        <v>7</v>
      </c>
      <c r="H265" s="165">
        <v>1.327</v>
      </c>
      <c r="I265" s="156"/>
    </row>
    <row r="266" spans="1:10" x14ac:dyDescent="0.25">
      <c r="A266" s="115" t="str">
        <f t="shared" si="5"/>
        <v>COMP5MM</v>
      </c>
      <c r="C266" s="120" t="s">
        <v>12</v>
      </c>
      <c r="D266" s="120" t="s">
        <v>9</v>
      </c>
      <c r="E266" s="120">
        <v>5</v>
      </c>
      <c r="F266" s="120" t="s">
        <v>7</v>
      </c>
      <c r="G266" s="120" t="s">
        <v>7</v>
      </c>
      <c r="H266" s="165">
        <v>1.2669999999999999</v>
      </c>
      <c r="I266" s="156"/>
    </row>
    <row r="267" spans="1:10" x14ac:dyDescent="0.25">
      <c r="A267" s="115" t="str">
        <f t="shared" si="5"/>
        <v>COMP6MM</v>
      </c>
      <c r="C267" s="120" t="s">
        <v>12</v>
      </c>
      <c r="D267" s="120" t="s">
        <v>9</v>
      </c>
      <c r="E267" s="120">
        <v>6</v>
      </c>
      <c r="F267" s="120" t="s">
        <v>7</v>
      </c>
      <c r="G267" s="120" t="s">
        <v>7</v>
      </c>
      <c r="H267" s="165">
        <v>1.242</v>
      </c>
      <c r="I267" s="156"/>
    </row>
    <row r="268" spans="1:10" x14ac:dyDescent="0.25">
      <c r="A268" s="115" t="str">
        <f t="shared" si="5"/>
        <v>COMP7MM</v>
      </c>
      <c r="C268" s="120" t="s">
        <v>12</v>
      </c>
      <c r="D268" s="120" t="s">
        <v>9</v>
      </c>
      <c r="E268" s="120">
        <v>7</v>
      </c>
      <c r="F268" s="120" t="s">
        <v>7</v>
      </c>
      <c r="G268" s="120" t="s">
        <v>7</v>
      </c>
      <c r="H268" s="165">
        <v>1.22</v>
      </c>
      <c r="I268" s="156"/>
      <c r="J268" s="116"/>
    </row>
    <row r="269" spans="1:10" x14ac:dyDescent="0.25">
      <c r="A269" s="115" t="str">
        <f t="shared" si="5"/>
        <v>COMP8MM</v>
      </c>
      <c r="C269" s="120" t="s">
        <v>12</v>
      </c>
      <c r="D269" s="120" t="s">
        <v>9</v>
      </c>
      <c r="E269" s="120">
        <v>8</v>
      </c>
      <c r="F269" s="120" t="s">
        <v>7</v>
      </c>
      <c r="G269" s="120" t="s">
        <v>7</v>
      </c>
      <c r="H269" s="165">
        <v>1.1990000000000001</v>
      </c>
      <c r="I269" s="156"/>
    </row>
    <row r="270" spans="1:10" x14ac:dyDescent="0.25">
      <c r="A270" s="115" t="str">
        <f t="shared" ref="A270:A324" si="7">C270&amp;IF(D270="N","NN","")&amp;IF(E270="[83:X)",83,E270)&amp;F270&amp;G270</f>
        <v>COMP0FM</v>
      </c>
      <c r="C270" s="120" t="s">
        <v>12</v>
      </c>
      <c r="D270" s="120" t="s">
        <v>9</v>
      </c>
      <c r="E270" s="120">
        <v>0</v>
      </c>
      <c r="F270" s="120" t="s">
        <v>6</v>
      </c>
      <c r="G270" s="120" t="s">
        <v>7</v>
      </c>
      <c r="H270" s="165">
        <v>1.1850000000000001</v>
      </c>
      <c r="I270" s="156"/>
    </row>
    <row r="271" spans="1:10" x14ac:dyDescent="0.25">
      <c r="A271" s="115" t="str">
        <f t="shared" si="7"/>
        <v>COMP1FM</v>
      </c>
      <c r="C271" s="120" t="s">
        <v>12</v>
      </c>
      <c r="D271" s="120" t="s">
        <v>9</v>
      </c>
      <c r="E271" s="120">
        <v>1</v>
      </c>
      <c r="F271" s="120" t="s">
        <v>6</v>
      </c>
      <c r="G271" s="120" t="s">
        <v>7</v>
      </c>
      <c r="H271" s="165">
        <v>1.1779999999999999</v>
      </c>
      <c r="I271" s="156"/>
    </row>
    <row r="272" spans="1:10" x14ac:dyDescent="0.25">
      <c r="A272" s="115" t="str">
        <f t="shared" si="7"/>
        <v>COMP2FM</v>
      </c>
      <c r="C272" s="120" t="s">
        <v>12</v>
      </c>
      <c r="D272" s="120" t="s">
        <v>9</v>
      </c>
      <c r="E272" s="120">
        <v>2</v>
      </c>
      <c r="F272" s="120" t="s">
        <v>6</v>
      </c>
      <c r="G272" s="120" t="s">
        <v>7</v>
      </c>
      <c r="H272" s="165">
        <v>1.1739999999999999</v>
      </c>
      <c r="I272" s="156"/>
    </row>
    <row r="273" spans="1:9" x14ac:dyDescent="0.25">
      <c r="A273" s="115" t="str">
        <f t="shared" si="7"/>
        <v>COMP3FM</v>
      </c>
      <c r="C273" s="120" t="s">
        <v>12</v>
      </c>
      <c r="D273" s="120" t="s">
        <v>9</v>
      </c>
      <c r="E273" s="120">
        <v>3</v>
      </c>
      <c r="F273" s="120" t="s">
        <v>6</v>
      </c>
      <c r="G273" s="120" t="s">
        <v>7</v>
      </c>
      <c r="H273" s="165">
        <v>1.171</v>
      </c>
      <c r="I273" s="156"/>
    </row>
    <row r="274" spans="1:9" x14ac:dyDescent="0.25">
      <c r="A274" s="115" t="str">
        <f t="shared" si="7"/>
        <v>COMP4FM</v>
      </c>
      <c r="C274" s="120" t="s">
        <v>12</v>
      </c>
      <c r="D274" s="120" t="s">
        <v>9</v>
      </c>
      <c r="E274" s="120">
        <v>4</v>
      </c>
      <c r="F274" s="120" t="s">
        <v>6</v>
      </c>
      <c r="G274" s="120" t="s">
        <v>7</v>
      </c>
      <c r="H274" s="165">
        <v>1.167</v>
      </c>
      <c r="I274" s="156"/>
    </row>
    <row r="275" spans="1:9" x14ac:dyDescent="0.25">
      <c r="A275" s="115" t="str">
        <f t="shared" si="7"/>
        <v>COMP5FM</v>
      </c>
      <c r="C275" s="120" t="s">
        <v>12</v>
      </c>
      <c r="D275" s="120" t="s">
        <v>9</v>
      </c>
      <c r="E275" s="120">
        <v>5</v>
      </c>
      <c r="F275" s="120" t="s">
        <v>6</v>
      </c>
      <c r="G275" s="120" t="s">
        <v>7</v>
      </c>
      <c r="H275" s="165">
        <v>1.149</v>
      </c>
      <c r="I275" s="156"/>
    </row>
    <row r="276" spans="1:9" x14ac:dyDescent="0.25">
      <c r="A276" s="115" t="str">
        <f t="shared" si="7"/>
        <v>COMP6FM</v>
      </c>
      <c r="C276" s="120" t="s">
        <v>12</v>
      </c>
      <c r="D276" s="120" t="s">
        <v>9</v>
      </c>
      <c r="E276" s="120">
        <v>6</v>
      </c>
      <c r="F276" s="120" t="s">
        <v>6</v>
      </c>
      <c r="G276" s="120" t="s">
        <v>7</v>
      </c>
      <c r="H276" s="165">
        <v>1.1459999999999999</v>
      </c>
      <c r="I276" s="156"/>
    </row>
    <row r="277" spans="1:9" x14ac:dyDescent="0.25">
      <c r="A277" s="115" t="str">
        <f t="shared" si="7"/>
        <v>COMP7FM</v>
      </c>
      <c r="C277" s="120" t="s">
        <v>12</v>
      </c>
      <c r="D277" s="120" t="s">
        <v>9</v>
      </c>
      <c r="E277" s="120">
        <v>7</v>
      </c>
      <c r="F277" s="120" t="s">
        <v>6</v>
      </c>
      <c r="G277" s="120" t="s">
        <v>7</v>
      </c>
      <c r="H277" s="165">
        <v>1.1419999999999999</v>
      </c>
      <c r="I277" s="156"/>
    </row>
    <row r="278" spans="1:9" x14ac:dyDescent="0.25">
      <c r="A278" s="115" t="str">
        <f t="shared" si="7"/>
        <v>COMP8FM</v>
      </c>
      <c r="C278" s="120" t="s">
        <v>12</v>
      </c>
      <c r="D278" s="120" t="s">
        <v>9</v>
      </c>
      <c r="E278" s="120">
        <v>8</v>
      </c>
      <c r="F278" s="120" t="s">
        <v>6</v>
      </c>
      <c r="G278" s="120" t="s">
        <v>7</v>
      </c>
      <c r="H278" s="165">
        <v>1.139</v>
      </c>
      <c r="I278" s="156"/>
    </row>
    <row r="279" spans="1:9" x14ac:dyDescent="0.25">
      <c r="A279" s="115" t="str">
        <f t="shared" si="7"/>
        <v>COMP9XX</v>
      </c>
      <c r="C279" s="120" t="s">
        <v>12</v>
      </c>
      <c r="D279" s="120" t="s">
        <v>9</v>
      </c>
      <c r="E279" s="120">
        <v>9</v>
      </c>
      <c r="F279" s="120" t="s">
        <v>15</v>
      </c>
      <c r="G279" s="120" t="s">
        <v>15</v>
      </c>
      <c r="H279" s="165">
        <v>1.206</v>
      </c>
      <c r="I279" s="156"/>
    </row>
    <row r="280" spans="1:9" x14ac:dyDescent="0.25">
      <c r="A280" s="115" t="str">
        <f t="shared" si="7"/>
        <v>COMP10XX</v>
      </c>
      <c r="C280" s="120" t="s">
        <v>12</v>
      </c>
      <c r="D280" s="120" t="s">
        <v>9</v>
      </c>
      <c r="E280" s="120">
        <v>10</v>
      </c>
      <c r="F280" s="120" t="s">
        <v>15</v>
      </c>
      <c r="G280" s="120" t="s">
        <v>15</v>
      </c>
      <c r="H280" s="165">
        <v>1.1779999999999999</v>
      </c>
      <c r="I280" s="156"/>
    </row>
    <row r="281" spans="1:9" x14ac:dyDescent="0.25">
      <c r="A281" s="115" t="str">
        <f t="shared" si="7"/>
        <v>COMP11XX</v>
      </c>
      <c r="C281" s="120" t="s">
        <v>12</v>
      </c>
      <c r="D281" s="120" t="s">
        <v>9</v>
      </c>
      <c r="E281" s="120">
        <v>11</v>
      </c>
      <c r="F281" s="120" t="s">
        <v>15</v>
      </c>
      <c r="G281" s="120" t="s">
        <v>15</v>
      </c>
      <c r="H281" s="165">
        <v>1.167</v>
      </c>
      <c r="I281" s="156"/>
    </row>
    <row r="282" spans="1:9" x14ac:dyDescent="0.25">
      <c r="A282" s="115" t="str">
        <f t="shared" si="7"/>
        <v>COMP12XX</v>
      </c>
      <c r="C282" s="120" t="s">
        <v>12</v>
      </c>
      <c r="D282" s="120" t="s">
        <v>9</v>
      </c>
      <c r="E282" s="120">
        <v>12</v>
      </c>
      <c r="F282" s="120" t="s">
        <v>15</v>
      </c>
      <c r="G282" s="120" t="s">
        <v>15</v>
      </c>
      <c r="H282" s="165">
        <v>1.1599999999999999</v>
      </c>
      <c r="I282" s="156"/>
    </row>
    <row r="283" spans="1:9" x14ac:dyDescent="0.25">
      <c r="A283" s="115" t="str">
        <f t="shared" si="7"/>
        <v>COMP13XX</v>
      </c>
      <c r="C283" s="120" t="s">
        <v>12</v>
      </c>
      <c r="D283" s="120" t="s">
        <v>9</v>
      </c>
      <c r="E283" s="120">
        <v>13</v>
      </c>
      <c r="F283" s="120" t="s">
        <v>15</v>
      </c>
      <c r="G283" s="120" t="s">
        <v>15</v>
      </c>
      <c r="H283" s="165">
        <v>1.153</v>
      </c>
      <c r="I283" s="156"/>
    </row>
    <row r="284" spans="1:9" x14ac:dyDescent="0.25">
      <c r="A284" s="115" t="str">
        <f t="shared" si="7"/>
        <v>COMP14XX</v>
      </c>
      <c r="C284" s="120" t="s">
        <v>12</v>
      </c>
      <c r="D284" s="120" t="s">
        <v>9</v>
      </c>
      <c r="E284" s="120">
        <v>14</v>
      </c>
      <c r="F284" s="120" t="s">
        <v>15</v>
      </c>
      <c r="G284" s="120" t="s">
        <v>15</v>
      </c>
      <c r="H284" s="165">
        <v>1.149</v>
      </c>
      <c r="I284" s="156"/>
    </row>
    <row r="285" spans="1:9" x14ac:dyDescent="0.25">
      <c r="A285" s="115" t="str">
        <f t="shared" si="7"/>
        <v>COMP15XX</v>
      </c>
      <c r="C285" s="120" t="s">
        <v>12</v>
      </c>
      <c r="D285" s="120" t="s">
        <v>9</v>
      </c>
      <c r="E285" s="120">
        <v>15</v>
      </c>
      <c r="F285" s="120" t="s">
        <v>15</v>
      </c>
      <c r="G285" s="120" t="s">
        <v>15</v>
      </c>
      <c r="H285" s="165">
        <v>1.1459999999999999</v>
      </c>
      <c r="I285" s="156"/>
    </row>
    <row r="286" spans="1:9" x14ac:dyDescent="0.25">
      <c r="A286" s="115" t="str">
        <f t="shared" si="7"/>
        <v>COMP16XX</v>
      </c>
      <c r="C286" s="120" t="s">
        <v>12</v>
      </c>
      <c r="D286" s="120" t="s">
        <v>9</v>
      </c>
      <c r="E286" s="120">
        <v>16</v>
      </c>
      <c r="F286" s="120" t="s">
        <v>15</v>
      </c>
      <c r="G286" s="120" t="s">
        <v>15</v>
      </c>
      <c r="H286" s="165">
        <v>1.1419999999999999</v>
      </c>
      <c r="I286" s="156"/>
    </row>
    <row r="287" spans="1:9" x14ac:dyDescent="0.25">
      <c r="A287" s="115" t="str">
        <f t="shared" si="7"/>
        <v>COMP17XX</v>
      </c>
      <c r="C287" s="120" t="s">
        <v>12</v>
      </c>
      <c r="D287" s="120" t="s">
        <v>9</v>
      </c>
      <c r="E287" s="120">
        <v>17</v>
      </c>
      <c r="F287" s="120" t="s">
        <v>15</v>
      </c>
      <c r="G287" s="120" t="s">
        <v>15</v>
      </c>
      <c r="H287" s="165">
        <v>1.139</v>
      </c>
      <c r="I287" s="156"/>
    </row>
    <row r="288" spans="1:9" x14ac:dyDescent="0.25">
      <c r="A288" s="115" t="str">
        <f t="shared" si="7"/>
        <v>COMP18XX</v>
      </c>
      <c r="C288" s="120" t="s">
        <v>12</v>
      </c>
      <c r="D288" s="120" t="s">
        <v>9</v>
      </c>
      <c r="E288" s="120">
        <v>18</v>
      </c>
      <c r="F288" s="120" t="s">
        <v>15</v>
      </c>
      <c r="G288" s="120" t="s">
        <v>15</v>
      </c>
      <c r="H288" s="165">
        <v>1.135</v>
      </c>
      <c r="I288" s="156"/>
    </row>
    <row r="289" spans="1:9" x14ac:dyDescent="0.25">
      <c r="A289" s="115" t="str">
        <f t="shared" si="7"/>
        <v>COMP19XX</v>
      </c>
      <c r="C289" s="120" t="s">
        <v>12</v>
      </c>
      <c r="D289" s="120" t="s">
        <v>9</v>
      </c>
      <c r="E289" s="120">
        <v>19</v>
      </c>
      <c r="F289" s="120" t="s">
        <v>15</v>
      </c>
      <c r="G289" s="120" t="s">
        <v>15</v>
      </c>
      <c r="H289" s="165">
        <v>1.1140000000000001</v>
      </c>
      <c r="I289" s="156"/>
    </row>
    <row r="290" spans="1:9" x14ac:dyDescent="0.25">
      <c r="A290" s="115" t="str">
        <f t="shared" si="7"/>
        <v>COMP20XX</v>
      </c>
      <c r="C290" s="120" t="s">
        <v>12</v>
      </c>
      <c r="D290" s="120" t="s">
        <v>9</v>
      </c>
      <c r="E290" s="120">
        <v>20</v>
      </c>
      <c r="F290" s="120" t="s">
        <v>15</v>
      </c>
      <c r="G290" s="120" t="s">
        <v>15</v>
      </c>
      <c r="H290" s="165">
        <v>1.107</v>
      </c>
      <c r="I290" s="156"/>
    </row>
    <row r="291" spans="1:9" x14ac:dyDescent="0.25">
      <c r="A291" s="115" t="str">
        <f t="shared" si="7"/>
        <v>COMP21XX</v>
      </c>
      <c r="C291" s="120" t="s">
        <v>12</v>
      </c>
      <c r="D291" s="120" t="s">
        <v>9</v>
      </c>
      <c r="E291" s="120">
        <v>21</v>
      </c>
      <c r="F291" s="120" t="s">
        <v>15</v>
      </c>
      <c r="G291" s="120" t="s">
        <v>15</v>
      </c>
      <c r="H291" s="165">
        <v>1.1000000000000001</v>
      </c>
      <c r="I291" s="156"/>
    </row>
    <row r="292" spans="1:9" x14ac:dyDescent="0.25">
      <c r="A292" s="115" t="str">
        <f t="shared" si="7"/>
        <v>COMP22XX</v>
      </c>
      <c r="C292" s="120" t="s">
        <v>12</v>
      </c>
      <c r="D292" s="120" t="s">
        <v>9</v>
      </c>
      <c r="E292" s="120">
        <v>22</v>
      </c>
      <c r="F292" s="120" t="s">
        <v>15</v>
      </c>
      <c r="G292" s="120" t="s">
        <v>15</v>
      </c>
      <c r="H292" s="165">
        <v>1.0780000000000001</v>
      </c>
      <c r="I292" s="156"/>
    </row>
    <row r="293" spans="1:9" x14ac:dyDescent="0.25">
      <c r="A293" s="115" t="str">
        <f t="shared" si="7"/>
        <v>COMP23XX</v>
      </c>
      <c r="C293" s="120" t="s">
        <v>12</v>
      </c>
      <c r="D293" s="120" t="s">
        <v>9</v>
      </c>
      <c r="E293" s="120">
        <v>23</v>
      </c>
      <c r="F293" s="120" t="s">
        <v>15</v>
      </c>
      <c r="G293" s="120" t="s">
        <v>15</v>
      </c>
      <c r="H293" s="165">
        <v>1.071</v>
      </c>
      <c r="I293" s="156"/>
    </row>
    <row r="294" spans="1:9" x14ac:dyDescent="0.25">
      <c r="A294" s="115" t="str">
        <f t="shared" si="7"/>
        <v>COMP24XX</v>
      </c>
      <c r="C294" s="120" t="s">
        <v>12</v>
      </c>
      <c r="D294" s="120" t="s">
        <v>9</v>
      </c>
      <c r="E294" s="120">
        <v>24</v>
      </c>
      <c r="F294" s="120" t="s">
        <v>15</v>
      </c>
      <c r="G294" s="120" t="s">
        <v>15</v>
      </c>
      <c r="H294" s="165">
        <v>1.0640000000000001</v>
      </c>
      <c r="I294" s="156"/>
    </row>
    <row r="295" spans="1:9" x14ac:dyDescent="0.25">
      <c r="A295" s="115" t="str">
        <f t="shared" si="7"/>
        <v>COMP25XX</v>
      </c>
      <c r="C295" s="120" t="s">
        <v>12</v>
      </c>
      <c r="D295" s="120" t="s">
        <v>9</v>
      </c>
      <c r="E295" s="120">
        <v>25</v>
      </c>
      <c r="F295" s="120" t="s">
        <v>15</v>
      </c>
      <c r="G295" s="120" t="s">
        <v>15</v>
      </c>
      <c r="H295" s="165">
        <v>1.0569999999999999</v>
      </c>
      <c r="I295" s="156"/>
    </row>
    <row r="296" spans="1:9" x14ac:dyDescent="0.25">
      <c r="A296" s="115" t="str">
        <f t="shared" si="7"/>
        <v>COMP26XX</v>
      </c>
      <c r="C296" s="120" t="s">
        <v>12</v>
      </c>
      <c r="D296" s="120" t="s">
        <v>9</v>
      </c>
      <c r="E296" s="120">
        <v>26</v>
      </c>
      <c r="F296" s="120" t="s">
        <v>15</v>
      </c>
      <c r="G296" s="120" t="s">
        <v>15</v>
      </c>
      <c r="H296" s="165">
        <v>1.0429999999999999</v>
      </c>
      <c r="I296" s="156"/>
    </row>
    <row r="297" spans="1:9" x14ac:dyDescent="0.25">
      <c r="A297" s="115" t="str">
        <f t="shared" si="7"/>
        <v>COMP27XX</v>
      </c>
      <c r="C297" s="120" t="s">
        <v>12</v>
      </c>
      <c r="D297" s="120" t="s">
        <v>9</v>
      </c>
      <c r="E297" s="120">
        <v>27</v>
      </c>
      <c r="F297" s="120" t="s">
        <v>15</v>
      </c>
      <c r="G297" s="120" t="s">
        <v>15</v>
      </c>
      <c r="H297" s="165">
        <v>1.0209999999999999</v>
      </c>
      <c r="I297" s="156"/>
    </row>
    <row r="298" spans="1:9" x14ac:dyDescent="0.25">
      <c r="A298" s="115" t="str">
        <f t="shared" si="7"/>
        <v>COMP28XX</v>
      </c>
      <c r="C298" s="120" t="s">
        <v>12</v>
      </c>
      <c r="D298" s="120" t="s">
        <v>9</v>
      </c>
      <c r="E298" s="120">
        <v>28</v>
      </c>
      <c r="F298" s="120" t="s">
        <v>15</v>
      </c>
      <c r="G298" s="120" t="s">
        <v>15</v>
      </c>
      <c r="H298" s="165">
        <v>1.014</v>
      </c>
      <c r="I298" s="156"/>
    </row>
    <row r="299" spans="1:9" x14ac:dyDescent="0.25">
      <c r="A299" s="115" t="str">
        <f t="shared" si="7"/>
        <v>COMP29XX</v>
      </c>
      <c r="C299" s="120" t="s">
        <v>12</v>
      </c>
      <c r="D299" s="120" t="s">
        <v>9</v>
      </c>
      <c r="E299" s="120">
        <v>29</v>
      </c>
      <c r="F299" s="120" t="s">
        <v>15</v>
      </c>
      <c r="G299" s="120" t="s">
        <v>15</v>
      </c>
      <c r="H299" s="165">
        <v>1.0069999999999999</v>
      </c>
      <c r="I299" s="156"/>
    </row>
    <row r="300" spans="1:9" x14ac:dyDescent="0.25">
      <c r="A300" s="115" t="str">
        <f t="shared" si="7"/>
        <v>COMP30XX</v>
      </c>
      <c r="C300" s="120" t="s">
        <v>12</v>
      </c>
      <c r="D300" s="120" t="s">
        <v>9</v>
      </c>
      <c r="E300" s="120">
        <v>30</v>
      </c>
      <c r="F300" s="120" t="s">
        <v>15</v>
      </c>
      <c r="G300" s="120" t="s">
        <v>15</v>
      </c>
      <c r="H300" s="165">
        <v>1</v>
      </c>
      <c r="I300" s="156"/>
    </row>
    <row r="301" spans="1:9" x14ac:dyDescent="0.25">
      <c r="A301" s="115" t="str">
        <f t="shared" si="7"/>
        <v>COMP31XX</v>
      </c>
      <c r="C301" s="120" t="s">
        <v>12</v>
      </c>
      <c r="D301" s="120" t="s">
        <v>9</v>
      </c>
      <c r="E301" s="120">
        <v>31</v>
      </c>
      <c r="F301" s="120" t="s">
        <v>15</v>
      </c>
      <c r="G301" s="120" t="s">
        <v>15</v>
      </c>
      <c r="H301" s="165">
        <v>0.995</v>
      </c>
      <c r="I301" s="156"/>
    </row>
    <row r="302" spans="1:9" x14ac:dyDescent="0.25">
      <c r="A302" s="115" t="str">
        <f t="shared" si="7"/>
        <v>COMP32XX</v>
      </c>
      <c r="C302" s="120" t="s">
        <v>12</v>
      </c>
      <c r="D302" s="120" t="s">
        <v>9</v>
      </c>
      <c r="E302" s="120">
        <v>32</v>
      </c>
      <c r="F302" s="120" t="s">
        <v>15</v>
      </c>
      <c r="G302" s="120" t="s">
        <v>15</v>
      </c>
      <c r="H302" s="165">
        <v>0.99299999999999999</v>
      </c>
      <c r="I302" s="156"/>
    </row>
    <row r="303" spans="1:9" x14ac:dyDescent="0.25">
      <c r="A303" s="115" t="str">
        <f t="shared" si="7"/>
        <v>COMP33XX</v>
      </c>
      <c r="C303" s="120" t="s">
        <v>12</v>
      </c>
      <c r="D303" s="120" t="s">
        <v>9</v>
      </c>
      <c r="E303" s="120">
        <v>33</v>
      </c>
      <c r="F303" s="120" t="s">
        <v>15</v>
      </c>
      <c r="G303" s="120" t="s">
        <v>15</v>
      </c>
      <c r="H303" s="165">
        <v>0.98799999999999999</v>
      </c>
      <c r="I303" s="156"/>
    </row>
    <row r="304" spans="1:9" x14ac:dyDescent="0.25">
      <c r="A304" s="115" t="str">
        <f t="shared" si="7"/>
        <v>COMP34XX</v>
      </c>
      <c r="C304" s="120" t="s">
        <v>12</v>
      </c>
      <c r="D304" s="120" t="s">
        <v>9</v>
      </c>
      <c r="E304" s="120">
        <v>34</v>
      </c>
      <c r="F304" s="120" t="s">
        <v>15</v>
      </c>
      <c r="G304" s="120" t="s">
        <v>15</v>
      </c>
      <c r="H304" s="165">
        <v>0.98599999999999999</v>
      </c>
      <c r="I304" s="156"/>
    </row>
    <row r="305" spans="1:9" x14ac:dyDescent="0.25">
      <c r="A305" s="115" t="str">
        <f t="shared" si="7"/>
        <v>COMP35XX</v>
      </c>
      <c r="C305" s="120" t="s">
        <v>12</v>
      </c>
      <c r="D305" s="120" t="s">
        <v>9</v>
      </c>
      <c r="E305" s="120">
        <v>35</v>
      </c>
      <c r="F305" s="120" t="s">
        <v>15</v>
      </c>
      <c r="G305" s="120" t="s">
        <v>15</v>
      </c>
      <c r="H305" s="165">
        <v>0.98399999999999999</v>
      </c>
      <c r="I305" s="156"/>
    </row>
    <row r="306" spans="1:9" x14ac:dyDescent="0.25">
      <c r="A306" s="115" t="str">
        <f t="shared" si="7"/>
        <v>COMP36XX</v>
      </c>
      <c r="C306" s="120" t="s">
        <v>12</v>
      </c>
      <c r="D306" s="120" t="s">
        <v>9</v>
      </c>
      <c r="E306" s="120">
        <v>36</v>
      </c>
      <c r="F306" s="120" t="s">
        <v>15</v>
      </c>
      <c r="G306" s="120" t="s">
        <v>15</v>
      </c>
      <c r="H306" s="165">
        <v>0.98199999999999998</v>
      </c>
      <c r="I306" s="156"/>
    </row>
    <row r="307" spans="1:9" x14ac:dyDescent="0.25">
      <c r="A307" s="115" t="str">
        <f t="shared" si="7"/>
        <v>COMP37XX</v>
      </c>
      <c r="C307" s="120" t="s">
        <v>12</v>
      </c>
      <c r="D307" s="120" t="s">
        <v>9</v>
      </c>
      <c r="E307" s="120">
        <v>37</v>
      </c>
      <c r="F307" s="120" t="s">
        <v>15</v>
      </c>
      <c r="G307" s="120" t="s">
        <v>15</v>
      </c>
      <c r="H307" s="165">
        <v>0.96199999999999997</v>
      </c>
      <c r="I307" s="156"/>
    </row>
    <row r="308" spans="1:9" x14ac:dyDescent="0.25">
      <c r="A308" s="115" t="str">
        <f t="shared" si="7"/>
        <v>COMP38XX</v>
      </c>
      <c r="C308" s="120" t="s">
        <v>12</v>
      </c>
      <c r="D308" s="120" t="s">
        <v>9</v>
      </c>
      <c r="E308" s="120">
        <v>38</v>
      </c>
      <c r="F308" s="120" t="s">
        <v>15</v>
      </c>
      <c r="G308" s="120" t="s">
        <v>15</v>
      </c>
      <c r="H308" s="165">
        <v>0.96</v>
      </c>
      <c r="I308" s="156"/>
    </row>
    <row r="309" spans="1:9" x14ac:dyDescent="0.25">
      <c r="A309" s="115" t="str">
        <f t="shared" si="7"/>
        <v>COMP39XX</v>
      </c>
      <c r="C309" s="120" t="s">
        <v>12</v>
      </c>
      <c r="D309" s="120" t="s">
        <v>9</v>
      </c>
      <c r="E309" s="120">
        <v>39</v>
      </c>
      <c r="F309" s="120" t="s">
        <v>15</v>
      </c>
      <c r="G309" s="120" t="s">
        <v>15</v>
      </c>
      <c r="H309" s="165">
        <v>0.95899999999999996</v>
      </c>
      <c r="I309" s="156"/>
    </row>
    <row r="310" spans="1:9" x14ac:dyDescent="0.25">
      <c r="A310" s="115" t="str">
        <f t="shared" si="7"/>
        <v>COMP40XX</v>
      </c>
      <c r="C310" s="120" t="s">
        <v>12</v>
      </c>
      <c r="D310" s="120" t="s">
        <v>9</v>
      </c>
      <c r="E310" s="120">
        <v>40</v>
      </c>
      <c r="F310" s="120" t="s">
        <v>15</v>
      </c>
      <c r="G310" s="120" t="s">
        <v>15</v>
      </c>
      <c r="H310" s="165">
        <v>0.94299999999999995</v>
      </c>
      <c r="I310" s="156"/>
    </row>
    <row r="311" spans="1:9" x14ac:dyDescent="0.25">
      <c r="A311" s="115" t="str">
        <f t="shared" si="7"/>
        <v>COMP41XX</v>
      </c>
      <c r="C311" s="120" t="s">
        <v>12</v>
      </c>
      <c r="D311" s="120" t="s">
        <v>9</v>
      </c>
      <c r="E311" s="120">
        <v>41</v>
      </c>
      <c r="F311" s="120" t="s">
        <v>15</v>
      </c>
      <c r="G311" s="120" t="s">
        <v>15</v>
      </c>
      <c r="H311" s="165">
        <v>0.93600000000000005</v>
      </c>
      <c r="I311" s="156"/>
    </row>
    <row r="312" spans="1:9" x14ac:dyDescent="0.25">
      <c r="A312" s="115" t="str">
        <f t="shared" si="7"/>
        <v>COMP42XX</v>
      </c>
      <c r="C312" s="120" t="s">
        <v>12</v>
      </c>
      <c r="D312" s="120" t="s">
        <v>9</v>
      </c>
      <c r="E312" s="120">
        <v>42</v>
      </c>
      <c r="F312" s="120" t="s">
        <v>15</v>
      </c>
      <c r="G312" s="120" t="s">
        <v>15</v>
      </c>
      <c r="H312" s="165">
        <v>0.93100000000000005</v>
      </c>
      <c r="I312" s="156"/>
    </row>
    <row r="313" spans="1:9" x14ac:dyDescent="0.25">
      <c r="A313" s="115" t="str">
        <f t="shared" si="7"/>
        <v>COMP43XX</v>
      </c>
      <c r="C313" s="120" t="s">
        <v>12</v>
      </c>
      <c r="D313" s="120" t="s">
        <v>9</v>
      </c>
      <c r="E313" s="120">
        <v>43</v>
      </c>
      <c r="F313" s="120" t="s">
        <v>15</v>
      </c>
      <c r="G313" s="120" t="s">
        <v>15</v>
      </c>
      <c r="H313" s="165">
        <v>0.92800000000000005</v>
      </c>
      <c r="I313" s="156"/>
    </row>
    <row r="314" spans="1:9" x14ac:dyDescent="0.25">
      <c r="A314" s="115" t="str">
        <f t="shared" si="7"/>
        <v>COMP44XX</v>
      </c>
      <c r="C314" s="120" t="s">
        <v>12</v>
      </c>
      <c r="D314" s="120" t="s">
        <v>9</v>
      </c>
      <c r="E314" s="120">
        <v>44</v>
      </c>
      <c r="F314" s="120" t="s">
        <v>15</v>
      </c>
      <c r="G314" s="120" t="s">
        <v>15</v>
      </c>
      <c r="H314" s="165">
        <v>0.92200000000000004</v>
      </c>
      <c r="I314" s="156"/>
    </row>
    <row r="315" spans="1:9" x14ac:dyDescent="0.25">
      <c r="A315" s="115" t="str">
        <f t="shared" si="7"/>
        <v>COMP45XX</v>
      </c>
      <c r="C315" s="120" t="s">
        <v>12</v>
      </c>
      <c r="D315" s="120" t="s">
        <v>9</v>
      </c>
      <c r="E315" s="120">
        <v>45</v>
      </c>
      <c r="F315" s="120" t="s">
        <v>15</v>
      </c>
      <c r="G315" s="120" t="s">
        <v>15</v>
      </c>
      <c r="H315" s="165">
        <v>0.91500000000000004</v>
      </c>
      <c r="I315" s="156"/>
    </row>
    <row r="316" spans="1:9" x14ac:dyDescent="0.25">
      <c r="A316" s="115" t="str">
        <f t="shared" si="7"/>
        <v>COMP46XX</v>
      </c>
      <c r="C316" s="120" t="s">
        <v>12</v>
      </c>
      <c r="D316" s="120" t="s">
        <v>9</v>
      </c>
      <c r="E316" s="120">
        <v>46</v>
      </c>
      <c r="F316" s="120" t="s">
        <v>15</v>
      </c>
      <c r="G316" s="120" t="s">
        <v>15</v>
      </c>
      <c r="H316" s="165">
        <v>0.90800000000000003</v>
      </c>
      <c r="I316" s="156"/>
    </row>
    <row r="317" spans="1:9" x14ac:dyDescent="0.25">
      <c r="A317" s="115" t="str">
        <f t="shared" si="7"/>
        <v>COMP47XX</v>
      </c>
      <c r="C317" s="120" t="s">
        <v>12</v>
      </c>
      <c r="D317" s="120" t="s">
        <v>9</v>
      </c>
      <c r="E317" s="120">
        <v>47</v>
      </c>
      <c r="F317" s="120" t="s">
        <v>15</v>
      </c>
      <c r="G317" s="120" t="s">
        <v>15</v>
      </c>
      <c r="H317" s="165">
        <v>0.89600000000000002</v>
      </c>
      <c r="I317" s="156"/>
    </row>
    <row r="318" spans="1:9" x14ac:dyDescent="0.25">
      <c r="A318" s="115" t="str">
        <f t="shared" si="7"/>
        <v>COMP48XX</v>
      </c>
      <c r="C318" s="120" t="s">
        <v>12</v>
      </c>
      <c r="D318" s="120" t="s">
        <v>9</v>
      </c>
      <c r="E318" s="120">
        <v>48</v>
      </c>
      <c r="F318" s="120" t="s">
        <v>15</v>
      </c>
      <c r="G318" s="120" t="s">
        <v>15</v>
      </c>
      <c r="H318" s="165">
        <v>0.88600000000000001</v>
      </c>
      <c r="I318" s="156"/>
    </row>
    <row r="319" spans="1:9" x14ac:dyDescent="0.25">
      <c r="A319" s="115" t="str">
        <f t="shared" si="7"/>
        <v>COMP49XX</v>
      </c>
      <c r="C319" s="120" t="s">
        <v>12</v>
      </c>
      <c r="D319" s="120" t="s">
        <v>9</v>
      </c>
      <c r="E319" s="120">
        <v>49</v>
      </c>
      <c r="F319" s="120" t="s">
        <v>15</v>
      </c>
      <c r="G319" s="120" t="s">
        <v>15</v>
      </c>
      <c r="H319" s="165">
        <v>0.88300000000000001</v>
      </c>
      <c r="I319" s="156"/>
    </row>
    <row r="320" spans="1:9" x14ac:dyDescent="0.25">
      <c r="A320" s="115" t="str">
        <f t="shared" si="7"/>
        <v>COMP50XX</v>
      </c>
      <c r="C320" s="120" t="s">
        <v>12</v>
      </c>
      <c r="D320" s="120" t="s">
        <v>9</v>
      </c>
      <c r="E320" s="120">
        <v>50</v>
      </c>
      <c r="F320" s="120" t="s">
        <v>15</v>
      </c>
      <c r="G320" s="120" t="s">
        <v>15</v>
      </c>
      <c r="H320" s="165">
        <v>0.879</v>
      </c>
      <c r="I320" s="156"/>
    </row>
    <row r="321" spans="1:9" x14ac:dyDescent="0.25">
      <c r="A321" s="115" t="str">
        <f t="shared" si="7"/>
        <v>COMP51XX</v>
      </c>
      <c r="C321" s="120" t="s">
        <v>12</v>
      </c>
      <c r="D321" s="120" t="s">
        <v>9</v>
      </c>
      <c r="E321" s="120">
        <v>51</v>
      </c>
      <c r="F321" s="120" t="s">
        <v>15</v>
      </c>
      <c r="G321" s="120" t="s">
        <v>15</v>
      </c>
      <c r="H321" s="165">
        <v>0.876</v>
      </c>
      <c r="I321" s="156"/>
    </row>
    <row r="322" spans="1:9" x14ac:dyDescent="0.25">
      <c r="A322" s="115" t="str">
        <f t="shared" si="7"/>
        <v>COMP52XX</v>
      </c>
      <c r="C322" s="120" t="s">
        <v>12</v>
      </c>
      <c r="D322" s="120" t="s">
        <v>9</v>
      </c>
      <c r="E322" s="120">
        <v>52</v>
      </c>
      <c r="F322" s="120" t="s">
        <v>15</v>
      </c>
      <c r="G322" s="120" t="s">
        <v>15</v>
      </c>
      <c r="H322" s="165">
        <v>0.872</v>
      </c>
      <c r="I322" s="156"/>
    </row>
    <row r="323" spans="1:9" x14ac:dyDescent="0.25">
      <c r="A323" s="115" t="str">
        <f t="shared" si="7"/>
        <v>COMP53XX</v>
      </c>
      <c r="C323" s="120" t="s">
        <v>12</v>
      </c>
      <c r="D323" s="120" t="s">
        <v>9</v>
      </c>
      <c r="E323" s="120">
        <v>53</v>
      </c>
      <c r="F323" s="120" t="s">
        <v>15</v>
      </c>
      <c r="G323" s="120" t="s">
        <v>15</v>
      </c>
      <c r="H323" s="165">
        <v>0.86799999999999999</v>
      </c>
      <c r="I323" s="156"/>
    </row>
    <row r="324" spans="1:9" x14ac:dyDescent="0.25">
      <c r="A324" s="115" t="str">
        <f t="shared" si="7"/>
        <v>COMP54XX</v>
      </c>
      <c r="C324" s="120" t="s">
        <v>12</v>
      </c>
      <c r="D324" s="120" t="s">
        <v>9</v>
      </c>
      <c r="E324" s="120">
        <v>54</v>
      </c>
      <c r="F324" s="120" t="s">
        <v>15</v>
      </c>
      <c r="G324" s="120" t="s">
        <v>15</v>
      </c>
      <c r="H324" s="165">
        <v>0.86499999999999999</v>
      </c>
      <c r="I324" s="156"/>
    </row>
    <row r="325" spans="1:9" x14ac:dyDescent="0.25">
      <c r="A325" s="115" t="str">
        <f t="shared" ref="A325:A353" si="8">C325&amp;IF(D325="N","NN","")&amp;IF(E325="[83:X)",83,E325)&amp;F325&amp;G325</f>
        <v>COMP55XX</v>
      </c>
      <c r="C325" s="120" t="s">
        <v>12</v>
      </c>
      <c r="D325" s="120" t="s">
        <v>9</v>
      </c>
      <c r="E325" s="120">
        <v>55</v>
      </c>
      <c r="F325" s="120" t="s">
        <v>15</v>
      </c>
      <c r="G325" s="120" t="s">
        <v>15</v>
      </c>
      <c r="H325" s="165">
        <v>0.86099999999999999</v>
      </c>
      <c r="I325" s="156"/>
    </row>
    <row r="326" spans="1:9" x14ac:dyDescent="0.25">
      <c r="A326" s="115" t="str">
        <f t="shared" si="8"/>
        <v>COMP56XX</v>
      </c>
      <c r="C326" s="120" t="s">
        <v>12</v>
      </c>
      <c r="D326" s="120" t="s">
        <v>9</v>
      </c>
      <c r="E326" s="120">
        <v>56</v>
      </c>
      <c r="F326" s="120" t="s">
        <v>15</v>
      </c>
      <c r="G326" s="120" t="s">
        <v>15</v>
      </c>
      <c r="H326" s="165">
        <v>0.85799999999999998</v>
      </c>
      <c r="I326" s="156"/>
    </row>
    <row r="327" spans="1:9" x14ac:dyDescent="0.25">
      <c r="A327" s="115" t="str">
        <f t="shared" si="8"/>
        <v>COMP57XX</v>
      </c>
      <c r="C327" s="120" t="s">
        <v>12</v>
      </c>
      <c r="D327" s="120" t="s">
        <v>9</v>
      </c>
      <c r="E327" s="120">
        <v>57</v>
      </c>
      <c r="F327" s="120" t="s">
        <v>15</v>
      </c>
      <c r="G327" s="120" t="s">
        <v>15</v>
      </c>
      <c r="H327" s="165">
        <v>0.85799999999999998</v>
      </c>
      <c r="I327" s="156"/>
    </row>
    <row r="328" spans="1:9" x14ac:dyDescent="0.25">
      <c r="A328" s="115" t="str">
        <f t="shared" si="8"/>
        <v>COMP58XX</v>
      </c>
      <c r="C328" s="120" t="s">
        <v>12</v>
      </c>
      <c r="D328" s="120" t="s">
        <v>9</v>
      </c>
      <c r="E328" s="120">
        <v>58</v>
      </c>
      <c r="F328" s="120" t="s">
        <v>15</v>
      </c>
      <c r="G328" s="120" t="s">
        <v>15</v>
      </c>
      <c r="H328" s="165">
        <v>0.86099999999999999</v>
      </c>
      <c r="I328" s="156"/>
    </row>
    <row r="329" spans="1:9" x14ac:dyDescent="0.25">
      <c r="A329" s="115" t="str">
        <f t="shared" si="8"/>
        <v>COMP59XX</v>
      </c>
      <c r="C329" s="120" t="s">
        <v>12</v>
      </c>
      <c r="D329" s="120" t="s">
        <v>9</v>
      </c>
      <c r="E329" s="120">
        <v>59</v>
      </c>
      <c r="F329" s="120" t="s">
        <v>15</v>
      </c>
      <c r="G329" s="120" t="s">
        <v>15</v>
      </c>
      <c r="H329" s="165">
        <v>0.86099999999999999</v>
      </c>
      <c r="I329" s="156"/>
    </row>
    <row r="330" spans="1:9" x14ac:dyDescent="0.25">
      <c r="A330" s="115" t="str">
        <f t="shared" si="8"/>
        <v>COMP60XX</v>
      </c>
      <c r="C330" s="120" t="s">
        <v>12</v>
      </c>
      <c r="D330" s="120" t="s">
        <v>9</v>
      </c>
      <c r="E330" s="120">
        <v>60</v>
      </c>
      <c r="F330" s="120" t="s">
        <v>15</v>
      </c>
      <c r="G330" s="120" t="s">
        <v>15</v>
      </c>
      <c r="H330" s="165">
        <v>0.86499999999999999</v>
      </c>
      <c r="I330" s="156"/>
    </row>
    <row r="331" spans="1:9" x14ac:dyDescent="0.25">
      <c r="A331" s="115" t="str">
        <f t="shared" si="8"/>
        <v>COMP61XX</v>
      </c>
      <c r="C331" s="120" t="s">
        <v>12</v>
      </c>
      <c r="D331" s="120" t="s">
        <v>9</v>
      </c>
      <c r="E331" s="120">
        <v>61</v>
      </c>
      <c r="F331" s="120" t="s">
        <v>15</v>
      </c>
      <c r="G331" s="120" t="s">
        <v>15</v>
      </c>
      <c r="H331" s="165">
        <v>0.9</v>
      </c>
      <c r="I331" s="156"/>
    </row>
    <row r="332" spans="1:9" x14ac:dyDescent="0.25">
      <c r="A332" s="115" t="str">
        <f t="shared" si="8"/>
        <v>COMP62XX</v>
      </c>
      <c r="C332" s="120" t="s">
        <v>12</v>
      </c>
      <c r="D332" s="120" t="s">
        <v>9</v>
      </c>
      <c r="E332" s="120">
        <v>62</v>
      </c>
      <c r="F332" s="120" t="s">
        <v>15</v>
      </c>
      <c r="G332" s="120" t="s">
        <v>15</v>
      </c>
      <c r="H332" s="165">
        <v>0.93600000000000005</v>
      </c>
      <c r="I332" s="156"/>
    </row>
    <row r="333" spans="1:9" x14ac:dyDescent="0.25">
      <c r="A333" s="115" t="str">
        <f t="shared" si="8"/>
        <v>COMP63XX</v>
      </c>
      <c r="C333" s="120" t="s">
        <v>12</v>
      </c>
      <c r="D333" s="120" t="s">
        <v>9</v>
      </c>
      <c r="E333" s="120">
        <v>63</v>
      </c>
      <c r="F333" s="120" t="s">
        <v>15</v>
      </c>
      <c r="G333" s="120" t="s">
        <v>15</v>
      </c>
      <c r="H333" s="165">
        <v>0.95</v>
      </c>
      <c r="I333" s="156"/>
    </row>
    <row r="334" spans="1:9" x14ac:dyDescent="0.25">
      <c r="A334" s="115" t="str">
        <f t="shared" si="8"/>
        <v>COMP64XX</v>
      </c>
      <c r="C334" s="120" t="s">
        <v>12</v>
      </c>
      <c r="D334" s="120" t="s">
        <v>9</v>
      </c>
      <c r="E334" s="120">
        <v>64</v>
      </c>
      <c r="F334" s="120" t="s">
        <v>15</v>
      </c>
      <c r="G334" s="120" t="s">
        <v>15</v>
      </c>
      <c r="H334" s="165">
        <v>0.95699999999999996</v>
      </c>
      <c r="I334" s="156"/>
    </row>
    <row r="335" spans="1:9" x14ac:dyDescent="0.25">
      <c r="A335" s="115" t="str">
        <f t="shared" si="8"/>
        <v>COMP65XX</v>
      </c>
      <c r="C335" s="120" t="s">
        <v>12</v>
      </c>
      <c r="D335" s="120" t="s">
        <v>9</v>
      </c>
      <c r="E335" s="120">
        <v>65</v>
      </c>
      <c r="F335" s="120" t="s">
        <v>15</v>
      </c>
      <c r="G335" s="120" t="s">
        <v>15</v>
      </c>
      <c r="H335" s="165">
        <v>0.96399999999999997</v>
      </c>
      <c r="I335" s="156"/>
    </row>
    <row r="336" spans="1:9" x14ac:dyDescent="0.25">
      <c r="A336" s="115" t="str">
        <f t="shared" si="8"/>
        <v>COMP66XX</v>
      </c>
      <c r="C336" s="120" t="s">
        <v>12</v>
      </c>
      <c r="D336" s="120" t="s">
        <v>9</v>
      </c>
      <c r="E336" s="120">
        <v>66</v>
      </c>
      <c r="F336" s="120" t="s">
        <v>15</v>
      </c>
      <c r="G336" s="120" t="s">
        <v>15</v>
      </c>
      <c r="H336" s="165">
        <v>0.97199999999999998</v>
      </c>
      <c r="I336" s="156"/>
    </row>
    <row r="337" spans="1:9" x14ac:dyDescent="0.25">
      <c r="A337" s="115" t="str">
        <f t="shared" si="8"/>
        <v>COMP67XX</v>
      </c>
      <c r="C337" s="120" t="s">
        <v>12</v>
      </c>
      <c r="D337" s="120" t="s">
        <v>9</v>
      </c>
      <c r="E337" s="120">
        <v>67</v>
      </c>
      <c r="F337" s="120" t="s">
        <v>15</v>
      </c>
      <c r="G337" s="120" t="s">
        <v>15</v>
      </c>
      <c r="H337" s="165">
        <v>0.98599999999999999</v>
      </c>
      <c r="I337" s="156"/>
    </row>
    <row r="338" spans="1:9" x14ac:dyDescent="0.25">
      <c r="A338" s="115" t="str">
        <f t="shared" si="8"/>
        <v>COMP68XX</v>
      </c>
      <c r="C338" s="120" t="s">
        <v>12</v>
      </c>
      <c r="D338" s="120" t="s">
        <v>9</v>
      </c>
      <c r="E338" s="120">
        <v>68</v>
      </c>
      <c r="F338" s="120" t="s">
        <v>15</v>
      </c>
      <c r="G338" s="120" t="s">
        <v>15</v>
      </c>
      <c r="H338" s="165">
        <v>0.99299999999999999</v>
      </c>
      <c r="I338" s="156"/>
    </row>
    <row r="339" spans="1:9" x14ac:dyDescent="0.25">
      <c r="A339" s="115" t="str">
        <f t="shared" si="8"/>
        <v>COMP69XX</v>
      </c>
      <c r="C339" s="120" t="s">
        <v>12</v>
      </c>
      <c r="D339" s="120" t="s">
        <v>9</v>
      </c>
      <c r="E339" s="120">
        <v>69</v>
      </c>
      <c r="F339" s="120" t="s">
        <v>15</v>
      </c>
      <c r="G339" s="120" t="s">
        <v>15</v>
      </c>
      <c r="H339" s="165">
        <v>1.014</v>
      </c>
      <c r="I339" s="156"/>
    </row>
    <row r="340" spans="1:9" x14ac:dyDescent="0.25">
      <c r="A340" s="115" t="str">
        <f t="shared" si="8"/>
        <v>COMP70XX</v>
      </c>
      <c r="C340" s="120" t="s">
        <v>12</v>
      </c>
      <c r="D340" s="120" t="s">
        <v>9</v>
      </c>
      <c r="E340" s="120">
        <v>70</v>
      </c>
      <c r="F340" s="120" t="s">
        <v>15</v>
      </c>
      <c r="G340" s="120" t="s">
        <v>15</v>
      </c>
      <c r="H340" s="165">
        <v>1.028</v>
      </c>
      <c r="I340" s="156"/>
    </row>
    <row r="341" spans="1:9" x14ac:dyDescent="0.25">
      <c r="A341" s="115" t="str">
        <f t="shared" si="8"/>
        <v>COMP71XX</v>
      </c>
      <c r="C341" s="120" t="s">
        <v>12</v>
      </c>
      <c r="D341" s="120" t="s">
        <v>9</v>
      </c>
      <c r="E341" s="120">
        <v>71</v>
      </c>
      <c r="F341" s="120" t="s">
        <v>15</v>
      </c>
      <c r="G341" s="120" t="s">
        <v>15</v>
      </c>
      <c r="H341" s="165">
        <v>1.0429999999999999</v>
      </c>
      <c r="I341" s="156"/>
    </row>
    <row r="342" spans="1:9" x14ac:dyDescent="0.25">
      <c r="A342" s="115" t="str">
        <f t="shared" si="8"/>
        <v>COMP72XX</v>
      </c>
      <c r="C342" s="120" t="s">
        <v>12</v>
      </c>
      <c r="D342" s="120" t="s">
        <v>9</v>
      </c>
      <c r="E342" s="120">
        <v>72</v>
      </c>
      <c r="F342" s="120" t="s">
        <v>15</v>
      </c>
      <c r="G342" s="120" t="s">
        <v>15</v>
      </c>
      <c r="H342" s="165">
        <v>1.05</v>
      </c>
      <c r="I342" s="156"/>
    </row>
    <row r="343" spans="1:9" x14ac:dyDescent="0.25">
      <c r="A343" s="115" t="str">
        <f t="shared" si="8"/>
        <v>COMP73XX</v>
      </c>
      <c r="C343" s="120" t="s">
        <v>12</v>
      </c>
      <c r="D343" s="120" t="s">
        <v>9</v>
      </c>
      <c r="E343" s="120">
        <v>73</v>
      </c>
      <c r="F343" s="120" t="s">
        <v>15</v>
      </c>
      <c r="G343" s="120" t="s">
        <v>15</v>
      </c>
      <c r="H343" s="165">
        <v>1.0640000000000001</v>
      </c>
      <c r="I343" s="156"/>
    </row>
    <row r="344" spans="1:9" x14ac:dyDescent="0.25">
      <c r="A344" s="115" t="str">
        <f t="shared" si="8"/>
        <v>COMP74XX</v>
      </c>
      <c r="C344" s="120" t="s">
        <v>12</v>
      </c>
      <c r="D344" s="120" t="s">
        <v>9</v>
      </c>
      <c r="E344" s="120">
        <v>74</v>
      </c>
      <c r="F344" s="120" t="s">
        <v>15</v>
      </c>
      <c r="G344" s="120" t="s">
        <v>15</v>
      </c>
      <c r="H344" s="165">
        <v>1.071</v>
      </c>
      <c r="I344" s="156"/>
    </row>
    <row r="345" spans="1:9" x14ac:dyDescent="0.25">
      <c r="A345" s="115" t="str">
        <f t="shared" si="8"/>
        <v>COMP75XX</v>
      </c>
      <c r="C345" s="120" t="s">
        <v>12</v>
      </c>
      <c r="D345" s="120" t="s">
        <v>9</v>
      </c>
      <c r="E345" s="120">
        <v>75</v>
      </c>
      <c r="F345" s="120" t="s">
        <v>15</v>
      </c>
      <c r="G345" s="120" t="s">
        <v>15</v>
      </c>
      <c r="H345" s="165">
        <v>1.0780000000000001</v>
      </c>
      <c r="I345" s="156"/>
    </row>
    <row r="346" spans="1:9" x14ac:dyDescent="0.25">
      <c r="A346" s="115" t="str">
        <f t="shared" si="8"/>
        <v>COMP76XX</v>
      </c>
      <c r="C346" s="120" t="s">
        <v>12</v>
      </c>
      <c r="D346" s="120" t="s">
        <v>9</v>
      </c>
      <c r="E346" s="120">
        <v>76</v>
      </c>
      <c r="F346" s="120" t="s">
        <v>15</v>
      </c>
      <c r="G346" s="120" t="s">
        <v>15</v>
      </c>
      <c r="H346" s="165">
        <v>1.085</v>
      </c>
      <c r="I346" s="156"/>
    </row>
    <row r="347" spans="1:9" x14ac:dyDescent="0.25">
      <c r="A347" s="115" t="str">
        <f t="shared" si="8"/>
        <v>COMP77XX</v>
      </c>
      <c r="C347" s="120" t="s">
        <v>12</v>
      </c>
      <c r="D347" s="120" t="s">
        <v>9</v>
      </c>
      <c r="E347" s="120">
        <v>77</v>
      </c>
      <c r="F347" s="120" t="s">
        <v>15</v>
      </c>
      <c r="G347" s="120" t="s">
        <v>15</v>
      </c>
      <c r="H347" s="165">
        <v>1.0920000000000001</v>
      </c>
      <c r="I347" s="156"/>
    </row>
    <row r="348" spans="1:9" x14ac:dyDescent="0.25">
      <c r="A348" s="115" t="str">
        <f t="shared" si="8"/>
        <v>COMP78XX</v>
      </c>
      <c r="C348" s="120" t="s">
        <v>12</v>
      </c>
      <c r="D348" s="120" t="s">
        <v>9</v>
      </c>
      <c r="E348" s="120">
        <v>78</v>
      </c>
      <c r="F348" s="120" t="s">
        <v>15</v>
      </c>
      <c r="G348" s="120" t="s">
        <v>15</v>
      </c>
      <c r="H348" s="165">
        <v>1.1000000000000001</v>
      </c>
      <c r="I348" s="156"/>
    </row>
    <row r="349" spans="1:9" x14ac:dyDescent="0.25">
      <c r="A349" s="115" t="str">
        <f t="shared" si="8"/>
        <v>COMP79XX</v>
      </c>
      <c r="C349" s="120" t="s">
        <v>12</v>
      </c>
      <c r="D349" s="120" t="s">
        <v>9</v>
      </c>
      <c r="E349" s="120">
        <v>79</v>
      </c>
      <c r="F349" s="120" t="s">
        <v>15</v>
      </c>
      <c r="G349" s="120" t="s">
        <v>15</v>
      </c>
      <c r="H349" s="165">
        <v>1.1140000000000001</v>
      </c>
      <c r="I349" s="156"/>
    </row>
    <row r="350" spans="1:9" x14ac:dyDescent="0.25">
      <c r="A350" s="115" t="str">
        <f t="shared" si="8"/>
        <v>COMP80XX</v>
      </c>
      <c r="C350" s="120" t="s">
        <v>12</v>
      </c>
      <c r="D350" s="120" t="s">
        <v>9</v>
      </c>
      <c r="E350" s="120">
        <v>80</v>
      </c>
      <c r="F350" s="120" t="s">
        <v>15</v>
      </c>
      <c r="G350" s="120" t="s">
        <v>15</v>
      </c>
      <c r="H350" s="165">
        <v>1.1200000000000001</v>
      </c>
      <c r="I350" s="156"/>
    </row>
    <row r="351" spans="1:9" x14ac:dyDescent="0.25">
      <c r="A351" s="115" t="str">
        <f t="shared" si="8"/>
        <v>COMP81XX</v>
      </c>
      <c r="C351" s="120" t="s">
        <v>12</v>
      </c>
      <c r="D351" s="120" t="s">
        <v>9</v>
      </c>
      <c r="E351" s="120">
        <v>81</v>
      </c>
      <c r="F351" s="120" t="s">
        <v>15</v>
      </c>
      <c r="G351" s="120" t="s">
        <v>15</v>
      </c>
      <c r="H351" s="165">
        <v>1.123</v>
      </c>
      <c r="I351" s="156"/>
    </row>
    <row r="352" spans="1:9" x14ac:dyDescent="0.25">
      <c r="A352" s="115" t="str">
        <f t="shared" si="8"/>
        <v>COMP82XX</v>
      </c>
      <c r="C352" s="120" t="s">
        <v>12</v>
      </c>
      <c r="D352" s="120" t="s">
        <v>9</v>
      </c>
      <c r="E352" s="120">
        <v>82</v>
      </c>
      <c r="F352" s="120" t="s">
        <v>15</v>
      </c>
      <c r="G352" s="120" t="s">
        <v>15</v>
      </c>
      <c r="H352" s="165">
        <v>1.125</v>
      </c>
      <c r="I352" s="156"/>
    </row>
    <row r="353" spans="1:9" x14ac:dyDescent="0.25">
      <c r="A353" s="115" t="str">
        <f t="shared" si="8"/>
        <v>COMP83XX</v>
      </c>
      <c r="C353" s="120" t="s">
        <v>12</v>
      </c>
      <c r="D353" s="120" t="s">
        <v>9</v>
      </c>
      <c r="E353" s="120" t="s">
        <v>27</v>
      </c>
      <c r="F353" s="120" t="s">
        <v>15</v>
      </c>
      <c r="G353" s="120" t="s">
        <v>15</v>
      </c>
      <c r="H353" s="165">
        <v>1.127</v>
      </c>
      <c r="I353" s="156"/>
    </row>
    <row r="354" spans="1:9" x14ac:dyDescent="0.25">
      <c r="A354" s="115" t="str">
        <f t="shared" ref="A354:A386" si="9">C354&amp;IF(D354="N","NN","")&amp;IF(E354="[83:X)",83,E354)&amp;F354&amp;G354</f>
        <v>MPCNNXXX</v>
      </c>
      <c r="C354" s="120" t="s">
        <v>11</v>
      </c>
      <c r="D354" s="120" t="s">
        <v>5</v>
      </c>
      <c r="E354" s="120" t="s">
        <v>15</v>
      </c>
      <c r="F354" s="120" t="s">
        <v>15</v>
      </c>
      <c r="G354" s="120" t="s">
        <v>15</v>
      </c>
      <c r="H354" s="165">
        <v>1.2070000000000001</v>
      </c>
      <c r="I354" s="156"/>
    </row>
    <row r="355" spans="1:9" x14ac:dyDescent="0.25">
      <c r="A355" s="115" t="str">
        <f t="shared" si="9"/>
        <v>MPC0MS</v>
      </c>
      <c r="C355" s="120" t="s">
        <v>11</v>
      </c>
      <c r="D355" s="120" t="s">
        <v>9</v>
      </c>
      <c r="E355" s="120">
        <v>0</v>
      </c>
      <c r="F355" s="120" t="s">
        <v>7</v>
      </c>
      <c r="G355" s="120" t="s">
        <v>8</v>
      </c>
      <c r="H355" s="165">
        <v>2.1619999999999999</v>
      </c>
      <c r="I355" s="156"/>
    </row>
    <row r="356" spans="1:9" x14ac:dyDescent="0.25">
      <c r="A356" s="115" t="str">
        <f t="shared" si="9"/>
        <v>MPC1MS</v>
      </c>
      <c r="C356" s="120" t="s">
        <v>11</v>
      </c>
      <c r="D356" s="120" t="s">
        <v>9</v>
      </c>
      <c r="E356" s="120">
        <v>1</v>
      </c>
      <c r="F356" s="120" t="s">
        <v>7</v>
      </c>
      <c r="G356" s="120" t="s">
        <v>8</v>
      </c>
      <c r="H356" s="165">
        <v>2.1080000000000001</v>
      </c>
      <c r="I356" s="156"/>
    </row>
    <row r="357" spans="1:9" x14ac:dyDescent="0.25">
      <c r="A357" s="115" t="str">
        <f t="shared" si="9"/>
        <v>MPC2MS</v>
      </c>
      <c r="C357" s="120" t="s">
        <v>11</v>
      </c>
      <c r="D357" s="120" t="s">
        <v>9</v>
      </c>
      <c r="E357" s="120">
        <v>2</v>
      </c>
      <c r="F357" s="120" t="s">
        <v>7</v>
      </c>
      <c r="G357" s="120" t="s">
        <v>8</v>
      </c>
      <c r="H357" s="165">
        <v>2.0539999999999998</v>
      </c>
      <c r="I357" s="156"/>
    </row>
    <row r="358" spans="1:9" x14ac:dyDescent="0.25">
      <c r="A358" s="115" t="str">
        <f t="shared" si="9"/>
        <v>MPC3MS</v>
      </c>
      <c r="C358" s="120" t="s">
        <v>11</v>
      </c>
      <c r="D358" s="120" t="s">
        <v>9</v>
      </c>
      <c r="E358" s="120">
        <v>3</v>
      </c>
      <c r="F358" s="120" t="s">
        <v>7</v>
      </c>
      <c r="G358" s="120" t="s">
        <v>8</v>
      </c>
      <c r="H358" s="165">
        <v>1.946</v>
      </c>
      <c r="I358" s="156"/>
    </row>
    <row r="359" spans="1:9" x14ac:dyDescent="0.25">
      <c r="A359" s="115" t="str">
        <f t="shared" si="9"/>
        <v>MPC4MS</v>
      </c>
      <c r="C359" s="120" t="s">
        <v>11</v>
      </c>
      <c r="D359" s="120" t="s">
        <v>9</v>
      </c>
      <c r="E359" s="120">
        <v>4</v>
      </c>
      <c r="F359" s="120" t="s">
        <v>7</v>
      </c>
      <c r="G359" s="120" t="s">
        <v>8</v>
      </c>
      <c r="H359" s="165">
        <v>1.903</v>
      </c>
      <c r="I359" s="156"/>
    </row>
    <row r="360" spans="1:9" x14ac:dyDescent="0.25">
      <c r="A360" s="115" t="str">
        <f t="shared" si="9"/>
        <v>MPC5MS</v>
      </c>
      <c r="C360" s="120" t="s">
        <v>11</v>
      </c>
      <c r="D360" s="120" t="s">
        <v>9</v>
      </c>
      <c r="E360" s="120">
        <v>5</v>
      </c>
      <c r="F360" s="120" t="s">
        <v>7</v>
      </c>
      <c r="G360" s="120" t="s">
        <v>8</v>
      </c>
      <c r="H360" s="165">
        <v>1.4490000000000001</v>
      </c>
      <c r="I360" s="156"/>
    </row>
    <row r="361" spans="1:9" x14ac:dyDescent="0.25">
      <c r="A361" s="115" t="str">
        <f t="shared" si="9"/>
        <v>MPC6MS</v>
      </c>
      <c r="C361" s="120" t="s">
        <v>11</v>
      </c>
      <c r="D361" s="120" t="s">
        <v>9</v>
      </c>
      <c r="E361" s="120">
        <v>6</v>
      </c>
      <c r="F361" s="120" t="s">
        <v>7</v>
      </c>
      <c r="G361" s="120" t="s">
        <v>8</v>
      </c>
      <c r="H361" s="165">
        <v>1.3839999999999999</v>
      </c>
      <c r="I361" s="156"/>
    </row>
    <row r="362" spans="1:9" x14ac:dyDescent="0.25">
      <c r="A362" s="115" t="str">
        <f t="shared" si="9"/>
        <v>MPC7MS</v>
      </c>
      <c r="C362" s="120" t="s">
        <v>11</v>
      </c>
      <c r="D362" s="120" t="s">
        <v>9</v>
      </c>
      <c r="E362" s="120">
        <v>7</v>
      </c>
      <c r="F362" s="120" t="s">
        <v>7</v>
      </c>
      <c r="G362" s="120" t="s">
        <v>8</v>
      </c>
      <c r="H362" s="165">
        <v>1.3620000000000001</v>
      </c>
      <c r="I362" s="156"/>
    </row>
    <row r="363" spans="1:9" x14ac:dyDescent="0.25">
      <c r="A363" s="115" t="str">
        <f t="shared" si="9"/>
        <v>MPC8MS</v>
      </c>
      <c r="C363" s="120" t="s">
        <v>11</v>
      </c>
      <c r="D363" s="120" t="s">
        <v>9</v>
      </c>
      <c r="E363" s="120">
        <v>8</v>
      </c>
      <c r="F363" s="120" t="s">
        <v>7</v>
      </c>
      <c r="G363" s="120" t="s">
        <v>8</v>
      </c>
      <c r="H363" s="165">
        <v>1.3080000000000001</v>
      </c>
      <c r="I363" s="156"/>
    </row>
    <row r="364" spans="1:9" x14ac:dyDescent="0.25">
      <c r="A364" s="115" t="str">
        <f t="shared" si="9"/>
        <v>MPC9MS</v>
      </c>
      <c r="C364" s="120" t="s">
        <v>11</v>
      </c>
      <c r="D364" s="120" t="s">
        <v>9</v>
      </c>
      <c r="E364" s="120">
        <v>9</v>
      </c>
      <c r="F364" s="120" t="s">
        <v>7</v>
      </c>
      <c r="G364" s="120" t="s">
        <v>8</v>
      </c>
      <c r="H364" s="165">
        <v>1.141</v>
      </c>
      <c r="I364" s="156"/>
    </row>
    <row r="365" spans="1:9" x14ac:dyDescent="0.25">
      <c r="A365" s="115" t="str">
        <f t="shared" si="9"/>
        <v>MPC10MS</v>
      </c>
      <c r="C365" s="120" t="s">
        <v>11</v>
      </c>
      <c r="D365" s="120" t="s">
        <v>9</v>
      </c>
      <c r="E365" s="120">
        <v>10</v>
      </c>
      <c r="F365" s="120" t="s">
        <v>7</v>
      </c>
      <c r="G365" s="120" t="s">
        <v>8</v>
      </c>
      <c r="H365" s="165">
        <v>1.1240000000000001</v>
      </c>
      <c r="I365" s="156"/>
    </row>
    <row r="366" spans="1:9" x14ac:dyDescent="0.25">
      <c r="A366" s="115" t="str">
        <f t="shared" si="9"/>
        <v>MPC11MS</v>
      </c>
      <c r="C366" s="120" t="s">
        <v>11</v>
      </c>
      <c r="D366" s="120" t="s">
        <v>9</v>
      </c>
      <c r="E366" s="120">
        <v>11</v>
      </c>
      <c r="F366" s="120" t="s">
        <v>7</v>
      </c>
      <c r="G366" s="120" t="s">
        <v>8</v>
      </c>
      <c r="H366" s="165">
        <v>1.1140000000000001</v>
      </c>
      <c r="I366" s="156"/>
    </row>
    <row r="367" spans="1:9" x14ac:dyDescent="0.25">
      <c r="A367" s="115" t="str">
        <f t="shared" si="9"/>
        <v>MPC12MS</v>
      </c>
      <c r="C367" s="120" t="s">
        <v>11</v>
      </c>
      <c r="D367" s="120" t="s">
        <v>9</v>
      </c>
      <c r="E367" s="120">
        <v>12</v>
      </c>
      <c r="F367" s="120" t="s">
        <v>7</v>
      </c>
      <c r="G367" s="120" t="s">
        <v>8</v>
      </c>
      <c r="H367" s="165">
        <v>1.0920000000000001</v>
      </c>
      <c r="I367" s="156"/>
    </row>
    <row r="368" spans="1:9" x14ac:dyDescent="0.25">
      <c r="A368" s="115" t="str">
        <f t="shared" si="9"/>
        <v>MPC13MS</v>
      </c>
      <c r="C368" s="120" t="s">
        <v>11</v>
      </c>
      <c r="D368" s="120" t="s">
        <v>9</v>
      </c>
      <c r="E368" s="120">
        <v>13</v>
      </c>
      <c r="F368" s="120" t="s">
        <v>7</v>
      </c>
      <c r="G368" s="120" t="s">
        <v>8</v>
      </c>
      <c r="H368" s="165">
        <v>1.081</v>
      </c>
      <c r="I368" s="156"/>
    </row>
    <row r="369" spans="1:9" x14ac:dyDescent="0.25">
      <c r="A369" s="115" t="str">
        <f t="shared" si="9"/>
        <v>MPC0FS</v>
      </c>
      <c r="C369" s="120" t="s">
        <v>11</v>
      </c>
      <c r="D369" s="120" t="s">
        <v>9</v>
      </c>
      <c r="E369" s="120">
        <v>0</v>
      </c>
      <c r="F369" s="120" t="s">
        <v>6</v>
      </c>
      <c r="G369" s="120" t="s">
        <v>8</v>
      </c>
      <c r="H369" s="165">
        <v>1.6220000000000001</v>
      </c>
      <c r="I369" s="156"/>
    </row>
    <row r="370" spans="1:9" x14ac:dyDescent="0.25">
      <c r="A370" s="115" t="str">
        <f t="shared" si="9"/>
        <v>MPC1FS</v>
      </c>
      <c r="C370" s="120" t="s">
        <v>11</v>
      </c>
      <c r="D370" s="120" t="s">
        <v>9</v>
      </c>
      <c r="E370" s="120">
        <v>1</v>
      </c>
      <c r="F370" s="120" t="s">
        <v>6</v>
      </c>
      <c r="G370" s="120" t="s">
        <v>8</v>
      </c>
      <c r="H370" s="165">
        <v>1.5680000000000001</v>
      </c>
      <c r="I370" s="156"/>
    </row>
    <row r="371" spans="1:9" x14ac:dyDescent="0.25">
      <c r="A371" s="115" t="str">
        <f t="shared" si="9"/>
        <v>MPC2FS</v>
      </c>
      <c r="C371" s="120" t="s">
        <v>11</v>
      </c>
      <c r="D371" s="120" t="s">
        <v>9</v>
      </c>
      <c r="E371" s="120">
        <v>2</v>
      </c>
      <c r="F371" s="120" t="s">
        <v>6</v>
      </c>
      <c r="G371" s="120" t="s">
        <v>8</v>
      </c>
      <c r="H371" s="165">
        <v>1.546</v>
      </c>
      <c r="I371" s="156"/>
    </row>
    <row r="372" spans="1:9" x14ac:dyDescent="0.25">
      <c r="A372" s="115" t="str">
        <f t="shared" si="9"/>
        <v>MPC3FS</v>
      </c>
      <c r="C372" s="120" t="s">
        <v>11</v>
      </c>
      <c r="D372" s="120" t="s">
        <v>9</v>
      </c>
      <c r="E372" s="120">
        <v>3</v>
      </c>
      <c r="F372" s="120" t="s">
        <v>6</v>
      </c>
      <c r="G372" s="120" t="s">
        <v>8</v>
      </c>
      <c r="H372" s="165">
        <v>1.524</v>
      </c>
      <c r="I372" s="156"/>
    </row>
    <row r="373" spans="1:9" x14ac:dyDescent="0.25">
      <c r="A373" s="115" t="str">
        <f t="shared" si="9"/>
        <v>MPC4FS</v>
      </c>
      <c r="C373" s="120" t="s">
        <v>11</v>
      </c>
      <c r="D373" s="120" t="s">
        <v>9</v>
      </c>
      <c r="E373" s="120">
        <v>4</v>
      </c>
      <c r="F373" s="120" t="s">
        <v>6</v>
      </c>
      <c r="G373" s="120" t="s">
        <v>8</v>
      </c>
      <c r="H373" s="165">
        <v>1.47</v>
      </c>
      <c r="I373" s="156"/>
    </row>
    <row r="374" spans="1:9" x14ac:dyDescent="0.25">
      <c r="A374" s="115" t="str">
        <f t="shared" si="9"/>
        <v>MPC5FS</v>
      </c>
      <c r="C374" s="120" t="s">
        <v>11</v>
      </c>
      <c r="D374" s="120" t="s">
        <v>9</v>
      </c>
      <c r="E374" s="120">
        <v>5</v>
      </c>
      <c r="F374" s="120" t="s">
        <v>6</v>
      </c>
      <c r="G374" s="120" t="s">
        <v>8</v>
      </c>
      <c r="H374" s="165">
        <v>1.2769999999999999</v>
      </c>
      <c r="I374" s="156"/>
    </row>
    <row r="375" spans="1:9" x14ac:dyDescent="0.25">
      <c r="A375" s="115" t="str">
        <f t="shared" si="9"/>
        <v>MPC6FS</v>
      </c>
      <c r="C375" s="120" t="s">
        <v>11</v>
      </c>
      <c r="D375" s="120" t="s">
        <v>9</v>
      </c>
      <c r="E375" s="120">
        <v>6</v>
      </c>
      <c r="F375" s="120" t="s">
        <v>6</v>
      </c>
      <c r="G375" s="120" t="s">
        <v>8</v>
      </c>
      <c r="H375" s="165">
        <v>1.226</v>
      </c>
      <c r="I375" s="156"/>
    </row>
    <row r="376" spans="1:9" x14ac:dyDescent="0.25">
      <c r="A376" s="115" t="str">
        <f t="shared" si="9"/>
        <v>MPC7FS</v>
      </c>
      <c r="C376" s="120" t="s">
        <v>11</v>
      </c>
      <c r="D376" s="120" t="s">
        <v>9</v>
      </c>
      <c r="E376" s="120">
        <v>7</v>
      </c>
      <c r="F376" s="120" t="s">
        <v>6</v>
      </c>
      <c r="G376" s="120" t="s">
        <v>8</v>
      </c>
      <c r="H376" s="165">
        <v>1.2</v>
      </c>
      <c r="I376" s="156"/>
    </row>
    <row r="377" spans="1:9" x14ac:dyDescent="0.25">
      <c r="A377" s="115" t="str">
        <f t="shared" si="9"/>
        <v>MPC8FS</v>
      </c>
      <c r="C377" s="120" t="s">
        <v>11</v>
      </c>
      <c r="D377" s="120" t="s">
        <v>9</v>
      </c>
      <c r="E377" s="120">
        <v>8</v>
      </c>
      <c r="F377" s="120" t="s">
        <v>6</v>
      </c>
      <c r="G377" s="120" t="s">
        <v>8</v>
      </c>
      <c r="H377" s="165">
        <v>1.1890000000000001</v>
      </c>
      <c r="I377" s="156"/>
    </row>
    <row r="378" spans="1:9" x14ac:dyDescent="0.25">
      <c r="A378" s="115" t="str">
        <f t="shared" si="9"/>
        <v>MPC0MM</v>
      </c>
      <c r="C378" s="120" t="s">
        <v>11</v>
      </c>
      <c r="D378" s="120" t="s">
        <v>9</v>
      </c>
      <c r="E378" s="120">
        <v>0</v>
      </c>
      <c r="F378" s="120" t="s">
        <v>7</v>
      </c>
      <c r="G378" s="120" t="s">
        <v>7</v>
      </c>
      <c r="H378" s="165">
        <v>1.5369999999999999</v>
      </c>
      <c r="I378" s="156"/>
    </row>
    <row r="379" spans="1:9" x14ac:dyDescent="0.25">
      <c r="A379" s="115" t="str">
        <f t="shared" si="9"/>
        <v>MPC1MM</v>
      </c>
      <c r="C379" s="120" t="s">
        <v>11</v>
      </c>
      <c r="D379" s="120" t="s">
        <v>9</v>
      </c>
      <c r="E379" s="120">
        <v>1</v>
      </c>
      <c r="F379" s="120" t="s">
        <v>7</v>
      </c>
      <c r="G379" s="120" t="s">
        <v>7</v>
      </c>
      <c r="H379" s="165">
        <v>1.421</v>
      </c>
      <c r="I379" s="156"/>
    </row>
    <row r="380" spans="1:9" x14ac:dyDescent="0.25">
      <c r="A380" s="115" t="str">
        <f t="shared" si="9"/>
        <v>MPC2MM</v>
      </c>
      <c r="C380" s="120" t="s">
        <v>11</v>
      </c>
      <c r="D380" s="120" t="s">
        <v>9</v>
      </c>
      <c r="E380" s="120">
        <v>2</v>
      </c>
      <c r="F380" s="120" t="s">
        <v>7</v>
      </c>
      <c r="G380" s="120" t="s">
        <v>7</v>
      </c>
      <c r="H380" s="165">
        <v>1.405</v>
      </c>
      <c r="I380" s="156"/>
    </row>
    <row r="381" spans="1:9" x14ac:dyDescent="0.25">
      <c r="A381" s="115" t="str">
        <f t="shared" si="9"/>
        <v>MPC3MM</v>
      </c>
      <c r="C381" s="120" t="s">
        <v>11</v>
      </c>
      <c r="D381" s="120" t="s">
        <v>9</v>
      </c>
      <c r="E381" s="120">
        <v>3</v>
      </c>
      <c r="F381" s="120" t="s">
        <v>7</v>
      </c>
      <c r="G381" s="120" t="s">
        <v>7</v>
      </c>
      <c r="H381" s="165">
        <v>1.4</v>
      </c>
      <c r="I381" s="156"/>
    </row>
    <row r="382" spans="1:9" x14ac:dyDescent="0.25">
      <c r="A382" s="115" t="str">
        <f t="shared" si="9"/>
        <v>MPC4MM</v>
      </c>
      <c r="C382" s="120" t="s">
        <v>11</v>
      </c>
      <c r="D382" s="120" t="s">
        <v>9</v>
      </c>
      <c r="E382" s="120">
        <v>4</v>
      </c>
      <c r="F382" s="120" t="s">
        <v>7</v>
      </c>
      <c r="G382" s="120" t="s">
        <v>7</v>
      </c>
      <c r="H382" s="165">
        <v>1.397</v>
      </c>
      <c r="I382" s="156"/>
    </row>
    <row r="383" spans="1:9" x14ac:dyDescent="0.25">
      <c r="A383" s="115" t="str">
        <f t="shared" si="9"/>
        <v>MPC5MM</v>
      </c>
      <c r="C383" s="120" t="s">
        <v>11</v>
      </c>
      <c r="D383" s="120" t="s">
        <v>9</v>
      </c>
      <c r="E383" s="120">
        <v>5</v>
      </c>
      <c r="F383" s="120" t="s">
        <v>7</v>
      </c>
      <c r="G383" s="120" t="s">
        <v>7</v>
      </c>
      <c r="H383" s="165">
        <v>1.27</v>
      </c>
      <c r="I383" s="156"/>
    </row>
    <row r="384" spans="1:9" x14ac:dyDescent="0.25">
      <c r="A384" s="115" t="str">
        <f t="shared" si="9"/>
        <v>MPC6MM</v>
      </c>
      <c r="C384" s="120" t="s">
        <v>11</v>
      </c>
      <c r="D384" s="120" t="s">
        <v>9</v>
      </c>
      <c r="E384" s="120">
        <v>6</v>
      </c>
      <c r="F384" s="120" t="s">
        <v>7</v>
      </c>
      <c r="G384" s="120" t="s">
        <v>7</v>
      </c>
      <c r="H384" s="165">
        <v>1.2350000000000001</v>
      </c>
      <c r="I384" s="156"/>
    </row>
    <row r="385" spans="1:9" x14ac:dyDescent="0.25">
      <c r="A385" s="115" t="str">
        <f t="shared" si="9"/>
        <v>MPC7MM</v>
      </c>
      <c r="C385" s="120" t="s">
        <v>11</v>
      </c>
      <c r="D385" s="120" t="s">
        <v>9</v>
      </c>
      <c r="E385" s="120">
        <v>7</v>
      </c>
      <c r="F385" s="120" t="s">
        <v>7</v>
      </c>
      <c r="G385" s="120" t="s">
        <v>7</v>
      </c>
      <c r="H385" s="165">
        <v>1.2110000000000001</v>
      </c>
      <c r="I385" s="156"/>
    </row>
    <row r="386" spans="1:9" x14ac:dyDescent="0.25">
      <c r="A386" s="115" t="str">
        <f t="shared" si="9"/>
        <v>MPC8MM</v>
      </c>
      <c r="C386" s="120" t="s">
        <v>11</v>
      </c>
      <c r="D386" s="120" t="s">
        <v>9</v>
      </c>
      <c r="E386" s="120">
        <v>8</v>
      </c>
      <c r="F386" s="120" t="s">
        <v>7</v>
      </c>
      <c r="G386" s="120" t="s">
        <v>7</v>
      </c>
      <c r="H386" s="165">
        <v>1.173</v>
      </c>
      <c r="I386" s="156"/>
    </row>
    <row r="387" spans="1:9" x14ac:dyDescent="0.25">
      <c r="A387" s="115" t="str">
        <f>C387&amp;IF(D387="N","NN","")&amp;IF(E387="[83:X)",83,E387)&amp;F387&amp;G387</f>
        <v>MPC0FM</v>
      </c>
      <c r="C387" s="120" t="s">
        <v>11</v>
      </c>
      <c r="D387" s="120" t="s">
        <v>9</v>
      </c>
      <c r="E387" s="120">
        <v>0</v>
      </c>
      <c r="F387" s="120" t="s">
        <v>6</v>
      </c>
      <c r="G387" s="120" t="s">
        <v>7</v>
      </c>
      <c r="H387" s="165">
        <v>1.2110000000000001</v>
      </c>
      <c r="I387" s="156"/>
    </row>
    <row r="388" spans="1:9" x14ac:dyDescent="0.25">
      <c r="A388" s="115" t="str">
        <f>C388&amp;IF(D388="N","NN","")&amp;IF(E388="[83:X)",83,E388)&amp;F388&amp;G388</f>
        <v>MPC1FM</v>
      </c>
      <c r="C388" s="120" t="s">
        <v>11</v>
      </c>
      <c r="D388" s="120" t="s">
        <v>9</v>
      </c>
      <c r="E388" s="120">
        <v>1</v>
      </c>
      <c r="F388" s="120" t="s">
        <v>6</v>
      </c>
      <c r="G388" s="120" t="s">
        <v>7</v>
      </c>
      <c r="H388" s="165">
        <v>1.2050000000000001</v>
      </c>
      <c r="I388" s="156"/>
    </row>
    <row r="389" spans="1:9" x14ac:dyDescent="0.25">
      <c r="A389" s="115" t="str">
        <f t="shared" ref="A389:A452" si="10">C389&amp;IF(D389="N","NN","")&amp;IF(E389="[83:X)",83,E389)&amp;F389&amp;G389</f>
        <v>MPC2FM</v>
      </c>
      <c r="C389" s="120" t="s">
        <v>11</v>
      </c>
      <c r="D389" s="120" t="s">
        <v>9</v>
      </c>
      <c r="E389" s="120">
        <v>2</v>
      </c>
      <c r="F389" s="120" t="s">
        <v>6</v>
      </c>
      <c r="G389" s="120" t="s">
        <v>7</v>
      </c>
      <c r="H389" s="165">
        <v>1.1890000000000001</v>
      </c>
      <c r="I389" s="156"/>
    </row>
    <row r="390" spans="1:9" x14ac:dyDescent="0.25">
      <c r="A390" s="115" t="str">
        <f t="shared" si="10"/>
        <v>MPC3FM</v>
      </c>
      <c r="C390" s="120" t="s">
        <v>11</v>
      </c>
      <c r="D390" s="120" t="s">
        <v>9</v>
      </c>
      <c r="E390" s="120">
        <v>3</v>
      </c>
      <c r="F390" s="120" t="s">
        <v>6</v>
      </c>
      <c r="G390" s="120" t="s">
        <v>7</v>
      </c>
      <c r="H390" s="165">
        <v>1.1779999999999999</v>
      </c>
      <c r="I390" s="156"/>
    </row>
    <row r="391" spans="1:9" x14ac:dyDescent="0.25">
      <c r="A391" s="115" t="str">
        <f t="shared" si="10"/>
        <v>MPC4FM</v>
      </c>
      <c r="C391" s="120" t="s">
        <v>11</v>
      </c>
      <c r="D391" s="120" t="s">
        <v>9</v>
      </c>
      <c r="E391" s="120">
        <v>4</v>
      </c>
      <c r="F391" s="120" t="s">
        <v>6</v>
      </c>
      <c r="G391" s="120" t="s">
        <v>7</v>
      </c>
      <c r="H391" s="165">
        <v>1.1759999999999999</v>
      </c>
      <c r="I391" s="156"/>
    </row>
    <row r="392" spans="1:9" x14ac:dyDescent="0.25">
      <c r="A392" s="115" t="str">
        <f t="shared" si="10"/>
        <v>MPC5FM</v>
      </c>
      <c r="C392" s="120" t="s">
        <v>11</v>
      </c>
      <c r="D392" s="120" t="s">
        <v>9</v>
      </c>
      <c r="E392" s="120">
        <v>5</v>
      </c>
      <c r="F392" s="120" t="s">
        <v>6</v>
      </c>
      <c r="G392" s="120" t="s">
        <v>7</v>
      </c>
      <c r="H392" s="165">
        <v>1.1739999999999999</v>
      </c>
      <c r="I392" s="156"/>
    </row>
    <row r="393" spans="1:9" x14ac:dyDescent="0.25">
      <c r="A393" s="115" t="str">
        <f t="shared" si="10"/>
        <v>MPC6FM</v>
      </c>
      <c r="C393" s="120" t="s">
        <v>11</v>
      </c>
      <c r="D393" s="120" t="s">
        <v>9</v>
      </c>
      <c r="E393" s="120">
        <v>6</v>
      </c>
      <c r="F393" s="120" t="s">
        <v>6</v>
      </c>
      <c r="G393" s="120" t="s">
        <v>7</v>
      </c>
      <c r="H393" s="165">
        <v>1.1679999999999999</v>
      </c>
      <c r="I393" s="156"/>
    </row>
    <row r="394" spans="1:9" x14ac:dyDescent="0.25">
      <c r="A394" s="115" t="str">
        <f t="shared" si="10"/>
        <v>MPC7FM</v>
      </c>
      <c r="C394" s="120" t="s">
        <v>11</v>
      </c>
      <c r="D394" s="120" t="s">
        <v>9</v>
      </c>
      <c r="E394" s="120">
        <v>7</v>
      </c>
      <c r="F394" s="120" t="s">
        <v>6</v>
      </c>
      <c r="G394" s="120" t="s">
        <v>7</v>
      </c>
      <c r="H394" s="165">
        <v>1.151</v>
      </c>
      <c r="I394" s="156"/>
    </row>
    <row r="395" spans="1:9" x14ac:dyDescent="0.25">
      <c r="A395" s="115" t="str">
        <f t="shared" si="10"/>
        <v>MPC8FM</v>
      </c>
      <c r="C395" s="120" t="s">
        <v>11</v>
      </c>
      <c r="D395" s="120" t="s">
        <v>9</v>
      </c>
      <c r="E395" s="120">
        <v>8</v>
      </c>
      <c r="F395" s="120" t="s">
        <v>6</v>
      </c>
      <c r="G395" s="120" t="s">
        <v>7</v>
      </c>
      <c r="H395" s="165">
        <v>1.1459999999999999</v>
      </c>
      <c r="I395" s="156"/>
    </row>
    <row r="396" spans="1:9" x14ac:dyDescent="0.25">
      <c r="A396" s="115" t="str">
        <f t="shared" si="10"/>
        <v>MPC9XX</v>
      </c>
      <c r="C396" s="120" t="s">
        <v>11</v>
      </c>
      <c r="D396" s="120" t="s">
        <v>9</v>
      </c>
      <c r="E396" s="120">
        <v>9</v>
      </c>
      <c r="F396" s="120" t="s">
        <v>15</v>
      </c>
      <c r="G396" s="120" t="s">
        <v>15</v>
      </c>
      <c r="H396" s="165">
        <v>1.141</v>
      </c>
      <c r="I396" s="156"/>
    </row>
    <row r="397" spans="1:9" x14ac:dyDescent="0.25">
      <c r="A397" s="115" t="str">
        <f t="shared" si="10"/>
        <v>MPC10XX</v>
      </c>
      <c r="C397" s="120" t="s">
        <v>11</v>
      </c>
      <c r="D397" s="120" t="s">
        <v>9</v>
      </c>
      <c r="E397" s="120">
        <v>10</v>
      </c>
      <c r="F397" s="120" t="s">
        <v>15</v>
      </c>
      <c r="G397" s="120" t="s">
        <v>15</v>
      </c>
      <c r="H397" s="165">
        <v>1.1240000000000001</v>
      </c>
      <c r="I397" s="156"/>
    </row>
    <row r="398" spans="1:9" x14ac:dyDescent="0.25">
      <c r="A398" s="115" t="str">
        <f t="shared" si="10"/>
        <v>MPC11XX</v>
      </c>
      <c r="C398" s="120" t="s">
        <v>11</v>
      </c>
      <c r="D398" s="120" t="s">
        <v>9</v>
      </c>
      <c r="E398" s="120">
        <v>11</v>
      </c>
      <c r="F398" s="120" t="s">
        <v>15</v>
      </c>
      <c r="G398" s="120" t="s">
        <v>15</v>
      </c>
      <c r="H398" s="165">
        <v>1.1140000000000001</v>
      </c>
      <c r="I398" s="156"/>
    </row>
    <row r="399" spans="1:9" x14ac:dyDescent="0.25">
      <c r="A399" s="115" t="str">
        <f t="shared" si="10"/>
        <v>MPC12XX</v>
      </c>
      <c r="C399" s="120" t="s">
        <v>11</v>
      </c>
      <c r="D399" s="120" t="s">
        <v>9</v>
      </c>
      <c r="E399" s="120">
        <v>12</v>
      </c>
      <c r="F399" s="120" t="s">
        <v>15</v>
      </c>
      <c r="G399" s="120" t="s">
        <v>15</v>
      </c>
      <c r="H399" s="165">
        <v>1.0920000000000001</v>
      </c>
      <c r="I399" s="156"/>
    </row>
    <row r="400" spans="1:9" x14ac:dyDescent="0.25">
      <c r="A400" s="115" t="str">
        <f t="shared" si="10"/>
        <v>MPC13XX</v>
      </c>
      <c r="C400" s="120" t="s">
        <v>11</v>
      </c>
      <c r="D400" s="120" t="s">
        <v>9</v>
      </c>
      <c r="E400" s="120">
        <v>13</v>
      </c>
      <c r="F400" s="120" t="s">
        <v>15</v>
      </c>
      <c r="G400" s="120" t="s">
        <v>15</v>
      </c>
      <c r="H400" s="165">
        <v>1.081</v>
      </c>
      <c r="I400" s="156"/>
    </row>
    <row r="401" spans="1:9" x14ac:dyDescent="0.25">
      <c r="A401" s="115" t="str">
        <f t="shared" si="10"/>
        <v>MPC14XX</v>
      </c>
      <c r="C401" s="120" t="s">
        <v>11</v>
      </c>
      <c r="D401" s="120" t="s">
        <v>9</v>
      </c>
      <c r="E401" s="120">
        <v>14</v>
      </c>
      <c r="F401" s="120" t="s">
        <v>15</v>
      </c>
      <c r="G401" s="120" t="s">
        <v>15</v>
      </c>
      <c r="H401" s="165">
        <v>1.081</v>
      </c>
      <c r="I401" s="156"/>
    </row>
    <row r="402" spans="1:9" x14ac:dyDescent="0.25">
      <c r="A402" s="115" t="str">
        <f t="shared" si="10"/>
        <v>MPC15XX</v>
      </c>
      <c r="C402" s="120" t="s">
        <v>11</v>
      </c>
      <c r="D402" s="120" t="s">
        <v>9</v>
      </c>
      <c r="E402" s="120">
        <v>15</v>
      </c>
      <c r="F402" s="120" t="s">
        <v>15</v>
      </c>
      <c r="G402" s="120" t="s">
        <v>15</v>
      </c>
      <c r="H402" s="165">
        <v>1.0760000000000001</v>
      </c>
      <c r="I402" s="156"/>
    </row>
    <row r="403" spans="1:9" x14ac:dyDescent="0.25">
      <c r="A403" s="115" t="str">
        <f t="shared" si="10"/>
        <v>MPC16XX</v>
      </c>
      <c r="C403" s="120" t="s">
        <v>11</v>
      </c>
      <c r="D403" s="120" t="s">
        <v>9</v>
      </c>
      <c r="E403" s="120">
        <v>16</v>
      </c>
      <c r="F403" s="120" t="s">
        <v>15</v>
      </c>
      <c r="G403" s="120" t="s">
        <v>15</v>
      </c>
      <c r="H403" s="165">
        <v>1.071</v>
      </c>
      <c r="I403" s="156"/>
    </row>
    <row r="404" spans="1:9" x14ac:dyDescent="0.25">
      <c r="A404" s="115" t="str">
        <f t="shared" si="10"/>
        <v>MPC17XX</v>
      </c>
      <c r="C404" s="120" t="s">
        <v>11</v>
      </c>
      <c r="D404" s="120" t="s">
        <v>9</v>
      </c>
      <c r="E404" s="120">
        <v>17</v>
      </c>
      <c r="F404" s="120" t="s">
        <v>15</v>
      </c>
      <c r="G404" s="120" t="s">
        <v>15</v>
      </c>
      <c r="H404" s="165">
        <v>1.0649999999999999</v>
      </c>
      <c r="I404" s="156"/>
    </row>
    <row r="405" spans="1:9" x14ac:dyDescent="0.25">
      <c r="A405" s="115" t="str">
        <f t="shared" si="10"/>
        <v>MPC18XX</v>
      </c>
      <c r="C405" s="120" t="s">
        <v>11</v>
      </c>
      <c r="D405" s="120" t="s">
        <v>9</v>
      </c>
      <c r="E405" s="120">
        <v>18</v>
      </c>
      <c r="F405" s="120" t="s">
        <v>15</v>
      </c>
      <c r="G405" s="120" t="s">
        <v>15</v>
      </c>
      <c r="H405" s="165">
        <v>1.0640000000000001</v>
      </c>
      <c r="I405" s="156"/>
    </row>
    <row r="406" spans="1:9" x14ac:dyDescent="0.25">
      <c r="A406" s="115" t="str">
        <f t="shared" si="10"/>
        <v>MPC19XX</v>
      </c>
      <c r="C406" s="120" t="s">
        <v>11</v>
      </c>
      <c r="D406" s="120" t="s">
        <v>9</v>
      </c>
      <c r="E406" s="120">
        <v>19</v>
      </c>
      <c r="F406" s="120" t="s">
        <v>15</v>
      </c>
      <c r="G406" s="120" t="s">
        <v>15</v>
      </c>
      <c r="H406" s="165">
        <v>1.0589999999999999</v>
      </c>
      <c r="I406" s="156"/>
    </row>
    <row r="407" spans="1:9" x14ac:dyDescent="0.25">
      <c r="A407" s="115" t="str">
        <f t="shared" si="10"/>
        <v>MPC20XX</v>
      </c>
      <c r="C407" s="120" t="s">
        <v>11</v>
      </c>
      <c r="D407" s="120" t="s">
        <v>9</v>
      </c>
      <c r="E407" s="120">
        <v>20</v>
      </c>
      <c r="F407" s="120" t="s">
        <v>15</v>
      </c>
      <c r="G407" s="120" t="s">
        <v>15</v>
      </c>
      <c r="H407" s="165">
        <v>1.054</v>
      </c>
      <c r="I407" s="156"/>
    </row>
    <row r="408" spans="1:9" x14ac:dyDescent="0.25">
      <c r="A408" s="115" t="str">
        <f t="shared" si="10"/>
        <v>MPC21XX</v>
      </c>
      <c r="C408" s="120" t="s">
        <v>11</v>
      </c>
      <c r="D408" s="120" t="s">
        <v>9</v>
      </c>
      <c r="E408" s="120">
        <v>21</v>
      </c>
      <c r="F408" s="120" t="s">
        <v>15</v>
      </c>
      <c r="G408" s="120" t="s">
        <v>15</v>
      </c>
      <c r="H408" s="165">
        <v>1.0489999999999999</v>
      </c>
      <c r="I408" s="156"/>
    </row>
    <row r="409" spans="1:9" x14ac:dyDescent="0.25">
      <c r="A409" s="115" t="str">
        <f t="shared" si="10"/>
        <v>MPC22XX</v>
      </c>
      <c r="C409" s="120" t="s">
        <v>11</v>
      </c>
      <c r="D409" s="120" t="s">
        <v>9</v>
      </c>
      <c r="E409" s="120">
        <v>22</v>
      </c>
      <c r="F409" s="120" t="s">
        <v>15</v>
      </c>
      <c r="G409" s="120" t="s">
        <v>15</v>
      </c>
      <c r="H409" s="165">
        <v>1.0429999999999999</v>
      </c>
      <c r="I409" s="156"/>
    </row>
    <row r="410" spans="1:9" x14ac:dyDescent="0.25">
      <c r="A410" s="115" t="str">
        <f t="shared" si="10"/>
        <v>MPC23XX</v>
      </c>
      <c r="C410" s="120" t="s">
        <v>11</v>
      </c>
      <c r="D410" s="120" t="s">
        <v>9</v>
      </c>
      <c r="E410" s="120">
        <v>23</v>
      </c>
      <c r="F410" s="120" t="s">
        <v>15</v>
      </c>
      <c r="G410" s="120" t="s">
        <v>15</v>
      </c>
      <c r="H410" s="165">
        <v>1.038</v>
      </c>
      <c r="I410" s="156"/>
    </row>
    <row r="411" spans="1:9" x14ac:dyDescent="0.25">
      <c r="A411" s="115" t="str">
        <f t="shared" si="10"/>
        <v>MPC24XX</v>
      </c>
      <c r="C411" s="120" t="s">
        <v>11</v>
      </c>
      <c r="D411" s="120" t="s">
        <v>9</v>
      </c>
      <c r="E411" s="120">
        <v>24</v>
      </c>
      <c r="F411" s="120" t="s">
        <v>15</v>
      </c>
      <c r="G411" s="120" t="s">
        <v>15</v>
      </c>
      <c r="H411" s="165">
        <v>1.032</v>
      </c>
      <c r="I411" s="156"/>
    </row>
    <row r="412" spans="1:9" x14ac:dyDescent="0.25">
      <c r="A412" s="115" t="str">
        <f t="shared" si="10"/>
        <v>MPC25XX</v>
      </c>
      <c r="C412" s="120" t="s">
        <v>11</v>
      </c>
      <c r="D412" s="120" t="s">
        <v>9</v>
      </c>
      <c r="E412" s="120">
        <v>25</v>
      </c>
      <c r="F412" s="120" t="s">
        <v>15</v>
      </c>
      <c r="G412" s="120" t="s">
        <v>15</v>
      </c>
      <c r="H412" s="165">
        <v>1.0269999999999999</v>
      </c>
      <c r="I412" s="156"/>
    </row>
    <row r="413" spans="1:9" x14ac:dyDescent="0.25">
      <c r="A413" s="115" t="str">
        <f t="shared" si="10"/>
        <v>MPC26XX</v>
      </c>
      <c r="C413" s="120" t="s">
        <v>11</v>
      </c>
      <c r="D413" s="120" t="s">
        <v>9</v>
      </c>
      <c r="E413" s="120">
        <v>26</v>
      </c>
      <c r="F413" s="120" t="s">
        <v>15</v>
      </c>
      <c r="G413" s="120" t="s">
        <v>15</v>
      </c>
      <c r="H413" s="165">
        <v>1.022</v>
      </c>
      <c r="I413" s="156"/>
    </row>
    <row r="414" spans="1:9" x14ac:dyDescent="0.25">
      <c r="A414" s="115" t="str">
        <f t="shared" si="10"/>
        <v>MPC27XX</v>
      </c>
      <c r="C414" s="120" t="s">
        <v>11</v>
      </c>
      <c r="D414" s="120" t="s">
        <v>9</v>
      </c>
      <c r="E414" s="120">
        <v>27</v>
      </c>
      <c r="F414" s="120" t="s">
        <v>15</v>
      </c>
      <c r="G414" s="120" t="s">
        <v>15</v>
      </c>
      <c r="H414" s="165">
        <v>1.016</v>
      </c>
      <c r="I414" s="156"/>
    </row>
    <row r="415" spans="1:9" x14ac:dyDescent="0.25">
      <c r="A415" s="115" t="str">
        <f t="shared" si="10"/>
        <v>MPC28XX</v>
      </c>
      <c r="C415" s="120" t="s">
        <v>11</v>
      </c>
      <c r="D415" s="120" t="s">
        <v>9</v>
      </c>
      <c r="E415" s="120">
        <v>28</v>
      </c>
      <c r="F415" s="120" t="s">
        <v>15</v>
      </c>
      <c r="G415" s="120" t="s">
        <v>15</v>
      </c>
      <c r="H415" s="165">
        <v>1.0109999999999999</v>
      </c>
      <c r="I415" s="156"/>
    </row>
    <row r="416" spans="1:9" x14ac:dyDescent="0.25">
      <c r="A416" s="115" t="str">
        <f t="shared" si="10"/>
        <v>MPC29XX</v>
      </c>
      <c r="C416" s="120" t="s">
        <v>11</v>
      </c>
      <c r="D416" s="120" t="s">
        <v>9</v>
      </c>
      <c r="E416" s="120">
        <v>29</v>
      </c>
      <c r="F416" s="120" t="s">
        <v>15</v>
      </c>
      <c r="G416" s="120" t="s">
        <v>15</v>
      </c>
      <c r="H416" s="165">
        <v>1.0049999999999999</v>
      </c>
      <c r="I416" s="156"/>
    </row>
    <row r="417" spans="1:9" x14ac:dyDescent="0.25">
      <c r="A417" s="115" t="str">
        <f t="shared" si="10"/>
        <v>MPC30XX</v>
      </c>
      <c r="C417" s="120" t="s">
        <v>11</v>
      </c>
      <c r="D417" s="120" t="s">
        <v>9</v>
      </c>
      <c r="E417" s="120">
        <v>30</v>
      </c>
      <c r="F417" s="120" t="s">
        <v>15</v>
      </c>
      <c r="G417" s="120" t="s">
        <v>15</v>
      </c>
      <c r="H417" s="165">
        <v>1</v>
      </c>
      <c r="I417" s="156"/>
    </row>
    <row r="418" spans="1:9" x14ac:dyDescent="0.25">
      <c r="A418" s="115" t="str">
        <f t="shared" si="10"/>
        <v>MPC31XX</v>
      </c>
      <c r="C418" s="120" t="s">
        <v>11</v>
      </c>
      <c r="D418" s="120" t="s">
        <v>9</v>
      </c>
      <c r="E418" s="120">
        <v>31</v>
      </c>
      <c r="F418" s="120" t="s">
        <v>15</v>
      </c>
      <c r="G418" s="120" t="s">
        <v>15</v>
      </c>
      <c r="H418" s="165">
        <v>0.995</v>
      </c>
      <c r="I418" s="156"/>
    </row>
    <row r="419" spans="1:9" x14ac:dyDescent="0.25">
      <c r="A419" s="115" t="str">
        <f t="shared" si="10"/>
        <v>MPC32XX</v>
      </c>
      <c r="C419" s="120" t="s">
        <v>11</v>
      </c>
      <c r="D419" s="120" t="s">
        <v>9</v>
      </c>
      <c r="E419" s="120">
        <v>32</v>
      </c>
      <c r="F419" s="120" t="s">
        <v>15</v>
      </c>
      <c r="G419" s="120" t="s">
        <v>15</v>
      </c>
      <c r="H419" s="165">
        <v>0.98899999999999999</v>
      </c>
      <c r="I419" s="156"/>
    </row>
    <row r="420" spans="1:9" x14ac:dyDescent="0.25">
      <c r="A420" s="115" t="str">
        <f t="shared" si="10"/>
        <v>MPC33XX</v>
      </c>
      <c r="C420" s="120" t="s">
        <v>11</v>
      </c>
      <c r="D420" s="120" t="s">
        <v>9</v>
      </c>
      <c r="E420" s="120">
        <v>33</v>
      </c>
      <c r="F420" s="120" t="s">
        <v>15</v>
      </c>
      <c r="G420" s="120" t="s">
        <v>15</v>
      </c>
      <c r="H420" s="165">
        <v>0.97299999999999998</v>
      </c>
      <c r="I420" s="156"/>
    </row>
    <row r="421" spans="1:9" x14ac:dyDescent="0.25">
      <c r="A421" s="115" t="str">
        <f t="shared" si="10"/>
        <v>MPC34XX</v>
      </c>
      <c r="C421" s="120" t="s">
        <v>11</v>
      </c>
      <c r="D421" s="120" t="s">
        <v>9</v>
      </c>
      <c r="E421" s="120">
        <v>34</v>
      </c>
      <c r="F421" s="120" t="s">
        <v>15</v>
      </c>
      <c r="G421" s="120" t="s">
        <v>15</v>
      </c>
      <c r="H421" s="165">
        <v>0.96799999999999997</v>
      </c>
      <c r="I421" s="156"/>
    </row>
    <row r="422" spans="1:9" x14ac:dyDescent="0.25">
      <c r="A422" s="115" t="str">
        <f t="shared" si="10"/>
        <v>MPC35XX</v>
      </c>
      <c r="C422" s="120" t="s">
        <v>11</v>
      </c>
      <c r="D422" s="120" t="s">
        <v>9</v>
      </c>
      <c r="E422" s="120">
        <v>35</v>
      </c>
      <c r="F422" s="120" t="s">
        <v>15</v>
      </c>
      <c r="G422" s="120" t="s">
        <v>15</v>
      </c>
      <c r="H422" s="165">
        <v>0.96199999999999997</v>
      </c>
      <c r="I422" s="156"/>
    </row>
    <row r="423" spans="1:9" x14ac:dyDescent="0.25">
      <c r="A423" s="115" t="str">
        <f t="shared" si="10"/>
        <v>MPC36XX</v>
      </c>
      <c r="C423" s="120" t="s">
        <v>11</v>
      </c>
      <c r="D423" s="120" t="s">
        <v>9</v>
      </c>
      <c r="E423" s="120">
        <v>36</v>
      </c>
      <c r="F423" s="120" t="s">
        <v>15</v>
      </c>
      <c r="G423" s="120" t="s">
        <v>15</v>
      </c>
      <c r="H423" s="165">
        <v>0.91800000000000004</v>
      </c>
      <c r="I423" s="156"/>
    </row>
    <row r="424" spans="1:9" x14ac:dyDescent="0.25">
      <c r="A424" s="115" t="str">
        <f t="shared" si="10"/>
        <v>MPC37XX</v>
      </c>
      <c r="C424" s="120" t="s">
        <v>11</v>
      </c>
      <c r="D424" s="120" t="s">
        <v>9</v>
      </c>
      <c r="E424" s="120">
        <v>37</v>
      </c>
      <c r="F424" s="120" t="s">
        <v>15</v>
      </c>
      <c r="G424" s="120" t="s">
        <v>15</v>
      </c>
      <c r="H424" s="165">
        <v>0.91600000000000004</v>
      </c>
      <c r="I424" s="156"/>
    </row>
    <row r="425" spans="1:9" x14ac:dyDescent="0.25">
      <c r="A425" s="115" t="str">
        <f t="shared" si="10"/>
        <v>MPC38XX</v>
      </c>
      <c r="C425" s="120" t="s">
        <v>11</v>
      </c>
      <c r="D425" s="120" t="s">
        <v>9</v>
      </c>
      <c r="E425" s="120">
        <v>38</v>
      </c>
      <c r="F425" s="120" t="s">
        <v>15</v>
      </c>
      <c r="G425" s="120" t="s">
        <v>15</v>
      </c>
      <c r="H425" s="165">
        <v>0.91400000000000003</v>
      </c>
      <c r="I425" s="156"/>
    </row>
    <row r="426" spans="1:9" x14ac:dyDescent="0.25">
      <c r="A426" s="115" t="str">
        <f t="shared" si="10"/>
        <v>MPC39XX</v>
      </c>
      <c r="C426" s="120" t="s">
        <v>11</v>
      </c>
      <c r="D426" s="120" t="s">
        <v>9</v>
      </c>
      <c r="E426" s="120">
        <v>39</v>
      </c>
      <c r="F426" s="120" t="s">
        <v>15</v>
      </c>
      <c r="G426" s="120" t="s">
        <v>15</v>
      </c>
      <c r="H426" s="165">
        <v>0.90800000000000003</v>
      </c>
      <c r="I426" s="156"/>
    </row>
    <row r="427" spans="1:9" x14ac:dyDescent="0.25">
      <c r="A427" s="115" t="str">
        <f t="shared" si="10"/>
        <v>MPC40XX</v>
      </c>
      <c r="C427" s="120" t="s">
        <v>11</v>
      </c>
      <c r="D427" s="120" t="s">
        <v>9</v>
      </c>
      <c r="E427" s="120">
        <v>40</v>
      </c>
      <c r="F427" s="120" t="s">
        <v>15</v>
      </c>
      <c r="G427" s="120" t="s">
        <v>15</v>
      </c>
      <c r="H427" s="165">
        <v>0.90300000000000002</v>
      </c>
      <c r="I427" s="156"/>
    </row>
    <row r="428" spans="1:9" x14ac:dyDescent="0.25">
      <c r="A428" s="115" t="str">
        <f t="shared" si="10"/>
        <v>MPC41XX</v>
      </c>
      <c r="C428" s="120" t="s">
        <v>11</v>
      </c>
      <c r="D428" s="120" t="s">
        <v>9</v>
      </c>
      <c r="E428" s="120">
        <v>41</v>
      </c>
      <c r="F428" s="120" t="s">
        <v>15</v>
      </c>
      <c r="G428" s="120" t="s">
        <v>15</v>
      </c>
      <c r="H428" s="165">
        <v>0.86499999999999999</v>
      </c>
      <c r="I428" s="156"/>
    </row>
    <row r="429" spans="1:9" x14ac:dyDescent="0.25">
      <c r="A429" s="115" t="str">
        <f t="shared" si="10"/>
        <v>MPC42XX</v>
      </c>
      <c r="C429" s="120" t="s">
        <v>11</v>
      </c>
      <c r="D429" s="120" t="s">
        <v>9</v>
      </c>
      <c r="E429" s="120">
        <v>42</v>
      </c>
      <c r="F429" s="120" t="s">
        <v>15</v>
      </c>
      <c r="G429" s="120" t="s">
        <v>15</v>
      </c>
      <c r="H429" s="165">
        <v>0.84299999999999997</v>
      </c>
      <c r="I429" s="156"/>
    </row>
    <row r="430" spans="1:9" x14ac:dyDescent="0.25">
      <c r="A430" s="115" t="str">
        <f t="shared" si="10"/>
        <v>MPC43XX</v>
      </c>
      <c r="C430" s="120" t="s">
        <v>11</v>
      </c>
      <c r="D430" s="120" t="s">
        <v>9</v>
      </c>
      <c r="E430" s="120">
        <v>43</v>
      </c>
      <c r="F430" s="120" t="s">
        <v>15</v>
      </c>
      <c r="G430" s="120" t="s">
        <v>15</v>
      </c>
      <c r="H430" s="165">
        <v>0.84299999999999997</v>
      </c>
      <c r="I430" s="156"/>
    </row>
    <row r="431" spans="1:9" x14ac:dyDescent="0.25">
      <c r="A431" s="115" t="str">
        <f t="shared" si="10"/>
        <v>MPC44XX</v>
      </c>
      <c r="C431" s="120" t="s">
        <v>11</v>
      </c>
      <c r="D431" s="120" t="s">
        <v>9</v>
      </c>
      <c r="E431" s="120">
        <v>44</v>
      </c>
      <c r="F431" s="120" t="s">
        <v>15</v>
      </c>
      <c r="G431" s="120" t="s">
        <v>15</v>
      </c>
      <c r="H431" s="165">
        <v>0.83199999999999996</v>
      </c>
      <c r="I431" s="156"/>
    </row>
    <row r="432" spans="1:9" x14ac:dyDescent="0.25">
      <c r="A432" s="115" t="str">
        <f t="shared" si="10"/>
        <v>MPC45XX</v>
      </c>
      <c r="C432" s="120" t="s">
        <v>11</v>
      </c>
      <c r="D432" s="120" t="s">
        <v>9</v>
      </c>
      <c r="E432" s="120">
        <v>45</v>
      </c>
      <c r="F432" s="120" t="s">
        <v>15</v>
      </c>
      <c r="G432" s="120" t="s">
        <v>15</v>
      </c>
      <c r="H432" s="165">
        <v>0.83199999999999996</v>
      </c>
      <c r="I432" s="156"/>
    </row>
    <row r="433" spans="1:9" x14ac:dyDescent="0.25">
      <c r="A433" s="115" t="str">
        <f t="shared" si="10"/>
        <v>MPC46XX</v>
      </c>
      <c r="C433" s="120" t="s">
        <v>11</v>
      </c>
      <c r="D433" s="120" t="s">
        <v>9</v>
      </c>
      <c r="E433" s="120">
        <v>46</v>
      </c>
      <c r="F433" s="120" t="s">
        <v>15</v>
      </c>
      <c r="G433" s="120" t="s">
        <v>15</v>
      </c>
      <c r="H433" s="165">
        <v>0.82699999999999996</v>
      </c>
      <c r="I433" s="156"/>
    </row>
    <row r="434" spans="1:9" x14ac:dyDescent="0.25">
      <c r="A434" s="115" t="str">
        <f t="shared" si="10"/>
        <v>MPC47XX</v>
      </c>
      <c r="C434" s="120" t="s">
        <v>11</v>
      </c>
      <c r="D434" s="120" t="s">
        <v>9</v>
      </c>
      <c r="E434" s="120">
        <v>47</v>
      </c>
      <c r="F434" s="120" t="s">
        <v>15</v>
      </c>
      <c r="G434" s="120" t="s">
        <v>15</v>
      </c>
      <c r="H434" s="165">
        <v>0.82199999999999995</v>
      </c>
      <c r="I434" s="156"/>
    </row>
    <row r="435" spans="1:9" x14ac:dyDescent="0.25">
      <c r="A435" s="115" t="str">
        <f t="shared" si="10"/>
        <v>MPC48XX</v>
      </c>
      <c r="C435" s="120" t="s">
        <v>11</v>
      </c>
      <c r="D435" s="120" t="s">
        <v>9</v>
      </c>
      <c r="E435" s="120">
        <v>48</v>
      </c>
      <c r="F435" s="120" t="s">
        <v>15</v>
      </c>
      <c r="G435" s="120" t="s">
        <v>15</v>
      </c>
      <c r="H435" s="165">
        <v>0.81299999999999994</v>
      </c>
      <c r="I435" s="156"/>
    </row>
    <row r="436" spans="1:9" x14ac:dyDescent="0.25">
      <c r="A436" s="115" t="str">
        <f t="shared" si="10"/>
        <v>MPC49XX</v>
      </c>
      <c r="C436" s="120" t="s">
        <v>11</v>
      </c>
      <c r="D436" s="120" t="s">
        <v>9</v>
      </c>
      <c r="E436" s="120">
        <v>49</v>
      </c>
      <c r="F436" s="120" t="s">
        <v>15</v>
      </c>
      <c r="G436" s="120" t="s">
        <v>15</v>
      </c>
      <c r="H436" s="165">
        <v>0.95099999999999996</v>
      </c>
      <c r="I436" s="156"/>
    </row>
    <row r="437" spans="1:9" x14ac:dyDescent="0.25">
      <c r="A437" s="115" t="str">
        <f t="shared" si="10"/>
        <v>MPC50XX</v>
      </c>
      <c r="C437" s="120" t="s">
        <v>11</v>
      </c>
      <c r="D437" s="120" t="s">
        <v>9</v>
      </c>
      <c r="E437" s="120">
        <v>50</v>
      </c>
      <c r="F437" s="120" t="s">
        <v>15</v>
      </c>
      <c r="G437" s="120" t="s">
        <v>15</v>
      </c>
      <c r="H437" s="165">
        <v>0.95699999999999996</v>
      </c>
      <c r="I437" s="156"/>
    </row>
    <row r="438" spans="1:9" x14ac:dyDescent="0.25">
      <c r="A438" s="115" t="str">
        <f t="shared" si="10"/>
        <v>MPC51XX</v>
      </c>
      <c r="C438" s="120" t="s">
        <v>11</v>
      </c>
      <c r="D438" s="120" t="s">
        <v>9</v>
      </c>
      <c r="E438" s="120">
        <v>51</v>
      </c>
      <c r="F438" s="120" t="s">
        <v>15</v>
      </c>
      <c r="G438" s="120" t="s">
        <v>15</v>
      </c>
      <c r="H438" s="165">
        <v>0.96199999999999997</v>
      </c>
      <c r="I438" s="156"/>
    </row>
    <row r="439" spans="1:9" x14ac:dyDescent="0.25">
      <c r="A439" s="115" t="str">
        <f t="shared" si="10"/>
        <v>MPC52XX</v>
      </c>
      <c r="C439" s="120" t="s">
        <v>11</v>
      </c>
      <c r="D439" s="120" t="s">
        <v>9</v>
      </c>
      <c r="E439" s="120">
        <v>52</v>
      </c>
      <c r="F439" s="120" t="s">
        <v>15</v>
      </c>
      <c r="G439" s="120" t="s">
        <v>15</v>
      </c>
      <c r="H439" s="165">
        <v>0.97299999999999998</v>
      </c>
      <c r="I439" s="156"/>
    </row>
    <row r="440" spans="1:9" x14ac:dyDescent="0.25">
      <c r="A440" s="115" t="str">
        <f t="shared" si="10"/>
        <v>MPC53XX</v>
      </c>
      <c r="C440" s="120" t="s">
        <v>11</v>
      </c>
      <c r="D440" s="120" t="s">
        <v>9</v>
      </c>
      <c r="E440" s="120">
        <v>53</v>
      </c>
      <c r="F440" s="120" t="s">
        <v>15</v>
      </c>
      <c r="G440" s="120" t="s">
        <v>15</v>
      </c>
      <c r="H440" s="165">
        <v>0.98399999999999999</v>
      </c>
      <c r="I440" s="156"/>
    </row>
    <row r="441" spans="1:9" x14ac:dyDescent="0.25">
      <c r="A441" s="115" t="str">
        <f t="shared" si="10"/>
        <v>MPC54XX</v>
      </c>
      <c r="C441" s="120" t="s">
        <v>11</v>
      </c>
      <c r="D441" s="120" t="s">
        <v>9</v>
      </c>
      <c r="E441" s="120">
        <v>54</v>
      </c>
      <c r="F441" s="120" t="s">
        <v>15</v>
      </c>
      <c r="G441" s="120" t="s">
        <v>15</v>
      </c>
      <c r="H441" s="165">
        <v>0.995</v>
      </c>
      <c r="I441" s="156"/>
    </row>
    <row r="442" spans="1:9" x14ac:dyDescent="0.25">
      <c r="A442" s="115" t="str">
        <f t="shared" si="10"/>
        <v>MPC55XX</v>
      </c>
      <c r="C442" s="120" t="s">
        <v>11</v>
      </c>
      <c r="D442" s="120" t="s">
        <v>9</v>
      </c>
      <c r="E442" s="120">
        <v>55</v>
      </c>
      <c r="F442" s="120" t="s">
        <v>15</v>
      </c>
      <c r="G442" s="120" t="s">
        <v>15</v>
      </c>
      <c r="H442" s="165">
        <v>1.0049999999999999</v>
      </c>
      <c r="I442" s="156"/>
    </row>
    <row r="443" spans="1:9" x14ac:dyDescent="0.25">
      <c r="A443" s="115" t="str">
        <f t="shared" si="10"/>
        <v>MPC56XX</v>
      </c>
      <c r="C443" s="120" t="s">
        <v>11</v>
      </c>
      <c r="D443" s="120" t="s">
        <v>9</v>
      </c>
      <c r="E443" s="120">
        <v>56</v>
      </c>
      <c r="F443" s="120" t="s">
        <v>15</v>
      </c>
      <c r="G443" s="120" t="s">
        <v>15</v>
      </c>
      <c r="H443" s="165">
        <v>1.0109999999999999</v>
      </c>
      <c r="I443" s="156"/>
    </row>
    <row r="444" spans="1:9" x14ac:dyDescent="0.25">
      <c r="A444" s="115" t="str">
        <f t="shared" si="10"/>
        <v>MPC57XX</v>
      </c>
      <c r="C444" s="120" t="s">
        <v>11</v>
      </c>
      <c r="D444" s="120" t="s">
        <v>9</v>
      </c>
      <c r="E444" s="120">
        <v>57</v>
      </c>
      <c r="F444" s="120" t="s">
        <v>15</v>
      </c>
      <c r="G444" s="120" t="s">
        <v>15</v>
      </c>
      <c r="H444" s="165">
        <v>1.016</v>
      </c>
      <c r="I444" s="156"/>
    </row>
    <row r="445" spans="1:9" x14ac:dyDescent="0.25">
      <c r="A445" s="115" t="str">
        <f t="shared" si="10"/>
        <v>MPC58XX</v>
      </c>
      <c r="C445" s="120" t="s">
        <v>11</v>
      </c>
      <c r="D445" s="120" t="s">
        <v>9</v>
      </c>
      <c r="E445" s="120">
        <v>58</v>
      </c>
      <c r="F445" s="120" t="s">
        <v>15</v>
      </c>
      <c r="G445" s="120" t="s">
        <v>15</v>
      </c>
      <c r="H445" s="165">
        <v>1.022</v>
      </c>
      <c r="I445" s="156"/>
    </row>
    <row r="446" spans="1:9" x14ac:dyDescent="0.25">
      <c r="A446" s="115" t="str">
        <f t="shared" si="10"/>
        <v>MPC59XX</v>
      </c>
      <c r="C446" s="120" t="s">
        <v>11</v>
      </c>
      <c r="D446" s="120" t="s">
        <v>9</v>
      </c>
      <c r="E446" s="120">
        <v>59</v>
      </c>
      <c r="F446" s="120" t="s">
        <v>15</v>
      </c>
      <c r="G446" s="120" t="s">
        <v>15</v>
      </c>
      <c r="H446" s="165">
        <v>1.0269999999999999</v>
      </c>
      <c r="I446" s="156"/>
    </row>
    <row r="447" spans="1:9" x14ac:dyDescent="0.25">
      <c r="A447" s="115" t="str">
        <f t="shared" si="10"/>
        <v>MPC60XX</v>
      </c>
      <c r="C447" s="120" t="s">
        <v>11</v>
      </c>
      <c r="D447" s="120" t="s">
        <v>9</v>
      </c>
      <c r="E447" s="120">
        <v>60</v>
      </c>
      <c r="F447" s="120" t="s">
        <v>15</v>
      </c>
      <c r="G447" s="120" t="s">
        <v>15</v>
      </c>
      <c r="H447" s="165">
        <v>1.0489999999999999</v>
      </c>
      <c r="I447" s="156"/>
    </row>
    <row r="448" spans="1:9" x14ac:dyDescent="0.25">
      <c r="A448" s="115" t="str">
        <f t="shared" si="10"/>
        <v>MPC61XX</v>
      </c>
      <c r="C448" s="120" t="s">
        <v>11</v>
      </c>
      <c r="D448" s="120" t="s">
        <v>9</v>
      </c>
      <c r="E448" s="120">
        <v>61</v>
      </c>
      <c r="F448" s="120" t="s">
        <v>15</v>
      </c>
      <c r="G448" s="120" t="s">
        <v>15</v>
      </c>
      <c r="H448" s="165">
        <v>1.07</v>
      </c>
      <c r="I448" s="156"/>
    </row>
    <row r="449" spans="1:9" x14ac:dyDescent="0.25">
      <c r="A449" s="115" t="str">
        <f t="shared" si="10"/>
        <v>MPC62XX</v>
      </c>
      <c r="C449" s="120" t="s">
        <v>11</v>
      </c>
      <c r="D449" s="120" t="s">
        <v>9</v>
      </c>
      <c r="E449" s="120">
        <v>62</v>
      </c>
      <c r="F449" s="120" t="s">
        <v>15</v>
      </c>
      <c r="G449" s="120" t="s">
        <v>15</v>
      </c>
      <c r="H449" s="165">
        <v>1.081</v>
      </c>
      <c r="I449" s="156"/>
    </row>
    <row r="450" spans="1:9" x14ac:dyDescent="0.25">
      <c r="A450" s="115" t="str">
        <f t="shared" si="10"/>
        <v>MPC63XX</v>
      </c>
      <c r="C450" s="120" t="s">
        <v>11</v>
      </c>
      <c r="D450" s="120" t="s">
        <v>9</v>
      </c>
      <c r="E450" s="120">
        <v>63</v>
      </c>
      <c r="F450" s="120" t="s">
        <v>15</v>
      </c>
      <c r="G450" s="120" t="s">
        <v>15</v>
      </c>
      <c r="H450" s="165">
        <v>1.091</v>
      </c>
      <c r="I450" s="156"/>
    </row>
    <row r="451" spans="1:9" x14ac:dyDescent="0.25">
      <c r="A451" s="115" t="str">
        <f t="shared" si="10"/>
        <v>MPC64XX</v>
      </c>
      <c r="C451" s="120" t="s">
        <v>11</v>
      </c>
      <c r="D451" s="120" t="s">
        <v>9</v>
      </c>
      <c r="E451" s="120">
        <v>64</v>
      </c>
      <c r="F451" s="120" t="s">
        <v>15</v>
      </c>
      <c r="G451" s="120" t="s">
        <v>15</v>
      </c>
      <c r="H451" s="165">
        <v>1.0920000000000001</v>
      </c>
      <c r="I451" s="156"/>
    </row>
    <row r="452" spans="1:9" x14ac:dyDescent="0.25">
      <c r="A452" s="115" t="str">
        <f t="shared" si="10"/>
        <v>MPC65XX</v>
      </c>
      <c r="C452" s="120" t="s">
        <v>11</v>
      </c>
      <c r="D452" s="120" t="s">
        <v>9</v>
      </c>
      <c r="E452" s="120">
        <v>65</v>
      </c>
      <c r="F452" s="120" t="s">
        <v>15</v>
      </c>
      <c r="G452" s="120" t="s">
        <v>15</v>
      </c>
      <c r="H452" s="165">
        <v>1.113</v>
      </c>
      <c r="I452" s="156"/>
    </row>
    <row r="453" spans="1:9" x14ac:dyDescent="0.25">
      <c r="A453" s="115" t="str">
        <f t="shared" ref="A453:A470" si="11">C453&amp;IF(D453="N","NN","")&amp;IF(E453="[83:X)",83,E453)&amp;F453&amp;G453</f>
        <v>MPC66XX</v>
      </c>
      <c r="C453" s="120" t="s">
        <v>11</v>
      </c>
      <c r="D453" s="120" t="s">
        <v>9</v>
      </c>
      <c r="E453" s="120">
        <v>66</v>
      </c>
      <c r="F453" s="120" t="s">
        <v>15</v>
      </c>
      <c r="G453" s="120" t="s">
        <v>15</v>
      </c>
      <c r="H453" s="165">
        <v>1.1240000000000001</v>
      </c>
      <c r="I453" s="156"/>
    </row>
    <row r="454" spans="1:9" x14ac:dyDescent="0.25">
      <c r="A454" s="115" t="str">
        <f t="shared" si="11"/>
        <v>MPC67XX</v>
      </c>
      <c r="C454" s="120" t="s">
        <v>11</v>
      </c>
      <c r="D454" s="120" t="s">
        <v>9</v>
      </c>
      <c r="E454" s="120">
        <v>67</v>
      </c>
      <c r="F454" s="120" t="s">
        <v>15</v>
      </c>
      <c r="G454" s="120" t="s">
        <v>15</v>
      </c>
      <c r="H454" s="165">
        <v>1.1439999999999999</v>
      </c>
      <c r="I454" s="156"/>
    </row>
    <row r="455" spans="1:9" x14ac:dyDescent="0.25">
      <c r="A455" s="115" t="str">
        <f t="shared" si="11"/>
        <v>MPC68XX</v>
      </c>
      <c r="C455" s="120" t="s">
        <v>11</v>
      </c>
      <c r="D455" s="120" t="s">
        <v>9</v>
      </c>
      <c r="E455" s="120">
        <v>68</v>
      </c>
      <c r="F455" s="120" t="s">
        <v>15</v>
      </c>
      <c r="G455" s="120" t="s">
        <v>15</v>
      </c>
      <c r="H455" s="165">
        <v>1.151</v>
      </c>
      <c r="I455" s="156"/>
    </row>
    <row r="456" spans="1:9" x14ac:dyDescent="0.25">
      <c r="A456" s="115" t="str">
        <f t="shared" si="11"/>
        <v>MPC69XX</v>
      </c>
      <c r="C456" s="120" t="s">
        <v>11</v>
      </c>
      <c r="D456" s="120" t="s">
        <v>9</v>
      </c>
      <c r="E456" s="120">
        <v>69</v>
      </c>
      <c r="F456" s="120" t="s">
        <v>15</v>
      </c>
      <c r="G456" s="120" t="s">
        <v>15</v>
      </c>
      <c r="H456" s="165">
        <v>1.1759999999999999</v>
      </c>
      <c r="I456" s="156"/>
    </row>
    <row r="457" spans="1:9" x14ac:dyDescent="0.25">
      <c r="A457" s="115" t="str">
        <f t="shared" si="11"/>
        <v>MPC70XX</v>
      </c>
      <c r="C457" s="120" t="s">
        <v>11</v>
      </c>
      <c r="D457" s="120" t="s">
        <v>9</v>
      </c>
      <c r="E457" s="120">
        <v>70</v>
      </c>
      <c r="F457" s="120" t="s">
        <v>15</v>
      </c>
      <c r="G457" s="120" t="s">
        <v>15</v>
      </c>
      <c r="H457" s="165">
        <v>1.1890000000000001</v>
      </c>
      <c r="I457" s="156"/>
    </row>
    <row r="458" spans="1:9" x14ac:dyDescent="0.25">
      <c r="A458" s="115" t="str">
        <f t="shared" si="11"/>
        <v>MPC71XX</v>
      </c>
      <c r="C458" s="120" t="s">
        <v>11</v>
      </c>
      <c r="D458" s="120" t="s">
        <v>9</v>
      </c>
      <c r="E458" s="120">
        <v>71</v>
      </c>
      <c r="F458" s="120" t="s">
        <v>15</v>
      </c>
      <c r="G458" s="120" t="s">
        <v>15</v>
      </c>
      <c r="H458" s="165">
        <v>1.2110000000000001</v>
      </c>
      <c r="I458" s="156"/>
    </row>
    <row r="459" spans="1:9" x14ac:dyDescent="0.25">
      <c r="A459" s="115" t="str">
        <f t="shared" si="11"/>
        <v>MPC72XX</v>
      </c>
      <c r="C459" s="120" t="s">
        <v>11</v>
      </c>
      <c r="D459" s="120" t="s">
        <v>9</v>
      </c>
      <c r="E459" s="120">
        <v>72</v>
      </c>
      <c r="F459" s="120" t="s">
        <v>15</v>
      </c>
      <c r="G459" s="120" t="s">
        <v>15</v>
      </c>
      <c r="H459" s="165">
        <v>1.216</v>
      </c>
      <c r="I459" s="156"/>
    </row>
    <row r="460" spans="1:9" x14ac:dyDescent="0.25">
      <c r="A460" s="115" t="str">
        <f t="shared" si="11"/>
        <v>MPC73XX</v>
      </c>
      <c r="C460" s="120" t="s">
        <v>11</v>
      </c>
      <c r="D460" s="120" t="s">
        <v>9</v>
      </c>
      <c r="E460" s="120">
        <v>73</v>
      </c>
      <c r="F460" s="120" t="s">
        <v>15</v>
      </c>
      <c r="G460" s="120" t="s">
        <v>15</v>
      </c>
      <c r="H460" s="165">
        <v>1.222</v>
      </c>
      <c r="I460" s="156"/>
    </row>
    <row r="461" spans="1:9" x14ac:dyDescent="0.25">
      <c r="A461" s="115" t="str">
        <f t="shared" si="11"/>
        <v>MPC74XX</v>
      </c>
      <c r="C461" s="120" t="s">
        <v>11</v>
      </c>
      <c r="D461" s="120" t="s">
        <v>9</v>
      </c>
      <c r="E461" s="120">
        <v>74</v>
      </c>
      <c r="F461" s="120" t="s">
        <v>15</v>
      </c>
      <c r="G461" s="120" t="s">
        <v>15</v>
      </c>
      <c r="H461" s="165">
        <v>1.232</v>
      </c>
      <c r="I461" s="156"/>
    </row>
    <row r="462" spans="1:9" x14ac:dyDescent="0.25">
      <c r="A462" s="115" t="str">
        <f t="shared" si="11"/>
        <v>MPC75XX</v>
      </c>
      <c r="C462" s="120" t="s">
        <v>11</v>
      </c>
      <c r="D462" s="120" t="s">
        <v>9</v>
      </c>
      <c r="E462" s="120">
        <v>75</v>
      </c>
      <c r="F462" s="120" t="s">
        <v>15</v>
      </c>
      <c r="G462" s="120" t="s">
        <v>15</v>
      </c>
      <c r="H462" s="165">
        <v>1.232</v>
      </c>
      <c r="I462" s="156"/>
    </row>
    <row r="463" spans="1:9" x14ac:dyDescent="0.25">
      <c r="A463" s="115" t="str">
        <f t="shared" si="11"/>
        <v>MPC76XX</v>
      </c>
      <c r="C463" s="120" t="s">
        <v>11</v>
      </c>
      <c r="D463" s="120" t="s">
        <v>9</v>
      </c>
      <c r="E463" s="120">
        <v>76</v>
      </c>
      <c r="F463" s="120" t="s">
        <v>15</v>
      </c>
      <c r="G463" s="120" t="s">
        <v>15</v>
      </c>
      <c r="H463" s="165">
        <v>1.232</v>
      </c>
      <c r="I463" s="156"/>
    </row>
    <row r="464" spans="1:9" x14ac:dyDescent="0.25">
      <c r="A464" s="115" t="str">
        <f t="shared" si="11"/>
        <v>MPC77XX</v>
      </c>
      <c r="C464" s="120" t="s">
        <v>11</v>
      </c>
      <c r="D464" s="120" t="s">
        <v>9</v>
      </c>
      <c r="E464" s="120">
        <v>77</v>
      </c>
      <c r="F464" s="120" t="s">
        <v>15</v>
      </c>
      <c r="G464" s="120" t="s">
        <v>15</v>
      </c>
      <c r="H464" s="165">
        <v>1.232</v>
      </c>
      <c r="I464" s="156"/>
    </row>
    <row r="465" spans="1:9" x14ac:dyDescent="0.25">
      <c r="A465" s="115" t="str">
        <f t="shared" si="11"/>
        <v>MPC78XX</v>
      </c>
      <c r="C465" s="120" t="s">
        <v>11</v>
      </c>
      <c r="D465" s="120" t="s">
        <v>9</v>
      </c>
      <c r="E465" s="120">
        <v>78</v>
      </c>
      <c r="F465" s="120" t="s">
        <v>15</v>
      </c>
      <c r="G465" s="120" t="s">
        <v>15</v>
      </c>
      <c r="H465" s="165">
        <v>1.232</v>
      </c>
      <c r="I465" s="156"/>
    </row>
    <row r="466" spans="1:9" x14ac:dyDescent="0.25">
      <c r="A466" s="115" t="str">
        <f t="shared" si="11"/>
        <v>MPC79XX</v>
      </c>
      <c r="C466" s="120" t="s">
        <v>11</v>
      </c>
      <c r="D466" s="120" t="s">
        <v>9</v>
      </c>
      <c r="E466" s="120">
        <v>79</v>
      </c>
      <c r="F466" s="120" t="s">
        <v>15</v>
      </c>
      <c r="G466" s="120" t="s">
        <v>15</v>
      </c>
      <c r="H466" s="165">
        <v>1.232</v>
      </c>
      <c r="I466" s="156"/>
    </row>
    <row r="467" spans="1:9" x14ac:dyDescent="0.25">
      <c r="A467" s="115" t="str">
        <f t="shared" si="11"/>
        <v>MPC80XX</v>
      </c>
      <c r="C467" s="120" t="s">
        <v>11</v>
      </c>
      <c r="D467" s="120" t="s">
        <v>9</v>
      </c>
      <c r="E467" s="120">
        <v>80</v>
      </c>
      <c r="F467" s="120" t="s">
        <v>15</v>
      </c>
      <c r="G467" s="120" t="s">
        <v>15</v>
      </c>
      <c r="H467" s="165">
        <v>1.232</v>
      </c>
      <c r="I467" s="156"/>
    </row>
    <row r="468" spans="1:9" x14ac:dyDescent="0.25">
      <c r="A468" s="115" t="str">
        <f t="shared" si="11"/>
        <v>MPC81XX</v>
      </c>
      <c r="C468" s="120" t="s">
        <v>11</v>
      </c>
      <c r="D468" s="120" t="s">
        <v>9</v>
      </c>
      <c r="E468" s="120">
        <v>81</v>
      </c>
      <c r="F468" s="120" t="s">
        <v>15</v>
      </c>
      <c r="G468" s="120" t="s">
        <v>15</v>
      </c>
      <c r="H468" s="165">
        <v>1.232</v>
      </c>
      <c r="I468" s="156"/>
    </row>
    <row r="469" spans="1:9" x14ac:dyDescent="0.25">
      <c r="A469" s="115" t="str">
        <f t="shared" si="11"/>
        <v>MPC82XX</v>
      </c>
      <c r="C469" s="120" t="s">
        <v>11</v>
      </c>
      <c r="D469" s="120" t="s">
        <v>9</v>
      </c>
      <c r="E469" s="120">
        <v>82</v>
      </c>
      <c r="F469" s="120" t="s">
        <v>15</v>
      </c>
      <c r="G469" s="120" t="s">
        <v>15</v>
      </c>
      <c r="H469" s="165">
        <v>1.232</v>
      </c>
      <c r="I469" s="156"/>
    </row>
    <row r="470" spans="1:9" x14ac:dyDescent="0.25">
      <c r="A470" s="115" t="str">
        <f t="shared" si="11"/>
        <v>MPC83XX</v>
      </c>
      <c r="C470" s="120" t="s">
        <v>11</v>
      </c>
      <c r="D470" s="120" t="s">
        <v>9</v>
      </c>
      <c r="E470" s="120" t="s">
        <v>27</v>
      </c>
      <c r="F470" s="120" t="s">
        <v>15</v>
      </c>
      <c r="G470" s="120" t="s">
        <v>15</v>
      </c>
      <c r="H470" s="165">
        <v>1.232</v>
      </c>
      <c r="I470" s="156"/>
    </row>
    <row r="471" spans="1:9" x14ac:dyDescent="0.25">
      <c r="A471" s="115" t="str">
        <f t="shared" ref="A471:A503" si="12">C471&amp;IF(D471="N","NN","")&amp;IF(E471="[83:X)",83,E471)&amp;F471&amp;G471</f>
        <v>UBINNXXX</v>
      </c>
      <c r="C471" s="120" t="s">
        <v>14</v>
      </c>
      <c r="D471" s="120" t="s">
        <v>5</v>
      </c>
      <c r="E471" s="120" t="s">
        <v>15</v>
      </c>
      <c r="F471" s="120" t="s">
        <v>15</v>
      </c>
      <c r="G471" s="120" t="s">
        <v>15</v>
      </c>
      <c r="H471" s="165">
        <v>1.1519999999999999</v>
      </c>
      <c r="I471" s="156"/>
    </row>
    <row r="472" spans="1:9" x14ac:dyDescent="0.25">
      <c r="A472" s="115" t="str">
        <f t="shared" si="12"/>
        <v>UBI0MS</v>
      </c>
      <c r="C472" s="120" t="s">
        <v>14</v>
      </c>
      <c r="D472" s="120" t="s">
        <v>9</v>
      </c>
      <c r="E472" s="120">
        <v>0</v>
      </c>
      <c r="F472" s="120" t="s">
        <v>7</v>
      </c>
      <c r="G472" s="120" t="s">
        <v>8</v>
      </c>
      <c r="H472" s="165">
        <v>1.8360000000000001</v>
      </c>
      <c r="I472" s="156"/>
    </row>
    <row r="473" spans="1:9" x14ac:dyDescent="0.25">
      <c r="A473" s="115" t="str">
        <f t="shared" si="12"/>
        <v>UBI1MS</v>
      </c>
      <c r="C473" s="120" t="s">
        <v>14</v>
      </c>
      <c r="D473" s="120" t="s">
        <v>9</v>
      </c>
      <c r="E473" s="120">
        <v>1</v>
      </c>
      <c r="F473" s="120" t="s">
        <v>7</v>
      </c>
      <c r="G473" s="120" t="s">
        <v>8</v>
      </c>
      <c r="H473" s="165">
        <v>1.782</v>
      </c>
      <c r="I473" s="156"/>
    </row>
    <row r="474" spans="1:9" x14ac:dyDescent="0.25">
      <c r="A474" s="115" t="str">
        <f t="shared" si="12"/>
        <v>UBI2MS</v>
      </c>
      <c r="C474" s="120" t="s">
        <v>14</v>
      </c>
      <c r="D474" s="120" t="s">
        <v>9</v>
      </c>
      <c r="E474" s="120">
        <v>2</v>
      </c>
      <c r="F474" s="120" t="s">
        <v>7</v>
      </c>
      <c r="G474" s="120" t="s">
        <v>8</v>
      </c>
      <c r="H474" s="165">
        <v>1.728</v>
      </c>
      <c r="I474" s="156"/>
    </row>
    <row r="475" spans="1:9" x14ac:dyDescent="0.25">
      <c r="A475" s="115" t="str">
        <f t="shared" si="12"/>
        <v>UBI3MS</v>
      </c>
      <c r="C475" s="120" t="s">
        <v>14</v>
      </c>
      <c r="D475" s="120" t="s">
        <v>9</v>
      </c>
      <c r="E475" s="120">
        <v>3</v>
      </c>
      <c r="F475" s="120" t="s">
        <v>7</v>
      </c>
      <c r="G475" s="120" t="s">
        <v>8</v>
      </c>
      <c r="H475" s="165">
        <v>1.6850000000000001</v>
      </c>
      <c r="I475" s="156"/>
    </row>
    <row r="476" spans="1:9" x14ac:dyDescent="0.25">
      <c r="A476" s="115" t="str">
        <f t="shared" si="12"/>
        <v>UBI4MS</v>
      </c>
      <c r="C476" s="120" t="s">
        <v>14</v>
      </c>
      <c r="D476" s="120" t="s">
        <v>9</v>
      </c>
      <c r="E476" s="120">
        <v>4</v>
      </c>
      <c r="F476" s="120" t="s">
        <v>7</v>
      </c>
      <c r="G476" s="120" t="s">
        <v>8</v>
      </c>
      <c r="H476" s="165">
        <v>1.631</v>
      </c>
      <c r="I476" s="156"/>
    </row>
    <row r="477" spans="1:9" x14ac:dyDescent="0.25">
      <c r="A477" s="115" t="str">
        <f t="shared" si="12"/>
        <v>UBI5MS</v>
      </c>
      <c r="C477" s="120" t="s">
        <v>14</v>
      </c>
      <c r="D477" s="120" t="s">
        <v>9</v>
      </c>
      <c r="E477" s="120">
        <v>5</v>
      </c>
      <c r="F477" s="120" t="s">
        <v>7</v>
      </c>
      <c r="G477" s="120" t="s">
        <v>8</v>
      </c>
      <c r="H477" s="165">
        <v>1.4039999999999999</v>
      </c>
      <c r="I477" s="156"/>
    </row>
    <row r="478" spans="1:9" x14ac:dyDescent="0.25">
      <c r="A478" s="115" t="str">
        <f t="shared" si="12"/>
        <v>UBI6MS</v>
      </c>
      <c r="C478" s="120" t="s">
        <v>14</v>
      </c>
      <c r="D478" s="120" t="s">
        <v>9</v>
      </c>
      <c r="E478" s="120">
        <v>6</v>
      </c>
      <c r="F478" s="120" t="s">
        <v>7</v>
      </c>
      <c r="G478" s="120" t="s">
        <v>8</v>
      </c>
      <c r="H478" s="165">
        <v>1.363</v>
      </c>
      <c r="I478" s="156"/>
    </row>
    <row r="479" spans="1:9" x14ac:dyDescent="0.25">
      <c r="A479" s="115" t="str">
        <f t="shared" si="12"/>
        <v>UBI7MS</v>
      </c>
      <c r="C479" s="120" t="s">
        <v>14</v>
      </c>
      <c r="D479" s="120" t="s">
        <v>9</v>
      </c>
      <c r="E479" s="120">
        <v>7</v>
      </c>
      <c r="F479" s="120" t="s">
        <v>7</v>
      </c>
      <c r="G479" s="120" t="s">
        <v>8</v>
      </c>
      <c r="H479" s="165">
        <v>1.2849999999999999</v>
      </c>
      <c r="I479" s="156"/>
    </row>
    <row r="480" spans="1:9" x14ac:dyDescent="0.25">
      <c r="A480" s="115" t="str">
        <f t="shared" si="12"/>
        <v>UBI8MS</v>
      </c>
      <c r="C480" s="120" t="s">
        <v>14</v>
      </c>
      <c r="D480" s="120" t="s">
        <v>9</v>
      </c>
      <c r="E480" s="120">
        <v>8</v>
      </c>
      <c r="F480" s="120" t="s">
        <v>7</v>
      </c>
      <c r="G480" s="120" t="s">
        <v>8</v>
      </c>
      <c r="H480" s="165">
        <v>1.2629999999999999</v>
      </c>
      <c r="I480" s="156"/>
    </row>
    <row r="481" spans="1:9" x14ac:dyDescent="0.25">
      <c r="A481" s="115" t="str">
        <f t="shared" si="12"/>
        <v>UBI9MS</v>
      </c>
      <c r="C481" s="120" t="s">
        <v>14</v>
      </c>
      <c r="D481" s="120" t="s">
        <v>9</v>
      </c>
      <c r="E481" s="120">
        <v>9</v>
      </c>
      <c r="F481" s="120" t="s">
        <v>7</v>
      </c>
      <c r="G481" s="120" t="s">
        <v>8</v>
      </c>
      <c r="H481" s="165">
        <v>1.1659999999999999</v>
      </c>
      <c r="I481" s="156"/>
    </row>
    <row r="482" spans="1:9" x14ac:dyDescent="0.25">
      <c r="A482" s="115" t="str">
        <f t="shared" si="12"/>
        <v>UBI10MS</v>
      </c>
      <c r="C482" s="120" t="s">
        <v>14</v>
      </c>
      <c r="D482" s="120" t="s">
        <v>9</v>
      </c>
      <c r="E482" s="120">
        <v>10</v>
      </c>
      <c r="F482" s="120" t="s">
        <v>7</v>
      </c>
      <c r="G482" s="120" t="s">
        <v>8</v>
      </c>
      <c r="H482" s="165">
        <v>1.1559999999999999</v>
      </c>
      <c r="I482" s="156"/>
    </row>
    <row r="483" spans="1:9" x14ac:dyDescent="0.25">
      <c r="A483" s="115" t="str">
        <f t="shared" si="12"/>
        <v>UBI11MS</v>
      </c>
      <c r="C483" s="120" t="s">
        <v>14</v>
      </c>
      <c r="D483" s="120" t="s">
        <v>9</v>
      </c>
      <c r="E483" s="120">
        <v>11</v>
      </c>
      <c r="F483" s="120" t="s">
        <v>7</v>
      </c>
      <c r="G483" s="120" t="s">
        <v>8</v>
      </c>
      <c r="H483" s="165">
        <v>1.145</v>
      </c>
      <c r="I483" s="156"/>
    </row>
    <row r="484" spans="1:9" x14ac:dyDescent="0.25">
      <c r="A484" s="115" t="str">
        <f t="shared" si="12"/>
        <v>UBI12MS</v>
      </c>
      <c r="C484" s="120" t="s">
        <v>14</v>
      </c>
      <c r="D484" s="120" t="s">
        <v>9</v>
      </c>
      <c r="E484" s="120">
        <v>12</v>
      </c>
      <c r="F484" s="120" t="s">
        <v>7</v>
      </c>
      <c r="G484" s="120" t="s">
        <v>8</v>
      </c>
      <c r="H484" s="165">
        <v>1.1339999999999999</v>
      </c>
      <c r="I484" s="156"/>
    </row>
    <row r="485" spans="1:9" x14ac:dyDescent="0.25">
      <c r="A485" s="115" t="str">
        <f t="shared" si="12"/>
        <v>UBI13MS</v>
      </c>
      <c r="C485" s="120" t="s">
        <v>14</v>
      </c>
      <c r="D485" s="120" t="s">
        <v>9</v>
      </c>
      <c r="E485" s="120">
        <v>13</v>
      </c>
      <c r="F485" s="120" t="s">
        <v>7</v>
      </c>
      <c r="G485" s="120" t="s">
        <v>8</v>
      </c>
      <c r="H485" s="165">
        <v>1.123</v>
      </c>
      <c r="I485" s="156"/>
    </row>
    <row r="486" spans="1:9" x14ac:dyDescent="0.25">
      <c r="A486" s="115" t="str">
        <f t="shared" si="12"/>
        <v>UBI0FS</v>
      </c>
      <c r="C486" s="120" t="s">
        <v>14</v>
      </c>
      <c r="D486" s="120" t="s">
        <v>9</v>
      </c>
      <c r="E486" s="120">
        <v>0</v>
      </c>
      <c r="F486" s="120" t="s">
        <v>6</v>
      </c>
      <c r="G486" s="120" t="s">
        <v>8</v>
      </c>
      <c r="H486" s="165">
        <v>1.3819999999999999</v>
      </c>
      <c r="I486" s="156"/>
    </row>
    <row r="487" spans="1:9" x14ac:dyDescent="0.25">
      <c r="A487" s="115" t="str">
        <f t="shared" si="12"/>
        <v>UBI1FS</v>
      </c>
      <c r="C487" s="120" t="s">
        <v>14</v>
      </c>
      <c r="D487" s="120" t="s">
        <v>9</v>
      </c>
      <c r="E487" s="120">
        <v>1</v>
      </c>
      <c r="F487" s="120" t="s">
        <v>6</v>
      </c>
      <c r="G487" s="120" t="s">
        <v>8</v>
      </c>
      <c r="H487" s="165">
        <v>1.339</v>
      </c>
      <c r="I487" s="156"/>
    </row>
    <row r="488" spans="1:9" x14ac:dyDescent="0.25">
      <c r="A488" s="115" t="str">
        <f t="shared" si="12"/>
        <v>UBI2FS</v>
      </c>
      <c r="C488" s="120" t="s">
        <v>14</v>
      </c>
      <c r="D488" s="120" t="s">
        <v>9</v>
      </c>
      <c r="E488" s="120">
        <v>2</v>
      </c>
      <c r="F488" s="120" t="s">
        <v>6</v>
      </c>
      <c r="G488" s="120" t="s">
        <v>8</v>
      </c>
      <c r="H488" s="165">
        <v>1.3169999999999999</v>
      </c>
      <c r="I488" s="156"/>
    </row>
    <row r="489" spans="1:9" x14ac:dyDescent="0.25">
      <c r="A489" s="115" t="str">
        <f t="shared" si="12"/>
        <v>UBI3FS</v>
      </c>
      <c r="C489" s="120" t="s">
        <v>14</v>
      </c>
      <c r="D489" s="120" t="s">
        <v>9</v>
      </c>
      <c r="E489" s="120">
        <v>3</v>
      </c>
      <c r="F489" s="120" t="s">
        <v>6</v>
      </c>
      <c r="G489" s="120" t="s">
        <v>8</v>
      </c>
      <c r="H489" s="165">
        <v>1.3069999999999999</v>
      </c>
      <c r="I489" s="156"/>
    </row>
    <row r="490" spans="1:9" x14ac:dyDescent="0.25">
      <c r="A490" s="115" t="str">
        <f t="shared" si="12"/>
        <v>UBI4FS</v>
      </c>
      <c r="C490" s="120" t="s">
        <v>14</v>
      </c>
      <c r="D490" s="120" t="s">
        <v>9</v>
      </c>
      <c r="E490" s="120">
        <v>4</v>
      </c>
      <c r="F490" s="120" t="s">
        <v>6</v>
      </c>
      <c r="G490" s="120" t="s">
        <v>8</v>
      </c>
      <c r="H490" s="165">
        <v>1.2809999999999999</v>
      </c>
      <c r="I490" s="156"/>
    </row>
    <row r="491" spans="1:9" x14ac:dyDescent="0.25">
      <c r="A491" s="115" t="str">
        <f t="shared" si="12"/>
        <v>UBI5FS</v>
      </c>
      <c r="C491" s="120" t="s">
        <v>14</v>
      </c>
      <c r="D491" s="120" t="s">
        <v>9</v>
      </c>
      <c r="E491" s="120">
        <v>5</v>
      </c>
      <c r="F491" s="120" t="s">
        <v>6</v>
      </c>
      <c r="G491" s="120" t="s">
        <v>8</v>
      </c>
      <c r="H491" s="165">
        <v>1.1559999999999999</v>
      </c>
      <c r="I491" s="156"/>
    </row>
    <row r="492" spans="1:9" x14ac:dyDescent="0.25">
      <c r="A492" s="115" t="str">
        <f t="shared" si="12"/>
        <v>UBI6FS</v>
      </c>
      <c r="C492" s="120" t="s">
        <v>14</v>
      </c>
      <c r="D492" s="120" t="s">
        <v>9</v>
      </c>
      <c r="E492" s="120">
        <v>6</v>
      </c>
      <c r="F492" s="120" t="s">
        <v>6</v>
      </c>
      <c r="G492" s="120" t="s">
        <v>8</v>
      </c>
      <c r="H492" s="165">
        <v>1.145</v>
      </c>
      <c r="I492" s="156"/>
    </row>
    <row r="493" spans="1:9" x14ac:dyDescent="0.25">
      <c r="A493" s="115" t="str">
        <f t="shared" si="12"/>
        <v>UBI7FS</v>
      </c>
      <c r="C493" s="120" t="s">
        <v>14</v>
      </c>
      <c r="D493" s="120" t="s">
        <v>9</v>
      </c>
      <c r="E493" s="120">
        <v>7</v>
      </c>
      <c r="F493" s="120" t="s">
        <v>6</v>
      </c>
      <c r="G493" s="120" t="s">
        <v>8</v>
      </c>
      <c r="H493" s="165">
        <v>1.1399999999999999</v>
      </c>
      <c r="I493" s="156"/>
    </row>
    <row r="494" spans="1:9" x14ac:dyDescent="0.25">
      <c r="A494" s="115" t="str">
        <f t="shared" si="12"/>
        <v>UBI8FS</v>
      </c>
      <c r="C494" s="120" t="s">
        <v>14</v>
      </c>
      <c r="D494" s="120" t="s">
        <v>9</v>
      </c>
      <c r="E494" s="120">
        <v>8</v>
      </c>
      <c r="F494" s="120" t="s">
        <v>6</v>
      </c>
      <c r="G494" s="120" t="s">
        <v>8</v>
      </c>
      <c r="H494" s="165">
        <v>1.1339999999999999</v>
      </c>
      <c r="I494" s="156"/>
    </row>
    <row r="495" spans="1:9" x14ac:dyDescent="0.25">
      <c r="A495" s="115" t="str">
        <f t="shared" si="12"/>
        <v>UBI0MM</v>
      </c>
      <c r="C495" s="120" t="s">
        <v>14</v>
      </c>
      <c r="D495" s="120" t="s">
        <v>9</v>
      </c>
      <c r="E495" s="120">
        <v>0</v>
      </c>
      <c r="F495" s="120" t="s">
        <v>7</v>
      </c>
      <c r="G495" s="120" t="s">
        <v>7</v>
      </c>
      <c r="H495" s="165">
        <v>1.4039999999999999</v>
      </c>
      <c r="I495" s="156"/>
    </row>
    <row r="496" spans="1:9" x14ac:dyDescent="0.25">
      <c r="A496" s="115" t="str">
        <f t="shared" si="12"/>
        <v>UBI1MM</v>
      </c>
      <c r="C496" s="120" t="s">
        <v>14</v>
      </c>
      <c r="D496" s="120" t="s">
        <v>9</v>
      </c>
      <c r="E496" s="120">
        <v>1</v>
      </c>
      <c r="F496" s="120" t="s">
        <v>7</v>
      </c>
      <c r="G496" s="120" t="s">
        <v>7</v>
      </c>
      <c r="H496" s="165">
        <v>1.3919999999999999</v>
      </c>
      <c r="I496" s="156"/>
    </row>
    <row r="497" spans="1:9" x14ac:dyDescent="0.25">
      <c r="A497" s="115" t="str">
        <f t="shared" si="12"/>
        <v>UBI2MM</v>
      </c>
      <c r="C497" s="120" t="s">
        <v>14</v>
      </c>
      <c r="D497" s="120" t="s">
        <v>9</v>
      </c>
      <c r="E497" s="120">
        <v>2</v>
      </c>
      <c r="F497" s="120" t="s">
        <v>7</v>
      </c>
      <c r="G497" s="120" t="s">
        <v>7</v>
      </c>
      <c r="H497" s="165">
        <v>1.351</v>
      </c>
      <c r="I497" s="156"/>
    </row>
    <row r="498" spans="1:9" x14ac:dyDescent="0.25">
      <c r="A498" s="115" t="str">
        <f t="shared" si="12"/>
        <v>UBI3MM</v>
      </c>
      <c r="C498" s="120" t="s">
        <v>14</v>
      </c>
      <c r="D498" s="120" t="s">
        <v>9</v>
      </c>
      <c r="E498" s="120">
        <v>3</v>
      </c>
      <c r="F498" s="120" t="s">
        <v>7</v>
      </c>
      <c r="G498" s="120" t="s">
        <v>7</v>
      </c>
      <c r="H498" s="165">
        <v>1.3280000000000001</v>
      </c>
      <c r="I498" s="156"/>
    </row>
    <row r="499" spans="1:9" x14ac:dyDescent="0.25">
      <c r="A499" s="115" t="str">
        <f t="shared" si="12"/>
        <v>UBI4MM</v>
      </c>
      <c r="C499" s="120" t="s">
        <v>14</v>
      </c>
      <c r="D499" s="120" t="s">
        <v>9</v>
      </c>
      <c r="E499" s="120">
        <v>4</v>
      </c>
      <c r="F499" s="120" t="s">
        <v>7</v>
      </c>
      <c r="G499" s="120" t="s">
        <v>7</v>
      </c>
      <c r="H499" s="165">
        <v>1.3160000000000001</v>
      </c>
      <c r="I499" s="156"/>
    </row>
    <row r="500" spans="1:9" x14ac:dyDescent="0.25">
      <c r="A500" s="115" t="str">
        <f t="shared" si="12"/>
        <v>UBI5MM</v>
      </c>
      <c r="C500" s="120" t="s">
        <v>14</v>
      </c>
      <c r="D500" s="120" t="s">
        <v>9</v>
      </c>
      <c r="E500" s="120">
        <v>5</v>
      </c>
      <c r="F500" s="120" t="s">
        <v>7</v>
      </c>
      <c r="G500" s="120" t="s">
        <v>7</v>
      </c>
      <c r="H500" s="165">
        <v>1.296</v>
      </c>
      <c r="I500" s="156"/>
    </row>
    <row r="501" spans="1:9" x14ac:dyDescent="0.25">
      <c r="A501" s="115" t="str">
        <f t="shared" si="12"/>
        <v>UBI6MM</v>
      </c>
      <c r="C501" s="120" t="s">
        <v>14</v>
      </c>
      <c r="D501" s="120" t="s">
        <v>9</v>
      </c>
      <c r="E501" s="120">
        <v>6</v>
      </c>
      <c r="F501" s="120" t="s">
        <v>7</v>
      </c>
      <c r="G501" s="120" t="s">
        <v>7</v>
      </c>
      <c r="H501" s="165">
        <v>1.2190000000000001</v>
      </c>
      <c r="I501" s="156"/>
    </row>
    <row r="502" spans="1:9" x14ac:dyDescent="0.25">
      <c r="A502" s="115" t="str">
        <f t="shared" si="12"/>
        <v>UBI7MM</v>
      </c>
      <c r="C502" s="120" t="s">
        <v>14</v>
      </c>
      <c r="D502" s="120" t="s">
        <v>9</v>
      </c>
      <c r="E502" s="120">
        <v>7</v>
      </c>
      <c r="F502" s="120" t="s">
        <v>7</v>
      </c>
      <c r="G502" s="120" t="s">
        <v>7</v>
      </c>
      <c r="H502" s="165">
        <v>1.143</v>
      </c>
      <c r="I502" s="156"/>
    </row>
    <row r="503" spans="1:9" x14ac:dyDescent="0.25">
      <c r="A503" s="115" t="str">
        <f t="shared" si="12"/>
        <v>UBI8MM</v>
      </c>
      <c r="C503" s="120" t="s">
        <v>14</v>
      </c>
      <c r="D503" s="120" t="s">
        <v>9</v>
      </c>
      <c r="E503" s="120">
        <v>8</v>
      </c>
      <c r="F503" s="120" t="s">
        <v>7</v>
      </c>
      <c r="G503" s="120" t="s">
        <v>7</v>
      </c>
      <c r="H503" s="165">
        <v>1.133</v>
      </c>
      <c r="I503" s="156"/>
    </row>
    <row r="504" spans="1:9" x14ac:dyDescent="0.25">
      <c r="A504" s="115" t="str">
        <f t="shared" ref="A504:A516" si="13">C504&amp;IF(D504="N","NN","")&amp;IF(E504="[83:X)",83,E504)&amp;F504&amp;G504</f>
        <v>UBI0FM</v>
      </c>
      <c r="C504" s="120" t="s">
        <v>14</v>
      </c>
      <c r="D504" s="120" t="s">
        <v>9</v>
      </c>
      <c r="E504" s="120">
        <v>0</v>
      </c>
      <c r="F504" s="120" t="s">
        <v>6</v>
      </c>
      <c r="G504" s="120" t="s">
        <v>7</v>
      </c>
      <c r="H504" s="165">
        <v>1.145</v>
      </c>
      <c r="I504" s="156"/>
    </row>
    <row r="505" spans="1:9" x14ac:dyDescent="0.25">
      <c r="A505" s="115" t="str">
        <f t="shared" si="13"/>
        <v>UBI1FM</v>
      </c>
      <c r="C505" s="120" t="s">
        <v>14</v>
      </c>
      <c r="D505" s="120" t="s">
        <v>9</v>
      </c>
      <c r="E505" s="120">
        <v>1</v>
      </c>
      <c r="F505" s="120" t="s">
        <v>6</v>
      </c>
      <c r="G505" s="120" t="s">
        <v>7</v>
      </c>
      <c r="H505" s="165">
        <v>1.1339999999999999</v>
      </c>
      <c r="I505" s="156"/>
    </row>
    <row r="506" spans="1:9" x14ac:dyDescent="0.25">
      <c r="A506" s="115" t="str">
        <f t="shared" si="13"/>
        <v>UBI2FM</v>
      </c>
      <c r="C506" s="120" t="s">
        <v>14</v>
      </c>
      <c r="D506" s="120" t="s">
        <v>9</v>
      </c>
      <c r="E506" s="120">
        <v>2</v>
      </c>
      <c r="F506" s="120" t="s">
        <v>6</v>
      </c>
      <c r="G506" s="120" t="s">
        <v>7</v>
      </c>
      <c r="H506" s="165">
        <v>1.123</v>
      </c>
      <c r="I506" s="156"/>
    </row>
    <row r="507" spans="1:9" x14ac:dyDescent="0.25">
      <c r="A507" s="115" t="str">
        <f t="shared" si="13"/>
        <v>UBI3FM</v>
      </c>
      <c r="C507" s="120" t="s">
        <v>14</v>
      </c>
      <c r="D507" s="120" t="s">
        <v>9</v>
      </c>
      <c r="E507" s="120">
        <v>3</v>
      </c>
      <c r="F507" s="120" t="s">
        <v>6</v>
      </c>
      <c r="G507" s="120" t="s">
        <v>7</v>
      </c>
      <c r="H507" s="165">
        <v>1.123</v>
      </c>
      <c r="I507" s="156"/>
    </row>
    <row r="508" spans="1:9" x14ac:dyDescent="0.25">
      <c r="A508" s="115" t="str">
        <f t="shared" si="13"/>
        <v>UBI4FM</v>
      </c>
      <c r="C508" s="120" t="s">
        <v>14</v>
      </c>
      <c r="D508" s="120" t="s">
        <v>9</v>
      </c>
      <c r="E508" s="120">
        <v>4</v>
      </c>
      <c r="F508" s="120" t="s">
        <v>6</v>
      </c>
      <c r="G508" s="120" t="s">
        <v>7</v>
      </c>
      <c r="H508" s="165">
        <v>1.123</v>
      </c>
      <c r="I508" s="156"/>
    </row>
    <row r="509" spans="1:9" x14ac:dyDescent="0.25">
      <c r="A509" s="115" t="str">
        <f t="shared" si="13"/>
        <v>UBI5FM</v>
      </c>
      <c r="C509" s="120" t="s">
        <v>14</v>
      </c>
      <c r="D509" s="120" t="s">
        <v>9</v>
      </c>
      <c r="E509" s="120">
        <v>5</v>
      </c>
      <c r="F509" s="120" t="s">
        <v>6</v>
      </c>
      <c r="G509" s="120" t="s">
        <v>7</v>
      </c>
      <c r="H509" s="165">
        <v>1.123</v>
      </c>
      <c r="I509" s="156"/>
    </row>
    <row r="510" spans="1:9" x14ac:dyDescent="0.25">
      <c r="A510" s="115" t="str">
        <f t="shared" si="13"/>
        <v>UBI6FM</v>
      </c>
      <c r="C510" s="120" t="s">
        <v>14</v>
      </c>
      <c r="D510" s="120" t="s">
        <v>9</v>
      </c>
      <c r="E510" s="120">
        <v>6</v>
      </c>
      <c r="F510" s="120" t="s">
        <v>6</v>
      </c>
      <c r="G510" s="120" t="s">
        <v>7</v>
      </c>
      <c r="H510" s="165">
        <v>1.123</v>
      </c>
      <c r="I510" s="156"/>
    </row>
    <row r="511" spans="1:9" x14ac:dyDescent="0.25">
      <c r="A511" s="115" t="str">
        <f t="shared" si="13"/>
        <v>UBI7FM</v>
      </c>
      <c r="C511" s="120" t="s">
        <v>14</v>
      </c>
      <c r="D511" s="120" t="s">
        <v>9</v>
      </c>
      <c r="E511" s="120">
        <v>7</v>
      </c>
      <c r="F511" s="120" t="s">
        <v>6</v>
      </c>
      <c r="G511" s="120" t="s">
        <v>7</v>
      </c>
      <c r="H511" s="165">
        <v>1.123</v>
      </c>
      <c r="I511" s="156"/>
    </row>
    <row r="512" spans="1:9" x14ac:dyDescent="0.25">
      <c r="A512" s="115" t="str">
        <f t="shared" si="13"/>
        <v>UBI8FM</v>
      </c>
      <c r="C512" s="120" t="s">
        <v>14</v>
      </c>
      <c r="D512" s="120" t="s">
        <v>9</v>
      </c>
      <c r="E512" s="120">
        <v>8</v>
      </c>
      <c r="F512" s="120" t="s">
        <v>6</v>
      </c>
      <c r="G512" s="120" t="s">
        <v>7</v>
      </c>
      <c r="H512" s="165">
        <v>1.123</v>
      </c>
      <c r="I512" s="156"/>
    </row>
    <row r="513" spans="1:9" x14ac:dyDescent="0.25">
      <c r="A513" s="115" t="str">
        <f t="shared" si="13"/>
        <v>UBI9XX</v>
      </c>
      <c r="C513" s="120" t="s">
        <v>14</v>
      </c>
      <c r="D513" s="120" t="s">
        <v>9</v>
      </c>
      <c r="E513" s="120">
        <v>9</v>
      </c>
      <c r="F513" s="120" t="s">
        <v>15</v>
      </c>
      <c r="G513" s="120" t="s">
        <v>15</v>
      </c>
      <c r="H513" s="165">
        <v>1.123</v>
      </c>
      <c r="I513" s="156"/>
    </row>
    <row r="514" spans="1:9" x14ac:dyDescent="0.25">
      <c r="A514" s="115" t="str">
        <f t="shared" si="13"/>
        <v>UBI10XX</v>
      </c>
      <c r="C514" s="120" t="s">
        <v>14</v>
      </c>
      <c r="D514" s="120" t="s">
        <v>9</v>
      </c>
      <c r="E514" s="120">
        <v>10</v>
      </c>
      <c r="F514" s="120" t="s">
        <v>15</v>
      </c>
      <c r="G514" s="120" t="s">
        <v>15</v>
      </c>
      <c r="H514" s="165">
        <v>1.121</v>
      </c>
      <c r="I514" s="156"/>
    </row>
    <row r="515" spans="1:9" x14ac:dyDescent="0.25">
      <c r="A515" s="115" t="str">
        <f t="shared" si="13"/>
        <v>UBI11XX</v>
      </c>
      <c r="C515" s="120" t="s">
        <v>14</v>
      </c>
      <c r="D515" s="120" t="s">
        <v>9</v>
      </c>
      <c r="E515" s="120">
        <v>11</v>
      </c>
      <c r="F515" s="120" t="s">
        <v>15</v>
      </c>
      <c r="G515" s="120" t="s">
        <v>15</v>
      </c>
      <c r="H515" s="165">
        <v>1.119</v>
      </c>
      <c r="I515" s="156"/>
    </row>
    <row r="516" spans="1:9" x14ac:dyDescent="0.25">
      <c r="A516" s="115" t="str">
        <f t="shared" si="13"/>
        <v>UBI12XX</v>
      </c>
      <c r="C516" s="120" t="s">
        <v>14</v>
      </c>
      <c r="D516" s="120" t="s">
        <v>9</v>
      </c>
      <c r="E516" s="120">
        <v>12</v>
      </c>
      <c r="F516" s="120" t="s">
        <v>15</v>
      </c>
      <c r="G516" s="120" t="s">
        <v>15</v>
      </c>
      <c r="H516" s="165">
        <v>1.117</v>
      </c>
      <c r="I516" s="156"/>
    </row>
    <row r="517" spans="1:9" x14ac:dyDescent="0.25">
      <c r="A517" s="115" t="str">
        <f t="shared" ref="A517:A580" si="14">C517&amp;IF(D517="N","NN","")&amp;IF(E517="[83:X)",83,E517)&amp;F517&amp;G517</f>
        <v>UBI13XX</v>
      </c>
      <c r="C517" s="120" t="s">
        <v>14</v>
      </c>
      <c r="D517" s="120" t="s">
        <v>9</v>
      </c>
      <c r="E517" s="120">
        <v>13</v>
      </c>
      <c r="F517" s="120" t="s">
        <v>15</v>
      </c>
      <c r="G517" s="120" t="s">
        <v>15</v>
      </c>
      <c r="H517" s="165">
        <v>1.1120000000000001</v>
      </c>
      <c r="I517" s="156"/>
    </row>
    <row r="518" spans="1:9" x14ac:dyDescent="0.25">
      <c r="A518" s="115" t="str">
        <f t="shared" si="14"/>
        <v>UBI14XX</v>
      </c>
      <c r="C518" s="120" t="s">
        <v>14</v>
      </c>
      <c r="D518" s="120" t="s">
        <v>9</v>
      </c>
      <c r="E518" s="120">
        <v>14</v>
      </c>
      <c r="F518" s="120" t="s">
        <v>15</v>
      </c>
      <c r="G518" s="120" t="s">
        <v>15</v>
      </c>
      <c r="H518" s="165">
        <v>1.1020000000000001</v>
      </c>
      <c r="I518" s="156"/>
    </row>
    <row r="519" spans="1:9" x14ac:dyDescent="0.25">
      <c r="A519" s="115" t="str">
        <f t="shared" si="14"/>
        <v>UBI15XX</v>
      </c>
      <c r="C519" s="120" t="s">
        <v>14</v>
      </c>
      <c r="D519" s="120" t="s">
        <v>9</v>
      </c>
      <c r="E519" s="120">
        <v>15</v>
      </c>
      <c r="F519" s="120" t="s">
        <v>15</v>
      </c>
      <c r="G519" s="120" t="s">
        <v>15</v>
      </c>
      <c r="H519" s="165">
        <v>1.0469999999999999</v>
      </c>
      <c r="I519" s="156"/>
    </row>
    <row r="520" spans="1:9" x14ac:dyDescent="0.25">
      <c r="A520" s="115" t="str">
        <f t="shared" si="14"/>
        <v>UBI16XX</v>
      </c>
      <c r="C520" s="120" t="s">
        <v>14</v>
      </c>
      <c r="D520" s="120" t="s">
        <v>9</v>
      </c>
      <c r="E520" s="120">
        <v>16</v>
      </c>
      <c r="F520" s="120" t="s">
        <v>15</v>
      </c>
      <c r="G520" s="120" t="s">
        <v>15</v>
      </c>
      <c r="H520" s="165">
        <v>1.016</v>
      </c>
      <c r="I520" s="156"/>
    </row>
    <row r="521" spans="1:9" x14ac:dyDescent="0.25">
      <c r="A521" s="115" t="str">
        <f t="shared" si="14"/>
        <v>UBI17XX</v>
      </c>
      <c r="C521" s="120" t="s">
        <v>14</v>
      </c>
      <c r="D521" s="120" t="s">
        <v>9</v>
      </c>
      <c r="E521" s="120">
        <v>17</v>
      </c>
      <c r="F521" s="120" t="s">
        <v>15</v>
      </c>
      <c r="G521" s="120" t="s">
        <v>15</v>
      </c>
      <c r="H521" s="165">
        <v>1.0129999999999999</v>
      </c>
      <c r="I521" s="156"/>
    </row>
    <row r="522" spans="1:9" x14ac:dyDescent="0.25">
      <c r="A522" s="115" t="str">
        <f t="shared" si="14"/>
        <v>UBI18XX</v>
      </c>
      <c r="C522" s="120" t="s">
        <v>14</v>
      </c>
      <c r="D522" s="120" t="s">
        <v>9</v>
      </c>
      <c r="E522" s="120">
        <v>18</v>
      </c>
      <c r="F522" s="120" t="s">
        <v>15</v>
      </c>
      <c r="G522" s="120" t="s">
        <v>15</v>
      </c>
      <c r="H522" s="165">
        <v>1.0109999999999999</v>
      </c>
      <c r="I522" s="156"/>
    </row>
    <row r="523" spans="1:9" x14ac:dyDescent="0.25">
      <c r="A523" s="115" t="str">
        <f t="shared" si="14"/>
        <v>UBI19XX</v>
      </c>
      <c r="C523" s="120" t="s">
        <v>14</v>
      </c>
      <c r="D523" s="120" t="s">
        <v>9</v>
      </c>
      <c r="E523" s="120">
        <v>19</v>
      </c>
      <c r="F523" s="120" t="s">
        <v>15</v>
      </c>
      <c r="G523" s="120" t="s">
        <v>15</v>
      </c>
      <c r="H523" s="165">
        <v>1.0109999999999999</v>
      </c>
      <c r="I523" s="156"/>
    </row>
    <row r="524" spans="1:9" x14ac:dyDescent="0.25">
      <c r="A524" s="115" t="str">
        <f t="shared" si="14"/>
        <v>UBI20XX</v>
      </c>
      <c r="C524" s="120" t="s">
        <v>14</v>
      </c>
      <c r="D524" s="120" t="s">
        <v>9</v>
      </c>
      <c r="E524" s="120">
        <v>20</v>
      </c>
      <c r="F524" s="120" t="s">
        <v>15</v>
      </c>
      <c r="G524" s="120" t="s">
        <v>15</v>
      </c>
      <c r="H524" s="165">
        <v>1.0109999999999999</v>
      </c>
      <c r="I524" s="156"/>
    </row>
    <row r="525" spans="1:9" x14ac:dyDescent="0.25">
      <c r="A525" s="115" t="str">
        <f t="shared" si="14"/>
        <v>UBI21XX</v>
      </c>
      <c r="C525" s="120" t="s">
        <v>14</v>
      </c>
      <c r="D525" s="120" t="s">
        <v>9</v>
      </c>
      <c r="E525" s="120">
        <v>21</v>
      </c>
      <c r="F525" s="120" t="s">
        <v>15</v>
      </c>
      <c r="G525" s="120" t="s">
        <v>15</v>
      </c>
      <c r="H525" s="165">
        <v>1.0089999999999999</v>
      </c>
      <c r="I525" s="156"/>
    </row>
    <row r="526" spans="1:9" x14ac:dyDescent="0.25">
      <c r="A526" s="115" t="str">
        <f t="shared" si="14"/>
        <v>UBI22XX</v>
      </c>
      <c r="C526" s="120" t="s">
        <v>14</v>
      </c>
      <c r="D526" s="120" t="s">
        <v>9</v>
      </c>
      <c r="E526" s="120">
        <v>22</v>
      </c>
      <c r="F526" s="120" t="s">
        <v>15</v>
      </c>
      <c r="G526" s="120" t="s">
        <v>15</v>
      </c>
      <c r="H526" s="165">
        <v>1.0089999999999999</v>
      </c>
      <c r="I526" s="156"/>
    </row>
    <row r="527" spans="1:9" x14ac:dyDescent="0.25">
      <c r="A527" s="115" t="str">
        <f t="shared" si="14"/>
        <v>UBI23XX</v>
      </c>
      <c r="C527" s="120" t="s">
        <v>14</v>
      </c>
      <c r="D527" s="120" t="s">
        <v>9</v>
      </c>
      <c r="E527" s="120">
        <v>23</v>
      </c>
      <c r="F527" s="120" t="s">
        <v>15</v>
      </c>
      <c r="G527" s="120" t="s">
        <v>15</v>
      </c>
      <c r="H527" s="165">
        <v>1.006</v>
      </c>
      <c r="I527" s="156"/>
    </row>
    <row r="528" spans="1:9" x14ac:dyDescent="0.25">
      <c r="A528" s="115" t="str">
        <f t="shared" si="14"/>
        <v>UBI24XX</v>
      </c>
      <c r="C528" s="120" t="s">
        <v>14</v>
      </c>
      <c r="D528" s="120" t="s">
        <v>9</v>
      </c>
      <c r="E528" s="120">
        <v>24</v>
      </c>
      <c r="F528" s="120" t="s">
        <v>15</v>
      </c>
      <c r="G528" s="120" t="s">
        <v>15</v>
      </c>
      <c r="H528" s="165">
        <v>1.006</v>
      </c>
      <c r="I528" s="156"/>
    </row>
    <row r="529" spans="1:9" x14ac:dyDescent="0.25">
      <c r="A529" s="115" t="str">
        <f t="shared" si="14"/>
        <v>UBI25XX</v>
      </c>
      <c r="C529" s="120" t="s">
        <v>14</v>
      </c>
      <c r="D529" s="120" t="s">
        <v>9</v>
      </c>
      <c r="E529" s="120">
        <v>25</v>
      </c>
      <c r="F529" s="120" t="s">
        <v>15</v>
      </c>
      <c r="G529" s="120" t="s">
        <v>15</v>
      </c>
      <c r="H529" s="165">
        <v>1.006</v>
      </c>
      <c r="I529" s="156"/>
    </row>
    <row r="530" spans="1:9" x14ac:dyDescent="0.25">
      <c r="A530" s="115" t="str">
        <f t="shared" si="14"/>
        <v>UBI26XX</v>
      </c>
      <c r="C530" s="120" t="s">
        <v>14</v>
      </c>
      <c r="D530" s="120" t="s">
        <v>9</v>
      </c>
      <c r="E530" s="120">
        <v>26</v>
      </c>
      <c r="F530" s="120" t="s">
        <v>15</v>
      </c>
      <c r="G530" s="120" t="s">
        <v>15</v>
      </c>
      <c r="H530" s="165">
        <v>1.004</v>
      </c>
      <c r="I530" s="156"/>
    </row>
    <row r="531" spans="1:9" x14ac:dyDescent="0.25">
      <c r="A531" s="115" t="str">
        <f t="shared" si="14"/>
        <v>UBI27XX</v>
      </c>
      <c r="C531" s="120" t="s">
        <v>14</v>
      </c>
      <c r="D531" s="120" t="s">
        <v>9</v>
      </c>
      <c r="E531" s="120">
        <v>27</v>
      </c>
      <c r="F531" s="120" t="s">
        <v>15</v>
      </c>
      <c r="G531" s="120" t="s">
        <v>15</v>
      </c>
      <c r="H531" s="165">
        <v>1.004</v>
      </c>
      <c r="I531" s="156"/>
    </row>
    <row r="532" spans="1:9" x14ac:dyDescent="0.25">
      <c r="A532" s="115" t="str">
        <f t="shared" si="14"/>
        <v>UBI28XX</v>
      </c>
      <c r="C532" s="120" t="s">
        <v>14</v>
      </c>
      <c r="D532" s="120" t="s">
        <v>9</v>
      </c>
      <c r="E532" s="120">
        <v>28</v>
      </c>
      <c r="F532" s="120" t="s">
        <v>15</v>
      </c>
      <c r="G532" s="120" t="s">
        <v>15</v>
      </c>
      <c r="H532" s="165">
        <v>1.002</v>
      </c>
      <c r="I532" s="156"/>
    </row>
    <row r="533" spans="1:9" x14ac:dyDescent="0.25">
      <c r="A533" s="115" t="str">
        <f t="shared" si="14"/>
        <v>UBI29XX</v>
      </c>
      <c r="C533" s="120" t="s">
        <v>14</v>
      </c>
      <c r="D533" s="120" t="s">
        <v>9</v>
      </c>
      <c r="E533" s="120">
        <v>29</v>
      </c>
      <c r="F533" s="120" t="s">
        <v>15</v>
      </c>
      <c r="G533" s="120" t="s">
        <v>15</v>
      </c>
      <c r="H533" s="165">
        <v>1.002</v>
      </c>
      <c r="I533" s="156"/>
    </row>
    <row r="534" spans="1:9" x14ac:dyDescent="0.25">
      <c r="A534" s="115" t="str">
        <f t="shared" si="14"/>
        <v>UBI30XX</v>
      </c>
      <c r="C534" s="120" t="s">
        <v>14</v>
      </c>
      <c r="D534" s="120" t="s">
        <v>9</v>
      </c>
      <c r="E534" s="120">
        <v>30</v>
      </c>
      <c r="F534" s="120" t="s">
        <v>15</v>
      </c>
      <c r="G534" s="120" t="s">
        <v>15</v>
      </c>
      <c r="H534" s="165">
        <v>1</v>
      </c>
      <c r="I534" s="156"/>
    </row>
    <row r="535" spans="1:9" x14ac:dyDescent="0.25">
      <c r="A535" s="115" t="str">
        <f t="shared" si="14"/>
        <v>UBI31XX</v>
      </c>
      <c r="C535" s="120" t="s">
        <v>14</v>
      </c>
      <c r="D535" s="120" t="s">
        <v>9</v>
      </c>
      <c r="E535" s="120">
        <v>31</v>
      </c>
      <c r="F535" s="120" t="s">
        <v>15</v>
      </c>
      <c r="G535" s="120" t="s">
        <v>15</v>
      </c>
      <c r="H535" s="165">
        <v>1</v>
      </c>
      <c r="I535" s="156"/>
    </row>
    <row r="536" spans="1:9" x14ac:dyDescent="0.25">
      <c r="A536" s="115" t="str">
        <f t="shared" si="14"/>
        <v>UBI32XX</v>
      </c>
      <c r="C536" s="120" t="s">
        <v>14</v>
      </c>
      <c r="D536" s="120" t="s">
        <v>9</v>
      </c>
      <c r="E536" s="120">
        <v>32</v>
      </c>
      <c r="F536" s="120" t="s">
        <v>15</v>
      </c>
      <c r="G536" s="120" t="s">
        <v>15</v>
      </c>
      <c r="H536" s="165">
        <v>0.998</v>
      </c>
      <c r="I536" s="156"/>
    </row>
    <row r="537" spans="1:9" x14ac:dyDescent="0.25">
      <c r="A537" s="115" t="str">
        <f t="shared" si="14"/>
        <v>UBI33XX</v>
      </c>
      <c r="C537" s="120" t="s">
        <v>14</v>
      </c>
      <c r="D537" s="120" t="s">
        <v>9</v>
      </c>
      <c r="E537" s="120">
        <v>33</v>
      </c>
      <c r="F537" s="120" t="s">
        <v>15</v>
      </c>
      <c r="G537" s="120" t="s">
        <v>15</v>
      </c>
      <c r="H537" s="165">
        <v>0.998</v>
      </c>
      <c r="I537" s="156"/>
    </row>
    <row r="538" spans="1:9" x14ac:dyDescent="0.25">
      <c r="A538" s="115" t="str">
        <f t="shared" si="14"/>
        <v>UBI34XX</v>
      </c>
      <c r="C538" s="120" t="s">
        <v>14</v>
      </c>
      <c r="D538" s="120" t="s">
        <v>9</v>
      </c>
      <c r="E538" s="120">
        <v>34</v>
      </c>
      <c r="F538" s="120" t="s">
        <v>15</v>
      </c>
      <c r="G538" s="120" t="s">
        <v>15</v>
      </c>
      <c r="H538" s="165">
        <v>0.996</v>
      </c>
      <c r="I538" s="156"/>
    </row>
    <row r="539" spans="1:9" x14ac:dyDescent="0.25">
      <c r="A539" s="115" t="str">
        <f t="shared" si="14"/>
        <v>UBI35XX</v>
      </c>
      <c r="C539" s="120" t="s">
        <v>14</v>
      </c>
      <c r="D539" s="120" t="s">
        <v>9</v>
      </c>
      <c r="E539" s="120">
        <v>35</v>
      </c>
      <c r="F539" s="120" t="s">
        <v>15</v>
      </c>
      <c r="G539" s="120" t="s">
        <v>15</v>
      </c>
      <c r="H539" s="165">
        <v>0.996</v>
      </c>
      <c r="I539" s="156"/>
    </row>
    <row r="540" spans="1:9" x14ac:dyDescent="0.25">
      <c r="A540" s="115" t="str">
        <f t="shared" si="14"/>
        <v>UBI36XX</v>
      </c>
      <c r="C540" s="120" t="s">
        <v>14</v>
      </c>
      <c r="D540" s="120" t="s">
        <v>9</v>
      </c>
      <c r="E540" s="120">
        <v>36</v>
      </c>
      <c r="F540" s="120" t="s">
        <v>15</v>
      </c>
      <c r="G540" s="120" t="s">
        <v>15</v>
      </c>
      <c r="H540" s="165">
        <v>0.99399999999999999</v>
      </c>
      <c r="I540" s="156"/>
    </row>
    <row r="541" spans="1:9" x14ac:dyDescent="0.25">
      <c r="A541" s="115" t="str">
        <f t="shared" si="14"/>
        <v>UBI37XX</v>
      </c>
      <c r="C541" s="120" t="s">
        <v>14</v>
      </c>
      <c r="D541" s="120" t="s">
        <v>9</v>
      </c>
      <c r="E541" s="120">
        <v>37</v>
      </c>
      <c r="F541" s="120" t="s">
        <v>15</v>
      </c>
      <c r="G541" s="120" t="s">
        <v>15</v>
      </c>
      <c r="H541" s="165">
        <v>0.99399999999999999</v>
      </c>
      <c r="I541" s="156"/>
    </row>
    <row r="542" spans="1:9" x14ac:dyDescent="0.25">
      <c r="A542" s="115" t="str">
        <f t="shared" si="14"/>
        <v>UBI38XX</v>
      </c>
      <c r="C542" s="120" t="s">
        <v>14</v>
      </c>
      <c r="D542" s="120" t="s">
        <v>9</v>
      </c>
      <c r="E542" s="120">
        <v>38</v>
      </c>
      <c r="F542" s="120" t="s">
        <v>15</v>
      </c>
      <c r="G542" s="120" t="s">
        <v>15</v>
      </c>
      <c r="H542" s="165">
        <v>0.96099999999999997</v>
      </c>
      <c r="I542" s="156"/>
    </row>
    <row r="543" spans="1:9" x14ac:dyDescent="0.25">
      <c r="A543" s="115" t="str">
        <f t="shared" si="14"/>
        <v>UBI39XX</v>
      </c>
      <c r="C543" s="120" t="s">
        <v>14</v>
      </c>
      <c r="D543" s="120" t="s">
        <v>9</v>
      </c>
      <c r="E543" s="120">
        <v>39</v>
      </c>
      <c r="F543" s="120" t="s">
        <v>15</v>
      </c>
      <c r="G543" s="120" t="s">
        <v>15</v>
      </c>
      <c r="H543" s="165">
        <v>0.96099999999999997</v>
      </c>
      <c r="I543" s="156"/>
    </row>
    <row r="544" spans="1:9" x14ac:dyDescent="0.25">
      <c r="A544" s="115" t="str">
        <f t="shared" si="14"/>
        <v>UBI40XX</v>
      </c>
      <c r="C544" s="120" t="s">
        <v>14</v>
      </c>
      <c r="D544" s="120" t="s">
        <v>9</v>
      </c>
      <c r="E544" s="120">
        <v>40</v>
      </c>
      <c r="F544" s="120" t="s">
        <v>15</v>
      </c>
      <c r="G544" s="120" t="s">
        <v>15</v>
      </c>
      <c r="H544" s="165">
        <v>0.96099999999999997</v>
      </c>
      <c r="I544" s="156"/>
    </row>
    <row r="545" spans="1:9" x14ac:dyDescent="0.25">
      <c r="A545" s="115" t="str">
        <f t="shared" si="14"/>
        <v>UBI41XX</v>
      </c>
      <c r="C545" s="120" t="s">
        <v>14</v>
      </c>
      <c r="D545" s="120" t="s">
        <v>9</v>
      </c>
      <c r="E545" s="120">
        <v>41</v>
      </c>
      <c r="F545" s="120" t="s">
        <v>15</v>
      </c>
      <c r="G545" s="120" t="s">
        <v>15</v>
      </c>
      <c r="H545" s="165">
        <v>0.89200000000000002</v>
      </c>
      <c r="I545" s="156"/>
    </row>
    <row r="546" spans="1:9" x14ac:dyDescent="0.25">
      <c r="A546" s="115" t="str">
        <f t="shared" si="14"/>
        <v>UBI42XX</v>
      </c>
      <c r="C546" s="120" t="s">
        <v>14</v>
      </c>
      <c r="D546" s="120" t="s">
        <v>9</v>
      </c>
      <c r="E546" s="120">
        <v>42</v>
      </c>
      <c r="F546" s="120" t="s">
        <v>15</v>
      </c>
      <c r="G546" s="120" t="s">
        <v>15</v>
      </c>
      <c r="H546" s="165">
        <v>0.89100000000000001</v>
      </c>
      <c r="I546" s="156"/>
    </row>
    <row r="547" spans="1:9" x14ac:dyDescent="0.25">
      <c r="A547" s="115" t="str">
        <f t="shared" si="14"/>
        <v>UBI43XX</v>
      </c>
      <c r="C547" s="120" t="s">
        <v>14</v>
      </c>
      <c r="D547" s="120" t="s">
        <v>9</v>
      </c>
      <c r="E547" s="120">
        <v>43</v>
      </c>
      <c r="F547" s="120" t="s">
        <v>15</v>
      </c>
      <c r="G547" s="120" t="s">
        <v>15</v>
      </c>
      <c r="H547" s="165">
        <v>0.88600000000000001</v>
      </c>
      <c r="I547" s="156"/>
    </row>
    <row r="548" spans="1:9" x14ac:dyDescent="0.25">
      <c r="A548" s="115" t="str">
        <f t="shared" si="14"/>
        <v>UBI44XX</v>
      </c>
      <c r="C548" s="120" t="s">
        <v>14</v>
      </c>
      <c r="D548" s="120" t="s">
        <v>9</v>
      </c>
      <c r="E548" s="120">
        <v>44</v>
      </c>
      <c r="F548" s="120" t="s">
        <v>15</v>
      </c>
      <c r="G548" s="120" t="s">
        <v>15</v>
      </c>
      <c r="H548" s="165">
        <v>0.86399999999999999</v>
      </c>
      <c r="I548" s="156"/>
    </row>
    <row r="549" spans="1:9" x14ac:dyDescent="0.25">
      <c r="A549" s="115" t="str">
        <f t="shared" si="14"/>
        <v>UBI45XX</v>
      </c>
      <c r="C549" s="120" t="s">
        <v>14</v>
      </c>
      <c r="D549" s="120" t="s">
        <v>9</v>
      </c>
      <c r="E549" s="120">
        <v>45</v>
      </c>
      <c r="F549" s="120" t="s">
        <v>15</v>
      </c>
      <c r="G549" s="120" t="s">
        <v>15</v>
      </c>
      <c r="H549" s="165">
        <v>0.84199999999999997</v>
      </c>
      <c r="I549" s="156"/>
    </row>
    <row r="550" spans="1:9" x14ac:dyDescent="0.25">
      <c r="A550" s="115" t="str">
        <f t="shared" si="14"/>
        <v>UBI46XX</v>
      </c>
      <c r="C550" s="120" t="s">
        <v>14</v>
      </c>
      <c r="D550" s="120" t="s">
        <v>9</v>
      </c>
      <c r="E550" s="120">
        <v>46</v>
      </c>
      <c r="F550" s="120" t="s">
        <v>15</v>
      </c>
      <c r="G550" s="120" t="s">
        <v>15</v>
      </c>
      <c r="H550" s="165">
        <v>0.872</v>
      </c>
      <c r="I550" s="156"/>
    </row>
    <row r="551" spans="1:9" x14ac:dyDescent="0.25">
      <c r="A551" s="115" t="str">
        <f t="shared" si="14"/>
        <v>UBI47XX</v>
      </c>
      <c r="C551" s="120" t="s">
        <v>14</v>
      </c>
      <c r="D551" s="120" t="s">
        <v>9</v>
      </c>
      <c r="E551" s="120">
        <v>47</v>
      </c>
      <c r="F551" s="120" t="s">
        <v>15</v>
      </c>
      <c r="G551" s="120" t="s">
        <v>15</v>
      </c>
      <c r="H551" s="165">
        <v>0.9</v>
      </c>
      <c r="I551" s="156"/>
    </row>
    <row r="552" spans="1:9" x14ac:dyDescent="0.25">
      <c r="A552" s="115" t="str">
        <f t="shared" si="14"/>
        <v>UBI48XX</v>
      </c>
      <c r="C552" s="120" t="s">
        <v>14</v>
      </c>
      <c r="D552" s="120" t="s">
        <v>9</v>
      </c>
      <c r="E552" s="120">
        <v>48</v>
      </c>
      <c r="F552" s="120" t="s">
        <v>15</v>
      </c>
      <c r="G552" s="120" t="s">
        <v>15</v>
      </c>
      <c r="H552" s="165">
        <v>0.90700000000000003</v>
      </c>
      <c r="I552" s="156"/>
    </row>
    <row r="553" spans="1:9" x14ac:dyDescent="0.25">
      <c r="A553" s="115" t="str">
        <f t="shared" si="14"/>
        <v>UBI49XX</v>
      </c>
      <c r="C553" s="120" t="s">
        <v>14</v>
      </c>
      <c r="D553" s="120" t="s">
        <v>9</v>
      </c>
      <c r="E553" s="120">
        <v>49</v>
      </c>
      <c r="F553" s="120" t="s">
        <v>15</v>
      </c>
      <c r="G553" s="120" t="s">
        <v>15</v>
      </c>
      <c r="H553" s="165">
        <v>0.90700000000000003</v>
      </c>
      <c r="I553" s="156"/>
    </row>
    <row r="554" spans="1:9" x14ac:dyDescent="0.25">
      <c r="A554" s="115" t="str">
        <f t="shared" si="14"/>
        <v>UBI50XX</v>
      </c>
      <c r="C554" s="120" t="s">
        <v>14</v>
      </c>
      <c r="D554" s="120" t="s">
        <v>9</v>
      </c>
      <c r="E554" s="120">
        <v>50</v>
      </c>
      <c r="F554" s="120" t="s">
        <v>15</v>
      </c>
      <c r="G554" s="120" t="s">
        <v>15</v>
      </c>
      <c r="H554" s="165">
        <v>0.91800000000000004</v>
      </c>
      <c r="I554" s="156"/>
    </row>
    <row r="555" spans="1:9" x14ac:dyDescent="0.25">
      <c r="A555" s="115" t="str">
        <f t="shared" si="14"/>
        <v>UBI51XX</v>
      </c>
      <c r="C555" s="120" t="s">
        <v>14</v>
      </c>
      <c r="D555" s="120" t="s">
        <v>9</v>
      </c>
      <c r="E555" s="120">
        <v>51</v>
      </c>
      <c r="F555" s="120" t="s">
        <v>15</v>
      </c>
      <c r="G555" s="120" t="s">
        <v>15</v>
      </c>
      <c r="H555" s="165">
        <v>0.91800000000000004</v>
      </c>
      <c r="I555" s="156"/>
    </row>
    <row r="556" spans="1:9" x14ac:dyDescent="0.25">
      <c r="A556" s="115" t="str">
        <f t="shared" si="14"/>
        <v>UBI52XX</v>
      </c>
      <c r="C556" s="120" t="s">
        <v>14</v>
      </c>
      <c r="D556" s="120" t="s">
        <v>9</v>
      </c>
      <c r="E556" s="120">
        <v>52</v>
      </c>
      <c r="F556" s="120" t="s">
        <v>15</v>
      </c>
      <c r="G556" s="120" t="s">
        <v>15</v>
      </c>
      <c r="H556" s="165">
        <v>0.92900000000000005</v>
      </c>
      <c r="I556" s="156"/>
    </row>
    <row r="557" spans="1:9" x14ac:dyDescent="0.25">
      <c r="A557" s="115" t="str">
        <f t="shared" si="14"/>
        <v>UBI53XX</v>
      </c>
      <c r="C557" s="120" t="s">
        <v>14</v>
      </c>
      <c r="D557" s="120" t="s">
        <v>9</v>
      </c>
      <c r="E557" s="120">
        <v>53</v>
      </c>
      <c r="F557" s="120" t="s">
        <v>15</v>
      </c>
      <c r="G557" s="120" t="s">
        <v>15</v>
      </c>
      <c r="H557" s="165">
        <v>0.92900000000000005</v>
      </c>
      <c r="I557" s="156"/>
    </row>
    <row r="558" spans="1:9" x14ac:dyDescent="0.25">
      <c r="A558" s="115" t="str">
        <f t="shared" si="14"/>
        <v>UBI54XX</v>
      </c>
      <c r="C558" s="120" t="s">
        <v>14</v>
      </c>
      <c r="D558" s="120" t="s">
        <v>9</v>
      </c>
      <c r="E558" s="120">
        <v>54</v>
      </c>
      <c r="F558" s="120" t="s">
        <v>15</v>
      </c>
      <c r="G558" s="120" t="s">
        <v>15</v>
      </c>
      <c r="H558" s="165">
        <v>0.94</v>
      </c>
      <c r="I558" s="156"/>
    </row>
    <row r="559" spans="1:9" x14ac:dyDescent="0.25">
      <c r="A559" s="115" t="str">
        <f t="shared" si="14"/>
        <v>UBI55XX</v>
      </c>
      <c r="C559" s="120" t="s">
        <v>14</v>
      </c>
      <c r="D559" s="120" t="s">
        <v>9</v>
      </c>
      <c r="E559" s="120">
        <v>55</v>
      </c>
      <c r="F559" s="120" t="s">
        <v>15</v>
      </c>
      <c r="G559" s="120" t="s">
        <v>15</v>
      </c>
      <c r="H559" s="165">
        <v>0.94</v>
      </c>
      <c r="I559" s="156"/>
    </row>
    <row r="560" spans="1:9" x14ac:dyDescent="0.25">
      <c r="A560" s="115" t="str">
        <f t="shared" si="14"/>
        <v>UBI56XX</v>
      </c>
      <c r="C560" s="120" t="s">
        <v>14</v>
      </c>
      <c r="D560" s="120" t="s">
        <v>9</v>
      </c>
      <c r="E560" s="120">
        <v>56</v>
      </c>
      <c r="F560" s="120" t="s">
        <v>15</v>
      </c>
      <c r="G560" s="120" t="s">
        <v>15</v>
      </c>
      <c r="H560" s="165">
        <v>0.95</v>
      </c>
      <c r="I560" s="156"/>
    </row>
    <row r="561" spans="1:9" x14ac:dyDescent="0.25">
      <c r="A561" s="115" t="str">
        <f t="shared" si="14"/>
        <v>UBI57XX</v>
      </c>
      <c r="C561" s="120" t="s">
        <v>14</v>
      </c>
      <c r="D561" s="120" t="s">
        <v>9</v>
      </c>
      <c r="E561" s="120">
        <v>57</v>
      </c>
      <c r="F561" s="120" t="s">
        <v>15</v>
      </c>
      <c r="G561" s="120" t="s">
        <v>15</v>
      </c>
      <c r="H561" s="165">
        <v>0.96099999999999997</v>
      </c>
      <c r="I561" s="156"/>
    </row>
    <row r="562" spans="1:9" x14ac:dyDescent="0.25">
      <c r="A562" s="115" t="str">
        <f t="shared" si="14"/>
        <v>UBI58XX</v>
      </c>
      <c r="C562" s="120" t="s">
        <v>14</v>
      </c>
      <c r="D562" s="120" t="s">
        <v>9</v>
      </c>
      <c r="E562" s="120">
        <v>58</v>
      </c>
      <c r="F562" s="120" t="s">
        <v>15</v>
      </c>
      <c r="G562" s="120" t="s">
        <v>15</v>
      </c>
      <c r="H562" s="165">
        <v>0.96099999999999997</v>
      </c>
      <c r="I562" s="156"/>
    </row>
    <row r="563" spans="1:9" x14ac:dyDescent="0.25">
      <c r="A563" s="115" t="str">
        <f t="shared" si="14"/>
        <v>UBI59XX</v>
      </c>
      <c r="C563" s="120" t="s">
        <v>14</v>
      </c>
      <c r="D563" s="120" t="s">
        <v>9</v>
      </c>
      <c r="E563" s="120">
        <v>59</v>
      </c>
      <c r="F563" s="120" t="s">
        <v>15</v>
      </c>
      <c r="G563" s="120" t="s">
        <v>15</v>
      </c>
      <c r="H563" s="165">
        <v>0.97199999999999998</v>
      </c>
      <c r="I563" s="156"/>
    </row>
    <row r="564" spans="1:9" x14ac:dyDescent="0.25">
      <c r="A564" s="115" t="str">
        <f t="shared" si="14"/>
        <v>UBI60XX</v>
      </c>
      <c r="C564" s="120" t="s">
        <v>14</v>
      </c>
      <c r="D564" s="120" t="s">
        <v>9</v>
      </c>
      <c r="E564" s="120">
        <v>60</v>
      </c>
      <c r="F564" s="120" t="s">
        <v>15</v>
      </c>
      <c r="G564" s="120" t="s">
        <v>15</v>
      </c>
      <c r="H564" s="165">
        <v>0.97199999999999998</v>
      </c>
      <c r="I564" s="156"/>
    </row>
    <row r="565" spans="1:9" x14ac:dyDescent="0.25">
      <c r="A565" s="115" t="str">
        <f t="shared" si="14"/>
        <v>UBI61XX</v>
      </c>
      <c r="C565" s="120" t="s">
        <v>14</v>
      </c>
      <c r="D565" s="120" t="s">
        <v>9</v>
      </c>
      <c r="E565" s="120">
        <v>61</v>
      </c>
      <c r="F565" s="120" t="s">
        <v>15</v>
      </c>
      <c r="G565" s="120" t="s">
        <v>15</v>
      </c>
      <c r="H565" s="165">
        <v>0.98299999999999998</v>
      </c>
      <c r="I565" s="156"/>
    </row>
    <row r="566" spans="1:9" x14ac:dyDescent="0.25">
      <c r="A566" s="115" t="str">
        <f t="shared" si="14"/>
        <v>UBI62XX</v>
      </c>
      <c r="C566" s="120" t="s">
        <v>14</v>
      </c>
      <c r="D566" s="120" t="s">
        <v>9</v>
      </c>
      <c r="E566" s="120">
        <v>62</v>
      </c>
      <c r="F566" s="120" t="s">
        <v>15</v>
      </c>
      <c r="G566" s="120" t="s">
        <v>15</v>
      </c>
      <c r="H566" s="165">
        <v>0.98299999999999998</v>
      </c>
      <c r="I566" s="156"/>
    </row>
    <row r="567" spans="1:9" x14ac:dyDescent="0.25">
      <c r="A567" s="115" t="str">
        <f t="shared" si="14"/>
        <v>UBI63XX</v>
      </c>
      <c r="C567" s="120" t="s">
        <v>14</v>
      </c>
      <c r="D567" s="120" t="s">
        <v>9</v>
      </c>
      <c r="E567" s="120">
        <v>63</v>
      </c>
      <c r="F567" s="120" t="s">
        <v>15</v>
      </c>
      <c r="G567" s="120" t="s">
        <v>15</v>
      </c>
      <c r="H567" s="165">
        <v>0.99399999999999999</v>
      </c>
      <c r="I567" s="156"/>
    </row>
    <row r="568" spans="1:9" x14ac:dyDescent="0.25">
      <c r="A568" s="115" t="str">
        <f t="shared" si="14"/>
        <v>UBI64XX</v>
      </c>
      <c r="C568" s="120" t="s">
        <v>14</v>
      </c>
      <c r="D568" s="120" t="s">
        <v>9</v>
      </c>
      <c r="E568" s="120">
        <v>64</v>
      </c>
      <c r="F568" s="120" t="s">
        <v>15</v>
      </c>
      <c r="G568" s="120" t="s">
        <v>15</v>
      </c>
      <c r="H568" s="165">
        <v>0.99399999999999999</v>
      </c>
      <c r="I568" s="156"/>
    </row>
    <row r="569" spans="1:9" x14ac:dyDescent="0.25">
      <c r="A569" s="115" t="str">
        <f t="shared" si="14"/>
        <v>UBI65XX</v>
      </c>
      <c r="C569" s="120" t="s">
        <v>14</v>
      </c>
      <c r="D569" s="120" t="s">
        <v>9</v>
      </c>
      <c r="E569" s="120">
        <v>65</v>
      </c>
      <c r="F569" s="120" t="s">
        <v>15</v>
      </c>
      <c r="G569" s="120" t="s">
        <v>15</v>
      </c>
      <c r="H569" s="165">
        <v>1.0149999999999999</v>
      </c>
      <c r="I569" s="156"/>
    </row>
    <row r="570" spans="1:9" x14ac:dyDescent="0.25">
      <c r="A570" s="115" t="str">
        <f t="shared" si="14"/>
        <v>UBI66XX</v>
      </c>
      <c r="C570" s="120" t="s">
        <v>14</v>
      </c>
      <c r="D570" s="120" t="s">
        <v>9</v>
      </c>
      <c r="E570" s="120">
        <v>66</v>
      </c>
      <c r="F570" s="120" t="s">
        <v>15</v>
      </c>
      <c r="G570" s="120" t="s">
        <v>15</v>
      </c>
      <c r="H570" s="165">
        <v>1.0149999999999999</v>
      </c>
      <c r="I570" s="156"/>
    </row>
    <row r="571" spans="1:9" x14ac:dyDescent="0.25">
      <c r="A571" s="115" t="str">
        <f t="shared" si="14"/>
        <v>UBI67XX</v>
      </c>
      <c r="C571" s="120" t="s">
        <v>14</v>
      </c>
      <c r="D571" s="120" t="s">
        <v>9</v>
      </c>
      <c r="E571" s="120">
        <v>67</v>
      </c>
      <c r="F571" s="120" t="s">
        <v>15</v>
      </c>
      <c r="G571" s="120" t="s">
        <v>15</v>
      </c>
      <c r="H571" s="165">
        <v>1.026</v>
      </c>
      <c r="I571" s="156"/>
    </row>
    <row r="572" spans="1:9" x14ac:dyDescent="0.25">
      <c r="A572" s="115" t="str">
        <f t="shared" si="14"/>
        <v>UBI68XX</v>
      </c>
      <c r="C572" s="120" t="s">
        <v>14</v>
      </c>
      <c r="D572" s="120" t="s">
        <v>9</v>
      </c>
      <c r="E572" s="120">
        <v>68</v>
      </c>
      <c r="F572" s="120" t="s">
        <v>15</v>
      </c>
      <c r="G572" s="120" t="s">
        <v>15</v>
      </c>
      <c r="H572" s="165">
        <v>1.0369999999999999</v>
      </c>
      <c r="I572" s="156"/>
    </row>
    <row r="573" spans="1:9" x14ac:dyDescent="0.25">
      <c r="A573" s="115" t="str">
        <f t="shared" si="14"/>
        <v>UBI69XX</v>
      </c>
      <c r="C573" s="120" t="s">
        <v>14</v>
      </c>
      <c r="D573" s="120" t="s">
        <v>9</v>
      </c>
      <c r="E573" s="120">
        <v>69</v>
      </c>
      <c r="F573" s="120" t="s">
        <v>15</v>
      </c>
      <c r="G573" s="120" t="s">
        <v>15</v>
      </c>
      <c r="H573" s="165">
        <v>1.048</v>
      </c>
      <c r="I573" s="156"/>
    </row>
    <row r="574" spans="1:9" x14ac:dyDescent="0.25">
      <c r="A574" s="115" t="str">
        <f t="shared" si="14"/>
        <v>UBI70XX</v>
      </c>
      <c r="C574" s="120" t="s">
        <v>14</v>
      </c>
      <c r="D574" s="120" t="s">
        <v>9</v>
      </c>
      <c r="E574" s="120">
        <v>70</v>
      </c>
      <c r="F574" s="120" t="s">
        <v>15</v>
      </c>
      <c r="G574" s="120" t="s">
        <v>15</v>
      </c>
      <c r="H574" s="165">
        <v>1.0580000000000001</v>
      </c>
      <c r="I574" s="156"/>
    </row>
    <row r="575" spans="1:9" x14ac:dyDescent="0.25">
      <c r="A575" s="115" t="str">
        <f t="shared" si="14"/>
        <v>UBI71XX</v>
      </c>
      <c r="C575" s="120" t="s">
        <v>14</v>
      </c>
      <c r="D575" s="120" t="s">
        <v>9</v>
      </c>
      <c r="E575" s="120">
        <v>71</v>
      </c>
      <c r="F575" s="120" t="s">
        <v>15</v>
      </c>
      <c r="G575" s="120" t="s">
        <v>15</v>
      </c>
      <c r="H575" s="165">
        <v>1.069</v>
      </c>
      <c r="I575" s="156"/>
    </row>
    <row r="576" spans="1:9" x14ac:dyDescent="0.25">
      <c r="A576" s="115" t="str">
        <f t="shared" si="14"/>
        <v>UBI72XX</v>
      </c>
      <c r="C576" s="120" t="s">
        <v>14</v>
      </c>
      <c r="D576" s="120" t="s">
        <v>9</v>
      </c>
      <c r="E576" s="120">
        <v>72</v>
      </c>
      <c r="F576" s="120" t="s">
        <v>15</v>
      </c>
      <c r="G576" s="120" t="s">
        <v>15</v>
      </c>
      <c r="H576" s="165">
        <v>1.08</v>
      </c>
      <c r="I576" s="156"/>
    </row>
    <row r="577" spans="1:9" x14ac:dyDescent="0.25">
      <c r="A577" s="115" t="str">
        <f t="shared" si="14"/>
        <v>UBI73XX</v>
      </c>
      <c r="C577" s="120" t="s">
        <v>14</v>
      </c>
      <c r="D577" s="120" t="s">
        <v>9</v>
      </c>
      <c r="E577" s="120">
        <v>73</v>
      </c>
      <c r="F577" s="120" t="s">
        <v>15</v>
      </c>
      <c r="G577" s="120" t="s">
        <v>15</v>
      </c>
      <c r="H577" s="165">
        <v>1.091</v>
      </c>
      <c r="I577" s="156"/>
    </row>
    <row r="578" spans="1:9" x14ac:dyDescent="0.25">
      <c r="A578" s="115" t="str">
        <f t="shared" si="14"/>
        <v>UBI74XX</v>
      </c>
      <c r="C578" s="120" t="s">
        <v>14</v>
      </c>
      <c r="D578" s="120" t="s">
        <v>9</v>
      </c>
      <c r="E578" s="120">
        <v>74</v>
      </c>
      <c r="F578" s="120" t="s">
        <v>15</v>
      </c>
      <c r="G578" s="120" t="s">
        <v>15</v>
      </c>
      <c r="H578" s="165">
        <v>1.1020000000000001</v>
      </c>
      <c r="I578" s="156"/>
    </row>
    <row r="579" spans="1:9" x14ac:dyDescent="0.25">
      <c r="A579" s="115" t="str">
        <f t="shared" si="14"/>
        <v>UBI75XX</v>
      </c>
      <c r="C579" s="120" t="s">
        <v>14</v>
      </c>
      <c r="D579" s="120" t="s">
        <v>9</v>
      </c>
      <c r="E579" s="120">
        <v>75</v>
      </c>
      <c r="F579" s="120" t="s">
        <v>15</v>
      </c>
      <c r="G579" s="120" t="s">
        <v>15</v>
      </c>
      <c r="H579" s="165">
        <v>1.1020000000000001</v>
      </c>
      <c r="I579" s="156"/>
    </row>
    <row r="580" spans="1:9" x14ac:dyDescent="0.25">
      <c r="A580" s="115" t="str">
        <f t="shared" si="14"/>
        <v>UBI76XX</v>
      </c>
      <c r="C580" s="120" t="s">
        <v>14</v>
      </c>
      <c r="D580" s="120" t="s">
        <v>9</v>
      </c>
      <c r="E580" s="120">
        <v>76</v>
      </c>
      <c r="F580" s="120" t="s">
        <v>15</v>
      </c>
      <c r="G580" s="120" t="s">
        <v>15</v>
      </c>
      <c r="H580" s="165">
        <v>1.1120000000000001</v>
      </c>
      <c r="I580" s="156"/>
    </row>
    <row r="581" spans="1:9" x14ac:dyDescent="0.25">
      <c r="A581" s="115" t="str">
        <f t="shared" ref="A581:A587" si="15">C581&amp;IF(D581="N","NN","")&amp;IF(E581="[83:X)",83,E581)&amp;F581&amp;G581</f>
        <v>UBI77XX</v>
      </c>
      <c r="C581" s="120" t="s">
        <v>14</v>
      </c>
      <c r="D581" s="120" t="s">
        <v>9</v>
      </c>
      <c r="E581" s="120">
        <v>77</v>
      </c>
      <c r="F581" s="120" t="s">
        <v>15</v>
      </c>
      <c r="G581" s="120" t="s">
        <v>15</v>
      </c>
      <c r="H581" s="165">
        <v>1.1120000000000001</v>
      </c>
      <c r="I581" s="156"/>
    </row>
    <row r="582" spans="1:9" x14ac:dyDescent="0.25">
      <c r="A582" s="115" t="str">
        <f t="shared" si="15"/>
        <v>UBI78XX</v>
      </c>
      <c r="C582" s="120" t="s">
        <v>14</v>
      </c>
      <c r="D582" s="120" t="s">
        <v>9</v>
      </c>
      <c r="E582" s="120">
        <v>78</v>
      </c>
      <c r="F582" s="120" t="s">
        <v>15</v>
      </c>
      <c r="G582" s="120" t="s">
        <v>15</v>
      </c>
      <c r="H582" s="165">
        <v>1.123</v>
      </c>
      <c r="I582" s="156"/>
    </row>
    <row r="583" spans="1:9" x14ac:dyDescent="0.25">
      <c r="A583" s="115" t="str">
        <f t="shared" si="15"/>
        <v>UBI79XX</v>
      </c>
      <c r="C583" s="120" t="s">
        <v>14</v>
      </c>
      <c r="D583" s="120" t="s">
        <v>9</v>
      </c>
      <c r="E583" s="120">
        <v>79</v>
      </c>
      <c r="F583" s="120" t="s">
        <v>15</v>
      </c>
      <c r="G583" s="120" t="s">
        <v>15</v>
      </c>
      <c r="H583" s="165">
        <v>1.1339999999999999</v>
      </c>
      <c r="I583" s="156"/>
    </row>
    <row r="584" spans="1:9" x14ac:dyDescent="0.25">
      <c r="A584" s="115" t="str">
        <f t="shared" si="15"/>
        <v>UBI80XX</v>
      </c>
      <c r="C584" s="120" t="s">
        <v>14</v>
      </c>
      <c r="D584" s="120" t="s">
        <v>9</v>
      </c>
      <c r="E584" s="120">
        <v>80</v>
      </c>
      <c r="F584" s="120" t="s">
        <v>15</v>
      </c>
      <c r="G584" s="120" t="s">
        <v>15</v>
      </c>
      <c r="H584" s="165">
        <v>1.1339999999999999</v>
      </c>
      <c r="I584" s="156"/>
    </row>
    <row r="585" spans="1:9" x14ac:dyDescent="0.25">
      <c r="A585" s="115" t="str">
        <f t="shared" si="15"/>
        <v>UBI81XX</v>
      </c>
      <c r="C585" s="120" t="s">
        <v>14</v>
      </c>
      <c r="D585" s="120" t="s">
        <v>9</v>
      </c>
      <c r="E585" s="120">
        <v>81</v>
      </c>
      <c r="F585" s="120" t="s">
        <v>15</v>
      </c>
      <c r="G585" s="120" t="s">
        <v>15</v>
      </c>
      <c r="H585" s="165">
        <v>1.145</v>
      </c>
      <c r="I585" s="156"/>
    </row>
    <row r="586" spans="1:9" x14ac:dyDescent="0.25">
      <c r="A586" s="115" t="str">
        <f t="shared" si="15"/>
        <v>UBI82XX</v>
      </c>
      <c r="C586" s="120" t="s">
        <v>14</v>
      </c>
      <c r="D586" s="120" t="s">
        <v>9</v>
      </c>
      <c r="E586" s="120">
        <v>82</v>
      </c>
      <c r="F586" s="120" t="s">
        <v>15</v>
      </c>
      <c r="G586" s="120" t="s">
        <v>15</v>
      </c>
      <c r="H586" s="165">
        <v>1.145</v>
      </c>
      <c r="I586" s="156"/>
    </row>
    <row r="587" spans="1:9" x14ac:dyDescent="0.25">
      <c r="A587" s="115" t="str">
        <f t="shared" si="15"/>
        <v>UBI83XX</v>
      </c>
      <c r="C587" s="120" t="s">
        <v>14</v>
      </c>
      <c r="D587" s="120" t="s">
        <v>9</v>
      </c>
      <c r="E587" s="120" t="s">
        <v>27</v>
      </c>
      <c r="F587" s="120" t="s">
        <v>15</v>
      </c>
      <c r="G587" s="120" t="s">
        <v>15</v>
      </c>
      <c r="H587" s="165">
        <v>1.145</v>
      </c>
      <c r="I587" s="156"/>
    </row>
    <row r="588" spans="1:9" x14ac:dyDescent="0.25">
      <c r="I588" s="156"/>
    </row>
    <row r="589" spans="1:9" x14ac:dyDescent="0.25">
      <c r="I589" s="156"/>
    </row>
    <row r="590" spans="1:9" x14ac:dyDescent="0.25">
      <c r="I590" s="156"/>
    </row>
    <row r="591" spans="1:9" x14ac:dyDescent="0.25">
      <c r="I591" s="156"/>
    </row>
    <row r="592" spans="1:9" x14ac:dyDescent="0.25">
      <c r="I592" s="156"/>
    </row>
    <row r="593" spans="9:9" x14ac:dyDescent="0.25">
      <c r="I593" s="156"/>
    </row>
    <row r="594" spans="9:9" x14ac:dyDescent="0.25">
      <c r="I594" s="156"/>
    </row>
    <row r="595" spans="9:9" x14ac:dyDescent="0.25">
      <c r="I595" s="156"/>
    </row>
    <row r="596" spans="9:9" x14ac:dyDescent="0.25">
      <c r="I596" s="156"/>
    </row>
    <row r="597" spans="9:9" x14ac:dyDescent="0.25">
      <c r="I597" s="156"/>
    </row>
    <row r="598" spans="9:9" x14ac:dyDescent="0.25">
      <c r="I598" s="156"/>
    </row>
    <row r="599" spans="9:9" x14ac:dyDescent="0.25">
      <c r="I599" s="156"/>
    </row>
    <row r="600" spans="9:9" x14ac:dyDescent="0.25">
      <c r="I600" s="156"/>
    </row>
    <row r="601" spans="9:9" x14ac:dyDescent="0.25">
      <c r="I601" s="156"/>
    </row>
    <row r="602" spans="9:9" x14ac:dyDescent="0.25">
      <c r="I602" s="156"/>
    </row>
    <row r="603" spans="9:9" x14ac:dyDescent="0.25">
      <c r="I603" s="156"/>
    </row>
    <row r="604" spans="9:9" x14ac:dyDescent="0.25">
      <c r="I604" s="156"/>
    </row>
    <row r="605" spans="9:9" x14ac:dyDescent="0.25">
      <c r="I605" s="156"/>
    </row>
    <row r="606" spans="9:9" x14ac:dyDescent="0.25">
      <c r="I606" s="156"/>
    </row>
    <row r="607" spans="9:9" x14ac:dyDescent="0.25">
      <c r="I607" s="156"/>
    </row>
    <row r="608" spans="9:9" x14ac:dyDescent="0.25">
      <c r="I608" s="156"/>
    </row>
    <row r="609" spans="9:9" x14ac:dyDescent="0.25">
      <c r="I609" s="156"/>
    </row>
    <row r="610" spans="9:9" x14ac:dyDescent="0.25">
      <c r="I610" s="156"/>
    </row>
    <row r="611" spans="9:9" x14ac:dyDescent="0.25">
      <c r="I611" s="156"/>
    </row>
    <row r="612" spans="9:9" x14ac:dyDescent="0.25">
      <c r="I612" s="156"/>
    </row>
    <row r="613" spans="9:9" x14ac:dyDescent="0.25">
      <c r="I613" s="156"/>
    </row>
    <row r="614" spans="9:9" x14ac:dyDescent="0.25">
      <c r="I614" s="156"/>
    </row>
    <row r="615" spans="9:9" x14ac:dyDescent="0.25">
      <c r="I615" s="156"/>
    </row>
    <row r="616" spans="9:9" x14ac:dyDescent="0.25">
      <c r="I616" s="156"/>
    </row>
    <row r="617" spans="9:9" x14ac:dyDescent="0.25">
      <c r="I617" s="156"/>
    </row>
  </sheetData>
  <mergeCells count="2">
    <mergeCell ref="K10:P10"/>
    <mergeCell ref="K2:P2"/>
  </mergeCells>
  <pageMargins left="0.7" right="0.7" top="0.75" bottom="1" header="0.3" footer="0.3"/>
  <pageSetup scale="71" orientation="portrait" r:id="rId1"/>
  <colBreaks count="1" manualBreakCount="1">
    <brk id="8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V981"/>
  <sheetViews>
    <sheetView view="pageBreakPreview" zoomScale="60" zoomScaleNormal="100" workbookViewId="0">
      <selection activeCell="P3" sqref="P3"/>
    </sheetView>
  </sheetViews>
  <sheetFormatPr defaultColWidth="9.140625" defaultRowHeight="15" x14ac:dyDescent="0.25"/>
  <cols>
    <col min="1" max="1" width="9.140625" style="174"/>
    <col min="2" max="2" width="9.140625" style="29" customWidth="1"/>
    <col min="3" max="3" width="11" style="29" customWidth="1"/>
    <col min="4" max="5" width="9.140625" style="29" customWidth="1"/>
    <col min="6" max="6" width="27.28515625" style="54" customWidth="1"/>
    <col min="7" max="7" width="11.5703125" style="54" customWidth="1"/>
    <col min="8" max="8" width="16.28515625" style="54" customWidth="1"/>
    <col min="9" max="9" width="19.140625" style="54" customWidth="1"/>
    <col min="10" max="10" width="8.85546875" style="54" customWidth="1"/>
    <col min="11" max="11" width="8.5703125" style="54" customWidth="1"/>
    <col min="12" max="12" width="8" style="54" customWidth="1"/>
    <col min="13" max="13" width="8.7109375" style="54" customWidth="1"/>
    <col min="14" max="14" width="13.85546875" style="54" customWidth="1"/>
    <col min="15" max="15" width="13.42578125" style="54" customWidth="1"/>
    <col min="16" max="16" width="7.7109375" style="54" customWidth="1"/>
    <col min="17" max="17" width="7.7109375" style="29" customWidth="1"/>
    <col min="18" max="18" width="13.140625" style="29" customWidth="1"/>
    <col min="19" max="19" width="13.85546875" style="29" customWidth="1"/>
    <col min="20" max="20" width="15.5703125" style="29" customWidth="1"/>
    <col min="21" max="21" width="17" style="29" customWidth="1"/>
    <col min="22" max="22" width="15.7109375" style="29" customWidth="1"/>
    <col min="23" max="27" width="14.5703125" style="29" customWidth="1"/>
    <col min="28" max="28" width="7.7109375" style="29" customWidth="1"/>
    <col min="29" max="39" width="9.140625" style="4"/>
    <col min="40" max="40" width="9.140625" style="29"/>
    <col min="41" max="57" width="9.140625" style="29" customWidth="1"/>
    <col min="58" max="58" width="9.140625" style="174" customWidth="1"/>
    <col min="59" max="59" width="15.85546875" style="29" customWidth="1"/>
    <col min="60" max="64" width="9.140625" style="29" customWidth="1"/>
    <col min="65" max="65" width="3.42578125" style="29" customWidth="1"/>
    <col min="66" max="76" width="9.140625" style="29"/>
    <col min="77" max="88" width="9.140625" style="4"/>
    <col min="89" max="89" width="9.140625" style="4" customWidth="1"/>
    <col min="90" max="90" width="14" style="4" customWidth="1"/>
    <col min="91" max="101" width="9.140625" style="4" customWidth="1"/>
    <col min="102" max="16384" width="9.140625" style="4"/>
  </cols>
  <sheetData>
    <row r="1" spans="1:100" x14ac:dyDescent="0.25">
      <c r="F1" s="11"/>
      <c r="G1" s="4"/>
      <c r="H1" s="4"/>
      <c r="I1" s="4"/>
      <c r="J1" s="10"/>
      <c r="K1" s="10"/>
      <c r="L1" s="4"/>
      <c r="M1" s="4"/>
      <c r="N1" s="4"/>
      <c r="O1" s="4"/>
      <c r="P1" s="4"/>
      <c r="R1" s="11" t="s">
        <v>159</v>
      </c>
      <c r="BX1" s="157"/>
      <c r="BY1" s="157"/>
      <c r="BZ1" s="158"/>
      <c r="CA1" s="158"/>
      <c r="CB1" s="158"/>
      <c r="CC1" s="158"/>
      <c r="CD1" s="158"/>
    </row>
    <row r="2" spans="1:100" ht="15.75" customHeight="1" x14ac:dyDescent="0.25">
      <c r="F2" s="11"/>
      <c r="G2" s="10"/>
      <c r="H2" s="10"/>
      <c r="I2" s="10"/>
      <c r="J2" s="10"/>
      <c r="K2" s="10"/>
      <c r="L2" s="10"/>
      <c r="M2" s="10"/>
      <c r="N2" s="10"/>
      <c r="O2" s="10"/>
      <c r="P2" s="10"/>
      <c r="R2" s="11" t="s">
        <v>160</v>
      </c>
      <c r="AU2" s="327" t="s">
        <v>143</v>
      </c>
      <c r="AV2" s="327"/>
      <c r="AW2" s="327"/>
      <c r="AX2" s="327"/>
      <c r="AY2" s="327"/>
      <c r="BA2" s="327" t="s">
        <v>144</v>
      </c>
      <c r="BB2" s="327"/>
      <c r="BC2" s="327"/>
      <c r="BD2" s="327"/>
      <c r="BE2" s="327"/>
      <c r="BF2" s="220"/>
      <c r="BH2" s="328" t="s">
        <v>146</v>
      </c>
      <c r="BI2" s="328"/>
      <c r="BJ2" s="328"/>
      <c r="BK2" s="328"/>
      <c r="BL2" s="328"/>
      <c r="BM2" s="110"/>
      <c r="BX2" s="157"/>
      <c r="BY2" s="159"/>
      <c r="BZ2" s="160"/>
      <c r="CA2" s="160"/>
      <c r="CB2" s="160"/>
      <c r="CC2" s="160"/>
      <c r="CD2" s="160"/>
    </row>
    <row r="3" spans="1:100" ht="15.75" x14ac:dyDescent="0.25">
      <c r="F3" s="11"/>
      <c r="G3" s="10"/>
      <c r="H3" s="10"/>
      <c r="I3" s="10"/>
      <c r="J3" s="10"/>
      <c r="K3" s="10"/>
      <c r="L3" s="10"/>
      <c r="M3" s="10"/>
      <c r="O3" s="10"/>
      <c r="P3" s="10"/>
      <c r="R3" s="11"/>
      <c r="AU3" s="327"/>
      <c r="AV3" s="327"/>
      <c r="AW3" s="327"/>
      <c r="AX3" s="327"/>
      <c r="AY3" s="327"/>
      <c r="BA3" s="327"/>
      <c r="BB3" s="327"/>
      <c r="BC3" s="327"/>
      <c r="BD3" s="327"/>
      <c r="BE3" s="327"/>
      <c r="BF3" s="220"/>
      <c r="BH3" s="328"/>
      <c r="BI3" s="328"/>
      <c r="BJ3" s="328"/>
      <c r="BK3" s="328"/>
      <c r="BL3" s="328"/>
      <c r="BM3" s="110"/>
    </row>
    <row r="4" spans="1:100" ht="15.75" x14ac:dyDescent="0.25">
      <c r="F4" s="11"/>
      <c r="G4" s="10"/>
      <c r="H4" s="10"/>
      <c r="I4" s="10"/>
      <c r="J4" s="10"/>
      <c r="K4" s="10"/>
      <c r="L4" s="10"/>
      <c r="M4" s="10"/>
      <c r="N4" s="10"/>
      <c r="O4" s="10"/>
      <c r="P4" s="10"/>
      <c r="R4" s="11" t="s">
        <v>161</v>
      </c>
      <c r="AU4" s="327"/>
      <c r="AV4" s="327"/>
      <c r="AW4" s="327"/>
      <c r="AX4" s="327"/>
      <c r="AY4" s="327"/>
      <c r="BA4" s="327"/>
      <c r="BB4" s="327"/>
      <c r="BC4" s="327"/>
      <c r="BD4" s="327"/>
      <c r="BE4" s="327"/>
      <c r="BF4" s="220"/>
      <c r="BH4" s="328"/>
      <c r="BI4" s="328"/>
      <c r="BJ4" s="328"/>
      <c r="BK4" s="328"/>
      <c r="BL4" s="328"/>
      <c r="BM4" s="110"/>
    </row>
    <row r="5" spans="1:100" s="3" customFormat="1" ht="16.5" thickBot="1" x14ac:dyDescent="0.3">
      <c r="A5" s="1"/>
      <c r="B5" s="1"/>
      <c r="C5" s="1"/>
      <c r="D5" s="1"/>
      <c r="E5" s="1"/>
      <c r="F5" s="11"/>
      <c r="G5" s="10"/>
      <c r="H5" s="10"/>
      <c r="I5" s="10"/>
      <c r="J5" s="10"/>
      <c r="K5" s="10"/>
      <c r="L5" s="10"/>
      <c r="M5" s="10"/>
      <c r="N5" s="10"/>
      <c r="O5" s="10"/>
      <c r="P5" s="132" t="s">
        <v>9</v>
      </c>
      <c r="Q5" s="29"/>
      <c r="R5" s="11" t="s">
        <v>162</v>
      </c>
      <c r="S5" s="29"/>
      <c r="T5" s="29"/>
      <c r="U5" s="29"/>
      <c r="V5" s="29"/>
      <c r="W5" s="29"/>
      <c r="X5" s="29"/>
      <c r="Y5" s="29"/>
      <c r="Z5" s="29"/>
      <c r="AA5" s="29"/>
      <c r="AB5" s="29"/>
      <c r="AN5" s="12"/>
      <c r="AO5" s="12"/>
      <c r="AP5" s="12"/>
      <c r="AQ5" s="12"/>
      <c r="AR5" s="12"/>
      <c r="AS5" s="12"/>
      <c r="AT5" s="12"/>
      <c r="AU5" s="327"/>
      <c r="AV5" s="327"/>
      <c r="AW5" s="327"/>
      <c r="AX5" s="327"/>
      <c r="AY5" s="327"/>
      <c r="AZ5" s="12"/>
      <c r="BA5" s="327"/>
      <c r="BB5" s="327"/>
      <c r="BC5" s="327"/>
      <c r="BD5" s="327"/>
      <c r="BE5" s="327"/>
      <c r="BF5" s="220"/>
      <c r="BG5" s="12"/>
      <c r="BH5" s="328"/>
      <c r="BI5" s="328"/>
      <c r="BJ5" s="328"/>
      <c r="BK5" s="328"/>
      <c r="BL5" s="328"/>
      <c r="BM5" s="110"/>
      <c r="BN5" s="12"/>
      <c r="BO5" s="12"/>
      <c r="BP5" s="12"/>
      <c r="BQ5" s="12"/>
      <c r="BR5" s="12"/>
      <c r="BS5" s="12"/>
      <c r="BT5" s="12"/>
      <c r="BU5" s="12"/>
      <c r="BV5" s="12"/>
      <c r="BW5" s="12"/>
      <c r="BX5" s="12"/>
    </row>
    <row r="6" spans="1:100" ht="16.5" thickTop="1" x14ac:dyDescent="0.25">
      <c r="F6" s="321" t="s">
        <v>151</v>
      </c>
      <c r="G6" s="322"/>
      <c r="H6" s="322"/>
      <c r="I6" s="322"/>
      <c r="J6" s="322"/>
      <c r="K6" s="322"/>
      <c r="L6" s="322"/>
      <c r="M6" s="322"/>
      <c r="N6" s="322"/>
      <c r="O6" s="322"/>
      <c r="P6" s="323"/>
      <c r="Q6" s="1"/>
      <c r="R6" s="324" t="s">
        <v>152</v>
      </c>
      <c r="S6" s="324"/>
      <c r="T6" s="324"/>
      <c r="U6" s="324"/>
      <c r="V6" s="324"/>
      <c r="W6" s="324"/>
      <c r="X6" s="1"/>
      <c r="Y6" s="324" t="s">
        <v>110</v>
      </c>
      <c r="Z6" s="324"/>
      <c r="AA6" s="324"/>
      <c r="AB6" s="1"/>
      <c r="AC6" s="325" t="s">
        <v>150</v>
      </c>
      <c r="AD6" s="325"/>
      <c r="AE6" s="325"/>
      <c r="AF6" s="325"/>
      <c r="AG6" s="325"/>
      <c r="AI6" s="325" t="s">
        <v>108</v>
      </c>
      <c r="AJ6" s="325"/>
      <c r="AK6" s="325"/>
      <c r="AL6" s="325"/>
      <c r="AM6" s="325"/>
      <c r="AN6" s="32"/>
      <c r="AO6" s="326" t="s">
        <v>142</v>
      </c>
      <c r="AP6" s="326"/>
      <c r="AQ6" s="326"/>
      <c r="AR6" s="326"/>
      <c r="AS6" s="326"/>
      <c r="AT6" s="104"/>
      <c r="AU6" s="327"/>
      <c r="AV6" s="327"/>
      <c r="AW6" s="327"/>
      <c r="AX6" s="327"/>
      <c r="AY6" s="327"/>
      <c r="AZ6" s="104"/>
      <c r="BA6" s="327"/>
      <c r="BB6" s="327"/>
      <c r="BC6" s="327"/>
      <c r="BD6" s="327"/>
      <c r="BE6" s="327"/>
      <c r="BF6" s="220"/>
      <c r="BG6" s="221" t="s">
        <v>147</v>
      </c>
      <c r="BH6" s="328"/>
      <c r="BI6" s="328"/>
      <c r="BJ6" s="328"/>
      <c r="BK6" s="328"/>
      <c r="BL6" s="328"/>
      <c r="BM6" s="110"/>
      <c r="BN6" s="325" t="s">
        <v>109</v>
      </c>
      <c r="BO6" s="325"/>
      <c r="BP6" s="325"/>
      <c r="BQ6" s="325"/>
      <c r="BR6" s="325"/>
      <c r="BS6" s="31"/>
      <c r="BT6" s="31" t="s">
        <v>85</v>
      </c>
      <c r="BU6" s="31"/>
      <c r="BV6" s="31"/>
      <c r="BW6" s="31"/>
      <c r="BX6" s="31"/>
      <c r="BZ6" s="6" t="s">
        <v>157</v>
      </c>
      <c r="CA6" s="6"/>
      <c r="CB6" s="6"/>
      <c r="CC6" s="6"/>
      <c r="CD6" s="6"/>
      <c r="CF6" s="6" t="s">
        <v>16</v>
      </c>
      <c r="CG6" s="6"/>
      <c r="CH6" s="6"/>
      <c r="CI6" s="6"/>
      <c r="CJ6" s="6"/>
      <c r="CL6" s="4" t="s">
        <v>110</v>
      </c>
      <c r="CM6" s="325" t="s">
        <v>116</v>
      </c>
      <c r="CN6" s="325"/>
      <c r="CO6" s="325"/>
      <c r="CP6" s="325"/>
      <c r="CQ6" s="325"/>
      <c r="CR6" s="325" t="s">
        <v>117</v>
      </c>
      <c r="CS6" s="325"/>
      <c r="CT6" s="325"/>
      <c r="CU6" s="325"/>
      <c r="CV6" s="325"/>
    </row>
    <row r="7" spans="1:100" x14ac:dyDescent="0.25">
      <c r="A7" s="174" t="s">
        <v>512</v>
      </c>
      <c r="B7" s="29" t="s">
        <v>100</v>
      </c>
      <c r="C7" s="29" t="s">
        <v>101</v>
      </c>
      <c r="D7" s="29" t="s">
        <v>102</v>
      </c>
      <c r="E7" s="29" t="s">
        <v>103</v>
      </c>
      <c r="F7" s="132" t="s">
        <v>21</v>
      </c>
      <c r="G7" s="132" t="s">
        <v>22</v>
      </c>
      <c r="H7" s="132" t="s">
        <v>23</v>
      </c>
      <c r="I7" s="16" t="s">
        <v>24</v>
      </c>
      <c r="J7" s="132" t="s">
        <v>83</v>
      </c>
      <c r="K7" s="132" t="s">
        <v>84</v>
      </c>
      <c r="L7" s="16" t="s">
        <v>0</v>
      </c>
      <c r="M7" s="16" t="s">
        <v>1</v>
      </c>
      <c r="N7" s="16" t="s">
        <v>2</v>
      </c>
      <c r="O7" s="16" t="s">
        <v>3</v>
      </c>
      <c r="P7" s="16" t="s">
        <v>4</v>
      </c>
      <c r="Q7" s="30"/>
      <c r="R7" s="34" t="s">
        <v>91</v>
      </c>
      <c r="S7" s="174" t="s">
        <v>93</v>
      </c>
      <c r="T7" s="174" t="s">
        <v>104</v>
      </c>
      <c r="U7" s="174" t="s">
        <v>105</v>
      </c>
      <c r="V7" s="174" t="s">
        <v>106</v>
      </c>
      <c r="W7" s="174" t="s">
        <v>107</v>
      </c>
      <c r="Y7" s="33" t="s">
        <v>20</v>
      </c>
      <c r="Z7" s="33" t="s">
        <v>111</v>
      </c>
      <c r="AA7" s="33" t="s">
        <v>112</v>
      </c>
      <c r="AB7" s="127"/>
      <c r="AC7" s="2" t="s">
        <v>0</v>
      </c>
      <c r="AD7" s="2" t="s">
        <v>1</v>
      </c>
      <c r="AE7" s="2" t="s">
        <v>2</v>
      </c>
      <c r="AF7" s="2" t="s">
        <v>3</v>
      </c>
      <c r="AG7" s="2" t="s">
        <v>4</v>
      </c>
      <c r="AI7" s="16" t="s">
        <v>10</v>
      </c>
      <c r="AJ7" s="16" t="s">
        <v>11</v>
      </c>
      <c r="AK7" s="131" t="s">
        <v>12</v>
      </c>
      <c r="AL7" s="16" t="s">
        <v>13</v>
      </c>
      <c r="AM7" s="50" t="s">
        <v>14</v>
      </c>
      <c r="AN7" s="32"/>
      <c r="AO7" s="16" t="s">
        <v>10</v>
      </c>
      <c r="AP7" s="16" t="s">
        <v>11</v>
      </c>
      <c r="AQ7" s="16" t="s">
        <v>12</v>
      </c>
      <c r="AR7" s="108" t="s">
        <v>13</v>
      </c>
      <c r="AS7" s="108" t="s">
        <v>14</v>
      </c>
      <c r="AT7" s="104"/>
      <c r="AU7" s="16" t="s">
        <v>10</v>
      </c>
      <c r="AV7" s="16" t="s">
        <v>11</v>
      </c>
      <c r="AW7" s="16" t="s">
        <v>12</v>
      </c>
      <c r="AX7" s="16" t="s">
        <v>13</v>
      </c>
      <c r="AY7" s="16" t="s">
        <v>14</v>
      </c>
      <c r="AZ7" s="104"/>
      <c r="BA7" s="16" t="s">
        <v>10</v>
      </c>
      <c r="BB7" s="16" t="s">
        <v>11</v>
      </c>
      <c r="BC7" s="108" t="s">
        <v>12</v>
      </c>
      <c r="BD7" s="16" t="s">
        <v>13</v>
      </c>
      <c r="BE7" s="16" t="s">
        <v>14</v>
      </c>
      <c r="BF7" s="218"/>
      <c r="BG7" s="222" t="s">
        <v>17</v>
      </c>
      <c r="BH7" s="16" t="s">
        <v>10</v>
      </c>
      <c r="BI7" s="16" t="s">
        <v>11</v>
      </c>
      <c r="BJ7" s="108" t="s">
        <v>12</v>
      </c>
      <c r="BK7" s="16" t="s">
        <v>13</v>
      </c>
      <c r="BL7" s="16" t="s">
        <v>14</v>
      </c>
      <c r="BM7" s="104"/>
      <c r="BN7" s="16" t="s">
        <v>10</v>
      </c>
      <c r="BO7" s="16" t="s">
        <v>11</v>
      </c>
      <c r="BP7" s="16" t="s">
        <v>12</v>
      </c>
      <c r="BQ7" s="16" t="s">
        <v>13</v>
      </c>
      <c r="BR7" s="16" t="s">
        <v>14</v>
      </c>
      <c r="BS7" s="32"/>
      <c r="BT7" s="16" t="s">
        <v>10</v>
      </c>
      <c r="BU7" s="16" t="s">
        <v>11</v>
      </c>
      <c r="BV7" s="16" t="s">
        <v>12</v>
      </c>
      <c r="BW7" s="16" t="s">
        <v>13</v>
      </c>
      <c r="BX7" s="16" t="s">
        <v>14</v>
      </c>
      <c r="BZ7" s="16" t="s">
        <v>10</v>
      </c>
      <c r="CA7" s="16" t="s">
        <v>11</v>
      </c>
      <c r="CB7" s="16" t="s">
        <v>12</v>
      </c>
      <c r="CC7" s="16" t="s">
        <v>13</v>
      </c>
      <c r="CD7" s="16" t="s">
        <v>14</v>
      </c>
      <c r="CF7" s="16" t="s">
        <v>10</v>
      </c>
      <c r="CG7" s="16" t="s">
        <v>11</v>
      </c>
      <c r="CH7" s="16" t="s">
        <v>12</v>
      </c>
      <c r="CI7" s="16" t="s">
        <v>13</v>
      </c>
      <c r="CJ7" s="16" t="s">
        <v>14</v>
      </c>
      <c r="CL7" s="57" t="s">
        <v>100</v>
      </c>
      <c r="CM7" s="16" t="s">
        <v>118</v>
      </c>
      <c r="CN7" s="16" t="s">
        <v>119</v>
      </c>
      <c r="CO7" s="16" t="s">
        <v>120</v>
      </c>
      <c r="CP7" s="16" t="s">
        <v>121</v>
      </c>
      <c r="CQ7" s="16" t="s">
        <v>122</v>
      </c>
      <c r="CR7" s="16" t="s">
        <v>123</v>
      </c>
      <c r="CS7" s="16" t="s">
        <v>124</v>
      </c>
      <c r="CT7" s="16" t="s">
        <v>125</v>
      </c>
      <c r="CU7" s="16" t="s">
        <v>126</v>
      </c>
      <c r="CV7" s="16" t="s">
        <v>127</v>
      </c>
    </row>
    <row r="8" spans="1:100" x14ac:dyDescent="0.25">
      <c r="A8" s="174" t="str">
        <f>IF(CONCATENATE(D8,E8)="NN","NNNN",CONCATENATE(D8,E8,C8))</f>
        <v>NNNN</v>
      </c>
      <c r="B8" s="29" t="str">
        <f>IF(C8="NN","NNNN",CONCATENATE(IF(I8&gt;82,"83",I8),C8))</f>
        <v>NNNN</v>
      </c>
      <c r="C8" s="29" t="str">
        <f>IF(F8="Y",CONCATENATE(G8,H8),"NN")</f>
        <v>NN</v>
      </c>
      <c r="D8" s="29" t="str">
        <f>IF(AND(F8="Y",J8="Y",I8&lt;9),J8,"N")</f>
        <v>N</v>
      </c>
      <c r="E8" s="29" t="str">
        <f>IF(AND(D8="Y",K8="Y"),"Y","N")</f>
        <v>N</v>
      </c>
      <c r="F8" s="175" t="s">
        <v>5</v>
      </c>
      <c r="G8" s="175" t="s">
        <v>6</v>
      </c>
      <c r="H8" s="175" t="s">
        <v>7</v>
      </c>
      <c r="I8" s="176">
        <v>0</v>
      </c>
      <c r="J8" s="175" t="s">
        <v>5</v>
      </c>
      <c r="K8" s="175" t="s">
        <v>5</v>
      </c>
      <c r="L8" s="176">
        <v>174</v>
      </c>
      <c r="M8" s="176">
        <v>53</v>
      </c>
      <c r="N8" s="176">
        <v>126</v>
      </c>
      <c r="O8" s="176">
        <v>125</v>
      </c>
      <c r="P8" s="176">
        <v>165</v>
      </c>
      <c r="Q8" s="1"/>
      <c r="R8" s="13" t="s">
        <v>172</v>
      </c>
      <c r="S8" s="35">
        <v>2283</v>
      </c>
      <c r="T8" s="35">
        <v>737</v>
      </c>
      <c r="U8" s="35">
        <v>1539</v>
      </c>
      <c r="V8" s="35">
        <v>1486</v>
      </c>
      <c r="W8" s="35">
        <v>2169</v>
      </c>
      <c r="X8" s="35"/>
      <c r="Y8" s="53">
        <f>VALUE(LEFT($R8,LEN($R8)-2))</f>
        <v>0</v>
      </c>
      <c r="Z8" s="52" t="str">
        <f>RIGHT(LEFT($R8,LEN($R8)),2)</f>
        <v>FM</v>
      </c>
      <c r="AA8" s="52" t="str">
        <f>IF(Z8="NN","NN",LEFT(RIGHT($R8,2),2))</f>
        <v>FM</v>
      </c>
      <c r="AB8" s="1"/>
      <c r="AC8" s="128">
        <f>S8/S$345</f>
        <v>6.3397753003687234E-4</v>
      </c>
      <c r="AD8" s="128">
        <f t="shared" ref="AD8:AG8" si="0">T8/T$345</f>
        <v>3.5297982986084834E-4</v>
      </c>
      <c r="AE8" s="128">
        <f t="shared" si="0"/>
        <v>4.9255817883414458E-4</v>
      </c>
      <c r="AF8" s="128">
        <f t="shared" si="0"/>
        <v>4.9222884600160128E-4</v>
      </c>
      <c r="AG8" s="128">
        <f t="shared" si="0"/>
        <v>6.1491565959697931E-4</v>
      </c>
      <c r="AI8" s="129">
        <f>IFERROR(IF($Z8="NN",VLOOKUP(CONCATENATE(AI$7,"NNXXX"),bdfactors,8,FALSE),VLOOKUP(CONCATENATE(AI$7,$Y8,$Z8),bdfactors,8,FALSE)),VLOOKUP(CONCATENATE(AI$7,$Y8,"XX"),bdfactors,8,FALSE))</f>
        <v>1.3759999999999999</v>
      </c>
      <c r="AJ8" s="130">
        <f t="shared" ref="AI8:AM17" si="1">IFERROR(IF($Z8="NN",VLOOKUP(CONCATENATE(AJ$7,"NNXXX"),bdfactors,8,FALSE),VLOOKUP(CONCATENATE(AJ$7,$Y8,$Z8),bdfactors,8,FALSE)),VLOOKUP(CONCATENATE(AJ$7,$Y8,"XX"),bdfactors,8,FALSE))</f>
        <v>1.2110000000000001</v>
      </c>
      <c r="AK8" s="48">
        <f t="shared" si="1"/>
        <v>1.1850000000000001</v>
      </c>
      <c r="AL8" s="51">
        <f t="shared" si="1"/>
        <v>1.278</v>
      </c>
      <c r="AM8" s="49">
        <f t="shared" si="1"/>
        <v>1.145</v>
      </c>
      <c r="AN8" s="15"/>
      <c r="AO8" s="106">
        <f t="shared" ref="AO8:AO71" si="2">AI8/$AI$346</f>
        <v>1.2747587021360318</v>
      </c>
      <c r="AP8" s="106">
        <f t="shared" ref="AP8:AP71" si="3">AJ8/$AJ$346</f>
        <v>1.1329255016226754</v>
      </c>
      <c r="AQ8" s="105">
        <f t="shared" ref="AQ8:AQ71" si="4">AK8/$AK$346</f>
        <v>1.1177030469036013</v>
      </c>
      <c r="AR8" s="106">
        <f t="shared" ref="AR8:AR71" si="5">AL8/AL$346</f>
        <v>1.2047372015890949</v>
      </c>
      <c r="AS8" s="106">
        <f t="shared" ref="AS8:AS71" si="6">AM8/AM$346</f>
        <v>1.0891700446536723</v>
      </c>
      <c r="AT8" s="15"/>
      <c r="AU8" s="105">
        <f>AO8-1</f>
        <v>0.27475870213603182</v>
      </c>
      <c r="AV8" s="105">
        <f t="shared" ref="AV8:AY8" si="7">AP8-1</f>
        <v>0.13292550162267536</v>
      </c>
      <c r="AW8" s="105">
        <f t="shared" si="7"/>
        <v>0.11770304690360134</v>
      </c>
      <c r="AX8" s="105">
        <f t="shared" si="7"/>
        <v>0.20473720158909492</v>
      </c>
      <c r="AY8" s="105">
        <f t="shared" si="7"/>
        <v>8.9170044653672287E-2</v>
      </c>
      <c r="AZ8" s="15"/>
      <c r="BA8" s="105">
        <f>AU8*AU$346</f>
        <v>0.27475870213603182</v>
      </c>
      <c r="BB8" s="105">
        <f>AV8*AV$346</f>
        <v>0.13292550162267536</v>
      </c>
      <c r="BC8" s="105">
        <f>AW8*AW$346</f>
        <v>0.11770304690360134</v>
      </c>
      <c r="BD8" s="105">
        <f>AX8*AX$346</f>
        <v>0.20473720158909492</v>
      </c>
      <c r="BE8" s="105">
        <f>AY8*AY$346</f>
        <v>8.9170044653672287E-2</v>
      </c>
      <c r="BF8" s="109"/>
      <c r="BG8" s="223" t="str">
        <f>CONCATENATE(Y8,IFERROR(IF(Y8&lt;15,Z8,"XX"),"NNX"))</f>
        <v>0FM</v>
      </c>
      <c r="BH8" s="105">
        <f>BA8+1</f>
        <v>1.2747587021360318</v>
      </c>
      <c r="BI8" s="105">
        <f t="shared" ref="BI8:BL9" si="8">BB8+1</f>
        <v>1.1329255016226754</v>
      </c>
      <c r="BJ8" s="105">
        <f t="shared" si="8"/>
        <v>1.1177030469036013</v>
      </c>
      <c r="BK8" s="105">
        <f t="shared" si="8"/>
        <v>1.2047372015890949</v>
      </c>
      <c r="BL8" s="105">
        <f t="shared" si="8"/>
        <v>1.0891700446536723</v>
      </c>
      <c r="BM8" s="109"/>
      <c r="BN8" s="15">
        <f>IF($Z8="NN",VLOOKUP("N",ylfactors,MATCH(BN$7,'Proposed Factors'!$J$3:$P$3,0),FALSE),IF('Query Result 1'!$Y8&lt;49,VLOOKUP("YA",ylfactors,MATCH(BN$7,'Proposed Factors'!$J$3:$P$3,0),FALSE),VLOOKUP("YB",ylfactors,MATCH(BN$7,'Proposed Factors'!$J$3:$P$3,0),FALSE)))</f>
        <v>1</v>
      </c>
      <c r="BO8" s="15">
        <f>IF($Z8="NN",VLOOKUP("N",ylfactors,MATCH(BO$7,'Proposed Factors'!$J$3:$P$3,0),FALSE),IF('Query Result 1'!$Y8&lt;49,VLOOKUP("YA",ylfactors,MATCH(BO$7,'Proposed Factors'!$J$3:$P$3,0),FALSE),VLOOKUP("YB",ylfactors,MATCH(BO$7,'Proposed Factors'!$J$3:$P$3,0),FALSE)))</f>
        <v>1</v>
      </c>
      <c r="BP8" s="15">
        <f>IF($Z8="NN",VLOOKUP("N",ylfactors,MATCH(BP$7,'Proposed Factors'!$J$3:$P$3,0),FALSE),IF('Query Result 1'!$Y8&lt;49,VLOOKUP("YA",ylfactors,MATCH(BP$7,'Proposed Factors'!$J$3:$P$3,0),FALSE),VLOOKUP("YB",ylfactors,MATCH(BP$7,'Proposed Factors'!$J$3:$P$3,0),FALSE)))</f>
        <v>1</v>
      </c>
      <c r="BQ8" s="15">
        <f>IF($Z8="NN",VLOOKUP("N",ylfactors,MATCH(BQ$7,'Proposed Factors'!$J$3:$P$3,0),FALSE),IF('Query Result 1'!$Y8&lt;49,VLOOKUP("YA",ylfactors,MATCH(BQ$7,'Proposed Factors'!$J$3:$P$3,0),FALSE),VLOOKUP("YB",ylfactors,MATCH(BQ$7,'Proposed Factors'!$J$3:$P$3,0),FALSE)))</f>
        <v>1</v>
      </c>
      <c r="BR8" s="15">
        <f>IF($Z8="NN",VLOOKUP("N",ylfactors,MATCH(BR$7,'Proposed Factors'!$J$3:$P$3,0),FALSE),IF('Query Result 1'!$Y8&lt;49,VLOOKUP("YA",ylfactors,MATCH(BR$7,'Proposed Factors'!$J$3:$P$3,0),FALSE),VLOOKUP("YB",ylfactors,MATCH(BR$7,'Proposed Factors'!$J$3:$P$3,0),FALSE)))</f>
        <v>1</v>
      </c>
      <c r="BS8" s="15"/>
      <c r="BT8" s="15" t="e">
        <f>IF($AA8="NN",1,IF($AA8="YY",VLOOKUP("YY",gsdfactors,MATCH(BT$7,'Proposed Factors'!$J$11:$P$11,0),FALSE),VLOOKUP(CONCATENATE($Z8,$AA8),gsdfactors,MATCH(BT$7,'Proposed Factors'!$J$11:$P$11,0),FALSE)))</f>
        <v>#N/A</v>
      </c>
      <c r="BU8" s="15" t="e">
        <f>IF($AA8="NN",1,IF($AA8="YY",VLOOKUP("YY",gsdfactors,MATCH(BU$7,'Proposed Factors'!$J$11:$P$11,0),FALSE),VLOOKUP(CONCATENATE($Z8,$AA8),gsdfactors,MATCH(BU$7,'Proposed Factors'!$J$11:$P$11,0),FALSE)))</f>
        <v>#N/A</v>
      </c>
      <c r="BV8" s="15" t="e">
        <f>IF($AA8="NN",1,IF($AA8="YY",VLOOKUP("YY",gsdfactors,MATCH(BV$7,'Proposed Factors'!$J$11:$P$11,0),FALSE),VLOOKUP(CONCATENATE($Z8,$AA8),gsdfactors,MATCH(BV$7,'Proposed Factors'!$J$11:$P$11,0),FALSE)))</f>
        <v>#N/A</v>
      </c>
      <c r="BW8" s="15" t="e">
        <f>IF($AA8="NN",1,IF($AA8="YY",VLOOKUP("YY",gsdfactors,MATCH(BW$7,'Proposed Factors'!$J$11:$P$11,0),FALSE),VLOOKUP(CONCATENATE($Z8,$AA8),gsdfactors,MATCH(BW$7,'Proposed Factors'!$J$11:$P$11,0),FALSE)))</f>
        <v>#N/A</v>
      </c>
      <c r="BX8" s="15" t="e">
        <f>IF($AA8="NN",1,IF($AA8="YY",VLOOKUP("YY",gsdfactors,MATCH(BX$7,'Proposed Factors'!$J$11:$P$11,0),FALSE),VLOOKUP(CONCATENATE($Z8,$AA8),gsdfactors,MATCH(BX$7,'Proposed Factors'!$J$11:$P$11,0),FALSE)))</f>
        <v>#N/A</v>
      </c>
      <c r="BZ8" s="55" t="e">
        <f t="shared" ref="BZ8:BZ71" si="9">PRODUCT(BH8,BN8,BT8)</f>
        <v>#N/A</v>
      </c>
      <c r="CA8" s="55" t="e">
        <f t="shared" ref="CA8:CA71" si="10">PRODUCT(BI8,BO8,BU8)</f>
        <v>#N/A</v>
      </c>
      <c r="CB8" s="55" t="e">
        <f t="shared" ref="CB8:CB71" si="11">PRODUCT(BJ8,BP8,BV8)</f>
        <v>#N/A</v>
      </c>
      <c r="CC8" s="55" t="e">
        <f t="shared" ref="CC8:CC71" si="12">PRODUCT(BK8,BQ8,BW8)</f>
        <v>#N/A</v>
      </c>
      <c r="CD8" s="55" t="e">
        <f t="shared" ref="CD8:CD71" si="13">PRODUCT(BL8,BR8,BX8)</f>
        <v>#N/A</v>
      </c>
      <c r="CF8" s="55" t="e">
        <f t="shared" ref="CF8:CF71" si="14">BZ8/BZ$345</f>
        <v>#N/A</v>
      </c>
      <c r="CG8" s="55" t="e">
        <f t="shared" ref="CG8:CG71" si="15">CA8/CA$345</f>
        <v>#N/A</v>
      </c>
      <c r="CH8" s="55" t="e">
        <f t="shared" ref="CH8:CH71" si="16">CB8/CB$345</f>
        <v>#N/A</v>
      </c>
      <c r="CI8" s="55" t="e">
        <f t="shared" ref="CI8:CI71" si="17">CC8/CC$345</f>
        <v>#N/A</v>
      </c>
      <c r="CJ8" s="55" t="e">
        <f t="shared" ref="CJ8:CJ71" si="18">CD8/CD$345</f>
        <v>#N/A</v>
      </c>
      <c r="CL8" s="55" t="str">
        <f t="shared" ref="CL8:CL71" si="19">IFERROR(CONCATENATE(Y8,Z8),"NNNN")</f>
        <v>0FM</v>
      </c>
      <c r="CM8" s="58">
        <f t="shared" ref="CM8:CM71" si="20">AC8</f>
        <v>6.3397753003687234E-4</v>
      </c>
      <c r="CN8" s="58">
        <f t="shared" ref="CN8:CN71" si="21">AD8</f>
        <v>3.5297982986084834E-4</v>
      </c>
      <c r="CO8" s="58">
        <f t="shared" ref="CO8:CO71" si="22">AE8</f>
        <v>4.9255817883414458E-4</v>
      </c>
      <c r="CP8" s="58">
        <f t="shared" ref="CP8:CP71" si="23">AF8</f>
        <v>4.9222884600160128E-4</v>
      </c>
      <c r="CQ8" s="58">
        <f t="shared" ref="CQ8:CQ71" si="24">AG8</f>
        <v>6.1491565959697931E-4</v>
      </c>
      <c r="CR8" s="5">
        <f>BH8</f>
        <v>1.2747587021360318</v>
      </c>
      <c r="CS8" s="5">
        <f t="shared" ref="CS8:CV9" si="25">BI8</f>
        <v>1.1329255016226754</v>
      </c>
      <c r="CT8" s="5">
        <f t="shared" si="25"/>
        <v>1.1177030469036013</v>
      </c>
      <c r="CU8" s="5">
        <f t="shared" si="25"/>
        <v>1.2047372015890949</v>
      </c>
      <c r="CV8" s="5">
        <f t="shared" si="25"/>
        <v>1.0891700446536723</v>
      </c>
    </row>
    <row r="9" spans="1:100" x14ac:dyDescent="0.25">
      <c r="A9" s="174" t="str">
        <f t="shared" ref="A9:A72" si="26">IF(CONCATENATE(D9,E9)="NN","NNNN",CONCATENATE(D9,E9,C9))</f>
        <v>NNNN</v>
      </c>
      <c r="B9" s="174" t="str">
        <f t="shared" ref="B9:B72" si="27">IF(C9="NN","NNNN",CONCATENATE(IF(I9&gt;82,"83",I9),C9))</f>
        <v>NNNN</v>
      </c>
      <c r="C9" s="29" t="str">
        <f t="shared" ref="C9:C72" si="28">IF(F9="Y",CONCATENATE(G9,H9),"NN")</f>
        <v>NN</v>
      </c>
      <c r="D9" s="29" t="str">
        <f t="shared" ref="D9:D72" si="29">IF(AND(F9="Y",J9="Y",I9&lt;9),J9,"N")</f>
        <v>N</v>
      </c>
      <c r="E9" s="29" t="str">
        <f t="shared" ref="E9:E71" si="30">IF(AND(D9="Y",K9="Y"),"Y","N")</f>
        <v>N</v>
      </c>
      <c r="F9" s="175" t="s">
        <v>5</v>
      </c>
      <c r="G9" s="175" t="s">
        <v>6</v>
      </c>
      <c r="H9" s="175" t="s">
        <v>7</v>
      </c>
      <c r="I9" s="176">
        <v>1</v>
      </c>
      <c r="J9" s="175" t="s">
        <v>5</v>
      </c>
      <c r="K9" s="175" t="s">
        <v>5</v>
      </c>
      <c r="L9" s="176">
        <v>703</v>
      </c>
      <c r="M9" s="176">
        <v>208</v>
      </c>
      <c r="N9" s="176">
        <v>543</v>
      </c>
      <c r="O9" s="176">
        <v>525</v>
      </c>
      <c r="P9" s="176">
        <v>651</v>
      </c>
      <c r="Q9" s="1"/>
      <c r="R9" s="13" t="s">
        <v>256</v>
      </c>
      <c r="S9" s="35">
        <v>11045</v>
      </c>
      <c r="T9" s="35">
        <v>6027</v>
      </c>
      <c r="U9" s="35">
        <v>7974</v>
      </c>
      <c r="V9" s="35">
        <v>7499</v>
      </c>
      <c r="W9" s="35">
        <v>10836</v>
      </c>
      <c r="X9" s="35"/>
      <c r="Y9" s="53">
        <f t="shared" ref="Y9:Y72" si="31">VALUE(LEFT($R9,LEN($R9)-2))</f>
        <v>0</v>
      </c>
      <c r="Z9" s="52" t="str">
        <f t="shared" ref="Z9:Z72" si="32">RIGHT(LEFT($R9,LEN($R9)),2)</f>
        <v>FS</v>
      </c>
      <c r="AA9" s="52" t="str">
        <f t="shared" ref="AA9:AA72" si="33">IF(Z9="NN","NN",LEFT(RIGHT($R9,2),2))</f>
        <v>FS</v>
      </c>
      <c r="AB9" s="1"/>
      <c r="AC9" s="128">
        <f t="shared" ref="AC9:AC72" si="34">S9/S$345</f>
        <v>3.0671405252988412E-3</v>
      </c>
      <c r="AD9" s="128">
        <f t="shared" ref="AD9:AD72" si="35">T9/T$345</f>
        <v>2.8865799654970597E-3</v>
      </c>
      <c r="AE9" s="128">
        <f t="shared" ref="AE9:AE72" si="36">U9/U$345</f>
        <v>2.5520850669418249E-3</v>
      </c>
      <c r="AF9" s="128">
        <f t="shared" ref="AF9:AF72" si="37">V9/V$345</f>
        <v>2.4840000781736257E-3</v>
      </c>
      <c r="AG9" s="128">
        <f t="shared" ref="AG9:AG72" si="38">W9/W$345</f>
        <v>3.0720267807251584E-3</v>
      </c>
      <c r="AI9" s="129">
        <f t="shared" si="1"/>
        <v>1.875</v>
      </c>
      <c r="AJ9" s="51">
        <f t="shared" si="1"/>
        <v>1.6220000000000001</v>
      </c>
      <c r="AK9" s="48">
        <f t="shared" si="1"/>
        <v>1.22</v>
      </c>
      <c r="AL9" s="51">
        <f t="shared" si="1"/>
        <v>1.59</v>
      </c>
      <c r="AM9" s="49">
        <f t="shared" si="1"/>
        <v>1.3819999999999999</v>
      </c>
      <c r="AN9" s="15"/>
      <c r="AO9" s="106">
        <f t="shared" si="2"/>
        <v>1.7370440163554213</v>
      </c>
      <c r="AP9" s="106">
        <f t="shared" si="3"/>
        <v>1.5174278807861104</v>
      </c>
      <c r="AQ9" s="106">
        <f t="shared" si="4"/>
        <v>1.1507153731834545</v>
      </c>
      <c r="AR9" s="106">
        <f t="shared" si="5"/>
        <v>1.4988514479864328</v>
      </c>
      <c r="AS9" s="106">
        <f t="shared" si="6"/>
        <v>1.3146139752937773</v>
      </c>
      <c r="AT9" s="15"/>
      <c r="AU9" s="106">
        <f>AO9-1</f>
        <v>0.73704401635542127</v>
      </c>
      <c r="AV9" s="106">
        <f t="shared" ref="AV9:AY9" si="39">AP9-1</f>
        <v>0.51742788078611035</v>
      </c>
      <c r="AW9" s="106">
        <f t="shared" si="39"/>
        <v>0.15071537318345452</v>
      </c>
      <c r="AX9" s="106">
        <f t="shared" si="39"/>
        <v>0.49885144798643277</v>
      </c>
      <c r="AY9" s="106">
        <f t="shared" si="39"/>
        <v>0.31461397529377733</v>
      </c>
      <c r="AZ9" s="15"/>
      <c r="BA9" s="106">
        <f t="shared" ref="BA9:BA72" si="40">AU9*AU$346</f>
        <v>0.73704401635542127</v>
      </c>
      <c r="BB9" s="106">
        <f t="shared" ref="BB9:BB72" si="41">AV9*AV$346</f>
        <v>0.51742788078611035</v>
      </c>
      <c r="BC9" s="106">
        <f t="shared" ref="BC9:BC72" si="42">AW9*$AW$346</f>
        <v>0.15071537318345452</v>
      </c>
      <c r="BD9" s="107">
        <f t="shared" ref="BD9:BD72" si="43">AX9*AX$346</f>
        <v>0.49885144798643277</v>
      </c>
      <c r="BE9" s="106">
        <f t="shared" ref="BE9:BE72" si="44">AY9*AY$346</f>
        <v>0.31461397529377733</v>
      </c>
      <c r="BF9" s="109"/>
      <c r="BG9" s="223" t="str">
        <f t="shared" ref="BG9:BG72" si="45">CONCATENATE(Y9,IFERROR(IF(Y9&lt;15,Z9,"XX"),"NNX"))</f>
        <v>0FS</v>
      </c>
      <c r="BH9" s="106">
        <f>BA9+1</f>
        <v>1.7370440163554213</v>
      </c>
      <c r="BI9" s="106">
        <f t="shared" si="8"/>
        <v>1.5174278807861104</v>
      </c>
      <c r="BJ9" s="106">
        <f t="shared" si="8"/>
        <v>1.1507153731834545</v>
      </c>
      <c r="BK9" s="106">
        <f t="shared" si="8"/>
        <v>1.4988514479864328</v>
      </c>
      <c r="BL9" s="106">
        <f t="shared" si="8"/>
        <v>1.3146139752937773</v>
      </c>
      <c r="BM9" s="109"/>
      <c r="BN9" s="15">
        <f>IF($Z9="NN",VLOOKUP("N",ylfactors,MATCH(BN$7,'Proposed Factors'!$J$3:$P$3,0),FALSE),IF('Query Result 1'!$Y9&lt;49,VLOOKUP("YA",ylfactors,MATCH(BN$7,'Proposed Factors'!$J$3:$P$3,0),FALSE),VLOOKUP("YB",ylfactors,MATCH(BN$7,'Proposed Factors'!$J$3:$P$3,0),FALSE)))</f>
        <v>1</v>
      </c>
      <c r="BO9" s="15">
        <f>IF($Z9="NN",VLOOKUP("N",ylfactors,MATCH(BO$7,'Proposed Factors'!$J$3:$P$3,0),FALSE),IF('Query Result 1'!$Y9&lt;49,VLOOKUP("YA",ylfactors,MATCH(BO$7,'Proposed Factors'!$J$3:$P$3,0),FALSE),VLOOKUP("YB",ylfactors,MATCH(BO$7,'Proposed Factors'!$J$3:$P$3,0),FALSE)))</f>
        <v>1</v>
      </c>
      <c r="BP9" s="15">
        <f>IF($Z9="NN",VLOOKUP("N",ylfactors,MATCH(BP$7,'Proposed Factors'!$J$3:$P$3,0),FALSE),IF('Query Result 1'!$Y9&lt;49,VLOOKUP("YA",ylfactors,MATCH(BP$7,'Proposed Factors'!$J$3:$P$3,0),FALSE),VLOOKUP("YB",ylfactors,MATCH(BP$7,'Proposed Factors'!$J$3:$P$3,0),FALSE)))</f>
        <v>1</v>
      </c>
      <c r="BQ9" s="15">
        <f>IF($Z9="NN",VLOOKUP("N",ylfactors,MATCH(BQ$7,'Proposed Factors'!$J$3:$P$3,0),FALSE),IF('Query Result 1'!$Y9&lt;49,VLOOKUP("YA",ylfactors,MATCH(BQ$7,'Proposed Factors'!$J$3:$P$3,0),FALSE),VLOOKUP("YB",ylfactors,MATCH(BQ$7,'Proposed Factors'!$J$3:$P$3,0),FALSE)))</f>
        <v>1</v>
      </c>
      <c r="BR9" s="15">
        <f>IF($Z9="NN",VLOOKUP("N",ylfactors,MATCH(BR$7,'Proposed Factors'!$J$3:$P$3,0),FALSE),IF('Query Result 1'!$Y9&lt;49,VLOOKUP("YA",ylfactors,MATCH(BR$7,'Proposed Factors'!$J$3:$P$3,0),FALSE),VLOOKUP("YB",ylfactors,MATCH(BR$7,'Proposed Factors'!$J$3:$P$3,0),FALSE)))</f>
        <v>1</v>
      </c>
      <c r="BS9" s="15"/>
      <c r="BT9" s="15" t="e">
        <f>IF($AA9="NN",1,IF($AA9="YY",VLOOKUP("YY",gsdfactors,MATCH(BT$7,'Proposed Factors'!$J$11:$P$11,0),FALSE),VLOOKUP(CONCATENATE($Z9,$AA9),gsdfactors,MATCH(BT$7,'Proposed Factors'!$J$11:$P$11,0),FALSE)))</f>
        <v>#N/A</v>
      </c>
      <c r="BU9" s="15" t="e">
        <f>IF($AA9="NN",1,IF($AA9="YY",VLOOKUP("YY",gsdfactors,MATCH(BU$7,'Proposed Factors'!$J$11:$P$11,0),FALSE),VLOOKUP(CONCATENATE($Z9,$AA9),gsdfactors,MATCH(BU$7,'Proposed Factors'!$J$11:$P$11,0),FALSE)))</f>
        <v>#N/A</v>
      </c>
      <c r="BV9" s="15" t="e">
        <f>IF($AA9="NN",1,IF($AA9="YY",VLOOKUP("YY",gsdfactors,MATCH(BV$7,'Proposed Factors'!$J$11:$P$11,0),FALSE),VLOOKUP(CONCATENATE($Z9,$AA9),gsdfactors,MATCH(BV$7,'Proposed Factors'!$J$11:$P$11,0),FALSE)))</f>
        <v>#N/A</v>
      </c>
      <c r="BW9" s="15" t="e">
        <f>IF($AA9="NN",1,IF($AA9="YY",VLOOKUP("YY",gsdfactors,MATCH(BW$7,'Proposed Factors'!$J$11:$P$11,0),FALSE),VLOOKUP(CONCATENATE($Z9,$AA9),gsdfactors,MATCH(BW$7,'Proposed Factors'!$J$11:$P$11,0),FALSE)))</f>
        <v>#N/A</v>
      </c>
      <c r="BX9" s="15" t="e">
        <f>IF($AA9="NN",1,IF($AA9="YY",VLOOKUP("YY",gsdfactors,MATCH(BX$7,'Proposed Factors'!$J$11:$P$11,0),FALSE),VLOOKUP(CONCATENATE($Z9,$AA9),gsdfactors,MATCH(BX$7,'Proposed Factors'!$J$11:$P$11,0),FALSE)))</f>
        <v>#N/A</v>
      </c>
      <c r="BZ9" s="55" t="e">
        <f t="shared" si="9"/>
        <v>#N/A</v>
      </c>
      <c r="CA9" s="55" t="e">
        <f t="shared" si="10"/>
        <v>#N/A</v>
      </c>
      <c r="CB9" s="55" t="e">
        <f t="shared" si="11"/>
        <v>#N/A</v>
      </c>
      <c r="CC9" s="55" t="e">
        <f t="shared" si="12"/>
        <v>#N/A</v>
      </c>
      <c r="CD9" s="55" t="e">
        <f t="shared" si="13"/>
        <v>#N/A</v>
      </c>
      <c r="CF9" s="55" t="e">
        <f t="shared" si="14"/>
        <v>#N/A</v>
      </c>
      <c r="CG9" s="55" t="e">
        <f t="shared" si="15"/>
        <v>#N/A</v>
      </c>
      <c r="CH9" s="55" t="e">
        <f t="shared" si="16"/>
        <v>#N/A</v>
      </c>
      <c r="CI9" s="55" t="e">
        <f t="shared" si="17"/>
        <v>#N/A</v>
      </c>
      <c r="CJ9" s="55" t="e">
        <f t="shared" si="18"/>
        <v>#N/A</v>
      </c>
      <c r="CL9" s="55" t="str">
        <f t="shared" si="19"/>
        <v>0FS</v>
      </c>
      <c r="CM9" s="58">
        <f t="shared" si="20"/>
        <v>3.0671405252988412E-3</v>
      </c>
      <c r="CN9" s="58">
        <f t="shared" si="21"/>
        <v>2.8865799654970597E-3</v>
      </c>
      <c r="CO9" s="58">
        <f t="shared" si="22"/>
        <v>2.5520850669418249E-3</v>
      </c>
      <c r="CP9" s="58">
        <f t="shared" si="23"/>
        <v>2.4840000781736257E-3</v>
      </c>
      <c r="CQ9" s="58">
        <f t="shared" si="24"/>
        <v>3.0720267807251584E-3</v>
      </c>
      <c r="CR9" s="5">
        <f>BH9</f>
        <v>1.7370440163554213</v>
      </c>
      <c r="CS9" s="5">
        <f t="shared" si="25"/>
        <v>1.5174278807861104</v>
      </c>
      <c r="CT9" s="5">
        <f t="shared" si="25"/>
        <v>1.1507153731834545</v>
      </c>
      <c r="CU9" s="5">
        <f t="shared" si="25"/>
        <v>1.4988514479864328</v>
      </c>
      <c r="CV9" s="5">
        <f t="shared" si="25"/>
        <v>1.3146139752937773</v>
      </c>
    </row>
    <row r="10" spans="1:100" x14ac:dyDescent="0.25">
      <c r="A10" s="174" t="str">
        <f t="shared" si="26"/>
        <v>NNNN</v>
      </c>
      <c r="B10" s="174" t="str">
        <f t="shared" si="27"/>
        <v>NNNN</v>
      </c>
      <c r="C10" s="29" t="str">
        <f t="shared" si="28"/>
        <v>NN</v>
      </c>
      <c r="D10" s="29" t="str">
        <f t="shared" si="29"/>
        <v>N</v>
      </c>
      <c r="E10" s="29" t="str">
        <f t="shared" si="30"/>
        <v>N</v>
      </c>
      <c r="F10" s="175" t="s">
        <v>5</v>
      </c>
      <c r="G10" s="175" t="s">
        <v>6</v>
      </c>
      <c r="H10" s="175" t="s">
        <v>7</v>
      </c>
      <c r="I10" s="176">
        <v>2</v>
      </c>
      <c r="J10" s="175" t="s">
        <v>5</v>
      </c>
      <c r="K10" s="175" t="s">
        <v>5</v>
      </c>
      <c r="L10" s="176">
        <v>1279</v>
      </c>
      <c r="M10" s="176">
        <v>407</v>
      </c>
      <c r="N10" s="176">
        <v>988</v>
      </c>
      <c r="O10" s="176">
        <v>954</v>
      </c>
      <c r="P10" s="176">
        <v>1206</v>
      </c>
      <c r="Q10" s="1"/>
      <c r="R10" s="13" t="s">
        <v>340</v>
      </c>
      <c r="S10" s="35">
        <v>1315</v>
      </c>
      <c r="T10" s="35">
        <v>354</v>
      </c>
      <c r="U10" s="35">
        <v>720</v>
      </c>
      <c r="V10" s="35">
        <v>681</v>
      </c>
      <c r="W10" s="35">
        <v>1229</v>
      </c>
      <c r="X10" s="35"/>
      <c r="Y10" s="53">
        <f t="shared" si="31"/>
        <v>0</v>
      </c>
      <c r="Z10" s="52" t="str">
        <f t="shared" si="32"/>
        <v>MM</v>
      </c>
      <c r="AA10" s="52" t="str">
        <f t="shared" si="33"/>
        <v>MM</v>
      </c>
      <c r="AB10" s="1"/>
      <c r="AC10" s="128">
        <f t="shared" si="34"/>
        <v>3.6516883574178147E-4</v>
      </c>
      <c r="AD10" s="128">
        <f t="shared" si="35"/>
        <v>1.6954526427508863E-4</v>
      </c>
      <c r="AE10" s="128">
        <f t="shared" si="36"/>
        <v>2.3043657489316705E-4</v>
      </c>
      <c r="AF10" s="128">
        <f t="shared" si="37"/>
        <v>2.2557728406937447E-4</v>
      </c>
      <c r="AG10" s="128">
        <f t="shared" si="38"/>
        <v>3.4842385691318011E-4</v>
      </c>
      <c r="AI10" s="129">
        <f t="shared" si="1"/>
        <v>1.67</v>
      </c>
      <c r="AJ10" s="51">
        <f t="shared" si="1"/>
        <v>1.5369999999999999</v>
      </c>
      <c r="AK10" s="48">
        <f t="shared" si="1"/>
        <v>1.363</v>
      </c>
      <c r="AL10" s="51">
        <f t="shared" si="1"/>
        <v>1.522</v>
      </c>
      <c r="AM10" s="49">
        <f t="shared" si="1"/>
        <v>1.4039999999999999</v>
      </c>
      <c r="AN10" s="15"/>
      <c r="AO10" s="106">
        <f t="shared" si="2"/>
        <v>1.5471272039005619</v>
      </c>
      <c r="AP10" s="106">
        <f t="shared" si="3"/>
        <v>1.4379079240248158</v>
      </c>
      <c r="AQ10" s="106">
        <f t="shared" si="4"/>
        <v>1.2855943062697119</v>
      </c>
      <c r="AR10" s="106">
        <f t="shared" si="5"/>
        <v>1.4347496250536795</v>
      </c>
      <c r="AS10" s="106">
        <f t="shared" si="6"/>
        <v>1.3355412599945464</v>
      </c>
      <c r="AT10" s="15"/>
      <c r="AU10" s="106">
        <f t="shared" ref="AU10:AU73" si="46">AO10-1</f>
        <v>0.54712720390056191</v>
      </c>
      <c r="AV10" s="106">
        <f t="shared" ref="AV10:AV73" si="47">AP10-1</f>
        <v>0.43790792402481582</v>
      </c>
      <c r="AW10" s="106">
        <f t="shared" ref="AW10:AW73" si="48">AQ10-1</f>
        <v>0.28559430626971194</v>
      </c>
      <c r="AX10" s="106">
        <f t="shared" ref="AX10:AX73" si="49">AR10-1</f>
        <v>0.43474962505367953</v>
      </c>
      <c r="AY10" s="106">
        <f t="shared" ref="AY10:AY73" si="50">AS10-1</f>
        <v>0.33554125999454643</v>
      </c>
      <c r="AZ10" s="15"/>
      <c r="BA10" s="106">
        <f t="shared" si="40"/>
        <v>0.54712720390056191</v>
      </c>
      <c r="BB10" s="106">
        <f t="shared" si="41"/>
        <v>0.43790792402481582</v>
      </c>
      <c r="BC10" s="106">
        <f t="shared" si="42"/>
        <v>0.28559430626971194</v>
      </c>
      <c r="BD10" s="107">
        <f t="shared" si="43"/>
        <v>0.43474962505367953</v>
      </c>
      <c r="BE10" s="106">
        <f t="shared" si="44"/>
        <v>0.33554125999454643</v>
      </c>
      <c r="BF10" s="109"/>
      <c r="BG10" s="223" t="str">
        <f t="shared" si="45"/>
        <v>0MM</v>
      </c>
      <c r="BH10" s="106">
        <f t="shared" ref="BH10:BH73" si="51">BA10+1</f>
        <v>1.5471272039005619</v>
      </c>
      <c r="BI10" s="106">
        <f t="shared" ref="BI10:BI73" si="52">BB10+1</f>
        <v>1.4379079240248158</v>
      </c>
      <c r="BJ10" s="106">
        <f t="shared" ref="BJ10:BJ73" si="53">BC10+1</f>
        <v>1.2855943062697119</v>
      </c>
      <c r="BK10" s="106">
        <f t="shared" ref="BK10:BK73" si="54">BD10+1</f>
        <v>1.4347496250536795</v>
      </c>
      <c r="BL10" s="106">
        <f t="shared" ref="BL10:BL73" si="55">BE10+1</f>
        <v>1.3355412599945464</v>
      </c>
      <c r="BM10" s="109"/>
      <c r="BN10" s="15">
        <f>IF($Z10="NN",VLOOKUP("N",ylfactors,MATCH(BN$7,'Proposed Factors'!$J$3:$P$3,0),FALSE),IF('Query Result 1'!$Y10&lt;49,VLOOKUP("YA",ylfactors,MATCH(BN$7,'Proposed Factors'!$J$3:$P$3,0),FALSE),VLOOKUP("YB",ylfactors,MATCH(BN$7,'Proposed Factors'!$J$3:$P$3,0),FALSE)))</f>
        <v>1</v>
      </c>
      <c r="BO10" s="15">
        <f>IF($Z10="NN",VLOOKUP("N",ylfactors,MATCH(BO$7,'Proposed Factors'!$J$3:$P$3,0),FALSE),IF('Query Result 1'!$Y10&lt;49,VLOOKUP("YA",ylfactors,MATCH(BO$7,'Proposed Factors'!$J$3:$P$3,0),FALSE),VLOOKUP("YB",ylfactors,MATCH(BO$7,'Proposed Factors'!$J$3:$P$3,0),FALSE)))</f>
        <v>1</v>
      </c>
      <c r="BP10" s="15">
        <f>IF($Z10="NN",VLOOKUP("N",ylfactors,MATCH(BP$7,'Proposed Factors'!$J$3:$P$3,0),FALSE),IF('Query Result 1'!$Y10&lt;49,VLOOKUP("YA",ylfactors,MATCH(BP$7,'Proposed Factors'!$J$3:$P$3,0),FALSE),VLOOKUP("YB",ylfactors,MATCH(BP$7,'Proposed Factors'!$J$3:$P$3,0),FALSE)))</f>
        <v>1</v>
      </c>
      <c r="BQ10" s="15">
        <f>IF($Z10="NN",VLOOKUP("N",ylfactors,MATCH(BQ$7,'Proposed Factors'!$J$3:$P$3,0),FALSE),IF('Query Result 1'!$Y10&lt;49,VLOOKUP("YA",ylfactors,MATCH(BQ$7,'Proposed Factors'!$J$3:$P$3,0),FALSE),VLOOKUP("YB",ylfactors,MATCH(BQ$7,'Proposed Factors'!$J$3:$P$3,0),FALSE)))</f>
        <v>1</v>
      </c>
      <c r="BR10" s="15">
        <f>IF($Z10="NN",VLOOKUP("N",ylfactors,MATCH(BR$7,'Proposed Factors'!$J$3:$P$3,0),FALSE),IF('Query Result 1'!$Y10&lt;49,VLOOKUP("YA",ylfactors,MATCH(BR$7,'Proposed Factors'!$J$3:$P$3,0),FALSE),VLOOKUP("YB",ylfactors,MATCH(BR$7,'Proposed Factors'!$J$3:$P$3,0),FALSE)))</f>
        <v>1</v>
      </c>
      <c r="BS10" s="15"/>
      <c r="BT10" s="15" t="e">
        <f>IF($AA10="NN",1,IF($AA10="YY",VLOOKUP("YY",gsdfactors,MATCH(BT$7,'Proposed Factors'!$J$11:$P$11,0),FALSE),VLOOKUP(CONCATENATE($Z10,$AA10),gsdfactors,MATCH(BT$7,'Proposed Factors'!$J$11:$P$11,0),FALSE)))</f>
        <v>#N/A</v>
      </c>
      <c r="BU10" s="15" t="e">
        <f>IF($AA10="NN",1,IF($AA10="YY",VLOOKUP("YY",gsdfactors,MATCH(BU$7,'Proposed Factors'!$J$11:$P$11,0),FALSE),VLOOKUP(CONCATENATE($Z10,$AA10),gsdfactors,MATCH(BU$7,'Proposed Factors'!$J$11:$P$11,0),FALSE)))</f>
        <v>#N/A</v>
      </c>
      <c r="BV10" s="15" t="e">
        <f>IF($AA10="NN",1,IF($AA10="YY",VLOOKUP("YY",gsdfactors,MATCH(BV$7,'Proposed Factors'!$J$11:$P$11,0),FALSE),VLOOKUP(CONCATENATE($Z10,$AA10),gsdfactors,MATCH(BV$7,'Proposed Factors'!$J$11:$P$11,0),FALSE)))</f>
        <v>#N/A</v>
      </c>
      <c r="BW10" s="15" t="e">
        <f>IF($AA10="NN",1,IF($AA10="YY",VLOOKUP("YY",gsdfactors,MATCH(BW$7,'Proposed Factors'!$J$11:$P$11,0),FALSE),VLOOKUP(CONCATENATE($Z10,$AA10),gsdfactors,MATCH(BW$7,'Proposed Factors'!$J$11:$P$11,0),FALSE)))</f>
        <v>#N/A</v>
      </c>
      <c r="BX10" s="15" t="e">
        <f>IF($AA10="NN",1,IF($AA10="YY",VLOOKUP("YY",gsdfactors,MATCH(BX$7,'Proposed Factors'!$J$11:$P$11,0),FALSE),VLOOKUP(CONCATENATE($Z10,$AA10),gsdfactors,MATCH(BX$7,'Proposed Factors'!$J$11:$P$11,0),FALSE)))</f>
        <v>#N/A</v>
      </c>
      <c r="BZ10" s="55" t="e">
        <f t="shared" si="9"/>
        <v>#N/A</v>
      </c>
      <c r="CA10" s="55" t="e">
        <f t="shared" si="10"/>
        <v>#N/A</v>
      </c>
      <c r="CB10" s="55" t="e">
        <f t="shared" si="11"/>
        <v>#N/A</v>
      </c>
      <c r="CC10" s="55" t="e">
        <f t="shared" si="12"/>
        <v>#N/A</v>
      </c>
      <c r="CD10" s="55" t="e">
        <f t="shared" si="13"/>
        <v>#N/A</v>
      </c>
      <c r="CF10" s="55" t="e">
        <f t="shared" si="14"/>
        <v>#N/A</v>
      </c>
      <c r="CG10" s="55" t="e">
        <f t="shared" si="15"/>
        <v>#N/A</v>
      </c>
      <c r="CH10" s="55" t="e">
        <f t="shared" si="16"/>
        <v>#N/A</v>
      </c>
      <c r="CI10" s="55" t="e">
        <f t="shared" si="17"/>
        <v>#N/A</v>
      </c>
      <c r="CJ10" s="55" t="e">
        <f t="shared" si="18"/>
        <v>#N/A</v>
      </c>
      <c r="CL10" s="55" t="str">
        <f t="shared" si="19"/>
        <v>0MM</v>
      </c>
      <c r="CM10" s="58">
        <f t="shared" si="20"/>
        <v>3.6516883574178147E-4</v>
      </c>
      <c r="CN10" s="58">
        <f t="shared" si="21"/>
        <v>1.6954526427508863E-4</v>
      </c>
      <c r="CO10" s="58">
        <f t="shared" si="22"/>
        <v>2.3043657489316705E-4</v>
      </c>
      <c r="CP10" s="58">
        <f t="shared" si="23"/>
        <v>2.2557728406937447E-4</v>
      </c>
      <c r="CQ10" s="58">
        <f t="shared" si="24"/>
        <v>3.4842385691318011E-4</v>
      </c>
      <c r="CR10" s="5">
        <f t="shared" ref="CR10:CR73" si="56">BH10</f>
        <v>1.5471272039005619</v>
      </c>
      <c r="CS10" s="5">
        <f t="shared" ref="CS10:CS73" si="57">BI10</f>
        <v>1.4379079240248158</v>
      </c>
      <c r="CT10" s="5">
        <f t="shared" ref="CT10:CT73" si="58">BJ10</f>
        <v>1.2855943062697119</v>
      </c>
      <c r="CU10" s="5">
        <f t="shared" ref="CU10:CU73" si="59">BK10</f>
        <v>1.4347496250536795</v>
      </c>
      <c r="CV10" s="5">
        <f t="shared" ref="CV10:CV73" si="60">BL10</f>
        <v>1.3355412599945464</v>
      </c>
    </row>
    <row r="11" spans="1:100" x14ac:dyDescent="0.25">
      <c r="A11" s="174" t="str">
        <f t="shared" si="26"/>
        <v>NNNN</v>
      </c>
      <c r="B11" s="174" t="str">
        <f t="shared" si="27"/>
        <v>NNNN</v>
      </c>
      <c r="C11" s="29" t="str">
        <f t="shared" si="28"/>
        <v>NN</v>
      </c>
      <c r="D11" s="29" t="str">
        <f t="shared" si="29"/>
        <v>N</v>
      </c>
      <c r="E11" s="29" t="str">
        <f t="shared" si="30"/>
        <v>N</v>
      </c>
      <c r="F11" s="175" t="s">
        <v>5</v>
      </c>
      <c r="G11" s="175" t="s">
        <v>6</v>
      </c>
      <c r="H11" s="175" t="s">
        <v>7</v>
      </c>
      <c r="I11" s="176">
        <v>3</v>
      </c>
      <c r="J11" s="175" t="s">
        <v>5</v>
      </c>
      <c r="K11" s="175" t="s">
        <v>5</v>
      </c>
      <c r="L11" s="176">
        <v>961</v>
      </c>
      <c r="M11" s="176">
        <v>273</v>
      </c>
      <c r="N11" s="176">
        <v>755</v>
      </c>
      <c r="O11" s="176">
        <v>731</v>
      </c>
      <c r="P11" s="176">
        <v>909</v>
      </c>
      <c r="Q11" s="1"/>
      <c r="R11" s="13" t="s">
        <v>424</v>
      </c>
      <c r="S11" s="35">
        <v>10682</v>
      </c>
      <c r="T11" s="35">
        <v>5683</v>
      </c>
      <c r="U11" s="35">
        <v>6852</v>
      </c>
      <c r="V11" s="35">
        <v>6245</v>
      </c>
      <c r="W11" s="35">
        <v>10398</v>
      </c>
      <c r="X11" s="35"/>
      <c r="Y11" s="53">
        <f t="shared" si="31"/>
        <v>0</v>
      </c>
      <c r="Z11" s="52" t="str">
        <f t="shared" si="32"/>
        <v>MS</v>
      </c>
      <c r="AA11" s="52" t="str">
        <f t="shared" si="33"/>
        <v>MS</v>
      </c>
      <c r="AB11" s="1"/>
      <c r="AC11" s="128">
        <f t="shared" si="34"/>
        <v>2.9663372649381824E-3</v>
      </c>
      <c r="AD11" s="128">
        <f t="shared" si="35"/>
        <v>2.7218241154670303E-3</v>
      </c>
      <c r="AE11" s="128">
        <f t="shared" si="36"/>
        <v>2.1929880710666399E-3</v>
      </c>
      <c r="AF11" s="128">
        <f t="shared" si="37"/>
        <v>2.0686198810767158E-3</v>
      </c>
      <c r="AG11" s="128">
        <f t="shared" si="38"/>
        <v>2.9478529407512177E-3</v>
      </c>
      <c r="AI11" s="129">
        <f t="shared" si="1"/>
        <v>2.161</v>
      </c>
      <c r="AJ11" s="51">
        <f t="shared" si="1"/>
        <v>2.1619999999999999</v>
      </c>
      <c r="AK11" s="48">
        <f t="shared" si="1"/>
        <v>1.3979999999999999</v>
      </c>
      <c r="AL11" s="51">
        <f t="shared" si="1"/>
        <v>1.827</v>
      </c>
      <c r="AM11" s="49">
        <f t="shared" si="1"/>
        <v>1.8360000000000001</v>
      </c>
      <c r="AN11" s="15"/>
      <c r="AO11" s="106">
        <f t="shared" si="2"/>
        <v>2.002001130316835</v>
      </c>
      <c r="AP11" s="106">
        <f t="shared" si="3"/>
        <v>2.0226134884460976</v>
      </c>
      <c r="AQ11" s="106">
        <f t="shared" si="4"/>
        <v>1.3186066325495649</v>
      </c>
      <c r="AR11" s="106">
        <f t="shared" si="5"/>
        <v>1.7222651543844103</v>
      </c>
      <c r="AS11" s="106">
        <f t="shared" si="6"/>
        <v>1.7464770323005609</v>
      </c>
      <c r="AT11" s="15"/>
      <c r="AU11" s="106">
        <f t="shared" si="46"/>
        <v>1.002001130316835</v>
      </c>
      <c r="AV11" s="106">
        <f t="shared" si="47"/>
        <v>1.0226134884460976</v>
      </c>
      <c r="AW11" s="106">
        <f t="shared" si="48"/>
        <v>0.31860663254956489</v>
      </c>
      <c r="AX11" s="106">
        <f t="shared" si="49"/>
        <v>0.7222651543844103</v>
      </c>
      <c r="AY11" s="106">
        <f t="shared" si="50"/>
        <v>0.74647703230056095</v>
      </c>
      <c r="AZ11" s="15"/>
      <c r="BA11" s="106">
        <f t="shared" si="40"/>
        <v>1.002001130316835</v>
      </c>
      <c r="BB11" s="106">
        <f t="shared" si="41"/>
        <v>1.0226134884460976</v>
      </c>
      <c r="BC11" s="106">
        <f t="shared" si="42"/>
        <v>0.31860663254956489</v>
      </c>
      <c r="BD11" s="107">
        <f t="shared" si="43"/>
        <v>0.7222651543844103</v>
      </c>
      <c r="BE11" s="106">
        <f t="shared" si="44"/>
        <v>0.74647703230056095</v>
      </c>
      <c r="BF11" s="109"/>
      <c r="BG11" s="223" t="str">
        <f t="shared" si="45"/>
        <v>0MS</v>
      </c>
      <c r="BH11" s="106">
        <f t="shared" si="51"/>
        <v>2.002001130316835</v>
      </c>
      <c r="BI11" s="106">
        <f t="shared" si="52"/>
        <v>2.0226134884460976</v>
      </c>
      <c r="BJ11" s="106">
        <f t="shared" si="53"/>
        <v>1.3186066325495649</v>
      </c>
      <c r="BK11" s="106">
        <f t="shared" si="54"/>
        <v>1.7222651543844103</v>
      </c>
      <c r="BL11" s="106">
        <f t="shared" si="55"/>
        <v>1.7464770323005609</v>
      </c>
      <c r="BM11" s="109"/>
      <c r="BN11" s="15">
        <f>IF($Z11="NN",VLOOKUP("N",ylfactors,MATCH(BN$7,'Proposed Factors'!$J$3:$P$3,0),FALSE),IF('Query Result 1'!$Y11&lt;49,VLOOKUP("YA",ylfactors,MATCH(BN$7,'Proposed Factors'!$J$3:$P$3,0),FALSE),VLOOKUP("YB",ylfactors,MATCH(BN$7,'Proposed Factors'!$J$3:$P$3,0),FALSE)))</f>
        <v>1</v>
      </c>
      <c r="BO11" s="15">
        <f>IF($Z11="NN",VLOOKUP("N",ylfactors,MATCH(BO$7,'Proposed Factors'!$J$3:$P$3,0),FALSE),IF('Query Result 1'!$Y11&lt;49,VLOOKUP("YA",ylfactors,MATCH(BO$7,'Proposed Factors'!$J$3:$P$3,0),FALSE),VLOOKUP("YB",ylfactors,MATCH(BO$7,'Proposed Factors'!$J$3:$P$3,0),FALSE)))</f>
        <v>1</v>
      </c>
      <c r="BP11" s="15">
        <f>IF($Z11="NN",VLOOKUP("N",ylfactors,MATCH(BP$7,'Proposed Factors'!$J$3:$P$3,0),FALSE),IF('Query Result 1'!$Y11&lt;49,VLOOKUP("YA",ylfactors,MATCH(BP$7,'Proposed Factors'!$J$3:$P$3,0),FALSE),VLOOKUP("YB",ylfactors,MATCH(BP$7,'Proposed Factors'!$J$3:$P$3,0),FALSE)))</f>
        <v>1</v>
      </c>
      <c r="BQ11" s="15">
        <f>IF($Z11="NN",VLOOKUP("N",ylfactors,MATCH(BQ$7,'Proposed Factors'!$J$3:$P$3,0),FALSE),IF('Query Result 1'!$Y11&lt;49,VLOOKUP("YA",ylfactors,MATCH(BQ$7,'Proposed Factors'!$J$3:$P$3,0),FALSE),VLOOKUP("YB",ylfactors,MATCH(BQ$7,'Proposed Factors'!$J$3:$P$3,0),FALSE)))</f>
        <v>1</v>
      </c>
      <c r="BR11" s="15">
        <f>IF($Z11="NN",VLOOKUP("N",ylfactors,MATCH(BR$7,'Proposed Factors'!$J$3:$P$3,0),FALSE),IF('Query Result 1'!$Y11&lt;49,VLOOKUP("YA",ylfactors,MATCH(BR$7,'Proposed Factors'!$J$3:$P$3,0),FALSE),VLOOKUP("YB",ylfactors,MATCH(BR$7,'Proposed Factors'!$J$3:$P$3,0),FALSE)))</f>
        <v>1</v>
      </c>
      <c r="BS11" s="15"/>
      <c r="BT11" s="15" t="e">
        <f>IF($AA11="NN",1,IF($AA11="YY",VLOOKUP("YY",gsdfactors,MATCH(BT$7,'Proposed Factors'!$J$11:$P$11,0),FALSE),VLOOKUP(CONCATENATE($Z11,$AA11),gsdfactors,MATCH(BT$7,'Proposed Factors'!$J$11:$P$11,0),FALSE)))</f>
        <v>#N/A</v>
      </c>
      <c r="BU11" s="15" t="e">
        <f>IF($AA11="NN",1,IF($AA11="YY",VLOOKUP("YY",gsdfactors,MATCH(BU$7,'Proposed Factors'!$J$11:$P$11,0),FALSE),VLOOKUP(CONCATENATE($Z11,$AA11),gsdfactors,MATCH(BU$7,'Proposed Factors'!$J$11:$P$11,0),FALSE)))</f>
        <v>#N/A</v>
      </c>
      <c r="BV11" s="15" t="e">
        <f>IF($AA11="NN",1,IF($AA11="YY",VLOOKUP("YY",gsdfactors,MATCH(BV$7,'Proposed Factors'!$J$11:$P$11,0),FALSE),VLOOKUP(CONCATENATE($Z11,$AA11),gsdfactors,MATCH(BV$7,'Proposed Factors'!$J$11:$P$11,0),FALSE)))</f>
        <v>#N/A</v>
      </c>
      <c r="BW11" s="15" t="e">
        <f>IF($AA11="NN",1,IF($AA11="YY",VLOOKUP("YY",gsdfactors,MATCH(BW$7,'Proposed Factors'!$J$11:$P$11,0),FALSE),VLOOKUP(CONCATENATE($Z11,$AA11),gsdfactors,MATCH(BW$7,'Proposed Factors'!$J$11:$P$11,0),FALSE)))</f>
        <v>#N/A</v>
      </c>
      <c r="BX11" s="15" t="e">
        <f>IF($AA11="NN",1,IF($AA11="YY",VLOOKUP("YY",gsdfactors,MATCH(BX$7,'Proposed Factors'!$J$11:$P$11,0),FALSE),VLOOKUP(CONCATENATE($Z11,$AA11),gsdfactors,MATCH(BX$7,'Proposed Factors'!$J$11:$P$11,0),FALSE)))</f>
        <v>#N/A</v>
      </c>
      <c r="BZ11" s="55" t="e">
        <f t="shared" si="9"/>
        <v>#N/A</v>
      </c>
      <c r="CA11" s="55" t="e">
        <f t="shared" si="10"/>
        <v>#N/A</v>
      </c>
      <c r="CB11" s="55" t="e">
        <f t="shared" si="11"/>
        <v>#N/A</v>
      </c>
      <c r="CC11" s="55" t="e">
        <f t="shared" si="12"/>
        <v>#N/A</v>
      </c>
      <c r="CD11" s="55" t="e">
        <f t="shared" si="13"/>
        <v>#N/A</v>
      </c>
      <c r="CF11" s="55" t="e">
        <f t="shared" si="14"/>
        <v>#N/A</v>
      </c>
      <c r="CG11" s="55" t="e">
        <f t="shared" si="15"/>
        <v>#N/A</v>
      </c>
      <c r="CH11" s="55" t="e">
        <f t="shared" si="16"/>
        <v>#N/A</v>
      </c>
      <c r="CI11" s="55" t="e">
        <f t="shared" si="17"/>
        <v>#N/A</v>
      </c>
      <c r="CJ11" s="55" t="e">
        <f t="shared" si="18"/>
        <v>#N/A</v>
      </c>
      <c r="CL11" s="55" t="str">
        <f t="shared" si="19"/>
        <v>0MS</v>
      </c>
      <c r="CM11" s="58">
        <f t="shared" si="20"/>
        <v>2.9663372649381824E-3</v>
      </c>
      <c r="CN11" s="58">
        <f t="shared" si="21"/>
        <v>2.7218241154670303E-3</v>
      </c>
      <c r="CO11" s="58">
        <f t="shared" si="22"/>
        <v>2.1929880710666399E-3</v>
      </c>
      <c r="CP11" s="58">
        <f t="shared" si="23"/>
        <v>2.0686198810767158E-3</v>
      </c>
      <c r="CQ11" s="58">
        <f t="shared" si="24"/>
        <v>2.9478529407512177E-3</v>
      </c>
      <c r="CR11" s="5">
        <f t="shared" si="56"/>
        <v>2.002001130316835</v>
      </c>
      <c r="CS11" s="5">
        <f t="shared" si="57"/>
        <v>2.0226134884460976</v>
      </c>
      <c r="CT11" s="5">
        <f t="shared" si="58"/>
        <v>1.3186066325495649</v>
      </c>
      <c r="CU11" s="5">
        <f t="shared" si="59"/>
        <v>1.7222651543844103</v>
      </c>
      <c r="CV11" s="5">
        <f t="shared" si="60"/>
        <v>1.7464770323005609</v>
      </c>
    </row>
    <row r="12" spans="1:100" x14ac:dyDescent="0.25">
      <c r="A12" s="174" t="str">
        <f t="shared" si="26"/>
        <v>NNNN</v>
      </c>
      <c r="B12" s="174" t="str">
        <f t="shared" si="27"/>
        <v>NNNN</v>
      </c>
      <c r="C12" s="29" t="str">
        <f t="shared" si="28"/>
        <v>NN</v>
      </c>
      <c r="D12" s="29" t="str">
        <f t="shared" si="29"/>
        <v>N</v>
      </c>
      <c r="E12" s="29" t="str">
        <f t="shared" si="30"/>
        <v>N</v>
      </c>
      <c r="F12" s="175" t="s">
        <v>5</v>
      </c>
      <c r="G12" s="175" t="s">
        <v>6</v>
      </c>
      <c r="H12" s="175" t="s">
        <v>7</v>
      </c>
      <c r="I12" s="176">
        <v>3</v>
      </c>
      <c r="J12" s="175" t="s">
        <v>9</v>
      </c>
      <c r="K12" s="175" t="s">
        <v>5</v>
      </c>
      <c r="L12" s="176">
        <v>1</v>
      </c>
      <c r="M12" s="176">
        <v>0</v>
      </c>
      <c r="N12" s="176">
        <v>1</v>
      </c>
      <c r="O12" s="176">
        <v>1</v>
      </c>
      <c r="P12" s="176">
        <v>1</v>
      </c>
      <c r="Q12" s="1"/>
      <c r="R12" s="13" t="s">
        <v>182</v>
      </c>
      <c r="S12" s="35">
        <v>11425</v>
      </c>
      <c r="T12" s="35">
        <v>5016</v>
      </c>
      <c r="U12" s="35">
        <v>9767</v>
      </c>
      <c r="V12" s="35">
        <v>9615</v>
      </c>
      <c r="W12" s="35">
        <v>11072</v>
      </c>
      <c r="X12" s="35"/>
      <c r="Y12" s="53">
        <f t="shared" si="31"/>
        <v>10</v>
      </c>
      <c r="Z12" s="52" t="str">
        <f t="shared" si="32"/>
        <v>FM</v>
      </c>
      <c r="AA12" s="52" t="str">
        <f t="shared" si="33"/>
        <v>FM</v>
      </c>
      <c r="AB12" s="1"/>
      <c r="AC12" s="128">
        <f t="shared" si="34"/>
        <v>3.1726645995055918E-3</v>
      </c>
      <c r="AD12" s="128">
        <f t="shared" si="35"/>
        <v>2.4023701853215949E-3</v>
      </c>
      <c r="AE12" s="128">
        <f t="shared" si="36"/>
        <v>3.1259361485855034E-3</v>
      </c>
      <c r="AF12" s="128">
        <f t="shared" si="37"/>
        <v>3.1849127552526215E-3</v>
      </c>
      <c r="AG12" s="128">
        <f t="shared" si="38"/>
        <v>3.138933233313857E-3</v>
      </c>
      <c r="AI12" s="129">
        <f t="shared" si="1"/>
        <v>1.1719999999999999</v>
      </c>
      <c r="AJ12" s="51">
        <f t="shared" si="1"/>
        <v>1.1240000000000001</v>
      </c>
      <c r="AK12" s="48">
        <f t="shared" si="1"/>
        <v>1.1779999999999999</v>
      </c>
      <c r="AL12" s="51">
        <f t="shared" si="1"/>
        <v>1.2170000000000001</v>
      </c>
      <c r="AM12" s="49">
        <f t="shared" si="1"/>
        <v>1.121</v>
      </c>
      <c r="AN12" s="15"/>
      <c r="AO12" s="106">
        <f t="shared" si="2"/>
        <v>1.0857683131565619</v>
      </c>
      <c r="AP12" s="106">
        <f t="shared" si="3"/>
        <v>1.051534487055233</v>
      </c>
      <c r="AQ12" s="106">
        <f t="shared" si="4"/>
        <v>1.1111005816476307</v>
      </c>
      <c r="AR12" s="106">
        <f t="shared" si="5"/>
        <v>1.147234095722949</v>
      </c>
      <c r="AS12" s="106">
        <f t="shared" si="6"/>
        <v>1.0663402795255603</v>
      </c>
      <c r="AT12" s="15"/>
      <c r="AU12" s="106">
        <f t="shared" si="46"/>
        <v>8.576831315656186E-2</v>
      </c>
      <c r="AV12" s="106">
        <f t="shared" si="47"/>
        <v>5.1534487055233003E-2</v>
      </c>
      <c r="AW12" s="106">
        <f t="shared" si="48"/>
        <v>0.1111005816476307</v>
      </c>
      <c r="AX12" s="106">
        <f t="shared" si="49"/>
        <v>0.14723409572294899</v>
      </c>
      <c r="AY12" s="106">
        <f t="shared" si="50"/>
        <v>6.6340279525560319E-2</v>
      </c>
      <c r="AZ12" s="15"/>
      <c r="BA12" s="106">
        <f t="shared" si="40"/>
        <v>8.576831315656186E-2</v>
      </c>
      <c r="BB12" s="106">
        <f t="shared" si="41"/>
        <v>5.1534487055233003E-2</v>
      </c>
      <c r="BC12" s="106">
        <f t="shared" si="42"/>
        <v>0.1111005816476307</v>
      </c>
      <c r="BD12" s="107">
        <f t="shared" si="43"/>
        <v>0.14723409572294899</v>
      </c>
      <c r="BE12" s="106">
        <f t="shared" si="44"/>
        <v>6.6340279525560319E-2</v>
      </c>
      <c r="BF12" s="109"/>
      <c r="BG12" s="223" t="str">
        <f t="shared" si="45"/>
        <v>10FM</v>
      </c>
      <c r="BH12" s="106">
        <f t="shared" si="51"/>
        <v>1.0857683131565619</v>
      </c>
      <c r="BI12" s="106">
        <f t="shared" si="52"/>
        <v>1.051534487055233</v>
      </c>
      <c r="BJ12" s="106">
        <f t="shared" si="53"/>
        <v>1.1111005816476307</v>
      </c>
      <c r="BK12" s="106">
        <f t="shared" si="54"/>
        <v>1.147234095722949</v>
      </c>
      <c r="BL12" s="106">
        <f t="shared" si="55"/>
        <v>1.0663402795255603</v>
      </c>
      <c r="BM12" s="109"/>
      <c r="BN12" s="15">
        <f>IF($Z12="NN",VLOOKUP("N",ylfactors,MATCH(BN$7,'Proposed Factors'!$J$3:$P$3,0),FALSE),IF('Query Result 1'!$Y12&lt;49,VLOOKUP("YA",ylfactors,MATCH(BN$7,'Proposed Factors'!$J$3:$P$3,0),FALSE),VLOOKUP("YB",ylfactors,MATCH(BN$7,'Proposed Factors'!$J$3:$P$3,0),FALSE)))</f>
        <v>1</v>
      </c>
      <c r="BO12" s="15">
        <f>IF($Z12="NN",VLOOKUP("N",ylfactors,MATCH(BO$7,'Proposed Factors'!$J$3:$P$3,0),FALSE),IF('Query Result 1'!$Y12&lt;49,VLOOKUP("YA",ylfactors,MATCH(BO$7,'Proposed Factors'!$J$3:$P$3,0),FALSE),VLOOKUP("YB",ylfactors,MATCH(BO$7,'Proposed Factors'!$J$3:$P$3,0),FALSE)))</f>
        <v>1</v>
      </c>
      <c r="BP12" s="15">
        <f>IF($Z12="NN",VLOOKUP("N",ylfactors,MATCH(BP$7,'Proposed Factors'!$J$3:$P$3,0),FALSE),IF('Query Result 1'!$Y12&lt;49,VLOOKUP("YA",ylfactors,MATCH(BP$7,'Proposed Factors'!$J$3:$P$3,0),FALSE),VLOOKUP("YB",ylfactors,MATCH(BP$7,'Proposed Factors'!$J$3:$P$3,0),FALSE)))</f>
        <v>1</v>
      </c>
      <c r="BQ12" s="15">
        <f>IF($Z12="NN",VLOOKUP("N",ylfactors,MATCH(BQ$7,'Proposed Factors'!$J$3:$P$3,0),FALSE),IF('Query Result 1'!$Y12&lt;49,VLOOKUP("YA",ylfactors,MATCH(BQ$7,'Proposed Factors'!$J$3:$P$3,0),FALSE),VLOOKUP("YB",ylfactors,MATCH(BQ$7,'Proposed Factors'!$J$3:$P$3,0),FALSE)))</f>
        <v>1</v>
      </c>
      <c r="BR12" s="15">
        <f>IF($Z12="NN",VLOOKUP("N",ylfactors,MATCH(BR$7,'Proposed Factors'!$J$3:$P$3,0),FALSE),IF('Query Result 1'!$Y12&lt;49,VLOOKUP("YA",ylfactors,MATCH(BR$7,'Proposed Factors'!$J$3:$P$3,0),FALSE),VLOOKUP("YB",ylfactors,MATCH(BR$7,'Proposed Factors'!$J$3:$P$3,0),FALSE)))</f>
        <v>1</v>
      </c>
      <c r="BS12" s="15"/>
      <c r="BT12" s="15" t="e">
        <f>IF($AA12="NN",1,IF($AA12="YY",VLOOKUP("YY",gsdfactors,MATCH(BT$7,'Proposed Factors'!$J$11:$P$11,0),FALSE),VLOOKUP(CONCATENATE($Z12,$AA12),gsdfactors,MATCH(BT$7,'Proposed Factors'!$J$11:$P$11,0),FALSE)))</f>
        <v>#N/A</v>
      </c>
      <c r="BU12" s="15" t="e">
        <f>IF($AA12="NN",1,IF($AA12="YY",VLOOKUP("YY",gsdfactors,MATCH(BU$7,'Proposed Factors'!$J$11:$P$11,0),FALSE),VLOOKUP(CONCATENATE($Z12,$AA12),gsdfactors,MATCH(BU$7,'Proposed Factors'!$J$11:$P$11,0),FALSE)))</f>
        <v>#N/A</v>
      </c>
      <c r="BV12" s="15" t="e">
        <f>IF($AA12="NN",1,IF($AA12="YY",VLOOKUP("YY",gsdfactors,MATCH(BV$7,'Proposed Factors'!$J$11:$P$11,0),FALSE),VLOOKUP(CONCATENATE($Z12,$AA12),gsdfactors,MATCH(BV$7,'Proposed Factors'!$J$11:$P$11,0),FALSE)))</f>
        <v>#N/A</v>
      </c>
      <c r="BW12" s="15" t="e">
        <f>IF($AA12="NN",1,IF($AA12="YY",VLOOKUP("YY",gsdfactors,MATCH(BW$7,'Proposed Factors'!$J$11:$P$11,0),FALSE),VLOOKUP(CONCATENATE($Z12,$AA12),gsdfactors,MATCH(BW$7,'Proposed Factors'!$J$11:$P$11,0),FALSE)))</f>
        <v>#N/A</v>
      </c>
      <c r="BX12" s="15" t="e">
        <f>IF($AA12="NN",1,IF($AA12="YY",VLOOKUP("YY",gsdfactors,MATCH(BX$7,'Proposed Factors'!$J$11:$P$11,0),FALSE),VLOOKUP(CONCATENATE($Z12,$AA12),gsdfactors,MATCH(BX$7,'Proposed Factors'!$J$11:$P$11,0),FALSE)))</f>
        <v>#N/A</v>
      </c>
      <c r="BZ12" s="55" t="e">
        <f t="shared" si="9"/>
        <v>#N/A</v>
      </c>
      <c r="CA12" s="55" t="e">
        <f t="shared" si="10"/>
        <v>#N/A</v>
      </c>
      <c r="CB12" s="55" t="e">
        <f t="shared" si="11"/>
        <v>#N/A</v>
      </c>
      <c r="CC12" s="55" t="e">
        <f t="shared" si="12"/>
        <v>#N/A</v>
      </c>
      <c r="CD12" s="55" t="e">
        <f t="shared" si="13"/>
        <v>#N/A</v>
      </c>
      <c r="CF12" s="55" t="e">
        <f t="shared" si="14"/>
        <v>#N/A</v>
      </c>
      <c r="CG12" s="55" t="e">
        <f t="shared" si="15"/>
        <v>#N/A</v>
      </c>
      <c r="CH12" s="55" t="e">
        <f t="shared" si="16"/>
        <v>#N/A</v>
      </c>
      <c r="CI12" s="55" t="e">
        <f t="shared" si="17"/>
        <v>#N/A</v>
      </c>
      <c r="CJ12" s="55" t="e">
        <f t="shared" si="18"/>
        <v>#N/A</v>
      </c>
      <c r="CL12" s="55" t="str">
        <f t="shared" si="19"/>
        <v>10FM</v>
      </c>
      <c r="CM12" s="58">
        <f t="shared" si="20"/>
        <v>3.1726645995055918E-3</v>
      </c>
      <c r="CN12" s="58">
        <f t="shared" si="21"/>
        <v>2.4023701853215949E-3</v>
      </c>
      <c r="CO12" s="58">
        <f t="shared" si="22"/>
        <v>3.1259361485855034E-3</v>
      </c>
      <c r="CP12" s="58">
        <f t="shared" si="23"/>
        <v>3.1849127552526215E-3</v>
      </c>
      <c r="CQ12" s="58">
        <f t="shared" si="24"/>
        <v>3.138933233313857E-3</v>
      </c>
      <c r="CR12" s="5">
        <f t="shared" si="56"/>
        <v>1.0857683131565619</v>
      </c>
      <c r="CS12" s="5">
        <f t="shared" si="57"/>
        <v>1.051534487055233</v>
      </c>
      <c r="CT12" s="5">
        <f t="shared" si="58"/>
        <v>1.1111005816476307</v>
      </c>
      <c r="CU12" s="5">
        <f t="shared" si="59"/>
        <v>1.147234095722949</v>
      </c>
      <c r="CV12" s="5">
        <f t="shared" si="60"/>
        <v>1.0663402795255603</v>
      </c>
    </row>
    <row r="13" spans="1:100" x14ac:dyDescent="0.25">
      <c r="A13" s="174" t="str">
        <f t="shared" si="26"/>
        <v>NNNN</v>
      </c>
      <c r="B13" s="174" t="str">
        <f t="shared" si="27"/>
        <v>NNNN</v>
      </c>
      <c r="C13" s="29" t="str">
        <f t="shared" si="28"/>
        <v>NN</v>
      </c>
      <c r="D13" s="29" t="str">
        <f t="shared" si="29"/>
        <v>N</v>
      </c>
      <c r="E13" s="29" t="str">
        <f t="shared" si="30"/>
        <v>N</v>
      </c>
      <c r="F13" s="175" t="s">
        <v>5</v>
      </c>
      <c r="G13" s="175" t="s">
        <v>6</v>
      </c>
      <c r="H13" s="175" t="s">
        <v>7</v>
      </c>
      <c r="I13" s="176">
        <v>4</v>
      </c>
      <c r="J13" s="175" t="s">
        <v>5</v>
      </c>
      <c r="K13" s="175" t="s">
        <v>5</v>
      </c>
      <c r="L13" s="176">
        <v>945</v>
      </c>
      <c r="M13" s="176">
        <v>286</v>
      </c>
      <c r="N13" s="176">
        <v>760</v>
      </c>
      <c r="O13" s="176">
        <v>739</v>
      </c>
      <c r="P13" s="176">
        <v>903</v>
      </c>
      <c r="Q13" s="1"/>
      <c r="R13" s="13" t="s">
        <v>266</v>
      </c>
      <c r="S13" s="35">
        <v>14762</v>
      </c>
      <c r="T13" s="35">
        <v>8270</v>
      </c>
      <c r="U13" s="35">
        <v>13051</v>
      </c>
      <c r="V13" s="35">
        <v>12776</v>
      </c>
      <c r="W13" s="35">
        <v>14531</v>
      </c>
      <c r="X13" s="35"/>
      <c r="Y13" s="53">
        <f t="shared" si="31"/>
        <v>10</v>
      </c>
      <c r="Z13" s="52" t="str">
        <f t="shared" si="32"/>
        <v>FS</v>
      </c>
      <c r="AA13" s="52" t="str">
        <f t="shared" si="33"/>
        <v>FS</v>
      </c>
      <c r="AB13" s="1"/>
      <c r="AC13" s="128">
        <f t="shared" si="34"/>
        <v>4.0993325880001354E-3</v>
      </c>
      <c r="AD13" s="128">
        <f t="shared" si="35"/>
        <v>3.9608455806637933E-3</v>
      </c>
      <c r="AE13" s="128">
        <f t="shared" si="36"/>
        <v>4.1769829707371158E-3</v>
      </c>
      <c r="AF13" s="128">
        <f t="shared" si="37"/>
        <v>4.2319755965790429E-3</v>
      </c>
      <c r="AG13" s="128">
        <f t="shared" si="38"/>
        <v>4.1195663668066882E-3</v>
      </c>
      <c r="AI13" s="129">
        <f t="shared" si="1"/>
        <v>1.1719999999999999</v>
      </c>
      <c r="AJ13" s="51">
        <f t="shared" si="1"/>
        <v>1.1240000000000001</v>
      </c>
      <c r="AK13" s="48">
        <f t="shared" si="1"/>
        <v>1.1779999999999999</v>
      </c>
      <c r="AL13" s="51">
        <f t="shared" si="1"/>
        <v>1.2170000000000001</v>
      </c>
      <c r="AM13" s="49">
        <f t="shared" si="1"/>
        <v>1.121</v>
      </c>
      <c r="AN13" s="15"/>
      <c r="AO13" s="106">
        <f t="shared" si="2"/>
        <v>1.0857683131565619</v>
      </c>
      <c r="AP13" s="106">
        <f t="shared" si="3"/>
        <v>1.051534487055233</v>
      </c>
      <c r="AQ13" s="106">
        <f t="shared" si="4"/>
        <v>1.1111005816476307</v>
      </c>
      <c r="AR13" s="106">
        <f t="shared" si="5"/>
        <v>1.147234095722949</v>
      </c>
      <c r="AS13" s="106">
        <f t="shared" si="6"/>
        <v>1.0663402795255603</v>
      </c>
      <c r="AT13" s="15"/>
      <c r="AU13" s="106">
        <f t="shared" si="46"/>
        <v>8.576831315656186E-2</v>
      </c>
      <c r="AV13" s="106">
        <f t="shared" si="47"/>
        <v>5.1534487055233003E-2</v>
      </c>
      <c r="AW13" s="106">
        <f t="shared" si="48"/>
        <v>0.1111005816476307</v>
      </c>
      <c r="AX13" s="106">
        <f t="shared" si="49"/>
        <v>0.14723409572294899</v>
      </c>
      <c r="AY13" s="106">
        <f t="shared" si="50"/>
        <v>6.6340279525560319E-2</v>
      </c>
      <c r="AZ13" s="15"/>
      <c r="BA13" s="106">
        <f t="shared" si="40"/>
        <v>8.576831315656186E-2</v>
      </c>
      <c r="BB13" s="106">
        <f t="shared" si="41"/>
        <v>5.1534487055233003E-2</v>
      </c>
      <c r="BC13" s="106">
        <f t="shared" si="42"/>
        <v>0.1111005816476307</v>
      </c>
      <c r="BD13" s="107">
        <f t="shared" si="43"/>
        <v>0.14723409572294899</v>
      </c>
      <c r="BE13" s="106">
        <f t="shared" si="44"/>
        <v>6.6340279525560319E-2</v>
      </c>
      <c r="BF13" s="109"/>
      <c r="BG13" s="223" t="str">
        <f t="shared" si="45"/>
        <v>10FS</v>
      </c>
      <c r="BH13" s="106">
        <f t="shared" si="51"/>
        <v>1.0857683131565619</v>
      </c>
      <c r="BI13" s="106">
        <f t="shared" si="52"/>
        <v>1.051534487055233</v>
      </c>
      <c r="BJ13" s="106">
        <f t="shared" si="53"/>
        <v>1.1111005816476307</v>
      </c>
      <c r="BK13" s="106">
        <f t="shared" si="54"/>
        <v>1.147234095722949</v>
      </c>
      <c r="BL13" s="106">
        <f t="shared" si="55"/>
        <v>1.0663402795255603</v>
      </c>
      <c r="BM13" s="109"/>
      <c r="BN13" s="15">
        <f>IF($Z13="NN",VLOOKUP("N",ylfactors,MATCH(BN$7,'Proposed Factors'!$J$3:$P$3,0),FALSE),IF('Query Result 1'!$Y13&lt;49,VLOOKUP("YA",ylfactors,MATCH(BN$7,'Proposed Factors'!$J$3:$P$3,0),FALSE),VLOOKUP("YB",ylfactors,MATCH(BN$7,'Proposed Factors'!$J$3:$P$3,0),FALSE)))</f>
        <v>1</v>
      </c>
      <c r="BO13" s="15">
        <f>IF($Z13="NN",VLOOKUP("N",ylfactors,MATCH(BO$7,'Proposed Factors'!$J$3:$P$3,0),FALSE),IF('Query Result 1'!$Y13&lt;49,VLOOKUP("YA",ylfactors,MATCH(BO$7,'Proposed Factors'!$J$3:$P$3,0),FALSE),VLOOKUP("YB",ylfactors,MATCH(BO$7,'Proposed Factors'!$J$3:$P$3,0),FALSE)))</f>
        <v>1</v>
      </c>
      <c r="BP13" s="15">
        <f>IF($Z13="NN",VLOOKUP("N",ylfactors,MATCH(BP$7,'Proposed Factors'!$J$3:$P$3,0),FALSE),IF('Query Result 1'!$Y13&lt;49,VLOOKUP("YA",ylfactors,MATCH(BP$7,'Proposed Factors'!$J$3:$P$3,0),FALSE),VLOOKUP("YB",ylfactors,MATCH(BP$7,'Proposed Factors'!$J$3:$P$3,0),FALSE)))</f>
        <v>1</v>
      </c>
      <c r="BQ13" s="15">
        <f>IF($Z13="NN",VLOOKUP("N",ylfactors,MATCH(BQ$7,'Proposed Factors'!$J$3:$P$3,0),FALSE),IF('Query Result 1'!$Y13&lt;49,VLOOKUP("YA",ylfactors,MATCH(BQ$7,'Proposed Factors'!$J$3:$P$3,0),FALSE),VLOOKUP("YB",ylfactors,MATCH(BQ$7,'Proposed Factors'!$J$3:$P$3,0),FALSE)))</f>
        <v>1</v>
      </c>
      <c r="BR13" s="15">
        <f>IF($Z13="NN",VLOOKUP("N",ylfactors,MATCH(BR$7,'Proposed Factors'!$J$3:$P$3,0),FALSE),IF('Query Result 1'!$Y13&lt;49,VLOOKUP("YA",ylfactors,MATCH(BR$7,'Proposed Factors'!$J$3:$P$3,0),FALSE),VLOOKUP("YB",ylfactors,MATCH(BR$7,'Proposed Factors'!$J$3:$P$3,0),FALSE)))</f>
        <v>1</v>
      </c>
      <c r="BS13" s="15"/>
      <c r="BT13" s="15" t="e">
        <f>IF($AA13="NN",1,IF($AA13="YY",VLOOKUP("YY",gsdfactors,MATCH(BT$7,'Proposed Factors'!$J$11:$P$11,0),FALSE),VLOOKUP(CONCATENATE($Z13,$AA13),gsdfactors,MATCH(BT$7,'Proposed Factors'!$J$11:$P$11,0),FALSE)))</f>
        <v>#N/A</v>
      </c>
      <c r="BU13" s="15" t="e">
        <f>IF($AA13="NN",1,IF($AA13="YY",VLOOKUP("YY",gsdfactors,MATCH(BU$7,'Proposed Factors'!$J$11:$P$11,0),FALSE),VLOOKUP(CONCATENATE($Z13,$AA13),gsdfactors,MATCH(BU$7,'Proposed Factors'!$J$11:$P$11,0),FALSE)))</f>
        <v>#N/A</v>
      </c>
      <c r="BV13" s="15" t="e">
        <f>IF($AA13="NN",1,IF($AA13="YY",VLOOKUP("YY",gsdfactors,MATCH(BV$7,'Proposed Factors'!$J$11:$P$11,0),FALSE),VLOOKUP(CONCATENATE($Z13,$AA13),gsdfactors,MATCH(BV$7,'Proposed Factors'!$J$11:$P$11,0),FALSE)))</f>
        <v>#N/A</v>
      </c>
      <c r="BW13" s="15" t="e">
        <f>IF($AA13="NN",1,IF($AA13="YY",VLOOKUP("YY",gsdfactors,MATCH(BW$7,'Proposed Factors'!$J$11:$P$11,0),FALSE),VLOOKUP(CONCATENATE($Z13,$AA13),gsdfactors,MATCH(BW$7,'Proposed Factors'!$J$11:$P$11,0),FALSE)))</f>
        <v>#N/A</v>
      </c>
      <c r="BX13" s="15" t="e">
        <f>IF($AA13="NN",1,IF($AA13="YY",VLOOKUP("YY",gsdfactors,MATCH(BX$7,'Proposed Factors'!$J$11:$P$11,0),FALSE),VLOOKUP(CONCATENATE($Z13,$AA13),gsdfactors,MATCH(BX$7,'Proposed Factors'!$J$11:$P$11,0),FALSE)))</f>
        <v>#N/A</v>
      </c>
      <c r="BZ13" s="55" t="e">
        <f t="shared" si="9"/>
        <v>#N/A</v>
      </c>
      <c r="CA13" s="55" t="e">
        <f t="shared" si="10"/>
        <v>#N/A</v>
      </c>
      <c r="CB13" s="55" t="e">
        <f t="shared" si="11"/>
        <v>#N/A</v>
      </c>
      <c r="CC13" s="55" t="e">
        <f t="shared" si="12"/>
        <v>#N/A</v>
      </c>
      <c r="CD13" s="55" t="e">
        <f t="shared" si="13"/>
        <v>#N/A</v>
      </c>
      <c r="CF13" s="55" t="e">
        <f t="shared" si="14"/>
        <v>#N/A</v>
      </c>
      <c r="CG13" s="55" t="e">
        <f t="shared" si="15"/>
        <v>#N/A</v>
      </c>
      <c r="CH13" s="55" t="e">
        <f t="shared" si="16"/>
        <v>#N/A</v>
      </c>
      <c r="CI13" s="55" t="e">
        <f t="shared" si="17"/>
        <v>#N/A</v>
      </c>
      <c r="CJ13" s="55" t="e">
        <f t="shared" si="18"/>
        <v>#N/A</v>
      </c>
      <c r="CL13" s="55" t="str">
        <f t="shared" si="19"/>
        <v>10FS</v>
      </c>
      <c r="CM13" s="58">
        <f t="shared" si="20"/>
        <v>4.0993325880001354E-3</v>
      </c>
      <c r="CN13" s="58">
        <f t="shared" si="21"/>
        <v>3.9608455806637933E-3</v>
      </c>
      <c r="CO13" s="58">
        <f t="shared" si="22"/>
        <v>4.1769829707371158E-3</v>
      </c>
      <c r="CP13" s="58">
        <f t="shared" si="23"/>
        <v>4.2319755965790429E-3</v>
      </c>
      <c r="CQ13" s="58">
        <f t="shared" si="24"/>
        <v>4.1195663668066882E-3</v>
      </c>
      <c r="CR13" s="5">
        <f t="shared" si="56"/>
        <v>1.0857683131565619</v>
      </c>
      <c r="CS13" s="5">
        <f t="shared" si="57"/>
        <v>1.051534487055233</v>
      </c>
      <c r="CT13" s="5">
        <f t="shared" si="58"/>
        <v>1.1111005816476307</v>
      </c>
      <c r="CU13" s="5">
        <f t="shared" si="59"/>
        <v>1.147234095722949</v>
      </c>
      <c r="CV13" s="5">
        <f t="shared" si="60"/>
        <v>1.0663402795255603</v>
      </c>
    </row>
    <row r="14" spans="1:100" x14ac:dyDescent="0.25">
      <c r="A14" s="174" t="str">
        <f t="shared" si="26"/>
        <v>NNNN</v>
      </c>
      <c r="B14" s="174" t="str">
        <f t="shared" si="27"/>
        <v>NNNN</v>
      </c>
      <c r="C14" s="29" t="str">
        <f t="shared" si="28"/>
        <v>NN</v>
      </c>
      <c r="D14" s="29" t="str">
        <f t="shared" si="29"/>
        <v>N</v>
      </c>
      <c r="E14" s="29" t="str">
        <f t="shared" si="30"/>
        <v>N</v>
      </c>
      <c r="F14" s="175" t="s">
        <v>5</v>
      </c>
      <c r="G14" s="175" t="s">
        <v>6</v>
      </c>
      <c r="H14" s="175" t="s">
        <v>7</v>
      </c>
      <c r="I14" s="176">
        <v>5</v>
      </c>
      <c r="J14" s="175" t="s">
        <v>5</v>
      </c>
      <c r="K14" s="175" t="s">
        <v>5</v>
      </c>
      <c r="L14" s="176">
        <v>1104</v>
      </c>
      <c r="M14" s="176">
        <v>345</v>
      </c>
      <c r="N14" s="176">
        <v>901</v>
      </c>
      <c r="O14" s="176">
        <v>871</v>
      </c>
      <c r="P14" s="176">
        <v>1056</v>
      </c>
      <c r="Q14" s="1"/>
      <c r="R14" s="13" t="s">
        <v>350</v>
      </c>
      <c r="S14" s="35">
        <v>7111</v>
      </c>
      <c r="T14" s="35">
        <v>2811</v>
      </c>
      <c r="U14" s="35">
        <v>5751</v>
      </c>
      <c r="V14" s="35">
        <v>5602</v>
      </c>
      <c r="W14" s="35">
        <v>6850</v>
      </c>
      <c r="X14" s="35"/>
      <c r="Y14" s="53">
        <f t="shared" si="31"/>
        <v>10</v>
      </c>
      <c r="Z14" s="52" t="str">
        <f t="shared" si="32"/>
        <v>MM</v>
      </c>
      <c r="AA14" s="52" t="str">
        <f t="shared" si="33"/>
        <v>MM</v>
      </c>
      <c r="AB14" s="1"/>
      <c r="AC14" s="128">
        <f t="shared" si="34"/>
        <v>1.9746886623268501E-3</v>
      </c>
      <c r="AD14" s="128">
        <f t="shared" si="35"/>
        <v>1.3463043442860851E-3</v>
      </c>
      <c r="AE14" s="128">
        <f t="shared" si="36"/>
        <v>1.8406121419591718E-3</v>
      </c>
      <c r="AF14" s="128">
        <f t="shared" si="37"/>
        <v>1.8556298757072477E-3</v>
      </c>
      <c r="AG14" s="128">
        <f t="shared" si="38"/>
        <v>1.9419881365787498E-3</v>
      </c>
      <c r="AI14" s="129">
        <f t="shared" si="1"/>
        <v>1.1719999999999999</v>
      </c>
      <c r="AJ14" s="51">
        <f t="shared" si="1"/>
        <v>1.1240000000000001</v>
      </c>
      <c r="AK14" s="48">
        <f t="shared" si="1"/>
        <v>1.1779999999999999</v>
      </c>
      <c r="AL14" s="51">
        <f t="shared" si="1"/>
        <v>1.2170000000000001</v>
      </c>
      <c r="AM14" s="49">
        <f t="shared" si="1"/>
        <v>1.121</v>
      </c>
      <c r="AN14" s="15"/>
      <c r="AO14" s="106">
        <f t="shared" si="2"/>
        <v>1.0857683131565619</v>
      </c>
      <c r="AP14" s="106">
        <f t="shared" si="3"/>
        <v>1.051534487055233</v>
      </c>
      <c r="AQ14" s="106">
        <f t="shared" si="4"/>
        <v>1.1111005816476307</v>
      </c>
      <c r="AR14" s="106">
        <f t="shared" si="5"/>
        <v>1.147234095722949</v>
      </c>
      <c r="AS14" s="106">
        <f t="shared" si="6"/>
        <v>1.0663402795255603</v>
      </c>
      <c r="AT14" s="15"/>
      <c r="AU14" s="106">
        <f t="shared" si="46"/>
        <v>8.576831315656186E-2</v>
      </c>
      <c r="AV14" s="106">
        <f t="shared" si="47"/>
        <v>5.1534487055233003E-2</v>
      </c>
      <c r="AW14" s="106">
        <f t="shared" si="48"/>
        <v>0.1111005816476307</v>
      </c>
      <c r="AX14" s="106">
        <f t="shared" si="49"/>
        <v>0.14723409572294899</v>
      </c>
      <c r="AY14" s="106">
        <f t="shared" si="50"/>
        <v>6.6340279525560319E-2</v>
      </c>
      <c r="AZ14" s="15"/>
      <c r="BA14" s="106">
        <f t="shared" si="40"/>
        <v>8.576831315656186E-2</v>
      </c>
      <c r="BB14" s="106">
        <f t="shared" si="41"/>
        <v>5.1534487055233003E-2</v>
      </c>
      <c r="BC14" s="106">
        <f t="shared" si="42"/>
        <v>0.1111005816476307</v>
      </c>
      <c r="BD14" s="107">
        <f t="shared" si="43"/>
        <v>0.14723409572294899</v>
      </c>
      <c r="BE14" s="106">
        <f t="shared" si="44"/>
        <v>6.6340279525560319E-2</v>
      </c>
      <c r="BF14" s="109"/>
      <c r="BG14" s="223" t="str">
        <f t="shared" si="45"/>
        <v>10MM</v>
      </c>
      <c r="BH14" s="106">
        <f t="shared" si="51"/>
        <v>1.0857683131565619</v>
      </c>
      <c r="BI14" s="106">
        <f t="shared" si="52"/>
        <v>1.051534487055233</v>
      </c>
      <c r="BJ14" s="106">
        <f t="shared" si="53"/>
        <v>1.1111005816476307</v>
      </c>
      <c r="BK14" s="106">
        <f t="shared" si="54"/>
        <v>1.147234095722949</v>
      </c>
      <c r="BL14" s="106">
        <f t="shared" si="55"/>
        <v>1.0663402795255603</v>
      </c>
      <c r="BM14" s="109"/>
      <c r="BN14" s="15">
        <f>IF($Z14="NN",VLOOKUP("N",ylfactors,MATCH(BN$7,'Proposed Factors'!$J$3:$P$3,0),FALSE),IF('Query Result 1'!$Y14&lt;49,VLOOKUP("YA",ylfactors,MATCH(BN$7,'Proposed Factors'!$J$3:$P$3,0),FALSE),VLOOKUP("YB",ylfactors,MATCH(BN$7,'Proposed Factors'!$J$3:$P$3,0),FALSE)))</f>
        <v>1</v>
      </c>
      <c r="BO14" s="15">
        <f>IF($Z14="NN",VLOOKUP("N",ylfactors,MATCH(BO$7,'Proposed Factors'!$J$3:$P$3,0),FALSE),IF('Query Result 1'!$Y14&lt;49,VLOOKUP("YA",ylfactors,MATCH(BO$7,'Proposed Factors'!$J$3:$P$3,0),FALSE),VLOOKUP("YB",ylfactors,MATCH(BO$7,'Proposed Factors'!$J$3:$P$3,0),FALSE)))</f>
        <v>1</v>
      </c>
      <c r="BP14" s="15">
        <f>IF($Z14="NN",VLOOKUP("N",ylfactors,MATCH(BP$7,'Proposed Factors'!$J$3:$P$3,0),FALSE),IF('Query Result 1'!$Y14&lt;49,VLOOKUP("YA",ylfactors,MATCH(BP$7,'Proposed Factors'!$J$3:$P$3,0),FALSE),VLOOKUP("YB",ylfactors,MATCH(BP$7,'Proposed Factors'!$J$3:$P$3,0),FALSE)))</f>
        <v>1</v>
      </c>
      <c r="BQ14" s="15">
        <f>IF($Z14="NN",VLOOKUP("N",ylfactors,MATCH(BQ$7,'Proposed Factors'!$J$3:$P$3,0),FALSE),IF('Query Result 1'!$Y14&lt;49,VLOOKUP("YA",ylfactors,MATCH(BQ$7,'Proposed Factors'!$J$3:$P$3,0),FALSE),VLOOKUP("YB",ylfactors,MATCH(BQ$7,'Proposed Factors'!$J$3:$P$3,0),FALSE)))</f>
        <v>1</v>
      </c>
      <c r="BR14" s="15">
        <f>IF($Z14="NN",VLOOKUP("N",ylfactors,MATCH(BR$7,'Proposed Factors'!$J$3:$P$3,0),FALSE),IF('Query Result 1'!$Y14&lt;49,VLOOKUP("YA",ylfactors,MATCH(BR$7,'Proposed Factors'!$J$3:$P$3,0),FALSE),VLOOKUP("YB",ylfactors,MATCH(BR$7,'Proposed Factors'!$J$3:$P$3,0),FALSE)))</f>
        <v>1</v>
      </c>
      <c r="BS14" s="15"/>
      <c r="BT14" s="15" t="e">
        <f>IF($AA14="NN",1,IF($AA14="YY",VLOOKUP("YY",gsdfactors,MATCH(BT$7,'Proposed Factors'!$J$11:$P$11,0),FALSE),VLOOKUP(CONCATENATE($Z14,$AA14),gsdfactors,MATCH(BT$7,'Proposed Factors'!$J$11:$P$11,0),FALSE)))</f>
        <v>#N/A</v>
      </c>
      <c r="BU14" s="15" t="e">
        <f>IF($AA14="NN",1,IF($AA14="YY",VLOOKUP("YY",gsdfactors,MATCH(BU$7,'Proposed Factors'!$J$11:$P$11,0),FALSE),VLOOKUP(CONCATENATE($Z14,$AA14),gsdfactors,MATCH(BU$7,'Proposed Factors'!$J$11:$P$11,0),FALSE)))</f>
        <v>#N/A</v>
      </c>
      <c r="BV14" s="15" t="e">
        <f>IF($AA14="NN",1,IF($AA14="YY",VLOOKUP("YY",gsdfactors,MATCH(BV$7,'Proposed Factors'!$J$11:$P$11,0),FALSE),VLOOKUP(CONCATENATE($Z14,$AA14),gsdfactors,MATCH(BV$7,'Proposed Factors'!$J$11:$P$11,0),FALSE)))</f>
        <v>#N/A</v>
      </c>
      <c r="BW14" s="15" t="e">
        <f>IF($AA14="NN",1,IF($AA14="YY",VLOOKUP("YY",gsdfactors,MATCH(BW$7,'Proposed Factors'!$J$11:$P$11,0),FALSE),VLOOKUP(CONCATENATE($Z14,$AA14),gsdfactors,MATCH(BW$7,'Proposed Factors'!$J$11:$P$11,0),FALSE)))</f>
        <v>#N/A</v>
      </c>
      <c r="BX14" s="15" t="e">
        <f>IF($AA14="NN",1,IF($AA14="YY",VLOOKUP("YY",gsdfactors,MATCH(BX$7,'Proposed Factors'!$J$11:$P$11,0),FALSE),VLOOKUP(CONCATENATE($Z14,$AA14),gsdfactors,MATCH(BX$7,'Proposed Factors'!$J$11:$P$11,0),FALSE)))</f>
        <v>#N/A</v>
      </c>
      <c r="BZ14" s="55" t="e">
        <f t="shared" si="9"/>
        <v>#N/A</v>
      </c>
      <c r="CA14" s="55" t="e">
        <f t="shared" si="10"/>
        <v>#N/A</v>
      </c>
      <c r="CB14" s="55" t="e">
        <f t="shared" si="11"/>
        <v>#N/A</v>
      </c>
      <c r="CC14" s="55" t="e">
        <f t="shared" si="12"/>
        <v>#N/A</v>
      </c>
      <c r="CD14" s="55" t="e">
        <f t="shared" si="13"/>
        <v>#N/A</v>
      </c>
      <c r="CF14" s="55" t="e">
        <f t="shared" si="14"/>
        <v>#N/A</v>
      </c>
      <c r="CG14" s="55" t="e">
        <f t="shared" si="15"/>
        <v>#N/A</v>
      </c>
      <c r="CH14" s="55" t="e">
        <f t="shared" si="16"/>
        <v>#N/A</v>
      </c>
      <c r="CI14" s="55" t="e">
        <f t="shared" si="17"/>
        <v>#N/A</v>
      </c>
      <c r="CJ14" s="55" t="e">
        <f t="shared" si="18"/>
        <v>#N/A</v>
      </c>
      <c r="CL14" s="55" t="str">
        <f t="shared" si="19"/>
        <v>10MM</v>
      </c>
      <c r="CM14" s="58">
        <f t="shared" si="20"/>
        <v>1.9746886623268501E-3</v>
      </c>
      <c r="CN14" s="58">
        <f t="shared" si="21"/>
        <v>1.3463043442860851E-3</v>
      </c>
      <c r="CO14" s="58">
        <f t="shared" si="22"/>
        <v>1.8406121419591718E-3</v>
      </c>
      <c r="CP14" s="58">
        <f t="shared" si="23"/>
        <v>1.8556298757072477E-3</v>
      </c>
      <c r="CQ14" s="58">
        <f t="shared" si="24"/>
        <v>1.9419881365787498E-3</v>
      </c>
      <c r="CR14" s="5">
        <f t="shared" si="56"/>
        <v>1.0857683131565619</v>
      </c>
      <c r="CS14" s="5">
        <f t="shared" si="57"/>
        <v>1.051534487055233</v>
      </c>
      <c r="CT14" s="5">
        <f t="shared" si="58"/>
        <v>1.1111005816476307</v>
      </c>
      <c r="CU14" s="5">
        <f t="shared" si="59"/>
        <v>1.147234095722949</v>
      </c>
      <c r="CV14" s="5">
        <f t="shared" si="60"/>
        <v>1.0663402795255603</v>
      </c>
    </row>
    <row r="15" spans="1:100" x14ac:dyDescent="0.25">
      <c r="A15" s="174" t="str">
        <f t="shared" si="26"/>
        <v>NNNN</v>
      </c>
      <c r="B15" s="174" t="str">
        <f t="shared" si="27"/>
        <v>NNNN</v>
      </c>
      <c r="C15" s="29" t="str">
        <f t="shared" si="28"/>
        <v>NN</v>
      </c>
      <c r="D15" s="29" t="str">
        <f t="shared" si="29"/>
        <v>N</v>
      </c>
      <c r="E15" s="29" t="str">
        <f t="shared" si="30"/>
        <v>N</v>
      </c>
      <c r="F15" s="175" t="s">
        <v>5</v>
      </c>
      <c r="G15" s="175" t="s">
        <v>6</v>
      </c>
      <c r="H15" s="175" t="s">
        <v>7</v>
      </c>
      <c r="I15" s="176">
        <v>6</v>
      </c>
      <c r="J15" s="175" t="s">
        <v>5</v>
      </c>
      <c r="K15" s="175" t="s">
        <v>5</v>
      </c>
      <c r="L15" s="176">
        <v>1240</v>
      </c>
      <c r="M15" s="176">
        <v>402</v>
      </c>
      <c r="N15" s="176">
        <v>1031</v>
      </c>
      <c r="O15" s="176">
        <v>1010</v>
      </c>
      <c r="P15" s="176">
        <v>1192</v>
      </c>
      <c r="Q15" s="1"/>
      <c r="R15" s="13" t="s">
        <v>434</v>
      </c>
      <c r="S15" s="35">
        <v>14267</v>
      </c>
      <c r="T15" s="35">
        <v>7790</v>
      </c>
      <c r="U15" s="35">
        <v>11745</v>
      </c>
      <c r="V15" s="35">
        <v>11318</v>
      </c>
      <c r="W15" s="35">
        <v>13969</v>
      </c>
      <c r="X15" s="35"/>
      <c r="Y15" s="53">
        <f t="shared" si="31"/>
        <v>10</v>
      </c>
      <c r="Z15" s="52" t="str">
        <f t="shared" si="32"/>
        <v>MS</v>
      </c>
      <c r="AA15" s="52" t="str">
        <f t="shared" si="33"/>
        <v>MS</v>
      </c>
      <c r="AB15" s="1"/>
      <c r="AC15" s="128">
        <f t="shared" si="34"/>
        <v>3.9618735965992365E-3</v>
      </c>
      <c r="AD15" s="128">
        <f t="shared" si="35"/>
        <v>3.7309536969009618E-3</v>
      </c>
      <c r="AE15" s="128">
        <f t="shared" si="36"/>
        <v>3.7589966279447874E-3</v>
      </c>
      <c r="AF15" s="128">
        <f t="shared" si="37"/>
        <v>3.7490215875142143E-3</v>
      </c>
      <c r="AG15" s="128">
        <f t="shared" si="38"/>
        <v>3.9602382890319065E-3</v>
      </c>
      <c r="AI15" s="129">
        <f t="shared" si="1"/>
        <v>1.18</v>
      </c>
      <c r="AJ15" s="51">
        <f t="shared" si="1"/>
        <v>1.1240000000000001</v>
      </c>
      <c r="AK15" s="48">
        <f t="shared" si="1"/>
        <v>1.1850000000000001</v>
      </c>
      <c r="AL15" s="51">
        <f t="shared" si="1"/>
        <v>1.2509999999999999</v>
      </c>
      <c r="AM15" s="49">
        <f t="shared" si="1"/>
        <v>1.1559999999999999</v>
      </c>
      <c r="AN15" s="15"/>
      <c r="AO15" s="106">
        <f t="shared" si="2"/>
        <v>1.0931797009596784</v>
      </c>
      <c r="AP15" s="106">
        <f t="shared" si="3"/>
        <v>1.051534487055233</v>
      </c>
      <c r="AQ15" s="106">
        <f t="shared" si="4"/>
        <v>1.1177030469036013</v>
      </c>
      <c r="AR15" s="106">
        <f t="shared" si="5"/>
        <v>1.1792850071893253</v>
      </c>
      <c r="AS15" s="106">
        <f t="shared" si="6"/>
        <v>1.0996336870040568</v>
      </c>
      <c r="AT15" s="15"/>
      <c r="AU15" s="106">
        <f t="shared" si="46"/>
        <v>9.3179700959678424E-2</v>
      </c>
      <c r="AV15" s="106">
        <f t="shared" si="47"/>
        <v>5.1534487055233003E-2</v>
      </c>
      <c r="AW15" s="106">
        <f t="shared" si="48"/>
        <v>0.11770304690360134</v>
      </c>
      <c r="AX15" s="106">
        <f t="shared" si="49"/>
        <v>0.17928500718932527</v>
      </c>
      <c r="AY15" s="106">
        <f t="shared" si="50"/>
        <v>9.9633687004056837E-2</v>
      </c>
      <c r="AZ15" s="15"/>
      <c r="BA15" s="106">
        <f t="shared" si="40"/>
        <v>9.3179700959678424E-2</v>
      </c>
      <c r="BB15" s="106">
        <f t="shared" si="41"/>
        <v>5.1534487055233003E-2</v>
      </c>
      <c r="BC15" s="106">
        <f t="shared" si="42"/>
        <v>0.11770304690360134</v>
      </c>
      <c r="BD15" s="107">
        <f t="shared" si="43"/>
        <v>0.17928500718932527</v>
      </c>
      <c r="BE15" s="106">
        <f t="shared" si="44"/>
        <v>9.9633687004056837E-2</v>
      </c>
      <c r="BF15" s="109"/>
      <c r="BG15" s="223" t="str">
        <f t="shared" si="45"/>
        <v>10MS</v>
      </c>
      <c r="BH15" s="106">
        <f t="shared" si="51"/>
        <v>1.0931797009596784</v>
      </c>
      <c r="BI15" s="106">
        <f t="shared" si="52"/>
        <v>1.051534487055233</v>
      </c>
      <c r="BJ15" s="106">
        <f t="shared" si="53"/>
        <v>1.1177030469036013</v>
      </c>
      <c r="BK15" s="106">
        <f t="shared" si="54"/>
        <v>1.1792850071893253</v>
      </c>
      <c r="BL15" s="106">
        <f t="shared" si="55"/>
        <v>1.0996336870040568</v>
      </c>
      <c r="BM15" s="109"/>
      <c r="BN15" s="15">
        <f>IF($Z15="NN",VLOOKUP("N",ylfactors,MATCH(BN$7,'Proposed Factors'!$J$3:$P$3,0),FALSE),IF('Query Result 1'!$Y15&lt;49,VLOOKUP("YA",ylfactors,MATCH(BN$7,'Proposed Factors'!$J$3:$P$3,0),FALSE),VLOOKUP("YB",ylfactors,MATCH(BN$7,'Proposed Factors'!$J$3:$P$3,0),FALSE)))</f>
        <v>1</v>
      </c>
      <c r="BO15" s="15">
        <f>IF($Z15="NN",VLOOKUP("N",ylfactors,MATCH(BO$7,'Proposed Factors'!$J$3:$P$3,0),FALSE),IF('Query Result 1'!$Y15&lt;49,VLOOKUP("YA",ylfactors,MATCH(BO$7,'Proposed Factors'!$J$3:$P$3,0),FALSE),VLOOKUP("YB",ylfactors,MATCH(BO$7,'Proposed Factors'!$J$3:$P$3,0),FALSE)))</f>
        <v>1</v>
      </c>
      <c r="BP15" s="15">
        <f>IF($Z15="NN",VLOOKUP("N",ylfactors,MATCH(BP$7,'Proposed Factors'!$J$3:$P$3,0),FALSE),IF('Query Result 1'!$Y15&lt;49,VLOOKUP("YA",ylfactors,MATCH(BP$7,'Proposed Factors'!$J$3:$P$3,0),FALSE),VLOOKUP("YB",ylfactors,MATCH(BP$7,'Proposed Factors'!$J$3:$P$3,0),FALSE)))</f>
        <v>1</v>
      </c>
      <c r="BQ15" s="15">
        <f>IF($Z15="NN",VLOOKUP("N",ylfactors,MATCH(BQ$7,'Proposed Factors'!$J$3:$P$3,0),FALSE),IF('Query Result 1'!$Y15&lt;49,VLOOKUP("YA",ylfactors,MATCH(BQ$7,'Proposed Factors'!$J$3:$P$3,0),FALSE),VLOOKUP("YB",ylfactors,MATCH(BQ$7,'Proposed Factors'!$J$3:$P$3,0),FALSE)))</f>
        <v>1</v>
      </c>
      <c r="BR15" s="15">
        <f>IF($Z15="NN",VLOOKUP("N",ylfactors,MATCH(BR$7,'Proposed Factors'!$J$3:$P$3,0),FALSE),IF('Query Result 1'!$Y15&lt;49,VLOOKUP("YA",ylfactors,MATCH(BR$7,'Proposed Factors'!$J$3:$P$3,0),FALSE),VLOOKUP("YB",ylfactors,MATCH(BR$7,'Proposed Factors'!$J$3:$P$3,0),FALSE)))</f>
        <v>1</v>
      </c>
      <c r="BS15" s="15"/>
      <c r="BT15" s="15" t="e">
        <f>IF($AA15="NN",1,IF($AA15="YY",VLOOKUP("YY",gsdfactors,MATCH(BT$7,'Proposed Factors'!$J$11:$P$11,0),FALSE),VLOOKUP(CONCATENATE($Z15,$AA15),gsdfactors,MATCH(BT$7,'Proposed Factors'!$J$11:$P$11,0),FALSE)))</f>
        <v>#N/A</v>
      </c>
      <c r="BU15" s="15" t="e">
        <f>IF($AA15="NN",1,IF($AA15="YY",VLOOKUP("YY",gsdfactors,MATCH(BU$7,'Proposed Factors'!$J$11:$P$11,0),FALSE),VLOOKUP(CONCATENATE($Z15,$AA15),gsdfactors,MATCH(BU$7,'Proposed Factors'!$J$11:$P$11,0),FALSE)))</f>
        <v>#N/A</v>
      </c>
      <c r="BV15" s="15" t="e">
        <f>IF($AA15="NN",1,IF($AA15="YY",VLOOKUP("YY",gsdfactors,MATCH(BV$7,'Proposed Factors'!$J$11:$P$11,0),FALSE),VLOOKUP(CONCATENATE($Z15,$AA15),gsdfactors,MATCH(BV$7,'Proposed Factors'!$J$11:$P$11,0),FALSE)))</f>
        <v>#N/A</v>
      </c>
      <c r="BW15" s="15" t="e">
        <f>IF($AA15="NN",1,IF($AA15="YY",VLOOKUP("YY",gsdfactors,MATCH(BW$7,'Proposed Factors'!$J$11:$P$11,0),FALSE),VLOOKUP(CONCATENATE($Z15,$AA15),gsdfactors,MATCH(BW$7,'Proposed Factors'!$J$11:$P$11,0),FALSE)))</f>
        <v>#N/A</v>
      </c>
      <c r="BX15" s="15" t="e">
        <f>IF($AA15="NN",1,IF($AA15="YY",VLOOKUP("YY",gsdfactors,MATCH(BX$7,'Proposed Factors'!$J$11:$P$11,0),FALSE),VLOOKUP(CONCATENATE($Z15,$AA15),gsdfactors,MATCH(BX$7,'Proposed Factors'!$J$11:$P$11,0),FALSE)))</f>
        <v>#N/A</v>
      </c>
      <c r="BZ15" s="55" t="e">
        <f t="shared" si="9"/>
        <v>#N/A</v>
      </c>
      <c r="CA15" s="55" t="e">
        <f t="shared" si="10"/>
        <v>#N/A</v>
      </c>
      <c r="CB15" s="55" t="e">
        <f t="shared" si="11"/>
        <v>#N/A</v>
      </c>
      <c r="CC15" s="55" t="e">
        <f t="shared" si="12"/>
        <v>#N/A</v>
      </c>
      <c r="CD15" s="55" t="e">
        <f t="shared" si="13"/>
        <v>#N/A</v>
      </c>
      <c r="CF15" s="55" t="e">
        <f t="shared" si="14"/>
        <v>#N/A</v>
      </c>
      <c r="CG15" s="55" t="e">
        <f t="shared" si="15"/>
        <v>#N/A</v>
      </c>
      <c r="CH15" s="55" t="e">
        <f t="shared" si="16"/>
        <v>#N/A</v>
      </c>
      <c r="CI15" s="55" t="e">
        <f t="shared" si="17"/>
        <v>#N/A</v>
      </c>
      <c r="CJ15" s="55" t="e">
        <f t="shared" si="18"/>
        <v>#N/A</v>
      </c>
      <c r="CL15" s="55" t="str">
        <f t="shared" si="19"/>
        <v>10MS</v>
      </c>
      <c r="CM15" s="58">
        <f t="shared" si="20"/>
        <v>3.9618735965992365E-3</v>
      </c>
      <c r="CN15" s="58">
        <f t="shared" si="21"/>
        <v>3.7309536969009618E-3</v>
      </c>
      <c r="CO15" s="58">
        <f t="shared" si="22"/>
        <v>3.7589966279447874E-3</v>
      </c>
      <c r="CP15" s="58">
        <f t="shared" si="23"/>
        <v>3.7490215875142143E-3</v>
      </c>
      <c r="CQ15" s="58">
        <f t="shared" si="24"/>
        <v>3.9602382890319065E-3</v>
      </c>
      <c r="CR15" s="5">
        <f t="shared" si="56"/>
        <v>1.0931797009596784</v>
      </c>
      <c r="CS15" s="5">
        <f t="shared" si="57"/>
        <v>1.051534487055233</v>
      </c>
      <c r="CT15" s="5">
        <f t="shared" si="58"/>
        <v>1.1177030469036013</v>
      </c>
      <c r="CU15" s="5">
        <f t="shared" si="59"/>
        <v>1.1792850071893253</v>
      </c>
      <c r="CV15" s="5">
        <f t="shared" si="60"/>
        <v>1.0996336870040568</v>
      </c>
    </row>
    <row r="16" spans="1:100" x14ac:dyDescent="0.25">
      <c r="A16" s="174" t="str">
        <f t="shared" si="26"/>
        <v>NNNN</v>
      </c>
      <c r="B16" s="174" t="str">
        <f t="shared" si="27"/>
        <v>NNNN</v>
      </c>
      <c r="C16" s="29" t="str">
        <f t="shared" si="28"/>
        <v>NN</v>
      </c>
      <c r="D16" s="29" t="str">
        <f t="shared" si="29"/>
        <v>N</v>
      </c>
      <c r="E16" s="29" t="str">
        <f t="shared" si="30"/>
        <v>N</v>
      </c>
      <c r="F16" s="175" t="s">
        <v>5</v>
      </c>
      <c r="G16" s="175" t="s">
        <v>6</v>
      </c>
      <c r="H16" s="175" t="s">
        <v>7</v>
      </c>
      <c r="I16" s="176">
        <v>7</v>
      </c>
      <c r="J16" s="175" t="s">
        <v>5</v>
      </c>
      <c r="K16" s="175" t="s">
        <v>5</v>
      </c>
      <c r="L16" s="176">
        <v>1504</v>
      </c>
      <c r="M16" s="176">
        <v>520</v>
      </c>
      <c r="N16" s="176">
        <v>1222</v>
      </c>
      <c r="O16" s="176">
        <v>1199</v>
      </c>
      <c r="P16" s="176">
        <v>1433</v>
      </c>
      <c r="Q16" s="1"/>
      <c r="R16" s="13" t="s">
        <v>183</v>
      </c>
      <c r="S16" s="35">
        <v>12559</v>
      </c>
      <c r="T16" s="35">
        <v>5674</v>
      </c>
      <c r="U16" s="35">
        <v>10913</v>
      </c>
      <c r="V16" s="35">
        <v>10724</v>
      </c>
      <c r="W16" s="35">
        <v>12240</v>
      </c>
      <c r="X16" s="35"/>
      <c r="Y16" s="53">
        <f t="shared" si="31"/>
        <v>11</v>
      </c>
      <c r="Z16" s="52" t="str">
        <f t="shared" si="32"/>
        <v>FM</v>
      </c>
      <c r="AA16" s="52" t="str">
        <f t="shared" si="33"/>
        <v>FM</v>
      </c>
      <c r="AB16" s="1"/>
      <c r="AC16" s="128">
        <f t="shared" si="34"/>
        <v>3.4875706525331054E-3</v>
      </c>
      <c r="AD16" s="128">
        <f t="shared" si="35"/>
        <v>2.7175136426464772E-3</v>
      </c>
      <c r="AE16" s="128">
        <f t="shared" si="36"/>
        <v>3.4927143636237943E-3</v>
      </c>
      <c r="AF16" s="128">
        <f t="shared" si="37"/>
        <v>3.5522625467840994E-3</v>
      </c>
      <c r="AG16" s="128">
        <f t="shared" si="38"/>
        <v>3.4700634732443649E-3</v>
      </c>
      <c r="AI16" s="129">
        <f t="shared" si="1"/>
        <v>1.127</v>
      </c>
      <c r="AJ16" s="51">
        <f t="shared" si="1"/>
        <v>1.1140000000000001</v>
      </c>
      <c r="AK16" s="48">
        <f t="shared" si="1"/>
        <v>1.167</v>
      </c>
      <c r="AL16" s="51">
        <f t="shared" si="1"/>
        <v>1.2030000000000001</v>
      </c>
      <c r="AM16" s="49">
        <f t="shared" si="1"/>
        <v>1.119</v>
      </c>
      <c r="AN16" s="15"/>
      <c r="AO16" s="106">
        <f t="shared" si="2"/>
        <v>1.0440792567640318</v>
      </c>
      <c r="AP16" s="106">
        <f t="shared" si="3"/>
        <v>1.0421791980244925</v>
      </c>
      <c r="AQ16" s="106">
        <f t="shared" si="4"/>
        <v>1.1007252791025339</v>
      </c>
      <c r="AR16" s="106">
        <f t="shared" si="5"/>
        <v>1.134036661589735</v>
      </c>
      <c r="AS16" s="106">
        <f t="shared" si="6"/>
        <v>1.0644377990982177</v>
      </c>
      <c r="AT16" s="15"/>
      <c r="AU16" s="106">
        <f t="shared" si="46"/>
        <v>4.4079256764031793E-2</v>
      </c>
      <c r="AV16" s="106">
        <f t="shared" si="47"/>
        <v>4.2179198024492548E-2</v>
      </c>
      <c r="AW16" s="106">
        <f t="shared" si="48"/>
        <v>0.10072527910253393</v>
      </c>
      <c r="AX16" s="106">
        <f t="shared" si="49"/>
        <v>0.13403666158973504</v>
      </c>
      <c r="AY16" s="106">
        <f t="shared" si="50"/>
        <v>6.4437799098217674E-2</v>
      </c>
      <c r="AZ16" s="15"/>
      <c r="BA16" s="106">
        <f t="shared" si="40"/>
        <v>4.4079256764031793E-2</v>
      </c>
      <c r="BB16" s="106">
        <f t="shared" si="41"/>
        <v>4.2179198024492548E-2</v>
      </c>
      <c r="BC16" s="106">
        <f t="shared" si="42"/>
        <v>0.10072527910253393</v>
      </c>
      <c r="BD16" s="107">
        <f t="shared" si="43"/>
        <v>0.13403666158973504</v>
      </c>
      <c r="BE16" s="106">
        <f t="shared" si="44"/>
        <v>6.4437799098217674E-2</v>
      </c>
      <c r="BF16" s="109"/>
      <c r="BG16" s="223" t="str">
        <f t="shared" si="45"/>
        <v>11FM</v>
      </c>
      <c r="BH16" s="106">
        <f t="shared" si="51"/>
        <v>1.0440792567640318</v>
      </c>
      <c r="BI16" s="106">
        <f t="shared" si="52"/>
        <v>1.0421791980244925</v>
      </c>
      <c r="BJ16" s="106">
        <f t="shared" si="53"/>
        <v>1.1007252791025339</v>
      </c>
      <c r="BK16" s="106">
        <f t="shared" si="54"/>
        <v>1.134036661589735</v>
      </c>
      <c r="BL16" s="106">
        <f t="shared" si="55"/>
        <v>1.0644377990982177</v>
      </c>
      <c r="BM16" s="109"/>
      <c r="BN16" s="15">
        <f>IF($Z16="NN",VLOOKUP("N",ylfactors,MATCH(BN$7,'Proposed Factors'!$J$3:$P$3,0),FALSE),IF('Query Result 1'!$Y16&lt;49,VLOOKUP("YA",ylfactors,MATCH(BN$7,'Proposed Factors'!$J$3:$P$3,0),FALSE),VLOOKUP("YB",ylfactors,MATCH(BN$7,'Proposed Factors'!$J$3:$P$3,0),FALSE)))</f>
        <v>1</v>
      </c>
      <c r="BO16" s="15">
        <f>IF($Z16="NN",VLOOKUP("N",ylfactors,MATCH(BO$7,'Proposed Factors'!$J$3:$P$3,0),FALSE),IF('Query Result 1'!$Y16&lt;49,VLOOKUP("YA",ylfactors,MATCH(BO$7,'Proposed Factors'!$J$3:$P$3,0),FALSE),VLOOKUP("YB",ylfactors,MATCH(BO$7,'Proposed Factors'!$J$3:$P$3,0),FALSE)))</f>
        <v>1</v>
      </c>
      <c r="BP16" s="15">
        <f>IF($Z16="NN",VLOOKUP("N",ylfactors,MATCH(BP$7,'Proposed Factors'!$J$3:$P$3,0),FALSE),IF('Query Result 1'!$Y16&lt;49,VLOOKUP("YA",ylfactors,MATCH(BP$7,'Proposed Factors'!$J$3:$P$3,0),FALSE),VLOOKUP("YB",ylfactors,MATCH(BP$7,'Proposed Factors'!$J$3:$P$3,0),FALSE)))</f>
        <v>1</v>
      </c>
      <c r="BQ16" s="15">
        <f>IF($Z16="NN",VLOOKUP("N",ylfactors,MATCH(BQ$7,'Proposed Factors'!$J$3:$P$3,0),FALSE),IF('Query Result 1'!$Y16&lt;49,VLOOKUP("YA",ylfactors,MATCH(BQ$7,'Proposed Factors'!$J$3:$P$3,0),FALSE),VLOOKUP("YB",ylfactors,MATCH(BQ$7,'Proposed Factors'!$J$3:$P$3,0),FALSE)))</f>
        <v>1</v>
      </c>
      <c r="BR16" s="15">
        <f>IF($Z16="NN",VLOOKUP("N",ylfactors,MATCH(BR$7,'Proposed Factors'!$J$3:$P$3,0),FALSE),IF('Query Result 1'!$Y16&lt;49,VLOOKUP("YA",ylfactors,MATCH(BR$7,'Proposed Factors'!$J$3:$P$3,0),FALSE),VLOOKUP("YB",ylfactors,MATCH(BR$7,'Proposed Factors'!$J$3:$P$3,0),FALSE)))</f>
        <v>1</v>
      </c>
      <c r="BS16" s="15"/>
      <c r="BT16" s="15" t="e">
        <f>IF($AA16="NN",1,IF($AA16="YY",VLOOKUP("YY",gsdfactors,MATCH(BT$7,'Proposed Factors'!$J$11:$P$11,0),FALSE),VLOOKUP(CONCATENATE($Z16,$AA16),gsdfactors,MATCH(BT$7,'Proposed Factors'!$J$11:$P$11,0),FALSE)))</f>
        <v>#N/A</v>
      </c>
      <c r="BU16" s="15" t="e">
        <f>IF($AA16="NN",1,IF($AA16="YY",VLOOKUP("YY",gsdfactors,MATCH(BU$7,'Proposed Factors'!$J$11:$P$11,0),FALSE),VLOOKUP(CONCATENATE($Z16,$AA16),gsdfactors,MATCH(BU$7,'Proposed Factors'!$J$11:$P$11,0),FALSE)))</f>
        <v>#N/A</v>
      </c>
      <c r="BV16" s="15" t="e">
        <f>IF($AA16="NN",1,IF($AA16="YY",VLOOKUP("YY",gsdfactors,MATCH(BV$7,'Proposed Factors'!$J$11:$P$11,0),FALSE),VLOOKUP(CONCATENATE($Z16,$AA16),gsdfactors,MATCH(BV$7,'Proposed Factors'!$J$11:$P$11,0),FALSE)))</f>
        <v>#N/A</v>
      </c>
      <c r="BW16" s="15" t="e">
        <f>IF($AA16="NN",1,IF($AA16="YY",VLOOKUP("YY",gsdfactors,MATCH(BW$7,'Proposed Factors'!$J$11:$P$11,0),FALSE),VLOOKUP(CONCATENATE($Z16,$AA16),gsdfactors,MATCH(BW$7,'Proposed Factors'!$J$11:$P$11,0),FALSE)))</f>
        <v>#N/A</v>
      </c>
      <c r="BX16" s="15" t="e">
        <f>IF($AA16="NN",1,IF($AA16="YY",VLOOKUP("YY",gsdfactors,MATCH(BX$7,'Proposed Factors'!$J$11:$P$11,0),FALSE),VLOOKUP(CONCATENATE($Z16,$AA16),gsdfactors,MATCH(BX$7,'Proposed Factors'!$J$11:$P$11,0),FALSE)))</f>
        <v>#N/A</v>
      </c>
      <c r="BZ16" s="55" t="e">
        <f t="shared" si="9"/>
        <v>#N/A</v>
      </c>
      <c r="CA16" s="55" t="e">
        <f t="shared" si="10"/>
        <v>#N/A</v>
      </c>
      <c r="CB16" s="55" t="e">
        <f t="shared" si="11"/>
        <v>#N/A</v>
      </c>
      <c r="CC16" s="55" t="e">
        <f t="shared" si="12"/>
        <v>#N/A</v>
      </c>
      <c r="CD16" s="55" t="e">
        <f t="shared" si="13"/>
        <v>#N/A</v>
      </c>
      <c r="CF16" s="55" t="e">
        <f t="shared" si="14"/>
        <v>#N/A</v>
      </c>
      <c r="CG16" s="55" t="e">
        <f t="shared" si="15"/>
        <v>#N/A</v>
      </c>
      <c r="CH16" s="55" t="e">
        <f t="shared" si="16"/>
        <v>#N/A</v>
      </c>
      <c r="CI16" s="55" t="e">
        <f t="shared" si="17"/>
        <v>#N/A</v>
      </c>
      <c r="CJ16" s="55" t="e">
        <f t="shared" si="18"/>
        <v>#N/A</v>
      </c>
      <c r="CL16" s="55" t="str">
        <f t="shared" si="19"/>
        <v>11FM</v>
      </c>
      <c r="CM16" s="58">
        <f t="shared" si="20"/>
        <v>3.4875706525331054E-3</v>
      </c>
      <c r="CN16" s="58">
        <f t="shared" si="21"/>
        <v>2.7175136426464772E-3</v>
      </c>
      <c r="CO16" s="58">
        <f t="shared" si="22"/>
        <v>3.4927143636237943E-3</v>
      </c>
      <c r="CP16" s="58">
        <f t="shared" si="23"/>
        <v>3.5522625467840994E-3</v>
      </c>
      <c r="CQ16" s="58">
        <f t="shared" si="24"/>
        <v>3.4700634732443649E-3</v>
      </c>
      <c r="CR16" s="5">
        <f t="shared" si="56"/>
        <v>1.0440792567640318</v>
      </c>
      <c r="CS16" s="5">
        <f t="shared" si="57"/>
        <v>1.0421791980244925</v>
      </c>
      <c r="CT16" s="5">
        <f t="shared" si="58"/>
        <v>1.1007252791025339</v>
      </c>
      <c r="CU16" s="5">
        <f t="shared" si="59"/>
        <v>1.134036661589735</v>
      </c>
      <c r="CV16" s="5">
        <f t="shared" si="60"/>
        <v>1.0644377990982177</v>
      </c>
    </row>
    <row r="17" spans="1:100" x14ac:dyDescent="0.25">
      <c r="A17" s="174" t="str">
        <f t="shared" si="26"/>
        <v>NNNN</v>
      </c>
      <c r="B17" s="174" t="str">
        <f t="shared" si="27"/>
        <v>NNNN</v>
      </c>
      <c r="C17" s="29" t="str">
        <f t="shared" si="28"/>
        <v>NN</v>
      </c>
      <c r="D17" s="29" t="str">
        <f t="shared" si="29"/>
        <v>N</v>
      </c>
      <c r="E17" s="29" t="str">
        <f t="shared" si="30"/>
        <v>N</v>
      </c>
      <c r="F17" s="175" t="s">
        <v>5</v>
      </c>
      <c r="G17" s="175" t="s">
        <v>6</v>
      </c>
      <c r="H17" s="175" t="s">
        <v>7</v>
      </c>
      <c r="I17" s="176">
        <v>8</v>
      </c>
      <c r="J17" s="175" t="s">
        <v>5</v>
      </c>
      <c r="K17" s="175" t="s">
        <v>5</v>
      </c>
      <c r="L17" s="176">
        <v>1699</v>
      </c>
      <c r="M17" s="176">
        <v>599</v>
      </c>
      <c r="N17" s="176">
        <v>1395</v>
      </c>
      <c r="O17" s="176">
        <v>1354</v>
      </c>
      <c r="P17" s="176">
        <v>1630</v>
      </c>
      <c r="Q17" s="1"/>
      <c r="R17" s="13" t="s">
        <v>267</v>
      </c>
      <c r="S17" s="35">
        <v>14026</v>
      </c>
      <c r="T17" s="35">
        <v>7903</v>
      </c>
      <c r="U17" s="35">
        <v>12533</v>
      </c>
      <c r="V17" s="35">
        <v>12283</v>
      </c>
      <c r="W17" s="35">
        <v>13801</v>
      </c>
      <c r="X17" s="35"/>
      <c r="Y17" s="53">
        <f t="shared" si="31"/>
        <v>11</v>
      </c>
      <c r="Z17" s="52" t="str">
        <f t="shared" si="32"/>
        <v>FS</v>
      </c>
      <c r="AA17" s="52" t="str">
        <f t="shared" si="33"/>
        <v>FS</v>
      </c>
      <c r="AB17" s="1"/>
      <c r="AC17" s="128">
        <f t="shared" si="34"/>
        <v>3.8949491179575873E-3</v>
      </c>
      <c r="AD17" s="128">
        <f t="shared" si="35"/>
        <v>3.7850740778701281E-3</v>
      </c>
      <c r="AE17" s="128">
        <f t="shared" si="36"/>
        <v>4.0111966571334205E-3</v>
      </c>
      <c r="AF17" s="128">
        <f t="shared" si="37"/>
        <v>4.0686722176565731E-3</v>
      </c>
      <c r="AG17" s="128">
        <f t="shared" si="38"/>
        <v>3.9126099668501209E-3</v>
      </c>
      <c r="AI17" s="129">
        <f t="shared" si="1"/>
        <v>1.127</v>
      </c>
      <c r="AJ17" s="51">
        <f t="shared" si="1"/>
        <v>1.1140000000000001</v>
      </c>
      <c r="AK17" s="48">
        <f t="shared" si="1"/>
        <v>1.167</v>
      </c>
      <c r="AL17" s="51">
        <f t="shared" si="1"/>
        <v>1.2030000000000001</v>
      </c>
      <c r="AM17" s="49">
        <f t="shared" si="1"/>
        <v>1.119</v>
      </c>
      <c r="AN17" s="15"/>
      <c r="AO17" s="106">
        <f t="shared" si="2"/>
        <v>1.0440792567640318</v>
      </c>
      <c r="AP17" s="106">
        <f t="shared" si="3"/>
        <v>1.0421791980244925</v>
      </c>
      <c r="AQ17" s="106">
        <f t="shared" si="4"/>
        <v>1.1007252791025339</v>
      </c>
      <c r="AR17" s="106">
        <f t="shared" si="5"/>
        <v>1.134036661589735</v>
      </c>
      <c r="AS17" s="106">
        <f t="shared" si="6"/>
        <v>1.0644377990982177</v>
      </c>
      <c r="AT17" s="15"/>
      <c r="AU17" s="106">
        <f t="shared" si="46"/>
        <v>4.4079256764031793E-2</v>
      </c>
      <c r="AV17" s="106">
        <f t="shared" si="47"/>
        <v>4.2179198024492548E-2</v>
      </c>
      <c r="AW17" s="106">
        <f t="shared" si="48"/>
        <v>0.10072527910253393</v>
      </c>
      <c r="AX17" s="106">
        <f t="shared" si="49"/>
        <v>0.13403666158973504</v>
      </c>
      <c r="AY17" s="106">
        <f t="shared" si="50"/>
        <v>6.4437799098217674E-2</v>
      </c>
      <c r="AZ17" s="15"/>
      <c r="BA17" s="106">
        <f t="shared" si="40"/>
        <v>4.4079256764031793E-2</v>
      </c>
      <c r="BB17" s="106">
        <f t="shared" si="41"/>
        <v>4.2179198024492548E-2</v>
      </c>
      <c r="BC17" s="106">
        <f t="shared" si="42"/>
        <v>0.10072527910253393</v>
      </c>
      <c r="BD17" s="107">
        <f t="shared" si="43"/>
        <v>0.13403666158973504</v>
      </c>
      <c r="BE17" s="106">
        <f t="shared" si="44"/>
        <v>6.4437799098217674E-2</v>
      </c>
      <c r="BF17" s="109"/>
      <c r="BG17" s="223" t="str">
        <f t="shared" si="45"/>
        <v>11FS</v>
      </c>
      <c r="BH17" s="106">
        <f t="shared" si="51"/>
        <v>1.0440792567640318</v>
      </c>
      <c r="BI17" s="106">
        <f t="shared" si="52"/>
        <v>1.0421791980244925</v>
      </c>
      <c r="BJ17" s="106">
        <f t="shared" si="53"/>
        <v>1.1007252791025339</v>
      </c>
      <c r="BK17" s="106">
        <f t="shared" si="54"/>
        <v>1.134036661589735</v>
      </c>
      <c r="BL17" s="106">
        <f t="shared" si="55"/>
        <v>1.0644377990982177</v>
      </c>
      <c r="BM17" s="109"/>
      <c r="BN17" s="15">
        <f>IF($Z17="NN",VLOOKUP("N",ylfactors,MATCH(BN$7,'Proposed Factors'!$J$3:$P$3,0),FALSE),IF('Query Result 1'!$Y17&lt;49,VLOOKUP("YA",ylfactors,MATCH(BN$7,'Proposed Factors'!$J$3:$P$3,0),FALSE),VLOOKUP("YB",ylfactors,MATCH(BN$7,'Proposed Factors'!$J$3:$P$3,0),FALSE)))</f>
        <v>1</v>
      </c>
      <c r="BO17" s="15">
        <f>IF($Z17="NN",VLOOKUP("N",ylfactors,MATCH(BO$7,'Proposed Factors'!$J$3:$P$3,0),FALSE),IF('Query Result 1'!$Y17&lt;49,VLOOKUP("YA",ylfactors,MATCH(BO$7,'Proposed Factors'!$J$3:$P$3,0),FALSE),VLOOKUP("YB",ylfactors,MATCH(BO$7,'Proposed Factors'!$J$3:$P$3,0),FALSE)))</f>
        <v>1</v>
      </c>
      <c r="BP17" s="15">
        <f>IF($Z17="NN",VLOOKUP("N",ylfactors,MATCH(BP$7,'Proposed Factors'!$J$3:$P$3,0),FALSE),IF('Query Result 1'!$Y17&lt;49,VLOOKUP("YA",ylfactors,MATCH(BP$7,'Proposed Factors'!$J$3:$P$3,0),FALSE),VLOOKUP("YB",ylfactors,MATCH(BP$7,'Proposed Factors'!$J$3:$P$3,0),FALSE)))</f>
        <v>1</v>
      </c>
      <c r="BQ17" s="15">
        <f>IF($Z17="NN",VLOOKUP("N",ylfactors,MATCH(BQ$7,'Proposed Factors'!$J$3:$P$3,0),FALSE),IF('Query Result 1'!$Y17&lt;49,VLOOKUP("YA",ylfactors,MATCH(BQ$7,'Proposed Factors'!$J$3:$P$3,0),FALSE),VLOOKUP("YB",ylfactors,MATCH(BQ$7,'Proposed Factors'!$J$3:$P$3,0),FALSE)))</f>
        <v>1</v>
      </c>
      <c r="BR17" s="15">
        <f>IF($Z17="NN",VLOOKUP("N",ylfactors,MATCH(BR$7,'Proposed Factors'!$J$3:$P$3,0),FALSE),IF('Query Result 1'!$Y17&lt;49,VLOOKUP("YA",ylfactors,MATCH(BR$7,'Proposed Factors'!$J$3:$P$3,0),FALSE),VLOOKUP("YB",ylfactors,MATCH(BR$7,'Proposed Factors'!$J$3:$P$3,0),FALSE)))</f>
        <v>1</v>
      </c>
      <c r="BS17" s="15"/>
      <c r="BT17" s="15" t="e">
        <f>IF($AA17="NN",1,IF($AA17="YY",VLOOKUP("YY",gsdfactors,MATCH(BT$7,'Proposed Factors'!$J$11:$P$11,0),FALSE),VLOOKUP(CONCATENATE($Z17,$AA17),gsdfactors,MATCH(BT$7,'Proposed Factors'!$J$11:$P$11,0),FALSE)))</f>
        <v>#N/A</v>
      </c>
      <c r="BU17" s="15" t="e">
        <f>IF($AA17="NN",1,IF($AA17="YY",VLOOKUP("YY",gsdfactors,MATCH(BU$7,'Proposed Factors'!$J$11:$P$11,0),FALSE),VLOOKUP(CONCATENATE($Z17,$AA17),gsdfactors,MATCH(BU$7,'Proposed Factors'!$J$11:$P$11,0),FALSE)))</f>
        <v>#N/A</v>
      </c>
      <c r="BV17" s="15" t="e">
        <f>IF($AA17="NN",1,IF($AA17="YY",VLOOKUP("YY",gsdfactors,MATCH(BV$7,'Proposed Factors'!$J$11:$P$11,0),FALSE),VLOOKUP(CONCATENATE($Z17,$AA17),gsdfactors,MATCH(BV$7,'Proposed Factors'!$J$11:$P$11,0),FALSE)))</f>
        <v>#N/A</v>
      </c>
      <c r="BW17" s="15" t="e">
        <f>IF($AA17="NN",1,IF($AA17="YY",VLOOKUP("YY",gsdfactors,MATCH(BW$7,'Proposed Factors'!$J$11:$P$11,0),FALSE),VLOOKUP(CONCATENATE($Z17,$AA17),gsdfactors,MATCH(BW$7,'Proposed Factors'!$J$11:$P$11,0),FALSE)))</f>
        <v>#N/A</v>
      </c>
      <c r="BX17" s="15" t="e">
        <f>IF($AA17="NN",1,IF($AA17="YY",VLOOKUP("YY",gsdfactors,MATCH(BX$7,'Proposed Factors'!$J$11:$P$11,0),FALSE),VLOOKUP(CONCATENATE($Z17,$AA17),gsdfactors,MATCH(BX$7,'Proposed Factors'!$J$11:$P$11,0),FALSE)))</f>
        <v>#N/A</v>
      </c>
      <c r="BZ17" s="55" t="e">
        <f t="shared" si="9"/>
        <v>#N/A</v>
      </c>
      <c r="CA17" s="55" t="e">
        <f t="shared" si="10"/>
        <v>#N/A</v>
      </c>
      <c r="CB17" s="55" t="e">
        <f t="shared" si="11"/>
        <v>#N/A</v>
      </c>
      <c r="CC17" s="55" t="e">
        <f t="shared" si="12"/>
        <v>#N/A</v>
      </c>
      <c r="CD17" s="55" t="e">
        <f t="shared" si="13"/>
        <v>#N/A</v>
      </c>
      <c r="CF17" s="55" t="e">
        <f t="shared" si="14"/>
        <v>#N/A</v>
      </c>
      <c r="CG17" s="55" t="e">
        <f t="shared" si="15"/>
        <v>#N/A</v>
      </c>
      <c r="CH17" s="55" t="e">
        <f t="shared" si="16"/>
        <v>#N/A</v>
      </c>
      <c r="CI17" s="55" t="e">
        <f t="shared" si="17"/>
        <v>#N/A</v>
      </c>
      <c r="CJ17" s="55" t="e">
        <f t="shared" si="18"/>
        <v>#N/A</v>
      </c>
      <c r="CL17" s="55" t="str">
        <f t="shared" si="19"/>
        <v>11FS</v>
      </c>
      <c r="CM17" s="58">
        <f t="shared" si="20"/>
        <v>3.8949491179575873E-3</v>
      </c>
      <c r="CN17" s="58">
        <f t="shared" si="21"/>
        <v>3.7850740778701281E-3</v>
      </c>
      <c r="CO17" s="58">
        <f t="shared" si="22"/>
        <v>4.0111966571334205E-3</v>
      </c>
      <c r="CP17" s="58">
        <f t="shared" si="23"/>
        <v>4.0686722176565731E-3</v>
      </c>
      <c r="CQ17" s="58">
        <f t="shared" si="24"/>
        <v>3.9126099668501209E-3</v>
      </c>
      <c r="CR17" s="5">
        <f t="shared" si="56"/>
        <v>1.0440792567640318</v>
      </c>
      <c r="CS17" s="5">
        <f t="shared" si="57"/>
        <v>1.0421791980244925</v>
      </c>
      <c r="CT17" s="5">
        <f t="shared" si="58"/>
        <v>1.1007252791025339</v>
      </c>
      <c r="CU17" s="5">
        <f t="shared" si="59"/>
        <v>1.134036661589735</v>
      </c>
      <c r="CV17" s="5">
        <f t="shared" si="60"/>
        <v>1.0644377990982177</v>
      </c>
    </row>
    <row r="18" spans="1:100" x14ac:dyDescent="0.25">
      <c r="A18" s="174" t="str">
        <f t="shared" si="26"/>
        <v>NNNN</v>
      </c>
      <c r="B18" s="174" t="str">
        <f t="shared" si="27"/>
        <v>NNNN</v>
      </c>
      <c r="C18" s="29" t="str">
        <f t="shared" si="28"/>
        <v>NN</v>
      </c>
      <c r="D18" s="29" t="str">
        <f t="shared" si="29"/>
        <v>N</v>
      </c>
      <c r="E18" s="29" t="str">
        <f t="shared" si="30"/>
        <v>N</v>
      </c>
      <c r="F18" s="175" t="s">
        <v>5</v>
      </c>
      <c r="G18" s="175" t="s">
        <v>6</v>
      </c>
      <c r="H18" s="175" t="s">
        <v>7</v>
      </c>
      <c r="I18" s="176">
        <v>9</v>
      </c>
      <c r="J18" s="175" t="s">
        <v>5</v>
      </c>
      <c r="K18" s="175" t="s">
        <v>5</v>
      </c>
      <c r="L18" s="176">
        <v>1845</v>
      </c>
      <c r="M18" s="176">
        <v>651</v>
      </c>
      <c r="N18" s="176">
        <v>1555</v>
      </c>
      <c r="O18" s="176">
        <v>1515</v>
      </c>
      <c r="P18" s="176">
        <v>1785</v>
      </c>
      <c r="Q18" s="1"/>
      <c r="R18" s="13" t="s">
        <v>351</v>
      </c>
      <c r="S18" s="35">
        <v>8013</v>
      </c>
      <c r="T18" s="35">
        <v>3323</v>
      </c>
      <c r="U18" s="35">
        <v>6536</v>
      </c>
      <c r="V18" s="35">
        <v>6390</v>
      </c>
      <c r="W18" s="35">
        <v>7738</v>
      </c>
      <c r="X18" s="35"/>
      <c r="Y18" s="53">
        <f t="shared" si="31"/>
        <v>11</v>
      </c>
      <c r="Z18" s="52" t="str">
        <f t="shared" si="32"/>
        <v>MM</v>
      </c>
      <c r="AA18" s="52" t="str">
        <f t="shared" si="33"/>
        <v>MM</v>
      </c>
      <c r="AB18" s="1"/>
      <c r="AC18" s="128">
        <f t="shared" si="34"/>
        <v>2.2251694911018215E-3</v>
      </c>
      <c r="AD18" s="128">
        <f t="shared" si="35"/>
        <v>1.591522353633106E-3</v>
      </c>
      <c r="AE18" s="128">
        <f t="shared" si="36"/>
        <v>2.0918520187524162E-3</v>
      </c>
      <c r="AF18" s="128">
        <f t="shared" si="37"/>
        <v>2.1166502866421478E-3</v>
      </c>
      <c r="AG18" s="128">
        <f t="shared" si="38"/>
        <v>2.1937378395396156E-3</v>
      </c>
      <c r="AI18" s="129">
        <f t="shared" ref="AI18:AM27" si="61">IFERROR(IF($Z18="NN",VLOOKUP(CONCATENATE(AI$7,"NNXXX"),bdfactors,8,FALSE),VLOOKUP(CONCATENATE(AI$7,$Y18,$Z18),bdfactors,8,FALSE)),VLOOKUP(CONCATENATE(AI$7,$Y18,"XX"),bdfactors,8,FALSE))</f>
        <v>1.127</v>
      </c>
      <c r="AJ18" s="51">
        <f t="shared" si="61"/>
        <v>1.1140000000000001</v>
      </c>
      <c r="AK18" s="48">
        <f t="shared" si="61"/>
        <v>1.167</v>
      </c>
      <c r="AL18" s="51">
        <f t="shared" si="61"/>
        <v>1.2030000000000001</v>
      </c>
      <c r="AM18" s="49">
        <f t="shared" si="61"/>
        <v>1.119</v>
      </c>
      <c r="AN18" s="15"/>
      <c r="AO18" s="106">
        <f t="shared" si="2"/>
        <v>1.0440792567640318</v>
      </c>
      <c r="AP18" s="106">
        <f t="shared" si="3"/>
        <v>1.0421791980244925</v>
      </c>
      <c r="AQ18" s="106">
        <f t="shared" si="4"/>
        <v>1.1007252791025339</v>
      </c>
      <c r="AR18" s="106">
        <f t="shared" si="5"/>
        <v>1.134036661589735</v>
      </c>
      <c r="AS18" s="106">
        <f t="shared" si="6"/>
        <v>1.0644377990982177</v>
      </c>
      <c r="AT18" s="15"/>
      <c r="AU18" s="106">
        <f t="shared" si="46"/>
        <v>4.4079256764031793E-2</v>
      </c>
      <c r="AV18" s="106">
        <f t="shared" si="47"/>
        <v>4.2179198024492548E-2</v>
      </c>
      <c r="AW18" s="106">
        <f t="shared" si="48"/>
        <v>0.10072527910253393</v>
      </c>
      <c r="AX18" s="106">
        <f t="shared" si="49"/>
        <v>0.13403666158973504</v>
      </c>
      <c r="AY18" s="106">
        <f t="shared" si="50"/>
        <v>6.4437799098217674E-2</v>
      </c>
      <c r="AZ18" s="15"/>
      <c r="BA18" s="106">
        <f t="shared" si="40"/>
        <v>4.4079256764031793E-2</v>
      </c>
      <c r="BB18" s="106">
        <f t="shared" si="41"/>
        <v>4.2179198024492548E-2</v>
      </c>
      <c r="BC18" s="106">
        <f t="shared" si="42"/>
        <v>0.10072527910253393</v>
      </c>
      <c r="BD18" s="107">
        <f t="shared" si="43"/>
        <v>0.13403666158973504</v>
      </c>
      <c r="BE18" s="106">
        <f t="shared" si="44"/>
        <v>6.4437799098217674E-2</v>
      </c>
      <c r="BF18" s="109"/>
      <c r="BG18" s="223" t="str">
        <f t="shared" si="45"/>
        <v>11MM</v>
      </c>
      <c r="BH18" s="106">
        <f t="shared" si="51"/>
        <v>1.0440792567640318</v>
      </c>
      <c r="BI18" s="106">
        <f t="shared" si="52"/>
        <v>1.0421791980244925</v>
      </c>
      <c r="BJ18" s="106">
        <f t="shared" si="53"/>
        <v>1.1007252791025339</v>
      </c>
      <c r="BK18" s="106">
        <f t="shared" si="54"/>
        <v>1.134036661589735</v>
      </c>
      <c r="BL18" s="106">
        <f t="shared" si="55"/>
        <v>1.0644377990982177</v>
      </c>
      <c r="BM18" s="109"/>
      <c r="BN18" s="15">
        <f>IF($Z18="NN",VLOOKUP("N",ylfactors,MATCH(BN$7,'Proposed Factors'!$J$3:$P$3,0),FALSE),IF('Query Result 1'!$Y18&lt;49,VLOOKUP("YA",ylfactors,MATCH(BN$7,'Proposed Factors'!$J$3:$P$3,0),FALSE),VLOOKUP("YB",ylfactors,MATCH(BN$7,'Proposed Factors'!$J$3:$P$3,0),FALSE)))</f>
        <v>1</v>
      </c>
      <c r="BO18" s="15">
        <f>IF($Z18="NN",VLOOKUP("N",ylfactors,MATCH(BO$7,'Proposed Factors'!$J$3:$P$3,0),FALSE),IF('Query Result 1'!$Y18&lt;49,VLOOKUP("YA",ylfactors,MATCH(BO$7,'Proposed Factors'!$J$3:$P$3,0),FALSE),VLOOKUP("YB",ylfactors,MATCH(BO$7,'Proposed Factors'!$J$3:$P$3,0),FALSE)))</f>
        <v>1</v>
      </c>
      <c r="BP18" s="15">
        <f>IF($Z18="NN",VLOOKUP("N",ylfactors,MATCH(BP$7,'Proposed Factors'!$J$3:$P$3,0),FALSE),IF('Query Result 1'!$Y18&lt;49,VLOOKUP("YA",ylfactors,MATCH(BP$7,'Proposed Factors'!$J$3:$P$3,0),FALSE),VLOOKUP("YB",ylfactors,MATCH(BP$7,'Proposed Factors'!$J$3:$P$3,0),FALSE)))</f>
        <v>1</v>
      </c>
      <c r="BQ18" s="15">
        <f>IF($Z18="NN",VLOOKUP("N",ylfactors,MATCH(BQ$7,'Proposed Factors'!$J$3:$P$3,0),FALSE),IF('Query Result 1'!$Y18&lt;49,VLOOKUP("YA",ylfactors,MATCH(BQ$7,'Proposed Factors'!$J$3:$P$3,0),FALSE),VLOOKUP("YB",ylfactors,MATCH(BQ$7,'Proposed Factors'!$J$3:$P$3,0),FALSE)))</f>
        <v>1</v>
      </c>
      <c r="BR18" s="15">
        <f>IF($Z18="NN",VLOOKUP("N",ylfactors,MATCH(BR$7,'Proposed Factors'!$J$3:$P$3,0),FALSE),IF('Query Result 1'!$Y18&lt;49,VLOOKUP("YA",ylfactors,MATCH(BR$7,'Proposed Factors'!$J$3:$P$3,0),FALSE),VLOOKUP("YB",ylfactors,MATCH(BR$7,'Proposed Factors'!$J$3:$P$3,0),FALSE)))</f>
        <v>1</v>
      </c>
      <c r="BS18" s="15"/>
      <c r="BT18" s="15" t="e">
        <f>IF($AA18="NN",1,IF($AA18="YY",VLOOKUP("YY",gsdfactors,MATCH(BT$7,'Proposed Factors'!$J$11:$P$11,0),FALSE),VLOOKUP(CONCATENATE($Z18,$AA18),gsdfactors,MATCH(BT$7,'Proposed Factors'!$J$11:$P$11,0),FALSE)))</f>
        <v>#N/A</v>
      </c>
      <c r="BU18" s="15" t="e">
        <f>IF($AA18="NN",1,IF($AA18="YY",VLOOKUP("YY",gsdfactors,MATCH(BU$7,'Proposed Factors'!$J$11:$P$11,0),FALSE),VLOOKUP(CONCATENATE($Z18,$AA18),gsdfactors,MATCH(BU$7,'Proposed Factors'!$J$11:$P$11,0),FALSE)))</f>
        <v>#N/A</v>
      </c>
      <c r="BV18" s="15" t="e">
        <f>IF($AA18="NN",1,IF($AA18="YY",VLOOKUP("YY",gsdfactors,MATCH(BV$7,'Proposed Factors'!$J$11:$P$11,0),FALSE),VLOOKUP(CONCATENATE($Z18,$AA18),gsdfactors,MATCH(BV$7,'Proposed Factors'!$J$11:$P$11,0),FALSE)))</f>
        <v>#N/A</v>
      </c>
      <c r="BW18" s="15" t="e">
        <f>IF($AA18="NN",1,IF($AA18="YY",VLOOKUP("YY",gsdfactors,MATCH(BW$7,'Proposed Factors'!$J$11:$P$11,0),FALSE),VLOOKUP(CONCATENATE($Z18,$AA18),gsdfactors,MATCH(BW$7,'Proposed Factors'!$J$11:$P$11,0),FALSE)))</f>
        <v>#N/A</v>
      </c>
      <c r="BX18" s="15" t="e">
        <f>IF($AA18="NN",1,IF($AA18="YY",VLOOKUP("YY",gsdfactors,MATCH(BX$7,'Proposed Factors'!$J$11:$P$11,0),FALSE),VLOOKUP(CONCATENATE($Z18,$AA18),gsdfactors,MATCH(BX$7,'Proposed Factors'!$J$11:$P$11,0),FALSE)))</f>
        <v>#N/A</v>
      </c>
      <c r="BZ18" s="55" t="e">
        <f t="shared" si="9"/>
        <v>#N/A</v>
      </c>
      <c r="CA18" s="55" t="e">
        <f t="shared" si="10"/>
        <v>#N/A</v>
      </c>
      <c r="CB18" s="55" t="e">
        <f t="shared" si="11"/>
        <v>#N/A</v>
      </c>
      <c r="CC18" s="55" t="e">
        <f t="shared" si="12"/>
        <v>#N/A</v>
      </c>
      <c r="CD18" s="55" t="e">
        <f t="shared" si="13"/>
        <v>#N/A</v>
      </c>
      <c r="CF18" s="55" t="e">
        <f t="shared" si="14"/>
        <v>#N/A</v>
      </c>
      <c r="CG18" s="55" t="e">
        <f t="shared" si="15"/>
        <v>#N/A</v>
      </c>
      <c r="CH18" s="55" t="e">
        <f t="shared" si="16"/>
        <v>#N/A</v>
      </c>
      <c r="CI18" s="55" t="e">
        <f t="shared" si="17"/>
        <v>#N/A</v>
      </c>
      <c r="CJ18" s="55" t="e">
        <f t="shared" si="18"/>
        <v>#N/A</v>
      </c>
      <c r="CL18" s="55" t="str">
        <f t="shared" si="19"/>
        <v>11MM</v>
      </c>
      <c r="CM18" s="58">
        <f t="shared" si="20"/>
        <v>2.2251694911018215E-3</v>
      </c>
      <c r="CN18" s="58">
        <f t="shared" si="21"/>
        <v>1.591522353633106E-3</v>
      </c>
      <c r="CO18" s="58">
        <f t="shared" si="22"/>
        <v>2.0918520187524162E-3</v>
      </c>
      <c r="CP18" s="58">
        <f t="shared" si="23"/>
        <v>2.1166502866421478E-3</v>
      </c>
      <c r="CQ18" s="58">
        <f t="shared" si="24"/>
        <v>2.1937378395396156E-3</v>
      </c>
      <c r="CR18" s="5">
        <f t="shared" si="56"/>
        <v>1.0440792567640318</v>
      </c>
      <c r="CS18" s="5">
        <f t="shared" si="57"/>
        <v>1.0421791980244925</v>
      </c>
      <c r="CT18" s="5">
        <f t="shared" si="58"/>
        <v>1.1007252791025339</v>
      </c>
      <c r="CU18" s="5">
        <f t="shared" si="59"/>
        <v>1.134036661589735</v>
      </c>
      <c r="CV18" s="5">
        <f t="shared" si="60"/>
        <v>1.0644377990982177</v>
      </c>
    </row>
    <row r="19" spans="1:100" x14ac:dyDescent="0.25">
      <c r="A19" s="174" t="str">
        <f t="shared" si="26"/>
        <v>NNNN</v>
      </c>
      <c r="B19" s="174" t="str">
        <f t="shared" si="27"/>
        <v>NNNN</v>
      </c>
      <c r="C19" s="29" t="str">
        <f t="shared" si="28"/>
        <v>NN</v>
      </c>
      <c r="D19" s="29" t="str">
        <f t="shared" si="29"/>
        <v>N</v>
      </c>
      <c r="E19" s="29" t="str">
        <f t="shared" si="30"/>
        <v>N</v>
      </c>
      <c r="F19" s="175" t="s">
        <v>5</v>
      </c>
      <c r="G19" s="175" t="s">
        <v>6</v>
      </c>
      <c r="H19" s="175" t="s">
        <v>7</v>
      </c>
      <c r="I19" s="176">
        <v>10</v>
      </c>
      <c r="J19" s="175" t="s">
        <v>5</v>
      </c>
      <c r="K19" s="175" t="s">
        <v>5</v>
      </c>
      <c r="L19" s="176">
        <v>1731</v>
      </c>
      <c r="M19" s="176">
        <v>614</v>
      </c>
      <c r="N19" s="176">
        <v>1430</v>
      </c>
      <c r="O19" s="176">
        <v>1391</v>
      </c>
      <c r="P19" s="176">
        <v>1659</v>
      </c>
      <c r="Q19" s="1"/>
      <c r="R19" s="13" t="s">
        <v>435</v>
      </c>
      <c r="S19" s="35">
        <v>14006</v>
      </c>
      <c r="T19" s="35">
        <v>7453</v>
      </c>
      <c r="U19" s="35">
        <v>11663</v>
      </c>
      <c r="V19" s="35">
        <v>11237</v>
      </c>
      <c r="W19" s="35">
        <v>13705</v>
      </c>
      <c r="X19" s="35"/>
      <c r="Y19" s="53">
        <f t="shared" si="31"/>
        <v>11</v>
      </c>
      <c r="Z19" s="52" t="str">
        <f t="shared" si="32"/>
        <v>MS</v>
      </c>
      <c r="AA19" s="52" t="str">
        <f t="shared" si="33"/>
        <v>MS</v>
      </c>
      <c r="AB19" s="1"/>
      <c r="AC19" s="128">
        <f t="shared" si="34"/>
        <v>3.8893952193151267E-3</v>
      </c>
      <c r="AD19" s="128">
        <f t="shared" si="35"/>
        <v>3.5695504368424731E-3</v>
      </c>
      <c r="AE19" s="128">
        <f t="shared" si="36"/>
        <v>3.7327524624708435E-3</v>
      </c>
      <c r="AF19" s="128">
        <f t="shared" si="37"/>
        <v>3.722190809232835E-3</v>
      </c>
      <c r="AG19" s="128">
        <f t="shared" si="38"/>
        <v>3.8853937827462433E-3</v>
      </c>
      <c r="AI19" s="129">
        <f t="shared" si="61"/>
        <v>1.155</v>
      </c>
      <c r="AJ19" s="51">
        <f t="shared" si="61"/>
        <v>1.1140000000000001</v>
      </c>
      <c r="AK19" s="48">
        <f t="shared" si="61"/>
        <v>1.171</v>
      </c>
      <c r="AL19" s="51">
        <f t="shared" si="61"/>
        <v>1.2310000000000001</v>
      </c>
      <c r="AM19" s="49">
        <f t="shared" si="61"/>
        <v>1.145</v>
      </c>
      <c r="AN19" s="15"/>
      <c r="AO19" s="106">
        <f t="shared" si="2"/>
        <v>1.0700191140749395</v>
      </c>
      <c r="AP19" s="106">
        <f t="shared" si="3"/>
        <v>1.0421791980244925</v>
      </c>
      <c r="AQ19" s="106">
        <f t="shared" si="4"/>
        <v>1.1044981163916601</v>
      </c>
      <c r="AR19" s="106">
        <f t="shared" si="5"/>
        <v>1.1604315298561627</v>
      </c>
      <c r="AS19" s="106">
        <f t="shared" si="6"/>
        <v>1.0891700446536723</v>
      </c>
      <c r="AT19" s="15"/>
      <c r="AU19" s="106">
        <f t="shared" si="46"/>
        <v>7.0019114074939548E-2</v>
      </c>
      <c r="AV19" s="106">
        <f t="shared" si="47"/>
        <v>4.2179198024492548E-2</v>
      </c>
      <c r="AW19" s="106">
        <f t="shared" si="48"/>
        <v>0.10449811639166007</v>
      </c>
      <c r="AX19" s="106">
        <f t="shared" si="49"/>
        <v>0.16043152985616271</v>
      </c>
      <c r="AY19" s="106">
        <f t="shared" si="50"/>
        <v>8.9170044653672287E-2</v>
      </c>
      <c r="AZ19" s="15"/>
      <c r="BA19" s="106">
        <f t="shared" si="40"/>
        <v>7.0019114074939548E-2</v>
      </c>
      <c r="BB19" s="106">
        <f t="shared" si="41"/>
        <v>4.2179198024492548E-2</v>
      </c>
      <c r="BC19" s="106">
        <f t="shared" si="42"/>
        <v>0.10449811639166007</v>
      </c>
      <c r="BD19" s="107">
        <f t="shared" si="43"/>
        <v>0.16043152985616271</v>
      </c>
      <c r="BE19" s="106">
        <f t="shared" si="44"/>
        <v>8.9170044653672287E-2</v>
      </c>
      <c r="BF19" s="109"/>
      <c r="BG19" s="223" t="str">
        <f t="shared" si="45"/>
        <v>11MS</v>
      </c>
      <c r="BH19" s="106">
        <f t="shared" si="51"/>
        <v>1.0700191140749395</v>
      </c>
      <c r="BI19" s="106">
        <f t="shared" si="52"/>
        <v>1.0421791980244925</v>
      </c>
      <c r="BJ19" s="106">
        <f t="shared" si="53"/>
        <v>1.1044981163916601</v>
      </c>
      <c r="BK19" s="106">
        <f t="shared" si="54"/>
        <v>1.1604315298561627</v>
      </c>
      <c r="BL19" s="106">
        <f t="shared" si="55"/>
        <v>1.0891700446536723</v>
      </c>
      <c r="BM19" s="109"/>
      <c r="BN19" s="15">
        <f>IF($Z19="NN",VLOOKUP("N",ylfactors,MATCH(BN$7,'Proposed Factors'!$J$3:$P$3,0),FALSE),IF('Query Result 1'!$Y19&lt;49,VLOOKUP("YA",ylfactors,MATCH(BN$7,'Proposed Factors'!$J$3:$P$3,0),FALSE),VLOOKUP("YB",ylfactors,MATCH(BN$7,'Proposed Factors'!$J$3:$P$3,0),FALSE)))</f>
        <v>1</v>
      </c>
      <c r="BO19" s="15">
        <f>IF($Z19="NN",VLOOKUP("N",ylfactors,MATCH(BO$7,'Proposed Factors'!$J$3:$P$3,0),FALSE),IF('Query Result 1'!$Y19&lt;49,VLOOKUP("YA",ylfactors,MATCH(BO$7,'Proposed Factors'!$J$3:$P$3,0),FALSE),VLOOKUP("YB",ylfactors,MATCH(BO$7,'Proposed Factors'!$J$3:$P$3,0),FALSE)))</f>
        <v>1</v>
      </c>
      <c r="BP19" s="15">
        <f>IF($Z19="NN",VLOOKUP("N",ylfactors,MATCH(BP$7,'Proposed Factors'!$J$3:$P$3,0),FALSE),IF('Query Result 1'!$Y19&lt;49,VLOOKUP("YA",ylfactors,MATCH(BP$7,'Proposed Factors'!$J$3:$P$3,0),FALSE),VLOOKUP("YB",ylfactors,MATCH(BP$7,'Proposed Factors'!$J$3:$P$3,0),FALSE)))</f>
        <v>1</v>
      </c>
      <c r="BQ19" s="15">
        <f>IF($Z19="NN",VLOOKUP("N",ylfactors,MATCH(BQ$7,'Proposed Factors'!$J$3:$P$3,0),FALSE),IF('Query Result 1'!$Y19&lt;49,VLOOKUP("YA",ylfactors,MATCH(BQ$7,'Proposed Factors'!$J$3:$P$3,0),FALSE),VLOOKUP("YB",ylfactors,MATCH(BQ$7,'Proposed Factors'!$J$3:$P$3,0),FALSE)))</f>
        <v>1</v>
      </c>
      <c r="BR19" s="15">
        <f>IF($Z19="NN",VLOOKUP("N",ylfactors,MATCH(BR$7,'Proposed Factors'!$J$3:$P$3,0),FALSE),IF('Query Result 1'!$Y19&lt;49,VLOOKUP("YA",ylfactors,MATCH(BR$7,'Proposed Factors'!$J$3:$P$3,0),FALSE),VLOOKUP("YB",ylfactors,MATCH(BR$7,'Proposed Factors'!$J$3:$P$3,0),FALSE)))</f>
        <v>1</v>
      </c>
      <c r="BS19" s="15"/>
      <c r="BT19" s="15" t="e">
        <f>IF($AA19="NN",1,IF($AA19="YY",VLOOKUP("YY",gsdfactors,MATCH(BT$7,'Proposed Factors'!$J$11:$P$11,0),FALSE),VLOOKUP(CONCATENATE($Z19,$AA19),gsdfactors,MATCH(BT$7,'Proposed Factors'!$J$11:$P$11,0),FALSE)))</f>
        <v>#N/A</v>
      </c>
      <c r="BU19" s="15" t="e">
        <f>IF($AA19="NN",1,IF($AA19="YY",VLOOKUP("YY",gsdfactors,MATCH(BU$7,'Proposed Factors'!$J$11:$P$11,0),FALSE),VLOOKUP(CONCATENATE($Z19,$AA19),gsdfactors,MATCH(BU$7,'Proposed Factors'!$J$11:$P$11,0),FALSE)))</f>
        <v>#N/A</v>
      </c>
      <c r="BV19" s="15" t="e">
        <f>IF($AA19="NN",1,IF($AA19="YY",VLOOKUP("YY",gsdfactors,MATCH(BV$7,'Proposed Factors'!$J$11:$P$11,0),FALSE),VLOOKUP(CONCATENATE($Z19,$AA19),gsdfactors,MATCH(BV$7,'Proposed Factors'!$J$11:$P$11,0),FALSE)))</f>
        <v>#N/A</v>
      </c>
      <c r="BW19" s="15" t="e">
        <f>IF($AA19="NN",1,IF($AA19="YY",VLOOKUP("YY",gsdfactors,MATCH(BW$7,'Proposed Factors'!$J$11:$P$11,0),FALSE),VLOOKUP(CONCATENATE($Z19,$AA19),gsdfactors,MATCH(BW$7,'Proposed Factors'!$J$11:$P$11,0),FALSE)))</f>
        <v>#N/A</v>
      </c>
      <c r="BX19" s="15" t="e">
        <f>IF($AA19="NN",1,IF($AA19="YY",VLOOKUP("YY",gsdfactors,MATCH(BX$7,'Proposed Factors'!$J$11:$P$11,0),FALSE),VLOOKUP(CONCATENATE($Z19,$AA19),gsdfactors,MATCH(BX$7,'Proposed Factors'!$J$11:$P$11,0),FALSE)))</f>
        <v>#N/A</v>
      </c>
      <c r="BZ19" s="55" t="e">
        <f t="shared" si="9"/>
        <v>#N/A</v>
      </c>
      <c r="CA19" s="55" t="e">
        <f t="shared" si="10"/>
        <v>#N/A</v>
      </c>
      <c r="CB19" s="55" t="e">
        <f t="shared" si="11"/>
        <v>#N/A</v>
      </c>
      <c r="CC19" s="55" t="e">
        <f t="shared" si="12"/>
        <v>#N/A</v>
      </c>
      <c r="CD19" s="55" t="e">
        <f t="shared" si="13"/>
        <v>#N/A</v>
      </c>
      <c r="CF19" s="55" t="e">
        <f t="shared" si="14"/>
        <v>#N/A</v>
      </c>
      <c r="CG19" s="55" t="e">
        <f t="shared" si="15"/>
        <v>#N/A</v>
      </c>
      <c r="CH19" s="55" t="e">
        <f t="shared" si="16"/>
        <v>#N/A</v>
      </c>
      <c r="CI19" s="55" t="e">
        <f t="shared" si="17"/>
        <v>#N/A</v>
      </c>
      <c r="CJ19" s="55" t="e">
        <f t="shared" si="18"/>
        <v>#N/A</v>
      </c>
      <c r="CL19" s="55" t="str">
        <f t="shared" si="19"/>
        <v>11MS</v>
      </c>
      <c r="CM19" s="58">
        <f t="shared" si="20"/>
        <v>3.8893952193151267E-3</v>
      </c>
      <c r="CN19" s="58">
        <f t="shared" si="21"/>
        <v>3.5695504368424731E-3</v>
      </c>
      <c r="CO19" s="58">
        <f t="shared" si="22"/>
        <v>3.7327524624708435E-3</v>
      </c>
      <c r="CP19" s="58">
        <f t="shared" si="23"/>
        <v>3.722190809232835E-3</v>
      </c>
      <c r="CQ19" s="58">
        <f t="shared" si="24"/>
        <v>3.8853937827462433E-3</v>
      </c>
      <c r="CR19" s="5">
        <f t="shared" si="56"/>
        <v>1.0700191140749395</v>
      </c>
      <c r="CS19" s="5">
        <f t="shared" si="57"/>
        <v>1.0421791980244925</v>
      </c>
      <c r="CT19" s="5">
        <f t="shared" si="58"/>
        <v>1.1044981163916601</v>
      </c>
      <c r="CU19" s="5">
        <f t="shared" si="59"/>
        <v>1.1604315298561627</v>
      </c>
      <c r="CV19" s="5">
        <f t="shared" si="60"/>
        <v>1.0891700446536723</v>
      </c>
    </row>
    <row r="20" spans="1:100" x14ac:dyDescent="0.25">
      <c r="A20" s="174" t="str">
        <f t="shared" si="26"/>
        <v>NNNN</v>
      </c>
      <c r="B20" s="174" t="str">
        <f t="shared" si="27"/>
        <v>NNNN</v>
      </c>
      <c r="C20" s="29" t="str">
        <f t="shared" si="28"/>
        <v>NN</v>
      </c>
      <c r="D20" s="29" t="str">
        <f t="shared" si="29"/>
        <v>N</v>
      </c>
      <c r="E20" s="29" t="str">
        <f t="shared" si="30"/>
        <v>N</v>
      </c>
      <c r="F20" s="175" t="s">
        <v>5</v>
      </c>
      <c r="G20" s="175" t="s">
        <v>6</v>
      </c>
      <c r="H20" s="175" t="s">
        <v>7</v>
      </c>
      <c r="I20" s="176">
        <v>11</v>
      </c>
      <c r="J20" s="175" t="s">
        <v>5</v>
      </c>
      <c r="K20" s="175" t="s">
        <v>5</v>
      </c>
      <c r="L20" s="176">
        <v>1834</v>
      </c>
      <c r="M20" s="176">
        <v>739</v>
      </c>
      <c r="N20" s="176">
        <v>1551</v>
      </c>
      <c r="O20" s="176">
        <v>1514</v>
      </c>
      <c r="P20" s="176">
        <v>1786</v>
      </c>
      <c r="Q20" s="1"/>
      <c r="R20" s="13" t="s">
        <v>184</v>
      </c>
      <c r="S20" s="35">
        <v>12931</v>
      </c>
      <c r="T20" s="35">
        <v>6012</v>
      </c>
      <c r="U20" s="35">
        <v>11348</v>
      </c>
      <c r="V20" s="35">
        <v>11162</v>
      </c>
      <c r="W20" s="35">
        <v>12634</v>
      </c>
      <c r="X20" s="35"/>
      <c r="Y20" s="53">
        <f t="shared" si="31"/>
        <v>12</v>
      </c>
      <c r="Z20" s="52" t="str">
        <f t="shared" si="32"/>
        <v>FM</v>
      </c>
      <c r="AA20" s="52" t="str">
        <f t="shared" si="33"/>
        <v>FM</v>
      </c>
      <c r="AB20" s="1"/>
      <c r="AC20" s="128">
        <f t="shared" si="34"/>
        <v>3.5908731672828717E-3</v>
      </c>
      <c r="AD20" s="128">
        <f t="shared" si="35"/>
        <v>2.8793958441294715E-3</v>
      </c>
      <c r="AE20" s="128">
        <f t="shared" si="36"/>
        <v>3.6319364609550828E-3</v>
      </c>
      <c r="AF20" s="128">
        <f t="shared" si="37"/>
        <v>3.6973474960093357E-3</v>
      </c>
      <c r="AG20" s="128">
        <f t="shared" si="38"/>
        <v>3.5817632288373613E-3</v>
      </c>
      <c r="AI20" s="129">
        <f t="shared" si="61"/>
        <v>1.123</v>
      </c>
      <c r="AJ20" s="51">
        <f t="shared" si="61"/>
        <v>1.0920000000000001</v>
      </c>
      <c r="AK20" s="48">
        <f t="shared" si="61"/>
        <v>1.1599999999999999</v>
      </c>
      <c r="AL20" s="51">
        <f t="shared" si="61"/>
        <v>1.18</v>
      </c>
      <c r="AM20" s="49">
        <f t="shared" si="61"/>
        <v>1.117</v>
      </c>
      <c r="AN20" s="15"/>
      <c r="AO20" s="106">
        <f t="shared" si="2"/>
        <v>1.0403735628624737</v>
      </c>
      <c r="AP20" s="106">
        <f t="shared" si="3"/>
        <v>1.0215975621568634</v>
      </c>
      <c r="AQ20" s="106">
        <f t="shared" si="4"/>
        <v>1.0941228138465633</v>
      </c>
      <c r="AR20" s="106">
        <f t="shared" si="5"/>
        <v>1.1123551626565977</v>
      </c>
      <c r="AS20" s="106">
        <f t="shared" si="6"/>
        <v>1.062535318670875</v>
      </c>
      <c r="AT20" s="15"/>
      <c r="AU20" s="106">
        <f t="shared" si="46"/>
        <v>4.0373562862473733E-2</v>
      </c>
      <c r="AV20" s="106">
        <f t="shared" si="47"/>
        <v>2.159756215686337E-2</v>
      </c>
      <c r="AW20" s="106">
        <f t="shared" si="48"/>
        <v>9.4122813846563291E-2</v>
      </c>
      <c r="AX20" s="106">
        <f t="shared" si="49"/>
        <v>0.11235516265659773</v>
      </c>
      <c r="AY20" s="106">
        <f t="shared" si="50"/>
        <v>6.2535318670875029E-2</v>
      </c>
      <c r="AZ20" s="15"/>
      <c r="BA20" s="106">
        <f t="shared" si="40"/>
        <v>4.0373562862473733E-2</v>
      </c>
      <c r="BB20" s="106">
        <f t="shared" si="41"/>
        <v>2.159756215686337E-2</v>
      </c>
      <c r="BC20" s="106">
        <f t="shared" si="42"/>
        <v>9.4122813846563291E-2</v>
      </c>
      <c r="BD20" s="107">
        <f t="shared" si="43"/>
        <v>0.11235516265659773</v>
      </c>
      <c r="BE20" s="106">
        <f t="shared" si="44"/>
        <v>6.2535318670875029E-2</v>
      </c>
      <c r="BF20" s="109"/>
      <c r="BG20" s="223" t="str">
        <f t="shared" si="45"/>
        <v>12FM</v>
      </c>
      <c r="BH20" s="106">
        <f t="shared" si="51"/>
        <v>1.0403735628624737</v>
      </c>
      <c r="BI20" s="106">
        <f t="shared" si="52"/>
        <v>1.0215975621568634</v>
      </c>
      <c r="BJ20" s="106">
        <f t="shared" si="53"/>
        <v>1.0941228138465633</v>
      </c>
      <c r="BK20" s="106">
        <f t="shared" si="54"/>
        <v>1.1123551626565977</v>
      </c>
      <c r="BL20" s="106">
        <f t="shared" si="55"/>
        <v>1.062535318670875</v>
      </c>
      <c r="BM20" s="109"/>
      <c r="BN20" s="15">
        <f>IF($Z20="NN",VLOOKUP("N",ylfactors,MATCH(BN$7,'Proposed Factors'!$J$3:$P$3,0),FALSE),IF('Query Result 1'!$Y20&lt;49,VLOOKUP("YA",ylfactors,MATCH(BN$7,'Proposed Factors'!$J$3:$P$3,0),FALSE),VLOOKUP("YB",ylfactors,MATCH(BN$7,'Proposed Factors'!$J$3:$P$3,0),FALSE)))</f>
        <v>1</v>
      </c>
      <c r="BO20" s="15">
        <f>IF($Z20="NN",VLOOKUP("N",ylfactors,MATCH(BO$7,'Proposed Factors'!$J$3:$P$3,0),FALSE),IF('Query Result 1'!$Y20&lt;49,VLOOKUP("YA",ylfactors,MATCH(BO$7,'Proposed Factors'!$J$3:$P$3,0),FALSE),VLOOKUP("YB",ylfactors,MATCH(BO$7,'Proposed Factors'!$J$3:$P$3,0),FALSE)))</f>
        <v>1</v>
      </c>
      <c r="BP20" s="15">
        <f>IF($Z20="NN",VLOOKUP("N",ylfactors,MATCH(BP$7,'Proposed Factors'!$J$3:$P$3,0),FALSE),IF('Query Result 1'!$Y20&lt;49,VLOOKUP("YA",ylfactors,MATCH(BP$7,'Proposed Factors'!$J$3:$P$3,0),FALSE),VLOOKUP("YB",ylfactors,MATCH(BP$7,'Proposed Factors'!$J$3:$P$3,0),FALSE)))</f>
        <v>1</v>
      </c>
      <c r="BQ20" s="15">
        <f>IF($Z20="NN",VLOOKUP("N",ylfactors,MATCH(BQ$7,'Proposed Factors'!$J$3:$P$3,0),FALSE),IF('Query Result 1'!$Y20&lt;49,VLOOKUP("YA",ylfactors,MATCH(BQ$7,'Proposed Factors'!$J$3:$P$3,0),FALSE),VLOOKUP("YB",ylfactors,MATCH(BQ$7,'Proposed Factors'!$J$3:$P$3,0),FALSE)))</f>
        <v>1</v>
      </c>
      <c r="BR20" s="15">
        <f>IF($Z20="NN",VLOOKUP("N",ylfactors,MATCH(BR$7,'Proposed Factors'!$J$3:$P$3,0),FALSE),IF('Query Result 1'!$Y20&lt;49,VLOOKUP("YA",ylfactors,MATCH(BR$7,'Proposed Factors'!$J$3:$P$3,0),FALSE),VLOOKUP("YB",ylfactors,MATCH(BR$7,'Proposed Factors'!$J$3:$P$3,0),FALSE)))</f>
        <v>1</v>
      </c>
      <c r="BS20" s="15"/>
      <c r="BT20" s="15" t="e">
        <f>IF($AA20="NN",1,IF($AA20="YY",VLOOKUP("YY",gsdfactors,MATCH(BT$7,'Proposed Factors'!$J$11:$P$11,0),FALSE),VLOOKUP(CONCATENATE($Z20,$AA20),gsdfactors,MATCH(BT$7,'Proposed Factors'!$J$11:$P$11,0),FALSE)))</f>
        <v>#N/A</v>
      </c>
      <c r="BU20" s="15" t="e">
        <f>IF($AA20="NN",1,IF($AA20="YY",VLOOKUP("YY",gsdfactors,MATCH(BU$7,'Proposed Factors'!$J$11:$P$11,0),FALSE),VLOOKUP(CONCATENATE($Z20,$AA20),gsdfactors,MATCH(BU$7,'Proposed Factors'!$J$11:$P$11,0),FALSE)))</f>
        <v>#N/A</v>
      </c>
      <c r="BV20" s="15" t="e">
        <f>IF($AA20="NN",1,IF($AA20="YY",VLOOKUP("YY",gsdfactors,MATCH(BV$7,'Proposed Factors'!$J$11:$P$11,0),FALSE),VLOOKUP(CONCATENATE($Z20,$AA20),gsdfactors,MATCH(BV$7,'Proposed Factors'!$J$11:$P$11,0),FALSE)))</f>
        <v>#N/A</v>
      </c>
      <c r="BW20" s="15" t="e">
        <f>IF($AA20="NN",1,IF($AA20="YY",VLOOKUP("YY",gsdfactors,MATCH(BW$7,'Proposed Factors'!$J$11:$P$11,0),FALSE),VLOOKUP(CONCATENATE($Z20,$AA20),gsdfactors,MATCH(BW$7,'Proposed Factors'!$J$11:$P$11,0),FALSE)))</f>
        <v>#N/A</v>
      </c>
      <c r="BX20" s="15" t="e">
        <f>IF($AA20="NN",1,IF($AA20="YY",VLOOKUP("YY",gsdfactors,MATCH(BX$7,'Proposed Factors'!$J$11:$P$11,0),FALSE),VLOOKUP(CONCATENATE($Z20,$AA20),gsdfactors,MATCH(BX$7,'Proposed Factors'!$J$11:$P$11,0),FALSE)))</f>
        <v>#N/A</v>
      </c>
      <c r="BZ20" s="55" t="e">
        <f t="shared" si="9"/>
        <v>#N/A</v>
      </c>
      <c r="CA20" s="55" t="e">
        <f t="shared" si="10"/>
        <v>#N/A</v>
      </c>
      <c r="CB20" s="55" t="e">
        <f t="shared" si="11"/>
        <v>#N/A</v>
      </c>
      <c r="CC20" s="55" t="e">
        <f t="shared" si="12"/>
        <v>#N/A</v>
      </c>
      <c r="CD20" s="55" t="e">
        <f t="shared" si="13"/>
        <v>#N/A</v>
      </c>
      <c r="CF20" s="55" t="e">
        <f t="shared" si="14"/>
        <v>#N/A</v>
      </c>
      <c r="CG20" s="55" t="e">
        <f t="shared" si="15"/>
        <v>#N/A</v>
      </c>
      <c r="CH20" s="55" t="e">
        <f t="shared" si="16"/>
        <v>#N/A</v>
      </c>
      <c r="CI20" s="55" t="e">
        <f t="shared" si="17"/>
        <v>#N/A</v>
      </c>
      <c r="CJ20" s="55" t="e">
        <f t="shared" si="18"/>
        <v>#N/A</v>
      </c>
      <c r="CL20" s="55" t="str">
        <f t="shared" si="19"/>
        <v>12FM</v>
      </c>
      <c r="CM20" s="58">
        <f t="shared" si="20"/>
        <v>3.5908731672828717E-3</v>
      </c>
      <c r="CN20" s="58">
        <f t="shared" si="21"/>
        <v>2.8793958441294715E-3</v>
      </c>
      <c r="CO20" s="58">
        <f t="shared" si="22"/>
        <v>3.6319364609550828E-3</v>
      </c>
      <c r="CP20" s="58">
        <f t="shared" si="23"/>
        <v>3.6973474960093357E-3</v>
      </c>
      <c r="CQ20" s="58">
        <f t="shared" si="24"/>
        <v>3.5817632288373613E-3</v>
      </c>
      <c r="CR20" s="5">
        <f t="shared" si="56"/>
        <v>1.0403735628624737</v>
      </c>
      <c r="CS20" s="5">
        <f t="shared" si="57"/>
        <v>1.0215975621568634</v>
      </c>
      <c r="CT20" s="5">
        <f t="shared" si="58"/>
        <v>1.0941228138465633</v>
      </c>
      <c r="CU20" s="5">
        <f t="shared" si="59"/>
        <v>1.1123551626565977</v>
      </c>
      <c r="CV20" s="5">
        <f t="shared" si="60"/>
        <v>1.062535318670875</v>
      </c>
    </row>
    <row r="21" spans="1:100" x14ac:dyDescent="0.25">
      <c r="A21" s="174" t="str">
        <f t="shared" si="26"/>
        <v>NNNN</v>
      </c>
      <c r="B21" s="174" t="str">
        <f t="shared" si="27"/>
        <v>NNNN</v>
      </c>
      <c r="C21" s="29" t="str">
        <f t="shared" si="28"/>
        <v>NN</v>
      </c>
      <c r="D21" s="29" t="str">
        <f t="shared" si="29"/>
        <v>N</v>
      </c>
      <c r="E21" s="29" t="str">
        <f t="shared" si="30"/>
        <v>N</v>
      </c>
      <c r="F21" s="175" t="s">
        <v>5</v>
      </c>
      <c r="G21" s="175" t="s">
        <v>6</v>
      </c>
      <c r="H21" s="175" t="s">
        <v>7</v>
      </c>
      <c r="I21" s="176">
        <v>12</v>
      </c>
      <c r="J21" s="175" t="s">
        <v>5</v>
      </c>
      <c r="K21" s="175" t="s">
        <v>5</v>
      </c>
      <c r="L21" s="176">
        <v>2005</v>
      </c>
      <c r="M21" s="176">
        <v>827</v>
      </c>
      <c r="N21" s="176">
        <v>1679</v>
      </c>
      <c r="O21" s="176">
        <v>1642</v>
      </c>
      <c r="P21" s="176">
        <v>1931</v>
      </c>
      <c r="Q21" s="1"/>
      <c r="R21" s="13" t="s">
        <v>268</v>
      </c>
      <c r="S21" s="35">
        <v>12993</v>
      </c>
      <c r="T21" s="35">
        <v>7143</v>
      </c>
      <c r="U21" s="35">
        <v>11629</v>
      </c>
      <c r="V21" s="35">
        <v>11369</v>
      </c>
      <c r="W21" s="35">
        <v>12798</v>
      </c>
      <c r="X21" s="35"/>
      <c r="Y21" s="53">
        <f t="shared" si="31"/>
        <v>12</v>
      </c>
      <c r="Z21" s="52" t="str">
        <f t="shared" si="32"/>
        <v>FS</v>
      </c>
      <c r="AA21" s="52" t="str">
        <f t="shared" si="33"/>
        <v>FS</v>
      </c>
      <c r="AB21" s="1"/>
      <c r="AC21" s="128">
        <f t="shared" si="34"/>
        <v>3.6080902530744993E-3</v>
      </c>
      <c r="AD21" s="128">
        <f t="shared" si="35"/>
        <v>3.4210785952456441E-3</v>
      </c>
      <c r="AE21" s="128">
        <f t="shared" si="36"/>
        <v>3.7218707353231105E-3</v>
      </c>
      <c r="AF21" s="128">
        <f t="shared" si="37"/>
        <v>3.7659150405061942E-3</v>
      </c>
      <c r="AG21" s="128">
        <f t="shared" si="38"/>
        <v>3.6282575433481518E-3</v>
      </c>
      <c r="AI21" s="129">
        <f t="shared" si="61"/>
        <v>1.123</v>
      </c>
      <c r="AJ21" s="51">
        <f t="shared" si="61"/>
        <v>1.0920000000000001</v>
      </c>
      <c r="AK21" s="48">
        <f t="shared" si="61"/>
        <v>1.1599999999999999</v>
      </c>
      <c r="AL21" s="51">
        <f t="shared" si="61"/>
        <v>1.18</v>
      </c>
      <c r="AM21" s="49">
        <f t="shared" si="61"/>
        <v>1.117</v>
      </c>
      <c r="AN21" s="15"/>
      <c r="AO21" s="106">
        <f t="shared" si="2"/>
        <v>1.0403735628624737</v>
      </c>
      <c r="AP21" s="106">
        <f t="shared" si="3"/>
        <v>1.0215975621568634</v>
      </c>
      <c r="AQ21" s="106">
        <f t="shared" si="4"/>
        <v>1.0941228138465633</v>
      </c>
      <c r="AR21" s="106">
        <f t="shared" si="5"/>
        <v>1.1123551626565977</v>
      </c>
      <c r="AS21" s="106">
        <f t="shared" si="6"/>
        <v>1.062535318670875</v>
      </c>
      <c r="AT21" s="15"/>
      <c r="AU21" s="106">
        <f t="shared" si="46"/>
        <v>4.0373562862473733E-2</v>
      </c>
      <c r="AV21" s="106">
        <f t="shared" si="47"/>
        <v>2.159756215686337E-2</v>
      </c>
      <c r="AW21" s="106">
        <f t="shared" si="48"/>
        <v>9.4122813846563291E-2</v>
      </c>
      <c r="AX21" s="106">
        <f t="shared" si="49"/>
        <v>0.11235516265659773</v>
      </c>
      <c r="AY21" s="106">
        <f t="shared" si="50"/>
        <v>6.2535318670875029E-2</v>
      </c>
      <c r="AZ21" s="15"/>
      <c r="BA21" s="106">
        <f t="shared" si="40"/>
        <v>4.0373562862473733E-2</v>
      </c>
      <c r="BB21" s="106">
        <f t="shared" si="41"/>
        <v>2.159756215686337E-2</v>
      </c>
      <c r="BC21" s="106">
        <f t="shared" si="42"/>
        <v>9.4122813846563291E-2</v>
      </c>
      <c r="BD21" s="107">
        <f t="shared" si="43"/>
        <v>0.11235516265659773</v>
      </c>
      <c r="BE21" s="106">
        <f t="shared" si="44"/>
        <v>6.2535318670875029E-2</v>
      </c>
      <c r="BF21" s="109"/>
      <c r="BG21" s="223" t="str">
        <f t="shared" si="45"/>
        <v>12FS</v>
      </c>
      <c r="BH21" s="106">
        <f t="shared" si="51"/>
        <v>1.0403735628624737</v>
      </c>
      <c r="BI21" s="106">
        <f t="shared" si="52"/>
        <v>1.0215975621568634</v>
      </c>
      <c r="BJ21" s="106">
        <f t="shared" si="53"/>
        <v>1.0941228138465633</v>
      </c>
      <c r="BK21" s="106">
        <f t="shared" si="54"/>
        <v>1.1123551626565977</v>
      </c>
      <c r="BL21" s="106">
        <f t="shared" si="55"/>
        <v>1.062535318670875</v>
      </c>
      <c r="BM21" s="109"/>
      <c r="BN21" s="15">
        <f>IF($Z21="NN",VLOOKUP("N",ylfactors,MATCH(BN$7,'Proposed Factors'!$J$3:$P$3,0),FALSE),IF('Query Result 1'!$Y21&lt;49,VLOOKUP("YA",ylfactors,MATCH(BN$7,'Proposed Factors'!$J$3:$P$3,0),FALSE),VLOOKUP("YB",ylfactors,MATCH(BN$7,'Proposed Factors'!$J$3:$P$3,0),FALSE)))</f>
        <v>1</v>
      </c>
      <c r="BO21" s="15">
        <f>IF($Z21="NN",VLOOKUP("N",ylfactors,MATCH(BO$7,'Proposed Factors'!$J$3:$P$3,0),FALSE),IF('Query Result 1'!$Y21&lt;49,VLOOKUP("YA",ylfactors,MATCH(BO$7,'Proposed Factors'!$J$3:$P$3,0),FALSE),VLOOKUP("YB",ylfactors,MATCH(BO$7,'Proposed Factors'!$J$3:$P$3,0),FALSE)))</f>
        <v>1</v>
      </c>
      <c r="BP21" s="15">
        <f>IF($Z21="NN",VLOOKUP("N",ylfactors,MATCH(BP$7,'Proposed Factors'!$J$3:$P$3,0),FALSE),IF('Query Result 1'!$Y21&lt;49,VLOOKUP("YA",ylfactors,MATCH(BP$7,'Proposed Factors'!$J$3:$P$3,0),FALSE),VLOOKUP("YB",ylfactors,MATCH(BP$7,'Proposed Factors'!$J$3:$P$3,0),FALSE)))</f>
        <v>1</v>
      </c>
      <c r="BQ21" s="15">
        <f>IF($Z21="NN",VLOOKUP("N",ylfactors,MATCH(BQ$7,'Proposed Factors'!$J$3:$P$3,0),FALSE),IF('Query Result 1'!$Y21&lt;49,VLOOKUP("YA",ylfactors,MATCH(BQ$7,'Proposed Factors'!$J$3:$P$3,0),FALSE),VLOOKUP("YB",ylfactors,MATCH(BQ$7,'Proposed Factors'!$J$3:$P$3,0),FALSE)))</f>
        <v>1</v>
      </c>
      <c r="BR21" s="15">
        <f>IF($Z21="NN",VLOOKUP("N",ylfactors,MATCH(BR$7,'Proposed Factors'!$J$3:$P$3,0),FALSE),IF('Query Result 1'!$Y21&lt;49,VLOOKUP("YA",ylfactors,MATCH(BR$7,'Proposed Factors'!$J$3:$P$3,0),FALSE),VLOOKUP("YB",ylfactors,MATCH(BR$7,'Proposed Factors'!$J$3:$P$3,0),FALSE)))</f>
        <v>1</v>
      </c>
      <c r="BS21" s="15"/>
      <c r="BT21" s="15" t="e">
        <f>IF($AA21="NN",1,IF($AA21="YY",VLOOKUP("YY",gsdfactors,MATCH(BT$7,'Proposed Factors'!$J$11:$P$11,0),FALSE),VLOOKUP(CONCATENATE($Z21,$AA21),gsdfactors,MATCH(BT$7,'Proposed Factors'!$J$11:$P$11,0),FALSE)))</f>
        <v>#N/A</v>
      </c>
      <c r="BU21" s="15" t="e">
        <f>IF($AA21="NN",1,IF($AA21="YY",VLOOKUP("YY",gsdfactors,MATCH(BU$7,'Proposed Factors'!$J$11:$P$11,0),FALSE),VLOOKUP(CONCATENATE($Z21,$AA21),gsdfactors,MATCH(BU$7,'Proposed Factors'!$J$11:$P$11,0),FALSE)))</f>
        <v>#N/A</v>
      </c>
      <c r="BV21" s="15" t="e">
        <f>IF($AA21="NN",1,IF($AA21="YY",VLOOKUP("YY",gsdfactors,MATCH(BV$7,'Proposed Factors'!$J$11:$P$11,0),FALSE),VLOOKUP(CONCATENATE($Z21,$AA21),gsdfactors,MATCH(BV$7,'Proposed Factors'!$J$11:$P$11,0),FALSE)))</f>
        <v>#N/A</v>
      </c>
      <c r="BW21" s="15" t="e">
        <f>IF($AA21="NN",1,IF($AA21="YY",VLOOKUP("YY",gsdfactors,MATCH(BW$7,'Proposed Factors'!$J$11:$P$11,0),FALSE),VLOOKUP(CONCATENATE($Z21,$AA21),gsdfactors,MATCH(BW$7,'Proposed Factors'!$J$11:$P$11,0),FALSE)))</f>
        <v>#N/A</v>
      </c>
      <c r="BX21" s="15" t="e">
        <f>IF($AA21="NN",1,IF($AA21="YY",VLOOKUP("YY",gsdfactors,MATCH(BX$7,'Proposed Factors'!$J$11:$P$11,0),FALSE),VLOOKUP(CONCATENATE($Z21,$AA21),gsdfactors,MATCH(BX$7,'Proposed Factors'!$J$11:$P$11,0),FALSE)))</f>
        <v>#N/A</v>
      </c>
      <c r="BZ21" s="55" t="e">
        <f t="shared" si="9"/>
        <v>#N/A</v>
      </c>
      <c r="CA21" s="55" t="e">
        <f t="shared" si="10"/>
        <v>#N/A</v>
      </c>
      <c r="CB21" s="55" t="e">
        <f t="shared" si="11"/>
        <v>#N/A</v>
      </c>
      <c r="CC21" s="55" t="e">
        <f t="shared" si="12"/>
        <v>#N/A</v>
      </c>
      <c r="CD21" s="55" t="e">
        <f t="shared" si="13"/>
        <v>#N/A</v>
      </c>
      <c r="CF21" s="55" t="e">
        <f t="shared" si="14"/>
        <v>#N/A</v>
      </c>
      <c r="CG21" s="55" t="e">
        <f t="shared" si="15"/>
        <v>#N/A</v>
      </c>
      <c r="CH21" s="55" t="e">
        <f t="shared" si="16"/>
        <v>#N/A</v>
      </c>
      <c r="CI21" s="55" t="e">
        <f t="shared" si="17"/>
        <v>#N/A</v>
      </c>
      <c r="CJ21" s="55" t="e">
        <f t="shared" si="18"/>
        <v>#N/A</v>
      </c>
      <c r="CL21" s="55" t="str">
        <f t="shared" si="19"/>
        <v>12FS</v>
      </c>
      <c r="CM21" s="58">
        <f t="shared" si="20"/>
        <v>3.6080902530744993E-3</v>
      </c>
      <c r="CN21" s="58">
        <f t="shared" si="21"/>
        <v>3.4210785952456441E-3</v>
      </c>
      <c r="CO21" s="58">
        <f t="shared" si="22"/>
        <v>3.7218707353231105E-3</v>
      </c>
      <c r="CP21" s="58">
        <f t="shared" si="23"/>
        <v>3.7659150405061942E-3</v>
      </c>
      <c r="CQ21" s="58">
        <f t="shared" si="24"/>
        <v>3.6282575433481518E-3</v>
      </c>
      <c r="CR21" s="5">
        <f t="shared" si="56"/>
        <v>1.0403735628624737</v>
      </c>
      <c r="CS21" s="5">
        <f t="shared" si="57"/>
        <v>1.0215975621568634</v>
      </c>
      <c r="CT21" s="5">
        <f t="shared" si="58"/>
        <v>1.0941228138465633</v>
      </c>
      <c r="CU21" s="5">
        <f t="shared" si="59"/>
        <v>1.1123551626565977</v>
      </c>
      <c r="CV21" s="5">
        <f t="shared" si="60"/>
        <v>1.062535318670875</v>
      </c>
    </row>
    <row r="22" spans="1:100" x14ac:dyDescent="0.25">
      <c r="A22" s="174" t="str">
        <f t="shared" si="26"/>
        <v>NNNN</v>
      </c>
      <c r="B22" s="174" t="str">
        <f t="shared" si="27"/>
        <v>NNNN</v>
      </c>
      <c r="C22" s="29" t="str">
        <f t="shared" si="28"/>
        <v>NN</v>
      </c>
      <c r="D22" s="29" t="str">
        <f t="shared" si="29"/>
        <v>N</v>
      </c>
      <c r="E22" s="29" t="str">
        <f t="shared" si="30"/>
        <v>N</v>
      </c>
      <c r="F22" s="175" t="s">
        <v>5</v>
      </c>
      <c r="G22" s="175" t="s">
        <v>6</v>
      </c>
      <c r="H22" s="175" t="s">
        <v>7</v>
      </c>
      <c r="I22" s="176">
        <v>13</v>
      </c>
      <c r="J22" s="175" t="s">
        <v>5</v>
      </c>
      <c r="K22" s="175" t="s">
        <v>5</v>
      </c>
      <c r="L22" s="176">
        <v>2081</v>
      </c>
      <c r="M22" s="176">
        <v>857</v>
      </c>
      <c r="N22" s="176">
        <v>1739</v>
      </c>
      <c r="O22" s="176">
        <v>1692</v>
      </c>
      <c r="P22" s="176">
        <v>2018</v>
      </c>
      <c r="Q22" s="1"/>
      <c r="R22" s="13" t="s">
        <v>352</v>
      </c>
      <c r="S22" s="35">
        <v>8206</v>
      </c>
      <c r="T22" s="35">
        <v>3499</v>
      </c>
      <c r="U22" s="35">
        <v>6773</v>
      </c>
      <c r="V22" s="35">
        <v>6591</v>
      </c>
      <c r="W22" s="35">
        <v>7947</v>
      </c>
      <c r="X22" s="35"/>
      <c r="Y22" s="53">
        <f t="shared" si="31"/>
        <v>12</v>
      </c>
      <c r="Z22" s="52" t="str">
        <f t="shared" si="32"/>
        <v>MM</v>
      </c>
      <c r="AA22" s="52" t="str">
        <f t="shared" si="33"/>
        <v>MM</v>
      </c>
      <c r="AB22" s="1"/>
      <c r="AC22" s="128">
        <f t="shared" si="34"/>
        <v>2.2787646130015657E-3</v>
      </c>
      <c r="AD22" s="128">
        <f t="shared" si="35"/>
        <v>1.6758160443461443E-3</v>
      </c>
      <c r="AE22" s="128">
        <f t="shared" si="36"/>
        <v>2.1677040579880839E-3</v>
      </c>
      <c r="AF22" s="128">
        <f t="shared" si="37"/>
        <v>2.1832303660811263E-3</v>
      </c>
      <c r="AG22" s="128">
        <f t="shared" si="38"/>
        <v>2.2529897403490984E-3</v>
      </c>
      <c r="AI22" s="129">
        <f t="shared" si="61"/>
        <v>1.123</v>
      </c>
      <c r="AJ22" s="51">
        <f t="shared" si="61"/>
        <v>1.0920000000000001</v>
      </c>
      <c r="AK22" s="48">
        <f t="shared" si="61"/>
        <v>1.1599999999999999</v>
      </c>
      <c r="AL22" s="51">
        <f t="shared" si="61"/>
        <v>1.18</v>
      </c>
      <c r="AM22" s="49">
        <f t="shared" si="61"/>
        <v>1.117</v>
      </c>
      <c r="AN22" s="15"/>
      <c r="AO22" s="106">
        <f t="shared" si="2"/>
        <v>1.0403735628624737</v>
      </c>
      <c r="AP22" s="106">
        <f t="shared" si="3"/>
        <v>1.0215975621568634</v>
      </c>
      <c r="AQ22" s="106">
        <f t="shared" si="4"/>
        <v>1.0941228138465633</v>
      </c>
      <c r="AR22" s="106">
        <f t="shared" si="5"/>
        <v>1.1123551626565977</v>
      </c>
      <c r="AS22" s="106">
        <f t="shared" si="6"/>
        <v>1.062535318670875</v>
      </c>
      <c r="AT22" s="15"/>
      <c r="AU22" s="106">
        <f t="shared" si="46"/>
        <v>4.0373562862473733E-2</v>
      </c>
      <c r="AV22" s="106">
        <f t="shared" si="47"/>
        <v>2.159756215686337E-2</v>
      </c>
      <c r="AW22" s="106">
        <f t="shared" si="48"/>
        <v>9.4122813846563291E-2</v>
      </c>
      <c r="AX22" s="106">
        <f t="shared" si="49"/>
        <v>0.11235516265659773</v>
      </c>
      <c r="AY22" s="106">
        <f t="shared" si="50"/>
        <v>6.2535318670875029E-2</v>
      </c>
      <c r="AZ22" s="15"/>
      <c r="BA22" s="106">
        <f t="shared" si="40"/>
        <v>4.0373562862473733E-2</v>
      </c>
      <c r="BB22" s="106">
        <f t="shared" si="41"/>
        <v>2.159756215686337E-2</v>
      </c>
      <c r="BC22" s="106">
        <f t="shared" si="42"/>
        <v>9.4122813846563291E-2</v>
      </c>
      <c r="BD22" s="107">
        <f t="shared" si="43"/>
        <v>0.11235516265659773</v>
      </c>
      <c r="BE22" s="106">
        <f t="shared" si="44"/>
        <v>6.2535318670875029E-2</v>
      </c>
      <c r="BF22" s="109"/>
      <c r="BG22" s="223" t="str">
        <f t="shared" si="45"/>
        <v>12MM</v>
      </c>
      <c r="BH22" s="106">
        <f t="shared" si="51"/>
        <v>1.0403735628624737</v>
      </c>
      <c r="BI22" s="106">
        <f t="shared" si="52"/>
        <v>1.0215975621568634</v>
      </c>
      <c r="BJ22" s="106">
        <f t="shared" si="53"/>
        <v>1.0941228138465633</v>
      </c>
      <c r="BK22" s="106">
        <f t="shared" si="54"/>
        <v>1.1123551626565977</v>
      </c>
      <c r="BL22" s="106">
        <f t="shared" si="55"/>
        <v>1.062535318670875</v>
      </c>
      <c r="BM22" s="109"/>
      <c r="BN22" s="15">
        <f>IF($Z22="NN",VLOOKUP("N",ylfactors,MATCH(BN$7,'Proposed Factors'!$J$3:$P$3,0),FALSE),IF('Query Result 1'!$Y22&lt;49,VLOOKUP("YA",ylfactors,MATCH(BN$7,'Proposed Factors'!$J$3:$P$3,0),FALSE),VLOOKUP("YB",ylfactors,MATCH(BN$7,'Proposed Factors'!$J$3:$P$3,0),FALSE)))</f>
        <v>1</v>
      </c>
      <c r="BO22" s="15">
        <f>IF($Z22="NN",VLOOKUP("N",ylfactors,MATCH(BO$7,'Proposed Factors'!$J$3:$P$3,0),FALSE),IF('Query Result 1'!$Y22&lt;49,VLOOKUP("YA",ylfactors,MATCH(BO$7,'Proposed Factors'!$J$3:$P$3,0),FALSE),VLOOKUP("YB",ylfactors,MATCH(BO$7,'Proposed Factors'!$J$3:$P$3,0),FALSE)))</f>
        <v>1</v>
      </c>
      <c r="BP22" s="15">
        <f>IF($Z22="NN",VLOOKUP("N",ylfactors,MATCH(BP$7,'Proposed Factors'!$J$3:$P$3,0),FALSE),IF('Query Result 1'!$Y22&lt;49,VLOOKUP("YA",ylfactors,MATCH(BP$7,'Proposed Factors'!$J$3:$P$3,0),FALSE),VLOOKUP("YB",ylfactors,MATCH(BP$7,'Proposed Factors'!$J$3:$P$3,0),FALSE)))</f>
        <v>1</v>
      </c>
      <c r="BQ22" s="15">
        <f>IF($Z22="NN",VLOOKUP("N",ylfactors,MATCH(BQ$7,'Proposed Factors'!$J$3:$P$3,0),FALSE),IF('Query Result 1'!$Y22&lt;49,VLOOKUP("YA",ylfactors,MATCH(BQ$7,'Proposed Factors'!$J$3:$P$3,0),FALSE),VLOOKUP("YB",ylfactors,MATCH(BQ$7,'Proposed Factors'!$J$3:$P$3,0),FALSE)))</f>
        <v>1</v>
      </c>
      <c r="BR22" s="15">
        <f>IF($Z22="NN",VLOOKUP("N",ylfactors,MATCH(BR$7,'Proposed Factors'!$J$3:$P$3,0),FALSE),IF('Query Result 1'!$Y22&lt;49,VLOOKUP("YA",ylfactors,MATCH(BR$7,'Proposed Factors'!$J$3:$P$3,0),FALSE),VLOOKUP("YB",ylfactors,MATCH(BR$7,'Proposed Factors'!$J$3:$P$3,0),FALSE)))</f>
        <v>1</v>
      </c>
      <c r="BS22" s="15"/>
      <c r="BT22" s="15" t="e">
        <f>IF($AA22="NN",1,IF($AA22="YY",VLOOKUP("YY",gsdfactors,MATCH(BT$7,'Proposed Factors'!$J$11:$P$11,0),FALSE),VLOOKUP(CONCATENATE($Z22,$AA22),gsdfactors,MATCH(BT$7,'Proposed Factors'!$J$11:$P$11,0),FALSE)))</f>
        <v>#N/A</v>
      </c>
      <c r="BU22" s="15" t="e">
        <f>IF($AA22="NN",1,IF($AA22="YY",VLOOKUP("YY",gsdfactors,MATCH(BU$7,'Proposed Factors'!$J$11:$P$11,0),FALSE),VLOOKUP(CONCATENATE($Z22,$AA22),gsdfactors,MATCH(BU$7,'Proposed Factors'!$J$11:$P$11,0),FALSE)))</f>
        <v>#N/A</v>
      </c>
      <c r="BV22" s="15" t="e">
        <f>IF($AA22="NN",1,IF($AA22="YY",VLOOKUP("YY",gsdfactors,MATCH(BV$7,'Proposed Factors'!$J$11:$P$11,0),FALSE),VLOOKUP(CONCATENATE($Z22,$AA22),gsdfactors,MATCH(BV$7,'Proposed Factors'!$J$11:$P$11,0),FALSE)))</f>
        <v>#N/A</v>
      </c>
      <c r="BW22" s="15" t="e">
        <f>IF($AA22="NN",1,IF($AA22="YY",VLOOKUP("YY",gsdfactors,MATCH(BW$7,'Proposed Factors'!$J$11:$P$11,0),FALSE),VLOOKUP(CONCATENATE($Z22,$AA22),gsdfactors,MATCH(BW$7,'Proposed Factors'!$J$11:$P$11,0),FALSE)))</f>
        <v>#N/A</v>
      </c>
      <c r="BX22" s="15" t="e">
        <f>IF($AA22="NN",1,IF($AA22="YY",VLOOKUP("YY",gsdfactors,MATCH(BX$7,'Proposed Factors'!$J$11:$P$11,0),FALSE),VLOOKUP(CONCATENATE($Z22,$AA22),gsdfactors,MATCH(BX$7,'Proposed Factors'!$J$11:$P$11,0),FALSE)))</f>
        <v>#N/A</v>
      </c>
      <c r="BZ22" s="55" t="e">
        <f t="shared" si="9"/>
        <v>#N/A</v>
      </c>
      <c r="CA22" s="55" t="e">
        <f t="shared" si="10"/>
        <v>#N/A</v>
      </c>
      <c r="CB22" s="55" t="e">
        <f t="shared" si="11"/>
        <v>#N/A</v>
      </c>
      <c r="CC22" s="55" t="e">
        <f t="shared" si="12"/>
        <v>#N/A</v>
      </c>
      <c r="CD22" s="55" t="e">
        <f t="shared" si="13"/>
        <v>#N/A</v>
      </c>
      <c r="CF22" s="55" t="e">
        <f t="shared" si="14"/>
        <v>#N/A</v>
      </c>
      <c r="CG22" s="55" t="e">
        <f t="shared" si="15"/>
        <v>#N/A</v>
      </c>
      <c r="CH22" s="55" t="e">
        <f t="shared" si="16"/>
        <v>#N/A</v>
      </c>
      <c r="CI22" s="55" t="e">
        <f t="shared" si="17"/>
        <v>#N/A</v>
      </c>
      <c r="CJ22" s="55" t="e">
        <f t="shared" si="18"/>
        <v>#N/A</v>
      </c>
      <c r="CL22" s="55" t="str">
        <f t="shared" si="19"/>
        <v>12MM</v>
      </c>
      <c r="CM22" s="58">
        <f t="shared" si="20"/>
        <v>2.2787646130015657E-3</v>
      </c>
      <c r="CN22" s="58">
        <f t="shared" si="21"/>
        <v>1.6758160443461443E-3</v>
      </c>
      <c r="CO22" s="58">
        <f t="shared" si="22"/>
        <v>2.1677040579880839E-3</v>
      </c>
      <c r="CP22" s="58">
        <f t="shared" si="23"/>
        <v>2.1832303660811263E-3</v>
      </c>
      <c r="CQ22" s="58">
        <f t="shared" si="24"/>
        <v>2.2529897403490984E-3</v>
      </c>
      <c r="CR22" s="5">
        <f t="shared" si="56"/>
        <v>1.0403735628624737</v>
      </c>
      <c r="CS22" s="5">
        <f t="shared" si="57"/>
        <v>1.0215975621568634</v>
      </c>
      <c r="CT22" s="5">
        <f t="shared" si="58"/>
        <v>1.0941228138465633</v>
      </c>
      <c r="CU22" s="5">
        <f t="shared" si="59"/>
        <v>1.1123551626565977</v>
      </c>
      <c r="CV22" s="5">
        <f t="shared" si="60"/>
        <v>1.062535318670875</v>
      </c>
    </row>
    <row r="23" spans="1:100" x14ac:dyDescent="0.25">
      <c r="A23" s="174" t="str">
        <f t="shared" si="26"/>
        <v>NNNN</v>
      </c>
      <c r="B23" s="174" t="str">
        <f t="shared" si="27"/>
        <v>NNNN</v>
      </c>
      <c r="C23" s="29" t="str">
        <f t="shared" si="28"/>
        <v>NN</v>
      </c>
      <c r="D23" s="29" t="str">
        <f t="shared" si="29"/>
        <v>N</v>
      </c>
      <c r="E23" s="29" t="str">
        <f t="shared" si="30"/>
        <v>N</v>
      </c>
      <c r="F23" s="175" t="s">
        <v>5</v>
      </c>
      <c r="G23" s="175" t="s">
        <v>6</v>
      </c>
      <c r="H23" s="175" t="s">
        <v>7</v>
      </c>
      <c r="I23" s="176">
        <v>14</v>
      </c>
      <c r="J23" s="175" t="s">
        <v>5</v>
      </c>
      <c r="K23" s="175" t="s">
        <v>5</v>
      </c>
      <c r="L23" s="176">
        <v>2319</v>
      </c>
      <c r="M23" s="176">
        <v>985</v>
      </c>
      <c r="N23" s="176">
        <v>1937</v>
      </c>
      <c r="O23" s="176">
        <v>1885</v>
      </c>
      <c r="P23" s="176">
        <v>2247</v>
      </c>
      <c r="Q23" s="1"/>
      <c r="R23" s="13" t="s">
        <v>436</v>
      </c>
      <c r="S23" s="35">
        <v>12865</v>
      </c>
      <c r="T23" s="35">
        <v>6859</v>
      </c>
      <c r="U23" s="35">
        <v>10775</v>
      </c>
      <c r="V23" s="35">
        <v>10404</v>
      </c>
      <c r="W23" s="35">
        <v>12598</v>
      </c>
      <c r="X23" s="35"/>
      <c r="Y23" s="53">
        <f t="shared" si="31"/>
        <v>12</v>
      </c>
      <c r="Z23" s="52" t="str">
        <f t="shared" si="32"/>
        <v>MS</v>
      </c>
      <c r="AA23" s="52" t="str">
        <f t="shared" si="33"/>
        <v>MS</v>
      </c>
      <c r="AB23" s="1"/>
      <c r="AC23" s="128">
        <f t="shared" si="34"/>
        <v>3.5725453017627518E-3</v>
      </c>
      <c r="AD23" s="128">
        <f t="shared" si="35"/>
        <v>3.2850592306859685E-3</v>
      </c>
      <c r="AE23" s="128">
        <f t="shared" si="36"/>
        <v>3.4485473534359374E-3</v>
      </c>
      <c r="AF23" s="128">
        <f t="shared" si="37"/>
        <v>3.4462644103638355E-3</v>
      </c>
      <c r="AG23" s="128">
        <f t="shared" si="38"/>
        <v>3.5715571597984075E-3</v>
      </c>
      <c r="AI23" s="129">
        <f t="shared" si="61"/>
        <v>1.123</v>
      </c>
      <c r="AJ23" s="51">
        <f t="shared" si="61"/>
        <v>1.0920000000000001</v>
      </c>
      <c r="AK23" s="48">
        <f t="shared" si="61"/>
        <v>1.163</v>
      </c>
      <c r="AL23" s="51">
        <f t="shared" si="61"/>
        <v>1.2170000000000001</v>
      </c>
      <c r="AM23" s="49">
        <f t="shared" si="61"/>
        <v>1.1339999999999999</v>
      </c>
      <c r="AN23" s="15"/>
      <c r="AO23" s="106">
        <f t="shared" si="2"/>
        <v>1.0403735628624737</v>
      </c>
      <c r="AP23" s="106">
        <f t="shared" si="3"/>
        <v>1.0215975621568634</v>
      </c>
      <c r="AQ23" s="106">
        <f t="shared" si="4"/>
        <v>1.0969524418134078</v>
      </c>
      <c r="AR23" s="106">
        <f t="shared" si="5"/>
        <v>1.147234095722949</v>
      </c>
      <c r="AS23" s="106">
        <f t="shared" si="6"/>
        <v>1.0787064023032875</v>
      </c>
      <c r="AT23" s="15"/>
      <c r="AU23" s="106">
        <f t="shared" si="46"/>
        <v>4.0373562862473733E-2</v>
      </c>
      <c r="AV23" s="106">
        <f t="shared" si="47"/>
        <v>2.159756215686337E-2</v>
      </c>
      <c r="AW23" s="106">
        <f t="shared" si="48"/>
        <v>9.6952441813407786E-2</v>
      </c>
      <c r="AX23" s="106">
        <f t="shared" si="49"/>
        <v>0.14723409572294899</v>
      </c>
      <c r="AY23" s="106">
        <f t="shared" si="50"/>
        <v>7.8706402303287515E-2</v>
      </c>
      <c r="AZ23" s="15"/>
      <c r="BA23" s="106">
        <f t="shared" si="40"/>
        <v>4.0373562862473733E-2</v>
      </c>
      <c r="BB23" s="106">
        <f t="shared" si="41"/>
        <v>2.159756215686337E-2</v>
      </c>
      <c r="BC23" s="106">
        <f t="shared" si="42"/>
        <v>9.6952441813407786E-2</v>
      </c>
      <c r="BD23" s="107">
        <f t="shared" si="43"/>
        <v>0.14723409572294899</v>
      </c>
      <c r="BE23" s="106">
        <f t="shared" si="44"/>
        <v>7.8706402303287515E-2</v>
      </c>
      <c r="BF23" s="109"/>
      <c r="BG23" s="223" t="str">
        <f t="shared" si="45"/>
        <v>12MS</v>
      </c>
      <c r="BH23" s="106">
        <f t="shared" si="51"/>
        <v>1.0403735628624737</v>
      </c>
      <c r="BI23" s="106">
        <f t="shared" si="52"/>
        <v>1.0215975621568634</v>
      </c>
      <c r="BJ23" s="106">
        <f t="shared" si="53"/>
        <v>1.0969524418134078</v>
      </c>
      <c r="BK23" s="106">
        <f t="shared" si="54"/>
        <v>1.147234095722949</v>
      </c>
      <c r="BL23" s="106">
        <f t="shared" si="55"/>
        <v>1.0787064023032875</v>
      </c>
      <c r="BM23" s="109"/>
      <c r="BN23" s="15">
        <f>IF($Z23="NN",VLOOKUP("N",ylfactors,MATCH(BN$7,'Proposed Factors'!$J$3:$P$3,0),FALSE),IF('Query Result 1'!$Y23&lt;49,VLOOKUP("YA",ylfactors,MATCH(BN$7,'Proposed Factors'!$J$3:$P$3,0),FALSE),VLOOKUP("YB",ylfactors,MATCH(BN$7,'Proposed Factors'!$J$3:$P$3,0),FALSE)))</f>
        <v>1</v>
      </c>
      <c r="BO23" s="15">
        <f>IF($Z23="NN",VLOOKUP("N",ylfactors,MATCH(BO$7,'Proposed Factors'!$J$3:$P$3,0),FALSE),IF('Query Result 1'!$Y23&lt;49,VLOOKUP("YA",ylfactors,MATCH(BO$7,'Proposed Factors'!$J$3:$P$3,0),FALSE),VLOOKUP("YB",ylfactors,MATCH(BO$7,'Proposed Factors'!$J$3:$P$3,0),FALSE)))</f>
        <v>1</v>
      </c>
      <c r="BP23" s="15">
        <f>IF($Z23="NN",VLOOKUP("N",ylfactors,MATCH(BP$7,'Proposed Factors'!$J$3:$P$3,0),FALSE),IF('Query Result 1'!$Y23&lt;49,VLOOKUP("YA",ylfactors,MATCH(BP$7,'Proposed Factors'!$J$3:$P$3,0),FALSE),VLOOKUP("YB",ylfactors,MATCH(BP$7,'Proposed Factors'!$J$3:$P$3,0),FALSE)))</f>
        <v>1</v>
      </c>
      <c r="BQ23" s="15">
        <f>IF($Z23="NN",VLOOKUP("N",ylfactors,MATCH(BQ$7,'Proposed Factors'!$J$3:$P$3,0),FALSE),IF('Query Result 1'!$Y23&lt;49,VLOOKUP("YA",ylfactors,MATCH(BQ$7,'Proposed Factors'!$J$3:$P$3,0),FALSE),VLOOKUP("YB",ylfactors,MATCH(BQ$7,'Proposed Factors'!$J$3:$P$3,0),FALSE)))</f>
        <v>1</v>
      </c>
      <c r="BR23" s="15">
        <f>IF($Z23="NN",VLOOKUP("N",ylfactors,MATCH(BR$7,'Proposed Factors'!$J$3:$P$3,0),FALSE),IF('Query Result 1'!$Y23&lt;49,VLOOKUP("YA",ylfactors,MATCH(BR$7,'Proposed Factors'!$J$3:$P$3,0),FALSE),VLOOKUP("YB",ylfactors,MATCH(BR$7,'Proposed Factors'!$J$3:$P$3,0),FALSE)))</f>
        <v>1</v>
      </c>
      <c r="BS23" s="15"/>
      <c r="BT23" s="15" t="e">
        <f>IF($AA23="NN",1,IF($AA23="YY",VLOOKUP("YY",gsdfactors,MATCH(BT$7,'Proposed Factors'!$J$11:$P$11,0),FALSE),VLOOKUP(CONCATENATE($Z23,$AA23),gsdfactors,MATCH(BT$7,'Proposed Factors'!$J$11:$P$11,0),FALSE)))</f>
        <v>#N/A</v>
      </c>
      <c r="BU23" s="15" t="e">
        <f>IF($AA23="NN",1,IF($AA23="YY",VLOOKUP("YY",gsdfactors,MATCH(BU$7,'Proposed Factors'!$J$11:$P$11,0),FALSE),VLOOKUP(CONCATENATE($Z23,$AA23),gsdfactors,MATCH(BU$7,'Proposed Factors'!$J$11:$P$11,0),FALSE)))</f>
        <v>#N/A</v>
      </c>
      <c r="BV23" s="15" t="e">
        <f>IF($AA23="NN",1,IF($AA23="YY",VLOOKUP("YY",gsdfactors,MATCH(BV$7,'Proposed Factors'!$J$11:$P$11,0),FALSE),VLOOKUP(CONCATENATE($Z23,$AA23),gsdfactors,MATCH(BV$7,'Proposed Factors'!$J$11:$P$11,0),FALSE)))</f>
        <v>#N/A</v>
      </c>
      <c r="BW23" s="15" t="e">
        <f>IF($AA23="NN",1,IF($AA23="YY",VLOOKUP("YY",gsdfactors,MATCH(BW$7,'Proposed Factors'!$J$11:$P$11,0),FALSE),VLOOKUP(CONCATENATE($Z23,$AA23),gsdfactors,MATCH(BW$7,'Proposed Factors'!$J$11:$P$11,0),FALSE)))</f>
        <v>#N/A</v>
      </c>
      <c r="BX23" s="15" t="e">
        <f>IF($AA23="NN",1,IF($AA23="YY",VLOOKUP("YY",gsdfactors,MATCH(BX$7,'Proposed Factors'!$J$11:$P$11,0),FALSE),VLOOKUP(CONCATENATE($Z23,$AA23),gsdfactors,MATCH(BX$7,'Proposed Factors'!$J$11:$P$11,0),FALSE)))</f>
        <v>#N/A</v>
      </c>
      <c r="BZ23" s="55" t="e">
        <f t="shared" si="9"/>
        <v>#N/A</v>
      </c>
      <c r="CA23" s="55" t="e">
        <f t="shared" si="10"/>
        <v>#N/A</v>
      </c>
      <c r="CB23" s="55" t="e">
        <f t="shared" si="11"/>
        <v>#N/A</v>
      </c>
      <c r="CC23" s="55" t="e">
        <f t="shared" si="12"/>
        <v>#N/A</v>
      </c>
      <c r="CD23" s="55" t="e">
        <f t="shared" si="13"/>
        <v>#N/A</v>
      </c>
      <c r="CF23" s="55" t="e">
        <f t="shared" si="14"/>
        <v>#N/A</v>
      </c>
      <c r="CG23" s="55" t="e">
        <f t="shared" si="15"/>
        <v>#N/A</v>
      </c>
      <c r="CH23" s="55" t="e">
        <f t="shared" si="16"/>
        <v>#N/A</v>
      </c>
      <c r="CI23" s="55" t="e">
        <f t="shared" si="17"/>
        <v>#N/A</v>
      </c>
      <c r="CJ23" s="55" t="e">
        <f t="shared" si="18"/>
        <v>#N/A</v>
      </c>
      <c r="CL23" s="55" t="str">
        <f t="shared" si="19"/>
        <v>12MS</v>
      </c>
      <c r="CM23" s="58">
        <f t="shared" si="20"/>
        <v>3.5725453017627518E-3</v>
      </c>
      <c r="CN23" s="58">
        <f t="shared" si="21"/>
        <v>3.2850592306859685E-3</v>
      </c>
      <c r="CO23" s="58">
        <f t="shared" si="22"/>
        <v>3.4485473534359374E-3</v>
      </c>
      <c r="CP23" s="58">
        <f t="shared" si="23"/>
        <v>3.4462644103638355E-3</v>
      </c>
      <c r="CQ23" s="58">
        <f t="shared" si="24"/>
        <v>3.5715571597984075E-3</v>
      </c>
      <c r="CR23" s="5">
        <f t="shared" si="56"/>
        <v>1.0403735628624737</v>
      </c>
      <c r="CS23" s="5">
        <f t="shared" si="57"/>
        <v>1.0215975621568634</v>
      </c>
      <c r="CT23" s="5">
        <f t="shared" si="58"/>
        <v>1.0969524418134078</v>
      </c>
      <c r="CU23" s="5">
        <f t="shared" si="59"/>
        <v>1.147234095722949</v>
      </c>
      <c r="CV23" s="5">
        <f t="shared" si="60"/>
        <v>1.0787064023032875</v>
      </c>
    </row>
    <row r="24" spans="1:100" x14ac:dyDescent="0.25">
      <c r="A24" s="174" t="str">
        <f t="shared" si="26"/>
        <v>NNNN</v>
      </c>
      <c r="B24" s="174" t="str">
        <f t="shared" si="27"/>
        <v>NNNN</v>
      </c>
      <c r="C24" s="29" t="str">
        <f t="shared" si="28"/>
        <v>NN</v>
      </c>
      <c r="D24" s="29" t="str">
        <f t="shared" si="29"/>
        <v>N</v>
      </c>
      <c r="E24" s="29" t="str">
        <f t="shared" si="30"/>
        <v>N</v>
      </c>
      <c r="F24" s="175" t="s">
        <v>5</v>
      </c>
      <c r="G24" s="175" t="s">
        <v>6</v>
      </c>
      <c r="H24" s="175" t="s">
        <v>7</v>
      </c>
      <c r="I24" s="176">
        <v>15</v>
      </c>
      <c r="J24" s="175" t="s">
        <v>5</v>
      </c>
      <c r="K24" s="175" t="s">
        <v>5</v>
      </c>
      <c r="L24" s="176">
        <v>2575</v>
      </c>
      <c r="M24" s="176">
        <v>1085</v>
      </c>
      <c r="N24" s="176">
        <v>2153</v>
      </c>
      <c r="O24" s="176">
        <v>2114</v>
      </c>
      <c r="P24" s="176">
        <v>2492</v>
      </c>
      <c r="Q24" s="1"/>
      <c r="R24" s="13" t="s">
        <v>185</v>
      </c>
      <c r="S24" s="35">
        <v>14481</v>
      </c>
      <c r="T24" s="35">
        <v>6983</v>
      </c>
      <c r="U24" s="35">
        <v>12863</v>
      </c>
      <c r="V24" s="35">
        <v>12674</v>
      </c>
      <c r="W24" s="35">
        <v>14135</v>
      </c>
      <c r="X24" s="35"/>
      <c r="Y24" s="53">
        <f t="shared" si="31"/>
        <v>13</v>
      </c>
      <c r="Z24" s="52" t="str">
        <f t="shared" si="32"/>
        <v>FM</v>
      </c>
      <c r="AA24" s="52" t="str">
        <f t="shared" si="33"/>
        <v>FM</v>
      </c>
      <c r="AB24" s="1"/>
      <c r="AC24" s="128">
        <f t="shared" si="34"/>
        <v>4.0213003120735651E-3</v>
      </c>
      <c r="AD24" s="128">
        <f t="shared" si="35"/>
        <v>3.3444479673247003E-3</v>
      </c>
      <c r="AE24" s="128">
        <f t="shared" si="36"/>
        <v>4.116813420626122E-3</v>
      </c>
      <c r="AF24" s="128">
        <f t="shared" si="37"/>
        <v>4.1981886905950831E-3</v>
      </c>
      <c r="AG24" s="128">
        <f t="shared" si="38"/>
        <v>4.0072996073781944E-3</v>
      </c>
      <c r="AI24" s="129">
        <f t="shared" si="61"/>
        <v>1.1060000000000001</v>
      </c>
      <c r="AJ24" s="51">
        <f t="shared" si="61"/>
        <v>1.081</v>
      </c>
      <c r="AK24" s="48">
        <f t="shared" si="61"/>
        <v>1.153</v>
      </c>
      <c r="AL24" s="51">
        <f t="shared" si="61"/>
        <v>1.109</v>
      </c>
      <c r="AM24" s="49">
        <f t="shared" si="61"/>
        <v>1.1120000000000001</v>
      </c>
      <c r="AN24" s="15"/>
      <c r="AO24" s="106">
        <f t="shared" si="2"/>
        <v>1.0246243637808512</v>
      </c>
      <c r="AP24" s="106">
        <f t="shared" si="3"/>
        <v>1.0113067442230488</v>
      </c>
      <c r="AQ24" s="106">
        <f t="shared" si="4"/>
        <v>1.0875203485905927</v>
      </c>
      <c r="AR24" s="106">
        <f t="shared" si="5"/>
        <v>1.0454253181238704</v>
      </c>
      <c r="AS24" s="106">
        <f t="shared" si="6"/>
        <v>1.0577791176025184</v>
      </c>
      <c r="AT24" s="15"/>
      <c r="AU24" s="106">
        <f t="shared" si="46"/>
        <v>2.4624363780851199E-2</v>
      </c>
      <c r="AV24" s="106">
        <f t="shared" si="47"/>
        <v>1.1306744223048781E-2</v>
      </c>
      <c r="AW24" s="106">
        <f t="shared" si="48"/>
        <v>8.7520348590592656E-2</v>
      </c>
      <c r="AX24" s="106">
        <f t="shared" si="49"/>
        <v>4.5425318123870406E-2</v>
      </c>
      <c r="AY24" s="106">
        <f t="shared" si="50"/>
        <v>5.7779117602518415E-2</v>
      </c>
      <c r="AZ24" s="15"/>
      <c r="BA24" s="106">
        <f t="shared" si="40"/>
        <v>2.4624363780851199E-2</v>
      </c>
      <c r="BB24" s="106">
        <f t="shared" si="41"/>
        <v>1.1306744223048781E-2</v>
      </c>
      <c r="BC24" s="106">
        <f t="shared" si="42"/>
        <v>8.7520348590592656E-2</v>
      </c>
      <c r="BD24" s="107">
        <f t="shared" si="43"/>
        <v>4.5425318123870406E-2</v>
      </c>
      <c r="BE24" s="106">
        <f t="shared" si="44"/>
        <v>5.7779117602518415E-2</v>
      </c>
      <c r="BF24" s="109"/>
      <c r="BG24" s="223" t="str">
        <f t="shared" si="45"/>
        <v>13FM</v>
      </c>
      <c r="BH24" s="106">
        <f t="shared" si="51"/>
        <v>1.0246243637808512</v>
      </c>
      <c r="BI24" s="106">
        <f t="shared" si="52"/>
        <v>1.0113067442230488</v>
      </c>
      <c r="BJ24" s="106">
        <f t="shared" si="53"/>
        <v>1.0875203485905927</v>
      </c>
      <c r="BK24" s="106">
        <f t="shared" si="54"/>
        <v>1.0454253181238704</v>
      </c>
      <c r="BL24" s="106">
        <f t="shared" si="55"/>
        <v>1.0577791176025184</v>
      </c>
      <c r="BM24" s="109"/>
      <c r="BN24" s="15">
        <f>IF($Z24="NN",VLOOKUP("N",ylfactors,MATCH(BN$7,'Proposed Factors'!$J$3:$P$3,0),FALSE),IF('Query Result 1'!$Y24&lt;49,VLOOKUP("YA",ylfactors,MATCH(BN$7,'Proposed Factors'!$J$3:$P$3,0),FALSE),VLOOKUP("YB",ylfactors,MATCH(BN$7,'Proposed Factors'!$J$3:$P$3,0),FALSE)))</f>
        <v>1</v>
      </c>
      <c r="BO24" s="15">
        <f>IF($Z24="NN",VLOOKUP("N",ylfactors,MATCH(BO$7,'Proposed Factors'!$J$3:$P$3,0),FALSE),IF('Query Result 1'!$Y24&lt;49,VLOOKUP("YA",ylfactors,MATCH(BO$7,'Proposed Factors'!$J$3:$P$3,0),FALSE),VLOOKUP("YB",ylfactors,MATCH(BO$7,'Proposed Factors'!$J$3:$P$3,0),FALSE)))</f>
        <v>1</v>
      </c>
      <c r="BP24" s="15">
        <f>IF($Z24="NN",VLOOKUP("N",ylfactors,MATCH(BP$7,'Proposed Factors'!$J$3:$P$3,0),FALSE),IF('Query Result 1'!$Y24&lt;49,VLOOKUP("YA",ylfactors,MATCH(BP$7,'Proposed Factors'!$J$3:$P$3,0),FALSE),VLOOKUP("YB",ylfactors,MATCH(BP$7,'Proposed Factors'!$J$3:$P$3,0),FALSE)))</f>
        <v>1</v>
      </c>
      <c r="BQ24" s="15">
        <f>IF($Z24="NN",VLOOKUP("N",ylfactors,MATCH(BQ$7,'Proposed Factors'!$J$3:$P$3,0),FALSE),IF('Query Result 1'!$Y24&lt;49,VLOOKUP("YA",ylfactors,MATCH(BQ$7,'Proposed Factors'!$J$3:$P$3,0),FALSE),VLOOKUP("YB",ylfactors,MATCH(BQ$7,'Proposed Factors'!$J$3:$P$3,0),FALSE)))</f>
        <v>1</v>
      </c>
      <c r="BR24" s="15">
        <f>IF($Z24="NN",VLOOKUP("N",ylfactors,MATCH(BR$7,'Proposed Factors'!$J$3:$P$3,0),FALSE),IF('Query Result 1'!$Y24&lt;49,VLOOKUP("YA",ylfactors,MATCH(BR$7,'Proposed Factors'!$J$3:$P$3,0),FALSE),VLOOKUP("YB",ylfactors,MATCH(BR$7,'Proposed Factors'!$J$3:$P$3,0),FALSE)))</f>
        <v>1</v>
      </c>
      <c r="BS24" s="15"/>
      <c r="BT24" s="15" t="e">
        <f>IF($AA24="NN",1,IF($AA24="YY",VLOOKUP("YY",gsdfactors,MATCH(BT$7,'Proposed Factors'!$J$11:$P$11,0),FALSE),VLOOKUP(CONCATENATE($Z24,$AA24),gsdfactors,MATCH(BT$7,'Proposed Factors'!$J$11:$P$11,0),FALSE)))</f>
        <v>#N/A</v>
      </c>
      <c r="BU24" s="15" t="e">
        <f>IF($AA24="NN",1,IF($AA24="YY",VLOOKUP("YY",gsdfactors,MATCH(BU$7,'Proposed Factors'!$J$11:$P$11,0),FALSE),VLOOKUP(CONCATENATE($Z24,$AA24),gsdfactors,MATCH(BU$7,'Proposed Factors'!$J$11:$P$11,0),FALSE)))</f>
        <v>#N/A</v>
      </c>
      <c r="BV24" s="15" t="e">
        <f>IF($AA24="NN",1,IF($AA24="YY",VLOOKUP("YY",gsdfactors,MATCH(BV$7,'Proposed Factors'!$J$11:$P$11,0),FALSE),VLOOKUP(CONCATENATE($Z24,$AA24),gsdfactors,MATCH(BV$7,'Proposed Factors'!$J$11:$P$11,0),FALSE)))</f>
        <v>#N/A</v>
      </c>
      <c r="BW24" s="15" t="e">
        <f>IF($AA24="NN",1,IF($AA24="YY",VLOOKUP("YY",gsdfactors,MATCH(BW$7,'Proposed Factors'!$J$11:$P$11,0),FALSE),VLOOKUP(CONCATENATE($Z24,$AA24),gsdfactors,MATCH(BW$7,'Proposed Factors'!$J$11:$P$11,0),FALSE)))</f>
        <v>#N/A</v>
      </c>
      <c r="BX24" s="15" t="e">
        <f>IF($AA24="NN",1,IF($AA24="YY",VLOOKUP("YY",gsdfactors,MATCH(BX$7,'Proposed Factors'!$J$11:$P$11,0),FALSE),VLOOKUP(CONCATENATE($Z24,$AA24),gsdfactors,MATCH(BX$7,'Proposed Factors'!$J$11:$P$11,0),FALSE)))</f>
        <v>#N/A</v>
      </c>
      <c r="BZ24" s="55" t="e">
        <f t="shared" si="9"/>
        <v>#N/A</v>
      </c>
      <c r="CA24" s="55" t="e">
        <f t="shared" si="10"/>
        <v>#N/A</v>
      </c>
      <c r="CB24" s="55" t="e">
        <f t="shared" si="11"/>
        <v>#N/A</v>
      </c>
      <c r="CC24" s="55" t="e">
        <f t="shared" si="12"/>
        <v>#N/A</v>
      </c>
      <c r="CD24" s="55" t="e">
        <f t="shared" si="13"/>
        <v>#N/A</v>
      </c>
      <c r="CF24" s="55" t="e">
        <f t="shared" si="14"/>
        <v>#N/A</v>
      </c>
      <c r="CG24" s="55" t="e">
        <f t="shared" si="15"/>
        <v>#N/A</v>
      </c>
      <c r="CH24" s="55" t="e">
        <f t="shared" si="16"/>
        <v>#N/A</v>
      </c>
      <c r="CI24" s="55" t="e">
        <f t="shared" si="17"/>
        <v>#N/A</v>
      </c>
      <c r="CJ24" s="55" t="e">
        <f t="shared" si="18"/>
        <v>#N/A</v>
      </c>
      <c r="CL24" s="55" t="str">
        <f t="shared" si="19"/>
        <v>13FM</v>
      </c>
      <c r="CM24" s="58">
        <f t="shared" si="20"/>
        <v>4.0213003120735651E-3</v>
      </c>
      <c r="CN24" s="58">
        <f t="shared" si="21"/>
        <v>3.3444479673247003E-3</v>
      </c>
      <c r="CO24" s="58">
        <f t="shared" si="22"/>
        <v>4.116813420626122E-3</v>
      </c>
      <c r="CP24" s="58">
        <f t="shared" si="23"/>
        <v>4.1981886905950831E-3</v>
      </c>
      <c r="CQ24" s="58">
        <f t="shared" si="24"/>
        <v>4.0072996073781944E-3</v>
      </c>
      <c r="CR24" s="5">
        <f t="shared" si="56"/>
        <v>1.0246243637808512</v>
      </c>
      <c r="CS24" s="5">
        <f t="shared" si="57"/>
        <v>1.0113067442230488</v>
      </c>
      <c r="CT24" s="5">
        <f t="shared" si="58"/>
        <v>1.0875203485905927</v>
      </c>
      <c r="CU24" s="5">
        <f t="shared" si="59"/>
        <v>1.0454253181238704</v>
      </c>
      <c r="CV24" s="5">
        <f t="shared" si="60"/>
        <v>1.0577791176025184</v>
      </c>
    </row>
    <row r="25" spans="1:100" x14ac:dyDescent="0.25">
      <c r="A25" s="174" t="str">
        <f t="shared" si="26"/>
        <v>NNNN</v>
      </c>
      <c r="B25" s="174" t="str">
        <f t="shared" si="27"/>
        <v>NNNN</v>
      </c>
      <c r="C25" s="29" t="str">
        <f t="shared" si="28"/>
        <v>NN</v>
      </c>
      <c r="D25" s="29" t="str">
        <f t="shared" si="29"/>
        <v>N</v>
      </c>
      <c r="E25" s="29" t="str">
        <f t="shared" si="30"/>
        <v>N</v>
      </c>
      <c r="F25" s="175" t="s">
        <v>5</v>
      </c>
      <c r="G25" s="175" t="s">
        <v>6</v>
      </c>
      <c r="H25" s="175" t="s">
        <v>7</v>
      </c>
      <c r="I25" s="176">
        <v>16</v>
      </c>
      <c r="J25" s="175" t="s">
        <v>5</v>
      </c>
      <c r="K25" s="175" t="s">
        <v>5</v>
      </c>
      <c r="L25" s="176">
        <v>2660</v>
      </c>
      <c r="M25" s="176">
        <v>1163</v>
      </c>
      <c r="N25" s="176">
        <v>2235</v>
      </c>
      <c r="O25" s="176">
        <v>2182</v>
      </c>
      <c r="P25" s="176">
        <v>2600</v>
      </c>
      <c r="Q25" s="1"/>
      <c r="R25" s="13" t="s">
        <v>269</v>
      </c>
      <c r="S25" s="35">
        <v>12464</v>
      </c>
      <c r="T25" s="35">
        <v>6911</v>
      </c>
      <c r="U25" s="35">
        <v>11273</v>
      </c>
      <c r="V25" s="35">
        <v>11081</v>
      </c>
      <c r="W25" s="35">
        <v>12287</v>
      </c>
      <c r="X25" s="35"/>
      <c r="Y25" s="53">
        <f t="shared" si="31"/>
        <v>13</v>
      </c>
      <c r="Z25" s="52" t="str">
        <f t="shared" si="32"/>
        <v>FS</v>
      </c>
      <c r="AA25" s="52" t="str">
        <f t="shared" si="33"/>
        <v>FS</v>
      </c>
      <c r="AB25" s="1"/>
      <c r="AC25" s="128">
        <f t="shared" si="34"/>
        <v>3.4611896339814176E-3</v>
      </c>
      <c r="AD25" s="128">
        <f t="shared" si="35"/>
        <v>3.3099641847602755E-3</v>
      </c>
      <c r="AE25" s="128">
        <f t="shared" si="36"/>
        <v>3.6079326510703781E-3</v>
      </c>
      <c r="AF25" s="128">
        <f t="shared" si="37"/>
        <v>3.6705167177279565E-3</v>
      </c>
      <c r="AG25" s="128">
        <f t="shared" si="38"/>
        <v>3.4833880633785546E-3</v>
      </c>
      <c r="AI25" s="129">
        <f t="shared" si="61"/>
        <v>1.1060000000000001</v>
      </c>
      <c r="AJ25" s="51">
        <f t="shared" si="61"/>
        <v>1.081</v>
      </c>
      <c r="AK25" s="48">
        <f t="shared" si="61"/>
        <v>1.153</v>
      </c>
      <c r="AL25" s="51">
        <f t="shared" si="61"/>
        <v>1.109</v>
      </c>
      <c r="AM25" s="49">
        <f t="shared" si="61"/>
        <v>1.1120000000000001</v>
      </c>
      <c r="AN25" s="15"/>
      <c r="AO25" s="106">
        <f t="shared" si="2"/>
        <v>1.0246243637808512</v>
      </c>
      <c r="AP25" s="106">
        <f t="shared" si="3"/>
        <v>1.0113067442230488</v>
      </c>
      <c r="AQ25" s="106">
        <f t="shared" si="4"/>
        <v>1.0875203485905927</v>
      </c>
      <c r="AR25" s="106">
        <f t="shared" si="5"/>
        <v>1.0454253181238704</v>
      </c>
      <c r="AS25" s="106">
        <f t="shared" si="6"/>
        <v>1.0577791176025184</v>
      </c>
      <c r="AT25" s="15"/>
      <c r="AU25" s="106">
        <f t="shared" si="46"/>
        <v>2.4624363780851199E-2</v>
      </c>
      <c r="AV25" s="106">
        <f t="shared" si="47"/>
        <v>1.1306744223048781E-2</v>
      </c>
      <c r="AW25" s="106">
        <f t="shared" si="48"/>
        <v>8.7520348590592656E-2</v>
      </c>
      <c r="AX25" s="106">
        <f t="shared" si="49"/>
        <v>4.5425318123870406E-2</v>
      </c>
      <c r="AY25" s="106">
        <f t="shared" si="50"/>
        <v>5.7779117602518415E-2</v>
      </c>
      <c r="AZ25" s="15"/>
      <c r="BA25" s="106">
        <f t="shared" si="40"/>
        <v>2.4624363780851199E-2</v>
      </c>
      <c r="BB25" s="106">
        <f t="shared" si="41"/>
        <v>1.1306744223048781E-2</v>
      </c>
      <c r="BC25" s="106">
        <f t="shared" si="42"/>
        <v>8.7520348590592656E-2</v>
      </c>
      <c r="BD25" s="107">
        <f t="shared" si="43"/>
        <v>4.5425318123870406E-2</v>
      </c>
      <c r="BE25" s="106">
        <f t="shared" si="44"/>
        <v>5.7779117602518415E-2</v>
      </c>
      <c r="BF25" s="109"/>
      <c r="BG25" s="223" t="str">
        <f t="shared" si="45"/>
        <v>13FS</v>
      </c>
      <c r="BH25" s="106">
        <f t="shared" si="51"/>
        <v>1.0246243637808512</v>
      </c>
      <c r="BI25" s="106">
        <f t="shared" si="52"/>
        <v>1.0113067442230488</v>
      </c>
      <c r="BJ25" s="106">
        <f t="shared" si="53"/>
        <v>1.0875203485905927</v>
      </c>
      <c r="BK25" s="106">
        <f t="shared" si="54"/>
        <v>1.0454253181238704</v>
      </c>
      <c r="BL25" s="106">
        <f t="shared" si="55"/>
        <v>1.0577791176025184</v>
      </c>
      <c r="BM25" s="109"/>
      <c r="BN25" s="15">
        <f>IF($Z25="NN",VLOOKUP("N",ylfactors,MATCH(BN$7,'Proposed Factors'!$J$3:$P$3,0),FALSE),IF('Query Result 1'!$Y25&lt;49,VLOOKUP("YA",ylfactors,MATCH(BN$7,'Proposed Factors'!$J$3:$P$3,0),FALSE),VLOOKUP("YB",ylfactors,MATCH(BN$7,'Proposed Factors'!$J$3:$P$3,0),FALSE)))</f>
        <v>1</v>
      </c>
      <c r="BO25" s="15">
        <f>IF($Z25="NN",VLOOKUP("N",ylfactors,MATCH(BO$7,'Proposed Factors'!$J$3:$P$3,0),FALSE),IF('Query Result 1'!$Y25&lt;49,VLOOKUP("YA",ylfactors,MATCH(BO$7,'Proposed Factors'!$J$3:$P$3,0),FALSE),VLOOKUP("YB",ylfactors,MATCH(BO$7,'Proposed Factors'!$J$3:$P$3,0),FALSE)))</f>
        <v>1</v>
      </c>
      <c r="BP25" s="15">
        <f>IF($Z25="NN",VLOOKUP("N",ylfactors,MATCH(BP$7,'Proposed Factors'!$J$3:$P$3,0),FALSE),IF('Query Result 1'!$Y25&lt;49,VLOOKUP("YA",ylfactors,MATCH(BP$7,'Proposed Factors'!$J$3:$P$3,0),FALSE),VLOOKUP("YB",ylfactors,MATCH(BP$7,'Proposed Factors'!$J$3:$P$3,0),FALSE)))</f>
        <v>1</v>
      </c>
      <c r="BQ25" s="15">
        <f>IF($Z25="NN",VLOOKUP("N",ylfactors,MATCH(BQ$7,'Proposed Factors'!$J$3:$P$3,0),FALSE),IF('Query Result 1'!$Y25&lt;49,VLOOKUP("YA",ylfactors,MATCH(BQ$7,'Proposed Factors'!$J$3:$P$3,0),FALSE),VLOOKUP("YB",ylfactors,MATCH(BQ$7,'Proposed Factors'!$J$3:$P$3,0),FALSE)))</f>
        <v>1</v>
      </c>
      <c r="BR25" s="15">
        <f>IF($Z25="NN",VLOOKUP("N",ylfactors,MATCH(BR$7,'Proposed Factors'!$J$3:$P$3,0),FALSE),IF('Query Result 1'!$Y25&lt;49,VLOOKUP("YA",ylfactors,MATCH(BR$7,'Proposed Factors'!$J$3:$P$3,0),FALSE),VLOOKUP("YB",ylfactors,MATCH(BR$7,'Proposed Factors'!$J$3:$P$3,0),FALSE)))</f>
        <v>1</v>
      </c>
      <c r="BS25" s="15"/>
      <c r="BT25" s="15" t="e">
        <f>IF($AA25="NN",1,IF($AA25="YY",VLOOKUP("YY",gsdfactors,MATCH(BT$7,'Proposed Factors'!$J$11:$P$11,0),FALSE),VLOOKUP(CONCATENATE($Z25,$AA25),gsdfactors,MATCH(BT$7,'Proposed Factors'!$J$11:$P$11,0),FALSE)))</f>
        <v>#N/A</v>
      </c>
      <c r="BU25" s="15" t="e">
        <f>IF($AA25="NN",1,IF($AA25="YY",VLOOKUP("YY",gsdfactors,MATCH(BU$7,'Proposed Factors'!$J$11:$P$11,0),FALSE),VLOOKUP(CONCATENATE($Z25,$AA25),gsdfactors,MATCH(BU$7,'Proposed Factors'!$J$11:$P$11,0),FALSE)))</f>
        <v>#N/A</v>
      </c>
      <c r="BV25" s="15" t="e">
        <f>IF($AA25="NN",1,IF($AA25="YY",VLOOKUP("YY",gsdfactors,MATCH(BV$7,'Proposed Factors'!$J$11:$P$11,0),FALSE),VLOOKUP(CONCATENATE($Z25,$AA25),gsdfactors,MATCH(BV$7,'Proposed Factors'!$J$11:$P$11,0),FALSE)))</f>
        <v>#N/A</v>
      </c>
      <c r="BW25" s="15" t="e">
        <f>IF($AA25="NN",1,IF($AA25="YY",VLOOKUP("YY",gsdfactors,MATCH(BW$7,'Proposed Factors'!$J$11:$P$11,0),FALSE),VLOOKUP(CONCATENATE($Z25,$AA25),gsdfactors,MATCH(BW$7,'Proposed Factors'!$J$11:$P$11,0),FALSE)))</f>
        <v>#N/A</v>
      </c>
      <c r="BX25" s="15" t="e">
        <f>IF($AA25="NN",1,IF($AA25="YY",VLOOKUP("YY",gsdfactors,MATCH(BX$7,'Proposed Factors'!$J$11:$P$11,0),FALSE),VLOOKUP(CONCATENATE($Z25,$AA25),gsdfactors,MATCH(BX$7,'Proposed Factors'!$J$11:$P$11,0),FALSE)))</f>
        <v>#N/A</v>
      </c>
      <c r="BZ25" s="55" t="e">
        <f t="shared" si="9"/>
        <v>#N/A</v>
      </c>
      <c r="CA25" s="55" t="e">
        <f t="shared" si="10"/>
        <v>#N/A</v>
      </c>
      <c r="CB25" s="55" t="e">
        <f t="shared" si="11"/>
        <v>#N/A</v>
      </c>
      <c r="CC25" s="55" t="e">
        <f t="shared" si="12"/>
        <v>#N/A</v>
      </c>
      <c r="CD25" s="55" t="e">
        <f t="shared" si="13"/>
        <v>#N/A</v>
      </c>
      <c r="CF25" s="55" t="e">
        <f t="shared" si="14"/>
        <v>#N/A</v>
      </c>
      <c r="CG25" s="55" t="e">
        <f t="shared" si="15"/>
        <v>#N/A</v>
      </c>
      <c r="CH25" s="55" t="e">
        <f t="shared" si="16"/>
        <v>#N/A</v>
      </c>
      <c r="CI25" s="55" t="e">
        <f t="shared" si="17"/>
        <v>#N/A</v>
      </c>
      <c r="CJ25" s="55" t="e">
        <f t="shared" si="18"/>
        <v>#N/A</v>
      </c>
      <c r="CL25" s="55" t="str">
        <f t="shared" si="19"/>
        <v>13FS</v>
      </c>
      <c r="CM25" s="58">
        <f t="shared" si="20"/>
        <v>3.4611896339814176E-3</v>
      </c>
      <c r="CN25" s="58">
        <f t="shared" si="21"/>
        <v>3.3099641847602755E-3</v>
      </c>
      <c r="CO25" s="58">
        <f t="shared" si="22"/>
        <v>3.6079326510703781E-3</v>
      </c>
      <c r="CP25" s="58">
        <f t="shared" si="23"/>
        <v>3.6705167177279565E-3</v>
      </c>
      <c r="CQ25" s="58">
        <f t="shared" si="24"/>
        <v>3.4833880633785546E-3</v>
      </c>
      <c r="CR25" s="5">
        <f t="shared" si="56"/>
        <v>1.0246243637808512</v>
      </c>
      <c r="CS25" s="5">
        <f t="shared" si="57"/>
        <v>1.0113067442230488</v>
      </c>
      <c r="CT25" s="5">
        <f t="shared" si="58"/>
        <v>1.0875203485905927</v>
      </c>
      <c r="CU25" s="5">
        <f t="shared" si="59"/>
        <v>1.0454253181238704</v>
      </c>
      <c r="CV25" s="5">
        <f t="shared" si="60"/>
        <v>1.0577791176025184</v>
      </c>
    </row>
    <row r="26" spans="1:100" x14ac:dyDescent="0.25">
      <c r="A26" s="174" t="str">
        <f t="shared" si="26"/>
        <v>NNNN</v>
      </c>
      <c r="B26" s="174" t="str">
        <f t="shared" si="27"/>
        <v>NNNN</v>
      </c>
      <c r="C26" s="29" t="str">
        <f t="shared" si="28"/>
        <v>NN</v>
      </c>
      <c r="D26" s="29" t="str">
        <f t="shared" si="29"/>
        <v>N</v>
      </c>
      <c r="E26" s="29" t="str">
        <f t="shared" si="30"/>
        <v>N</v>
      </c>
      <c r="F26" s="175" t="s">
        <v>5</v>
      </c>
      <c r="G26" s="175" t="s">
        <v>6</v>
      </c>
      <c r="H26" s="175" t="s">
        <v>7</v>
      </c>
      <c r="I26" s="176">
        <v>17</v>
      </c>
      <c r="J26" s="175" t="s">
        <v>5</v>
      </c>
      <c r="K26" s="175" t="s">
        <v>5</v>
      </c>
      <c r="L26" s="176">
        <v>2712</v>
      </c>
      <c r="M26" s="176">
        <v>1286</v>
      </c>
      <c r="N26" s="176">
        <v>2336</v>
      </c>
      <c r="O26" s="176">
        <v>2275</v>
      </c>
      <c r="P26" s="176">
        <v>2645</v>
      </c>
      <c r="Q26" s="1"/>
      <c r="R26" s="13" t="s">
        <v>353</v>
      </c>
      <c r="S26" s="35">
        <v>9718</v>
      </c>
      <c r="T26" s="35">
        <v>4361</v>
      </c>
      <c r="U26" s="35">
        <v>8184</v>
      </c>
      <c r="V26" s="35">
        <v>7996</v>
      </c>
      <c r="W26" s="35">
        <v>9436</v>
      </c>
      <c r="X26" s="35"/>
      <c r="Y26" s="53">
        <f t="shared" si="31"/>
        <v>13</v>
      </c>
      <c r="Z26" s="52" t="str">
        <f t="shared" si="32"/>
        <v>MM</v>
      </c>
      <c r="AA26" s="52" t="str">
        <f t="shared" si="33"/>
        <v>MM</v>
      </c>
      <c r="AB26" s="1"/>
      <c r="AC26" s="128">
        <f t="shared" si="34"/>
        <v>2.6986393503715834E-3</v>
      </c>
      <c r="AD26" s="128">
        <f t="shared" si="35"/>
        <v>2.0886635522702301E-3</v>
      </c>
      <c r="AE26" s="128">
        <f t="shared" si="36"/>
        <v>2.6192957346189987E-3</v>
      </c>
      <c r="AF26" s="128">
        <f t="shared" si="37"/>
        <v>2.6486284338013482E-3</v>
      </c>
      <c r="AG26" s="128">
        <f t="shared" si="38"/>
        <v>2.6751240958769467E-3</v>
      </c>
      <c r="AI26" s="129">
        <f t="shared" si="61"/>
        <v>1.1060000000000001</v>
      </c>
      <c r="AJ26" s="51">
        <f t="shared" si="61"/>
        <v>1.081</v>
      </c>
      <c r="AK26" s="48">
        <f t="shared" si="61"/>
        <v>1.153</v>
      </c>
      <c r="AL26" s="51">
        <f t="shared" si="61"/>
        <v>1.109</v>
      </c>
      <c r="AM26" s="49">
        <f t="shared" si="61"/>
        <v>1.1120000000000001</v>
      </c>
      <c r="AN26" s="15"/>
      <c r="AO26" s="106">
        <f t="shared" si="2"/>
        <v>1.0246243637808512</v>
      </c>
      <c r="AP26" s="106">
        <f t="shared" si="3"/>
        <v>1.0113067442230488</v>
      </c>
      <c r="AQ26" s="106">
        <f t="shared" si="4"/>
        <v>1.0875203485905927</v>
      </c>
      <c r="AR26" s="106">
        <f t="shared" si="5"/>
        <v>1.0454253181238704</v>
      </c>
      <c r="AS26" s="106">
        <f t="shared" si="6"/>
        <v>1.0577791176025184</v>
      </c>
      <c r="AT26" s="15"/>
      <c r="AU26" s="106">
        <f t="shared" si="46"/>
        <v>2.4624363780851199E-2</v>
      </c>
      <c r="AV26" s="106">
        <f t="shared" si="47"/>
        <v>1.1306744223048781E-2</v>
      </c>
      <c r="AW26" s="106">
        <f t="shared" si="48"/>
        <v>8.7520348590592656E-2</v>
      </c>
      <c r="AX26" s="106">
        <f t="shared" si="49"/>
        <v>4.5425318123870406E-2</v>
      </c>
      <c r="AY26" s="106">
        <f t="shared" si="50"/>
        <v>5.7779117602518415E-2</v>
      </c>
      <c r="AZ26" s="15"/>
      <c r="BA26" s="106">
        <f t="shared" si="40"/>
        <v>2.4624363780851199E-2</v>
      </c>
      <c r="BB26" s="106">
        <f t="shared" si="41"/>
        <v>1.1306744223048781E-2</v>
      </c>
      <c r="BC26" s="106">
        <f t="shared" si="42"/>
        <v>8.7520348590592656E-2</v>
      </c>
      <c r="BD26" s="107">
        <f t="shared" si="43"/>
        <v>4.5425318123870406E-2</v>
      </c>
      <c r="BE26" s="106">
        <f t="shared" si="44"/>
        <v>5.7779117602518415E-2</v>
      </c>
      <c r="BF26" s="109"/>
      <c r="BG26" s="223" t="str">
        <f t="shared" si="45"/>
        <v>13MM</v>
      </c>
      <c r="BH26" s="106">
        <f t="shared" si="51"/>
        <v>1.0246243637808512</v>
      </c>
      <c r="BI26" s="106">
        <f t="shared" si="52"/>
        <v>1.0113067442230488</v>
      </c>
      <c r="BJ26" s="106">
        <f t="shared" si="53"/>
        <v>1.0875203485905927</v>
      </c>
      <c r="BK26" s="106">
        <f t="shared" si="54"/>
        <v>1.0454253181238704</v>
      </c>
      <c r="BL26" s="106">
        <f t="shared" si="55"/>
        <v>1.0577791176025184</v>
      </c>
      <c r="BM26" s="109"/>
      <c r="BN26" s="15">
        <f>IF($Z26="NN",VLOOKUP("N",ylfactors,MATCH(BN$7,'Proposed Factors'!$J$3:$P$3,0),FALSE),IF('Query Result 1'!$Y26&lt;49,VLOOKUP("YA",ylfactors,MATCH(BN$7,'Proposed Factors'!$J$3:$P$3,0),FALSE),VLOOKUP("YB",ylfactors,MATCH(BN$7,'Proposed Factors'!$J$3:$P$3,0),FALSE)))</f>
        <v>1</v>
      </c>
      <c r="BO26" s="15">
        <f>IF($Z26="NN",VLOOKUP("N",ylfactors,MATCH(BO$7,'Proposed Factors'!$J$3:$P$3,0),FALSE),IF('Query Result 1'!$Y26&lt;49,VLOOKUP("YA",ylfactors,MATCH(BO$7,'Proposed Factors'!$J$3:$P$3,0),FALSE),VLOOKUP("YB",ylfactors,MATCH(BO$7,'Proposed Factors'!$J$3:$P$3,0),FALSE)))</f>
        <v>1</v>
      </c>
      <c r="BP26" s="15">
        <f>IF($Z26="NN",VLOOKUP("N",ylfactors,MATCH(BP$7,'Proposed Factors'!$J$3:$P$3,0),FALSE),IF('Query Result 1'!$Y26&lt;49,VLOOKUP("YA",ylfactors,MATCH(BP$7,'Proposed Factors'!$J$3:$P$3,0),FALSE),VLOOKUP("YB",ylfactors,MATCH(BP$7,'Proposed Factors'!$J$3:$P$3,0),FALSE)))</f>
        <v>1</v>
      </c>
      <c r="BQ26" s="15">
        <f>IF($Z26="NN",VLOOKUP("N",ylfactors,MATCH(BQ$7,'Proposed Factors'!$J$3:$P$3,0),FALSE),IF('Query Result 1'!$Y26&lt;49,VLOOKUP("YA",ylfactors,MATCH(BQ$7,'Proposed Factors'!$J$3:$P$3,0),FALSE),VLOOKUP("YB",ylfactors,MATCH(BQ$7,'Proposed Factors'!$J$3:$P$3,0),FALSE)))</f>
        <v>1</v>
      </c>
      <c r="BR26" s="15">
        <f>IF($Z26="NN",VLOOKUP("N",ylfactors,MATCH(BR$7,'Proposed Factors'!$J$3:$P$3,0),FALSE),IF('Query Result 1'!$Y26&lt;49,VLOOKUP("YA",ylfactors,MATCH(BR$7,'Proposed Factors'!$J$3:$P$3,0),FALSE),VLOOKUP("YB",ylfactors,MATCH(BR$7,'Proposed Factors'!$J$3:$P$3,0),FALSE)))</f>
        <v>1</v>
      </c>
      <c r="BS26" s="15"/>
      <c r="BT26" s="15" t="e">
        <f>IF($AA26="NN",1,IF($AA26="YY",VLOOKUP("YY",gsdfactors,MATCH(BT$7,'Proposed Factors'!$J$11:$P$11,0),FALSE),VLOOKUP(CONCATENATE($Z26,$AA26),gsdfactors,MATCH(BT$7,'Proposed Factors'!$J$11:$P$11,0),FALSE)))</f>
        <v>#N/A</v>
      </c>
      <c r="BU26" s="15" t="e">
        <f>IF($AA26="NN",1,IF($AA26="YY",VLOOKUP("YY",gsdfactors,MATCH(BU$7,'Proposed Factors'!$J$11:$P$11,0),FALSE),VLOOKUP(CONCATENATE($Z26,$AA26),gsdfactors,MATCH(BU$7,'Proposed Factors'!$J$11:$P$11,0),FALSE)))</f>
        <v>#N/A</v>
      </c>
      <c r="BV26" s="15" t="e">
        <f>IF($AA26="NN",1,IF($AA26="YY",VLOOKUP("YY",gsdfactors,MATCH(BV$7,'Proposed Factors'!$J$11:$P$11,0),FALSE),VLOOKUP(CONCATENATE($Z26,$AA26),gsdfactors,MATCH(BV$7,'Proposed Factors'!$J$11:$P$11,0),FALSE)))</f>
        <v>#N/A</v>
      </c>
      <c r="BW26" s="15" t="e">
        <f>IF($AA26="NN",1,IF($AA26="YY",VLOOKUP("YY",gsdfactors,MATCH(BW$7,'Proposed Factors'!$J$11:$P$11,0),FALSE),VLOOKUP(CONCATENATE($Z26,$AA26),gsdfactors,MATCH(BW$7,'Proposed Factors'!$J$11:$P$11,0),FALSE)))</f>
        <v>#N/A</v>
      </c>
      <c r="BX26" s="15" t="e">
        <f>IF($AA26="NN",1,IF($AA26="YY",VLOOKUP("YY",gsdfactors,MATCH(BX$7,'Proposed Factors'!$J$11:$P$11,0),FALSE),VLOOKUP(CONCATENATE($Z26,$AA26),gsdfactors,MATCH(BX$7,'Proposed Factors'!$J$11:$P$11,0),FALSE)))</f>
        <v>#N/A</v>
      </c>
      <c r="BZ26" s="55" t="e">
        <f t="shared" si="9"/>
        <v>#N/A</v>
      </c>
      <c r="CA26" s="55" t="e">
        <f t="shared" si="10"/>
        <v>#N/A</v>
      </c>
      <c r="CB26" s="55" t="e">
        <f t="shared" si="11"/>
        <v>#N/A</v>
      </c>
      <c r="CC26" s="55" t="e">
        <f t="shared" si="12"/>
        <v>#N/A</v>
      </c>
      <c r="CD26" s="55" t="e">
        <f t="shared" si="13"/>
        <v>#N/A</v>
      </c>
      <c r="CF26" s="55" t="e">
        <f t="shared" si="14"/>
        <v>#N/A</v>
      </c>
      <c r="CG26" s="55" t="e">
        <f t="shared" si="15"/>
        <v>#N/A</v>
      </c>
      <c r="CH26" s="55" t="e">
        <f t="shared" si="16"/>
        <v>#N/A</v>
      </c>
      <c r="CI26" s="55" t="e">
        <f t="shared" si="17"/>
        <v>#N/A</v>
      </c>
      <c r="CJ26" s="55" t="e">
        <f t="shared" si="18"/>
        <v>#N/A</v>
      </c>
      <c r="CL26" s="55" t="str">
        <f t="shared" si="19"/>
        <v>13MM</v>
      </c>
      <c r="CM26" s="58">
        <f t="shared" si="20"/>
        <v>2.6986393503715834E-3</v>
      </c>
      <c r="CN26" s="58">
        <f t="shared" si="21"/>
        <v>2.0886635522702301E-3</v>
      </c>
      <c r="CO26" s="58">
        <f t="shared" si="22"/>
        <v>2.6192957346189987E-3</v>
      </c>
      <c r="CP26" s="58">
        <f t="shared" si="23"/>
        <v>2.6486284338013482E-3</v>
      </c>
      <c r="CQ26" s="58">
        <f t="shared" si="24"/>
        <v>2.6751240958769467E-3</v>
      </c>
      <c r="CR26" s="5">
        <f t="shared" si="56"/>
        <v>1.0246243637808512</v>
      </c>
      <c r="CS26" s="5">
        <f t="shared" si="57"/>
        <v>1.0113067442230488</v>
      </c>
      <c r="CT26" s="5">
        <f t="shared" si="58"/>
        <v>1.0875203485905927</v>
      </c>
      <c r="CU26" s="5">
        <f t="shared" si="59"/>
        <v>1.0454253181238704</v>
      </c>
      <c r="CV26" s="5">
        <f t="shared" si="60"/>
        <v>1.0577791176025184</v>
      </c>
    </row>
    <row r="27" spans="1:100" x14ac:dyDescent="0.25">
      <c r="A27" s="174" t="str">
        <f t="shared" si="26"/>
        <v>NNNN</v>
      </c>
      <c r="B27" s="174" t="str">
        <f t="shared" si="27"/>
        <v>NNNN</v>
      </c>
      <c r="C27" s="29" t="str">
        <f t="shared" si="28"/>
        <v>NN</v>
      </c>
      <c r="D27" s="29" t="str">
        <f t="shared" si="29"/>
        <v>N</v>
      </c>
      <c r="E27" s="29" t="str">
        <f t="shared" si="30"/>
        <v>N</v>
      </c>
      <c r="F27" s="175" t="s">
        <v>5</v>
      </c>
      <c r="G27" s="175" t="s">
        <v>6</v>
      </c>
      <c r="H27" s="175" t="s">
        <v>7</v>
      </c>
      <c r="I27" s="176">
        <v>18</v>
      </c>
      <c r="J27" s="175" t="s">
        <v>5</v>
      </c>
      <c r="K27" s="175" t="s">
        <v>5</v>
      </c>
      <c r="L27" s="176">
        <v>2721</v>
      </c>
      <c r="M27" s="176">
        <v>1308</v>
      </c>
      <c r="N27" s="176">
        <v>2359</v>
      </c>
      <c r="O27" s="176">
        <v>2278</v>
      </c>
      <c r="P27" s="176">
        <v>2660</v>
      </c>
      <c r="Q27" s="1"/>
      <c r="R27" s="13" t="s">
        <v>437</v>
      </c>
      <c r="S27" s="35">
        <v>12146</v>
      </c>
      <c r="T27" s="35">
        <v>6440</v>
      </c>
      <c r="U27" s="35">
        <v>10172</v>
      </c>
      <c r="V27" s="35">
        <v>9810</v>
      </c>
      <c r="W27" s="35">
        <v>11899</v>
      </c>
      <c r="X27" s="35"/>
      <c r="Y27" s="53">
        <f t="shared" si="31"/>
        <v>13</v>
      </c>
      <c r="Z27" s="52" t="str">
        <f t="shared" si="32"/>
        <v>MS</v>
      </c>
      <c r="AA27" s="52" t="str">
        <f t="shared" si="33"/>
        <v>MS</v>
      </c>
      <c r="AB27" s="1"/>
      <c r="AC27" s="128">
        <f t="shared" si="34"/>
        <v>3.3728826455662951E-3</v>
      </c>
      <c r="AD27" s="128">
        <f t="shared" si="35"/>
        <v>3.0843827738179963E-3</v>
      </c>
      <c r="AE27" s="128">
        <f t="shared" si="36"/>
        <v>3.2555567219629098E-3</v>
      </c>
      <c r="AF27" s="128">
        <f t="shared" si="37"/>
        <v>3.2495053696337201E-3</v>
      </c>
      <c r="AG27" s="128">
        <f t="shared" si="38"/>
        <v>3.3733893192920503E-3</v>
      </c>
      <c r="AI27" s="129">
        <f t="shared" si="61"/>
        <v>1.1060000000000001</v>
      </c>
      <c r="AJ27" s="51">
        <f t="shared" si="61"/>
        <v>1.081</v>
      </c>
      <c r="AK27" s="48">
        <f t="shared" si="61"/>
        <v>1.1559999999999999</v>
      </c>
      <c r="AL27" s="51">
        <f t="shared" si="61"/>
        <v>1.2030000000000001</v>
      </c>
      <c r="AM27" s="49">
        <f t="shared" si="61"/>
        <v>1.123</v>
      </c>
      <c r="AN27" s="15"/>
      <c r="AO27" s="106">
        <f t="shared" si="2"/>
        <v>1.0246243637808512</v>
      </c>
      <c r="AP27" s="106">
        <f t="shared" si="3"/>
        <v>1.0113067442230488</v>
      </c>
      <c r="AQ27" s="106">
        <f t="shared" si="4"/>
        <v>1.0903499765574372</v>
      </c>
      <c r="AR27" s="106">
        <f t="shared" si="5"/>
        <v>1.134036661589735</v>
      </c>
      <c r="AS27" s="106">
        <f t="shared" si="6"/>
        <v>1.068242759952903</v>
      </c>
      <c r="AT27" s="15"/>
      <c r="AU27" s="106">
        <f t="shared" si="46"/>
        <v>2.4624363780851199E-2</v>
      </c>
      <c r="AV27" s="106">
        <f t="shared" si="47"/>
        <v>1.1306744223048781E-2</v>
      </c>
      <c r="AW27" s="106">
        <f t="shared" si="48"/>
        <v>9.0349976557437151E-2</v>
      </c>
      <c r="AX27" s="106">
        <f t="shared" si="49"/>
        <v>0.13403666158973504</v>
      </c>
      <c r="AY27" s="106">
        <f t="shared" si="50"/>
        <v>6.8242759952902965E-2</v>
      </c>
      <c r="AZ27" s="15"/>
      <c r="BA27" s="106">
        <f t="shared" si="40"/>
        <v>2.4624363780851199E-2</v>
      </c>
      <c r="BB27" s="106">
        <f t="shared" si="41"/>
        <v>1.1306744223048781E-2</v>
      </c>
      <c r="BC27" s="106">
        <f t="shared" si="42"/>
        <v>9.0349976557437151E-2</v>
      </c>
      <c r="BD27" s="107">
        <f t="shared" si="43"/>
        <v>0.13403666158973504</v>
      </c>
      <c r="BE27" s="106">
        <f t="shared" si="44"/>
        <v>6.8242759952902965E-2</v>
      </c>
      <c r="BF27" s="109"/>
      <c r="BG27" s="223" t="str">
        <f t="shared" si="45"/>
        <v>13MS</v>
      </c>
      <c r="BH27" s="106">
        <f t="shared" si="51"/>
        <v>1.0246243637808512</v>
      </c>
      <c r="BI27" s="106">
        <f t="shared" si="52"/>
        <v>1.0113067442230488</v>
      </c>
      <c r="BJ27" s="106">
        <f t="shared" si="53"/>
        <v>1.0903499765574372</v>
      </c>
      <c r="BK27" s="106">
        <f t="shared" si="54"/>
        <v>1.134036661589735</v>
      </c>
      <c r="BL27" s="106">
        <f t="shared" si="55"/>
        <v>1.068242759952903</v>
      </c>
      <c r="BM27" s="109"/>
      <c r="BN27" s="15">
        <f>IF($Z27="NN",VLOOKUP("N",ylfactors,MATCH(BN$7,'Proposed Factors'!$J$3:$P$3,0),FALSE),IF('Query Result 1'!$Y27&lt;49,VLOOKUP("YA",ylfactors,MATCH(BN$7,'Proposed Factors'!$J$3:$P$3,0),FALSE),VLOOKUP("YB",ylfactors,MATCH(BN$7,'Proposed Factors'!$J$3:$P$3,0),FALSE)))</f>
        <v>1</v>
      </c>
      <c r="BO27" s="15">
        <f>IF($Z27="NN",VLOOKUP("N",ylfactors,MATCH(BO$7,'Proposed Factors'!$J$3:$P$3,0),FALSE),IF('Query Result 1'!$Y27&lt;49,VLOOKUP("YA",ylfactors,MATCH(BO$7,'Proposed Factors'!$J$3:$P$3,0),FALSE),VLOOKUP("YB",ylfactors,MATCH(BO$7,'Proposed Factors'!$J$3:$P$3,0),FALSE)))</f>
        <v>1</v>
      </c>
      <c r="BP27" s="15">
        <f>IF($Z27="NN",VLOOKUP("N",ylfactors,MATCH(BP$7,'Proposed Factors'!$J$3:$P$3,0),FALSE),IF('Query Result 1'!$Y27&lt;49,VLOOKUP("YA",ylfactors,MATCH(BP$7,'Proposed Factors'!$J$3:$P$3,0),FALSE),VLOOKUP("YB",ylfactors,MATCH(BP$7,'Proposed Factors'!$J$3:$P$3,0),FALSE)))</f>
        <v>1</v>
      </c>
      <c r="BQ27" s="15">
        <f>IF($Z27="NN",VLOOKUP("N",ylfactors,MATCH(BQ$7,'Proposed Factors'!$J$3:$P$3,0),FALSE),IF('Query Result 1'!$Y27&lt;49,VLOOKUP("YA",ylfactors,MATCH(BQ$7,'Proposed Factors'!$J$3:$P$3,0),FALSE),VLOOKUP("YB",ylfactors,MATCH(BQ$7,'Proposed Factors'!$J$3:$P$3,0),FALSE)))</f>
        <v>1</v>
      </c>
      <c r="BR27" s="15">
        <f>IF($Z27="NN",VLOOKUP("N",ylfactors,MATCH(BR$7,'Proposed Factors'!$J$3:$P$3,0),FALSE),IF('Query Result 1'!$Y27&lt;49,VLOOKUP("YA",ylfactors,MATCH(BR$7,'Proposed Factors'!$J$3:$P$3,0),FALSE),VLOOKUP("YB",ylfactors,MATCH(BR$7,'Proposed Factors'!$J$3:$P$3,0),FALSE)))</f>
        <v>1</v>
      </c>
      <c r="BS27" s="15"/>
      <c r="BT27" s="15" t="e">
        <f>IF($AA27="NN",1,IF($AA27="YY",VLOOKUP("YY",gsdfactors,MATCH(BT$7,'Proposed Factors'!$J$11:$P$11,0),FALSE),VLOOKUP(CONCATENATE($Z27,$AA27),gsdfactors,MATCH(BT$7,'Proposed Factors'!$J$11:$P$11,0),FALSE)))</f>
        <v>#N/A</v>
      </c>
      <c r="BU27" s="15" t="e">
        <f>IF($AA27="NN",1,IF($AA27="YY",VLOOKUP("YY",gsdfactors,MATCH(BU$7,'Proposed Factors'!$J$11:$P$11,0),FALSE),VLOOKUP(CONCATENATE($Z27,$AA27),gsdfactors,MATCH(BU$7,'Proposed Factors'!$J$11:$P$11,0),FALSE)))</f>
        <v>#N/A</v>
      </c>
      <c r="BV27" s="15" t="e">
        <f>IF($AA27="NN",1,IF($AA27="YY",VLOOKUP("YY",gsdfactors,MATCH(BV$7,'Proposed Factors'!$J$11:$P$11,0),FALSE),VLOOKUP(CONCATENATE($Z27,$AA27),gsdfactors,MATCH(BV$7,'Proposed Factors'!$J$11:$P$11,0),FALSE)))</f>
        <v>#N/A</v>
      </c>
      <c r="BW27" s="15" t="e">
        <f>IF($AA27="NN",1,IF($AA27="YY",VLOOKUP("YY",gsdfactors,MATCH(BW$7,'Proposed Factors'!$J$11:$P$11,0),FALSE),VLOOKUP(CONCATENATE($Z27,$AA27),gsdfactors,MATCH(BW$7,'Proposed Factors'!$J$11:$P$11,0),FALSE)))</f>
        <v>#N/A</v>
      </c>
      <c r="BX27" s="15" t="e">
        <f>IF($AA27="NN",1,IF($AA27="YY",VLOOKUP("YY",gsdfactors,MATCH(BX$7,'Proposed Factors'!$J$11:$P$11,0),FALSE),VLOOKUP(CONCATENATE($Z27,$AA27),gsdfactors,MATCH(BX$7,'Proposed Factors'!$J$11:$P$11,0),FALSE)))</f>
        <v>#N/A</v>
      </c>
      <c r="BZ27" s="55" t="e">
        <f t="shared" si="9"/>
        <v>#N/A</v>
      </c>
      <c r="CA27" s="55" t="e">
        <f t="shared" si="10"/>
        <v>#N/A</v>
      </c>
      <c r="CB27" s="55" t="e">
        <f t="shared" si="11"/>
        <v>#N/A</v>
      </c>
      <c r="CC27" s="55" t="e">
        <f t="shared" si="12"/>
        <v>#N/A</v>
      </c>
      <c r="CD27" s="55" t="e">
        <f t="shared" si="13"/>
        <v>#N/A</v>
      </c>
      <c r="CF27" s="55" t="e">
        <f t="shared" si="14"/>
        <v>#N/A</v>
      </c>
      <c r="CG27" s="55" t="e">
        <f t="shared" si="15"/>
        <v>#N/A</v>
      </c>
      <c r="CH27" s="55" t="e">
        <f t="shared" si="16"/>
        <v>#N/A</v>
      </c>
      <c r="CI27" s="55" t="e">
        <f t="shared" si="17"/>
        <v>#N/A</v>
      </c>
      <c r="CJ27" s="55" t="e">
        <f t="shared" si="18"/>
        <v>#N/A</v>
      </c>
      <c r="CL27" s="55" t="str">
        <f t="shared" si="19"/>
        <v>13MS</v>
      </c>
      <c r="CM27" s="58">
        <f t="shared" si="20"/>
        <v>3.3728826455662951E-3</v>
      </c>
      <c r="CN27" s="58">
        <f t="shared" si="21"/>
        <v>3.0843827738179963E-3</v>
      </c>
      <c r="CO27" s="58">
        <f t="shared" si="22"/>
        <v>3.2555567219629098E-3</v>
      </c>
      <c r="CP27" s="58">
        <f t="shared" si="23"/>
        <v>3.2495053696337201E-3</v>
      </c>
      <c r="CQ27" s="58">
        <f t="shared" si="24"/>
        <v>3.3733893192920503E-3</v>
      </c>
      <c r="CR27" s="5">
        <f t="shared" si="56"/>
        <v>1.0246243637808512</v>
      </c>
      <c r="CS27" s="5">
        <f t="shared" si="57"/>
        <v>1.0113067442230488</v>
      </c>
      <c r="CT27" s="5">
        <f t="shared" si="58"/>
        <v>1.0903499765574372</v>
      </c>
      <c r="CU27" s="5">
        <f t="shared" si="59"/>
        <v>1.134036661589735</v>
      </c>
      <c r="CV27" s="5">
        <f t="shared" si="60"/>
        <v>1.068242759952903</v>
      </c>
    </row>
    <row r="28" spans="1:100" x14ac:dyDescent="0.25">
      <c r="A28" s="174" t="str">
        <f t="shared" si="26"/>
        <v>NNNN</v>
      </c>
      <c r="B28" s="174" t="str">
        <f t="shared" si="27"/>
        <v>NNNN</v>
      </c>
      <c r="C28" s="29" t="str">
        <f t="shared" si="28"/>
        <v>NN</v>
      </c>
      <c r="D28" s="29" t="str">
        <f t="shared" si="29"/>
        <v>N</v>
      </c>
      <c r="E28" s="29" t="str">
        <f t="shared" si="30"/>
        <v>N</v>
      </c>
      <c r="F28" s="175" t="s">
        <v>5</v>
      </c>
      <c r="G28" s="175" t="s">
        <v>6</v>
      </c>
      <c r="H28" s="175" t="s">
        <v>7</v>
      </c>
      <c r="I28" s="176">
        <v>19</v>
      </c>
      <c r="J28" s="175" t="s">
        <v>5</v>
      </c>
      <c r="K28" s="175" t="s">
        <v>5</v>
      </c>
      <c r="L28" s="176">
        <v>2931</v>
      </c>
      <c r="M28" s="176">
        <v>1399</v>
      </c>
      <c r="N28" s="176">
        <v>2489</v>
      </c>
      <c r="O28" s="176">
        <v>2410</v>
      </c>
      <c r="P28" s="176">
        <v>2852</v>
      </c>
      <c r="Q28" s="1"/>
      <c r="R28" s="13" t="s">
        <v>186</v>
      </c>
      <c r="S28" s="35">
        <v>15155</v>
      </c>
      <c r="T28" s="35">
        <v>7459</v>
      </c>
      <c r="U28" s="35">
        <v>13501</v>
      </c>
      <c r="V28" s="35">
        <v>13292</v>
      </c>
      <c r="W28" s="35">
        <v>14851</v>
      </c>
      <c r="X28" s="35"/>
      <c r="Y28" s="53">
        <f t="shared" si="31"/>
        <v>14</v>
      </c>
      <c r="Z28" s="52" t="str">
        <f t="shared" si="32"/>
        <v>FM</v>
      </c>
      <c r="AA28" s="52" t="str">
        <f t="shared" si="33"/>
        <v>FM</v>
      </c>
      <c r="AB28" s="1"/>
      <c r="AC28" s="128">
        <f t="shared" si="34"/>
        <v>4.2084666963244852E-3</v>
      </c>
      <c r="AD28" s="128">
        <f t="shared" si="35"/>
        <v>3.5724240853895087E-3</v>
      </c>
      <c r="AE28" s="128">
        <f t="shared" si="36"/>
        <v>4.3210058300453451E-3</v>
      </c>
      <c r="AF28" s="128">
        <f t="shared" si="37"/>
        <v>4.4028975915567188E-3</v>
      </c>
      <c r="AG28" s="128">
        <f t="shared" si="38"/>
        <v>4.2102869804862796E-3</v>
      </c>
      <c r="AI28" s="129">
        <f t="shared" ref="AI28:AM37" si="62">IFERROR(IF($Z28="NN",VLOOKUP(CONCATENATE(AI$7,"NNXXX"),bdfactors,8,FALSE),VLOOKUP(CONCATENATE(AI$7,$Y28,$Z28),bdfactors,8,FALSE)),VLOOKUP(CONCATENATE(AI$7,$Y28,"XX"),bdfactors,8,FALSE))</f>
        <v>1.069</v>
      </c>
      <c r="AJ28" s="51">
        <f t="shared" si="62"/>
        <v>1.081</v>
      </c>
      <c r="AK28" s="48">
        <f t="shared" si="62"/>
        <v>1.149</v>
      </c>
      <c r="AL28" s="51">
        <f t="shared" si="62"/>
        <v>1.0980000000000001</v>
      </c>
      <c r="AM28" s="49">
        <f t="shared" si="62"/>
        <v>1.1020000000000001</v>
      </c>
      <c r="AN28" s="15"/>
      <c r="AO28" s="106">
        <f t="shared" si="2"/>
        <v>0.99034669519143748</v>
      </c>
      <c r="AP28" s="106">
        <f t="shared" si="3"/>
        <v>1.0113067442230488</v>
      </c>
      <c r="AQ28" s="106">
        <f t="shared" si="4"/>
        <v>1.0837475113014665</v>
      </c>
      <c r="AR28" s="106">
        <f t="shared" si="5"/>
        <v>1.035055905590631</v>
      </c>
      <c r="AS28" s="106">
        <f t="shared" si="6"/>
        <v>1.0482667154658052</v>
      </c>
      <c r="AT28" s="15"/>
      <c r="AU28" s="106">
        <f t="shared" si="46"/>
        <v>-9.6533048085625239E-3</v>
      </c>
      <c r="AV28" s="106">
        <f t="shared" si="47"/>
        <v>1.1306744223048781E-2</v>
      </c>
      <c r="AW28" s="106">
        <f t="shared" si="48"/>
        <v>8.3747511301466515E-2</v>
      </c>
      <c r="AX28" s="106">
        <f t="shared" si="49"/>
        <v>3.5055905590630987E-2</v>
      </c>
      <c r="AY28" s="106">
        <f t="shared" si="50"/>
        <v>4.8266715465805188E-2</v>
      </c>
      <c r="AZ28" s="15"/>
      <c r="BA28" s="106">
        <f t="shared" si="40"/>
        <v>-9.6533048085625239E-3</v>
      </c>
      <c r="BB28" s="106">
        <f t="shared" si="41"/>
        <v>1.1306744223048781E-2</v>
      </c>
      <c r="BC28" s="106">
        <f t="shared" si="42"/>
        <v>8.3747511301466515E-2</v>
      </c>
      <c r="BD28" s="107">
        <f t="shared" si="43"/>
        <v>3.5055905590630987E-2</v>
      </c>
      <c r="BE28" s="106">
        <f t="shared" si="44"/>
        <v>4.8266715465805188E-2</v>
      </c>
      <c r="BF28" s="109"/>
      <c r="BG28" s="223" t="str">
        <f t="shared" si="45"/>
        <v>14FM</v>
      </c>
      <c r="BH28" s="106">
        <f t="shared" si="51"/>
        <v>0.99034669519143748</v>
      </c>
      <c r="BI28" s="106">
        <f t="shared" si="52"/>
        <v>1.0113067442230488</v>
      </c>
      <c r="BJ28" s="106">
        <f t="shared" si="53"/>
        <v>1.0837475113014665</v>
      </c>
      <c r="BK28" s="106">
        <f t="shared" si="54"/>
        <v>1.035055905590631</v>
      </c>
      <c r="BL28" s="106">
        <f t="shared" si="55"/>
        <v>1.0482667154658052</v>
      </c>
      <c r="BM28" s="109"/>
      <c r="BN28" s="15">
        <f>IF($Z28="NN",VLOOKUP("N",ylfactors,MATCH(BN$7,'Proposed Factors'!$J$3:$P$3,0),FALSE),IF('Query Result 1'!$Y28&lt;49,VLOOKUP("YA",ylfactors,MATCH(BN$7,'Proposed Factors'!$J$3:$P$3,0),FALSE),VLOOKUP("YB",ylfactors,MATCH(BN$7,'Proposed Factors'!$J$3:$P$3,0),FALSE)))</f>
        <v>1</v>
      </c>
      <c r="BO28" s="15">
        <f>IF($Z28="NN",VLOOKUP("N",ylfactors,MATCH(BO$7,'Proposed Factors'!$J$3:$P$3,0),FALSE),IF('Query Result 1'!$Y28&lt;49,VLOOKUP("YA",ylfactors,MATCH(BO$7,'Proposed Factors'!$J$3:$P$3,0),FALSE),VLOOKUP("YB",ylfactors,MATCH(BO$7,'Proposed Factors'!$J$3:$P$3,0),FALSE)))</f>
        <v>1</v>
      </c>
      <c r="BP28" s="15">
        <f>IF($Z28="NN",VLOOKUP("N",ylfactors,MATCH(BP$7,'Proposed Factors'!$J$3:$P$3,0),FALSE),IF('Query Result 1'!$Y28&lt;49,VLOOKUP("YA",ylfactors,MATCH(BP$7,'Proposed Factors'!$J$3:$P$3,0),FALSE),VLOOKUP("YB",ylfactors,MATCH(BP$7,'Proposed Factors'!$J$3:$P$3,0),FALSE)))</f>
        <v>1</v>
      </c>
      <c r="BQ28" s="15">
        <f>IF($Z28="NN",VLOOKUP("N",ylfactors,MATCH(BQ$7,'Proposed Factors'!$J$3:$P$3,0),FALSE),IF('Query Result 1'!$Y28&lt;49,VLOOKUP("YA",ylfactors,MATCH(BQ$7,'Proposed Factors'!$J$3:$P$3,0),FALSE),VLOOKUP("YB",ylfactors,MATCH(BQ$7,'Proposed Factors'!$J$3:$P$3,0),FALSE)))</f>
        <v>1</v>
      </c>
      <c r="BR28" s="15">
        <f>IF($Z28="NN",VLOOKUP("N",ylfactors,MATCH(BR$7,'Proposed Factors'!$J$3:$P$3,0),FALSE),IF('Query Result 1'!$Y28&lt;49,VLOOKUP("YA",ylfactors,MATCH(BR$7,'Proposed Factors'!$J$3:$P$3,0),FALSE),VLOOKUP("YB",ylfactors,MATCH(BR$7,'Proposed Factors'!$J$3:$P$3,0),FALSE)))</f>
        <v>1</v>
      </c>
      <c r="BS28" s="15"/>
      <c r="BT28" s="15" t="e">
        <f>IF($AA28="NN",1,IF($AA28="YY",VLOOKUP("YY",gsdfactors,MATCH(BT$7,'Proposed Factors'!$J$11:$P$11,0),FALSE),VLOOKUP(CONCATENATE($Z28,$AA28),gsdfactors,MATCH(BT$7,'Proposed Factors'!$J$11:$P$11,0),FALSE)))</f>
        <v>#N/A</v>
      </c>
      <c r="BU28" s="15" t="e">
        <f>IF($AA28="NN",1,IF($AA28="YY",VLOOKUP("YY",gsdfactors,MATCH(BU$7,'Proposed Factors'!$J$11:$P$11,0),FALSE),VLOOKUP(CONCATENATE($Z28,$AA28),gsdfactors,MATCH(BU$7,'Proposed Factors'!$J$11:$P$11,0),FALSE)))</f>
        <v>#N/A</v>
      </c>
      <c r="BV28" s="15" t="e">
        <f>IF($AA28="NN",1,IF($AA28="YY",VLOOKUP("YY",gsdfactors,MATCH(BV$7,'Proposed Factors'!$J$11:$P$11,0),FALSE),VLOOKUP(CONCATENATE($Z28,$AA28),gsdfactors,MATCH(BV$7,'Proposed Factors'!$J$11:$P$11,0),FALSE)))</f>
        <v>#N/A</v>
      </c>
      <c r="BW28" s="15" t="e">
        <f>IF($AA28="NN",1,IF($AA28="YY",VLOOKUP("YY",gsdfactors,MATCH(BW$7,'Proposed Factors'!$J$11:$P$11,0),FALSE),VLOOKUP(CONCATENATE($Z28,$AA28),gsdfactors,MATCH(BW$7,'Proposed Factors'!$J$11:$P$11,0),FALSE)))</f>
        <v>#N/A</v>
      </c>
      <c r="BX28" s="15" t="e">
        <f>IF($AA28="NN",1,IF($AA28="YY",VLOOKUP("YY",gsdfactors,MATCH(BX$7,'Proposed Factors'!$J$11:$P$11,0),FALSE),VLOOKUP(CONCATENATE($Z28,$AA28),gsdfactors,MATCH(BX$7,'Proposed Factors'!$J$11:$P$11,0),FALSE)))</f>
        <v>#N/A</v>
      </c>
      <c r="BZ28" s="55" t="e">
        <f t="shared" si="9"/>
        <v>#N/A</v>
      </c>
      <c r="CA28" s="55" t="e">
        <f t="shared" si="10"/>
        <v>#N/A</v>
      </c>
      <c r="CB28" s="55" t="e">
        <f t="shared" si="11"/>
        <v>#N/A</v>
      </c>
      <c r="CC28" s="55" t="e">
        <f t="shared" si="12"/>
        <v>#N/A</v>
      </c>
      <c r="CD28" s="55" t="e">
        <f t="shared" si="13"/>
        <v>#N/A</v>
      </c>
      <c r="CF28" s="55" t="e">
        <f t="shared" si="14"/>
        <v>#N/A</v>
      </c>
      <c r="CG28" s="55" t="e">
        <f t="shared" si="15"/>
        <v>#N/A</v>
      </c>
      <c r="CH28" s="55" t="e">
        <f t="shared" si="16"/>
        <v>#N/A</v>
      </c>
      <c r="CI28" s="55" t="e">
        <f t="shared" si="17"/>
        <v>#N/A</v>
      </c>
      <c r="CJ28" s="55" t="e">
        <f t="shared" si="18"/>
        <v>#N/A</v>
      </c>
      <c r="CL28" s="55" t="str">
        <f t="shared" si="19"/>
        <v>14FM</v>
      </c>
      <c r="CM28" s="58">
        <f t="shared" si="20"/>
        <v>4.2084666963244852E-3</v>
      </c>
      <c r="CN28" s="58">
        <f t="shared" si="21"/>
        <v>3.5724240853895087E-3</v>
      </c>
      <c r="CO28" s="58">
        <f t="shared" si="22"/>
        <v>4.3210058300453451E-3</v>
      </c>
      <c r="CP28" s="58">
        <f t="shared" si="23"/>
        <v>4.4028975915567188E-3</v>
      </c>
      <c r="CQ28" s="58">
        <f t="shared" si="24"/>
        <v>4.2102869804862796E-3</v>
      </c>
      <c r="CR28" s="5">
        <f t="shared" si="56"/>
        <v>0.99034669519143748</v>
      </c>
      <c r="CS28" s="5">
        <f t="shared" si="57"/>
        <v>1.0113067442230488</v>
      </c>
      <c r="CT28" s="5">
        <f t="shared" si="58"/>
        <v>1.0837475113014665</v>
      </c>
      <c r="CU28" s="5">
        <f t="shared" si="59"/>
        <v>1.035055905590631</v>
      </c>
      <c r="CV28" s="5">
        <f t="shared" si="60"/>
        <v>1.0482667154658052</v>
      </c>
    </row>
    <row r="29" spans="1:100" x14ac:dyDescent="0.25">
      <c r="A29" s="174" t="str">
        <f t="shared" si="26"/>
        <v>NNNN</v>
      </c>
      <c r="B29" s="174" t="str">
        <f t="shared" si="27"/>
        <v>NNNN</v>
      </c>
      <c r="C29" s="29" t="str">
        <f t="shared" si="28"/>
        <v>NN</v>
      </c>
      <c r="D29" s="29" t="str">
        <f t="shared" si="29"/>
        <v>N</v>
      </c>
      <c r="E29" s="29" t="str">
        <f t="shared" si="30"/>
        <v>N</v>
      </c>
      <c r="F29" s="175" t="s">
        <v>5</v>
      </c>
      <c r="G29" s="175" t="s">
        <v>6</v>
      </c>
      <c r="H29" s="175" t="s">
        <v>7</v>
      </c>
      <c r="I29" s="176">
        <v>20</v>
      </c>
      <c r="J29" s="175" t="s">
        <v>5</v>
      </c>
      <c r="K29" s="175" t="s">
        <v>5</v>
      </c>
      <c r="L29" s="176">
        <v>3006</v>
      </c>
      <c r="M29" s="176">
        <v>1464</v>
      </c>
      <c r="N29" s="176">
        <v>2603</v>
      </c>
      <c r="O29" s="176">
        <v>2532</v>
      </c>
      <c r="P29" s="176">
        <v>2946</v>
      </c>
      <c r="Q29" s="1"/>
      <c r="R29" s="13" t="s">
        <v>270</v>
      </c>
      <c r="S29" s="35">
        <v>11773</v>
      </c>
      <c r="T29" s="35">
        <v>6438</v>
      </c>
      <c r="U29" s="35">
        <v>10627</v>
      </c>
      <c r="V29" s="35">
        <v>10443</v>
      </c>
      <c r="W29" s="35">
        <v>11589</v>
      </c>
      <c r="X29" s="35"/>
      <c r="Y29" s="53">
        <f t="shared" si="31"/>
        <v>14</v>
      </c>
      <c r="Z29" s="52" t="str">
        <f t="shared" si="32"/>
        <v>FS</v>
      </c>
      <c r="AA29" s="52" t="str">
        <f t="shared" si="33"/>
        <v>FS</v>
      </c>
      <c r="AB29" s="1"/>
      <c r="AC29" s="128">
        <f t="shared" si="34"/>
        <v>3.2693024358844058E-3</v>
      </c>
      <c r="AD29" s="128">
        <f t="shared" si="35"/>
        <v>3.0834248909689848E-3</v>
      </c>
      <c r="AE29" s="128">
        <f t="shared" si="36"/>
        <v>3.4011798352634529E-3</v>
      </c>
      <c r="AF29" s="128">
        <f t="shared" si="37"/>
        <v>3.459182933240055E-3</v>
      </c>
      <c r="AG29" s="128">
        <f t="shared" si="38"/>
        <v>3.2855037247899463E-3</v>
      </c>
      <c r="AI29" s="129">
        <f t="shared" si="62"/>
        <v>1.069</v>
      </c>
      <c r="AJ29" s="51">
        <f t="shared" si="62"/>
        <v>1.081</v>
      </c>
      <c r="AK29" s="48">
        <f t="shared" si="62"/>
        <v>1.149</v>
      </c>
      <c r="AL29" s="51">
        <f t="shared" si="62"/>
        <v>1.0980000000000001</v>
      </c>
      <c r="AM29" s="49">
        <f t="shared" si="62"/>
        <v>1.1020000000000001</v>
      </c>
      <c r="AN29" s="15"/>
      <c r="AO29" s="106">
        <f t="shared" si="2"/>
        <v>0.99034669519143748</v>
      </c>
      <c r="AP29" s="106">
        <f t="shared" si="3"/>
        <v>1.0113067442230488</v>
      </c>
      <c r="AQ29" s="106">
        <f t="shared" si="4"/>
        <v>1.0837475113014665</v>
      </c>
      <c r="AR29" s="106">
        <f t="shared" si="5"/>
        <v>1.035055905590631</v>
      </c>
      <c r="AS29" s="106">
        <f t="shared" si="6"/>
        <v>1.0482667154658052</v>
      </c>
      <c r="AT29" s="15"/>
      <c r="AU29" s="106">
        <f t="shared" si="46"/>
        <v>-9.6533048085625239E-3</v>
      </c>
      <c r="AV29" s="106">
        <f t="shared" si="47"/>
        <v>1.1306744223048781E-2</v>
      </c>
      <c r="AW29" s="106">
        <f t="shared" si="48"/>
        <v>8.3747511301466515E-2</v>
      </c>
      <c r="AX29" s="106">
        <f t="shared" si="49"/>
        <v>3.5055905590630987E-2</v>
      </c>
      <c r="AY29" s="106">
        <f t="shared" si="50"/>
        <v>4.8266715465805188E-2</v>
      </c>
      <c r="AZ29" s="15"/>
      <c r="BA29" s="106">
        <f t="shared" si="40"/>
        <v>-9.6533048085625239E-3</v>
      </c>
      <c r="BB29" s="106">
        <f t="shared" si="41"/>
        <v>1.1306744223048781E-2</v>
      </c>
      <c r="BC29" s="106">
        <f t="shared" si="42"/>
        <v>8.3747511301466515E-2</v>
      </c>
      <c r="BD29" s="107">
        <f t="shared" si="43"/>
        <v>3.5055905590630987E-2</v>
      </c>
      <c r="BE29" s="106">
        <f t="shared" si="44"/>
        <v>4.8266715465805188E-2</v>
      </c>
      <c r="BF29" s="109"/>
      <c r="BG29" s="223" t="str">
        <f t="shared" si="45"/>
        <v>14FS</v>
      </c>
      <c r="BH29" s="106">
        <f t="shared" si="51"/>
        <v>0.99034669519143748</v>
      </c>
      <c r="BI29" s="106">
        <f t="shared" si="52"/>
        <v>1.0113067442230488</v>
      </c>
      <c r="BJ29" s="106">
        <f t="shared" si="53"/>
        <v>1.0837475113014665</v>
      </c>
      <c r="BK29" s="106">
        <f t="shared" si="54"/>
        <v>1.035055905590631</v>
      </c>
      <c r="BL29" s="106">
        <f t="shared" si="55"/>
        <v>1.0482667154658052</v>
      </c>
      <c r="BM29" s="109"/>
      <c r="BN29" s="15">
        <f>IF($Z29="NN",VLOOKUP("N",ylfactors,MATCH(BN$7,'Proposed Factors'!$J$3:$P$3,0),FALSE),IF('Query Result 1'!$Y29&lt;49,VLOOKUP("YA",ylfactors,MATCH(BN$7,'Proposed Factors'!$J$3:$P$3,0),FALSE),VLOOKUP("YB",ylfactors,MATCH(BN$7,'Proposed Factors'!$J$3:$P$3,0),FALSE)))</f>
        <v>1</v>
      </c>
      <c r="BO29" s="15">
        <f>IF($Z29="NN",VLOOKUP("N",ylfactors,MATCH(BO$7,'Proposed Factors'!$J$3:$P$3,0),FALSE),IF('Query Result 1'!$Y29&lt;49,VLOOKUP("YA",ylfactors,MATCH(BO$7,'Proposed Factors'!$J$3:$P$3,0),FALSE),VLOOKUP("YB",ylfactors,MATCH(BO$7,'Proposed Factors'!$J$3:$P$3,0),FALSE)))</f>
        <v>1</v>
      </c>
      <c r="BP29" s="15">
        <f>IF($Z29="NN",VLOOKUP("N",ylfactors,MATCH(BP$7,'Proposed Factors'!$J$3:$P$3,0),FALSE),IF('Query Result 1'!$Y29&lt;49,VLOOKUP("YA",ylfactors,MATCH(BP$7,'Proposed Factors'!$J$3:$P$3,0),FALSE),VLOOKUP("YB",ylfactors,MATCH(BP$7,'Proposed Factors'!$J$3:$P$3,0),FALSE)))</f>
        <v>1</v>
      </c>
      <c r="BQ29" s="15">
        <f>IF($Z29="NN",VLOOKUP("N",ylfactors,MATCH(BQ$7,'Proposed Factors'!$J$3:$P$3,0),FALSE),IF('Query Result 1'!$Y29&lt;49,VLOOKUP("YA",ylfactors,MATCH(BQ$7,'Proposed Factors'!$J$3:$P$3,0),FALSE),VLOOKUP("YB",ylfactors,MATCH(BQ$7,'Proposed Factors'!$J$3:$P$3,0),FALSE)))</f>
        <v>1</v>
      </c>
      <c r="BR29" s="15">
        <f>IF($Z29="NN",VLOOKUP("N",ylfactors,MATCH(BR$7,'Proposed Factors'!$J$3:$P$3,0),FALSE),IF('Query Result 1'!$Y29&lt;49,VLOOKUP("YA",ylfactors,MATCH(BR$7,'Proposed Factors'!$J$3:$P$3,0),FALSE),VLOOKUP("YB",ylfactors,MATCH(BR$7,'Proposed Factors'!$J$3:$P$3,0),FALSE)))</f>
        <v>1</v>
      </c>
      <c r="BS29" s="15"/>
      <c r="BT29" s="15" t="e">
        <f>IF($AA29="NN",1,IF($AA29="YY",VLOOKUP("YY",gsdfactors,MATCH(BT$7,'Proposed Factors'!$J$11:$P$11,0),FALSE),VLOOKUP(CONCATENATE($Z29,$AA29),gsdfactors,MATCH(BT$7,'Proposed Factors'!$J$11:$P$11,0),FALSE)))</f>
        <v>#N/A</v>
      </c>
      <c r="BU29" s="15" t="e">
        <f>IF($AA29="NN",1,IF($AA29="YY",VLOOKUP("YY",gsdfactors,MATCH(BU$7,'Proposed Factors'!$J$11:$P$11,0),FALSE),VLOOKUP(CONCATENATE($Z29,$AA29),gsdfactors,MATCH(BU$7,'Proposed Factors'!$J$11:$P$11,0),FALSE)))</f>
        <v>#N/A</v>
      </c>
      <c r="BV29" s="15" t="e">
        <f>IF($AA29="NN",1,IF($AA29="YY",VLOOKUP("YY",gsdfactors,MATCH(BV$7,'Proposed Factors'!$J$11:$P$11,0),FALSE),VLOOKUP(CONCATENATE($Z29,$AA29),gsdfactors,MATCH(BV$7,'Proposed Factors'!$J$11:$P$11,0),FALSE)))</f>
        <v>#N/A</v>
      </c>
      <c r="BW29" s="15" t="e">
        <f>IF($AA29="NN",1,IF($AA29="YY",VLOOKUP("YY",gsdfactors,MATCH(BW$7,'Proposed Factors'!$J$11:$P$11,0),FALSE),VLOOKUP(CONCATENATE($Z29,$AA29),gsdfactors,MATCH(BW$7,'Proposed Factors'!$J$11:$P$11,0),FALSE)))</f>
        <v>#N/A</v>
      </c>
      <c r="BX29" s="15" t="e">
        <f>IF($AA29="NN",1,IF($AA29="YY",VLOOKUP("YY",gsdfactors,MATCH(BX$7,'Proposed Factors'!$J$11:$P$11,0),FALSE),VLOOKUP(CONCATENATE($Z29,$AA29),gsdfactors,MATCH(BX$7,'Proposed Factors'!$J$11:$P$11,0),FALSE)))</f>
        <v>#N/A</v>
      </c>
      <c r="BZ29" s="55" t="e">
        <f t="shared" si="9"/>
        <v>#N/A</v>
      </c>
      <c r="CA29" s="55" t="e">
        <f t="shared" si="10"/>
        <v>#N/A</v>
      </c>
      <c r="CB29" s="55" t="e">
        <f t="shared" si="11"/>
        <v>#N/A</v>
      </c>
      <c r="CC29" s="55" t="e">
        <f t="shared" si="12"/>
        <v>#N/A</v>
      </c>
      <c r="CD29" s="55" t="e">
        <f t="shared" si="13"/>
        <v>#N/A</v>
      </c>
      <c r="CF29" s="55" t="e">
        <f t="shared" si="14"/>
        <v>#N/A</v>
      </c>
      <c r="CG29" s="55" t="e">
        <f t="shared" si="15"/>
        <v>#N/A</v>
      </c>
      <c r="CH29" s="55" t="e">
        <f t="shared" si="16"/>
        <v>#N/A</v>
      </c>
      <c r="CI29" s="55" t="e">
        <f t="shared" si="17"/>
        <v>#N/A</v>
      </c>
      <c r="CJ29" s="55" t="e">
        <f t="shared" si="18"/>
        <v>#N/A</v>
      </c>
      <c r="CL29" s="55" t="str">
        <f t="shared" si="19"/>
        <v>14FS</v>
      </c>
      <c r="CM29" s="58">
        <f t="shared" si="20"/>
        <v>3.2693024358844058E-3</v>
      </c>
      <c r="CN29" s="58">
        <f t="shared" si="21"/>
        <v>3.0834248909689848E-3</v>
      </c>
      <c r="CO29" s="58">
        <f t="shared" si="22"/>
        <v>3.4011798352634529E-3</v>
      </c>
      <c r="CP29" s="58">
        <f t="shared" si="23"/>
        <v>3.459182933240055E-3</v>
      </c>
      <c r="CQ29" s="58">
        <f t="shared" si="24"/>
        <v>3.2855037247899463E-3</v>
      </c>
      <c r="CR29" s="5">
        <f t="shared" si="56"/>
        <v>0.99034669519143748</v>
      </c>
      <c r="CS29" s="5">
        <f t="shared" si="57"/>
        <v>1.0113067442230488</v>
      </c>
      <c r="CT29" s="5">
        <f t="shared" si="58"/>
        <v>1.0837475113014665</v>
      </c>
      <c r="CU29" s="5">
        <f t="shared" si="59"/>
        <v>1.035055905590631</v>
      </c>
      <c r="CV29" s="5">
        <f t="shared" si="60"/>
        <v>1.0482667154658052</v>
      </c>
    </row>
    <row r="30" spans="1:100" x14ac:dyDescent="0.25">
      <c r="A30" s="174" t="str">
        <f t="shared" si="26"/>
        <v>NNNN</v>
      </c>
      <c r="B30" s="174" t="str">
        <f t="shared" si="27"/>
        <v>NNNN</v>
      </c>
      <c r="C30" s="29" t="str">
        <f t="shared" si="28"/>
        <v>NN</v>
      </c>
      <c r="D30" s="29" t="str">
        <f t="shared" si="29"/>
        <v>N</v>
      </c>
      <c r="E30" s="29" t="str">
        <f t="shared" si="30"/>
        <v>N</v>
      </c>
      <c r="F30" s="175" t="s">
        <v>5</v>
      </c>
      <c r="G30" s="175" t="s">
        <v>6</v>
      </c>
      <c r="H30" s="175" t="s">
        <v>7</v>
      </c>
      <c r="I30" s="176">
        <v>21</v>
      </c>
      <c r="J30" s="175" t="s">
        <v>5</v>
      </c>
      <c r="K30" s="175" t="s">
        <v>5</v>
      </c>
      <c r="L30" s="176">
        <v>3032</v>
      </c>
      <c r="M30" s="176">
        <v>1376</v>
      </c>
      <c r="N30" s="176">
        <v>2591</v>
      </c>
      <c r="O30" s="176">
        <v>2513</v>
      </c>
      <c r="P30" s="176">
        <v>2953</v>
      </c>
      <c r="Q30" s="1"/>
      <c r="R30" s="13" t="s">
        <v>354</v>
      </c>
      <c r="S30" s="35">
        <v>10277</v>
      </c>
      <c r="T30" s="35">
        <v>4727</v>
      </c>
      <c r="U30" s="35">
        <v>8684</v>
      </c>
      <c r="V30" s="35">
        <v>8494</v>
      </c>
      <c r="W30" s="35">
        <v>10029</v>
      </c>
      <c r="X30" s="35"/>
      <c r="Y30" s="53">
        <f t="shared" si="31"/>
        <v>14</v>
      </c>
      <c r="Z30" s="52" t="str">
        <f t="shared" si="32"/>
        <v>MM</v>
      </c>
      <c r="AA30" s="52" t="str">
        <f t="shared" si="33"/>
        <v>MM</v>
      </c>
      <c r="AB30" s="1"/>
      <c r="AC30" s="128">
        <f t="shared" si="34"/>
        <v>2.853870817428356E-3</v>
      </c>
      <c r="AD30" s="128">
        <f t="shared" si="35"/>
        <v>2.2639561136393897E-3</v>
      </c>
      <c r="AE30" s="128">
        <f t="shared" si="36"/>
        <v>2.7793211338503648E-3</v>
      </c>
      <c r="AF30" s="128">
        <f t="shared" si="37"/>
        <v>2.8135880336053842E-3</v>
      </c>
      <c r="AG30" s="128">
        <f t="shared" si="38"/>
        <v>2.8432407331019389E-3</v>
      </c>
      <c r="AI30" s="129">
        <f t="shared" si="62"/>
        <v>1.069</v>
      </c>
      <c r="AJ30" s="51">
        <f t="shared" si="62"/>
        <v>1.081</v>
      </c>
      <c r="AK30" s="48">
        <f t="shared" si="62"/>
        <v>1.149</v>
      </c>
      <c r="AL30" s="51">
        <f t="shared" si="62"/>
        <v>1.0980000000000001</v>
      </c>
      <c r="AM30" s="49">
        <f t="shared" si="62"/>
        <v>1.1020000000000001</v>
      </c>
      <c r="AN30" s="15"/>
      <c r="AO30" s="106">
        <f t="shared" si="2"/>
        <v>0.99034669519143748</v>
      </c>
      <c r="AP30" s="106">
        <f t="shared" si="3"/>
        <v>1.0113067442230488</v>
      </c>
      <c r="AQ30" s="106">
        <f t="shared" si="4"/>
        <v>1.0837475113014665</v>
      </c>
      <c r="AR30" s="106">
        <f t="shared" si="5"/>
        <v>1.035055905590631</v>
      </c>
      <c r="AS30" s="106">
        <f t="shared" si="6"/>
        <v>1.0482667154658052</v>
      </c>
      <c r="AT30" s="15"/>
      <c r="AU30" s="106">
        <f t="shared" si="46"/>
        <v>-9.6533048085625239E-3</v>
      </c>
      <c r="AV30" s="106">
        <f t="shared" si="47"/>
        <v>1.1306744223048781E-2</v>
      </c>
      <c r="AW30" s="106">
        <f t="shared" si="48"/>
        <v>8.3747511301466515E-2</v>
      </c>
      <c r="AX30" s="106">
        <f t="shared" si="49"/>
        <v>3.5055905590630987E-2</v>
      </c>
      <c r="AY30" s="106">
        <f t="shared" si="50"/>
        <v>4.8266715465805188E-2</v>
      </c>
      <c r="AZ30" s="15"/>
      <c r="BA30" s="106">
        <f t="shared" si="40"/>
        <v>-9.6533048085625239E-3</v>
      </c>
      <c r="BB30" s="106">
        <f t="shared" si="41"/>
        <v>1.1306744223048781E-2</v>
      </c>
      <c r="BC30" s="106">
        <f t="shared" si="42"/>
        <v>8.3747511301466515E-2</v>
      </c>
      <c r="BD30" s="107">
        <f t="shared" si="43"/>
        <v>3.5055905590630987E-2</v>
      </c>
      <c r="BE30" s="106">
        <f t="shared" si="44"/>
        <v>4.8266715465805188E-2</v>
      </c>
      <c r="BF30" s="109"/>
      <c r="BG30" s="223" t="str">
        <f t="shared" si="45"/>
        <v>14MM</v>
      </c>
      <c r="BH30" s="106">
        <f t="shared" si="51"/>
        <v>0.99034669519143748</v>
      </c>
      <c r="BI30" s="106">
        <f t="shared" si="52"/>
        <v>1.0113067442230488</v>
      </c>
      <c r="BJ30" s="106">
        <f t="shared" si="53"/>
        <v>1.0837475113014665</v>
      </c>
      <c r="BK30" s="106">
        <f t="shared" si="54"/>
        <v>1.035055905590631</v>
      </c>
      <c r="BL30" s="106">
        <f t="shared" si="55"/>
        <v>1.0482667154658052</v>
      </c>
      <c r="BM30" s="109"/>
      <c r="BN30" s="15">
        <f>IF($Z30="NN",VLOOKUP("N",ylfactors,MATCH(BN$7,'Proposed Factors'!$J$3:$P$3,0),FALSE),IF('Query Result 1'!$Y30&lt;49,VLOOKUP("YA",ylfactors,MATCH(BN$7,'Proposed Factors'!$J$3:$P$3,0),FALSE),VLOOKUP("YB",ylfactors,MATCH(BN$7,'Proposed Factors'!$J$3:$P$3,0),FALSE)))</f>
        <v>1</v>
      </c>
      <c r="BO30" s="15">
        <f>IF($Z30="NN",VLOOKUP("N",ylfactors,MATCH(BO$7,'Proposed Factors'!$J$3:$P$3,0),FALSE),IF('Query Result 1'!$Y30&lt;49,VLOOKUP("YA",ylfactors,MATCH(BO$7,'Proposed Factors'!$J$3:$P$3,0),FALSE),VLOOKUP("YB",ylfactors,MATCH(BO$7,'Proposed Factors'!$J$3:$P$3,0),FALSE)))</f>
        <v>1</v>
      </c>
      <c r="BP30" s="15">
        <f>IF($Z30="NN",VLOOKUP("N",ylfactors,MATCH(BP$7,'Proposed Factors'!$J$3:$P$3,0),FALSE),IF('Query Result 1'!$Y30&lt;49,VLOOKUP("YA",ylfactors,MATCH(BP$7,'Proposed Factors'!$J$3:$P$3,0),FALSE),VLOOKUP("YB",ylfactors,MATCH(BP$7,'Proposed Factors'!$J$3:$P$3,0),FALSE)))</f>
        <v>1</v>
      </c>
      <c r="BQ30" s="15">
        <f>IF($Z30="NN",VLOOKUP("N",ylfactors,MATCH(BQ$7,'Proposed Factors'!$J$3:$P$3,0),FALSE),IF('Query Result 1'!$Y30&lt;49,VLOOKUP("YA",ylfactors,MATCH(BQ$7,'Proposed Factors'!$J$3:$P$3,0),FALSE),VLOOKUP("YB",ylfactors,MATCH(BQ$7,'Proposed Factors'!$J$3:$P$3,0),FALSE)))</f>
        <v>1</v>
      </c>
      <c r="BR30" s="15">
        <f>IF($Z30="NN",VLOOKUP("N",ylfactors,MATCH(BR$7,'Proposed Factors'!$J$3:$P$3,0),FALSE),IF('Query Result 1'!$Y30&lt;49,VLOOKUP("YA",ylfactors,MATCH(BR$7,'Proposed Factors'!$J$3:$P$3,0),FALSE),VLOOKUP("YB",ylfactors,MATCH(BR$7,'Proposed Factors'!$J$3:$P$3,0),FALSE)))</f>
        <v>1</v>
      </c>
      <c r="BS30" s="15"/>
      <c r="BT30" s="15" t="e">
        <f>IF($AA30="NN",1,IF($AA30="YY",VLOOKUP("YY",gsdfactors,MATCH(BT$7,'Proposed Factors'!$J$11:$P$11,0),FALSE),VLOOKUP(CONCATENATE($Z30,$AA30),gsdfactors,MATCH(BT$7,'Proposed Factors'!$J$11:$P$11,0),FALSE)))</f>
        <v>#N/A</v>
      </c>
      <c r="BU30" s="15" t="e">
        <f>IF($AA30="NN",1,IF($AA30="YY",VLOOKUP("YY",gsdfactors,MATCH(BU$7,'Proposed Factors'!$J$11:$P$11,0),FALSE),VLOOKUP(CONCATENATE($Z30,$AA30),gsdfactors,MATCH(BU$7,'Proposed Factors'!$J$11:$P$11,0),FALSE)))</f>
        <v>#N/A</v>
      </c>
      <c r="BV30" s="15" t="e">
        <f>IF($AA30="NN",1,IF($AA30="YY",VLOOKUP("YY",gsdfactors,MATCH(BV$7,'Proposed Factors'!$J$11:$P$11,0),FALSE),VLOOKUP(CONCATENATE($Z30,$AA30),gsdfactors,MATCH(BV$7,'Proposed Factors'!$J$11:$P$11,0),FALSE)))</f>
        <v>#N/A</v>
      </c>
      <c r="BW30" s="15" t="e">
        <f>IF($AA30="NN",1,IF($AA30="YY",VLOOKUP("YY",gsdfactors,MATCH(BW$7,'Proposed Factors'!$J$11:$P$11,0),FALSE),VLOOKUP(CONCATENATE($Z30,$AA30),gsdfactors,MATCH(BW$7,'Proposed Factors'!$J$11:$P$11,0),FALSE)))</f>
        <v>#N/A</v>
      </c>
      <c r="BX30" s="15" t="e">
        <f>IF($AA30="NN",1,IF($AA30="YY",VLOOKUP("YY",gsdfactors,MATCH(BX$7,'Proposed Factors'!$J$11:$P$11,0),FALSE),VLOOKUP(CONCATENATE($Z30,$AA30),gsdfactors,MATCH(BX$7,'Proposed Factors'!$J$11:$P$11,0),FALSE)))</f>
        <v>#N/A</v>
      </c>
      <c r="BZ30" s="55" t="e">
        <f t="shared" si="9"/>
        <v>#N/A</v>
      </c>
      <c r="CA30" s="55" t="e">
        <f t="shared" si="10"/>
        <v>#N/A</v>
      </c>
      <c r="CB30" s="55" t="e">
        <f t="shared" si="11"/>
        <v>#N/A</v>
      </c>
      <c r="CC30" s="55" t="e">
        <f t="shared" si="12"/>
        <v>#N/A</v>
      </c>
      <c r="CD30" s="55" t="e">
        <f t="shared" si="13"/>
        <v>#N/A</v>
      </c>
      <c r="CF30" s="55" t="e">
        <f t="shared" si="14"/>
        <v>#N/A</v>
      </c>
      <c r="CG30" s="55" t="e">
        <f t="shared" si="15"/>
        <v>#N/A</v>
      </c>
      <c r="CH30" s="55" t="e">
        <f t="shared" si="16"/>
        <v>#N/A</v>
      </c>
      <c r="CI30" s="55" t="e">
        <f t="shared" si="17"/>
        <v>#N/A</v>
      </c>
      <c r="CJ30" s="55" t="e">
        <f t="shared" si="18"/>
        <v>#N/A</v>
      </c>
      <c r="CL30" s="55" t="str">
        <f t="shared" si="19"/>
        <v>14MM</v>
      </c>
      <c r="CM30" s="58">
        <f t="shared" si="20"/>
        <v>2.853870817428356E-3</v>
      </c>
      <c r="CN30" s="58">
        <f t="shared" si="21"/>
        <v>2.2639561136393897E-3</v>
      </c>
      <c r="CO30" s="58">
        <f t="shared" si="22"/>
        <v>2.7793211338503648E-3</v>
      </c>
      <c r="CP30" s="58">
        <f t="shared" si="23"/>
        <v>2.8135880336053842E-3</v>
      </c>
      <c r="CQ30" s="58">
        <f t="shared" si="24"/>
        <v>2.8432407331019389E-3</v>
      </c>
      <c r="CR30" s="5">
        <f t="shared" si="56"/>
        <v>0.99034669519143748</v>
      </c>
      <c r="CS30" s="5">
        <f t="shared" si="57"/>
        <v>1.0113067442230488</v>
      </c>
      <c r="CT30" s="5">
        <f t="shared" si="58"/>
        <v>1.0837475113014665</v>
      </c>
      <c r="CU30" s="5">
        <f t="shared" si="59"/>
        <v>1.035055905590631</v>
      </c>
      <c r="CV30" s="5">
        <f t="shared" si="60"/>
        <v>1.0482667154658052</v>
      </c>
    </row>
    <row r="31" spans="1:100" x14ac:dyDescent="0.25">
      <c r="A31" s="174" t="str">
        <f t="shared" si="26"/>
        <v>NNNN</v>
      </c>
      <c r="B31" s="174" t="str">
        <f t="shared" si="27"/>
        <v>NNNN</v>
      </c>
      <c r="C31" s="29" t="str">
        <f t="shared" si="28"/>
        <v>NN</v>
      </c>
      <c r="D31" s="29" t="str">
        <f t="shared" si="29"/>
        <v>N</v>
      </c>
      <c r="E31" s="29" t="str">
        <f t="shared" si="30"/>
        <v>N</v>
      </c>
      <c r="F31" s="175" t="s">
        <v>5</v>
      </c>
      <c r="G31" s="175" t="s">
        <v>6</v>
      </c>
      <c r="H31" s="175" t="s">
        <v>7</v>
      </c>
      <c r="I31" s="176">
        <v>22</v>
      </c>
      <c r="J31" s="175" t="s">
        <v>5</v>
      </c>
      <c r="K31" s="175" t="s">
        <v>5</v>
      </c>
      <c r="L31" s="176">
        <v>2979</v>
      </c>
      <c r="M31" s="176">
        <v>1434</v>
      </c>
      <c r="N31" s="176">
        <v>2574</v>
      </c>
      <c r="O31" s="176">
        <v>2505</v>
      </c>
      <c r="P31" s="176">
        <v>2924</v>
      </c>
      <c r="Q31" s="1"/>
      <c r="R31" s="13" t="s">
        <v>438</v>
      </c>
      <c r="S31" s="35">
        <v>11522</v>
      </c>
      <c r="T31" s="35">
        <v>6074</v>
      </c>
      <c r="U31" s="35">
        <v>9732</v>
      </c>
      <c r="V31" s="35">
        <v>9434</v>
      </c>
      <c r="W31" s="35">
        <v>11300</v>
      </c>
      <c r="X31" s="35"/>
      <c r="Y31" s="53">
        <f t="shared" si="31"/>
        <v>14</v>
      </c>
      <c r="Z31" s="52" t="str">
        <f t="shared" si="32"/>
        <v>MS</v>
      </c>
      <c r="AA31" s="52" t="str">
        <f t="shared" si="33"/>
        <v>MS</v>
      </c>
      <c r="AB31" s="1"/>
      <c r="AC31" s="128">
        <f t="shared" si="34"/>
        <v>3.1996010079215257E-3</v>
      </c>
      <c r="AD31" s="128">
        <f t="shared" si="35"/>
        <v>2.9090902124488372E-3</v>
      </c>
      <c r="AE31" s="128">
        <f t="shared" si="36"/>
        <v>3.114734370639308E-3</v>
      </c>
      <c r="AF31" s="128">
        <f t="shared" si="37"/>
        <v>3.1249575593399097E-3</v>
      </c>
      <c r="AG31" s="128">
        <f t="shared" si="38"/>
        <v>3.2035716705605655E-3</v>
      </c>
      <c r="AI31" s="129">
        <f t="shared" si="62"/>
        <v>1.069</v>
      </c>
      <c r="AJ31" s="51">
        <f t="shared" si="62"/>
        <v>1.081</v>
      </c>
      <c r="AK31" s="48">
        <f t="shared" si="62"/>
        <v>1.149</v>
      </c>
      <c r="AL31" s="51">
        <f t="shared" si="62"/>
        <v>1.0980000000000001</v>
      </c>
      <c r="AM31" s="49">
        <f t="shared" si="62"/>
        <v>1.1020000000000001</v>
      </c>
      <c r="AN31" s="15"/>
      <c r="AO31" s="106">
        <f t="shared" si="2"/>
        <v>0.99034669519143748</v>
      </c>
      <c r="AP31" s="106">
        <f t="shared" si="3"/>
        <v>1.0113067442230488</v>
      </c>
      <c r="AQ31" s="106">
        <f t="shared" si="4"/>
        <v>1.0837475113014665</v>
      </c>
      <c r="AR31" s="106">
        <f t="shared" si="5"/>
        <v>1.035055905590631</v>
      </c>
      <c r="AS31" s="106">
        <f t="shared" si="6"/>
        <v>1.0482667154658052</v>
      </c>
      <c r="AT31" s="15"/>
      <c r="AU31" s="106">
        <f t="shared" si="46"/>
        <v>-9.6533048085625239E-3</v>
      </c>
      <c r="AV31" s="106">
        <f t="shared" si="47"/>
        <v>1.1306744223048781E-2</v>
      </c>
      <c r="AW31" s="106">
        <f t="shared" si="48"/>
        <v>8.3747511301466515E-2</v>
      </c>
      <c r="AX31" s="106">
        <f t="shared" si="49"/>
        <v>3.5055905590630987E-2</v>
      </c>
      <c r="AY31" s="106">
        <f t="shared" si="50"/>
        <v>4.8266715465805188E-2</v>
      </c>
      <c r="AZ31" s="15"/>
      <c r="BA31" s="106">
        <f t="shared" si="40"/>
        <v>-9.6533048085625239E-3</v>
      </c>
      <c r="BB31" s="106">
        <f t="shared" si="41"/>
        <v>1.1306744223048781E-2</v>
      </c>
      <c r="BC31" s="106">
        <f t="shared" si="42"/>
        <v>8.3747511301466515E-2</v>
      </c>
      <c r="BD31" s="107">
        <f t="shared" si="43"/>
        <v>3.5055905590630987E-2</v>
      </c>
      <c r="BE31" s="106">
        <f t="shared" si="44"/>
        <v>4.8266715465805188E-2</v>
      </c>
      <c r="BF31" s="109"/>
      <c r="BG31" s="223" t="str">
        <f t="shared" si="45"/>
        <v>14MS</v>
      </c>
      <c r="BH31" s="106">
        <f t="shared" si="51"/>
        <v>0.99034669519143748</v>
      </c>
      <c r="BI31" s="106">
        <f t="shared" si="52"/>
        <v>1.0113067442230488</v>
      </c>
      <c r="BJ31" s="106">
        <f t="shared" si="53"/>
        <v>1.0837475113014665</v>
      </c>
      <c r="BK31" s="106">
        <f t="shared" si="54"/>
        <v>1.035055905590631</v>
      </c>
      <c r="BL31" s="106">
        <f t="shared" si="55"/>
        <v>1.0482667154658052</v>
      </c>
      <c r="BM31" s="109"/>
      <c r="BN31" s="15">
        <f>IF($Z31="NN",VLOOKUP("N",ylfactors,MATCH(BN$7,'Proposed Factors'!$J$3:$P$3,0),FALSE),IF('Query Result 1'!$Y31&lt;49,VLOOKUP("YA",ylfactors,MATCH(BN$7,'Proposed Factors'!$J$3:$P$3,0),FALSE),VLOOKUP("YB",ylfactors,MATCH(BN$7,'Proposed Factors'!$J$3:$P$3,0),FALSE)))</f>
        <v>1</v>
      </c>
      <c r="BO31" s="15">
        <f>IF($Z31="NN",VLOOKUP("N",ylfactors,MATCH(BO$7,'Proposed Factors'!$J$3:$P$3,0),FALSE),IF('Query Result 1'!$Y31&lt;49,VLOOKUP("YA",ylfactors,MATCH(BO$7,'Proposed Factors'!$J$3:$P$3,0),FALSE),VLOOKUP("YB",ylfactors,MATCH(BO$7,'Proposed Factors'!$J$3:$P$3,0),FALSE)))</f>
        <v>1</v>
      </c>
      <c r="BP31" s="15">
        <f>IF($Z31="NN",VLOOKUP("N",ylfactors,MATCH(BP$7,'Proposed Factors'!$J$3:$P$3,0),FALSE),IF('Query Result 1'!$Y31&lt;49,VLOOKUP("YA",ylfactors,MATCH(BP$7,'Proposed Factors'!$J$3:$P$3,0),FALSE),VLOOKUP("YB",ylfactors,MATCH(BP$7,'Proposed Factors'!$J$3:$P$3,0),FALSE)))</f>
        <v>1</v>
      </c>
      <c r="BQ31" s="15">
        <f>IF($Z31="NN",VLOOKUP("N",ylfactors,MATCH(BQ$7,'Proposed Factors'!$J$3:$P$3,0),FALSE),IF('Query Result 1'!$Y31&lt;49,VLOOKUP("YA",ylfactors,MATCH(BQ$7,'Proposed Factors'!$J$3:$P$3,0),FALSE),VLOOKUP("YB",ylfactors,MATCH(BQ$7,'Proposed Factors'!$J$3:$P$3,0),FALSE)))</f>
        <v>1</v>
      </c>
      <c r="BR31" s="15">
        <f>IF($Z31="NN",VLOOKUP("N",ylfactors,MATCH(BR$7,'Proposed Factors'!$J$3:$P$3,0),FALSE),IF('Query Result 1'!$Y31&lt;49,VLOOKUP("YA",ylfactors,MATCH(BR$7,'Proposed Factors'!$J$3:$P$3,0),FALSE),VLOOKUP("YB",ylfactors,MATCH(BR$7,'Proposed Factors'!$J$3:$P$3,0),FALSE)))</f>
        <v>1</v>
      </c>
      <c r="BS31" s="15"/>
      <c r="BT31" s="15" t="e">
        <f>IF($AA31="NN",1,IF($AA31="YY",VLOOKUP("YY",gsdfactors,MATCH(BT$7,'Proposed Factors'!$J$11:$P$11,0),FALSE),VLOOKUP(CONCATENATE($Z31,$AA31),gsdfactors,MATCH(BT$7,'Proposed Factors'!$J$11:$P$11,0),FALSE)))</f>
        <v>#N/A</v>
      </c>
      <c r="BU31" s="15" t="e">
        <f>IF($AA31="NN",1,IF($AA31="YY",VLOOKUP("YY",gsdfactors,MATCH(BU$7,'Proposed Factors'!$J$11:$P$11,0),FALSE),VLOOKUP(CONCATENATE($Z31,$AA31),gsdfactors,MATCH(BU$7,'Proposed Factors'!$J$11:$P$11,0),FALSE)))</f>
        <v>#N/A</v>
      </c>
      <c r="BV31" s="15" t="e">
        <f>IF($AA31="NN",1,IF($AA31="YY",VLOOKUP("YY",gsdfactors,MATCH(BV$7,'Proposed Factors'!$J$11:$P$11,0),FALSE),VLOOKUP(CONCATENATE($Z31,$AA31),gsdfactors,MATCH(BV$7,'Proposed Factors'!$J$11:$P$11,0),FALSE)))</f>
        <v>#N/A</v>
      </c>
      <c r="BW31" s="15" t="e">
        <f>IF($AA31="NN",1,IF($AA31="YY",VLOOKUP("YY",gsdfactors,MATCH(BW$7,'Proposed Factors'!$J$11:$P$11,0),FALSE),VLOOKUP(CONCATENATE($Z31,$AA31),gsdfactors,MATCH(BW$7,'Proposed Factors'!$J$11:$P$11,0),FALSE)))</f>
        <v>#N/A</v>
      </c>
      <c r="BX31" s="15" t="e">
        <f>IF($AA31="NN",1,IF($AA31="YY",VLOOKUP("YY",gsdfactors,MATCH(BX$7,'Proposed Factors'!$J$11:$P$11,0),FALSE),VLOOKUP(CONCATENATE($Z31,$AA31),gsdfactors,MATCH(BX$7,'Proposed Factors'!$J$11:$P$11,0),FALSE)))</f>
        <v>#N/A</v>
      </c>
      <c r="BZ31" s="55" t="e">
        <f t="shared" si="9"/>
        <v>#N/A</v>
      </c>
      <c r="CA31" s="55" t="e">
        <f t="shared" si="10"/>
        <v>#N/A</v>
      </c>
      <c r="CB31" s="55" t="e">
        <f t="shared" si="11"/>
        <v>#N/A</v>
      </c>
      <c r="CC31" s="55" t="e">
        <f t="shared" si="12"/>
        <v>#N/A</v>
      </c>
      <c r="CD31" s="55" t="e">
        <f t="shared" si="13"/>
        <v>#N/A</v>
      </c>
      <c r="CF31" s="55" t="e">
        <f t="shared" si="14"/>
        <v>#N/A</v>
      </c>
      <c r="CG31" s="55" t="e">
        <f t="shared" si="15"/>
        <v>#N/A</v>
      </c>
      <c r="CH31" s="55" t="e">
        <f t="shared" si="16"/>
        <v>#N/A</v>
      </c>
      <c r="CI31" s="55" t="e">
        <f t="shared" si="17"/>
        <v>#N/A</v>
      </c>
      <c r="CJ31" s="55" t="e">
        <f t="shared" si="18"/>
        <v>#N/A</v>
      </c>
      <c r="CL31" s="55" t="str">
        <f t="shared" si="19"/>
        <v>14MS</v>
      </c>
      <c r="CM31" s="58">
        <f t="shared" si="20"/>
        <v>3.1996010079215257E-3</v>
      </c>
      <c r="CN31" s="58">
        <f t="shared" si="21"/>
        <v>2.9090902124488372E-3</v>
      </c>
      <c r="CO31" s="58">
        <f t="shared" si="22"/>
        <v>3.114734370639308E-3</v>
      </c>
      <c r="CP31" s="58">
        <f t="shared" si="23"/>
        <v>3.1249575593399097E-3</v>
      </c>
      <c r="CQ31" s="58">
        <f t="shared" si="24"/>
        <v>3.2035716705605655E-3</v>
      </c>
      <c r="CR31" s="5">
        <f t="shared" si="56"/>
        <v>0.99034669519143748</v>
      </c>
      <c r="CS31" s="5">
        <f t="shared" si="57"/>
        <v>1.0113067442230488</v>
      </c>
      <c r="CT31" s="5">
        <f t="shared" si="58"/>
        <v>1.0837475113014665</v>
      </c>
      <c r="CU31" s="5">
        <f t="shared" si="59"/>
        <v>1.035055905590631</v>
      </c>
      <c r="CV31" s="5">
        <f t="shared" si="60"/>
        <v>1.0482667154658052</v>
      </c>
    </row>
    <row r="32" spans="1:100" x14ac:dyDescent="0.25">
      <c r="A32" s="174" t="str">
        <f t="shared" si="26"/>
        <v>NNNN</v>
      </c>
      <c r="B32" s="174" t="str">
        <f t="shared" si="27"/>
        <v>NNNN</v>
      </c>
      <c r="C32" s="29" t="str">
        <f t="shared" si="28"/>
        <v>NN</v>
      </c>
      <c r="D32" s="29" t="str">
        <f t="shared" si="29"/>
        <v>N</v>
      </c>
      <c r="E32" s="29" t="str">
        <f t="shared" si="30"/>
        <v>N</v>
      </c>
      <c r="F32" s="175" t="s">
        <v>5</v>
      </c>
      <c r="G32" s="175" t="s">
        <v>6</v>
      </c>
      <c r="H32" s="175" t="s">
        <v>7</v>
      </c>
      <c r="I32" s="176">
        <v>23</v>
      </c>
      <c r="J32" s="175" t="s">
        <v>5</v>
      </c>
      <c r="K32" s="175" t="s">
        <v>5</v>
      </c>
      <c r="L32" s="176">
        <v>2985</v>
      </c>
      <c r="M32" s="176">
        <v>1409</v>
      </c>
      <c r="N32" s="176">
        <v>2593</v>
      </c>
      <c r="O32" s="176">
        <v>2509</v>
      </c>
      <c r="P32" s="176">
        <v>2916</v>
      </c>
      <c r="Q32" s="1"/>
      <c r="R32" s="13" t="s">
        <v>187</v>
      </c>
      <c r="S32" s="35">
        <v>16660</v>
      </c>
      <c r="T32" s="35">
        <v>8371</v>
      </c>
      <c r="U32" s="35">
        <v>14909</v>
      </c>
      <c r="V32" s="35">
        <v>14694</v>
      </c>
      <c r="W32" s="35">
        <v>16322</v>
      </c>
      <c r="X32" s="35"/>
      <c r="Y32" s="53">
        <f t="shared" si="31"/>
        <v>15</v>
      </c>
      <c r="Z32" s="52" t="str">
        <f t="shared" si="32"/>
        <v>FM</v>
      </c>
      <c r="AA32" s="52" t="str">
        <f t="shared" si="33"/>
        <v>FM</v>
      </c>
      <c r="AB32" s="1"/>
      <c r="AC32" s="128">
        <f t="shared" si="34"/>
        <v>4.6263975691696419E-3</v>
      </c>
      <c r="AD32" s="128">
        <f t="shared" si="35"/>
        <v>4.0092186645388894E-3</v>
      </c>
      <c r="AE32" s="128">
        <f t="shared" si="36"/>
        <v>4.7716373542808716E-3</v>
      </c>
      <c r="AF32" s="128">
        <f t="shared" si="37"/>
        <v>4.8673019267480005E-3</v>
      </c>
      <c r="AG32" s="128">
        <f t="shared" si="38"/>
        <v>4.6273183014946505E-3</v>
      </c>
      <c r="AI32" s="129">
        <f t="shared" si="62"/>
        <v>1.0649999999999999</v>
      </c>
      <c r="AJ32" s="51">
        <f t="shared" si="62"/>
        <v>1.0760000000000001</v>
      </c>
      <c r="AK32" s="48">
        <f t="shared" si="62"/>
        <v>1.1459999999999999</v>
      </c>
      <c r="AL32" s="51">
        <f t="shared" si="62"/>
        <v>1.081</v>
      </c>
      <c r="AM32" s="49">
        <f t="shared" si="62"/>
        <v>1.0469999999999999</v>
      </c>
      <c r="AN32" s="15"/>
      <c r="AO32" s="106">
        <f t="shared" si="2"/>
        <v>0.98664100128987919</v>
      </c>
      <c r="AP32" s="106">
        <f t="shared" si="3"/>
        <v>1.0066290997076786</v>
      </c>
      <c r="AQ32" s="106">
        <f t="shared" si="4"/>
        <v>1.080917883334622</v>
      </c>
      <c r="AR32" s="106">
        <f t="shared" si="5"/>
        <v>1.0190304498574425</v>
      </c>
      <c r="AS32" s="106">
        <f t="shared" si="6"/>
        <v>0.99594850371388188</v>
      </c>
      <c r="AT32" s="15"/>
      <c r="AU32" s="106">
        <f t="shared" si="46"/>
        <v>-1.3358998710120806E-2</v>
      </c>
      <c r="AV32" s="106">
        <f t="shared" si="47"/>
        <v>6.6290997076785541E-3</v>
      </c>
      <c r="AW32" s="106">
        <f t="shared" si="48"/>
        <v>8.0917883334622021E-2</v>
      </c>
      <c r="AX32" s="106">
        <f t="shared" si="49"/>
        <v>1.9030449857442511E-2</v>
      </c>
      <c r="AY32" s="106">
        <f t="shared" si="50"/>
        <v>-4.051496286118117E-3</v>
      </c>
      <c r="AZ32" s="15"/>
      <c r="BA32" s="106">
        <f t="shared" si="40"/>
        <v>-1.3358998710120806E-2</v>
      </c>
      <c r="BB32" s="106">
        <f t="shared" si="41"/>
        <v>6.6290997076785541E-3</v>
      </c>
      <c r="BC32" s="106">
        <f t="shared" si="42"/>
        <v>8.0917883334622021E-2</v>
      </c>
      <c r="BD32" s="107">
        <f t="shared" si="43"/>
        <v>1.9030449857442511E-2</v>
      </c>
      <c r="BE32" s="106">
        <f t="shared" si="44"/>
        <v>-4.051496286118117E-3</v>
      </c>
      <c r="BF32" s="109"/>
      <c r="BG32" s="223" t="str">
        <f t="shared" si="45"/>
        <v>15XX</v>
      </c>
      <c r="BH32" s="106">
        <f t="shared" si="51"/>
        <v>0.98664100128987919</v>
      </c>
      <c r="BI32" s="106">
        <f t="shared" si="52"/>
        <v>1.0066290997076786</v>
      </c>
      <c r="BJ32" s="106">
        <f t="shared" si="53"/>
        <v>1.080917883334622</v>
      </c>
      <c r="BK32" s="106">
        <f t="shared" si="54"/>
        <v>1.0190304498574425</v>
      </c>
      <c r="BL32" s="106">
        <f t="shared" si="55"/>
        <v>0.99594850371388188</v>
      </c>
      <c r="BM32" s="109"/>
      <c r="BN32" s="15">
        <f>IF($Z32="NN",VLOOKUP("N",ylfactors,MATCH(BN$7,'Proposed Factors'!$J$3:$P$3,0),FALSE),IF('Query Result 1'!$Y32&lt;49,VLOOKUP("YA",ylfactors,MATCH(BN$7,'Proposed Factors'!$J$3:$P$3,0),FALSE),VLOOKUP("YB",ylfactors,MATCH(BN$7,'Proposed Factors'!$J$3:$P$3,0),FALSE)))</f>
        <v>1</v>
      </c>
      <c r="BO32" s="15">
        <f>IF($Z32="NN",VLOOKUP("N",ylfactors,MATCH(BO$7,'Proposed Factors'!$J$3:$P$3,0),FALSE),IF('Query Result 1'!$Y32&lt;49,VLOOKUP("YA",ylfactors,MATCH(BO$7,'Proposed Factors'!$J$3:$P$3,0),FALSE),VLOOKUP("YB",ylfactors,MATCH(BO$7,'Proposed Factors'!$J$3:$P$3,0),FALSE)))</f>
        <v>1</v>
      </c>
      <c r="BP32" s="15">
        <f>IF($Z32="NN",VLOOKUP("N",ylfactors,MATCH(BP$7,'Proposed Factors'!$J$3:$P$3,0),FALSE),IF('Query Result 1'!$Y32&lt;49,VLOOKUP("YA",ylfactors,MATCH(BP$7,'Proposed Factors'!$J$3:$P$3,0),FALSE),VLOOKUP("YB",ylfactors,MATCH(BP$7,'Proposed Factors'!$J$3:$P$3,0),FALSE)))</f>
        <v>1</v>
      </c>
      <c r="BQ32" s="15">
        <f>IF($Z32="NN",VLOOKUP("N",ylfactors,MATCH(BQ$7,'Proposed Factors'!$J$3:$P$3,0),FALSE),IF('Query Result 1'!$Y32&lt;49,VLOOKUP("YA",ylfactors,MATCH(BQ$7,'Proposed Factors'!$J$3:$P$3,0),FALSE),VLOOKUP("YB",ylfactors,MATCH(BQ$7,'Proposed Factors'!$J$3:$P$3,0),FALSE)))</f>
        <v>1</v>
      </c>
      <c r="BR32" s="15">
        <f>IF($Z32="NN",VLOOKUP("N",ylfactors,MATCH(BR$7,'Proposed Factors'!$J$3:$P$3,0),FALSE),IF('Query Result 1'!$Y32&lt;49,VLOOKUP("YA",ylfactors,MATCH(BR$7,'Proposed Factors'!$J$3:$P$3,0),FALSE),VLOOKUP("YB",ylfactors,MATCH(BR$7,'Proposed Factors'!$J$3:$P$3,0),FALSE)))</f>
        <v>1</v>
      </c>
      <c r="BS32" s="15"/>
      <c r="BT32" s="15" t="e">
        <f>IF($AA32="NN",1,IF($AA32="YY",VLOOKUP("YY",gsdfactors,MATCH(BT$7,'Proposed Factors'!$J$11:$P$11,0),FALSE),VLOOKUP(CONCATENATE($Z32,$AA32),gsdfactors,MATCH(BT$7,'Proposed Factors'!$J$11:$P$11,0),FALSE)))</f>
        <v>#N/A</v>
      </c>
      <c r="BU32" s="15" t="e">
        <f>IF($AA32="NN",1,IF($AA32="YY",VLOOKUP("YY",gsdfactors,MATCH(BU$7,'Proposed Factors'!$J$11:$P$11,0),FALSE),VLOOKUP(CONCATENATE($Z32,$AA32),gsdfactors,MATCH(BU$7,'Proposed Factors'!$J$11:$P$11,0),FALSE)))</f>
        <v>#N/A</v>
      </c>
      <c r="BV32" s="15" t="e">
        <f>IF($AA32="NN",1,IF($AA32="YY",VLOOKUP("YY",gsdfactors,MATCH(BV$7,'Proposed Factors'!$J$11:$P$11,0),FALSE),VLOOKUP(CONCATENATE($Z32,$AA32),gsdfactors,MATCH(BV$7,'Proposed Factors'!$J$11:$P$11,0),FALSE)))</f>
        <v>#N/A</v>
      </c>
      <c r="BW32" s="15" t="e">
        <f>IF($AA32="NN",1,IF($AA32="YY",VLOOKUP("YY",gsdfactors,MATCH(BW$7,'Proposed Factors'!$J$11:$P$11,0),FALSE),VLOOKUP(CONCATENATE($Z32,$AA32),gsdfactors,MATCH(BW$7,'Proposed Factors'!$J$11:$P$11,0),FALSE)))</f>
        <v>#N/A</v>
      </c>
      <c r="BX32" s="15" t="e">
        <f>IF($AA32="NN",1,IF($AA32="YY",VLOOKUP("YY",gsdfactors,MATCH(BX$7,'Proposed Factors'!$J$11:$P$11,0),FALSE),VLOOKUP(CONCATENATE($Z32,$AA32),gsdfactors,MATCH(BX$7,'Proposed Factors'!$J$11:$P$11,0),FALSE)))</f>
        <v>#N/A</v>
      </c>
      <c r="BZ32" s="55" t="e">
        <f t="shared" si="9"/>
        <v>#N/A</v>
      </c>
      <c r="CA32" s="55" t="e">
        <f t="shared" si="10"/>
        <v>#N/A</v>
      </c>
      <c r="CB32" s="55" t="e">
        <f t="shared" si="11"/>
        <v>#N/A</v>
      </c>
      <c r="CC32" s="55" t="e">
        <f t="shared" si="12"/>
        <v>#N/A</v>
      </c>
      <c r="CD32" s="55" t="e">
        <f t="shared" si="13"/>
        <v>#N/A</v>
      </c>
      <c r="CF32" s="55" t="e">
        <f t="shared" si="14"/>
        <v>#N/A</v>
      </c>
      <c r="CG32" s="55" t="e">
        <f t="shared" si="15"/>
        <v>#N/A</v>
      </c>
      <c r="CH32" s="55" t="e">
        <f t="shared" si="16"/>
        <v>#N/A</v>
      </c>
      <c r="CI32" s="55" t="e">
        <f t="shared" si="17"/>
        <v>#N/A</v>
      </c>
      <c r="CJ32" s="55" t="e">
        <f t="shared" si="18"/>
        <v>#N/A</v>
      </c>
      <c r="CL32" s="55" t="str">
        <f t="shared" si="19"/>
        <v>15FM</v>
      </c>
      <c r="CM32" s="58">
        <f t="shared" si="20"/>
        <v>4.6263975691696419E-3</v>
      </c>
      <c r="CN32" s="58">
        <f t="shared" si="21"/>
        <v>4.0092186645388894E-3</v>
      </c>
      <c r="CO32" s="58">
        <f t="shared" si="22"/>
        <v>4.7716373542808716E-3</v>
      </c>
      <c r="CP32" s="58">
        <f t="shared" si="23"/>
        <v>4.8673019267480005E-3</v>
      </c>
      <c r="CQ32" s="58">
        <f t="shared" si="24"/>
        <v>4.6273183014946505E-3</v>
      </c>
      <c r="CR32" s="5">
        <f t="shared" si="56"/>
        <v>0.98664100128987919</v>
      </c>
      <c r="CS32" s="5">
        <f t="shared" si="57"/>
        <v>1.0066290997076786</v>
      </c>
      <c r="CT32" s="5">
        <f t="shared" si="58"/>
        <v>1.080917883334622</v>
      </c>
      <c r="CU32" s="5">
        <f t="shared" si="59"/>
        <v>1.0190304498574425</v>
      </c>
      <c r="CV32" s="5">
        <f t="shared" si="60"/>
        <v>0.99594850371388188</v>
      </c>
    </row>
    <row r="33" spans="1:100" x14ac:dyDescent="0.25">
      <c r="A33" s="174" t="str">
        <f t="shared" si="26"/>
        <v>NNNN</v>
      </c>
      <c r="B33" s="174" t="str">
        <f t="shared" si="27"/>
        <v>NNNN</v>
      </c>
      <c r="C33" s="29" t="str">
        <f t="shared" si="28"/>
        <v>NN</v>
      </c>
      <c r="D33" s="29" t="str">
        <f t="shared" si="29"/>
        <v>N</v>
      </c>
      <c r="E33" s="29" t="str">
        <f t="shared" si="30"/>
        <v>N</v>
      </c>
      <c r="F33" s="175" t="s">
        <v>5</v>
      </c>
      <c r="G33" s="175" t="s">
        <v>6</v>
      </c>
      <c r="H33" s="175" t="s">
        <v>7</v>
      </c>
      <c r="I33" s="176">
        <v>24</v>
      </c>
      <c r="J33" s="175" t="s">
        <v>5</v>
      </c>
      <c r="K33" s="175" t="s">
        <v>5</v>
      </c>
      <c r="L33" s="176">
        <v>3062</v>
      </c>
      <c r="M33" s="176">
        <v>1464</v>
      </c>
      <c r="N33" s="176">
        <v>2637</v>
      </c>
      <c r="O33" s="176">
        <v>2541</v>
      </c>
      <c r="P33" s="176">
        <v>2997</v>
      </c>
      <c r="Q33" s="1"/>
      <c r="R33" s="13" t="s">
        <v>271</v>
      </c>
      <c r="S33" s="35">
        <v>11005</v>
      </c>
      <c r="T33" s="35">
        <v>6061</v>
      </c>
      <c r="U33" s="35">
        <v>9964</v>
      </c>
      <c r="V33" s="35">
        <v>9788</v>
      </c>
      <c r="W33" s="35">
        <v>10838</v>
      </c>
      <c r="X33" s="35"/>
      <c r="Y33" s="53">
        <f t="shared" si="31"/>
        <v>15</v>
      </c>
      <c r="Z33" s="52" t="str">
        <f t="shared" si="32"/>
        <v>FS</v>
      </c>
      <c r="AA33" s="52" t="str">
        <f t="shared" si="33"/>
        <v>FS</v>
      </c>
      <c r="AB33" s="1"/>
      <c r="AC33" s="128">
        <f t="shared" si="34"/>
        <v>3.0560327280139202E-3</v>
      </c>
      <c r="AD33" s="128">
        <f t="shared" si="35"/>
        <v>2.9028639739302605E-3</v>
      </c>
      <c r="AE33" s="128">
        <f t="shared" si="36"/>
        <v>3.1889861558826618E-3</v>
      </c>
      <c r="AF33" s="128">
        <f t="shared" si="37"/>
        <v>3.242217997754827E-3</v>
      </c>
      <c r="AG33" s="128">
        <f t="shared" si="38"/>
        <v>3.0725937845606558E-3</v>
      </c>
      <c r="AI33" s="129">
        <f t="shared" si="62"/>
        <v>1.0649999999999999</v>
      </c>
      <c r="AJ33" s="51">
        <f t="shared" si="62"/>
        <v>1.0760000000000001</v>
      </c>
      <c r="AK33" s="48">
        <f t="shared" si="62"/>
        <v>1.1459999999999999</v>
      </c>
      <c r="AL33" s="51">
        <f t="shared" si="62"/>
        <v>1.081</v>
      </c>
      <c r="AM33" s="49">
        <f t="shared" si="62"/>
        <v>1.0469999999999999</v>
      </c>
      <c r="AN33" s="15"/>
      <c r="AO33" s="106">
        <f t="shared" si="2"/>
        <v>0.98664100128987919</v>
      </c>
      <c r="AP33" s="106">
        <f t="shared" si="3"/>
        <v>1.0066290997076786</v>
      </c>
      <c r="AQ33" s="106">
        <f t="shared" si="4"/>
        <v>1.080917883334622</v>
      </c>
      <c r="AR33" s="106">
        <f t="shared" si="5"/>
        <v>1.0190304498574425</v>
      </c>
      <c r="AS33" s="106">
        <f t="shared" si="6"/>
        <v>0.99594850371388188</v>
      </c>
      <c r="AT33" s="15"/>
      <c r="AU33" s="106">
        <f t="shared" si="46"/>
        <v>-1.3358998710120806E-2</v>
      </c>
      <c r="AV33" s="106">
        <f t="shared" si="47"/>
        <v>6.6290997076785541E-3</v>
      </c>
      <c r="AW33" s="106">
        <f t="shared" si="48"/>
        <v>8.0917883334622021E-2</v>
      </c>
      <c r="AX33" s="106">
        <f t="shared" si="49"/>
        <v>1.9030449857442511E-2</v>
      </c>
      <c r="AY33" s="106">
        <f t="shared" si="50"/>
        <v>-4.051496286118117E-3</v>
      </c>
      <c r="AZ33" s="15"/>
      <c r="BA33" s="106">
        <f t="shared" si="40"/>
        <v>-1.3358998710120806E-2</v>
      </c>
      <c r="BB33" s="106">
        <f t="shared" si="41"/>
        <v>6.6290997076785541E-3</v>
      </c>
      <c r="BC33" s="106">
        <f t="shared" si="42"/>
        <v>8.0917883334622021E-2</v>
      </c>
      <c r="BD33" s="107">
        <f t="shared" si="43"/>
        <v>1.9030449857442511E-2</v>
      </c>
      <c r="BE33" s="106">
        <f t="shared" si="44"/>
        <v>-4.051496286118117E-3</v>
      </c>
      <c r="BF33" s="109"/>
      <c r="BG33" s="223" t="str">
        <f t="shared" si="45"/>
        <v>15XX</v>
      </c>
      <c r="BH33" s="106">
        <f t="shared" si="51"/>
        <v>0.98664100128987919</v>
      </c>
      <c r="BI33" s="106">
        <f t="shared" si="52"/>
        <v>1.0066290997076786</v>
      </c>
      <c r="BJ33" s="106">
        <f t="shared" si="53"/>
        <v>1.080917883334622</v>
      </c>
      <c r="BK33" s="106">
        <f t="shared" si="54"/>
        <v>1.0190304498574425</v>
      </c>
      <c r="BL33" s="106">
        <f t="shared" si="55"/>
        <v>0.99594850371388188</v>
      </c>
      <c r="BM33" s="109"/>
      <c r="BN33" s="15">
        <f>IF($Z33="NN",VLOOKUP("N",ylfactors,MATCH(BN$7,'Proposed Factors'!$J$3:$P$3,0),FALSE),IF('Query Result 1'!$Y33&lt;49,VLOOKUP("YA",ylfactors,MATCH(BN$7,'Proposed Factors'!$J$3:$P$3,0),FALSE),VLOOKUP("YB",ylfactors,MATCH(BN$7,'Proposed Factors'!$J$3:$P$3,0),FALSE)))</f>
        <v>1</v>
      </c>
      <c r="BO33" s="15">
        <f>IF($Z33="NN",VLOOKUP("N",ylfactors,MATCH(BO$7,'Proposed Factors'!$J$3:$P$3,0),FALSE),IF('Query Result 1'!$Y33&lt;49,VLOOKUP("YA",ylfactors,MATCH(BO$7,'Proposed Factors'!$J$3:$P$3,0),FALSE),VLOOKUP("YB",ylfactors,MATCH(BO$7,'Proposed Factors'!$J$3:$P$3,0),FALSE)))</f>
        <v>1</v>
      </c>
      <c r="BP33" s="15">
        <f>IF($Z33="NN",VLOOKUP("N",ylfactors,MATCH(BP$7,'Proposed Factors'!$J$3:$P$3,0),FALSE),IF('Query Result 1'!$Y33&lt;49,VLOOKUP("YA",ylfactors,MATCH(BP$7,'Proposed Factors'!$J$3:$P$3,0),FALSE),VLOOKUP("YB",ylfactors,MATCH(BP$7,'Proposed Factors'!$J$3:$P$3,0),FALSE)))</f>
        <v>1</v>
      </c>
      <c r="BQ33" s="15">
        <f>IF($Z33="NN",VLOOKUP("N",ylfactors,MATCH(BQ$7,'Proposed Factors'!$J$3:$P$3,0),FALSE),IF('Query Result 1'!$Y33&lt;49,VLOOKUP("YA",ylfactors,MATCH(BQ$7,'Proposed Factors'!$J$3:$P$3,0),FALSE),VLOOKUP("YB",ylfactors,MATCH(BQ$7,'Proposed Factors'!$J$3:$P$3,0),FALSE)))</f>
        <v>1</v>
      </c>
      <c r="BR33" s="15">
        <f>IF($Z33="NN",VLOOKUP("N",ylfactors,MATCH(BR$7,'Proposed Factors'!$J$3:$P$3,0),FALSE),IF('Query Result 1'!$Y33&lt;49,VLOOKUP("YA",ylfactors,MATCH(BR$7,'Proposed Factors'!$J$3:$P$3,0),FALSE),VLOOKUP("YB",ylfactors,MATCH(BR$7,'Proposed Factors'!$J$3:$P$3,0),FALSE)))</f>
        <v>1</v>
      </c>
      <c r="BS33" s="15"/>
      <c r="BT33" s="15" t="e">
        <f>IF($AA33="NN",1,IF($AA33="YY",VLOOKUP("YY",gsdfactors,MATCH(BT$7,'Proposed Factors'!$J$11:$P$11,0),FALSE),VLOOKUP(CONCATENATE($Z33,$AA33),gsdfactors,MATCH(BT$7,'Proposed Factors'!$J$11:$P$11,0),FALSE)))</f>
        <v>#N/A</v>
      </c>
      <c r="BU33" s="15" t="e">
        <f>IF($AA33="NN",1,IF($AA33="YY",VLOOKUP("YY",gsdfactors,MATCH(BU$7,'Proposed Factors'!$J$11:$P$11,0),FALSE),VLOOKUP(CONCATENATE($Z33,$AA33),gsdfactors,MATCH(BU$7,'Proposed Factors'!$J$11:$P$11,0),FALSE)))</f>
        <v>#N/A</v>
      </c>
      <c r="BV33" s="15" t="e">
        <f>IF($AA33="NN",1,IF($AA33="YY",VLOOKUP("YY",gsdfactors,MATCH(BV$7,'Proposed Factors'!$J$11:$P$11,0),FALSE),VLOOKUP(CONCATENATE($Z33,$AA33),gsdfactors,MATCH(BV$7,'Proposed Factors'!$J$11:$P$11,0),FALSE)))</f>
        <v>#N/A</v>
      </c>
      <c r="BW33" s="15" t="e">
        <f>IF($AA33="NN",1,IF($AA33="YY",VLOOKUP("YY",gsdfactors,MATCH(BW$7,'Proposed Factors'!$J$11:$P$11,0),FALSE),VLOOKUP(CONCATENATE($Z33,$AA33),gsdfactors,MATCH(BW$7,'Proposed Factors'!$J$11:$P$11,0),FALSE)))</f>
        <v>#N/A</v>
      </c>
      <c r="BX33" s="15" t="e">
        <f>IF($AA33="NN",1,IF($AA33="YY",VLOOKUP("YY",gsdfactors,MATCH(BX$7,'Proposed Factors'!$J$11:$P$11,0),FALSE),VLOOKUP(CONCATENATE($Z33,$AA33),gsdfactors,MATCH(BX$7,'Proposed Factors'!$J$11:$P$11,0),FALSE)))</f>
        <v>#N/A</v>
      </c>
      <c r="BZ33" s="55" t="e">
        <f t="shared" si="9"/>
        <v>#N/A</v>
      </c>
      <c r="CA33" s="55" t="e">
        <f t="shared" si="10"/>
        <v>#N/A</v>
      </c>
      <c r="CB33" s="55" t="e">
        <f t="shared" si="11"/>
        <v>#N/A</v>
      </c>
      <c r="CC33" s="55" t="e">
        <f t="shared" si="12"/>
        <v>#N/A</v>
      </c>
      <c r="CD33" s="55" t="e">
        <f t="shared" si="13"/>
        <v>#N/A</v>
      </c>
      <c r="CF33" s="55" t="e">
        <f t="shared" si="14"/>
        <v>#N/A</v>
      </c>
      <c r="CG33" s="55" t="e">
        <f t="shared" si="15"/>
        <v>#N/A</v>
      </c>
      <c r="CH33" s="55" t="e">
        <f t="shared" si="16"/>
        <v>#N/A</v>
      </c>
      <c r="CI33" s="55" t="e">
        <f t="shared" si="17"/>
        <v>#N/A</v>
      </c>
      <c r="CJ33" s="55" t="e">
        <f t="shared" si="18"/>
        <v>#N/A</v>
      </c>
      <c r="CL33" s="55" t="str">
        <f t="shared" si="19"/>
        <v>15FS</v>
      </c>
      <c r="CM33" s="58">
        <f t="shared" si="20"/>
        <v>3.0560327280139202E-3</v>
      </c>
      <c r="CN33" s="58">
        <f t="shared" si="21"/>
        <v>2.9028639739302605E-3</v>
      </c>
      <c r="CO33" s="58">
        <f t="shared" si="22"/>
        <v>3.1889861558826618E-3</v>
      </c>
      <c r="CP33" s="58">
        <f t="shared" si="23"/>
        <v>3.242217997754827E-3</v>
      </c>
      <c r="CQ33" s="58">
        <f t="shared" si="24"/>
        <v>3.0725937845606558E-3</v>
      </c>
      <c r="CR33" s="5">
        <f t="shared" si="56"/>
        <v>0.98664100128987919</v>
      </c>
      <c r="CS33" s="5">
        <f t="shared" si="57"/>
        <v>1.0066290997076786</v>
      </c>
      <c r="CT33" s="5">
        <f t="shared" si="58"/>
        <v>1.080917883334622</v>
      </c>
      <c r="CU33" s="5">
        <f t="shared" si="59"/>
        <v>1.0190304498574425</v>
      </c>
      <c r="CV33" s="5">
        <f t="shared" si="60"/>
        <v>0.99594850371388188</v>
      </c>
    </row>
    <row r="34" spans="1:100" x14ac:dyDescent="0.25">
      <c r="A34" s="174" t="str">
        <f t="shared" si="26"/>
        <v>NNNN</v>
      </c>
      <c r="B34" s="174" t="str">
        <f t="shared" si="27"/>
        <v>NNNN</v>
      </c>
      <c r="C34" s="29" t="str">
        <f t="shared" si="28"/>
        <v>NN</v>
      </c>
      <c r="D34" s="29" t="str">
        <f t="shared" si="29"/>
        <v>N</v>
      </c>
      <c r="E34" s="29" t="str">
        <f t="shared" si="30"/>
        <v>N</v>
      </c>
      <c r="F34" s="175" t="s">
        <v>5</v>
      </c>
      <c r="G34" s="175" t="s">
        <v>6</v>
      </c>
      <c r="H34" s="175" t="s">
        <v>7</v>
      </c>
      <c r="I34" s="176">
        <v>25</v>
      </c>
      <c r="J34" s="175" t="s">
        <v>5</v>
      </c>
      <c r="K34" s="175" t="s">
        <v>5</v>
      </c>
      <c r="L34" s="176">
        <v>3200</v>
      </c>
      <c r="M34" s="176">
        <v>1553</v>
      </c>
      <c r="N34" s="176">
        <v>2762</v>
      </c>
      <c r="O34" s="176">
        <v>2685</v>
      </c>
      <c r="P34" s="176">
        <v>3106</v>
      </c>
      <c r="Q34" s="1"/>
      <c r="R34" s="13" t="s">
        <v>355</v>
      </c>
      <c r="S34" s="35">
        <v>11673</v>
      </c>
      <c r="T34" s="35">
        <v>5616</v>
      </c>
      <c r="U34" s="35">
        <v>9906</v>
      </c>
      <c r="V34" s="35">
        <v>9692</v>
      </c>
      <c r="W34" s="35">
        <v>11397</v>
      </c>
      <c r="X34" s="35"/>
      <c r="Y34" s="53">
        <f t="shared" si="31"/>
        <v>15</v>
      </c>
      <c r="Z34" s="52" t="str">
        <f t="shared" si="32"/>
        <v>MM</v>
      </c>
      <c r="AA34" s="52" t="str">
        <f t="shared" si="33"/>
        <v>MM</v>
      </c>
      <c r="AB34" s="1"/>
      <c r="AC34" s="128">
        <f t="shared" si="34"/>
        <v>3.2415329426721028E-3</v>
      </c>
      <c r="AD34" s="128">
        <f t="shared" si="35"/>
        <v>2.6897350400251346E-3</v>
      </c>
      <c r="AE34" s="128">
        <f t="shared" si="36"/>
        <v>3.1704232095718233E-3</v>
      </c>
      <c r="AF34" s="128">
        <f t="shared" si="37"/>
        <v>3.2104185568287476E-3</v>
      </c>
      <c r="AG34" s="128">
        <f t="shared" si="38"/>
        <v>3.2310713565821916E-3</v>
      </c>
      <c r="AI34" s="129">
        <f t="shared" si="62"/>
        <v>1.0649999999999999</v>
      </c>
      <c r="AJ34" s="51">
        <f t="shared" si="62"/>
        <v>1.0760000000000001</v>
      </c>
      <c r="AK34" s="48">
        <f t="shared" si="62"/>
        <v>1.1459999999999999</v>
      </c>
      <c r="AL34" s="51">
        <f t="shared" si="62"/>
        <v>1.081</v>
      </c>
      <c r="AM34" s="49">
        <f t="shared" si="62"/>
        <v>1.0469999999999999</v>
      </c>
      <c r="AN34" s="15"/>
      <c r="AO34" s="106">
        <f t="shared" si="2"/>
        <v>0.98664100128987919</v>
      </c>
      <c r="AP34" s="106">
        <f t="shared" si="3"/>
        <v>1.0066290997076786</v>
      </c>
      <c r="AQ34" s="106">
        <f t="shared" si="4"/>
        <v>1.080917883334622</v>
      </c>
      <c r="AR34" s="106">
        <f t="shared" si="5"/>
        <v>1.0190304498574425</v>
      </c>
      <c r="AS34" s="106">
        <f t="shared" si="6"/>
        <v>0.99594850371388188</v>
      </c>
      <c r="AT34" s="15"/>
      <c r="AU34" s="106">
        <f t="shared" si="46"/>
        <v>-1.3358998710120806E-2</v>
      </c>
      <c r="AV34" s="106">
        <f t="shared" si="47"/>
        <v>6.6290997076785541E-3</v>
      </c>
      <c r="AW34" s="106">
        <f t="shared" si="48"/>
        <v>8.0917883334622021E-2</v>
      </c>
      <c r="AX34" s="106">
        <f t="shared" si="49"/>
        <v>1.9030449857442511E-2</v>
      </c>
      <c r="AY34" s="106">
        <f t="shared" si="50"/>
        <v>-4.051496286118117E-3</v>
      </c>
      <c r="AZ34" s="15"/>
      <c r="BA34" s="106">
        <f t="shared" si="40"/>
        <v>-1.3358998710120806E-2</v>
      </c>
      <c r="BB34" s="106">
        <f t="shared" si="41"/>
        <v>6.6290997076785541E-3</v>
      </c>
      <c r="BC34" s="106">
        <f t="shared" si="42"/>
        <v>8.0917883334622021E-2</v>
      </c>
      <c r="BD34" s="107">
        <f t="shared" si="43"/>
        <v>1.9030449857442511E-2</v>
      </c>
      <c r="BE34" s="106">
        <f t="shared" si="44"/>
        <v>-4.051496286118117E-3</v>
      </c>
      <c r="BF34" s="109"/>
      <c r="BG34" s="223" t="str">
        <f t="shared" si="45"/>
        <v>15XX</v>
      </c>
      <c r="BH34" s="106">
        <f t="shared" si="51"/>
        <v>0.98664100128987919</v>
      </c>
      <c r="BI34" s="106">
        <f t="shared" si="52"/>
        <v>1.0066290997076786</v>
      </c>
      <c r="BJ34" s="106">
        <f t="shared" si="53"/>
        <v>1.080917883334622</v>
      </c>
      <c r="BK34" s="106">
        <f t="shared" si="54"/>
        <v>1.0190304498574425</v>
      </c>
      <c r="BL34" s="106">
        <f t="shared" si="55"/>
        <v>0.99594850371388188</v>
      </c>
      <c r="BM34" s="109"/>
      <c r="BN34" s="15">
        <f>IF($Z34="NN",VLOOKUP("N",ylfactors,MATCH(BN$7,'Proposed Factors'!$J$3:$P$3,0),FALSE),IF('Query Result 1'!$Y34&lt;49,VLOOKUP("YA",ylfactors,MATCH(BN$7,'Proposed Factors'!$J$3:$P$3,0),FALSE),VLOOKUP("YB",ylfactors,MATCH(BN$7,'Proposed Factors'!$J$3:$P$3,0),FALSE)))</f>
        <v>1</v>
      </c>
      <c r="BO34" s="15">
        <f>IF($Z34="NN",VLOOKUP("N",ylfactors,MATCH(BO$7,'Proposed Factors'!$J$3:$P$3,0),FALSE),IF('Query Result 1'!$Y34&lt;49,VLOOKUP("YA",ylfactors,MATCH(BO$7,'Proposed Factors'!$J$3:$P$3,0),FALSE),VLOOKUP("YB",ylfactors,MATCH(BO$7,'Proposed Factors'!$J$3:$P$3,0),FALSE)))</f>
        <v>1</v>
      </c>
      <c r="BP34" s="15">
        <f>IF($Z34="NN",VLOOKUP("N",ylfactors,MATCH(BP$7,'Proposed Factors'!$J$3:$P$3,0),FALSE),IF('Query Result 1'!$Y34&lt;49,VLOOKUP("YA",ylfactors,MATCH(BP$7,'Proposed Factors'!$J$3:$P$3,0),FALSE),VLOOKUP("YB",ylfactors,MATCH(BP$7,'Proposed Factors'!$J$3:$P$3,0),FALSE)))</f>
        <v>1</v>
      </c>
      <c r="BQ34" s="15">
        <f>IF($Z34="NN",VLOOKUP("N",ylfactors,MATCH(BQ$7,'Proposed Factors'!$J$3:$P$3,0),FALSE),IF('Query Result 1'!$Y34&lt;49,VLOOKUP("YA",ylfactors,MATCH(BQ$7,'Proposed Factors'!$J$3:$P$3,0),FALSE),VLOOKUP("YB",ylfactors,MATCH(BQ$7,'Proposed Factors'!$J$3:$P$3,0),FALSE)))</f>
        <v>1</v>
      </c>
      <c r="BR34" s="15">
        <f>IF($Z34="NN",VLOOKUP("N",ylfactors,MATCH(BR$7,'Proposed Factors'!$J$3:$P$3,0),FALSE),IF('Query Result 1'!$Y34&lt;49,VLOOKUP("YA",ylfactors,MATCH(BR$7,'Proposed Factors'!$J$3:$P$3,0),FALSE),VLOOKUP("YB",ylfactors,MATCH(BR$7,'Proposed Factors'!$J$3:$P$3,0),FALSE)))</f>
        <v>1</v>
      </c>
      <c r="BS34" s="15"/>
      <c r="BT34" s="15" t="e">
        <f>IF($AA34="NN",1,IF($AA34="YY",VLOOKUP("YY",gsdfactors,MATCH(BT$7,'Proposed Factors'!$J$11:$P$11,0),FALSE),VLOOKUP(CONCATENATE($Z34,$AA34),gsdfactors,MATCH(BT$7,'Proposed Factors'!$J$11:$P$11,0),FALSE)))</f>
        <v>#N/A</v>
      </c>
      <c r="BU34" s="15" t="e">
        <f>IF($AA34="NN",1,IF($AA34="YY",VLOOKUP("YY",gsdfactors,MATCH(BU$7,'Proposed Factors'!$J$11:$P$11,0),FALSE),VLOOKUP(CONCATENATE($Z34,$AA34),gsdfactors,MATCH(BU$7,'Proposed Factors'!$J$11:$P$11,0),FALSE)))</f>
        <v>#N/A</v>
      </c>
      <c r="BV34" s="15" t="e">
        <f>IF($AA34="NN",1,IF($AA34="YY",VLOOKUP("YY",gsdfactors,MATCH(BV$7,'Proposed Factors'!$J$11:$P$11,0),FALSE),VLOOKUP(CONCATENATE($Z34,$AA34),gsdfactors,MATCH(BV$7,'Proposed Factors'!$J$11:$P$11,0),FALSE)))</f>
        <v>#N/A</v>
      </c>
      <c r="BW34" s="15" t="e">
        <f>IF($AA34="NN",1,IF($AA34="YY",VLOOKUP("YY",gsdfactors,MATCH(BW$7,'Proposed Factors'!$J$11:$P$11,0),FALSE),VLOOKUP(CONCATENATE($Z34,$AA34),gsdfactors,MATCH(BW$7,'Proposed Factors'!$J$11:$P$11,0),FALSE)))</f>
        <v>#N/A</v>
      </c>
      <c r="BX34" s="15" t="e">
        <f>IF($AA34="NN",1,IF($AA34="YY",VLOOKUP("YY",gsdfactors,MATCH(BX$7,'Proposed Factors'!$J$11:$P$11,0),FALSE),VLOOKUP(CONCATENATE($Z34,$AA34),gsdfactors,MATCH(BX$7,'Proposed Factors'!$J$11:$P$11,0),FALSE)))</f>
        <v>#N/A</v>
      </c>
      <c r="BZ34" s="55" t="e">
        <f t="shared" si="9"/>
        <v>#N/A</v>
      </c>
      <c r="CA34" s="55" t="e">
        <f t="shared" si="10"/>
        <v>#N/A</v>
      </c>
      <c r="CB34" s="55" t="e">
        <f t="shared" si="11"/>
        <v>#N/A</v>
      </c>
      <c r="CC34" s="55" t="e">
        <f t="shared" si="12"/>
        <v>#N/A</v>
      </c>
      <c r="CD34" s="55" t="e">
        <f t="shared" si="13"/>
        <v>#N/A</v>
      </c>
      <c r="CF34" s="55" t="e">
        <f t="shared" si="14"/>
        <v>#N/A</v>
      </c>
      <c r="CG34" s="55" t="e">
        <f t="shared" si="15"/>
        <v>#N/A</v>
      </c>
      <c r="CH34" s="55" t="e">
        <f t="shared" si="16"/>
        <v>#N/A</v>
      </c>
      <c r="CI34" s="55" t="e">
        <f t="shared" si="17"/>
        <v>#N/A</v>
      </c>
      <c r="CJ34" s="55" t="e">
        <f t="shared" si="18"/>
        <v>#N/A</v>
      </c>
      <c r="CL34" s="55" t="str">
        <f t="shared" si="19"/>
        <v>15MM</v>
      </c>
      <c r="CM34" s="58">
        <f t="shared" si="20"/>
        <v>3.2415329426721028E-3</v>
      </c>
      <c r="CN34" s="58">
        <f t="shared" si="21"/>
        <v>2.6897350400251346E-3</v>
      </c>
      <c r="CO34" s="58">
        <f t="shared" si="22"/>
        <v>3.1704232095718233E-3</v>
      </c>
      <c r="CP34" s="58">
        <f t="shared" si="23"/>
        <v>3.2104185568287476E-3</v>
      </c>
      <c r="CQ34" s="58">
        <f t="shared" si="24"/>
        <v>3.2310713565821916E-3</v>
      </c>
      <c r="CR34" s="5">
        <f t="shared" si="56"/>
        <v>0.98664100128987919</v>
      </c>
      <c r="CS34" s="5">
        <f t="shared" si="57"/>
        <v>1.0066290997076786</v>
      </c>
      <c r="CT34" s="5">
        <f t="shared" si="58"/>
        <v>1.080917883334622</v>
      </c>
      <c r="CU34" s="5">
        <f t="shared" si="59"/>
        <v>1.0190304498574425</v>
      </c>
      <c r="CV34" s="5">
        <f t="shared" si="60"/>
        <v>0.99594850371388188</v>
      </c>
    </row>
    <row r="35" spans="1:100" x14ac:dyDescent="0.25">
      <c r="A35" s="174" t="str">
        <f t="shared" si="26"/>
        <v>NNNN</v>
      </c>
      <c r="B35" s="174" t="str">
        <f t="shared" si="27"/>
        <v>NNNN</v>
      </c>
      <c r="C35" s="29" t="str">
        <f t="shared" si="28"/>
        <v>NN</v>
      </c>
      <c r="D35" s="29" t="str">
        <f t="shared" si="29"/>
        <v>N</v>
      </c>
      <c r="E35" s="29" t="str">
        <f t="shared" si="30"/>
        <v>N</v>
      </c>
      <c r="F35" s="175" t="s">
        <v>5</v>
      </c>
      <c r="G35" s="175" t="s">
        <v>6</v>
      </c>
      <c r="H35" s="175" t="s">
        <v>7</v>
      </c>
      <c r="I35" s="176">
        <v>25</v>
      </c>
      <c r="J35" s="175" t="s">
        <v>9</v>
      </c>
      <c r="K35" s="175" t="s">
        <v>5</v>
      </c>
      <c r="L35" s="176">
        <v>1</v>
      </c>
      <c r="M35" s="176">
        <v>0</v>
      </c>
      <c r="N35" s="176">
        <v>0</v>
      </c>
      <c r="O35" s="176">
        <v>0</v>
      </c>
      <c r="P35" s="176">
        <v>1</v>
      </c>
      <c r="Q35" s="1"/>
      <c r="R35" s="13" t="s">
        <v>439</v>
      </c>
      <c r="S35" s="35">
        <v>11067</v>
      </c>
      <c r="T35" s="35">
        <v>5862</v>
      </c>
      <c r="U35" s="35">
        <v>9351</v>
      </c>
      <c r="V35" s="35">
        <v>9052</v>
      </c>
      <c r="W35" s="35">
        <v>10862</v>
      </c>
      <c r="X35" s="35"/>
      <c r="Y35" s="53">
        <f t="shared" si="31"/>
        <v>15</v>
      </c>
      <c r="Z35" s="52" t="str">
        <f t="shared" si="32"/>
        <v>MS</v>
      </c>
      <c r="AA35" s="52" t="str">
        <f t="shared" si="33"/>
        <v>MS</v>
      </c>
      <c r="AB35" s="1"/>
      <c r="AC35" s="128">
        <f t="shared" si="34"/>
        <v>3.0732498138055478E-3</v>
      </c>
      <c r="AD35" s="128">
        <f t="shared" si="35"/>
        <v>2.8075546304535863E-3</v>
      </c>
      <c r="AE35" s="128">
        <f t="shared" si="36"/>
        <v>2.9927950164250071E-3</v>
      </c>
      <c r="AF35" s="128">
        <f t="shared" si="37"/>
        <v>2.9984222839882198E-3</v>
      </c>
      <c r="AG35" s="128">
        <f t="shared" si="38"/>
        <v>3.0793978305866249E-3</v>
      </c>
      <c r="AI35" s="129">
        <f t="shared" si="62"/>
        <v>1.0649999999999999</v>
      </c>
      <c r="AJ35" s="51">
        <f t="shared" si="62"/>
        <v>1.0760000000000001</v>
      </c>
      <c r="AK35" s="48">
        <f t="shared" si="62"/>
        <v>1.1459999999999999</v>
      </c>
      <c r="AL35" s="51">
        <f t="shared" si="62"/>
        <v>1.081</v>
      </c>
      <c r="AM35" s="49">
        <f t="shared" si="62"/>
        <v>1.0469999999999999</v>
      </c>
      <c r="AN35" s="15"/>
      <c r="AO35" s="106">
        <f t="shared" si="2"/>
        <v>0.98664100128987919</v>
      </c>
      <c r="AP35" s="106">
        <f t="shared" si="3"/>
        <v>1.0066290997076786</v>
      </c>
      <c r="AQ35" s="106">
        <f t="shared" si="4"/>
        <v>1.080917883334622</v>
      </c>
      <c r="AR35" s="106">
        <f t="shared" si="5"/>
        <v>1.0190304498574425</v>
      </c>
      <c r="AS35" s="106">
        <f t="shared" si="6"/>
        <v>0.99594850371388188</v>
      </c>
      <c r="AT35" s="15"/>
      <c r="AU35" s="106">
        <f t="shared" si="46"/>
        <v>-1.3358998710120806E-2</v>
      </c>
      <c r="AV35" s="106">
        <f t="shared" si="47"/>
        <v>6.6290997076785541E-3</v>
      </c>
      <c r="AW35" s="106">
        <f t="shared" si="48"/>
        <v>8.0917883334622021E-2</v>
      </c>
      <c r="AX35" s="106">
        <f t="shared" si="49"/>
        <v>1.9030449857442511E-2</v>
      </c>
      <c r="AY35" s="106">
        <f t="shared" si="50"/>
        <v>-4.051496286118117E-3</v>
      </c>
      <c r="AZ35" s="15"/>
      <c r="BA35" s="106">
        <f t="shared" si="40"/>
        <v>-1.3358998710120806E-2</v>
      </c>
      <c r="BB35" s="106">
        <f t="shared" si="41"/>
        <v>6.6290997076785541E-3</v>
      </c>
      <c r="BC35" s="106">
        <f t="shared" si="42"/>
        <v>8.0917883334622021E-2</v>
      </c>
      <c r="BD35" s="107">
        <f t="shared" si="43"/>
        <v>1.9030449857442511E-2</v>
      </c>
      <c r="BE35" s="106">
        <f t="shared" si="44"/>
        <v>-4.051496286118117E-3</v>
      </c>
      <c r="BF35" s="109"/>
      <c r="BG35" s="223" t="str">
        <f t="shared" si="45"/>
        <v>15XX</v>
      </c>
      <c r="BH35" s="106">
        <f t="shared" si="51"/>
        <v>0.98664100128987919</v>
      </c>
      <c r="BI35" s="106">
        <f t="shared" si="52"/>
        <v>1.0066290997076786</v>
      </c>
      <c r="BJ35" s="106">
        <f t="shared" si="53"/>
        <v>1.080917883334622</v>
      </c>
      <c r="BK35" s="106">
        <f t="shared" si="54"/>
        <v>1.0190304498574425</v>
      </c>
      <c r="BL35" s="106">
        <f t="shared" si="55"/>
        <v>0.99594850371388188</v>
      </c>
      <c r="BM35" s="109"/>
      <c r="BN35" s="15">
        <f>IF($Z35="NN",VLOOKUP("N",ylfactors,MATCH(BN$7,'Proposed Factors'!$J$3:$P$3,0),FALSE),IF('Query Result 1'!$Y35&lt;49,VLOOKUP("YA",ylfactors,MATCH(BN$7,'Proposed Factors'!$J$3:$P$3,0),FALSE),VLOOKUP("YB",ylfactors,MATCH(BN$7,'Proposed Factors'!$J$3:$P$3,0),FALSE)))</f>
        <v>1</v>
      </c>
      <c r="BO35" s="15">
        <f>IF($Z35="NN",VLOOKUP("N",ylfactors,MATCH(BO$7,'Proposed Factors'!$J$3:$P$3,0),FALSE),IF('Query Result 1'!$Y35&lt;49,VLOOKUP("YA",ylfactors,MATCH(BO$7,'Proposed Factors'!$J$3:$P$3,0),FALSE),VLOOKUP("YB",ylfactors,MATCH(BO$7,'Proposed Factors'!$J$3:$P$3,0),FALSE)))</f>
        <v>1</v>
      </c>
      <c r="BP35" s="15">
        <f>IF($Z35="NN",VLOOKUP("N",ylfactors,MATCH(BP$7,'Proposed Factors'!$J$3:$P$3,0),FALSE),IF('Query Result 1'!$Y35&lt;49,VLOOKUP("YA",ylfactors,MATCH(BP$7,'Proposed Factors'!$J$3:$P$3,0),FALSE),VLOOKUP("YB",ylfactors,MATCH(BP$7,'Proposed Factors'!$J$3:$P$3,0),FALSE)))</f>
        <v>1</v>
      </c>
      <c r="BQ35" s="15">
        <f>IF($Z35="NN",VLOOKUP("N",ylfactors,MATCH(BQ$7,'Proposed Factors'!$J$3:$P$3,0),FALSE),IF('Query Result 1'!$Y35&lt;49,VLOOKUP("YA",ylfactors,MATCH(BQ$7,'Proposed Factors'!$J$3:$P$3,0),FALSE),VLOOKUP("YB",ylfactors,MATCH(BQ$7,'Proposed Factors'!$J$3:$P$3,0),FALSE)))</f>
        <v>1</v>
      </c>
      <c r="BR35" s="15">
        <f>IF($Z35="NN",VLOOKUP("N",ylfactors,MATCH(BR$7,'Proposed Factors'!$J$3:$P$3,0),FALSE),IF('Query Result 1'!$Y35&lt;49,VLOOKUP("YA",ylfactors,MATCH(BR$7,'Proposed Factors'!$J$3:$P$3,0),FALSE),VLOOKUP("YB",ylfactors,MATCH(BR$7,'Proposed Factors'!$J$3:$P$3,0),FALSE)))</f>
        <v>1</v>
      </c>
      <c r="BS35" s="15"/>
      <c r="BT35" s="15" t="e">
        <f>IF($AA35="NN",1,IF($AA35="YY",VLOOKUP("YY",gsdfactors,MATCH(BT$7,'Proposed Factors'!$J$11:$P$11,0),FALSE),VLOOKUP(CONCATENATE($Z35,$AA35),gsdfactors,MATCH(BT$7,'Proposed Factors'!$J$11:$P$11,0),FALSE)))</f>
        <v>#N/A</v>
      </c>
      <c r="BU35" s="15" t="e">
        <f>IF($AA35="NN",1,IF($AA35="YY",VLOOKUP("YY",gsdfactors,MATCH(BU$7,'Proposed Factors'!$J$11:$P$11,0),FALSE),VLOOKUP(CONCATENATE($Z35,$AA35),gsdfactors,MATCH(BU$7,'Proposed Factors'!$J$11:$P$11,0),FALSE)))</f>
        <v>#N/A</v>
      </c>
      <c r="BV35" s="15" t="e">
        <f>IF($AA35="NN",1,IF($AA35="YY",VLOOKUP("YY",gsdfactors,MATCH(BV$7,'Proposed Factors'!$J$11:$P$11,0),FALSE),VLOOKUP(CONCATENATE($Z35,$AA35),gsdfactors,MATCH(BV$7,'Proposed Factors'!$J$11:$P$11,0),FALSE)))</f>
        <v>#N/A</v>
      </c>
      <c r="BW35" s="15" t="e">
        <f>IF($AA35="NN",1,IF($AA35="YY",VLOOKUP("YY",gsdfactors,MATCH(BW$7,'Proposed Factors'!$J$11:$P$11,0),FALSE),VLOOKUP(CONCATENATE($Z35,$AA35),gsdfactors,MATCH(BW$7,'Proposed Factors'!$J$11:$P$11,0),FALSE)))</f>
        <v>#N/A</v>
      </c>
      <c r="BX35" s="15" t="e">
        <f>IF($AA35="NN",1,IF($AA35="YY",VLOOKUP("YY",gsdfactors,MATCH(BX$7,'Proposed Factors'!$J$11:$P$11,0),FALSE),VLOOKUP(CONCATENATE($Z35,$AA35),gsdfactors,MATCH(BX$7,'Proposed Factors'!$J$11:$P$11,0),FALSE)))</f>
        <v>#N/A</v>
      </c>
      <c r="BZ35" s="55" t="e">
        <f t="shared" si="9"/>
        <v>#N/A</v>
      </c>
      <c r="CA35" s="55" t="e">
        <f t="shared" si="10"/>
        <v>#N/A</v>
      </c>
      <c r="CB35" s="55" t="e">
        <f t="shared" si="11"/>
        <v>#N/A</v>
      </c>
      <c r="CC35" s="55" t="e">
        <f t="shared" si="12"/>
        <v>#N/A</v>
      </c>
      <c r="CD35" s="55" t="e">
        <f t="shared" si="13"/>
        <v>#N/A</v>
      </c>
      <c r="CF35" s="55" t="e">
        <f t="shared" si="14"/>
        <v>#N/A</v>
      </c>
      <c r="CG35" s="55" t="e">
        <f t="shared" si="15"/>
        <v>#N/A</v>
      </c>
      <c r="CH35" s="55" t="e">
        <f t="shared" si="16"/>
        <v>#N/A</v>
      </c>
      <c r="CI35" s="55" t="e">
        <f t="shared" si="17"/>
        <v>#N/A</v>
      </c>
      <c r="CJ35" s="55" t="e">
        <f t="shared" si="18"/>
        <v>#N/A</v>
      </c>
      <c r="CL35" s="55" t="str">
        <f t="shared" si="19"/>
        <v>15MS</v>
      </c>
      <c r="CM35" s="58">
        <f t="shared" si="20"/>
        <v>3.0732498138055478E-3</v>
      </c>
      <c r="CN35" s="58">
        <f t="shared" si="21"/>
        <v>2.8075546304535863E-3</v>
      </c>
      <c r="CO35" s="58">
        <f t="shared" si="22"/>
        <v>2.9927950164250071E-3</v>
      </c>
      <c r="CP35" s="58">
        <f t="shared" si="23"/>
        <v>2.9984222839882198E-3</v>
      </c>
      <c r="CQ35" s="58">
        <f t="shared" si="24"/>
        <v>3.0793978305866249E-3</v>
      </c>
      <c r="CR35" s="5">
        <f t="shared" si="56"/>
        <v>0.98664100128987919</v>
      </c>
      <c r="CS35" s="5">
        <f t="shared" si="57"/>
        <v>1.0066290997076786</v>
      </c>
      <c r="CT35" s="5">
        <f t="shared" si="58"/>
        <v>1.080917883334622</v>
      </c>
      <c r="CU35" s="5">
        <f t="shared" si="59"/>
        <v>1.0190304498574425</v>
      </c>
      <c r="CV35" s="5">
        <f t="shared" si="60"/>
        <v>0.99594850371388188</v>
      </c>
    </row>
    <row r="36" spans="1:100" x14ac:dyDescent="0.25">
      <c r="A36" s="174" t="str">
        <f t="shared" si="26"/>
        <v>NNNN</v>
      </c>
      <c r="B36" s="174" t="str">
        <f t="shared" si="27"/>
        <v>NNNN</v>
      </c>
      <c r="C36" s="29" t="str">
        <f t="shared" si="28"/>
        <v>NN</v>
      </c>
      <c r="D36" s="29" t="str">
        <f t="shared" si="29"/>
        <v>N</v>
      </c>
      <c r="E36" s="29" t="str">
        <f t="shared" si="30"/>
        <v>N</v>
      </c>
      <c r="F36" s="175" t="s">
        <v>5</v>
      </c>
      <c r="G36" s="175" t="s">
        <v>6</v>
      </c>
      <c r="H36" s="175" t="s">
        <v>7</v>
      </c>
      <c r="I36" s="176">
        <v>26</v>
      </c>
      <c r="J36" s="175" t="s">
        <v>5</v>
      </c>
      <c r="K36" s="175" t="s">
        <v>5</v>
      </c>
      <c r="L36" s="176">
        <v>3243</v>
      </c>
      <c r="M36" s="176">
        <v>1578</v>
      </c>
      <c r="N36" s="176">
        <v>2805</v>
      </c>
      <c r="O36" s="176">
        <v>2739</v>
      </c>
      <c r="P36" s="176">
        <v>3159</v>
      </c>
      <c r="Q36" s="1"/>
      <c r="R36" s="13" t="s">
        <v>188</v>
      </c>
      <c r="S36" s="35">
        <v>17071</v>
      </c>
      <c r="T36" s="35">
        <v>8662</v>
      </c>
      <c r="U36" s="35">
        <v>15331</v>
      </c>
      <c r="V36" s="35">
        <v>15115</v>
      </c>
      <c r="W36" s="35">
        <v>16761</v>
      </c>
      <c r="X36" s="35"/>
      <c r="Y36" s="53">
        <f t="shared" si="31"/>
        <v>16</v>
      </c>
      <c r="Z36" s="52" t="str">
        <f t="shared" si="32"/>
        <v>FM</v>
      </c>
      <c r="AA36" s="52" t="str">
        <f t="shared" si="33"/>
        <v>FM</v>
      </c>
      <c r="AB36" s="1"/>
      <c r="AC36" s="128">
        <f t="shared" si="34"/>
        <v>4.7405301862722066E-3</v>
      </c>
      <c r="AD36" s="128">
        <f t="shared" si="35"/>
        <v>4.1485906190701066E-3</v>
      </c>
      <c r="AE36" s="128">
        <f t="shared" si="36"/>
        <v>4.9066987912321442E-3</v>
      </c>
      <c r="AF36" s="128">
        <f t="shared" si="37"/>
        <v>5.0067557249759099E-3</v>
      </c>
      <c r="AG36" s="128">
        <f t="shared" si="38"/>
        <v>4.7517756433863396E-3</v>
      </c>
      <c r="AI36" s="129">
        <f t="shared" si="62"/>
        <v>1.0609999999999999</v>
      </c>
      <c r="AJ36" s="51">
        <f t="shared" si="62"/>
        <v>1.071</v>
      </c>
      <c r="AK36" s="48">
        <f t="shared" si="62"/>
        <v>1.1419999999999999</v>
      </c>
      <c r="AL36" s="51">
        <f t="shared" si="62"/>
        <v>1.0680000000000001</v>
      </c>
      <c r="AM36" s="49">
        <f t="shared" si="62"/>
        <v>1.016</v>
      </c>
      <c r="AN36" s="15"/>
      <c r="AO36" s="106">
        <f t="shared" si="2"/>
        <v>0.98293530738832102</v>
      </c>
      <c r="AP36" s="106">
        <f t="shared" si="3"/>
        <v>1.0019514551923083</v>
      </c>
      <c r="AQ36" s="106">
        <f t="shared" si="4"/>
        <v>1.0771450460454959</v>
      </c>
      <c r="AR36" s="106">
        <f t="shared" si="5"/>
        <v>1.006775689590887</v>
      </c>
      <c r="AS36" s="106">
        <f t="shared" si="6"/>
        <v>0.96646005709007077</v>
      </c>
      <c r="AT36" s="15"/>
      <c r="AU36" s="106">
        <f t="shared" si="46"/>
        <v>-1.7064692611678978E-2</v>
      </c>
      <c r="AV36" s="106">
        <f t="shared" si="47"/>
        <v>1.9514551923083268E-3</v>
      </c>
      <c r="AW36" s="106">
        <f t="shared" si="48"/>
        <v>7.714504604549588E-2</v>
      </c>
      <c r="AX36" s="106">
        <f t="shared" si="49"/>
        <v>6.7756895908870352E-3</v>
      </c>
      <c r="AY36" s="106">
        <f t="shared" si="50"/>
        <v>-3.3539942909929232E-2</v>
      </c>
      <c r="AZ36" s="15"/>
      <c r="BA36" s="106">
        <f t="shared" si="40"/>
        <v>-1.7064692611678978E-2</v>
      </c>
      <c r="BB36" s="106">
        <f t="shared" si="41"/>
        <v>1.9514551923083268E-3</v>
      </c>
      <c r="BC36" s="106">
        <f t="shared" si="42"/>
        <v>7.714504604549588E-2</v>
      </c>
      <c r="BD36" s="107">
        <f t="shared" si="43"/>
        <v>6.7756895908870352E-3</v>
      </c>
      <c r="BE36" s="106">
        <f t="shared" si="44"/>
        <v>-3.3539942909929232E-2</v>
      </c>
      <c r="BF36" s="109"/>
      <c r="BG36" s="223" t="str">
        <f t="shared" si="45"/>
        <v>16XX</v>
      </c>
      <c r="BH36" s="106">
        <f t="shared" si="51"/>
        <v>0.98293530738832102</v>
      </c>
      <c r="BI36" s="106">
        <f t="shared" si="52"/>
        <v>1.0019514551923083</v>
      </c>
      <c r="BJ36" s="106">
        <f t="shared" si="53"/>
        <v>1.0771450460454959</v>
      </c>
      <c r="BK36" s="106">
        <f t="shared" si="54"/>
        <v>1.006775689590887</v>
      </c>
      <c r="BL36" s="106">
        <f t="shared" si="55"/>
        <v>0.96646005709007077</v>
      </c>
      <c r="BM36" s="109"/>
      <c r="BN36" s="15">
        <f>IF($Z36="NN",VLOOKUP("N",ylfactors,MATCH(BN$7,'Proposed Factors'!$J$3:$P$3,0),FALSE),IF('Query Result 1'!$Y36&lt;49,VLOOKUP("YA",ylfactors,MATCH(BN$7,'Proposed Factors'!$J$3:$P$3,0),FALSE),VLOOKUP("YB",ylfactors,MATCH(BN$7,'Proposed Factors'!$J$3:$P$3,0),FALSE)))</f>
        <v>1</v>
      </c>
      <c r="BO36" s="15">
        <f>IF($Z36="NN",VLOOKUP("N",ylfactors,MATCH(BO$7,'Proposed Factors'!$J$3:$P$3,0),FALSE),IF('Query Result 1'!$Y36&lt;49,VLOOKUP("YA",ylfactors,MATCH(BO$7,'Proposed Factors'!$J$3:$P$3,0),FALSE),VLOOKUP("YB",ylfactors,MATCH(BO$7,'Proposed Factors'!$J$3:$P$3,0),FALSE)))</f>
        <v>1</v>
      </c>
      <c r="BP36" s="15">
        <f>IF($Z36="NN",VLOOKUP("N",ylfactors,MATCH(BP$7,'Proposed Factors'!$J$3:$P$3,0),FALSE),IF('Query Result 1'!$Y36&lt;49,VLOOKUP("YA",ylfactors,MATCH(BP$7,'Proposed Factors'!$J$3:$P$3,0),FALSE),VLOOKUP("YB",ylfactors,MATCH(BP$7,'Proposed Factors'!$J$3:$P$3,0),FALSE)))</f>
        <v>1</v>
      </c>
      <c r="BQ36" s="15">
        <f>IF($Z36="NN",VLOOKUP("N",ylfactors,MATCH(BQ$7,'Proposed Factors'!$J$3:$P$3,0),FALSE),IF('Query Result 1'!$Y36&lt;49,VLOOKUP("YA",ylfactors,MATCH(BQ$7,'Proposed Factors'!$J$3:$P$3,0),FALSE),VLOOKUP("YB",ylfactors,MATCH(BQ$7,'Proposed Factors'!$J$3:$P$3,0),FALSE)))</f>
        <v>1</v>
      </c>
      <c r="BR36" s="15">
        <f>IF($Z36="NN",VLOOKUP("N",ylfactors,MATCH(BR$7,'Proposed Factors'!$J$3:$P$3,0),FALSE),IF('Query Result 1'!$Y36&lt;49,VLOOKUP("YA",ylfactors,MATCH(BR$7,'Proposed Factors'!$J$3:$P$3,0),FALSE),VLOOKUP("YB",ylfactors,MATCH(BR$7,'Proposed Factors'!$J$3:$P$3,0),FALSE)))</f>
        <v>1</v>
      </c>
      <c r="BS36" s="15"/>
      <c r="BT36" s="15" t="e">
        <f>IF($AA36="NN",1,IF($AA36="YY",VLOOKUP("YY",gsdfactors,MATCH(BT$7,'Proposed Factors'!$J$11:$P$11,0),FALSE),VLOOKUP(CONCATENATE($Z36,$AA36),gsdfactors,MATCH(BT$7,'Proposed Factors'!$J$11:$P$11,0),FALSE)))</f>
        <v>#N/A</v>
      </c>
      <c r="BU36" s="15" t="e">
        <f>IF($AA36="NN",1,IF($AA36="YY",VLOOKUP("YY",gsdfactors,MATCH(BU$7,'Proposed Factors'!$J$11:$P$11,0),FALSE),VLOOKUP(CONCATENATE($Z36,$AA36),gsdfactors,MATCH(BU$7,'Proposed Factors'!$J$11:$P$11,0),FALSE)))</f>
        <v>#N/A</v>
      </c>
      <c r="BV36" s="15" t="e">
        <f>IF($AA36="NN",1,IF($AA36="YY",VLOOKUP("YY",gsdfactors,MATCH(BV$7,'Proposed Factors'!$J$11:$P$11,0),FALSE),VLOOKUP(CONCATENATE($Z36,$AA36),gsdfactors,MATCH(BV$7,'Proposed Factors'!$J$11:$P$11,0),FALSE)))</f>
        <v>#N/A</v>
      </c>
      <c r="BW36" s="15" t="e">
        <f>IF($AA36="NN",1,IF($AA36="YY",VLOOKUP("YY",gsdfactors,MATCH(BW$7,'Proposed Factors'!$J$11:$P$11,0),FALSE),VLOOKUP(CONCATENATE($Z36,$AA36),gsdfactors,MATCH(BW$7,'Proposed Factors'!$J$11:$P$11,0),FALSE)))</f>
        <v>#N/A</v>
      </c>
      <c r="BX36" s="15" t="e">
        <f>IF($AA36="NN",1,IF($AA36="YY",VLOOKUP("YY",gsdfactors,MATCH(BX$7,'Proposed Factors'!$J$11:$P$11,0),FALSE),VLOOKUP(CONCATENATE($Z36,$AA36),gsdfactors,MATCH(BX$7,'Proposed Factors'!$J$11:$P$11,0),FALSE)))</f>
        <v>#N/A</v>
      </c>
      <c r="BZ36" s="55" t="e">
        <f t="shared" si="9"/>
        <v>#N/A</v>
      </c>
      <c r="CA36" s="55" t="e">
        <f t="shared" si="10"/>
        <v>#N/A</v>
      </c>
      <c r="CB36" s="55" t="e">
        <f t="shared" si="11"/>
        <v>#N/A</v>
      </c>
      <c r="CC36" s="55" t="e">
        <f t="shared" si="12"/>
        <v>#N/A</v>
      </c>
      <c r="CD36" s="55" t="e">
        <f t="shared" si="13"/>
        <v>#N/A</v>
      </c>
      <c r="CF36" s="55" t="e">
        <f t="shared" si="14"/>
        <v>#N/A</v>
      </c>
      <c r="CG36" s="55" t="e">
        <f t="shared" si="15"/>
        <v>#N/A</v>
      </c>
      <c r="CH36" s="55" t="e">
        <f t="shared" si="16"/>
        <v>#N/A</v>
      </c>
      <c r="CI36" s="55" t="e">
        <f t="shared" si="17"/>
        <v>#N/A</v>
      </c>
      <c r="CJ36" s="55" t="e">
        <f t="shared" si="18"/>
        <v>#N/A</v>
      </c>
      <c r="CL36" s="55" t="str">
        <f t="shared" si="19"/>
        <v>16FM</v>
      </c>
      <c r="CM36" s="58">
        <f t="shared" si="20"/>
        <v>4.7405301862722066E-3</v>
      </c>
      <c r="CN36" s="58">
        <f t="shared" si="21"/>
        <v>4.1485906190701066E-3</v>
      </c>
      <c r="CO36" s="58">
        <f t="shared" si="22"/>
        <v>4.9066987912321442E-3</v>
      </c>
      <c r="CP36" s="58">
        <f t="shared" si="23"/>
        <v>5.0067557249759099E-3</v>
      </c>
      <c r="CQ36" s="58">
        <f t="shared" si="24"/>
        <v>4.7517756433863396E-3</v>
      </c>
      <c r="CR36" s="5">
        <f t="shared" si="56"/>
        <v>0.98293530738832102</v>
      </c>
      <c r="CS36" s="5">
        <f t="shared" si="57"/>
        <v>1.0019514551923083</v>
      </c>
      <c r="CT36" s="5">
        <f t="shared" si="58"/>
        <v>1.0771450460454959</v>
      </c>
      <c r="CU36" s="5">
        <f t="shared" si="59"/>
        <v>1.006775689590887</v>
      </c>
      <c r="CV36" s="5">
        <f t="shared" si="60"/>
        <v>0.96646005709007077</v>
      </c>
    </row>
    <row r="37" spans="1:100" x14ac:dyDescent="0.25">
      <c r="A37" s="174" t="str">
        <f t="shared" si="26"/>
        <v>NNNN</v>
      </c>
      <c r="B37" s="174" t="str">
        <f t="shared" si="27"/>
        <v>NNNN</v>
      </c>
      <c r="C37" s="29" t="str">
        <f t="shared" si="28"/>
        <v>NN</v>
      </c>
      <c r="D37" s="29" t="str">
        <f t="shared" si="29"/>
        <v>N</v>
      </c>
      <c r="E37" s="29" t="str">
        <f t="shared" si="30"/>
        <v>N</v>
      </c>
      <c r="F37" s="175" t="s">
        <v>5</v>
      </c>
      <c r="G37" s="175" t="s">
        <v>6</v>
      </c>
      <c r="H37" s="175" t="s">
        <v>7</v>
      </c>
      <c r="I37" s="176">
        <v>27</v>
      </c>
      <c r="J37" s="175" t="s">
        <v>5</v>
      </c>
      <c r="K37" s="175" t="s">
        <v>5</v>
      </c>
      <c r="L37" s="176">
        <v>3646</v>
      </c>
      <c r="M37" s="176">
        <v>1708</v>
      </c>
      <c r="N37" s="176">
        <v>3149</v>
      </c>
      <c r="O37" s="176">
        <v>3058</v>
      </c>
      <c r="P37" s="176">
        <v>3547</v>
      </c>
      <c r="Q37" s="1"/>
      <c r="R37" s="13" t="s">
        <v>272</v>
      </c>
      <c r="S37" s="35">
        <v>10300</v>
      </c>
      <c r="T37" s="35">
        <v>5668</v>
      </c>
      <c r="U37" s="35">
        <v>9337</v>
      </c>
      <c r="V37" s="35">
        <v>9160</v>
      </c>
      <c r="W37" s="35">
        <v>10120</v>
      </c>
      <c r="X37" s="35"/>
      <c r="Y37" s="53">
        <f t="shared" si="31"/>
        <v>16</v>
      </c>
      <c r="Z37" s="52" t="str">
        <f t="shared" si="32"/>
        <v>FS</v>
      </c>
      <c r="AA37" s="52" t="str">
        <f t="shared" si="33"/>
        <v>FS</v>
      </c>
      <c r="AB37" s="1"/>
      <c r="AC37" s="128">
        <f t="shared" si="34"/>
        <v>2.8602578008671857E-3</v>
      </c>
      <c r="AD37" s="128">
        <f t="shared" si="35"/>
        <v>2.7146399940994417E-3</v>
      </c>
      <c r="AE37" s="128">
        <f t="shared" si="36"/>
        <v>2.9883143052465287E-3</v>
      </c>
      <c r="AF37" s="128">
        <f t="shared" si="37"/>
        <v>3.0341966550300587E-3</v>
      </c>
      <c r="AG37" s="128">
        <f t="shared" si="38"/>
        <v>2.8690394076170728E-3</v>
      </c>
      <c r="AI37" s="129">
        <f t="shared" si="62"/>
        <v>1.0609999999999999</v>
      </c>
      <c r="AJ37" s="51">
        <f t="shared" si="62"/>
        <v>1.071</v>
      </c>
      <c r="AK37" s="48">
        <f t="shared" si="62"/>
        <v>1.1419999999999999</v>
      </c>
      <c r="AL37" s="51">
        <f t="shared" si="62"/>
        <v>1.0680000000000001</v>
      </c>
      <c r="AM37" s="49">
        <f t="shared" si="62"/>
        <v>1.016</v>
      </c>
      <c r="AN37" s="15"/>
      <c r="AO37" s="106">
        <f t="shared" si="2"/>
        <v>0.98293530738832102</v>
      </c>
      <c r="AP37" s="106">
        <f t="shared" si="3"/>
        <v>1.0019514551923083</v>
      </c>
      <c r="AQ37" s="106">
        <f t="shared" si="4"/>
        <v>1.0771450460454959</v>
      </c>
      <c r="AR37" s="106">
        <f t="shared" si="5"/>
        <v>1.006775689590887</v>
      </c>
      <c r="AS37" s="106">
        <f t="shared" si="6"/>
        <v>0.96646005709007077</v>
      </c>
      <c r="AT37" s="15"/>
      <c r="AU37" s="106">
        <f t="shared" si="46"/>
        <v>-1.7064692611678978E-2</v>
      </c>
      <c r="AV37" s="106">
        <f t="shared" si="47"/>
        <v>1.9514551923083268E-3</v>
      </c>
      <c r="AW37" s="106">
        <f t="shared" si="48"/>
        <v>7.714504604549588E-2</v>
      </c>
      <c r="AX37" s="106">
        <f t="shared" si="49"/>
        <v>6.7756895908870352E-3</v>
      </c>
      <c r="AY37" s="106">
        <f t="shared" si="50"/>
        <v>-3.3539942909929232E-2</v>
      </c>
      <c r="AZ37" s="15"/>
      <c r="BA37" s="106">
        <f t="shared" si="40"/>
        <v>-1.7064692611678978E-2</v>
      </c>
      <c r="BB37" s="106">
        <f t="shared" si="41"/>
        <v>1.9514551923083268E-3</v>
      </c>
      <c r="BC37" s="106">
        <f t="shared" si="42"/>
        <v>7.714504604549588E-2</v>
      </c>
      <c r="BD37" s="107">
        <f t="shared" si="43"/>
        <v>6.7756895908870352E-3</v>
      </c>
      <c r="BE37" s="106">
        <f t="shared" si="44"/>
        <v>-3.3539942909929232E-2</v>
      </c>
      <c r="BF37" s="109"/>
      <c r="BG37" s="223" t="str">
        <f t="shared" si="45"/>
        <v>16XX</v>
      </c>
      <c r="BH37" s="106">
        <f t="shared" si="51"/>
        <v>0.98293530738832102</v>
      </c>
      <c r="BI37" s="106">
        <f t="shared" si="52"/>
        <v>1.0019514551923083</v>
      </c>
      <c r="BJ37" s="106">
        <f t="shared" si="53"/>
        <v>1.0771450460454959</v>
      </c>
      <c r="BK37" s="106">
        <f t="shared" si="54"/>
        <v>1.006775689590887</v>
      </c>
      <c r="BL37" s="106">
        <f t="shared" si="55"/>
        <v>0.96646005709007077</v>
      </c>
      <c r="BM37" s="109"/>
      <c r="BN37" s="15">
        <f>IF($Z37="NN",VLOOKUP("N",ylfactors,MATCH(BN$7,'Proposed Factors'!$J$3:$P$3,0),FALSE),IF('Query Result 1'!$Y37&lt;49,VLOOKUP("YA",ylfactors,MATCH(BN$7,'Proposed Factors'!$J$3:$P$3,0),FALSE),VLOOKUP("YB",ylfactors,MATCH(BN$7,'Proposed Factors'!$J$3:$P$3,0),FALSE)))</f>
        <v>1</v>
      </c>
      <c r="BO37" s="15">
        <f>IF($Z37="NN",VLOOKUP("N",ylfactors,MATCH(BO$7,'Proposed Factors'!$J$3:$P$3,0),FALSE),IF('Query Result 1'!$Y37&lt;49,VLOOKUP("YA",ylfactors,MATCH(BO$7,'Proposed Factors'!$J$3:$P$3,0),FALSE),VLOOKUP("YB",ylfactors,MATCH(BO$7,'Proposed Factors'!$J$3:$P$3,0),FALSE)))</f>
        <v>1</v>
      </c>
      <c r="BP37" s="15">
        <f>IF($Z37="NN",VLOOKUP("N",ylfactors,MATCH(BP$7,'Proposed Factors'!$J$3:$P$3,0),FALSE),IF('Query Result 1'!$Y37&lt;49,VLOOKUP("YA",ylfactors,MATCH(BP$7,'Proposed Factors'!$J$3:$P$3,0),FALSE),VLOOKUP("YB",ylfactors,MATCH(BP$7,'Proposed Factors'!$J$3:$P$3,0),FALSE)))</f>
        <v>1</v>
      </c>
      <c r="BQ37" s="15">
        <f>IF($Z37="NN",VLOOKUP("N",ylfactors,MATCH(BQ$7,'Proposed Factors'!$J$3:$P$3,0),FALSE),IF('Query Result 1'!$Y37&lt;49,VLOOKUP("YA",ylfactors,MATCH(BQ$7,'Proposed Factors'!$J$3:$P$3,0),FALSE),VLOOKUP("YB",ylfactors,MATCH(BQ$7,'Proposed Factors'!$J$3:$P$3,0),FALSE)))</f>
        <v>1</v>
      </c>
      <c r="BR37" s="15">
        <f>IF($Z37="NN",VLOOKUP("N",ylfactors,MATCH(BR$7,'Proposed Factors'!$J$3:$P$3,0),FALSE),IF('Query Result 1'!$Y37&lt;49,VLOOKUP("YA",ylfactors,MATCH(BR$7,'Proposed Factors'!$J$3:$P$3,0),FALSE),VLOOKUP("YB",ylfactors,MATCH(BR$7,'Proposed Factors'!$J$3:$P$3,0),FALSE)))</f>
        <v>1</v>
      </c>
      <c r="BS37" s="15"/>
      <c r="BT37" s="15" t="e">
        <f>IF($AA37="NN",1,IF($AA37="YY",VLOOKUP("YY",gsdfactors,MATCH(BT$7,'Proposed Factors'!$J$11:$P$11,0),FALSE),VLOOKUP(CONCATENATE($Z37,$AA37),gsdfactors,MATCH(BT$7,'Proposed Factors'!$J$11:$P$11,0),FALSE)))</f>
        <v>#N/A</v>
      </c>
      <c r="BU37" s="15" t="e">
        <f>IF($AA37="NN",1,IF($AA37="YY",VLOOKUP("YY",gsdfactors,MATCH(BU$7,'Proposed Factors'!$J$11:$P$11,0),FALSE),VLOOKUP(CONCATENATE($Z37,$AA37),gsdfactors,MATCH(BU$7,'Proposed Factors'!$J$11:$P$11,0),FALSE)))</f>
        <v>#N/A</v>
      </c>
      <c r="BV37" s="15" t="e">
        <f>IF($AA37="NN",1,IF($AA37="YY",VLOOKUP("YY",gsdfactors,MATCH(BV$7,'Proposed Factors'!$J$11:$P$11,0),FALSE),VLOOKUP(CONCATENATE($Z37,$AA37),gsdfactors,MATCH(BV$7,'Proposed Factors'!$J$11:$P$11,0),FALSE)))</f>
        <v>#N/A</v>
      </c>
      <c r="BW37" s="15" t="e">
        <f>IF($AA37="NN",1,IF($AA37="YY",VLOOKUP("YY",gsdfactors,MATCH(BW$7,'Proposed Factors'!$J$11:$P$11,0),FALSE),VLOOKUP(CONCATENATE($Z37,$AA37),gsdfactors,MATCH(BW$7,'Proposed Factors'!$J$11:$P$11,0),FALSE)))</f>
        <v>#N/A</v>
      </c>
      <c r="BX37" s="15" t="e">
        <f>IF($AA37="NN",1,IF($AA37="YY",VLOOKUP("YY",gsdfactors,MATCH(BX$7,'Proposed Factors'!$J$11:$P$11,0),FALSE),VLOOKUP(CONCATENATE($Z37,$AA37),gsdfactors,MATCH(BX$7,'Proposed Factors'!$J$11:$P$11,0),FALSE)))</f>
        <v>#N/A</v>
      </c>
      <c r="BZ37" s="55" t="e">
        <f t="shared" si="9"/>
        <v>#N/A</v>
      </c>
      <c r="CA37" s="55" t="e">
        <f t="shared" si="10"/>
        <v>#N/A</v>
      </c>
      <c r="CB37" s="55" t="e">
        <f t="shared" si="11"/>
        <v>#N/A</v>
      </c>
      <c r="CC37" s="55" t="e">
        <f t="shared" si="12"/>
        <v>#N/A</v>
      </c>
      <c r="CD37" s="55" t="e">
        <f t="shared" si="13"/>
        <v>#N/A</v>
      </c>
      <c r="CF37" s="55" t="e">
        <f t="shared" si="14"/>
        <v>#N/A</v>
      </c>
      <c r="CG37" s="55" t="e">
        <f t="shared" si="15"/>
        <v>#N/A</v>
      </c>
      <c r="CH37" s="55" t="e">
        <f t="shared" si="16"/>
        <v>#N/A</v>
      </c>
      <c r="CI37" s="55" t="e">
        <f t="shared" si="17"/>
        <v>#N/A</v>
      </c>
      <c r="CJ37" s="55" t="e">
        <f t="shared" si="18"/>
        <v>#N/A</v>
      </c>
      <c r="CL37" s="55" t="str">
        <f t="shared" si="19"/>
        <v>16FS</v>
      </c>
      <c r="CM37" s="58">
        <f t="shared" si="20"/>
        <v>2.8602578008671857E-3</v>
      </c>
      <c r="CN37" s="58">
        <f t="shared" si="21"/>
        <v>2.7146399940994417E-3</v>
      </c>
      <c r="CO37" s="58">
        <f t="shared" si="22"/>
        <v>2.9883143052465287E-3</v>
      </c>
      <c r="CP37" s="58">
        <f t="shared" si="23"/>
        <v>3.0341966550300587E-3</v>
      </c>
      <c r="CQ37" s="58">
        <f t="shared" si="24"/>
        <v>2.8690394076170728E-3</v>
      </c>
      <c r="CR37" s="5">
        <f t="shared" si="56"/>
        <v>0.98293530738832102</v>
      </c>
      <c r="CS37" s="5">
        <f t="shared" si="57"/>
        <v>1.0019514551923083</v>
      </c>
      <c r="CT37" s="5">
        <f t="shared" si="58"/>
        <v>1.0771450460454959</v>
      </c>
      <c r="CU37" s="5">
        <f t="shared" si="59"/>
        <v>1.006775689590887</v>
      </c>
      <c r="CV37" s="5">
        <f t="shared" si="60"/>
        <v>0.96646005709007077</v>
      </c>
    </row>
    <row r="38" spans="1:100" x14ac:dyDescent="0.25">
      <c r="A38" s="174" t="str">
        <f t="shared" si="26"/>
        <v>NNNN</v>
      </c>
      <c r="B38" s="174" t="str">
        <f t="shared" si="27"/>
        <v>NNNN</v>
      </c>
      <c r="C38" s="29" t="str">
        <f t="shared" si="28"/>
        <v>NN</v>
      </c>
      <c r="D38" s="29" t="str">
        <f t="shared" si="29"/>
        <v>N</v>
      </c>
      <c r="E38" s="29" t="str">
        <f t="shared" si="30"/>
        <v>N</v>
      </c>
      <c r="F38" s="175" t="s">
        <v>5</v>
      </c>
      <c r="G38" s="175" t="s">
        <v>6</v>
      </c>
      <c r="H38" s="175" t="s">
        <v>7</v>
      </c>
      <c r="I38" s="176">
        <v>27</v>
      </c>
      <c r="J38" s="175" t="s">
        <v>9</v>
      </c>
      <c r="K38" s="175" t="s">
        <v>5</v>
      </c>
      <c r="L38" s="176">
        <v>2</v>
      </c>
      <c r="M38" s="176">
        <v>0</v>
      </c>
      <c r="N38" s="176">
        <v>1</v>
      </c>
      <c r="O38" s="176">
        <v>1</v>
      </c>
      <c r="P38" s="176">
        <v>2</v>
      </c>
      <c r="Q38" s="1"/>
      <c r="R38" s="13" t="s">
        <v>356</v>
      </c>
      <c r="S38" s="35">
        <v>12550</v>
      </c>
      <c r="T38" s="35">
        <v>6105</v>
      </c>
      <c r="U38" s="35">
        <v>10729</v>
      </c>
      <c r="V38" s="35">
        <v>10490</v>
      </c>
      <c r="W38" s="35">
        <v>12238</v>
      </c>
      <c r="X38" s="35"/>
      <c r="Y38" s="53">
        <f t="shared" si="31"/>
        <v>16</v>
      </c>
      <c r="Z38" s="52" t="str">
        <f t="shared" si="32"/>
        <v>MM</v>
      </c>
      <c r="AA38" s="52" t="str">
        <f t="shared" si="33"/>
        <v>MM</v>
      </c>
      <c r="AB38" s="1"/>
      <c r="AC38" s="128">
        <f t="shared" si="34"/>
        <v>3.485071398143998E-3</v>
      </c>
      <c r="AD38" s="128">
        <f t="shared" si="35"/>
        <v>2.92393739660852E-3</v>
      </c>
      <c r="AE38" s="128">
        <f t="shared" si="36"/>
        <v>3.4338250167066518E-3</v>
      </c>
      <c r="AF38" s="128">
        <f t="shared" si="37"/>
        <v>3.4747514095267813E-3</v>
      </c>
      <c r="AG38" s="128">
        <f t="shared" si="38"/>
        <v>3.4694964694088671E-3</v>
      </c>
      <c r="AI38" s="129">
        <f t="shared" ref="AI38:AM47" si="63">IFERROR(IF($Z38="NN",VLOOKUP(CONCATENATE(AI$7,"NNXXX"),bdfactors,8,FALSE),VLOOKUP(CONCATENATE(AI$7,$Y38,$Z38),bdfactors,8,FALSE)),VLOOKUP(CONCATENATE(AI$7,$Y38,"XX"),bdfactors,8,FALSE))</f>
        <v>1.0609999999999999</v>
      </c>
      <c r="AJ38" s="51">
        <f t="shared" si="63"/>
        <v>1.071</v>
      </c>
      <c r="AK38" s="48">
        <f t="shared" si="63"/>
        <v>1.1419999999999999</v>
      </c>
      <c r="AL38" s="51">
        <f t="shared" si="63"/>
        <v>1.0680000000000001</v>
      </c>
      <c r="AM38" s="49">
        <f t="shared" si="63"/>
        <v>1.016</v>
      </c>
      <c r="AN38" s="15"/>
      <c r="AO38" s="106">
        <f t="shared" si="2"/>
        <v>0.98293530738832102</v>
      </c>
      <c r="AP38" s="106">
        <f t="shared" si="3"/>
        <v>1.0019514551923083</v>
      </c>
      <c r="AQ38" s="106">
        <f t="shared" si="4"/>
        <v>1.0771450460454959</v>
      </c>
      <c r="AR38" s="106">
        <f t="shared" si="5"/>
        <v>1.006775689590887</v>
      </c>
      <c r="AS38" s="106">
        <f t="shared" si="6"/>
        <v>0.96646005709007077</v>
      </c>
      <c r="AT38" s="15"/>
      <c r="AU38" s="106">
        <f t="shared" si="46"/>
        <v>-1.7064692611678978E-2</v>
      </c>
      <c r="AV38" s="106">
        <f t="shared" si="47"/>
        <v>1.9514551923083268E-3</v>
      </c>
      <c r="AW38" s="106">
        <f t="shared" si="48"/>
        <v>7.714504604549588E-2</v>
      </c>
      <c r="AX38" s="106">
        <f t="shared" si="49"/>
        <v>6.7756895908870352E-3</v>
      </c>
      <c r="AY38" s="106">
        <f t="shared" si="50"/>
        <v>-3.3539942909929232E-2</v>
      </c>
      <c r="AZ38" s="15"/>
      <c r="BA38" s="106">
        <f t="shared" si="40"/>
        <v>-1.7064692611678978E-2</v>
      </c>
      <c r="BB38" s="106">
        <f t="shared" si="41"/>
        <v>1.9514551923083268E-3</v>
      </c>
      <c r="BC38" s="106">
        <f t="shared" si="42"/>
        <v>7.714504604549588E-2</v>
      </c>
      <c r="BD38" s="107">
        <f t="shared" si="43"/>
        <v>6.7756895908870352E-3</v>
      </c>
      <c r="BE38" s="106">
        <f t="shared" si="44"/>
        <v>-3.3539942909929232E-2</v>
      </c>
      <c r="BF38" s="109"/>
      <c r="BG38" s="223" t="str">
        <f t="shared" si="45"/>
        <v>16XX</v>
      </c>
      <c r="BH38" s="106">
        <f t="shared" si="51"/>
        <v>0.98293530738832102</v>
      </c>
      <c r="BI38" s="106">
        <f t="shared" si="52"/>
        <v>1.0019514551923083</v>
      </c>
      <c r="BJ38" s="106">
        <f t="shared" si="53"/>
        <v>1.0771450460454959</v>
      </c>
      <c r="BK38" s="106">
        <f t="shared" si="54"/>
        <v>1.006775689590887</v>
      </c>
      <c r="BL38" s="106">
        <f t="shared" si="55"/>
        <v>0.96646005709007077</v>
      </c>
      <c r="BM38" s="109"/>
      <c r="BN38" s="15">
        <f>IF($Z38="NN",VLOOKUP("N",ylfactors,MATCH(BN$7,'Proposed Factors'!$J$3:$P$3,0),FALSE),IF('Query Result 1'!$Y38&lt;49,VLOOKUP("YA",ylfactors,MATCH(BN$7,'Proposed Factors'!$J$3:$P$3,0),FALSE),VLOOKUP("YB",ylfactors,MATCH(BN$7,'Proposed Factors'!$J$3:$P$3,0),FALSE)))</f>
        <v>1</v>
      </c>
      <c r="BO38" s="15">
        <f>IF($Z38="NN",VLOOKUP("N",ylfactors,MATCH(BO$7,'Proposed Factors'!$J$3:$P$3,0),FALSE),IF('Query Result 1'!$Y38&lt;49,VLOOKUP("YA",ylfactors,MATCH(BO$7,'Proposed Factors'!$J$3:$P$3,0),FALSE),VLOOKUP("YB",ylfactors,MATCH(BO$7,'Proposed Factors'!$J$3:$P$3,0),FALSE)))</f>
        <v>1</v>
      </c>
      <c r="BP38" s="15">
        <f>IF($Z38="NN",VLOOKUP("N",ylfactors,MATCH(BP$7,'Proposed Factors'!$J$3:$P$3,0),FALSE),IF('Query Result 1'!$Y38&lt;49,VLOOKUP("YA",ylfactors,MATCH(BP$7,'Proposed Factors'!$J$3:$P$3,0),FALSE),VLOOKUP("YB",ylfactors,MATCH(BP$7,'Proposed Factors'!$J$3:$P$3,0),FALSE)))</f>
        <v>1</v>
      </c>
      <c r="BQ38" s="15">
        <f>IF($Z38="NN",VLOOKUP("N",ylfactors,MATCH(BQ$7,'Proposed Factors'!$J$3:$P$3,0),FALSE),IF('Query Result 1'!$Y38&lt;49,VLOOKUP("YA",ylfactors,MATCH(BQ$7,'Proposed Factors'!$J$3:$P$3,0),FALSE),VLOOKUP("YB",ylfactors,MATCH(BQ$7,'Proposed Factors'!$J$3:$P$3,0),FALSE)))</f>
        <v>1</v>
      </c>
      <c r="BR38" s="15">
        <f>IF($Z38="NN",VLOOKUP("N",ylfactors,MATCH(BR$7,'Proposed Factors'!$J$3:$P$3,0),FALSE),IF('Query Result 1'!$Y38&lt;49,VLOOKUP("YA",ylfactors,MATCH(BR$7,'Proposed Factors'!$J$3:$P$3,0),FALSE),VLOOKUP("YB",ylfactors,MATCH(BR$7,'Proposed Factors'!$J$3:$P$3,0),FALSE)))</f>
        <v>1</v>
      </c>
      <c r="BS38" s="15"/>
      <c r="BT38" s="15" t="e">
        <f>IF($AA38="NN",1,IF($AA38="YY",VLOOKUP("YY",gsdfactors,MATCH(BT$7,'Proposed Factors'!$J$11:$P$11,0),FALSE),VLOOKUP(CONCATENATE($Z38,$AA38),gsdfactors,MATCH(BT$7,'Proposed Factors'!$J$11:$P$11,0),FALSE)))</f>
        <v>#N/A</v>
      </c>
      <c r="BU38" s="15" t="e">
        <f>IF($AA38="NN",1,IF($AA38="YY",VLOOKUP("YY",gsdfactors,MATCH(BU$7,'Proposed Factors'!$J$11:$P$11,0),FALSE),VLOOKUP(CONCATENATE($Z38,$AA38),gsdfactors,MATCH(BU$7,'Proposed Factors'!$J$11:$P$11,0),FALSE)))</f>
        <v>#N/A</v>
      </c>
      <c r="BV38" s="15" t="e">
        <f>IF($AA38="NN",1,IF($AA38="YY",VLOOKUP("YY",gsdfactors,MATCH(BV$7,'Proposed Factors'!$J$11:$P$11,0),FALSE),VLOOKUP(CONCATENATE($Z38,$AA38),gsdfactors,MATCH(BV$7,'Proposed Factors'!$J$11:$P$11,0),FALSE)))</f>
        <v>#N/A</v>
      </c>
      <c r="BW38" s="15" t="e">
        <f>IF($AA38="NN",1,IF($AA38="YY",VLOOKUP("YY",gsdfactors,MATCH(BW$7,'Proposed Factors'!$J$11:$P$11,0),FALSE),VLOOKUP(CONCATENATE($Z38,$AA38),gsdfactors,MATCH(BW$7,'Proposed Factors'!$J$11:$P$11,0),FALSE)))</f>
        <v>#N/A</v>
      </c>
      <c r="BX38" s="15" t="e">
        <f>IF($AA38="NN",1,IF($AA38="YY",VLOOKUP("YY",gsdfactors,MATCH(BX$7,'Proposed Factors'!$J$11:$P$11,0),FALSE),VLOOKUP(CONCATENATE($Z38,$AA38),gsdfactors,MATCH(BX$7,'Proposed Factors'!$J$11:$P$11,0),FALSE)))</f>
        <v>#N/A</v>
      </c>
      <c r="BZ38" s="55" t="e">
        <f t="shared" si="9"/>
        <v>#N/A</v>
      </c>
      <c r="CA38" s="55" t="e">
        <f t="shared" si="10"/>
        <v>#N/A</v>
      </c>
      <c r="CB38" s="55" t="e">
        <f t="shared" si="11"/>
        <v>#N/A</v>
      </c>
      <c r="CC38" s="55" t="e">
        <f t="shared" si="12"/>
        <v>#N/A</v>
      </c>
      <c r="CD38" s="55" t="e">
        <f t="shared" si="13"/>
        <v>#N/A</v>
      </c>
      <c r="CF38" s="55" t="e">
        <f t="shared" si="14"/>
        <v>#N/A</v>
      </c>
      <c r="CG38" s="55" t="e">
        <f t="shared" si="15"/>
        <v>#N/A</v>
      </c>
      <c r="CH38" s="55" t="e">
        <f t="shared" si="16"/>
        <v>#N/A</v>
      </c>
      <c r="CI38" s="55" t="e">
        <f t="shared" si="17"/>
        <v>#N/A</v>
      </c>
      <c r="CJ38" s="55" t="e">
        <f t="shared" si="18"/>
        <v>#N/A</v>
      </c>
      <c r="CL38" s="55" t="str">
        <f t="shared" si="19"/>
        <v>16MM</v>
      </c>
      <c r="CM38" s="58">
        <f t="shared" si="20"/>
        <v>3.485071398143998E-3</v>
      </c>
      <c r="CN38" s="58">
        <f t="shared" si="21"/>
        <v>2.92393739660852E-3</v>
      </c>
      <c r="CO38" s="58">
        <f t="shared" si="22"/>
        <v>3.4338250167066518E-3</v>
      </c>
      <c r="CP38" s="58">
        <f t="shared" si="23"/>
        <v>3.4747514095267813E-3</v>
      </c>
      <c r="CQ38" s="58">
        <f t="shared" si="24"/>
        <v>3.4694964694088671E-3</v>
      </c>
      <c r="CR38" s="5">
        <f t="shared" si="56"/>
        <v>0.98293530738832102</v>
      </c>
      <c r="CS38" s="5">
        <f t="shared" si="57"/>
        <v>1.0019514551923083</v>
      </c>
      <c r="CT38" s="5">
        <f t="shared" si="58"/>
        <v>1.0771450460454959</v>
      </c>
      <c r="CU38" s="5">
        <f t="shared" si="59"/>
        <v>1.006775689590887</v>
      </c>
      <c r="CV38" s="5">
        <f t="shared" si="60"/>
        <v>0.96646005709007077</v>
      </c>
    </row>
    <row r="39" spans="1:100" x14ac:dyDescent="0.25">
      <c r="A39" s="174" t="str">
        <f t="shared" si="26"/>
        <v>NNNN</v>
      </c>
      <c r="B39" s="174" t="str">
        <f t="shared" si="27"/>
        <v>NNNN</v>
      </c>
      <c r="C39" s="29" t="str">
        <f t="shared" si="28"/>
        <v>NN</v>
      </c>
      <c r="D39" s="29" t="str">
        <f t="shared" si="29"/>
        <v>N</v>
      </c>
      <c r="E39" s="29" t="str">
        <f t="shared" si="30"/>
        <v>N</v>
      </c>
      <c r="F39" s="175" t="s">
        <v>5</v>
      </c>
      <c r="G39" s="175" t="s">
        <v>6</v>
      </c>
      <c r="H39" s="175" t="s">
        <v>7</v>
      </c>
      <c r="I39" s="176">
        <v>28</v>
      </c>
      <c r="J39" s="175" t="s">
        <v>5</v>
      </c>
      <c r="K39" s="175" t="s">
        <v>5</v>
      </c>
      <c r="L39" s="176">
        <v>3595</v>
      </c>
      <c r="M39" s="176">
        <v>1779</v>
      </c>
      <c r="N39" s="176">
        <v>3130</v>
      </c>
      <c r="O39" s="176">
        <v>3060</v>
      </c>
      <c r="P39" s="176">
        <v>3513</v>
      </c>
      <c r="Q39" s="1"/>
      <c r="R39" s="13" t="s">
        <v>440</v>
      </c>
      <c r="S39" s="35">
        <v>10293</v>
      </c>
      <c r="T39" s="35">
        <v>5315</v>
      </c>
      <c r="U39" s="35">
        <v>8744</v>
      </c>
      <c r="V39" s="35">
        <v>8478</v>
      </c>
      <c r="W39" s="35">
        <v>10045</v>
      </c>
      <c r="X39" s="35"/>
      <c r="Y39" s="53">
        <f t="shared" si="31"/>
        <v>16</v>
      </c>
      <c r="Z39" s="52" t="str">
        <f t="shared" si="32"/>
        <v>MS</v>
      </c>
      <c r="AA39" s="52" t="str">
        <f t="shared" si="33"/>
        <v>MS</v>
      </c>
      <c r="AB39" s="1"/>
      <c r="AC39" s="128">
        <f t="shared" si="34"/>
        <v>2.8583139363423243E-3</v>
      </c>
      <c r="AD39" s="128">
        <f t="shared" si="35"/>
        <v>2.5455736712488588E-3</v>
      </c>
      <c r="AE39" s="128">
        <f t="shared" si="36"/>
        <v>2.7985241817581287E-3</v>
      </c>
      <c r="AF39" s="128">
        <f t="shared" si="37"/>
        <v>2.8082881267843711E-3</v>
      </c>
      <c r="AG39" s="128">
        <f t="shared" si="38"/>
        <v>2.8477767637859188E-3</v>
      </c>
      <c r="AI39" s="129">
        <f t="shared" si="63"/>
        <v>1.0609999999999999</v>
      </c>
      <c r="AJ39" s="51">
        <f t="shared" si="63"/>
        <v>1.071</v>
      </c>
      <c r="AK39" s="48">
        <f t="shared" si="63"/>
        <v>1.1419999999999999</v>
      </c>
      <c r="AL39" s="51">
        <f t="shared" si="63"/>
        <v>1.0680000000000001</v>
      </c>
      <c r="AM39" s="49">
        <f t="shared" si="63"/>
        <v>1.016</v>
      </c>
      <c r="AN39" s="15"/>
      <c r="AO39" s="106">
        <f t="shared" si="2"/>
        <v>0.98293530738832102</v>
      </c>
      <c r="AP39" s="106">
        <f t="shared" si="3"/>
        <v>1.0019514551923083</v>
      </c>
      <c r="AQ39" s="106">
        <f t="shared" si="4"/>
        <v>1.0771450460454959</v>
      </c>
      <c r="AR39" s="106">
        <f t="shared" si="5"/>
        <v>1.006775689590887</v>
      </c>
      <c r="AS39" s="106">
        <f t="shared" si="6"/>
        <v>0.96646005709007077</v>
      </c>
      <c r="AT39" s="15"/>
      <c r="AU39" s="106">
        <f t="shared" si="46"/>
        <v>-1.7064692611678978E-2</v>
      </c>
      <c r="AV39" s="106">
        <f t="shared" si="47"/>
        <v>1.9514551923083268E-3</v>
      </c>
      <c r="AW39" s="106">
        <f t="shared" si="48"/>
        <v>7.714504604549588E-2</v>
      </c>
      <c r="AX39" s="106">
        <f t="shared" si="49"/>
        <v>6.7756895908870352E-3</v>
      </c>
      <c r="AY39" s="106">
        <f t="shared" si="50"/>
        <v>-3.3539942909929232E-2</v>
      </c>
      <c r="AZ39" s="15"/>
      <c r="BA39" s="106">
        <f t="shared" si="40"/>
        <v>-1.7064692611678978E-2</v>
      </c>
      <c r="BB39" s="106">
        <f t="shared" si="41"/>
        <v>1.9514551923083268E-3</v>
      </c>
      <c r="BC39" s="106">
        <f t="shared" si="42"/>
        <v>7.714504604549588E-2</v>
      </c>
      <c r="BD39" s="107">
        <f t="shared" si="43"/>
        <v>6.7756895908870352E-3</v>
      </c>
      <c r="BE39" s="106">
        <f t="shared" si="44"/>
        <v>-3.3539942909929232E-2</v>
      </c>
      <c r="BF39" s="109"/>
      <c r="BG39" s="223" t="str">
        <f t="shared" si="45"/>
        <v>16XX</v>
      </c>
      <c r="BH39" s="106">
        <f t="shared" si="51"/>
        <v>0.98293530738832102</v>
      </c>
      <c r="BI39" s="106">
        <f t="shared" si="52"/>
        <v>1.0019514551923083</v>
      </c>
      <c r="BJ39" s="106">
        <f t="shared" si="53"/>
        <v>1.0771450460454959</v>
      </c>
      <c r="BK39" s="106">
        <f t="shared" si="54"/>
        <v>1.006775689590887</v>
      </c>
      <c r="BL39" s="106">
        <f t="shared" si="55"/>
        <v>0.96646005709007077</v>
      </c>
      <c r="BM39" s="109"/>
      <c r="BN39" s="15">
        <f>IF($Z39="NN",VLOOKUP("N",ylfactors,MATCH(BN$7,'Proposed Factors'!$J$3:$P$3,0),FALSE),IF('Query Result 1'!$Y39&lt;49,VLOOKUP("YA",ylfactors,MATCH(BN$7,'Proposed Factors'!$J$3:$P$3,0),FALSE),VLOOKUP("YB",ylfactors,MATCH(BN$7,'Proposed Factors'!$J$3:$P$3,0),FALSE)))</f>
        <v>1</v>
      </c>
      <c r="BO39" s="15">
        <f>IF($Z39="NN",VLOOKUP("N",ylfactors,MATCH(BO$7,'Proposed Factors'!$J$3:$P$3,0),FALSE),IF('Query Result 1'!$Y39&lt;49,VLOOKUP("YA",ylfactors,MATCH(BO$7,'Proposed Factors'!$J$3:$P$3,0),FALSE),VLOOKUP("YB",ylfactors,MATCH(BO$7,'Proposed Factors'!$J$3:$P$3,0),FALSE)))</f>
        <v>1</v>
      </c>
      <c r="BP39" s="15">
        <f>IF($Z39="NN",VLOOKUP("N",ylfactors,MATCH(BP$7,'Proposed Factors'!$J$3:$P$3,0),FALSE),IF('Query Result 1'!$Y39&lt;49,VLOOKUP("YA",ylfactors,MATCH(BP$7,'Proposed Factors'!$J$3:$P$3,0),FALSE),VLOOKUP("YB",ylfactors,MATCH(BP$7,'Proposed Factors'!$J$3:$P$3,0),FALSE)))</f>
        <v>1</v>
      </c>
      <c r="BQ39" s="15">
        <f>IF($Z39="NN",VLOOKUP("N",ylfactors,MATCH(BQ$7,'Proposed Factors'!$J$3:$P$3,0),FALSE),IF('Query Result 1'!$Y39&lt;49,VLOOKUP("YA",ylfactors,MATCH(BQ$7,'Proposed Factors'!$J$3:$P$3,0),FALSE),VLOOKUP("YB",ylfactors,MATCH(BQ$7,'Proposed Factors'!$J$3:$P$3,0),FALSE)))</f>
        <v>1</v>
      </c>
      <c r="BR39" s="15">
        <f>IF($Z39="NN",VLOOKUP("N",ylfactors,MATCH(BR$7,'Proposed Factors'!$J$3:$P$3,0),FALSE),IF('Query Result 1'!$Y39&lt;49,VLOOKUP("YA",ylfactors,MATCH(BR$7,'Proposed Factors'!$J$3:$P$3,0),FALSE),VLOOKUP("YB",ylfactors,MATCH(BR$7,'Proposed Factors'!$J$3:$P$3,0),FALSE)))</f>
        <v>1</v>
      </c>
      <c r="BS39" s="15"/>
      <c r="BT39" s="15" t="e">
        <f>IF($AA39="NN",1,IF($AA39="YY",VLOOKUP("YY",gsdfactors,MATCH(BT$7,'Proposed Factors'!$J$11:$P$11,0),FALSE),VLOOKUP(CONCATENATE($Z39,$AA39),gsdfactors,MATCH(BT$7,'Proposed Factors'!$J$11:$P$11,0),FALSE)))</f>
        <v>#N/A</v>
      </c>
      <c r="BU39" s="15" t="e">
        <f>IF($AA39="NN",1,IF($AA39="YY",VLOOKUP("YY",gsdfactors,MATCH(BU$7,'Proposed Factors'!$J$11:$P$11,0),FALSE),VLOOKUP(CONCATENATE($Z39,$AA39),gsdfactors,MATCH(BU$7,'Proposed Factors'!$J$11:$P$11,0),FALSE)))</f>
        <v>#N/A</v>
      </c>
      <c r="BV39" s="15" t="e">
        <f>IF($AA39="NN",1,IF($AA39="YY",VLOOKUP("YY",gsdfactors,MATCH(BV$7,'Proposed Factors'!$J$11:$P$11,0),FALSE),VLOOKUP(CONCATENATE($Z39,$AA39),gsdfactors,MATCH(BV$7,'Proposed Factors'!$J$11:$P$11,0),FALSE)))</f>
        <v>#N/A</v>
      </c>
      <c r="BW39" s="15" t="e">
        <f>IF($AA39="NN",1,IF($AA39="YY",VLOOKUP("YY",gsdfactors,MATCH(BW$7,'Proposed Factors'!$J$11:$P$11,0),FALSE),VLOOKUP(CONCATENATE($Z39,$AA39),gsdfactors,MATCH(BW$7,'Proposed Factors'!$J$11:$P$11,0),FALSE)))</f>
        <v>#N/A</v>
      </c>
      <c r="BX39" s="15" t="e">
        <f>IF($AA39="NN",1,IF($AA39="YY",VLOOKUP("YY",gsdfactors,MATCH(BX$7,'Proposed Factors'!$J$11:$P$11,0),FALSE),VLOOKUP(CONCATENATE($Z39,$AA39),gsdfactors,MATCH(BX$7,'Proposed Factors'!$J$11:$P$11,0),FALSE)))</f>
        <v>#N/A</v>
      </c>
      <c r="BZ39" s="55" t="e">
        <f t="shared" si="9"/>
        <v>#N/A</v>
      </c>
      <c r="CA39" s="55" t="e">
        <f t="shared" si="10"/>
        <v>#N/A</v>
      </c>
      <c r="CB39" s="55" t="e">
        <f t="shared" si="11"/>
        <v>#N/A</v>
      </c>
      <c r="CC39" s="55" t="e">
        <f t="shared" si="12"/>
        <v>#N/A</v>
      </c>
      <c r="CD39" s="55" t="e">
        <f t="shared" si="13"/>
        <v>#N/A</v>
      </c>
      <c r="CF39" s="55" t="e">
        <f t="shared" si="14"/>
        <v>#N/A</v>
      </c>
      <c r="CG39" s="55" t="e">
        <f t="shared" si="15"/>
        <v>#N/A</v>
      </c>
      <c r="CH39" s="55" t="e">
        <f t="shared" si="16"/>
        <v>#N/A</v>
      </c>
      <c r="CI39" s="55" t="e">
        <f t="shared" si="17"/>
        <v>#N/A</v>
      </c>
      <c r="CJ39" s="55" t="e">
        <f t="shared" si="18"/>
        <v>#N/A</v>
      </c>
      <c r="CL39" s="55" t="str">
        <f t="shared" si="19"/>
        <v>16MS</v>
      </c>
      <c r="CM39" s="58">
        <f t="shared" si="20"/>
        <v>2.8583139363423243E-3</v>
      </c>
      <c r="CN39" s="58">
        <f t="shared" si="21"/>
        <v>2.5455736712488588E-3</v>
      </c>
      <c r="CO39" s="58">
        <f t="shared" si="22"/>
        <v>2.7985241817581287E-3</v>
      </c>
      <c r="CP39" s="58">
        <f t="shared" si="23"/>
        <v>2.8082881267843711E-3</v>
      </c>
      <c r="CQ39" s="58">
        <f t="shared" si="24"/>
        <v>2.8477767637859188E-3</v>
      </c>
      <c r="CR39" s="5">
        <f t="shared" si="56"/>
        <v>0.98293530738832102</v>
      </c>
      <c r="CS39" s="5">
        <f t="shared" si="57"/>
        <v>1.0019514551923083</v>
      </c>
      <c r="CT39" s="5">
        <f t="shared" si="58"/>
        <v>1.0771450460454959</v>
      </c>
      <c r="CU39" s="5">
        <f t="shared" si="59"/>
        <v>1.006775689590887</v>
      </c>
      <c r="CV39" s="5">
        <f t="shared" si="60"/>
        <v>0.96646005709007077</v>
      </c>
    </row>
    <row r="40" spans="1:100" x14ac:dyDescent="0.25">
      <c r="A40" s="174" t="str">
        <f t="shared" si="26"/>
        <v>NNNN</v>
      </c>
      <c r="B40" s="174" t="str">
        <f t="shared" si="27"/>
        <v>NNNN</v>
      </c>
      <c r="C40" s="29" t="str">
        <f t="shared" si="28"/>
        <v>NN</v>
      </c>
      <c r="D40" s="29" t="str">
        <f t="shared" si="29"/>
        <v>N</v>
      </c>
      <c r="E40" s="29" t="str">
        <f t="shared" si="30"/>
        <v>N</v>
      </c>
      <c r="F40" s="175" t="s">
        <v>5</v>
      </c>
      <c r="G40" s="175" t="s">
        <v>6</v>
      </c>
      <c r="H40" s="175" t="s">
        <v>7</v>
      </c>
      <c r="I40" s="176">
        <v>28</v>
      </c>
      <c r="J40" s="175" t="s">
        <v>9</v>
      </c>
      <c r="K40" s="175" t="s">
        <v>5</v>
      </c>
      <c r="L40" s="176">
        <v>1</v>
      </c>
      <c r="M40" s="176">
        <v>1</v>
      </c>
      <c r="N40" s="176">
        <v>1</v>
      </c>
      <c r="O40" s="176">
        <v>1</v>
      </c>
      <c r="P40" s="176">
        <v>1</v>
      </c>
      <c r="Q40" s="1"/>
      <c r="R40" s="13" t="s">
        <v>189</v>
      </c>
      <c r="S40" s="35">
        <v>17464</v>
      </c>
      <c r="T40" s="35">
        <v>9143</v>
      </c>
      <c r="U40" s="35">
        <v>15734</v>
      </c>
      <c r="V40" s="35">
        <v>15524</v>
      </c>
      <c r="W40" s="35">
        <v>17187</v>
      </c>
      <c r="X40" s="35"/>
      <c r="Y40" s="53">
        <f t="shared" si="31"/>
        <v>17</v>
      </c>
      <c r="Z40" s="52" t="str">
        <f t="shared" si="32"/>
        <v>FM</v>
      </c>
      <c r="AA40" s="52" t="str">
        <f t="shared" si="33"/>
        <v>FM</v>
      </c>
      <c r="AB40" s="1"/>
      <c r="AC40" s="128">
        <f t="shared" si="34"/>
        <v>4.8496642945965564E-3</v>
      </c>
      <c r="AD40" s="128">
        <f t="shared" si="35"/>
        <v>4.3789614442574449E-3</v>
      </c>
      <c r="AE40" s="128">
        <f t="shared" si="36"/>
        <v>5.0356792630126251E-3</v>
      </c>
      <c r="AF40" s="128">
        <f t="shared" si="37"/>
        <v>5.1422345930880603E-3</v>
      </c>
      <c r="AG40" s="128">
        <f t="shared" si="38"/>
        <v>4.8725474603472955E-3</v>
      </c>
      <c r="AI40" s="129">
        <f t="shared" si="63"/>
        <v>1.0569999999999999</v>
      </c>
      <c r="AJ40" s="51">
        <f t="shared" si="63"/>
        <v>1.0649999999999999</v>
      </c>
      <c r="AK40" s="48">
        <f t="shared" si="63"/>
        <v>1.139</v>
      </c>
      <c r="AL40" s="51">
        <f t="shared" si="63"/>
        <v>1.054</v>
      </c>
      <c r="AM40" s="49">
        <f t="shared" si="63"/>
        <v>1.0129999999999999</v>
      </c>
      <c r="AN40" s="15"/>
      <c r="AO40" s="106">
        <f t="shared" si="2"/>
        <v>0.97922961348676274</v>
      </c>
      <c r="AP40" s="106">
        <f t="shared" si="3"/>
        <v>0.99633828177386397</v>
      </c>
      <c r="AQ40" s="106">
        <f t="shared" si="4"/>
        <v>1.0743154180786514</v>
      </c>
      <c r="AR40" s="106">
        <f t="shared" si="5"/>
        <v>0.99357825545767309</v>
      </c>
      <c r="AS40" s="106">
        <f t="shared" si="6"/>
        <v>0.96360633644905669</v>
      </c>
      <c r="AT40" s="15"/>
      <c r="AU40" s="106">
        <f t="shared" si="46"/>
        <v>-2.077038651323726E-2</v>
      </c>
      <c r="AV40" s="106">
        <f t="shared" si="47"/>
        <v>-3.6617182261360348E-3</v>
      </c>
      <c r="AW40" s="106">
        <f t="shared" si="48"/>
        <v>7.4315418078651385E-2</v>
      </c>
      <c r="AX40" s="106">
        <f t="shared" si="49"/>
        <v>-6.4217445423269126E-3</v>
      </c>
      <c r="AY40" s="106">
        <f t="shared" si="50"/>
        <v>-3.6393663550943312E-2</v>
      </c>
      <c r="AZ40" s="15"/>
      <c r="BA40" s="106">
        <f t="shared" si="40"/>
        <v>-2.077038651323726E-2</v>
      </c>
      <c r="BB40" s="106">
        <f t="shared" si="41"/>
        <v>-3.6617182261360348E-3</v>
      </c>
      <c r="BC40" s="106">
        <f t="shared" si="42"/>
        <v>7.4315418078651385E-2</v>
      </c>
      <c r="BD40" s="107">
        <f t="shared" si="43"/>
        <v>-6.4217445423269126E-3</v>
      </c>
      <c r="BE40" s="106">
        <f t="shared" si="44"/>
        <v>-3.6393663550943312E-2</v>
      </c>
      <c r="BF40" s="109"/>
      <c r="BG40" s="223" t="str">
        <f t="shared" si="45"/>
        <v>17XX</v>
      </c>
      <c r="BH40" s="106">
        <f t="shared" si="51"/>
        <v>0.97922961348676274</v>
      </c>
      <c r="BI40" s="106">
        <f t="shared" si="52"/>
        <v>0.99633828177386397</v>
      </c>
      <c r="BJ40" s="106">
        <f t="shared" si="53"/>
        <v>1.0743154180786514</v>
      </c>
      <c r="BK40" s="106">
        <f t="shared" si="54"/>
        <v>0.99357825545767309</v>
      </c>
      <c r="BL40" s="106">
        <f t="shared" si="55"/>
        <v>0.96360633644905669</v>
      </c>
      <c r="BM40" s="109"/>
      <c r="BN40" s="15">
        <f>IF($Z40="NN",VLOOKUP("N",ylfactors,MATCH(BN$7,'Proposed Factors'!$J$3:$P$3,0),FALSE),IF('Query Result 1'!$Y40&lt;49,VLOOKUP("YA",ylfactors,MATCH(BN$7,'Proposed Factors'!$J$3:$P$3,0),FALSE),VLOOKUP("YB",ylfactors,MATCH(BN$7,'Proposed Factors'!$J$3:$P$3,0),FALSE)))</f>
        <v>1</v>
      </c>
      <c r="BO40" s="15">
        <f>IF($Z40="NN",VLOOKUP("N",ylfactors,MATCH(BO$7,'Proposed Factors'!$J$3:$P$3,0),FALSE),IF('Query Result 1'!$Y40&lt;49,VLOOKUP("YA",ylfactors,MATCH(BO$7,'Proposed Factors'!$J$3:$P$3,0),FALSE),VLOOKUP("YB",ylfactors,MATCH(BO$7,'Proposed Factors'!$J$3:$P$3,0),FALSE)))</f>
        <v>1</v>
      </c>
      <c r="BP40" s="15">
        <f>IF($Z40="NN",VLOOKUP("N",ylfactors,MATCH(BP$7,'Proposed Factors'!$J$3:$P$3,0),FALSE),IF('Query Result 1'!$Y40&lt;49,VLOOKUP("YA",ylfactors,MATCH(BP$7,'Proposed Factors'!$J$3:$P$3,0),FALSE),VLOOKUP("YB",ylfactors,MATCH(BP$7,'Proposed Factors'!$J$3:$P$3,0),FALSE)))</f>
        <v>1</v>
      </c>
      <c r="BQ40" s="15">
        <f>IF($Z40="NN",VLOOKUP("N",ylfactors,MATCH(BQ$7,'Proposed Factors'!$J$3:$P$3,0),FALSE),IF('Query Result 1'!$Y40&lt;49,VLOOKUP("YA",ylfactors,MATCH(BQ$7,'Proposed Factors'!$J$3:$P$3,0),FALSE),VLOOKUP("YB",ylfactors,MATCH(BQ$7,'Proposed Factors'!$J$3:$P$3,0),FALSE)))</f>
        <v>1</v>
      </c>
      <c r="BR40" s="15">
        <f>IF($Z40="NN",VLOOKUP("N",ylfactors,MATCH(BR$7,'Proposed Factors'!$J$3:$P$3,0),FALSE),IF('Query Result 1'!$Y40&lt;49,VLOOKUP("YA",ylfactors,MATCH(BR$7,'Proposed Factors'!$J$3:$P$3,0),FALSE),VLOOKUP("YB",ylfactors,MATCH(BR$7,'Proposed Factors'!$J$3:$P$3,0),FALSE)))</f>
        <v>1</v>
      </c>
      <c r="BS40" s="15"/>
      <c r="BT40" s="15" t="e">
        <f>IF($AA40="NN",1,IF($AA40="YY",VLOOKUP("YY",gsdfactors,MATCH(BT$7,'Proposed Factors'!$J$11:$P$11,0),FALSE),VLOOKUP(CONCATENATE($Z40,$AA40),gsdfactors,MATCH(BT$7,'Proposed Factors'!$J$11:$P$11,0),FALSE)))</f>
        <v>#N/A</v>
      </c>
      <c r="BU40" s="15" t="e">
        <f>IF($AA40="NN",1,IF($AA40="YY",VLOOKUP("YY",gsdfactors,MATCH(BU$7,'Proposed Factors'!$J$11:$P$11,0),FALSE),VLOOKUP(CONCATENATE($Z40,$AA40),gsdfactors,MATCH(BU$7,'Proposed Factors'!$J$11:$P$11,0),FALSE)))</f>
        <v>#N/A</v>
      </c>
      <c r="BV40" s="15" t="e">
        <f>IF($AA40="NN",1,IF($AA40="YY",VLOOKUP("YY",gsdfactors,MATCH(BV$7,'Proposed Factors'!$J$11:$P$11,0),FALSE),VLOOKUP(CONCATENATE($Z40,$AA40),gsdfactors,MATCH(BV$7,'Proposed Factors'!$J$11:$P$11,0),FALSE)))</f>
        <v>#N/A</v>
      </c>
      <c r="BW40" s="15" t="e">
        <f>IF($AA40="NN",1,IF($AA40="YY",VLOOKUP("YY",gsdfactors,MATCH(BW$7,'Proposed Factors'!$J$11:$P$11,0),FALSE),VLOOKUP(CONCATENATE($Z40,$AA40),gsdfactors,MATCH(BW$7,'Proposed Factors'!$J$11:$P$11,0),FALSE)))</f>
        <v>#N/A</v>
      </c>
      <c r="BX40" s="15" t="e">
        <f>IF($AA40="NN",1,IF($AA40="YY",VLOOKUP("YY",gsdfactors,MATCH(BX$7,'Proposed Factors'!$J$11:$P$11,0),FALSE),VLOOKUP(CONCATENATE($Z40,$AA40),gsdfactors,MATCH(BX$7,'Proposed Factors'!$J$11:$P$11,0),FALSE)))</f>
        <v>#N/A</v>
      </c>
      <c r="BZ40" s="55" t="e">
        <f t="shared" si="9"/>
        <v>#N/A</v>
      </c>
      <c r="CA40" s="55" t="e">
        <f t="shared" si="10"/>
        <v>#N/A</v>
      </c>
      <c r="CB40" s="55" t="e">
        <f t="shared" si="11"/>
        <v>#N/A</v>
      </c>
      <c r="CC40" s="55" t="e">
        <f t="shared" si="12"/>
        <v>#N/A</v>
      </c>
      <c r="CD40" s="55" t="e">
        <f t="shared" si="13"/>
        <v>#N/A</v>
      </c>
      <c r="CF40" s="55" t="e">
        <f t="shared" si="14"/>
        <v>#N/A</v>
      </c>
      <c r="CG40" s="55" t="e">
        <f t="shared" si="15"/>
        <v>#N/A</v>
      </c>
      <c r="CH40" s="55" t="e">
        <f t="shared" si="16"/>
        <v>#N/A</v>
      </c>
      <c r="CI40" s="55" t="e">
        <f t="shared" si="17"/>
        <v>#N/A</v>
      </c>
      <c r="CJ40" s="55" t="e">
        <f t="shared" si="18"/>
        <v>#N/A</v>
      </c>
      <c r="CL40" s="55" t="str">
        <f t="shared" si="19"/>
        <v>17FM</v>
      </c>
      <c r="CM40" s="58">
        <f t="shared" si="20"/>
        <v>4.8496642945965564E-3</v>
      </c>
      <c r="CN40" s="58">
        <f t="shared" si="21"/>
        <v>4.3789614442574449E-3</v>
      </c>
      <c r="CO40" s="58">
        <f t="shared" si="22"/>
        <v>5.0356792630126251E-3</v>
      </c>
      <c r="CP40" s="58">
        <f t="shared" si="23"/>
        <v>5.1422345930880603E-3</v>
      </c>
      <c r="CQ40" s="58">
        <f t="shared" si="24"/>
        <v>4.8725474603472955E-3</v>
      </c>
      <c r="CR40" s="5">
        <f t="shared" si="56"/>
        <v>0.97922961348676274</v>
      </c>
      <c r="CS40" s="5">
        <f t="shared" si="57"/>
        <v>0.99633828177386397</v>
      </c>
      <c r="CT40" s="5">
        <f t="shared" si="58"/>
        <v>1.0743154180786514</v>
      </c>
      <c r="CU40" s="5">
        <f t="shared" si="59"/>
        <v>0.99357825545767309</v>
      </c>
      <c r="CV40" s="5">
        <f t="shared" si="60"/>
        <v>0.96360633644905669</v>
      </c>
    </row>
    <row r="41" spans="1:100" x14ac:dyDescent="0.25">
      <c r="A41" s="174" t="str">
        <f t="shared" si="26"/>
        <v>NNNN</v>
      </c>
      <c r="B41" s="174" t="str">
        <f t="shared" si="27"/>
        <v>NNNN</v>
      </c>
      <c r="C41" s="29" t="str">
        <f t="shared" si="28"/>
        <v>NN</v>
      </c>
      <c r="D41" s="29" t="str">
        <f t="shared" si="29"/>
        <v>N</v>
      </c>
      <c r="E41" s="29" t="str">
        <f t="shared" si="30"/>
        <v>N</v>
      </c>
      <c r="F41" s="175" t="s">
        <v>5</v>
      </c>
      <c r="G41" s="175" t="s">
        <v>6</v>
      </c>
      <c r="H41" s="175" t="s">
        <v>7</v>
      </c>
      <c r="I41" s="176">
        <v>29</v>
      </c>
      <c r="J41" s="175" t="s">
        <v>5</v>
      </c>
      <c r="K41" s="175" t="s">
        <v>5</v>
      </c>
      <c r="L41" s="176">
        <v>3769</v>
      </c>
      <c r="M41" s="176">
        <v>1807</v>
      </c>
      <c r="N41" s="176">
        <v>3271</v>
      </c>
      <c r="O41" s="176">
        <v>3170</v>
      </c>
      <c r="P41" s="176">
        <v>3682</v>
      </c>
      <c r="Q41" s="1"/>
      <c r="R41" s="13" t="s">
        <v>273</v>
      </c>
      <c r="S41" s="35">
        <v>9560</v>
      </c>
      <c r="T41" s="35">
        <v>5199</v>
      </c>
      <c r="U41" s="35">
        <v>8637</v>
      </c>
      <c r="V41" s="35">
        <v>8468</v>
      </c>
      <c r="W41" s="35">
        <v>9387</v>
      </c>
      <c r="X41" s="35"/>
      <c r="Y41" s="53">
        <f t="shared" si="31"/>
        <v>17</v>
      </c>
      <c r="Z41" s="52" t="str">
        <f t="shared" si="32"/>
        <v>FS</v>
      </c>
      <c r="AA41" s="52" t="str">
        <f t="shared" si="33"/>
        <v>FS</v>
      </c>
      <c r="AB41" s="1"/>
      <c r="AC41" s="128">
        <f t="shared" si="34"/>
        <v>2.6547635510961454E-3</v>
      </c>
      <c r="AD41" s="128">
        <f t="shared" si="35"/>
        <v>2.4900164660061745E-3</v>
      </c>
      <c r="AE41" s="128">
        <f t="shared" si="36"/>
        <v>2.7642787463226163E-3</v>
      </c>
      <c r="AF41" s="128">
        <f t="shared" si="37"/>
        <v>2.8049756850212376E-3</v>
      </c>
      <c r="AG41" s="128">
        <f t="shared" si="38"/>
        <v>2.6612325019072592E-3</v>
      </c>
      <c r="AI41" s="129">
        <f t="shared" si="63"/>
        <v>1.0569999999999999</v>
      </c>
      <c r="AJ41" s="51">
        <f t="shared" si="63"/>
        <v>1.0649999999999999</v>
      </c>
      <c r="AK41" s="48">
        <f t="shared" si="63"/>
        <v>1.139</v>
      </c>
      <c r="AL41" s="51">
        <f t="shared" si="63"/>
        <v>1.054</v>
      </c>
      <c r="AM41" s="49">
        <f t="shared" si="63"/>
        <v>1.0129999999999999</v>
      </c>
      <c r="AN41" s="15"/>
      <c r="AO41" s="106">
        <f t="shared" si="2"/>
        <v>0.97922961348676274</v>
      </c>
      <c r="AP41" s="106">
        <f t="shared" si="3"/>
        <v>0.99633828177386397</v>
      </c>
      <c r="AQ41" s="106">
        <f t="shared" si="4"/>
        <v>1.0743154180786514</v>
      </c>
      <c r="AR41" s="106">
        <f t="shared" si="5"/>
        <v>0.99357825545767309</v>
      </c>
      <c r="AS41" s="106">
        <f t="shared" si="6"/>
        <v>0.96360633644905669</v>
      </c>
      <c r="AT41" s="15"/>
      <c r="AU41" s="106">
        <f t="shared" si="46"/>
        <v>-2.077038651323726E-2</v>
      </c>
      <c r="AV41" s="106">
        <f t="shared" si="47"/>
        <v>-3.6617182261360348E-3</v>
      </c>
      <c r="AW41" s="106">
        <f t="shared" si="48"/>
        <v>7.4315418078651385E-2</v>
      </c>
      <c r="AX41" s="106">
        <f t="shared" si="49"/>
        <v>-6.4217445423269126E-3</v>
      </c>
      <c r="AY41" s="106">
        <f t="shared" si="50"/>
        <v>-3.6393663550943312E-2</v>
      </c>
      <c r="AZ41" s="15"/>
      <c r="BA41" s="106">
        <f t="shared" si="40"/>
        <v>-2.077038651323726E-2</v>
      </c>
      <c r="BB41" s="106">
        <f t="shared" si="41"/>
        <v>-3.6617182261360348E-3</v>
      </c>
      <c r="BC41" s="106">
        <f t="shared" si="42"/>
        <v>7.4315418078651385E-2</v>
      </c>
      <c r="BD41" s="107">
        <f t="shared" si="43"/>
        <v>-6.4217445423269126E-3</v>
      </c>
      <c r="BE41" s="106">
        <f t="shared" si="44"/>
        <v>-3.6393663550943312E-2</v>
      </c>
      <c r="BF41" s="109"/>
      <c r="BG41" s="223" t="str">
        <f t="shared" si="45"/>
        <v>17XX</v>
      </c>
      <c r="BH41" s="106">
        <f t="shared" si="51"/>
        <v>0.97922961348676274</v>
      </c>
      <c r="BI41" s="106">
        <f t="shared" si="52"/>
        <v>0.99633828177386397</v>
      </c>
      <c r="BJ41" s="106">
        <f t="shared" si="53"/>
        <v>1.0743154180786514</v>
      </c>
      <c r="BK41" s="106">
        <f t="shared" si="54"/>
        <v>0.99357825545767309</v>
      </c>
      <c r="BL41" s="106">
        <f t="shared" si="55"/>
        <v>0.96360633644905669</v>
      </c>
      <c r="BM41" s="109"/>
      <c r="BN41" s="15">
        <f>IF($Z41="NN",VLOOKUP("N",ylfactors,MATCH(BN$7,'Proposed Factors'!$J$3:$P$3,0),FALSE),IF('Query Result 1'!$Y41&lt;49,VLOOKUP("YA",ylfactors,MATCH(BN$7,'Proposed Factors'!$J$3:$P$3,0),FALSE),VLOOKUP("YB",ylfactors,MATCH(BN$7,'Proposed Factors'!$J$3:$P$3,0),FALSE)))</f>
        <v>1</v>
      </c>
      <c r="BO41" s="15">
        <f>IF($Z41="NN",VLOOKUP("N",ylfactors,MATCH(BO$7,'Proposed Factors'!$J$3:$P$3,0),FALSE),IF('Query Result 1'!$Y41&lt;49,VLOOKUP("YA",ylfactors,MATCH(BO$7,'Proposed Factors'!$J$3:$P$3,0),FALSE),VLOOKUP("YB",ylfactors,MATCH(BO$7,'Proposed Factors'!$J$3:$P$3,0),FALSE)))</f>
        <v>1</v>
      </c>
      <c r="BP41" s="15">
        <f>IF($Z41="NN",VLOOKUP("N",ylfactors,MATCH(BP$7,'Proposed Factors'!$J$3:$P$3,0),FALSE),IF('Query Result 1'!$Y41&lt;49,VLOOKUP("YA",ylfactors,MATCH(BP$7,'Proposed Factors'!$J$3:$P$3,0),FALSE),VLOOKUP("YB",ylfactors,MATCH(BP$7,'Proposed Factors'!$J$3:$P$3,0),FALSE)))</f>
        <v>1</v>
      </c>
      <c r="BQ41" s="15">
        <f>IF($Z41="NN",VLOOKUP("N",ylfactors,MATCH(BQ$7,'Proposed Factors'!$J$3:$P$3,0),FALSE),IF('Query Result 1'!$Y41&lt;49,VLOOKUP("YA",ylfactors,MATCH(BQ$7,'Proposed Factors'!$J$3:$P$3,0),FALSE),VLOOKUP("YB",ylfactors,MATCH(BQ$7,'Proposed Factors'!$J$3:$P$3,0),FALSE)))</f>
        <v>1</v>
      </c>
      <c r="BR41" s="15">
        <f>IF($Z41="NN",VLOOKUP("N",ylfactors,MATCH(BR$7,'Proposed Factors'!$J$3:$P$3,0),FALSE),IF('Query Result 1'!$Y41&lt;49,VLOOKUP("YA",ylfactors,MATCH(BR$7,'Proposed Factors'!$J$3:$P$3,0),FALSE),VLOOKUP("YB",ylfactors,MATCH(BR$7,'Proposed Factors'!$J$3:$P$3,0),FALSE)))</f>
        <v>1</v>
      </c>
      <c r="BS41" s="15"/>
      <c r="BT41" s="15" t="e">
        <f>IF($AA41="NN",1,IF($AA41="YY",VLOOKUP("YY",gsdfactors,MATCH(BT$7,'Proposed Factors'!$J$11:$P$11,0),FALSE),VLOOKUP(CONCATENATE($Z41,$AA41),gsdfactors,MATCH(BT$7,'Proposed Factors'!$J$11:$P$11,0),FALSE)))</f>
        <v>#N/A</v>
      </c>
      <c r="BU41" s="15" t="e">
        <f>IF($AA41="NN",1,IF($AA41="YY",VLOOKUP("YY",gsdfactors,MATCH(BU$7,'Proposed Factors'!$J$11:$P$11,0),FALSE),VLOOKUP(CONCATENATE($Z41,$AA41),gsdfactors,MATCH(BU$7,'Proposed Factors'!$J$11:$P$11,0),FALSE)))</f>
        <v>#N/A</v>
      </c>
      <c r="BV41" s="15" t="e">
        <f>IF($AA41="NN",1,IF($AA41="YY",VLOOKUP("YY",gsdfactors,MATCH(BV$7,'Proposed Factors'!$J$11:$P$11,0),FALSE),VLOOKUP(CONCATENATE($Z41,$AA41),gsdfactors,MATCH(BV$7,'Proposed Factors'!$J$11:$P$11,0),FALSE)))</f>
        <v>#N/A</v>
      </c>
      <c r="BW41" s="15" t="e">
        <f>IF($AA41="NN",1,IF($AA41="YY",VLOOKUP("YY",gsdfactors,MATCH(BW$7,'Proposed Factors'!$J$11:$P$11,0),FALSE),VLOOKUP(CONCATENATE($Z41,$AA41),gsdfactors,MATCH(BW$7,'Proposed Factors'!$J$11:$P$11,0),FALSE)))</f>
        <v>#N/A</v>
      </c>
      <c r="BX41" s="15" t="e">
        <f>IF($AA41="NN",1,IF($AA41="YY",VLOOKUP("YY",gsdfactors,MATCH(BX$7,'Proposed Factors'!$J$11:$P$11,0),FALSE),VLOOKUP(CONCATENATE($Z41,$AA41),gsdfactors,MATCH(BX$7,'Proposed Factors'!$J$11:$P$11,0),FALSE)))</f>
        <v>#N/A</v>
      </c>
      <c r="BZ41" s="55" t="e">
        <f t="shared" si="9"/>
        <v>#N/A</v>
      </c>
      <c r="CA41" s="55" t="e">
        <f t="shared" si="10"/>
        <v>#N/A</v>
      </c>
      <c r="CB41" s="55" t="e">
        <f t="shared" si="11"/>
        <v>#N/A</v>
      </c>
      <c r="CC41" s="55" t="e">
        <f t="shared" si="12"/>
        <v>#N/A</v>
      </c>
      <c r="CD41" s="55" t="e">
        <f t="shared" si="13"/>
        <v>#N/A</v>
      </c>
      <c r="CF41" s="55" t="e">
        <f t="shared" si="14"/>
        <v>#N/A</v>
      </c>
      <c r="CG41" s="55" t="e">
        <f t="shared" si="15"/>
        <v>#N/A</v>
      </c>
      <c r="CH41" s="55" t="e">
        <f t="shared" si="16"/>
        <v>#N/A</v>
      </c>
      <c r="CI41" s="55" t="e">
        <f t="shared" si="17"/>
        <v>#N/A</v>
      </c>
      <c r="CJ41" s="55" t="e">
        <f t="shared" si="18"/>
        <v>#N/A</v>
      </c>
      <c r="CL41" s="55" t="str">
        <f t="shared" si="19"/>
        <v>17FS</v>
      </c>
      <c r="CM41" s="58">
        <f t="shared" si="20"/>
        <v>2.6547635510961454E-3</v>
      </c>
      <c r="CN41" s="58">
        <f t="shared" si="21"/>
        <v>2.4900164660061745E-3</v>
      </c>
      <c r="CO41" s="58">
        <f t="shared" si="22"/>
        <v>2.7642787463226163E-3</v>
      </c>
      <c r="CP41" s="58">
        <f t="shared" si="23"/>
        <v>2.8049756850212376E-3</v>
      </c>
      <c r="CQ41" s="58">
        <f t="shared" si="24"/>
        <v>2.6612325019072592E-3</v>
      </c>
      <c r="CR41" s="5">
        <f t="shared" si="56"/>
        <v>0.97922961348676274</v>
      </c>
      <c r="CS41" s="5">
        <f t="shared" si="57"/>
        <v>0.99633828177386397</v>
      </c>
      <c r="CT41" s="5">
        <f t="shared" si="58"/>
        <v>1.0743154180786514</v>
      </c>
      <c r="CU41" s="5">
        <f t="shared" si="59"/>
        <v>0.99357825545767309</v>
      </c>
      <c r="CV41" s="5">
        <f t="shared" si="60"/>
        <v>0.96360633644905669</v>
      </c>
    </row>
    <row r="42" spans="1:100" x14ac:dyDescent="0.25">
      <c r="A42" s="174" t="str">
        <f t="shared" si="26"/>
        <v>NNNN</v>
      </c>
      <c r="B42" s="174" t="str">
        <f t="shared" si="27"/>
        <v>NNNN</v>
      </c>
      <c r="C42" s="29" t="str">
        <f t="shared" si="28"/>
        <v>NN</v>
      </c>
      <c r="D42" s="29" t="str">
        <f t="shared" si="29"/>
        <v>N</v>
      </c>
      <c r="E42" s="29" t="str">
        <f t="shared" si="30"/>
        <v>N</v>
      </c>
      <c r="F42" s="175" t="s">
        <v>5</v>
      </c>
      <c r="G42" s="175" t="s">
        <v>6</v>
      </c>
      <c r="H42" s="175" t="s">
        <v>7</v>
      </c>
      <c r="I42" s="176">
        <v>29</v>
      </c>
      <c r="J42" s="175" t="s">
        <v>9</v>
      </c>
      <c r="K42" s="175" t="s">
        <v>5</v>
      </c>
      <c r="L42" s="176">
        <v>1</v>
      </c>
      <c r="M42" s="176">
        <v>0</v>
      </c>
      <c r="N42" s="176">
        <v>1</v>
      </c>
      <c r="O42" s="176">
        <v>1</v>
      </c>
      <c r="P42" s="176">
        <v>1</v>
      </c>
      <c r="Q42" s="1"/>
      <c r="R42" s="13" t="s">
        <v>357</v>
      </c>
      <c r="S42" s="35">
        <v>13032</v>
      </c>
      <c r="T42" s="35">
        <v>6416</v>
      </c>
      <c r="U42" s="35">
        <v>11260</v>
      </c>
      <c r="V42" s="35">
        <v>11036</v>
      </c>
      <c r="W42" s="35">
        <v>12745</v>
      </c>
      <c r="X42" s="35"/>
      <c r="Y42" s="53">
        <f t="shared" si="31"/>
        <v>17</v>
      </c>
      <c r="Z42" s="52" t="str">
        <f t="shared" si="32"/>
        <v>MM</v>
      </c>
      <c r="AA42" s="52" t="str">
        <f t="shared" si="33"/>
        <v>MM</v>
      </c>
      <c r="AB42" s="1"/>
      <c r="AC42" s="128">
        <f t="shared" si="34"/>
        <v>3.6189203554272977E-3</v>
      </c>
      <c r="AD42" s="128">
        <f t="shared" si="35"/>
        <v>3.072888179629855E-3</v>
      </c>
      <c r="AE42" s="128">
        <f t="shared" si="36"/>
        <v>3.6037719906903622E-3</v>
      </c>
      <c r="AF42" s="128">
        <f t="shared" si="37"/>
        <v>3.655610729793857E-3</v>
      </c>
      <c r="AG42" s="128">
        <f t="shared" si="38"/>
        <v>3.6132319417074696E-3</v>
      </c>
      <c r="AI42" s="129">
        <f t="shared" si="63"/>
        <v>1.0569999999999999</v>
      </c>
      <c r="AJ42" s="51">
        <f t="shared" si="63"/>
        <v>1.0649999999999999</v>
      </c>
      <c r="AK42" s="48">
        <f t="shared" si="63"/>
        <v>1.139</v>
      </c>
      <c r="AL42" s="51">
        <f t="shared" si="63"/>
        <v>1.054</v>
      </c>
      <c r="AM42" s="49">
        <f t="shared" si="63"/>
        <v>1.0129999999999999</v>
      </c>
      <c r="AN42" s="15"/>
      <c r="AO42" s="106">
        <f t="shared" si="2"/>
        <v>0.97922961348676274</v>
      </c>
      <c r="AP42" s="106">
        <f t="shared" si="3"/>
        <v>0.99633828177386397</v>
      </c>
      <c r="AQ42" s="106">
        <f t="shared" si="4"/>
        <v>1.0743154180786514</v>
      </c>
      <c r="AR42" s="106">
        <f t="shared" si="5"/>
        <v>0.99357825545767309</v>
      </c>
      <c r="AS42" s="106">
        <f t="shared" si="6"/>
        <v>0.96360633644905669</v>
      </c>
      <c r="AT42" s="15"/>
      <c r="AU42" s="106">
        <f t="shared" si="46"/>
        <v>-2.077038651323726E-2</v>
      </c>
      <c r="AV42" s="106">
        <f t="shared" si="47"/>
        <v>-3.6617182261360348E-3</v>
      </c>
      <c r="AW42" s="106">
        <f t="shared" si="48"/>
        <v>7.4315418078651385E-2</v>
      </c>
      <c r="AX42" s="106">
        <f t="shared" si="49"/>
        <v>-6.4217445423269126E-3</v>
      </c>
      <c r="AY42" s="106">
        <f t="shared" si="50"/>
        <v>-3.6393663550943312E-2</v>
      </c>
      <c r="AZ42" s="15"/>
      <c r="BA42" s="106">
        <f t="shared" si="40"/>
        <v>-2.077038651323726E-2</v>
      </c>
      <c r="BB42" s="106">
        <f t="shared" si="41"/>
        <v>-3.6617182261360348E-3</v>
      </c>
      <c r="BC42" s="106">
        <f t="shared" si="42"/>
        <v>7.4315418078651385E-2</v>
      </c>
      <c r="BD42" s="107">
        <f t="shared" si="43"/>
        <v>-6.4217445423269126E-3</v>
      </c>
      <c r="BE42" s="106">
        <f t="shared" si="44"/>
        <v>-3.6393663550943312E-2</v>
      </c>
      <c r="BF42" s="109"/>
      <c r="BG42" s="223" t="str">
        <f t="shared" si="45"/>
        <v>17XX</v>
      </c>
      <c r="BH42" s="106">
        <f t="shared" si="51"/>
        <v>0.97922961348676274</v>
      </c>
      <c r="BI42" s="106">
        <f t="shared" si="52"/>
        <v>0.99633828177386397</v>
      </c>
      <c r="BJ42" s="106">
        <f t="shared" si="53"/>
        <v>1.0743154180786514</v>
      </c>
      <c r="BK42" s="106">
        <f t="shared" si="54"/>
        <v>0.99357825545767309</v>
      </c>
      <c r="BL42" s="106">
        <f t="shared" si="55"/>
        <v>0.96360633644905669</v>
      </c>
      <c r="BM42" s="109"/>
      <c r="BN42" s="15">
        <f>IF($Z42="NN",VLOOKUP("N",ylfactors,MATCH(BN$7,'Proposed Factors'!$J$3:$P$3,0),FALSE),IF('Query Result 1'!$Y42&lt;49,VLOOKUP("YA",ylfactors,MATCH(BN$7,'Proposed Factors'!$J$3:$P$3,0),FALSE),VLOOKUP("YB",ylfactors,MATCH(BN$7,'Proposed Factors'!$J$3:$P$3,0),FALSE)))</f>
        <v>1</v>
      </c>
      <c r="BO42" s="15">
        <f>IF($Z42="NN",VLOOKUP("N",ylfactors,MATCH(BO$7,'Proposed Factors'!$J$3:$P$3,0),FALSE),IF('Query Result 1'!$Y42&lt;49,VLOOKUP("YA",ylfactors,MATCH(BO$7,'Proposed Factors'!$J$3:$P$3,0),FALSE),VLOOKUP("YB",ylfactors,MATCH(BO$7,'Proposed Factors'!$J$3:$P$3,0),FALSE)))</f>
        <v>1</v>
      </c>
      <c r="BP42" s="15">
        <f>IF($Z42="NN",VLOOKUP("N",ylfactors,MATCH(BP$7,'Proposed Factors'!$J$3:$P$3,0),FALSE),IF('Query Result 1'!$Y42&lt;49,VLOOKUP("YA",ylfactors,MATCH(BP$7,'Proposed Factors'!$J$3:$P$3,0),FALSE),VLOOKUP("YB",ylfactors,MATCH(BP$7,'Proposed Factors'!$J$3:$P$3,0),FALSE)))</f>
        <v>1</v>
      </c>
      <c r="BQ42" s="15">
        <f>IF($Z42="NN",VLOOKUP("N",ylfactors,MATCH(BQ$7,'Proposed Factors'!$J$3:$P$3,0),FALSE),IF('Query Result 1'!$Y42&lt;49,VLOOKUP("YA",ylfactors,MATCH(BQ$7,'Proposed Factors'!$J$3:$P$3,0),FALSE),VLOOKUP("YB",ylfactors,MATCH(BQ$7,'Proposed Factors'!$J$3:$P$3,0),FALSE)))</f>
        <v>1</v>
      </c>
      <c r="BR42" s="15">
        <f>IF($Z42="NN",VLOOKUP("N",ylfactors,MATCH(BR$7,'Proposed Factors'!$J$3:$P$3,0),FALSE),IF('Query Result 1'!$Y42&lt;49,VLOOKUP("YA",ylfactors,MATCH(BR$7,'Proposed Factors'!$J$3:$P$3,0),FALSE),VLOOKUP("YB",ylfactors,MATCH(BR$7,'Proposed Factors'!$J$3:$P$3,0),FALSE)))</f>
        <v>1</v>
      </c>
      <c r="BS42" s="15"/>
      <c r="BT42" s="15" t="e">
        <f>IF($AA42="NN",1,IF($AA42="YY",VLOOKUP("YY",gsdfactors,MATCH(BT$7,'Proposed Factors'!$J$11:$P$11,0),FALSE),VLOOKUP(CONCATENATE($Z42,$AA42),gsdfactors,MATCH(BT$7,'Proposed Factors'!$J$11:$P$11,0),FALSE)))</f>
        <v>#N/A</v>
      </c>
      <c r="BU42" s="15" t="e">
        <f>IF($AA42="NN",1,IF($AA42="YY",VLOOKUP("YY",gsdfactors,MATCH(BU$7,'Proposed Factors'!$J$11:$P$11,0),FALSE),VLOOKUP(CONCATENATE($Z42,$AA42),gsdfactors,MATCH(BU$7,'Proposed Factors'!$J$11:$P$11,0),FALSE)))</f>
        <v>#N/A</v>
      </c>
      <c r="BV42" s="15" t="e">
        <f>IF($AA42="NN",1,IF($AA42="YY",VLOOKUP("YY",gsdfactors,MATCH(BV$7,'Proposed Factors'!$J$11:$P$11,0),FALSE),VLOOKUP(CONCATENATE($Z42,$AA42),gsdfactors,MATCH(BV$7,'Proposed Factors'!$J$11:$P$11,0),FALSE)))</f>
        <v>#N/A</v>
      </c>
      <c r="BW42" s="15" t="e">
        <f>IF($AA42="NN",1,IF($AA42="YY",VLOOKUP("YY",gsdfactors,MATCH(BW$7,'Proposed Factors'!$J$11:$P$11,0),FALSE),VLOOKUP(CONCATENATE($Z42,$AA42),gsdfactors,MATCH(BW$7,'Proposed Factors'!$J$11:$P$11,0),FALSE)))</f>
        <v>#N/A</v>
      </c>
      <c r="BX42" s="15" t="e">
        <f>IF($AA42="NN",1,IF($AA42="YY",VLOOKUP("YY",gsdfactors,MATCH(BX$7,'Proposed Factors'!$J$11:$P$11,0),FALSE),VLOOKUP(CONCATENATE($Z42,$AA42),gsdfactors,MATCH(BX$7,'Proposed Factors'!$J$11:$P$11,0),FALSE)))</f>
        <v>#N/A</v>
      </c>
      <c r="BZ42" s="55" t="e">
        <f t="shared" si="9"/>
        <v>#N/A</v>
      </c>
      <c r="CA42" s="55" t="e">
        <f t="shared" si="10"/>
        <v>#N/A</v>
      </c>
      <c r="CB42" s="55" t="e">
        <f t="shared" si="11"/>
        <v>#N/A</v>
      </c>
      <c r="CC42" s="55" t="e">
        <f t="shared" si="12"/>
        <v>#N/A</v>
      </c>
      <c r="CD42" s="55" t="e">
        <f t="shared" si="13"/>
        <v>#N/A</v>
      </c>
      <c r="CF42" s="55" t="e">
        <f t="shared" si="14"/>
        <v>#N/A</v>
      </c>
      <c r="CG42" s="55" t="e">
        <f t="shared" si="15"/>
        <v>#N/A</v>
      </c>
      <c r="CH42" s="55" t="e">
        <f t="shared" si="16"/>
        <v>#N/A</v>
      </c>
      <c r="CI42" s="55" t="e">
        <f t="shared" si="17"/>
        <v>#N/A</v>
      </c>
      <c r="CJ42" s="55" t="e">
        <f t="shared" si="18"/>
        <v>#N/A</v>
      </c>
      <c r="CL42" s="55" t="str">
        <f t="shared" si="19"/>
        <v>17MM</v>
      </c>
      <c r="CM42" s="58">
        <f t="shared" si="20"/>
        <v>3.6189203554272977E-3</v>
      </c>
      <c r="CN42" s="58">
        <f t="shared" si="21"/>
        <v>3.072888179629855E-3</v>
      </c>
      <c r="CO42" s="58">
        <f t="shared" si="22"/>
        <v>3.6037719906903622E-3</v>
      </c>
      <c r="CP42" s="58">
        <f t="shared" si="23"/>
        <v>3.655610729793857E-3</v>
      </c>
      <c r="CQ42" s="58">
        <f t="shared" si="24"/>
        <v>3.6132319417074696E-3</v>
      </c>
      <c r="CR42" s="5">
        <f t="shared" si="56"/>
        <v>0.97922961348676274</v>
      </c>
      <c r="CS42" s="5">
        <f t="shared" si="57"/>
        <v>0.99633828177386397</v>
      </c>
      <c r="CT42" s="5">
        <f t="shared" si="58"/>
        <v>1.0743154180786514</v>
      </c>
      <c r="CU42" s="5">
        <f t="shared" si="59"/>
        <v>0.99357825545767309</v>
      </c>
      <c r="CV42" s="5">
        <f t="shared" si="60"/>
        <v>0.96360633644905669</v>
      </c>
    </row>
    <row r="43" spans="1:100" x14ac:dyDescent="0.25">
      <c r="A43" s="174" t="str">
        <f t="shared" si="26"/>
        <v>NNNN</v>
      </c>
      <c r="B43" s="174" t="str">
        <f t="shared" si="27"/>
        <v>NNNN</v>
      </c>
      <c r="C43" s="29" t="str">
        <f t="shared" si="28"/>
        <v>NN</v>
      </c>
      <c r="D43" s="29" t="str">
        <f t="shared" si="29"/>
        <v>N</v>
      </c>
      <c r="E43" s="29" t="str">
        <f t="shared" si="30"/>
        <v>N</v>
      </c>
      <c r="F43" s="175" t="s">
        <v>5</v>
      </c>
      <c r="G43" s="175" t="s">
        <v>6</v>
      </c>
      <c r="H43" s="175" t="s">
        <v>7</v>
      </c>
      <c r="I43" s="176">
        <v>30</v>
      </c>
      <c r="J43" s="175" t="s">
        <v>5</v>
      </c>
      <c r="K43" s="175" t="s">
        <v>5</v>
      </c>
      <c r="L43" s="176">
        <v>4020</v>
      </c>
      <c r="M43" s="176">
        <v>2049</v>
      </c>
      <c r="N43" s="176">
        <v>3518</v>
      </c>
      <c r="O43" s="176">
        <v>3406</v>
      </c>
      <c r="P43" s="176">
        <v>3944</v>
      </c>
      <c r="Q43" s="1"/>
      <c r="R43" s="13" t="s">
        <v>441</v>
      </c>
      <c r="S43" s="35">
        <v>9363</v>
      </c>
      <c r="T43" s="35">
        <v>4844</v>
      </c>
      <c r="U43" s="35">
        <v>7911</v>
      </c>
      <c r="V43" s="35">
        <v>7703</v>
      </c>
      <c r="W43" s="35">
        <v>9156</v>
      </c>
      <c r="X43" s="35"/>
      <c r="Y43" s="53">
        <f t="shared" si="31"/>
        <v>17</v>
      </c>
      <c r="Z43" s="52" t="str">
        <f t="shared" si="32"/>
        <v>MS</v>
      </c>
      <c r="AA43" s="52" t="str">
        <f t="shared" si="33"/>
        <v>MS</v>
      </c>
      <c r="AB43" s="1"/>
      <c r="AC43" s="128">
        <f t="shared" si="34"/>
        <v>2.6000576494679089E-3</v>
      </c>
      <c r="AD43" s="128">
        <f t="shared" si="35"/>
        <v>2.31999226030658E-3</v>
      </c>
      <c r="AE43" s="128">
        <f t="shared" si="36"/>
        <v>2.5319218666386731E-3</v>
      </c>
      <c r="AF43" s="128">
        <f t="shared" si="37"/>
        <v>2.5515738901415439E-3</v>
      </c>
      <c r="AG43" s="128">
        <f t="shared" si="38"/>
        <v>2.5957435589073043E-3</v>
      </c>
      <c r="AI43" s="129">
        <f t="shared" si="63"/>
        <v>1.0569999999999999</v>
      </c>
      <c r="AJ43" s="51">
        <f t="shared" si="63"/>
        <v>1.0649999999999999</v>
      </c>
      <c r="AK43" s="48">
        <f t="shared" si="63"/>
        <v>1.139</v>
      </c>
      <c r="AL43" s="51">
        <f t="shared" si="63"/>
        <v>1.054</v>
      </c>
      <c r="AM43" s="49">
        <f t="shared" si="63"/>
        <v>1.0129999999999999</v>
      </c>
      <c r="AN43" s="15"/>
      <c r="AO43" s="106">
        <f t="shared" si="2"/>
        <v>0.97922961348676274</v>
      </c>
      <c r="AP43" s="106">
        <f t="shared" si="3"/>
        <v>0.99633828177386397</v>
      </c>
      <c r="AQ43" s="106">
        <f t="shared" si="4"/>
        <v>1.0743154180786514</v>
      </c>
      <c r="AR43" s="106">
        <f t="shared" si="5"/>
        <v>0.99357825545767309</v>
      </c>
      <c r="AS43" s="106">
        <f t="shared" si="6"/>
        <v>0.96360633644905669</v>
      </c>
      <c r="AT43" s="15"/>
      <c r="AU43" s="106">
        <f t="shared" si="46"/>
        <v>-2.077038651323726E-2</v>
      </c>
      <c r="AV43" s="106">
        <f t="shared" si="47"/>
        <v>-3.6617182261360348E-3</v>
      </c>
      <c r="AW43" s="106">
        <f t="shared" si="48"/>
        <v>7.4315418078651385E-2</v>
      </c>
      <c r="AX43" s="106">
        <f t="shared" si="49"/>
        <v>-6.4217445423269126E-3</v>
      </c>
      <c r="AY43" s="106">
        <f t="shared" si="50"/>
        <v>-3.6393663550943312E-2</v>
      </c>
      <c r="AZ43" s="15"/>
      <c r="BA43" s="106">
        <f t="shared" si="40"/>
        <v>-2.077038651323726E-2</v>
      </c>
      <c r="BB43" s="106">
        <f t="shared" si="41"/>
        <v>-3.6617182261360348E-3</v>
      </c>
      <c r="BC43" s="106">
        <f t="shared" si="42"/>
        <v>7.4315418078651385E-2</v>
      </c>
      <c r="BD43" s="107">
        <f t="shared" si="43"/>
        <v>-6.4217445423269126E-3</v>
      </c>
      <c r="BE43" s="106">
        <f t="shared" si="44"/>
        <v>-3.6393663550943312E-2</v>
      </c>
      <c r="BF43" s="109"/>
      <c r="BG43" s="223" t="str">
        <f t="shared" si="45"/>
        <v>17XX</v>
      </c>
      <c r="BH43" s="106">
        <f t="shared" si="51"/>
        <v>0.97922961348676274</v>
      </c>
      <c r="BI43" s="106">
        <f t="shared" si="52"/>
        <v>0.99633828177386397</v>
      </c>
      <c r="BJ43" s="106">
        <f t="shared" si="53"/>
        <v>1.0743154180786514</v>
      </c>
      <c r="BK43" s="106">
        <f t="shared" si="54"/>
        <v>0.99357825545767309</v>
      </c>
      <c r="BL43" s="106">
        <f t="shared" si="55"/>
        <v>0.96360633644905669</v>
      </c>
      <c r="BM43" s="109"/>
      <c r="BN43" s="15">
        <f>IF($Z43="NN",VLOOKUP("N",ylfactors,MATCH(BN$7,'Proposed Factors'!$J$3:$P$3,0),FALSE),IF('Query Result 1'!$Y43&lt;49,VLOOKUP("YA",ylfactors,MATCH(BN$7,'Proposed Factors'!$J$3:$P$3,0),FALSE),VLOOKUP("YB",ylfactors,MATCH(BN$7,'Proposed Factors'!$J$3:$P$3,0),FALSE)))</f>
        <v>1</v>
      </c>
      <c r="BO43" s="15">
        <f>IF($Z43="NN",VLOOKUP("N",ylfactors,MATCH(BO$7,'Proposed Factors'!$J$3:$P$3,0),FALSE),IF('Query Result 1'!$Y43&lt;49,VLOOKUP("YA",ylfactors,MATCH(BO$7,'Proposed Factors'!$J$3:$P$3,0),FALSE),VLOOKUP("YB",ylfactors,MATCH(BO$7,'Proposed Factors'!$J$3:$P$3,0),FALSE)))</f>
        <v>1</v>
      </c>
      <c r="BP43" s="15">
        <f>IF($Z43="NN",VLOOKUP("N",ylfactors,MATCH(BP$7,'Proposed Factors'!$J$3:$P$3,0),FALSE),IF('Query Result 1'!$Y43&lt;49,VLOOKUP("YA",ylfactors,MATCH(BP$7,'Proposed Factors'!$J$3:$P$3,0),FALSE),VLOOKUP("YB",ylfactors,MATCH(BP$7,'Proposed Factors'!$J$3:$P$3,0),FALSE)))</f>
        <v>1</v>
      </c>
      <c r="BQ43" s="15">
        <f>IF($Z43="NN",VLOOKUP("N",ylfactors,MATCH(BQ$7,'Proposed Factors'!$J$3:$P$3,0),FALSE),IF('Query Result 1'!$Y43&lt;49,VLOOKUP("YA",ylfactors,MATCH(BQ$7,'Proposed Factors'!$J$3:$P$3,0),FALSE),VLOOKUP("YB",ylfactors,MATCH(BQ$7,'Proposed Factors'!$J$3:$P$3,0),FALSE)))</f>
        <v>1</v>
      </c>
      <c r="BR43" s="15">
        <f>IF($Z43="NN",VLOOKUP("N",ylfactors,MATCH(BR$7,'Proposed Factors'!$J$3:$P$3,0),FALSE),IF('Query Result 1'!$Y43&lt;49,VLOOKUP("YA",ylfactors,MATCH(BR$7,'Proposed Factors'!$J$3:$P$3,0),FALSE),VLOOKUP("YB",ylfactors,MATCH(BR$7,'Proposed Factors'!$J$3:$P$3,0),FALSE)))</f>
        <v>1</v>
      </c>
      <c r="BS43" s="15"/>
      <c r="BT43" s="15" t="e">
        <f>IF($AA43="NN",1,IF($AA43="YY",VLOOKUP("YY",gsdfactors,MATCH(BT$7,'Proposed Factors'!$J$11:$P$11,0),FALSE),VLOOKUP(CONCATENATE($Z43,$AA43),gsdfactors,MATCH(BT$7,'Proposed Factors'!$J$11:$P$11,0),FALSE)))</f>
        <v>#N/A</v>
      </c>
      <c r="BU43" s="15" t="e">
        <f>IF($AA43="NN",1,IF($AA43="YY",VLOOKUP("YY",gsdfactors,MATCH(BU$7,'Proposed Factors'!$J$11:$P$11,0),FALSE),VLOOKUP(CONCATENATE($Z43,$AA43),gsdfactors,MATCH(BU$7,'Proposed Factors'!$J$11:$P$11,0),FALSE)))</f>
        <v>#N/A</v>
      </c>
      <c r="BV43" s="15" t="e">
        <f>IF($AA43="NN",1,IF($AA43="YY",VLOOKUP("YY",gsdfactors,MATCH(BV$7,'Proposed Factors'!$J$11:$P$11,0),FALSE),VLOOKUP(CONCATENATE($Z43,$AA43),gsdfactors,MATCH(BV$7,'Proposed Factors'!$J$11:$P$11,0),FALSE)))</f>
        <v>#N/A</v>
      </c>
      <c r="BW43" s="15" t="e">
        <f>IF($AA43="NN",1,IF($AA43="YY",VLOOKUP("YY",gsdfactors,MATCH(BW$7,'Proposed Factors'!$J$11:$P$11,0),FALSE),VLOOKUP(CONCATENATE($Z43,$AA43),gsdfactors,MATCH(BW$7,'Proposed Factors'!$J$11:$P$11,0),FALSE)))</f>
        <v>#N/A</v>
      </c>
      <c r="BX43" s="15" t="e">
        <f>IF($AA43="NN",1,IF($AA43="YY",VLOOKUP("YY",gsdfactors,MATCH(BX$7,'Proposed Factors'!$J$11:$P$11,0),FALSE),VLOOKUP(CONCATENATE($Z43,$AA43),gsdfactors,MATCH(BX$7,'Proposed Factors'!$J$11:$P$11,0),FALSE)))</f>
        <v>#N/A</v>
      </c>
      <c r="BZ43" s="55" t="e">
        <f t="shared" si="9"/>
        <v>#N/A</v>
      </c>
      <c r="CA43" s="55" t="e">
        <f t="shared" si="10"/>
        <v>#N/A</v>
      </c>
      <c r="CB43" s="55" t="e">
        <f t="shared" si="11"/>
        <v>#N/A</v>
      </c>
      <c r="CC43" s="55" t="e">
        <f t="shared" si="12"/>
        <v>#N/A</v>
      </c>
      <c r="CD43" s="55" t="e">
        <f t="shared" si="13"/>
        <v>#N/A</v>
      </c>
      <c r="CF43" s="55" t="e">
        <f t="shared" si="14"/>
        <v>#N/A</v>
      </c>
      <c r="CG43" s="55" t="e">
        <f t="shared" si="15"/>
        <v>#N/A</v>
      </c>
      <c r="CH43" s="55" t="e">
        <f t="shared" si="16"/>
        <v>#N/A</v>
      </c>
      <c r="CI43" s="55" t="e">
        <f t="shared" si="17"/>
        <v>#N/A</v>
      </c>
      <c r="CJ43" s="55" t="e">
        <f t="shared" si="18"/>
        <v>#N/A</v>
      </c>
      <c r="CL43" s="55" t="str">
        <f t="shared" si="19"/>
        <v>17MS</v>
      </c>
      <c r="CM43" s="58">
        <f t="shared" si="20"/>
        <v>2.6000576494679089E-3</v>
      </c>
      <c r="CN43" s="58">
        <f t="shared" si="21"/>
        <v>2.31999226030658E-3</v>
      </c>
      <c r="CO43" s="58">
        <f t="shared" si="22"/>
        <v>2.5319218666386731E-3</v>
      </c>
      <c r="CP43" s="58">
        <f t="shared" si="23"/>
        <v>2.5515738901415439E-3</v>
      </c>
      <c r="CQ43" s="58">
        <f t="shared" si="24"/>
        <v>2.5957435589073043E-3</v>
      </c>
      <c r="CR43" s="5">
        <f t="shared" si="56"/>
        <v>0.97922961348676274</v>
      </c>
      <c r="CS43" s="5">
        <f t="shared" si="57"/>
        <v>0.99633828177386397</v>
      </c>
      <c r="CT43" s="5">
        <f t="shared" si="58"/>
        <v>1.0743154180786514</v>
      </c>
      <c r="CU43" s="5">
        <f t="shared" si="59"/>
        <v>0.99357825545767309</v>
      </c>
      <c r="CV43" s="5">
        <f t="shared" si="60"/>
        <v>0.96360633644905669</v>
      </c>
    </row>
    <row r="44" spans="1:100" x14ac:dyDescent="0.25">
      <c r="A44" s="174" t="str">
        <f t="shared" si="26"/>
        <v>NNNN</v>
      </c>
      <c r="B44" s="174" t="str">
        <f t="shared" si="27"/>
        <v>NNNN</v>
      </c>
      <c r="C44" s="29" t="str">
        <f t="shared" si="28"/>
        <v>NN</v>
      </c>
      <c r="D44" s="29" t="str">
        <f t="shared" si="29"/>
        <v>N</v>
      </c>
      <c r="E44" s="29" t="str">
        <f t="shared" si="30"/>
        <v>N</v>
      </c>
      <c r="F44" s="175" t="s">
        <v>5</v>
      </c>
      <c r="G44" s="175" t="s">
        <v>6</v>
      </c>
      <c r="H44" s="175" t="s">
        <v>7</v>
      </c>
      <c r="I44" s="176">
        <v>30</v>
      </c>
      <c r="J44" s="175" t="s">
        <v>9</v>
      </c>
      <c r="K44" s="175" t="s">
        <v>5</v>
      </c>
      <c r="L44" s="176">
        <v>1</v>
      </c>
      <c r="M44" s="176">
        <v>1</v>
      </c>
      <c r="N44" s="176">
        <v>1</v>
      </c>
      <c r="O44" s="176">
        <v>1</v>
      </c>
      <c r="P44" s="176">
        <v>1</v>
      </c>
      <c r="Q44" s="1"/>
      <c r="R44" s="13" t="s">
        <v>190</v>
      </c>
      <c r="S44" s="35">
        <v>17309</v>
      </c>
      <c r="T44" s="35">
        <v>9230</v>
      </c>
      <c r="U44" s="35">
        <v>15813</v>
      </c>
      <c r="V44" s="35">
        <v>15578</v>
      </c>
      <c r="W44" s="35">
        <v>17000</v>
      </c>
      <c r="X44" s="35"/>
      <c r="Y44" s="53">
        <f t="shared" si="31"/>
        <v>18</v>
      </c>
      <c r="Z44" s="52" t="str">
        <f t="shared" si="32"/>
        <v>FM</v>
      </c>
      <c r="AA44" s="52" t="str">
        <f t="shared" si="33"/>
        <v>FM</v>
      </c>
      <c r="AB44" s="1"/>
      <c r="AC44" s="128">
        <f t="shared" si="34"/>
        <v>4.8066215801174875E-3</v>
      </c>
      <c r="AD44" s="128">
        <f t="shared" si="35"/>
        <v>4.4206293481894579E-3</v>
      </c>
      <c r="AE44" s="128">
        <f t="shared" si="36"/>
        <v>5.0609632760911811E-3</v>
      </c>
      <c r="AF44" s="128">
        <f t="shared" si="37"/>
        <v>5.1601217786089795E-3</v>
      </c>
      <c r="AG44" s="128">
        <f t="shared" si="38"/>
        <v>4.819532601728284E-3</v>
      </c>
      <c r="AI44" s="129">
        <f t="shared" si="63"/>
        <v>1.0529999999999999</v>
      </c>
      <c r="AJ44" s="51">
        <f t="shared" si="63"/>
        <v>1.0640000000000001</v>
      </c>
      <c r="AK44" s="48">
        <f t="shared" si="63"/>
        <v>1.135</v>
      </c>
      <c r="AL44" s="51">
        <f t="shared" si="63"/>
        <v>1.0509999999999999</v>
      </c>
      <c r="AM44" s="49">
        <f t="shared" si="63"/>
        <v>1.0109999999999999</v>
      </c>
      <c r="AN44" s="15"/>
      <c r="AO44" s="106">
        <f t="shared" si="2"/>
        <v>0.97552391958520457</v>
      </c>
      <c r="AP44" s="106">
        <f t="shared" si="3"/>
        <v>0.99540275287078994</v>
      </c>
      <c r="AQ44" s="106">
        <f t="shared" si="4"/>
        <v>1.0705425807895252</v>
      </c>
      <c r="AR44" s="106">
        <f t="shared" si="5"/>
        <v>0.99075023385769856</v>
      </c>
      <c r="AS44" s="106">
        <f t="shared" si="6"/>
        <v>0.96170385602171404</v>
      </c>
      <c r="AT44" s="15"/>
      <c r="AU44" s="106">
        <f t="shared" si="46"/>
        <v>-2.4476080414795431E-2</v>
      </c>
      <c r="AV44" s="106">
        <f t="shared" si="47"/>
        <v>-4.5972471292100581E-3</v>
      </c>
      <c r="AW44" s="106">
        <f t="shared" si="48"/>
        <v>7.0542580789525244E-2</v>
      </c>
      <c r="AX44" s="106">
        <f t="shared" si="49"/>
        <v>-9.249766142301441E-3</v>
      </c>
      <c r="AY44" s="106">
        <f t="shared" si="50"/>
        <v>-3.8296143978285957E-2</v>
      </c>
      <c r="AZ44" s="15"/>
      <c r="BA44" s="106">
        <f t="shared" si="40"/>
        <v>-2.4476080414795431E-2</v>
      </c>
      <c r="BB44" s="106">
        <f t="shared" si="41"/>
        <v>-4.5972471292100581E-3</v>
      </c>
      <c r="BC44" s="106">
        <f t="shared" si="42"/>
        <v>7.0542580789525244E-2</v>
      </c>
      <c r="BD44" s="107">
        <f t="shared" si="43"/>
        <v>-9.249766142301441E-3</v>
      </c>
      <c r="BE44" s="106">
        <f t="shared" si="44"/>
        <v>-3.8296143978285957E-2</v>
      </c>
      <c r="BF44" s="109"/>
      <c r="BG44" s="223" t="str">
        <f t="shared" si="45"/>
        <v>18XX</v>
      </c>
      <c r="BH44" s="106">
        <f t="shared" si="51"/>
        <v>0.97552391958520457</v>
      </c>
      <c r="BI44" s="106">
        <f t="shared" si="52"/>
        <v>0.99540275287078994</v>
      </c>
      <c r="BJ44" s="106">
        <f t="shared" si="53"/>
        <v>1.0705425807895252</v>
      </c>
      <c r="BK44" s="106">
        <f t="shared" si="54"/>
        <v>0.99075023385769856</v>
      </c>
      <c r="BL44" s="106">
        <f t="shared" si="55"/>
        <v>0.96170385602171404</v>
      </c>
      <c r="BM44" s="109"/>
      <c r="BN44" s="15">
        <f>IF($Z44="NN",VLOOKUP("N",ylfactors,MATCH(BN$7,'Proposed Factors'!$J$3:$P$3,0),FALSE),IF('Query Result 1'!$Y44&lt;49,VLOOKUP("YA",ylfactors,MATCH(BN$7,'Proposed Factors'!$J$3:$P$3,0),FALSE),VLOOKUP("YB",ylfactors,MATCH(BN$7,'Proposed Factors'!$J$3:$P$3,0),FALSE)))</f>
        <v>1</v>
      </c>
      <c r="BO44" s="15">
        <f>IF($Z44="NN",VLOOKUP("N",ylfactors,MATCH(BO$7,'Proposed Factors'!$J$3:$P$3,0),FALSE),IF('Query Result 1'!$Y44&lt;49,VLOOKUP("YA",ylfactors,MATCH(BO$7,'Proposed Factors'!$J$3:$P$3,0),FALSE),VLOOKUP("YB",ylfactors,MATCH(BO$7,'Proposed Factors'!$J$3:$P$3,0),FALSE)))</f>
        <v>1</v>
      </c>
      <c r="BP44" s="15">
        <f>IF($Z44="NN",VLOOKUP("N",ylfactors,MATCH(BP$7,'Proposed Factors'!$J$3:$P$3,0),FALSE),IF('Query Result 1'!$Y44&lt;49,VLOOKUP("YA",ylfactors,MATCH(BP$7,'Proposed Factors'!$J$3:$P$3,0),FALSE),VLOOKUP("YB",ylfactors,MATCH(BP$7,'Proposed Factors'!$J$3:$P$3,0),FALSE)))</f>
        <v>1</v>
      </c>
      <c r="BQ44" s="15">
        <f>IF($Z44="NN",VLOOKUP("N",ylfactors,MATCH(BQ$7,'Proposed Factors'!$J$3:$P$3,0),FALSE),IF('Query Result 1'!$Y44&lt;49,VLOOKUP("YA",ylfactors,MATCH(BQ$7,'Proposed Factors'!$J$3:$P$3,0),FALSE),VLOOKUP("YB",ylfactors,MATCH(BQ$7,'Proposed Factors'!$J$3:$P$3,0),FALSE)))</f>
        <v>1</v>
      </c>
      <c r="BR44" s="15">
        <f>IF($Z44="NN",VLOOKUP("N",ylfactors,MATCH(BR$7,'Proposed Factors'!$J$3:$P$3,0),FALSE),IF('Query Result 1'!$Y44&lt;49,VLOOKUP("YA",ylfactors,MATCH(BR$7,'Proposed Factors'!$J$3:$P$3,0),FALSE),VLOOKUP("YB",ylfactors,MATCH(BR$7,'Proposed Factors'!$J$3:$P$3,0),FALSE)))</f>
        <v>1</v>
      </c>
      <c r="BS44" s="15"/>
      <c r="BT44" s="15" t="e">
        <f>IF($AA44="NN",1,IF($AA44="YY",VLOOKUP("YY",gsdfactors,MATCH(BT$7,'Proposed Factors'!$J$11:$P$11,0),FALSE),VLOOKUP(CONCATENATE($Z44,$AA44),gsdfactors,MATCH(BT$7,'Proposed Factors'!$J$11:$P$11,0),FALSE)))</f>
        <v>#N/A</v>
      </c>
      <c r="BU44" s="15" t="e">
        <f>IF($AA44="NN",1,IF($AA44="YY",VLOOKUP("YY",gsdfactors,MATCH(BU$7,'Proposed Factors'!$J$11:$P$11,0),FALSE),VLOOKUP(CONCATENATE($Z44,$AA44),gsdfactors,MATCH(BU$7,'Proposed Factors'!$J$11:$P$11,0),FALSE)))</f>
        <v>#N/A</v>
      </c>
      <c r="BV44" s="15" t="e">
        <f>IF($AA44="NN",1,IF($AA44="YY",VLOOKUP("YY",gsdfactors,MATCH(BV$7,'Proposed Factors'!$J$11:$P$11,0),FALSE),VLOOKUP(CONCATENATE($Z44,$AA44),gsdfactors,MATCH(BV$7,'Proposed Factors'!$J$11:$P$11,0),FALSE)))</f>
        <v>#N/A</v>
      </c>
      <c r="BW44" s="15" t="e">
        <f>IF($AA44="NN",1,IF($AA44="YY",VLOOKUP("YY",gsdfactors,MATCH(BW$7,'Proposed Factors'!$J$11:$P$11,0),FALSE),VLOOKUP(CONCATENATE($Z44,$AA44),gsdfactors,MATCH(BW$7,'Proposed Factors'!$J$11:$P$11,0),FALSE)))</f>
        <v>#N/A</v>
      </c>
      <c r="BX44" s="15" t="e">
        <f>IF($AA44="NN",1,IF($AA44="YY",VLOOKUP("YY",gsdfactors,MATCH(BX$7,'Proposed Factors'!$J$11:$P$11,0),FALSE),VLOOKUP(CONCATENATE($Z44,$AA44),gsdfactors,MATCH(BX$7,'Proposed Factors'!$J$11:$P$11,0),FALSE)))</f>
        <v>#N/A</v>
      </c>
      <c r="BZ44" s="55" t="e">
        <f t="shared" si="9"/>
        <v>#N/A</v>
      </c>
      <c r="CA44" s="55" t="e">
        <f t="shared" si="10"/>
        <v>#N/A</v>
      </c>
      <c r="CB44" s="55" t="e">
        <f t="shared" si="11"/>
        <v>#N/A</v>
      </c>
      <c r="CC44" s="55" t="e">
        <f t="shared" si="12"/>
        <v>#N/A</v>
      </c>
      <c r="CD44" s="55" t="e">
        <f t="shared" si="13"/>
        <v>#N/A</v>
      </c>
      <c r="CF44" s="55" t="e">
        <f t="shared" si="14"/>
        <v>#N/A</v>
      </c>
      <c r="CG44" s="55" t="e">
        <f t="shared" si="15"/>
        <v>#N/A</v>
      </c>
      <c r="CH44" s="55" t="e">
        <f t="shared" si="16"/>
        <v>#N/A</v>
      </c>
      <c r="CI44" s="55" t="e">
        <f t="shared" si="17"/>
        <v>#N/A</v>
      </c>
      <c r="CJ44" s="55" t="e">
        <f t="shared" si="18"/>
        <v>#N/A</v>
      </c>
      <c r="CL44" s="55" t="str">
        <f t="shared" si="19"/>
        <v>18FM</v>
      </c>
      <c r="CM44" s="58">
        <f t="shared" si="20"/>
        <v>4.8066215801174875E-3</v>
      </c>
      <c r="CN44" s="58">
        <f t="shared" si="21"/>
        <v>4.4206293481894579E-3</v>
      </c>
      <c r="CO44" s="58">
        <f t="shared" si="22"/>
        <v>5.0609632760911811E-3</v>
      </c>
      <c r="CP44" s="58">
        <f t="shared" si="23"/>
        <v>5.1601217786089795E-3</v>
      </c>
      <c r="CQ44" s="58">
        <f t="shared" si="24"/>
        <v>4.819532601728284E-3</v>
      </c>
      <c r="CR44" s="5">
        <f t="shared" si="56"/>
        <v>0.97552391958520457</v>
      </c>
      <c r="CS44" s="5">
        <f t="shared" si="57"/>
        <v>0.99540275287078994</v>
      </c>
      <c r="CT44" s="5">
        <f t="shared" si="58"/>
        <v>1.0705425807895252</v>
      </c>
      <c r="CU44" s="5">
        <f t="shared" si="59"/>
        <v>0.99075023385769856</v>
      </c>
      <c r="CV44" s="5">
        <f t="shared" si="60"/>
        <v>0.96170385602171404</v>
      </c>
    </row>
    <row r="45" spans="1:100" x14ac:dyDescent="0.25">
      <c r="A45" s="174" t="str">
        <f t="shared" si="26"/>
        <v>NNNN</v>
      </c>
      <c r="B45" s="174" t="str">
        <f t="shared" si="27"/>
        <v>NNNN</v>
      </c>
      <c r="C45" s="29" t="str">
        <f t="shared" si="28"/>
        <v>NN</v>
      </c>
      <c r="D45" s="29" t="str">
        <f t="shared" si="29"/>
        <v>N</v>
      </c>
      <c r="E45" s="29" t="str">
        <f t="shared" si="30"/>
        <v>N</v>
      </c>
      <c r="F45" s="175" t="s">
        <v>5</v>
      </c>
      <c r="G45" s="175" t="s">
        <v>6</v>
      </c>
      <c r="H45" s="175" t="s">
        <v>7</v>
      </c>
      <c r="I45" s="176">
        <v>31</v>
      </c>
      <c r="J45" s="175" t="s">
        <v>5</v>
      </c>
      <c r="K45" s="175" t="s">
        <v>5</v>
      </c>
      <c r="L45" s="176">
        <v>4286</v>
      </c>
      <c r="M45" s="176">
        <v>2302</v>
      </c>
      <c r="N45" s="176">
        <v>3769</v>
      </c>
      <c r="O45" s="176">
        <v>3641</v>
      </c>
      <c r="P45" s="176">
        <v>4205</v>
      </c>
      <c r="Q45" s="1"/>
      <c r="R45" s="13" t="s">
        <v>274</v>
      </c>
      <c r="S45" s="35">
        <v>8894</v>
      </c>
      <c r="T45" s="35">
        <v>4825</v>
      </c>
      <c r="U45" s="35">
        <v>8051</v>
      </c>
      <c r="V45" s="35">
        <v>7906</v>
      </c>
      <c r="W45" s="35">
        <v>8740</v>
      </c>
      <c r="X45" s="35"/>
      <c r="Y45" s="53">
        <f t="shared" si="31"/>
        <v>18</v>
      </c>
      <c r="Z45" s="52" t="str">
        <f t="shared" si="32"/>
        <v>FS</v>
      </c>
      <c r="AA45" s="52" t="str">
        <f t="shared" si="33"/>
        <v>FS</v>
      </c>
      <c r="AB45" s="1"/>
      <c r="AC45" s="128">
        <f t="shared" si="34"/>
        <v>2.4698187263022088E-3</v>
      </c>
      <c r="AD45" s="128">
        <f t="shared" si="35"/>
        <v>2.3108923732409678E-3</v>
      </c>
      <c r="AE45" s="128">
        <f t="shared" si="36"/>
        <v>2.5767289784234555E-3</v>
      </c>
      <c r="AF45" s="128">
        <f t="shared" si="37"/>
        <v>2.6188164579331488E-3</v>
      </c>
      <c r="AG45" s="128">
        <f t="shared" si="38"/>
        <v>2.4778067611238358E-3</v>
      </c>
      <c r="AI45" s="129">
        <f t="shared" si="63"/>
        <v>1.0529999999999999</v>
      </c>
      <c r="AJ45" s="51">
        <f t="shared" si="63"/>
        <v>1.0640000000000001</v>
      </c>
      <c r="AK45" s="48">
        <f t="shared" si="63"/>
        <v>1.135</v>
      </c>
      <c r="AL45" s="51">
        <f t="shared" si="63"/>
        <v>1.0509999999999999</v>
      </c>
      <c r="AM45" s="49">
        <f t="shared" si="63"/>
        <v>1.0109999999999999</v>
      </c>
      <c r="AN45" s="15"/>
      <c r="AO45" s="106">
        <f t="shared" si="2"/>
        <v>0.97552391958520457</v>
      </c>
      <c r="AP45" s="106">
        <f t="shared" si="3"/>
        <v>0.99540275287078994</v>
      </c>
      <c r="AQ45" s="106">
        <f t="shared" si="4"/>
        <v>1.0705425807895252</v>
      </c>
      <c r="AR45" s="106">
        <f t="shared" si="5"/>
        <v>0.99075023385769856</v>
      </c>
      <c r="AS45" s="106">
        <f t="shared" si="6"/>
        <v>0.96170385602171404</v>
      </c>
      <c r="AT45" s="15"/>
      <c r="AU45" s="106">
        <f t="shared" si="46"/>
        <v>-2.4476080414795431E-2</v>
      </c>
      <c r="AV45" s="106">
        <f t="shared" si="47"/>
        <v>-4.5972471292100581E-3</v>
      </c>
      <c r="AW45" s="106">
        <f t="shared" si="48"/>
        <v>7.0542580789525244E-2</v>
      </c>
      <c r="AX45" s="106">
        <f t="shared" si="49"/>
        <v>-9.249766142301441E-3</v>
      </c>
      <c r="AY45" s="106">
        <f t="shared" si="50"/>
        <v>-3.8296143978285957E-2</v>
      </c>
      <c r="AZ45" s="15"/>
      <c r="BA45" s="106">
        <f t="shared" si="40"/>
        <v>-2.4476080414795431E-2</v>
      </c>
      <c r="BB45" s="106">
        <f t="shared" si="41"/>
        <v>-4.5972471292100581E-3</v>
      </c>
      <c r="BC45" s="106">
        <f t="shared" si="42"/>
        <v>7.0542580789525244E-2</v>
      </c>
      <c r="BD45" s="107">
        <f t="shared" si="43"/>
        <v>-9.249766142301441E-3</v>
      </c>
      <c r="BE45" s="106">
        <f t="shared" si="44"/>
        <v>-3.8296143978285957E-2</v>
      </c>
      <c r="BF45" s="109"/>
      <c r="BG45" s="223" t="str">
        <f t="shared" si="45"/>
        <v>18XX</v>
      </c>
      <c r="BH45" s="106">
        <f t="shared" si="51"/>
        <v>0.97552391958520457</v>
      </c>
      <c r="BI45" s="106">
        <f t="shared" si="52"/>
        <v>0.99540275287078994</v>
      </c>
      <c r="BJ45" s="106">
        <f t="shared" si="53"/>
        <v>1.0705425807895252</v>
      </c>
      <c r="BK45" s="106">
        <f t="shared" si="54"/>
        <v>0.99075023385769856</v>
      </c>
      <c r="BL45" s="106">
        <f t="shared" si="55"/>
        <v>0.96170385602171404</v>
      </c>
      <c r="BM45" s="109"/>
      <c r="BN45" s="15">
        <f>IF($Z45="NN",VLOOKUP("N",ylfactors,MATCH(BN$7,'Proposed Factors'!$J$3:$P$3,0),FALSE),IF('Query Result 1'!$Y45&lt;49,VLOOKUP("YA",ylfactors,MATCH(BN$7,'Proposed Factors'!$J$3:$P$3,0),FALSE),VLOOKUP("YB",ylfactors,MATCH(BN$7,'Proposed Factors'!$J$3:$P$3,0),FALSE)))</f>
        <v>1</v>
      </c>
      <c r="BO45" s="15">
        <f>IF($Z45="NN",VLOOKUP("N",ylfactors,MATCH(BO$7,'Proposed Factors'!$J$3:$P$3,0),FALSE),IF('Query Result 1'!$Y45&lt;49,VLOOKUP("YA",ylfactors,MATCH(BO$7,'Proposed Factors'!$J$3:$P$3,0),FALSE),VLOOKUP("YB",ylfactors,MATCH(BO$7,'Proposed Factors'!$J$3:$P$3,0),FALSE)))</f>
        <v>1</v>
      </c>
      <c r="BP45" s="15">
        <f>IF($Z45="NN",VLOOKUP("N",ylfactors,MATCH(BP$7,'Proposed Factors'!$J$3:$P$3,0),FALSE),IF('Query Result 1'!$Y45&lt;49,VLOOKUP("YA",ylfactors,MATCH(BP$7,'Proposed Factors'!$J$3:$P$3,0),FALSE),VLOOKUP("YB",ylfactors,MATCH(BP$7,'Proposed Factors'!$J$3:$P$3,0),FALSE)))</f>
        <v>1</v>
      </c>
      <c r="BQ45" s="15">
        <f>IF($Z45="NN",VLOOKUP("N",ylfactors,MATCH(BQ$7,'Proposed Factors'!$J$3:$P$3,0),FALSE),IF('Query Result 1'!$Y45&lt;49,VLOOKUP("YA",ylfactors,MATCH(BQ$7,'Proposed Factors'!$J$3:$P$3,0),FALSE),VLOOKUP("YB",ylfactors,MATCH(BQ$7,'Proposed Factors'!$J$3:$P$3,0),FALSE)))</f>
        <v>1</v>
      </c>
      <c r="BR45" s="15">
        <f>IF($Z45="NN",VLOOKUP("N",ylfactors,MATCH(BR$7,'Proposed Factors'!$J$3:$P$3,0),FALSE),IF('Query Result 1'!$Y45&lt;49,VLOOKUP("YA",ylfactors,MATCH(BR$7,'Proposed Factors'!$J$3:$P$3,0),FALSE),VLOOKUP("YB",ylfactors,MATCH(BR$7,'Proposed Factors'!$J$3:$P$3,0),FALSE)))</f>
        <v>1</v>
      </c>
      <c r="BS45" s="15"/>
      <c r="BT45" s="15" t="e">
        <f>IF($AA45="NN",1,IF($AA45="YY",VLOOKUP("YY",gsdfactors,MATCH(BT$7,'Proposed Factors'!$J$11:$P$11,0),FALSE),VLOOKUP(CONCATENATE($Z45,$AA45),gsdfactors,MATCH(BT$7,'Proposed Factors'!$J$11:$P$11,0),FALSE)))</f>
        <v>#N/A</v>
      </c>
      <c r="BU45" s="15" t="e">
        <f>IF($AA45="NN",1,IF($AA45="YY",VLOOKUP("YY",gsdfactors,MATCH(BU$7,'Proposed Factors'!$J$11:$P$11,0),FALSE),VLOOKUP(CONCATENATE($Z45,$AA45),gsdfactors,MATCH(BU$7,'Proposed Factors'!$J$11:$P$11,0),FALSE)))</f>
        <v>#N/A</v>
      </c>
      <c r="BV45" s="15" t="e">
        <f>IF($AA45="NN",1,IF($AA45="YY",VLOOKUP("YY",gsdfactors,MATCH(BV$7,'Proposed Factors'!$J$11:$P$11,0),FALSE),VLOOKUP(CONCATENATE($Z45,$AA45),gsdfactors,MATCH(BV$7,'Proposed Factors'!$J$11:$P$11,0),FALSE)))</f>
        <v>#N/A</v>
      </c>
      <c r="BW45" s="15" t="e">
        <f>IF($AA45="NN",1,IF($AA45="YY",VLOOKUP("YY",gsdfactors,MATCH(BW$7,'Proposed Factors'!$J$11:$P$11,0),FALSE),VLOOKUP(CONCATENATE($Z45,$AA45),gsdfactors,MATCH(BW$7,'Proposed Factors'!$J$11:$P$11,0),FALSE)))</f>
        <v>#N/A</v>
      </c>
      <c r="BX45" s="15" t="e">
        <f>IF($AA45="NN",1,IF($AA45="YY",VLOOKUP("YY",gsdfactors,MATCH(BX$7,'Proposed Factors'!$J$11:$P$11,0),FALSE),VLOOKUP(CONCATENATE($Z45,$AA45),gsdfactors,MATCH(BX$7,'Proposed Factors'!$J$11:$P$11,0),FALSE)))</f>
        <v>#N/A</v>
      </c>
      <c r="BZ45" s="55" t="e">
        <f t="shared" si="9"/>
        <v>#N/A</v>
      </c>
      <c r="CA45" s="55" t="e">
        <f t="shared" si="10"/>
        <v>#N/A</v>
      </c>
      <c r="CB45" s="55" t="e">
        <f t="shared" si="11"/>
        <v>#N/A</v>
      </c>
      <c r="CC45" s="55" t="e">
        <f t="shared" si="12"/>
        <v>#N/A</v>
      </c>
      <c r="CD45" s="55" t="e">
        <f t="shared" si="13"/>
        <v>#N/A</v>
      </c>
      <c r="CF45" s="55" t="e">
        <f t="shared" si="14"/>
        <v>#N/A</v>
      </c>
      <c r="CG45" s="55" t="e">
        <f t="shared" si="15"/>
        <v>#N/A</v>
      </c>
      <c r="CH45" s="55" t="e">
        <f t="shared" si="16"/>
        <v>#N/A</v>
      </c>
      <c r="CI45" s="55" t="e">
        <f t="shared" si="17"/>
        <v>#N/A</v>
      </c>
      <c r="CJ45" s="55" t="e">
        <f t="shared" si="18"/>
        <v>#N/A</v>
      </c>
      <c r="CL45" s="55" t="str">
        <f t="shared" si="19"/>
        <v>18FS</v>
      </c>
      <c r="CM45" s="58">
        <f t="shared" si="20"/>
        <v>2.4698187263022088E-3</v>
      </c>
      <c r="CN45" s="58">
        <f t="shared" si="21"/>
        <v>2.3108923732409678E-3</v>
      </c>
      <c r="CO45" s="58">
        <f t="shared" si="22"/>
        <v>2.5767289784234555E-3</v>
      </c>
      <c r="CP45" s="58">
        <f t="shared" si="23"/>
        <v>2.6188164579331488E-3</v>
      </c>
      <c r="CQ45" s="58">
        <f t="shared" si="24"/>
        <v>2.4778067611238358E-3</v>
      </c>
      <c r="CR45" s="5">
        <f t="shared" si="56"/>
        <v>0.97552391958520457</v>
      </c>
      <c r="CS45" s="5">
        <f t="shared" si="57"/>
        <v>0.99540275287078994</v>
      </c>
      <c r="CT45" s="5">
        <f t="shared" si="58"/>
        <v>1.0705425807895252</v>
      </c>
      <c r="CU45" s="5">
        <f t="shared" si="59"/>
        <v>0.99075023385769856</v>
      </c>
      <c r="CV45" s="5">
        <f t="shared" si="60"/>
        <v>0.96170385602171404</v>
      </c>
    </row>
    <row r="46" spans="1:100" x14ac:dyDescent="0.25">
      <c r="A46" s="174" t="str">
        <f t="shared" si="26"/>
        <v>NNNN</v>
      </c>
      <c r="B46" s="174" t="str">
        <f t="shared" si="27"/>
        <v>NNNN</v>
      </c>
      <c r="C46" s="29" t="str">
        <f t="shared" si="28"/>
        <v>NN</v>
      </c>
      <c r="D46" s="29" t="str">
        <f t="shared" si="29"/>
        <v>N</v>
      </c>
      <c r="E46" s="29" t="str">
        <f t="shared" si="30"/>
        <v>N</v>
      </c>
      <c r="F46" s="175" t="s">
        <v>5</v>
      </c>
      <c r="G46" s="175" t="s">
        <v>6</v>
      </c>
      <c r="H46" s="175" t="s">
        <v>7</v>
      </c>
      <c r="I46" s="176">
        <v>32</v>
      </c>
      <c r="J46" s="175" t="s">
        <v>5</v>
      </c>
      <c r="K46" s="175" t="s">
        <v>5</v>
      </c>
      <c r="L46" s="176">
        <v>3907</v>
      </c>
      <c r="M46" s="176">
        <v>2031</v>
      </c>
      <c r="N46" s="176">
        <v>3428</v>
      </c>
      <c r="O46" s="176">
        <v>3310</v>
      </c>
      <c r="P46" s="176">
        <v>3848</v>
      </c>
      <c r="Q46" s="1"/>
      <c r="R46" s="13" t="s">
        <v>358</v>
      </c>
      <c r="S46" s="35">
        <v>13168</v>
      </c>
      <c r="T46" s="35">
        <v>6688</v>
      </c>
      <c r="U46" s="35">
        <v>11473</v>
      </c>
      <c r="V46" s="35">
        <v>11213</v>
      </c>
      <c r="W46" s="35">
        <v>12917</v>
      </c>
      <c r="X46" s="35"/>
      <c r="Y46" s="53">
        <f t="shared" si="31"/>
        <v>18</v>
      </c>
      <c r="Z46" s="52" t="str">
        <f t="shared" si="32"/>
        <v>MM</v>
      </c>
      <c r="AA46" s="52" t="str">
        <f t="shared" si="33"/>
        <v>MM</v>
      </c>
      <c r="AB46" s="1"/>
      <c r="AC46" s="128">
        <f t="shared" si="34"/>
        <v>3.6566868661960291E-3</v>
      </c>
      <c r="AD46" s="128">
        <f t="shared" si="35"/>
        <v>3.2031602470954596E-3</v>
      </c>
      <c r="AE46" s="128">
        <f t="shared" si="36"/>
        <v>3.6719428107629243E-3</v>
      </c>
      <c r="AF46" s="128">
        <f t="shared" si="37"/>
        <v>3.7142409490013152E-3</v>
      </c>
      <c r="AG46" s="128">
        <f t="shared" si="38"/>
        <v>3.66199427156025E-3</v>
      </c>
      <c r="AI46" s="129">
        <f t="shared" si="63"/>
        <v>1.0529999999999999</v>
      </c>
      <c r="AJ46" s="51">
        <f t="shared" si="63"/>
        <v>1.0640000000000001</v>
      </c>
      <c r="AK46" s="48">
        <f t="shared" si="63"/>
        <v>1.135</v>
      </c>
      <c r="AL46" s="51">
        <f t="shared" si="63"/>
        <v>1.0509999999999999</v>
      </c>
      <c r="AM46" s="49">
        <f t="shared" si="63"/>
        <v>1.0109999999999999</v>
      </c>
      <c r="AN46" s="15"/>
      <c r="AO46" s="106">
        <f t="shared" si="2"/>
        <v>0.97552391958520457</v>
      </c>
      <c r="AP46" s="106">
        <f t="shared" si="3"/>
        <v>0.99540275287078994</v>
      </c>
      <c r="AQ46" s="106">
        <f t="shared" si="4"/>
        <v>1.0705425807895252</v>
      </c>
      <c r="AR46" s="106">
        <f t="shared" si="5"/>
        <v>0.99075023385769856</v>
      </c>
      <c r="AS46" s="106">
        <f t="shared" si="6"/>
        <v>0.96170385602171404</v>
      </c>
      <c r="AT46" s="15"/>
      <c r="AU46" s="106">
        <f t="shared" si="46"/>
        <v>-2.4476080414795431E-2</v>
      </c>
      <c r="AV46" s="106">
        <f t="shared" si="47"/>
        <v>-4.5972471292100581E-3</v>
      </c>
      <c r="AW46" s="106">
        <f t="shared" si="48"/>
        <v>7.0542580789525244E-2</v>
      </c>
      <c r="AX46" s="106">
        <f t="shared" si="49"/>
        <v>-9.249766142301441E-3</v>
      </c>
      <c r="AY46" s="106">
        <f t="shared" si="50"/>
        <v>-3.8296143978285957E-2</v>
      </c>
      <c r="AZ46" s="15"/>
      <c r="BA46" s="106">
        <f t="shared" si="40"/>
        <v>-2.4476080414795431E-2</v>
      </c>
      <c r="BB46" s="106">
        <f t="shared" si="41"/>
        <v>-4.5972471292100581E-3</v>
      </c>
      <c r="BC46" s="106">
        <f t="shared" si="42"/>
        <v>7.0542580789525244E-2</v>
      </c>
      <c r="BD46" s="107">
        <f t="shared" si="43"/>
        <v>-9.249766142301441E-3</v>
      </c>
      <c r="BE46" s="106">
        <f t="shared" si="44"/>
        <v>-3.8296143978285957E-2</v>
      </c>
      <c r="BF46" s="109"/>
      <c r="BG46" s="223" t="str">
        <f t="shared" si="45"/>
        <v>18XX</v>
      </c>
      <c r="BH46" s="106">
        <f t="shared" si="51"/>
        <v>0.97552391958520457</v>
      </c>
      <c r="BI46" s="106">
        <f t="shared" si="52"/>
        <v>0.99540275287078994</v>
      </c>
      <c r="BJ46" s="106">
        <f t="shared" si="53"/>
        <v>1.0705425807895252</v>
      </c>
      <c r="BK46" s="106">
        <f t="shared" si="54"/>
        <v>0.99075023385769856</v>
      </c>
      <c r="BL46" s="106">
        <f t="shared" si="55"/>
        <v>0.96170385602171404</v>
      </c>
      <c r="BM46" s="109"/>
      <c r="BN46" s="15">
        <f>IF($Z46="NN",VLOOKUP("N",ylfactors,MATCH(BN$7,'Proposed Factors'!$J$3:$P$3,0),FALSE),IF('Query Result 1'!$Y46&lt;49,VLOOKUP("YA",ylfactors,MATCH(BN$7,'Proposed Factors'!$J$3:$P$3,0),FALSE),VLOOKUP("YB",ylfactors,MATCH(BN$7,'Proposed Factors'!$J$3:$P$3,0),FALSE)))</f>
        <v>1</v>
      </c>
      <c r="BO46" s="15">
        <f>IF($Z46="NN",VLOOKUP("N",ylfactors,MATCH(BO$7,'Proposed Factors'!$J$3:$P$3,0),FALSE),IF('Query Result 1'!$Y46&lt;49,VLOOKUP("YA",ylfactors,MATCH(BO$7,'Proposed Factors'!$J$3:$P$3,0),FALSE),VLOOKUP("YB",ylfactors,MATCH(BO$7,'Proposed Factors'!$J$3:$P$3,0),FALSE)))</f>
        <v>1</v>
      </c>
      <c r="BP46" s="15">
        <f>IF($Z46="NN",VLOOKUP("N",ylfactors,MATCH(BP$7,'Proposed Factors'!$J$3:$P$3,0),FALSE),IF('Query Result 1'!$Y46&lt;49,VLOOKUP("YA",ylfactors,MATCH(BP$7,'Proposed Factors'!$J$3:$P$3,0),FALSE),VLOOKUP("YB",ylfactors,MATCH(BP$7,'Proposed Factors'!$J$3:$P$3,0),FALSE)))</f>
        <v>1</v>
      </c>
      <c r="BQ46" s="15">
        <f>IF($Z46="NN",VLOOKUP("N",ylfactors,MATCH(BQ$7,'Proposed Factors'!$J$3:$P$3,0),FALSE),IF('Query Result 1'!$Y46&lt;49,VLOOKUP("YA",ylfactors,MATCH(BQ$7,'Proposed Factors'!$J$3:$P$3,0),FALSE),VLOOKUP("YB",ylfactors,MATCH(BQ$7,'Proposed Factors'!$J$3:$P$3,0),FALSE)))</f>
        <v>1</v>
      </c>
      <c r="BR46" s="15">
        <f>IF($Z46="NN",VLOOKUP("N",ylfactors,MATCH(BR$7,'Proposed Factors'!$J$3:$P$3,0),FALSE),IF('Query Result 1'!$Y46&lt;49,VLOOKUP("YA",ylfactors,MATCH(BR$7,'Proposed Factors'!$J$3:$P$3,0),FALSE),VLOOKUP("YB",ylfactors,MATCH(BR$7,'Proposed Factors'!$J$3:$P$3,0),FALSE)))</f>
        <v>1</v>
      </c>
      <c r="BS46" s="15"/>
      <c r="BT46" s="15" t="e">
        <f>IF($AA46="NN",1,IF($AA46="YY",VLOOKUP("YY",gsdfactors,MATCH(BT$7,'Proposed Factors'!$J$11:$P$11,0),FALSE),VLOOKUP(CONCATENATE($Z46,$AA46),gsdfactors,MATCH(BT$7,'Proposed Factors'!$J$11:$P$11,0),FALSE)))</f>
        <v>#N/A</v>
      </c>
      <c r="BU46" s="15" t="e">
        <f>IF($AA46="NN",1,IF($AA46="YY",VLOOKUP("YY",gsdfactors,MATCH(BU$7,'Proposed Factors'!$J$11:$P$11,0),FALSE),VLOOKUP(CONCATENATE($Z46,$AA46),gsdfactors,MATCH(BU$7,'Proposed Factors'!$J$11:$P$11,0),FALSE)))</f>
        <v>#N/A</v>
      </c>
      <c r="BV46" s="15" t="e">
        <f>IF($AA46="NN",1,IF($AA46="YY",VLOOKUP("YY",gsdfactors,MATCH(BV$7,'Proposed Factors'!$J$11:$P$11,0),FALSE),VLOOKUP(CONCATENATE($Z46,$AA46),gsdfactors,MATCH(BV$7,'Proposed Factors'!$J$11:$P$11,0),FALSE)))</f>
        <v>#N/A</v>
      </c>
      <c r="BW46" s="15" t="e">
        <f>IF($AA46="NN",1,IF($AA46="YY",VLOOKUP("YY",gsdfactors,MATCH(BW$7,'Proposed Factors'!$J$11:$P$11,0),FALSE),VLOOKUP(CONCATENATE($Z46,$AA46),gsdfactors,MATCH(BW$7,'Proposed Factors'!$J$11:$P$11,0),FALSE)))</f>
        <v>#N/A</v>
      </c>
      <c r="BX46" s="15" t="e">
        <f>IF($AA46="NN",1,IF($AA46="YY",VLOOKUP("YY",gsdfactors,MATCH(BX$7,'Proposed Factors'!$J$11:$P$11,0),FALSE),VLOOKUP(CONCATENATE($Z46,$AA46),gsdfactors,MATCH(BX$7,'Proposed Factors'!$J$11:$P$11,0),FALSE)))</f>
        <v>#N/A</v>
      </c>
      <c r="BZ46" s="55" t="e">
        <f t="shared" si="9"/>
        <v>#N/A</v>
      </c>
      <c r="CA46" s="55" t="e">
        <f t="shared" si="10"/>
        <v>#N/A</v>
      </c>
      <c r="CB46" s="55" t="e">
        <f t="shared" si="11"/>
        <v>#N/A</v>
      </c>
      <c r="CC46" s="55" t="e">
        <f t="shared" si="12"/>
        <v>#N/A</v>
      </c>
      <c r="CD46" s="55" t="e">
        <f t="shared" si="13"/>
        <v>#N/A</v>
      </c>
      <c r="CF46" s="55" t="e">
        <f t="shared" si="14"/>
        <v>#N/A</v>
      </c>
      <c r="CG46" s="55" t="e">
        <f t="shared" si="15"/>
        <v>#N/A</v>
      </c>
      <c r="CH46" s="55" t="e">
        <f t="shared" si="16"/>
        <v>#N/A</v>
      </c>
      <c r="CI46" s="55" t="e">
        <f t="shared" si="17"/>
        <v>#N/A</v>
      </c>
      <c r="CJ46" s="55" t="e">
        <f t="shared" si="18"/>
        <v>#N/A</v>
      </c>
      <c r="CL46" s="55" t="str">
        <f t="shared" si="19"/>
        <v>18MM</v>
      </c>
      <c r="CM46" s="58">
        <f t="shared" si="20"/>
        <v>3.6566868661960291E-3</v>
      </c>
      <c r="CN46" s="58">
        <f t="shared" si="21"/>
        <v>3.2031602470954596E-3</v>
      </c>
      <c r="CO46" s="58">
        <f t="shared" si="22"/>
        <v>3.6719428107629243E-3</v>
      </c>
      <c r="CP46" s="58">
        <f t="shared" si="23"/>
        <v>3.7142409490013152E-3</v>
      </c>
      <c r="CQ46" s="58">
        <f t="shared" si="24"/>
        <v>3.66199427156025E-3</v>
      </c>
      <c r="CR46" s="5">
        <f t="shared" si="56"/>
        <v>0.97552391958520457</v>
      </c>
      <c r="CS46" s="5">
        <f t="shared" si="57"/>
        <v>0.99540275287078994</v>
      </c>
      <c r="CT46" s="5">
        <f t="shared" si="58"/>
        <v>1.0705425807895252</v>
      </c>
      <c r="CU46" s="5">
        <f t="shared" si="59"/>
        <v>0.99075023385769856</v>
      </c>
      <c r="CV46" s="5">
        <f t="shared" si="60"/>
        <v>0.96170385602171404</v>
      </c>
    </row>
    <row r="47" spans="1:100" x14ac:dyDescent="0.25">
      <c r="A47" s="174" t="str">
        <f t="shared" si="26"/>
        <v>NNNN</v>
      </c>
      <c r="B47" s="174" t="str">
        <f t="shared" si="27"/>
        <v>NNNN</v>
      </c>
      <c r="C47" s="29" t="str">
        <f t="shared" si="28"/>
        <v>NN</v>
      </c>
      <c r="D47" s="29" t="str">
        <f t="shared" si="29"/>
        <v>N</v>
      </c>
      <c r="E47" s="29" t="str">
        <f t="shared" si="30"/>
        <v>N</v>
      </c>
      <c r="F47" s="175" t="s">
        <v>5</v>
      </c>
      <c r="G47" s="175" t="s">
        <v>6</v>
      </c>
      <c r="H47" s="175" t="s">
        <v>7</v>
      </c>
      <c r="I47" s="176">
        <v>33</v>
      </c>
      <c r="J47" s="175" t="s">
        <v>5</v>
      </c>
      <c r="K47" s="175" t="s">
        <v>5</v>
      </c>
      <c r="L47" s="176">
        <v>3834</v>
      </c>
      <c r="M47" s="176">
        <v>2045</v>
      </c>
      <c r="N47" s="176">
        <v>3398</v>
      </c>
      <c r="O47" s="176">
        <v>3276</v>
      </c>
      <c r="P47" s="176">
        <v>3770</v>
      </c>
      <c r="Q47" s="1"/>
      <c r="R47" s="13" t="s">
        <v>442</v>
      </c>
      <c r="S47" s="35">
        <v>8535</v>
      </c>
      <c r="T47" s="35">
        <v>4400</v>
      </c>
      <c r="U47" s="35">
        <v>7202</v>
      </c>
      <c r="V47" s="35">
        <v>6988</v>
      </c>
      <c r="W47" s="35">
        <v>8336</v>
      </c>
      <c r="X47" s="35"/>
      <c r="Y47" s="53">
        <f t="shared" si="31"/>
        <v>18</v>
      </c>
      <c r="Z47" s="52" t="str">
        <f t="shared" si="32"/>
        <v>MS</v>
      </c>
      <c r="AA47" s="52" t="str">
        <f t="shared" si="33"/>
        <v>MS</v>
      </c>
      <c r="AB47" s="1"/>
      <c r="AC47" s="128">
        <f t="shared" si="34"/>
        <v>2.3701262456700418E-3</v>
      </c>
      <c r="AD47" s="128">
        <f t="shared" si="35"/>
        <v>2.1073422678259605E-3</v>
      </c>
      <c r="AE47" s="128">
        <f t="shared" si="36"/>
        <v>2.3050058505285961E-3</v>
      </c>
      <c r="AF47" s="128">
        <f t="shared" si="37"/>
        <v>2.3147343040775164E-3</v>
      </c>
      <c r="AG47" s="128">
        <f t="shared" si="38"/>
        <v>2.3632719863533515E-3</v>
      </c>
      <c r="AI47" s="129">
        <f t="shared" si="63"/>
        <v>1.0529999999999999</v>
      </c>
      <c r="AJ47" s="51">
        <f t="shared" si="63"/>
        <v>1.0640000000000001</v>
      </c>
      <c r="AK47" s="48">
        <f t="shared" si="63"/>
        <v>1.135</v>
      </c>
      <c r="AL47" s="51">
        <f t="shared" si="63"/>
        <v>1.0509999999999999</v>
      </c>
      <c r="AM47" s="49">
        <f t="shared" si="63"/>
        <v>1.0109999999999999</v>
      </c>
      <c r="AN47" s="15"/>
      <c r="AO47" s="106">
        <f t="shared" si="2"/>
        <v>0.97552391958520457</v>
      </c>
      <c r="AP47" s="106">
        <f t="shared" si="3"/>
        <v>0.99540275287078994</v>
      </c>
      <c r="AQ47" s="106">
        <f t="shared" si="4"/>
        <v>1.0705425807895252</v>
      </c>
      <c r="AR47" s="106">
        <f t="shared" si="5"/>
        <v>0.99075023385769856</v>
      </c>
      <c r="AS47" s="106">
        <f t="shared" si="6"/>
        <v>0.96170385602171404</v>
      </c>
      <c r="AT47" s="15"/>
      <c r="AU47" s="106">
        <f t="shared" si="46"/>
        <v>-2.4476080414795431E-2</v>
      </c>
      <c r="AV47" s="106">
        <f t="shared" si="47"/>
        <v>-4.5972471292100581E-3</v>
      </c>
      <c r="AW47" s="106">
        <f t="shared" si="48"/>
        <v>7.0542580789525244E-2</v>
      </c>
      <c r="AX47" s="106">
        <f t="shared" si="49"/>
        <v>-9.249766142301441E-3</v>
      </c>
      <c r="AY47" s="106">
        <f t="shared" si="50"/>
        <v>-3.8296143978285957E-2</v>
      </c>
      <c r="AZ47" s="15"/>
      <c r="BA47" s="106">
        <f t="shared" si="40"/>
        <v>-2.4476080414795431E-2</v>
      </c>
      <c r="BB47" s="106">
        <f t="shared" si="41"/>
        <v>-4.5972471292100581E-3</v>
      </c>
      <c r="BC47" s="106">
        <f t="shared" si="42"/>
        <v>7.0542580789525244E-2</v>
      </c>
      <c r="BD47" s="107">
        <f t="shared" si="43"/>
        <v>-9.249766142301441E-3</v>
      </c>
      <c r="BE47" s="106">
        <f t="shared" si="44"/>
        <v>-3.8296143978285957E-2</v>
      </c>
      <c r="BF47" s="109"/>
      <c r="BG47" s="223" t="str">
        <f t="shared" si="45"/>
        <v>18XX</v>
      </c>
      <c r="BH47" s="106">
        <f t="shared" si="51"/>
        <v>0.97552391958520457</v>
      </c>
      <c r="BI47" s="106">
        <f t="shared" si="52"/>
        <v>0.99540275287078994</v>
      </c>
      <c r="BJ47" s="106">
        <f t="shared" si="53"/>
        <v>1.0705425807895252</v>
      </c>
      <c r="BK47" s="106">
        <f t="shared" si="54"/>
        <v>0.99075023385769856</v>
      </c>
      <c r="BL47" s="106">
        <f t="shared" si="55"/>
        <v>0.96170385602171404</v>
      </c>
      <c r="BM47" s="109"/>
      <c r="BN47" s="15">
        <f>IF($Z47="NN",VLOOKUP("N",ylfactors,MATCH(BN$7,'Proposed Factors'!$J$3:$P$3,0),FALSE),IF('Query Result 1'!$Y47&lt;49,VLOOKUP("YA",ylfactors,MATCH(BN$7,'Proposed Factors'!$J$3:$P$3,0),FALSE),VLOOKUP("YB",ylfactors,MATCH(BN$7,'Proposed Factors'!$J$3:$P$3,0),FALSE)))</f>
        <v>1</v>
      </c>
      <c r="BO47" s="15">
        <f>IF($Z47="NN",VLOOKUP("N",ylfactors,MATCH(BO$7,'Proposed Factors'!$J$3:$P$3,0),FALSE),IF('Query Result 1'!$Y47&lt;49,VLOOKUP("YA",ylfactors,MATCH(BO$7,'Proposed Factors'!$J$3:$P$3,0),FALSE),VLOOKUP("YB",ylfactors,MATCH(BO$7,'Proposed Factors'!$J$3:$P$3,0),FALSE)))</f>
        <v>1</v>
      </c>
      <c r="BP47" s="15">
        <f>IF($Z47="NN",VLOOKUP("N",ylfactors,MATCH(BP$7,'Proposed Factors'!$J$3:$P$3,0),FALSE),IF('Query Result 1'!$Y47&lt;49,VLOOKUP("YA",ylfactors,MATCH(BP$7,'Proposed Factors'!$J$3:$P$3,0),FALSE),VLOOKUP("YB",ylfactors,MATCH(BP$7,'Proposed Factors'!$J$3:$P$3,0),FALSE)))</f>
        <v>1</v>
      </c>
      <c r="BQ47" s="15">
        <f>IF($Z47="NN",VLOOKUP("N",ylfactors,MATCH(BQ$7,'Proposed Factors'!$J$3:$P$3,0),FALSE),IF('Query Result 1'!$Y47&lt;49,VLOOKUP("YA",ylfactors,MATCH(BQ$7,'Proposed Factors'!$J$3:$P$3,0),FALSE),VLOOKUP("YB",ylfactors,MATCH(BQ$7,'Proposed Factors'!$J$3:$P$3,0),FALSE)))</f>
        <v>1</v>
      </c>
      <c r="BR47" s="15">
        <f>IF($Z47="NN",VLOOKUP("N",ylfactors,MATCH(BR$7,'Proposed Factors'!$J$3:$P$3,0),FALSE),IF('Query Result 1'!$Y47&lt;49,VLOOKUP("YA",ylfactors,MATCH(BR$7,'Proposed Factors'!$J$3:$P$3,0),FALSE),VLOOKUP("YB",ylfactors,MATCH(BR$7,'Proposed Factors'!$J$3:$P$3,0),FALSE)))</f>
        <v>1</v>
      </c>
      <c r="BS47" s="15"/>
      <c r="BT47" s="15" t="e">
        <f>IF($AA47="NN",1,IF($AA47="YY",VLOOKUP("YY",gsdfactors,MATCH(BT$7,'Proposed Factors'!$J$11:$P$11,0),FALSE),VLOOKUP(CONCATENATE($Z47,$AA47),gsdfactors,MATCH(BT$7,'Proposed Factors'!$J$11:$P$11,0),FALSE)))</f>
        <v>#N/A</v>
      </c>
      <c r="BU47" s="15" t="e">
        <f>IF($AA47="NN",1,IF($AA47="YY",VLOOKUP("YY",gsdfactors,MATCH(BU$7,'Proposed Factors'!$J$11:$P$11,0),FALSE),VLOOKUP(CONCATENATE($Z47,$AA47),gsdfactors,MATCH(BU$7,'Proposed Factors'!$J$11:$P$11,0),FALSE)))</f>
        <v>#N/A</v>
      </c>
      <c r="BV47" s="15" t="e">
        <f>IF($AA47="NN",1,IF($AA47="YY",VLOOKUP("YY",gsdfactors,MATCH(BV$7,'Proposed Factors'!$J$11:$P$11,0),FALSE),VLOOKUP(CONCATENATE($Z47,$AA47),gsdfactors,MATCH(BV$7,'Proposed Factors'!$J$11:$P$11,0),FALSE)))</f>
        <v>#N/A</v>
      </c>
      <c r="BW47" s="15" t="e">
        <f>IF($AA47="NN",1,IF($AA47="YY",VLOOKUP("YY",gsdfactors,MATCH(BW$7,'Proposed Factors'!$J$11:$P$11,0),FALSE),VLOOKUP(CONCATENATE($Z47,$AA47),gsdfactors,MATCH(BW$7,'Proposed Factors'!$J$11:$P$11,0),FALSE)))</f>
        <v>#N/A</v>
      </c>
      <c r="BX47" s="15" t="e">
        <f>IF($AA47="NN",1,IF($AA47="YY",VLOOKUP("YY",gsdfactors,MATCH(BX$7,'Proposed Factors'!$J$11:$P$11,0),FALSE),VLOOKUP(CONCATENATE($Z47,$AA47),gsdfactors,MATCH(BX$7,'Proposed Factors'!$J$11:$P$11,0),FALSE)))</f>
        <v>#N/A</v>
      </c>
      <c r="BZ47" s="55" t="e">
        <f t="shared" si="9"/>
        <v>#N/A</v>
      </c>
      <c r="CA47" s="55" t="e">
        <f t="shared" si="10"/>
        <v>#N/A</v>
      </c>
      <c r="CB47" s="55" t="e">
        <f t="shared" si="11"/>
        <v>#N/A</v>
      </c>
      <c r="CC47" s="55" t="e">
        <f t="shared" si="12"/>
        <v>#N/A</v>
      </c>
      <c r="CD47" s="55" t="e">
        <f t="shared" si="13"/>
        <v>#N/A</v>
      </c>
      <c r="CF47" s="55" t="e">
        <f t="shared" si="14"/>
        <v>#N/A</v>
      </c>
      <c r="CG47" s="55" t="e">
        <f t="shared" si="15"/>
        <v>#N/A</v>
      </c>
      <c r="CH47" s="55" t="e">
        <f t="shared" si="16"/>
        <v>#N/A</v>
      </c>
      <c r="CI47" s="55" t="e">
        <f t="shared" si="17"/>
        <v>#N/A</v>
      </c>
      <c r="CJ47" s="55" t="e">
        <f t="shared" si="18"/>
        <v>#N/A</v>
      </c>
      <c r="CL47" s="55" t="str">
        <f t="shared" si="19"/>
        <v>18MS</v>
      </c>
      <c r="CM47" s="58">
        <f t="shared" si="20"/>
        <v>2.3701262456700418E-3</v>
      </c>
      <c r="CN47" s="58">
        <f t="shared" si="21"/>
        <v>2.1073422678259605E-3</v>
      </c>
      <c r="CO47" s="58">
        <f t="shared" si="22"/>
        <v>2.3050058505285961E-3</v>
      </c>
      <c r="CP47" s="58">
        <f t="shared" si="23"/>
        <v>2.3147343040775164E-3</v>
      </c>
      <c r="CQ47" s="58">
        <f t="shared" si="24"/>
        <v>2.3632719863533515E-3</v>
      </c>
      <c r="CR47" s="5">
        <f t="shared" si="56"/>
        <v>0.97552391958520457</v>
      </c>
      <c r="CS47" s="5">
        <f t="shared" si="57"/>
        <v>0.99540275287078994</v>
      </c>
      <c r="CT47" s="5">
        <f t="shared" si="58"/>
        <v>1.0705425807895252</v>
      </c>
      <c r="CU47" s="5">
        <f t="shared" si="59"/>
        <v>0.99075023385769856</v>
      </c>
      <c r="CV47" s="5">
        <f t="shared" si="60"/>
        <v>0.96170385602171404</v>
      </c>
    </row>
    <row r="48" spans="1:100" x14ac:dyDescent="0.25">
      <c r="A48" s="174" t="str">
        <f t="shared" si="26"/>
        <v>NNNN</v>
      </c>
      <c r="B48" s="174" t="str">
        <f t="shared" si="27"/>
        <v>NNNN</v>
      </c>
      <c r="C48" s="29" t="str">
        <f t="shared" si="28"/>
        <v>NN</v>
      </c>
      <c r="D48" s="29" t="str">
        <f t="shared" si="29"/>
        <v>N</v>
      </c>
      <c r="E48" s="29" t="str">
        <f t="shared" si="30"/>
        <v>N</v>
      </c>
      <c r="F48" s="175" t="s">
        <v>5</v>
      </c>
      <c r="G48" s="175" t="s">
        <v>6</v>
      </c>
      <c r="H48" s="175" t="s">
        <v>7</v>
      </c>
      <c r="I48" s="176">
        <v>34</v>
      </c>
      <c r="J48" s="175" t="s">
        <v>5</v>
      </c>
      <c r="K48" s="175" t="s">
        <v>5</v>
      </c>
      <c r="L48" s="176">
        <v>3931</v>
      </c>
      <c r="M48" s="176">
        <v>2167</v>
      </c>
      <c r="N48" s="176">
        <v>3507</v>
      </c>
      <c r="O48" s="176">
        <v>3394</v>
      </c>
      <c r="P48" s="176">
        <v>3855</v>
      </c>
      <c r="Q48" s="1"/>
      <c r="R48" s="13" t="s">
        <v>191</v>
      </c>
      <c r="S48" s="35">
        <v>17489</v>
      </c>
      <c r="T48" s="35">
        <v>9306</v>
      </c>
      <c r="U48" s="35">
        <v>15971</v>
      </c>
      <c r="V48" s="35">
        <v>15733</v>
      </c>
      <c r="W48" s="35">
        <v>17196</v>
      </c>
      <c r="X48" s="35"/>
      <c r="Y48" s="53">
        <f t="shared" si="31"/>
        <v>19</v>
      </c>
      <c r="Z48" s="52" t="str">
        <f t="shared" si="32"/>
        <v>FM</v>
      </c>
      <c r="AA48" s="52" t="str">
        <f t="shared" si="33"/>
        <v>FM</v>
      </c>
      <c r="AB48" s="1"/>
      <c r="AC48" s="128">
        <f t="shared" si="34"/>
        <v>4.8566066678996326E-3</v>
      </c>
      <c r="AD48" s="128">
        <f t="shared" si="35"/>
        <v>4.4570288964519058E-3</v>
      </c>
      <c r="AE48" s="128">
        <f t="shared" si="36"/>
        <v>5.1115313022482931E-3</v>
      </c>
      <c r="AF48" s="128">
        <f t="shared" si="37"/>
        <v>5.2114646259375456E-3</v>
      </c>
      <c r="AG48" s="128">
        <f t="shared" si="38"/>
        <v>4.875098977607034E-3</v>
      </c>
      <c r="AI48" s="129">
        <f t="shared" ref="AI48:AM57" si="64">IFERROR(IF($Z48="NN",VLOOKUP(CONCATENATE(AI$7,"NNXXX"),bdfactors,8,FALSE),VLOOKUP(CONCATENATE(AI$7,$Y48,$Z48),bdfactors,8,FALSE)),VLOOKUP(CONCATENATE(AI$7,$Y48,"XX"),bdfactors,8,FALSE))</f>
        <v>1.0509999999999999</v>
      </c>
      <c r="AJ48" s="51">
        <f t="shared" si="64"/>
        <v>1.0589999999999999</v>
      </c>
      <c r="AK48" s="48">
        <f t="shared" si="64"/>
        <v>1.1140000000000001</v>
      </c>
      <c r="AL48" s="51">
        <f t="shared" si="64"/>
        <v>1.0409999999999999</v>
      </c>
      <c r="AM48" s="49">
        <f t="shared" si="64"/>
        <v>1.0109999999999999</v>
      </c>
      <c r="AN48" s="15"/>
      <c r="AO48" s="106">
        <f t="shared" si="2"/>
        <v>0.97367107263442543</v>
      </c>
      <c r="AP48" s="106">
        <f t="shared" si="3"/>
        <v>0.9907251083554196</v>
      </c>
      <c r="AQ48" s="106">
        <f t="shared" si="4"/>
        <v>1.0507351850216136</v>
      </c>
      <c r="AR48" s="106">
        <f t="shared" si="5"/>
        <v>0.98132349519111717</v>
      </c>
      <c r="AS48" s="106">
        <f t="shared" si="6"/>
        <v>0.96170385602171404</v>
      </c>
      <c r="AT48" s="15"/>
      <c r="AU48" s="106">
        <f t="shared" si="46"/>
        <v>-2.6328927365574573E-2</v>
      </c>
      <c r="AV48" s="106">
        <f t="shared" si="47"/>
        <v>-9.2748916445803964E-3</v>
      </c>
      <c r="AW48" s="106">
        <f t="shared" si="48"/>
        <v>5.073518502161356E-2</v>
      </c>
      <c r="AX48" s="106">
        <f t="shared" si="49"/>
        <v>-1.8676504808882832E-2</v>
      </c>
      <c r="AY48" s="106">
        <f t="shared" si="50"/>
        <v>-3.8296143978285957E-2</v>
      </c>
      <c r="AZ48" s="15"/>
      <c r="BA48" s="106">
        <f t="shared" si="40"/>
        <v>-2.6328927365574573E-2</v>
      </c>
      <c r="BB48" s="106">
        <f t="shared" si="41"/>
        <v>-9.2748916445803964E-3</v>
      </c>
      <c r="BC48" s="106">
        <f t="shared" si="42"/>
        <v>5.073518502161356E-2</v>
      </c>
      <c r="BD48" s="107">
        <f t="shared" si="43"/>
        <v>-1.8676504808882832E-2</v>
      </c>
      <c r="BE48" s="106">
        <f t="shared" si="44"/>
        <v>-3.8296143978285957E-2</v>
      </c>
      <c r="BF48" s="109"/>
      <c r="BG48" s="223" t="str">
        <f t="shared" si="45"/>
        <v>19XX</v>
      </c>
      <c r="BH48" s="106">
        <f t="shared" si="51"/>
        <v>0.97367107263442543</v>
      </c>
      <c r="BI48" s="106">
        <f t="shared" si="52"/>
        <v>0.9907251083554196</v>
      </c>
      <c r="BJ48" s="106">
        <f t="shared" si="53"/>
        <v>1.0507351850216136</v>
      </c>
      <c r="BK48" s="106">
        <f t="shared" si="54"/>
        <v>0.98132349519111717</v>
      </c>
      <c r="BL48" s="106">
        <f t="shared" si="55"/>
        <v>0.96170385602171404</v>
      </c>
      <c r="BM48" s="109"/>
      <c r="BN48" s="15">
        <f>IF($Z48="NN",VLOOKUP("N",ylfactors,MATCH(BN$7,'Proposed Factors'!$J$3:$P$3,0),FALSE),IF('Query Result 1'!$Y48&lt;49,VLOOKUP("YA",ylfactors,MATCH(BN$7,'Proposed Factors'!$J$3:$P$3,0),FALSE),VLOOKUP("YB",ylfactors,MATCH(BN$7,'Proposed Factors'!$J$3:$P$3,0),FALSE)))</f>
        <v>1</v>
      </c>
      <c r="BO48" s="15">
        <f>IF($Z48="NN",VLOOKUP("N",ylfactors,MATCH(BO$7,'Proposed Factors'!$J$3:$P$3,0),FALSE),IF('Query Result 1'!$Y48&lt;49,VLOOKUP("YA",ylfactors,MATCH(BO$7,'Proposed Factors'!$J$3:$P$3,0),FALSE),VLOOKUP("YB",ylfactors,MATCH(BO$7,'Proposed Factors'!$J$3:$P$3,0),FALSE)))</f>
        <v>1</v>
      </c>
      <c r="BP48" s="15">
        <f>IF($Z48="NN",VLOOKUP("N",ylfactors,MATCH(BP$7,'Proposed Factors'!$J$3:$P$3,0),FALSE),IF('Query Result 1'!$Y48&lt;49,VLOOKUP("YA",ylfactors,MATCH(BP$7,'Proposed Factors'!$J$3:$P$3,0),FALSE),VLOOKUP("YB",ylfactors,MATCH(BP$7,'Proposed Factors'!$J$3:$P$3,0),FALSE)))</f>
        <v>1</v>
      </c>
      <c r="BQ48" s="15">
        <f>IF($Z48="NN",VLOOKUP("N",ylfactors,MATCH(BQ$7,'Proposed Factors'!$J$3:$P$3,0),FALSE),IF('Query Result 1'!$Y48&lt;49,VLOOKUP("YA",ylfactors,MATCH(BQ$7,'Proposed Factors'!$J$3:$P$3,0),FALSE),VLOOKUP("YB",ylfactors,MATCH(BQ$7,'Proposed Factors'!$J$3:$P$3,0),FALSE)))</f>
        <v>1</v>
      </c>
      <c r="BR48" s="15">
        <f>IF($Z48="NN",VLOOKUP("N",ylfactors,MATCH(BR$7,'Proposed Factors'!$J$3:$P$3,0),FALSE),IF('Query Result 1'!$Y48&lt;49,VLOOKUP("YA",ylfactors,MATCH(BR$7,'Proposed Factors'!$J$3:$P$3,0),FALSE),VLOOKUP("YB",ylfactors,MATCH(BR$7,'Proposed Factors'!$J$3:$P$3,0),FALSE)))</f>
        <v>1</v>
      </c>
      <c r="BS48" s="15"/>
      <c r="BT48" s="15" t="e">
        <f>IF($AA48="NN",1,IF($AA48="YY",VLOOKUP("YY",gsdfactors,MATCH(BT$7,'Proposed Factors'!$J$11:$P$11,0),FALSE),VLOOKUP(CONCATENATE($Z48,$AA48),gsdfactors,MATCH(BT$7,'Proposed Factors'!$J$11:$P$11,0),FALSE)))</f>
        <v>#N/A</v>
      </c>
      <c r="BU48" s="15" t="e">
        <f>IF($AA48="NN",1,IF($AA48="YY",VLOOKUP("YY",gsdfactors,MATCH(BU$7,'Proposed Factors'!$J$11:$P$11,0),FALSE),VLOOKUP(CONCATENATE($Z48,$AA48),gsdfactors,MATCH(BU$7,'Proposed Factors'!$J$11:$P$11,0),FALSE)))</f>
        <v>#N/A</v>
      </c>
      <c r="BV48" s="15" t="e">
        <f>IF($AA48="NN",1,IF($AA48="YY",VLOOKUP("YY",gsdfactors,MATCH(BV$7,'Proposed Factors'!$J$11:$P$11,0),FALSE),VLOOKUP(CONCATENATE($Z48,$AA48),gsdfactors,MATCH(BV$7,'Proposed Factors'!$J$11:$P$11,0),FALSE)))</f>
        <v>#N/A</v>
      </c>
      <c r="BW48" s="15" t="e">
        <f>IF($AA48="NN",1,IF($AA48="YY",VLOOKUP("YY",gsdfactors,MATCH(BW$7,'Proposed Factors'!$J$11:$P$11,0),FALSE),VLOOKUP(CONCATENATE($Z48,$AA48),gsdfactors,MATCH(BW$7,'Proposed Factors'!$J$11:$P$11,0),FALSE)))</f>
        <v>#N/A</v>
      </c>
      <c r="BX48" s="15" t="e">
        <f>IF($AA48="NN",1,IF($AA48="YY",VLOOKUP("YY",gsdfactors,MATCH(BX$7,'Proposed Factors'!$J$11:$P$11,0),FALSE),VLOOKUP(CONCATENATE($Z48,$AA48),gsdfactors,MATCH(BX$7,'Proposed Factors'!$J$11:$P$11,0),FALSE)))</f>
        <v>#N/A</v>
      </c>
      <c r="BZ48" s="55" t="e">
        <f t="shared" si="9"/>
        <v>#N/A</v>
      </c>
      <c r="CA48" s="55" t="e">
        <f t="shared" si="10"/>
        <v>#N/A</v>
      </c>
      <c r="CB48" s="55" t="e">
        <f t="shared" si="11"/>
        <v>#N/A</v>
      </c>
      <c r="CC48" s="55" t="e">
        <f t="shared" si="12"/>
        <v>#N/A</v>
      </c>
      <c r="CD48" s="55" t="e">
        <f t="shared" si="13"/>
        <v>#N/A</v>
      </c>
      <c r="CF48" s="55" t="e">
        <f t="shared" si="14"/>
        <v>#N/A</v>
      </c>
      <c r="CG48" s="55" t="e">
        <f t="shared" si="15"/>
        <v>#N/A</v>
      </c>
      <c r="CH48" s="55" t="e">
        <f t="shared" si="16"/>
        <v>#N/A</v>
      </c>
      <c r="CI48" s="55" t="e">
        <f t="shared" si="17"/>
        <v>#N/A</v>
      </c>
      <c r="CJ48" s="55" t="e">
        <f t="shared" si="18"/>
        <v>#N/A</v>
      </c>
      <c r="CL48" s="55" t="str">
        <f t="shared" si="19"/>
        <v>19FM</v>
      </c>
      <c r="CM48" s="58">
        <f t="shared" si="20"/>
        <v>4.8566066678996326E-3</v>
      </c>
      <c r="CN48" s="58">
        <f t="shared" si="21"/>
        <v>4.4570288964519058E-3</v>
      </c>
      <c r="CO48" s="58">
        <f t="shared" si="22"/>
        <v>5.1115313022482931E-3</v>
      </c>
      <c r="CP48" s="58">
        <f t="shared" si="23"/>
        <v>5.2114646259375456E-3</v>
      </c>
      <c r="CQ48" s="58">
        <f t="shared" si="24"/>
        <v>4.875098977607034E-3</v>
      </c>
      <c r="CR48" s="5">
        <f t="shared" si="56"/>
        <v>0.97367107263442543</v>
      </c>
      <c r="CS48" s="5">
        <f t="shared" si="57"/>
        <v>0.9907251083554196</v>
      </c>
      <c r="CT48" s="5">
        <f t="shared" si="58"/>
        <v>1.0507351850216136</v>
      </c>
      <c r="CU48" s="5">
        <f t="shared" si="59"/>
        <v>0.98132349519111717</v>
      </c>
      <c r="CV48" s="5">
        <f t="shared" si="60"/>
        <v>0.96170385602171404</v>
      </c>
    </row>
    <row r="49" spans="1:100" x14ac:dyDescent="0.25">
      <c r="A49" s="174" t="str">
        <f t="shared" si="26"/>
        <v>NNNN</v>
      </c>
      <c r="B49" s="174" t="str">
        <f t="shared" si="27"/>
        <v>NNNN</v>
      </c>
      <c r="C49" s="29" t="str">
        <f t="shared" si="28"/>
        <v>NN</v>
      </c>
      <c r="D49" s="29" t="str">
        <f t="shared" si="29"/>
        <v>N</v>
      </c>
      <c r="E49" s="29" t="str">
        <f t="shared" si="30"/>
        <v>N</v>
      </c>
      <c r="F49" s="175" t="s">
        <v>5</v>
      </c>
      <c r="G49" s="175" t="s">
        <v>6</v>
      </c>
      <c r="H49" s="175" t="s">
        <v>7</v>
      </c>
      <c r="I49" s="176">
        <v>35</v>
      </c>
      <c r="J49" s="175" t="s">
        <v>5</v>
      </c>
      <c r="K49" s="175" t="s">
        <v>5</v>
      </c>
      <c r="L49" s="176">
        <v>3792</v>
      </c>
      <c r="M49" s="176">
        <v>2182</v>
      </c>
      <c r="N49" s="176">
        <v>3370</v>
      </c>
      <c r="O49" s="176">
        <v>3235</v>
      </c>
      <c r="P49" s="176">
        <v>3707</v>
      </c>
      <c r="Q49" s="1"/>
      <c r="R49" s="13" t="s">
        <v>275</v>
      </c>
      <c r="S49" s="35">
        <v>8812</v>
      </c>
      <c r="T49" s="35">
        <v>4769</v>
      </c>
      <c r="U49" s="35">
        <v>7984</v>
      </c>
      <c r="V49" s="35">
        <v>7836</v>
      </c>
      <c r="W49" s="35">
        <v>8647</v>
      </c>
      <c r="X49" s="35"/>
      <c r="Y49" s="53">
        <f t="shared" si="31"/>
        <v>19</v>
      </c>
      <c r="Z49" s="52" t="str">
        <f t="shared" si="32"/>
        <v>FS</v>
      </c>
      <c r="AA49" s="52" t="str">
        <f t="shared" si="33"/>
        <v>FS</v>
      </c>
      <c r="AB49" s="1"/>
      <c r="AC49" s="128">
        <f t="shared" si="34"/>
        <v>2.4470477418681203E-3</v>
      </c>
      <c r="AD49" s="128">
        <f t="shared" si="35"/>
        <v>2.2840716534686376E-3</v>
      </c>
      <c r="AE49" s="128">
        <f t="shared" si="36"/>
        <v>2.5552855749264524E-3</v>
      </c>
      <c r="AF49" s="128">
        <f t="shared" si="37"/>
        <v>2.5956293655912161E-3</v>
      </c>
      <c r="AG49" s="128">
        <f t="shared" si="38"/>
        <v>2.4514410827732045E-3</v>
      </c>
      <c r="AI49" s="129">
        <f t="shared" si="64"/>
        <v>1.0509999999999999</v>
      </c>
      <c r="AJ49" s="51">
        <f t="shared" si="64"/>
        <v>1.0589999999999999</v>
      </c>
      <c r="AK49" s="48">
        <f t="shared" si="64"/>
        <v>1.1140000000000001</v>
      </c>
      <c r="AL49" s="51">
        <f t="shared" si="64"/>
        <v>1.0409999999999999</v>
      </c>
      <c r="AM49" s="49">
        <f t="shared" si="64"/>
        <v>1.0109999999999999</v>
      </c>
      <c r="AN49" s="15"/>
      <c r="AO49" s="106">
        <f t="shared" si="2"/>
        <v>0.97367107263442543</v>
      </c>
      <c r="AP49" s="106">
        <f t="shared" si="3"/>
        <v>0.9907251083554196</v>
      </c>
      <c r="AQ49" s="106">
        <f t="shared" si="4"/>
        <v>1.0507351850216136</v>
      </c>
      <c r="AR49" s="106">
        <f t="shared" si="5"/>
        <v>0.98132349519111717</v>
      </c>
      <c r="AS49" s="106">
        <f t="shared" si="6"/>
        <v>0.96170385602171404</v>
      </c>
      <c r="AT49" s="15"/>
      <c r="AU49" s="106">
        <f t="shared" si="46"/>
        <v>-2.6328927365574573E-2</v>
      </c>
      <c r="AV49" s="106">
        <f t="shared" si="47"/>
        <v>-9.2748916445803964E-3</v>
      </c>
      <c r="AW49" s="106">
        <f t="shared" si="48"/>
        <v>5.073518502161356E-2</v>
      </c>
      <c r="AX49" s="106">
        <f t="shared" si="49"/>
        <v>-1.8676504808882832E-2</v>
      </c>
      <c r="AY49" s="106">
        <f t="shared" si="50"/>
        <v>-3.8296143978285957E-2</v>
      </c>
      <c r="AZ49" s="15"/>
      <c r="BA49" s="106">
        <f t="shared" si="40"/>
        <v>-2.6328927365574573E-2</v>
      </c>
      <c r="BB49" s="106">
        <f t="shared" si="41"/>
        <v>-9.2748916445803964E-3</v>
      </c>
      <c r="BC49" s="106">
        <f t="shared" si="42"/>
        <v>5.073518502161356E-2</v>
      </c>
      <c r="BD49" s="107">
        <f t="shared" si="43"/>
        <v>-1.8676504808882832E-2</v>
      </c>
      <c r="BE49" s="106">
        <f t="shared" si="44"/>
        <v>-3.8296143978285957E-2</v>
      </c>
      <c r="BF49" s="109"/>
      <c r="BG49" s="223" t="str">
        <f t="shared" si="45"/>
        <v>19XX</v>
      </c>
      <c r="BH49" s="106">
        <f t="shared" si="51"/>
        <v>0.97367107263442543</v>
      </c>
      <c r="BI49" s="106">
        <f t="shared" si="52"/>
        <v>0.9907251083554196</v>
      </c>
      <c r="BJ49" s="106">
        <f t="shared" si="53"/>
        <v>1.0507351850216136</v>
      </c>
      <c r="BK49" s="106">
        <f t="shared" si="54"/>
        <v>0.98132349519111717</v>
      </c>
      <c r="BL49" s="106">
        <f t="shared" si="55"/>
        <v>0.96170385602171404</v>
      </c>
      <c r="BM49" s="109"/>
      <c r="BN49" s="15">
        <f>IF($Z49="NN",VLOOKUP("N",ylfactors,MATCH(BN$7,'Proposed Factors'!$J$3:$P$3,0),FALSE),IF('Query Result 1'!$Y49&lt;49,VLOOKUP("YA",ylfactors,MATCH(BN$7,'Proposed Factors'!$J$3:$P$3,0),FALSE),VLOOKUP("YB",ylfactors,MATCH(BN$7,'Proposed Factors'!$J$3:$P$3,0),FALSE)))</f>
        <v>1</v>
      </c>
      <c r="BO49" s="15">
        <f>IF($Z49="NN",VLOOKUP("N",ylfactors,MATCH(BO$7,'Proposed Factors'!$J$3:$P$3,0),FALSE),IF('Query Result 1'!$Y49&lt;49,VLOOKUP("YA",ylfactors,MATCH(BO$7,'Proposed Factors'!$J$3:$P$3,0),FALSE),VLOOKUP("YB",ylfactors,MATCH(BO$7,'Proposed Factors'!$J$3:$P$3,0),FALSE)))</f>
        <v>1</v>
      </c>
      <c r="BP49" s="15">
        <f>IF($Z49="NN",VLOOKUP("N",ylfactors,MATCH(BP$7,'Proposed Factors'!$J$3:$P$3,0),FALSE),IF('Query Result 1'!$Y49&lt;49,VLOOKUP("YA",ylfactors,MATCH(BP$7,'Proposed Factors'!$J$3:$P$3,0),FALSE),VLOOKUP("YB",ylfactors,MATCH(BP$7,'Proposed Factors'!$J$3:$P$3,0),FALSE)))</f>
        <v>1</v>
      </c>
      <c r="BQ49" s="15">
        <f>IF($Z49="NN",VLOOKUP("N",ylfactors,MATCH(BQ$7,'Proposed Factors'!$J$3:$P$3,0),FALSE),IF('Query Result 1'!$Y49&lt;49,VLOOKUP("YA",ylfactors,MATCH(BQ$7,'Proposed Factors'!$J$3:$P$3,0),FALSE),VLOOKUP("YB",ylfactors,MATCH(BQ$7,'Proposed Factors'!$J$3:$P$3,0),FALSE)))</f>
        <v>1</v>
      </c>
      <c r="BR49" s="15">
        <f>IF($Z49="NN",VLOOKUP("N",ylfactors,MATCH(BR$7,'Proposed Factors'!$J$3:$P$3,0),FALSE),IF('Query Result 1'!$Y49&lt;49,VLOOKUP("YA",ylfactors,MATCH(BR$7,'Proposed Factors'!$J$3:$P$3,0),FALSE),VLOOKUP("YB",ylfactors,MATCH(BR$7,'Proposed Factors'!$J$3:$P$3,0),FALSE)))</f>
        <v>1</v>
      </c>
      <c r="BS49" s="15"/>
      <c r="BT49" s="15" t="e">
        <f>IF($AA49="NN",1,IF($AA49="YY",VLOOKUP("YY",gsdfactors,MATCH(BT$7,'Proposed Factors'!$J$11:$P$11,0),FALSE),VLOOKUP(CONCATENATE($Z49,$AA49),gsdfactors,MATCH(BT$7,'Proposed Factors'!$J$11:$P$11,0),FALSE)))</f>
        <v>#N/A</v>
      </c>
      <c r="BU49" s="15" t="e">
        <f>IF($AA49="NN",1,IF($AA49="YY",VLOOKUP("YY",gsdfactors,MATCH(BU$7,'Proposed Factors'!$J$11:$P$11,0),FALSE),VLOOKUP(CONCATENATE($Z49,$AA49),gsdfactors,MATCH(BU$7,'Proposed Factors'!$J$11:$P$11,0),FALSE)))</f>
        <v>#N/A</v>
      </c>
      <c r="BV49" s="15" t="e">
        <f>IF($AA49="NN",1,IF($AA49="YY",VLOOKUP("YY",gsdfactors,MATCH(BV$7,'Proposed Factors'!$J$11:$P$11,0),FALSE),VLOOKUP(CONCATENATE($Z49,$AA49),gsdfactors,MATCH(BV$7,'Proposed Factors'!$J$11:$P$11,0),FALSE)))</f>
        <v>#N/A</v>
      </c>
      <c r="BW49" s="15" t="e">
        <f>IF($AA49="NN",1,IF($AA49="YY",VLOOKUP("YY",gsdfactors,MATCH(BW$7,'Proposed Factors'!$J$11:$P$11,0),FALSE),VLOOKUP(CONCATENATE($Z49,$AA49),gsdfactors,MATCH(BW$7,'Proposed Factors'!$J$11:$P$11,0),FALSE)))</f>
        <v>#N/A</v>
      </c>
      <c r="BX49" s="15" t="e">
        <f>IF($AA49="NN",1,IF($AA49="YY",VLOOKUP("YY",gsdfactors,MATCH(BX$7,'Proposed Factors'!$J$11:$P$11,0),FALSE),VLOOKUP(CONCATENATE($Z49,$AA49),gsdfactors,MATCH(BX$7,'Proposed Factors'!$J$11:$P$11,0),FALSE)))</f>
        <v>#N/A</v>
      </c>
      <c r="BZ49" s="55" t="e">
        <f t="shared" si="9"/>
        <v>#N/A</v>
      </c>
      <c r="CA49" s="55" t="e">
        <f t="shared" si="10"/>
        <v>#N/A</v>
      </c>
      <c r="CB49" s="55" t="e">
        <f t="shared" si="11"/>
        <v>#N/A</v>
      </c>
      <c r="CC49" s="55" t="e">
        <f t="shared" si="12"/>
        <v>#N/A</v>
      </c>
      <c r="CD49" s="55" t="e">
        <f t="shared" si="13"/>
        <v>#N/A</v>
      </c>
      <c r="CF49" s="55" t="e">
        <f t="shared" si="14"/>
        <v>#N/A</v>
      </c>
      <c r="CG49" s="55" t="e">
        <f t="shared" si="15"/>
        <v>#N/A</v>
      </c>
      <c r="CH49" s="55" t="e">
        <f t="shared" si="16"/>
        <v>#N/A</v>
      </c>
      <c r="CI49" s="55" t="e">
        <f t="shared" si="17"/>
        <v>#N/A</v>
      </c>
      <c r="CJ49" s="55" t="e">
        <f t="shared" si="18"/>
        <v>#N/A</v>
      </c>
      <c r="CL49" s="55" t="str">
        <f t="shared" si="19"/>
        <v>19FS</v>
      </c>
      <c r="CM49" s="58">
        <f t="shared" si="20"/>
        <v>2.4470477418681203E-3</v>
      </c>
      <c r="CN49" s="58">
        <f t="shared" si="21"/>
        <v>2.2840716534686376E-3</v>
      </c>
      <c r="CO49" s="58">
        <f t="shared" si="22"/>
        <v>2.5552855749264524E-3</v>
      </c>
      <c r="CP49" s="58">
        <f t="shared" si="23"/>
        <v>2.5956293655912161E-3</v>
      </c>
      <c r="CQ49" s="58">
        <f t="shared" si="24"/>
        <v>2.4514410827732045E-3</v>
      </c>
      <c r="CR49" s="5">
        <f t="shared" si="56"/>
        <v>0.97367107263442543</v>
      </c>
      <c r="CS49" s="5">
        <f t="shared" si="57"/>
        <v>0.9907251083554196</v>
      </c>
      <c r="CT49" s="5">
        <f t="shared" si="58"/>
        <v>1.0507351850216136</v>
      </c>
      <c r="CU49" s="5">
        <f t="shared" si="59"/>
        <v>0.98132349519111717</v>
      </c>
      <c r="CV49" s="5">
        <f t="shared" si="60"/>
        <v>0.96170385602171404</v>
      </c>
    </row>
    <row r="50" spans="1:100" x14ac:dyDescent="0.25">
      <c r="A50" s="174" t="str">
        <f t="shared" si="26"/>
        <v>NNNN</v>
      </c>
      <c r="B50" s="174" t="str">
        <f t="shared" si="27"/>
        <v>NNNN</v>
      </c>
      <c r="C50" s="29" t="str">
        <f t="shared" si="28"/>
        <v>NN</v>
      </c>
      <c r="D50" s="29" t="str">
        <f t="shared" si="29"/>
        <v>N</v>
      </c>
      <c r="E50" s="29" t="str">
        <f t="shared" si="30"/>
        <v>N</v>
      </c>
      <c r="F50" s="175" t="s">
        <v>5</v>
      </c>
      <c r="G50" s="175" t="s">
        <v>6</v>
      </c>
      <c r="H50" s="175" t="s">
        <v>7</v>
      </c>
      <c r="I50" s="176">
        <v>36</v>
      </c>
      <c r="J50" s="175" t="s">
        <v>5</v>
      </c>
      <c r="K50" s="175" t="s">
        <v>5</v>
      </c>
      <c r="L50" s="176">
        <v>3961</v>
      </c>
      <c r="M50" s="176">
        <v>2294</v>
      </c>
      <c r="N50" s="176">
        <v>3483</v>
      </c>
      <c r="O50" s="176">
        <v>3338</v>
      </c>
      <c r="P50" s="176">
        <v>3896</v>
      </c>
      <c r="Q50" s="1"/>
      <c r="R50" s="13" t="s">
        <v>359</v>
      </c>
      <c r="S50" s="35">
        <v>14011</v>
      </c>
      <c r="T50" s="35">
        <v>7081</v>
      </c>
      <c r="U50" s="35">
        <v>12278</v>
      </c>
      <c r="V50" s="35">
        <v>12030</v>
      </c>
      <c r="W50" s="35">
        <v>13746</v>
      </c>
      <c r="X50" s="35"/>
      <c r="Y50" s="53">
        <f t="shared" si="31"/>
        <v>19</v>
      </c>
      <c r="Z50" s="52" t="str">
        <f t="shared" si="32"/>
        <v>MM</v>
      </c>
      <c r="AA50" s="52" t="str">
        <f t="shared" si="33"/>
        <v>MM</v>
      </c>
      <c r="AB50" s="1"/>
      <c r="AC50" s="128">
        <f t="shared" si="34"/>
        <v>3.8907836939757415E-3</v>
      </c>
      <c r="AD50" s="128">
        <f t="shared" si="35"/>
        <v>3.3913842269262784E-3</v>
      </c>
      <c r="AE50" s="128">
        <f t="shared" si="36"/>
        <v>3.9295837035254232E-3</v>
      </c>
      <c r="AF50" s="128">
        <f t="shared" si="37"/>
        <v>3.9848674410493017E-3</v>
      </c>
      <c r="AG50" s="128">
        <f t="shared" si="38"/>
        <v>3.8970173613739412E-3</v>
      </c>
      <c r="AI50" s="129">
        <f t="shared" si="64"/>
        <v>1.0509999999999999</v>
      </c>
      <c r="AJ50" s="51">
        <f t="shared" si="64"/>
        <v>1.0589999999999999</v>
      </c>
      <c r="AK50" s="48">
        <f t="shared" si="64"/>
        <v>1.1140000000000001</v>
      </c>
      <c r="AL50" s="51">
        <f t="shared" si="64"/>
        <v>1.0409999999999999</v>
      </c>
      <c r="AM50" s="49">
        <f t="shared" si="64"/>
        <v>1.0109999999999999</v>
      </c>
      <c r="AN50" s="15"/>
      <c r="AO50" s="106">
        <f t="shared" si="2"/>
        <v>0.97367107263442543</v>
      </c>
      <c r="AP50" s="106">
        <f t="shared" si="3"/>
        <v>0.9907251083554196</v>
      </c>
      <c r="AQ50" s="106">
        <f t="shared" si="4"/>
        <v>1.0507351850216136</v>
      </c>
      <c r="AR50" s="106">
        <f t="shared" si="5"/>
        <v>0.98132349519111717</v>
      </c>
      <c r="AS50" s="106">
        <f t="shared" si="6"/>
        <v>0.96170385602171404</v>
      </c>
      <c r="AT50" s="15"/>
      <c r="AU50" s="106">
        <f t="shared" si="46"/>
        <v>-2.6328927365574573E-2</v>
      </c>
      <c r="AV50" s="106">
        <f t="shared" si="47"/>
        <v>-9.2748916445803964E-3</v>
      </c>
      <c r="AW50" s="106">
        <f t="shared" si="48"/>
        <v>5.073518502161356E-2</v>
      </c>
      <c r="AX50" s="106">
        <f t="shared" si="49"/>
        <v>-1.8676504808882832E-2</v>
      </c>
      <c r="AY50" s="106">
        <f t="shared" si="50"/>
        <v>-3.8296143978285957E-2</v>
      </c>
      <c r="AZ50" s="15"/>
      <c r="BA50" s="106">
        <f t="shared" si="40"/>
        <v>-2.6328927365574573E-2</v>
      </c>
      <c r="BB50" s="106">
        <f t="shared" si="41"/>
        <v>-9.2748916445803964E-3</v>
      </c>
      <c r="BC50" s="106">
        <f t="shared" si="42"/>
        <v>5.073518502161356E-2</v>
      </c>
      <c r="BD50" s="107">
        <f t="shared" si="43"/>
        <v>-1.8676504808882832E-2</v>
      </c>
      <c r="BE50" s="106">
        <f t="shared" si="44"/>
        <v>-3.8296143978285957E-2</v>
      </c>
      <c r="BF50" s="109"/>
      <c r="BG50" s="223" t="str">
        <f t="shared" si="45"/>
        <v>19XX</v>
      </c>
      <c r="BH50" s="106">
        <f t="shared" si="51"/>
        <v>0.97367107263442543</v>
      </c>
      <c r="BI50" s="106">
        <f t="shared" si="52"/>
        <v>0.9907251083554196</v>
      </c>
      <c r="BJ50" s="106">
        <f t="shared" si="53"/>
        <v>1.0507351850216136</v>
      </c>
      <c r="BK50" s="106">
        <f t="shared" si="54"/>
        <v>0.98132349519111717</v>
      </c>
      <c r="BL50" s="106">
        <f t="shared" si="55"/>
        <v>0.96170385602171404</v>
      </c>
      <c r="BM50" s="109"/>
      <c r="BN50" s="15">
        <f>IF($Z50="NN",VLOOKUP("N",ylfactors,MATCH(BN$7,'Proposed Factors'!$J$3:$P$3,0),FALSE),IF('Query Result 1'!$Y50&lt;49,VLOOKUP("YA",ylfactors,MATCH(BN$7,'Proposed Factors'!$J$3:$P$3,0),FALSE),VLOOKUP("YB",ylfactors,MATCH(BN$7,'Proposed Factors'!$J$3:$P$3,0),FALSE)))</f>
        <v>1</v>
      </c>
      <c r="BO50" s="15">
        <f>IF($Z50="NN",VLOOKUP("N",ylfactors,MATCH(BO$7,'Proposed Factors'!$J$3:$P$3,0),FALSE),IF('Query Result 1'!$Y50&lt;49,VLOOKUP("YA",ylfactors,MATCH(BO$7,'Proposed Factors'!$J$3:$P$3,0),FALSE),VLOOKUP("YB",ylfactors,MATCH(BO$7,'Proposed Factors'!$J$3:$P$3,0),FALSE)))</f>
        <v>1</v>
      </c>
      <c r="BP50" s="15">
        <f>IF($Z50="NN",VLOOKUP("N",ylfactors,MATCH(BP$7,'Proposed Factors'!$J$3:$P$3,0),FALSE),IF('Query Result 1'!$Y50&lt;49,VLOOKUP("YA",ylfactors,MATCH(BP$7,'Proposed Factors'!$J$3:$P$3,0),FALSE),VLOOKUP("YB",ylfactors,MATCH(BP$7,'Proposed Factors'!$J$3:$P$3,0),FALSE)))</f>
        <v>1</v>
      </c>
      <c r="BQ50" s="15">
        <f>IF($Z50="NN",VLOOKUP("N",ylfactors,MATCH(BQ$7,'Proposed Factors'!$J$3:$P$3,0),FALSE),IF('Query Result 1'!$Y50&lt;49,VLOOKUP("YA",ylfactors,MATCH(BQ$7,'Proposed Factors'!$J$3:$P$3,0),FALSE),VLOOKUP("YB",ylfactors,MATCH(BQ$7,'Proposed Factors'!$J$3:$P$3,0),FALSE)))</f>
        <v>1</v>
      </c>
      <c r="BR50" s="15">
        <f>IF($Z50="NN",VLOOKUP("N",ylfactors,MATCH(BR$7,'Proposed Factors'!$J$3:$P$3,0),FALSE),IF('Query Result 1'!$Y50&lt;49,VLOOKUP("YA",ylfactors,MATCH(BR$7,'Proposed Factors'!$J$3:$P$3,0),FALSE),VLOOKUP("YB",ylfactors,MATCH(BR$7,'Proposed Factors'!$J$3:$P$3,0),FALSE)))</f>
        <v>1</v>
      </c>
      <c r="BS50" s="15"/>
      <c r="BT50" s="15" t="e">
        <f>IF($AA50="NN",1,IF($AA50="YY",VLOOKUP("YY",gsdfactors,MATCH(BT$7,'Proposed Factors'!$J$11:$P$11,0),FALSE),VLOOKUP(CONCATENATE($Z50,$AA50),gsdfactors,MATCH(BT$7,'Proposed Factors'!$J$11:$P$11,0),FALSE)))</f>
        <v>#N/A</v>
      </c>
      <c r="BU50" s="15" t="e">
        <f>IF($AA50="NN",1,IF($AA50="YY",VLOOKUP("YY",gsdfactors,MATCH(BU$7,'Proposed Factors'!$J$11:$P$11,0),FALSE),VLOOKUP(CONCATENATE($Z50,$AA50),gsdfactors,MATCH(BU$7,'Proposed Factors'!$J$11:$P$11,0),FALSE)))</f>
        <v>#N/A</v>
      </c>
      <c r="BV50" s="15" t="e">
        <f>IF($AA50="NN",1,IF($AA50="YY",VLOOKUP("YY",gsdfactors,MATCH(BV$7,'Proposed Factors'!$J$11:$P$11,0),FALSE),VLOOKUP(CONCATENATE($Z50,$AA50),gsdfactors,MATCH(BV$7,'Proposed Factors'!$J$11:$P$11,0),FALSE)))</f>
        <v>#N/A</v>
      </c>
      <c r="BW50" s="15" t="e">
        <f>IF($AA50="NN",1,IF($AA50="YY",VLOOKUP("YY",gsdfactors,MATCH(BW$7,'Proposed Factors'!$J$11:$P$11,0),FALSE),VLOOKUP(CONCATENATE($Z50,$AA50),gsdfactors,MATCH(BW$7,'Proposed Factors'!$J$11:$P$11,0),FALSE)))</f>
        <v>#N/A</v>
      </c>
      <c r="BX50" s="15" t="e">
        <f>IF($AA50="NN",1,IF($AA50="YY",VLOOKUP("YY",gsdfactors,MATCH(BX$7,'Proposed Factors'!$J$11:$P$11,0),FALSE),VLOOKUP(CONCATENATE($Z50,$AA50),gsdfactors,MATCH(BX$7,'Proposed Factors'!$J$11:$P$11,0),FALSE)))</f>
        <v>#N/A</v>
      </c>
      <c r="BZ50" s="55" t="e">
        <f t="shared" si="9"/>
        <v>#N/A</v>
      </c>
      <c r="CA50" s="55" t="e">
        <f t="shared" si="10"/>
        <v>#N/A</v>
      </c>
      <c r="CB50" s="55" t="e">
        <f t="shared" si="11"/>
        <v>#N/A</v>
      </c>
      <c r="CC50" s="55" t="e">
        <f t="shared" si="12"/>
        <v>#N/A</v>
      </c>
      <c r="CD50" s="55" t="e">
        <f t="shared" si="13"/>
        <v>#N/A</v>
      </c>
      <c r="CF50" s="55" t="e">
        <f t="shared" si="14"/>
        <v>#N/A</v>
      </c>
      <c r="CG50" s="55" t="e">
        <f t="shared" si="15"/>
        <v>#N/A</v>
      </c>
      <c r="CH50" s="55" t="e">
        <f t="shared" si="16"/>
        <v>#N/A</v>
      </c>
      <c r="CI50" s="55" t="e">
        <f t="shared" si="17"/>
        <v>#N/A</v>
      </c>
      <c r="CJ50" s="55" t="e">
        <f t="shared" si="18"/>
        <v>#N/A</v>
      </c>
      <c r="CL50" s="55" t="str">
        <f t="shared" si="19"/>
        <v>19MM</v>
      </c>
      <c r="CM50" s="58">
        <f t="shared" si="20"/>
        <v>3.8907836939757415E-3</v>
      </c>
      <c r="CN50" s="58">
        <f t="shared" si="21"/>
        <v>3.3913842269262784E-3</v>
      </c>
      <c r="CO50" s="58">
        <f t="shared" si="22"/>
        <v>3.9295837035254232E-3</v>
      </c>
      <c r="CP50" s="58">
        <f t="shared" si="23"/>
        <v>3.9848674410493017E-3</v>
      </c>
      <c r="CQ50" s="58">
        <f t="shared" si="24"/>
        <v>3.8970173613739412E-3</v>
      </c>
      <c r="CR50" s="5">
        <f t="shared" si="56"/>
        <v>0.97367107263442543</v>
      </c>
      <c r="CS50" s="5">
        <f t="shared" si="57"/>
        <v>0.9907251083554196</v>
      </c>
      <c r="CT50" s="5">
        <f t="shared" si="58"/>
        <v>1.0507351850216136</v>
      </c>
      <c r="CU50" s="5">
        <f t="shared" si="59"/>
        <v>0.98132349519111717</v>
      </c>
      <c r="CV50" s="5">
        <f t="shared" si="60"/>
        <v>0.96170385602171404</v>
      </c>
    </row>
    <row r="51" spans="1:100" x14ac:dyDescent="0.25">
      <c r="A51" s="174" t="str">
        <f t="shared" si="26"/>
        <v>NNNN</v>
      </c>
      <c r="B51" s="174" t="str">
        <f t="shared" si="27"/>
        <v>NNNN</v>
      </c>
      <c r="C51" s="29" t="str">
        <f t="shared" si="28"/>
        <v>NN</v>
      </c>
      <c r="D51" s="29" t="str">
        <f t="shared" si="29"/>
        <v>N</v>
      </c>
      <c r="E51" s="29" t="str">
        <f t="shared" si="30"/>
        <v>N</v>
      </c>
      <c r="F51" s="175" t="s">
        <v>5</v>
      </c>
      <c r="G51" s="175" t="s">
        <v>6</v>
      </c>
      <c r="H51" s="175" t="s">
        <v>7</v>
      </c>
      <c r="I51" s="176">
        <v>37</v>
      </c>
      <c r="J51" s="175" t="s">
        <v>5</v>
      </c>
      <c r="K51" s="175" t="s">
        <v>5</v>
      </c>
      <c r="L51" s="176">
        <v>4112</v>
      </c>
      <c r="M51" s="176">
        <v>2420</v>
      </c>
      <c r="N51" s="176">
        <v>3612</v>
      </c>
      <c r="O51" s="176">
        <v>3454</v>
      </c>
      <c r="P51" s="176">
        <v>4037</v>
      </c>
      <c r="Q51" s="1"/>
      <c r="R51" s="13" t="s">
        <v>443</v>
      </c>
      <c r="S51" s="35">
        <v>8495</v>
      </c>
      <c r="T51" s="35">
        <v>4488</v>
      </c>
      <c r="U51" s="35">
        <v>7224</v>
      </c>
      <c r="V51" s="35">
        <v>7009</v>
      </c>
      <c r="W51" s="35">
        <v>8313</v>
      </c>
      <c r="X51" s="35"/>
      <c r="Y51" s="53">
        <f t="shared" si="31"/>
        <v>19</v>
      </c>
      <c r="Z51" s="52" t="str">
        <f t="shared" si="32"/>
        <v>MS</v>
      </c>
      <c r="AA51" s="52" t="str">
        <f t="shared" si="33"/>
        <v>MS</v>
      </c>
      <c r="AB51" s="1"/>
      <c r="AC51" s="128">
        <f t="shared" si="34"/>
        <v>2.3590184483851208E-3</v>
      </c>
      <c r="AD51" s="128">
        <f t="shared" si="35"/>
        <v>2.1494891131824795E-3</v>
      </c>
      <c r="AE51" s="128">
        <f t="shared" si="36"/>
        <v>2.3120469680947761E-3</v>
      </c>
      <c r="AF51" s="128">
        <f t="shared" si="37"/>
        <v>2.3216904317800964E-3</v>
      </c>
      <c r="AG51" s="128">
        <f t="shared" si="38"/>
        <v>2.356751442245131E-3</v>
      </c>
      <c r="AI51" s="129">
        <f t="shared" si="64"/>
        <v>1.0509999999999999</v>
      </c>
      <c r="AJ51" s="51">
        <f t="shared" si="64"/>
        <v>1.0589999999999999</v>
      </c>
      <c r="AK51" s="48">
        <f t="shared" si="64"/>
        <v>1.1140000000000001</v>
      </c>
      <c r="AL51" s="51">
        <f t="shared" si="64"/>
        <v>1.0409999999999999</v>
      </c>
      <c r="AM51" s="49">
        <f t="shared" si="64"/>
        <v>1.0109999999999999</v>
      </c>
      <c r="AN51" s="15"/>
      <c r="AO51" s="106">
        <f t="shared" si="2"/>
        <v>0.97367107263442543</v>
      </c>
      <c r="AP51" s="106">
        <f t="shared" si="3"/>
        <v>0.9907251083554196</v>
      </c>
      <c r="AQ51" s="106">
        <f t="shared" si="4"/>
        <v>1.0507351850216136</v>
      </c>
      <c r="AR51" s="106">
        <f t="shared" si="5"/>
        <v>0.98132349519111717</v>
      </c>
      <c r="AS51" s="106">
        <f t="shared" si="6"/>
        <v>0.96170385602171404</v>
      </c>
      <c r="AT51" s="15"/>
      <c r="AU51" s="106">
        <f t="shared" si="46"/>
        <v>-2.6328927365574573E-2</v>
      </c>
      <c r="AV51" s="106">
        <f t="shared" si="47"/>
        <v>-9.2748916445803964E-3</v>
      </c>
      <c r="AW51" s="106">
        <f t="shared" si="48"/>
        <v>5.073518502161356E-2</v>
      </c>
      <c r="AX51" s="106">
        <f t="shared" si="49"/>
        <v>-1.8676504808882832E-2</v>
      </c>
      <c r="AY51" s="106">
        <f t="shared" si="50"/>
        <v>-3.8296143978285957E-2</v>
      </c>
      <c r="AZ51" s="15"/>
      <c r="BA51" s="106">
        <f t="shared" si="40"/>
        <v>-2.6328927365574573E-2</v>
      </c>
      <c r="BB51" s="106">
        <f t="shared" si="41"/>
        <v>-9.2748916445803964E-3</v>
      </c>
      <c r="BC51" s="106">
        <f t="shared" si="42"/>
        <v>5.073518502161356E-2</v>
      </c>
      <c r="BD51" s="107">
        <f t="shared" si="43"/>
        <v>-1.8676504808882832E-2</v>
      </c>
      <c r="BE51" s="106">
        <f t="shared" si="44"/>
        <v>-3.8296143978285957E-2</v>
      </c>
      <c r="BF51" s="109"/>
      <c r="BG51" s="223" t="str">
        <f t="shared" si="45"/>
        <v>19XX</v>
      </c>
      <c r="BH51" s="106">
        <f t="shared" si="51"/>
        <v>0.97367107263442543</v>
      </c>
      <c r="BI51" s="106">
        <f t="shared" si="52"/>
        <v>0.9907251083554196</v>
      </c>
      <c r="BJ51" s="106">
        <f t="shared" si="53"/>
        <v>1.0507351850216136</v>
      </c>
      <c r="BK51" s="106">
        <f t="shared" si="54"/>
        <v>0.98132349519111717</v>
      </c>
      <c r="BL51" s="106">
        <f t="shared" si="55"/>
        <v>0.96170385602171404</v>
      </c>
      <c r="BM51" s="109"/>
      <c r="BN51" s="15">
        <f>IF($Z51="NN",VLOOKUP("N",ylfactors,MATCH(BN$7,'Proposed Factors'!$J$3:$P$3,0),FALSE),IF('Query Result 1'!$Y51&lt;49,VLOOKUP("YA",ylfactors,MATCH(BN$7,'Proposed Factors'!$J$3:$P$3,0),FALSE),VLOOKUP("YB",ylfactors,MATCH(BN$7,'Proposed Factors'!$J$3:$P$3,0),FALSE)))</f>
        <v>1</v>
      </c>
      <c r="BO51" s="15">
        <f>IF($Z51="NN",VLOOKUP("N",ylfactors,MATCH(BO$7,'Proposed Factors'!$J$3:$P$3,0),FALSE),IF('Query Result 1'!$Y51&lt;49,VLOOKUP("YA",ylfactors,MATCH(BO$7,'Proposed Factors'!$J$3:$P$3,0),FALSE),VLOOKUP("YB",ylfactors,MATCH(BO$7,'Proposed Factors'!$J$3:$P$3,0),FALSE)))</f>
        <v>1</v>
      </c>
      <c r="BP51" s="15">
        <f>IF($Z51="NN",VLOOKUP("N",ylfactors,MATCH(BP$7,'Proposed Factors'!$J$3:$P$3,0),FALSE),IF('Query Result 1'!$Y51&lt;49,VLOOKUP("YA",ylfactors,MATCH(BP$7,'Proposed Factors'!$J$3:$P$3,0),FALSE),VLOOKUP("YB",ylfactors,MATCH(BP$7,'Proposed Factors'!$J$3:$P$3,0),FALSE)))</f>
        <v>1</v>
      </c>
      <c r="BQ51" s="15">
        <f>IF($Z51="NN",VLOOKUP("N",ylfactors,MATCH(BQ$7,'Proposed Factors'!$J$3:$P$3,0),FALSE),IF('Query Result 1'!$Y51&lt;49,VLOOKUP("YA",ylfactors,MATCH(BQ$7,'Proposed Factors'!$J$3:$P$3,0),FALSE),VLOOKUP("YB",ylfactors,MATCH(BQ$7,'Proposed Factors'!$J$3:$P$3,0),FALSE)))</f>
        <v>1</v>
      </c>
      <c r="BR51" s="15">
        <f>IF($Z51="NN",VLOOKUP("N",ylfactors,MATCH(BR$7,'Proposed Factors'!$J$3:$P$3,0),FALSE),IF('Query Result 1'!$Y51&lt;49,VLOOKUP("YA",ylfactors,MATCH(BR$7,'Proposed Factors'!$J$3:$P$3,0),FALSE),VLOOKUP("YB",ylfactors,MATCH(BR$7,'Proposed Factors'!$J$3:$P$3,0),FALSE)))</f>
        <v>1</v>
      </c>
      <c r="BS51" s="15"/>
      <c r="BT51" s="15" t="e">
        <f>IF($AA51="NN",1,IF($AA51="YY",VLOOKUP("YY",gsdfactors,MATCH(BT$7,'Proposed Factors'!$J$11:$P$11,0),FALSE),VLOOKUP(CONCATENATE($Z51,$AA51),gsdfactors,MATCH(BT$7,'Proposed Factors'!$J$11:$P$11,0),FALSE)))</f>
        <v>#N/A</v>
      </c>
      <c r="BU51" s="15" t="e">
        <f>IF($AA51="NN",1,IF($AA51="YY",VLOOKUP("YY",gsdfactors,MATCH(BU$7,'Proposed Factors'!$J$11:$P$11,0),FALSE),VLOOKUP(CONCATENATE($Z51,$AA51),gsdfactors,MATCH(BU$7,'Proposed Factors'!$J$11:$P$11,0),FALSE)))</f>
        <v>#N/A</v>
      </c>
      <c r="BV51" s="15" t="e">
        <f>IF($AA51="NN",1,IF($AA51="YY",VLOOKUP("YY",gsdfactors,MATCH(BV$7,'Proposed Factors'!$J$11:$P$11,0),FALSE),VLOOKUP(CONCATENATE($Z51,$AA51),gsdfactors,MATCH(BV$7,'Proposed Factors'!$J$11:$P$11,0),FALSE)))</f>
        <v>#N/A</v>
      </c>
      <c r="BW51" s="15" t="e">
        <f>IF($AA51="NN",1,IF($AA51="YY",VLOOKUP("YY",gsdfactors,MATCH(BW$7,'Proposed Factors'!$J$11:$P$11,0),FALSE),VLOOKUP(CONCATENATE($Z51,$AA51),gsdfactors,MATCH(BW$7,'Proposed Factors'!$J$11:$P$11,0),FALSE)))</f>
        <v>#N/A</v>
      </c>
      <c r="BX51" s="15" t="e">
        <f>IF($AA51="NN",1,IF($AA51="YY",VLOOKUP("YY",gsdfactors,MATCH(BX$7,'Proposed Factors'!$J$11:$P$11,0),FALSE),VLOOKUP(CONCATENATE($Z51,$AA51),gsdfactors,MATCH(BX$7,'Proposed Factors'!$J$11:$P$11,0),FALSE)))</f>
        <v>#N/A</v>
      </c>
      <c r="BZ51" s="55" t="e">
        <f t="shared" si="9"/>
        <v>#N/A</v>
      </c>
      <c r="CA51" s="55" t="e">
        <f t="shared" si="10"/>
        <v>#N/A</v>
      </c>
      <c r="CB51" s="55" t="e">
        <f t="shared" si="11"/>
        <v>#N/A</v>
      </c>
      <c r="CC51" s="55" t="e">
        <f t="shared" si="12"/>
        <v>#N/A</v>
      </c>
      <c r="CD51" s="55" t="e">
        <f t="shared" si="13"/>
        <v>#N/A</v>
      </c>
      <c r="CF51" s="55" t="e">
        <f t="shared" si="14"/>
        <v>#N/A</v>
      </c>
      <c r="CG51" s="55" t="e">
        <f t="shared" si="15"/>
        <v>#N/A</v>
      </c>
      <c r="CH51" s="55" t="e">
        <f t="shared" si="16"/>
        <v>#N/A</v>
      </c>
      <c r="CI51" s="55" t="e">
        <f t="shared" si="17"/>
        <v>#N/A</v>
      </c>
      <c r="CJ51" s="55" t="e">
        <f t="shared" si="18"/>
        <v>#N/A</v>
      </c>
      <c r="CL51" s="55" t="str">
        <f t="shared" si="19"/>
        <v>19MS</v>
      </c>
      <c r="CM51" s="58">
        <f t="shared" si="20"/>
        <v>2.3590184483851208E-3</v>
      </c>
      <c r="CN51" s="58">
        <f t="shared" si="21"/>
        <v>2.1494891131824795E-3</v>
      </c>
      <c r="CO51" s="58">
        <f t="shared" si="22"/>
        <v>2.3120469680947761E-3</v>
      </c>
      <c r="CP51" s="58">
        <f t="shared" si="23"/>
        <v>2.3216904317800964E-3</v>
      </c>
      <c r="CQ51" s="58">
        <f t="shared" si="24"/>
        <v>2.356751442245131E-3</v>
      </c>
      <c r="CR51" s="5">
        <f t="shared" si="56"/>
        <v>0.97367107263442543</v>
      </c>
      <c r="CS51" s="5">
        <f t="shared" si="57"/>
        <v>0.9907251083554196</v>
      </c>
      <c r="CT51" s="5">
        <f t="shared" si="58"/>
        <v>1.0507351850216136</v>
      </c>
      <c r="CU51" s="5">
        <f t="shared" si="59"/>
        <v>0.98132349519111717</v>
      </c>
      <c r="CV51" s="5">
        <f t="shared" si="60"/>
        <v>0.96170385602171404</v>
      </c>
    </row>
    <row r="52" spans="1:100" x14ac:dyDescent="0.25">
      <c r="A52" s="174" t="str">
        <f t="shared" si="26"/>
        <v>NNNN</v>
      </c>
      <c r="B52" s="174" t="str">
        <f t="shared" si="27"/>
        <v>NNNN</v>
      </c>
      <c r="C52" s="29" t="str">
        <f t="shared" si="28"/>
        <v>NN</v>
      </c>
      <c r="D52" s="29" t="str">
        <f t="shared" si="29"/>
        <v>N</v>
      </c>
      <c r="E52" s="29" t="str">
        <f t="shared" si="30"/>
        <v>N</v>
      </c>
      <c r="F52" s="175" t="s">
        <v>5</v>
      </c>
      <c r="G52" s="175" t="s">
        <v>6</v>
      </c>
      <c r="H52" s="175" t="s">
        <v>7</v>
      </c>
      <c r="I52" s="176">
        <v>38</v>
      </c>
      <c r="J52" s="175" t="s">
        <v>5</v>
      </c>
      <c r="K52" s="175" t="s">
        <v>5</v>
      </c>
      <c r="L52" s="176">
        <v>3959</v>
      </c>
      <c r="M52" s="176">
        <v>2352</v>
      </c>
      <c r="N52" s="176">
        <v>3522</v>
      </c>
      <c r="O52" s="176">
        <v>3360</v>
      </c>
      <c r="P52" s="176">
        <v>3901</v>
      </c>
      <c r="Q52" s="1"/>
      <c r="R52" s="13" t="s">
        <v>173</v>
      </c>
      <c r="S52" s="35">
        <v>5067</v>
      </c>
      <c r="T52" s="35">
        <v>1653</v>
      </c>
      <c r="U52" s="35">
        <v>3458</v>
      </c>
      <c r="V52" s="35">
        <v>3361</v>
      </c>
      <c r="W52" s="35">
        <v>4786</v>
      </c>
      <c r="X52" s="35"/>
      <c r="Y52" s="53">
        <f t="shared" si="31"/>
        <v>1</v>
      </c>
      <c r="Z52" s="52" t="str">
        <f t="shared" si="32"/>
        <v>FM</v>
      </c>
      <c r="AA52" s="52" t="str">
        <f t="shared" si="33"/>
        <v>FM</v>
      </c>
      <c r="AB52" s="1"/>
      <c r="AC52" s="128">
        <f t="shared" si="34"/>
        <v>1.4070802210673816E-3</v>
      </c>
      <c r="AD52" s="128">
        <f t="shared" si="35"/>
        <v>7.9169017470825281E-4</v>
      </c>
      <c r="AE52" s="128">
        <f t="shared" si="36"/>
        <v>1.1067356610841273E-3</v>
      </c>
      <c r="AF52" s="128">
        <f t="shared" si="37"/>
        <v>1.113311676589086E-3</v>
      </c>
      <c r="AG52" s="128">
        <f t="shared" si="38"/>
        <v>1.3568401783453864E-3</v>
      </c>
      <c r="AI52" s="129">
        <f t="shared" si="64"/>
        <v>1.36</v>
      </c>
      <c r="AJ52" s="51">
        <f t="shared" si="64"/>
        <v>1.2050000000000001</v>
      </c>
      <c r="AK52" s="48">
        <f t="shared" si="64"/>
        <v>1.1779999999999999</v>
      </c>
      <c r="AL52" s="51">
        <f t="shared" si="64"/>
        <v>1.258</v>
      </c>
      <c r="AM52" s="49">
        <f t="shared" si="64"/>
        <v>1.1339999999999999</v>
      </c>
      <c r="AN52" s="15"/>
      <c r="AO52" s="106">
        <f t="shared" si="2"/>
        <v>1.2599359265297989</v>
      </c>
      <c r="AP52" s="106">
        <f t="shared" si="3"/>
        <v>1.1273123282042312</v>
      </c>
      <c r="AQ52" s="106">
        <f t="shared" si="4"/>
        <v>1.1111005816476307</v>
      </c>
      <c r="AR52" s="106">
        <f t="shared" si="5"/>
        <v>1.1858837242559324</v>
      </c>
      <c r="AS52" s="106">
        <f t="shared" si="6"/>
        <v>1.0787064023032875</v>
      </c>
      <c r="AT52" s="15"/>
      <c r="AU52" s="106">
        <f t="shared" si="46"/>
        <v>0.25993592652979891</v>
      </c>
      <c r="AV52" s="106">
        <f t="shared" si="47"/>
        <v>0.12731232820423122</v>
      </c>
      <c r="AW52" s="106">
        <f t="shared" si="48"/>
        <v>0.1111005816476307</v>
      </c>
      <c r="AX52" s="106">
        <f t="shared" si="49"/>
        <v>0.18588372425593236</v>
      </c>
      <c r="AY52" s="106">
        <f t="shared" si="50"/>
        <v>7.8706402303287515E-2</v>
      </c>
      <c r="AZ52" s="15"/>
      <c r="BA52" s="106">
        <f t="shared" si="40"/>
        <v>0.25993592652979891</v>
      </c>
      <c r="BB52" s="106">
        <f t="shared" si="41"/>
        <v>0.12731232820423122</v>
      </c>
      <c r="BC52" s="106">
        <f t="shared" si="42"/>
        <v>0.1111005816476307</v>
      </c>
      <c r="BD52" s="107">
        <f t="shared" si="43"/>
        <v>0.18588372425593236</v>
      </c>
      <c r="BE52" s="106">
        <f t="shared" si="44"/>
        <v>7.8706402303287515E-2</v>
      </c>
      <c r="BF52" s="109"/>
      <c r="BG52" s="223" t="str">
        <f t="shared" si="45"/>
        <v>1FM</v>
      </c>
      <c r="BH52" s="106">
        <f t="shared" si="51"/>
        <v>1.2599359265297989</v>
      </c>
      <c r="BI52" s="106">
        <f t="shared" si="52"/>
        <v>1.1273123282042312</v>
      </c>
      <c r="BJ52" s="106">
        <f t="shared" si="53"/>
        <v>1.1111005816476307</v>
      </c>
      <c r="BK52" s="106">
        <f t="shared" si="54"/>
        <v>1.1858837242559324</v>
      </c>
      <c r="BL52" s="106">
        <f t="shared" si="55"/>
        <v>1.0787064023032875</v>
      </c>
      <c r="BM52" s="109"/>
      <c r="BN52" s="15">
        <f>IF($Z52="NN",VLOOKUP("N",ylfactors,MATCH(BN$7,'Proposed Factors'!$J$3:$P$3,0),FALSE),IF('Query Result 1'!$Y52&lt;49,VLOOKUP("YA",ylfactors,MATCH(BN$7,'Proposed Factors'!$J$3:$P$3,0),FALSE),VLOOKUP("YB",ylfactors,MATCH(BN$7,'Proposed Factors'!$J$3:$P$3,0),FALSE)))</f>
        <v>1</v>
      </c>
      <c r="BO52" s="15">
        <f>IF($Z52="NN",VLOOKUP("N",ylfactors,MATCH(BO$7,'Proposed Factors'!$J$3:$P$3,0),FALSE),IF('Query Result 1'!$Y52&lt;49,VLOOKUP("YA",ylfactors,MATCH(BO$7,'Proposed Factors'!$J$3:$P$3,0),FALSE),VLOOKUP("YB",ylfactors,MATCH(BO$7,'Proposed Factors'!$J$3:$P$3,0),FALSE)))</f>
        <v>1</v>
      </c>
      <c r="BP52" s="15">
        <f>IF($Z52="NN",VLOOKUP("N",ylfactors,MATCH(BP$7,'Proposed Factors'!$J$3:$P$3,0),FALSE),IF('Query Result 1'!$Y52&lt;49,VLOOKUP("YA",ylfactors,MATCH(BP$7,'Proposed Factors'!$J$3:$P$3,0),FALSE),VLOOKUP("YB",ylfactors,MATCH(BP$7,'Proposed Factors'!$J$3:$P$3,0),FALSE)))</f>
        <v>1</v>
      </c>
      <c r="BQ52" s="15">
        <f>IF($Z52="NN",VLOOKUP("N",ylfactors,MATCH(BQ$7,'Proposed Factors'!$J$3:$P$3,0),FALSE),IF('Query Result 1'!$Y52&lt;49,VLOOKUP("YA",ylfactors,MATCH(BQ$7,'Proposed Factors'!$J$3:$P$3,0),FALSE),VLOOKUP("YB",ylfactors,MATCH(BQ$7,'Proposed Factors'!$J$3:$P$3,0),FALSE)))</f>
        <v>1</v>
      </c>
      <c r="BR52" s="15">
        <f>IF($Z52="NN",VLOOKUP("N",ylfactors,MATCH(BR$7,'Proposed Factors'!$J$3:$P$3,0),FALSE),IF('Query Result 1'!$Y52&lt;49,VLOOKUP("YA",ylfactors,MATCH(BR$7,'Proposed Factors'!$J$3:$P$3,0),FALSE),VLOOKUP("YB",ylfactors,MATCH(BR$7,'Proposed Factors'!$J$3:$P$3,0),FALSE)))</f>
        <v>1</v>
      </c>
      <c r="BS52" s="15"/>
      <c r="BT52" s="15" t="e">
        <f>IF($AA52="NN",1,IF($AA52="YY",VLOOKUP("YY",gsdfactors,MATCH(BT$7,'Proposed Factors'!$J$11:$P$11,0),FALSE),VLOOKUP(CONCATENATE($Z52,$AA52),gsdfactors,MATCH(BT$7,'Proposed Factors'!$J$11:$P$11,0),FALSE)))</f>
        <v>#N/A</v>
      </c>
      <c r="BU52" s="15" t="e">
        <f>IF($AA52="NN",1,IF($AA52="YY",VLOOKUP("YY",gsdfactors,MATCH(BU$7,'Proposed Factors'!$J$11:$P$11,0),FALSE),VLOOKUP(CONCATENATE($Z52,$AA52),gsdfactors,MATCH(BU$7,'Proposed Factors'!$J$11:$P$11,0),FALSE)))</f>
        <v>#N/A</v>
      </c>
      <c r="BV52" s="15" t="e">
        <f>IF($AA52="NN",1,IF($AA52="YY",VLOOKUP("YY",gsdfactors,MATCH(BV$7,'Proposed Factors'!$J$11:$P$11,0),FALSE),VLOOKUP(CONCATENATE($Z52,$AA52),gsdfactors,MATCH(BV$7,'Proposed Factors'!$J$11:$P$11,0),FALSE)))</f>
        <v>#N/A</v>
      </c>
      <c r="BW52" s="15" t="e">
        <f>IF($AA52="NN",1,IF($AA52="YY",VLOOKUP("YY",gsdfactors,MATCH(BW$7,'Proposed Factors'!$J$11:$P$11,0),FALSE),VLOOKUP(CONCATENATE($Z52,$AA52),gsdfactors,MATCH(BW$7,'Proposed Factors'!$J$11:$P$11,0),FALSE)))</f>
        <v>#N/A</v>
      </c>
      <c r="BX52" s="15" t="e">
        <f>IF($AA52="NN",1,IF($AA52="YY",VLOOKUP("YY",gsdfactors,MATCH(BX$7,'Proposed Factors'!$J$11:$P$11,0),FALSE),VLOOKUP(CONCATENATE($Z52,$AA52),gsdfactors,MATCH(BX$7,'Proposed Factors'!$J$11:$P$11,0),FALSE)))</f>
        <v>#N/A</v>
      </c>
      <c r="BZ52" s="55" t="e">
        <f t="shared" si="9"/>
        <v>#N/A</v>
      </c>
      <c r="CA52" s="55" t="e">
        <f t="shared" si="10"/>
        <v>#N/A</v>
      </c>
      <c r="CB52" s="55" t="e">
        <f t="shared" si="11"/>
        <v>#N/A</v>
      </c>
      <c r="CC52" s="55" t="e">
        <f t="shared" si="12"/>
        <v>#N/A</v>
      </c>
      <c r="CD52" s="55" t="e">
        <f t="shared" si="13"/>
        <v>#N/A</v>
      </c>
      <c r="CF52" s="55" t="e">
        <f t="shared" si="14"/>
        <v>#N/A</v>
      </c>
      <c r="CG52" s="55" t="e">
        <f t="shared" si="15"/>
        <v>#N/A</v>
      </c>
      <c r="CH52" s="55" t="e">
        <f t="shared" si="16"/>
        <v>#N/A</v>
      </c>
      <c r="CI52" s="55" t="e">
        <f t="shared" si="17"/>
        <v>#N/A</v>
      </c>
      <c r="CJ52" s="55" t="e">
        <f t="shared" si="18"/>
        <v>#N/A</v>
      </c>
      <c r="CL52" s="55" t="str">
        <f t="shared" si="19"/>
        <v>1FM</v>
      </c>
      <c r="CM52" s="58">
        <f t="shared" si="20"/>
        <v>1.4070802210673816E-3</v>
      </c>
      <c r="CN52" s="58">
        <f t="shared" si="21"/>
        <v>7.9169017470825281E-4</v>
      </c>
      <c r="CO52" s="58">
        <f t="shared" si="22"/>
        <v>1.1067356610841273E-3</v>
      </c>
      <c r="CP52" s="58">
        <f t="shared" si="23"/>
        <v>1.113311676589086E-3</v>
      </c>
      <c r="CQ52" s="58">
        <f t="shared" si="24"/>
        <v>1.3568401783453864E-3</v>
      </c>
      <c r="CR52" s="5">
        <f t="shared" si="56"/>
        <v>1.2599359265297989</v>
      </c>
      <c r="CS52" s="5">
        <f t="shared" si="57"/>
        <v>1.1273123282042312</v>
      </c>
      <c r="CT52" s="5">
        <f t="shared" si="58"/>
        <v>1.1111005816476307</v>
      </c>
      <c r="CU52" s="5">
        <f t="shared" si="59"/>
        <v>1.1858837242559324</v>
      </c>
      <c r="CV52" s="5">
        <f t="shared" si="60"/>
        <v>1.0787064023032875</v>
      </c>
    </row>
    <row r="53" spans="1:100" x14ac:dyDescent="0.25">
      <c r="A53" s="174" t="str">
        <f t="shared" si="26"/>
        <v>NNNN</v>
      </c>
      <c r="B53" s="174" t="str">
        <f t="shared" si="27"/>
        <v>NNNN</v>
      </c>
      <c r="C53" s="29" t="str">
        <f t="shared" si="28"/>
        <v>NN</v>
      </c>
      <c r="D53" s="29" t="str">
        <f t="shared" si="29"/>
        <v>N</v>
      </c>
      <c r="E53" s="29" t="str">
        <f t="shared" si="30"/>
        <v>N</v>
      </c>
      <c r="F53" s="175" t="s">
        <v>5</v>
      </c>
      <c r="G53" s="175" t="s">
        <v>6</v>
      </c>
      <c r="H53" s="175" t="s">
        <v>7</v>
      </c>
      <c r="I53" s="176">
        <v>38</v>
      </c>
      <c r="J53" s="175" t="s">
        <v>5</v>
      </c>
      <c r="K53" s="175" t="s">
        <v>9</v>
      </c>
      <c r="L53" s="176">
        <v>1</v>
      </c>
      <c r="M53" s="176">
        <v>1</v>
      </c>
      <c r="N53" s="176">
        <v>1</v>
      </c>
      <c r="O53" s="176">
        <v>1</v>
      </c>
      <c r="P53" s="176">
        <v>1</v>
      </c>
      <c r="Q53" s="1"/>
      <c r="R53" s="13" t="s">
        <v>257</v>
      </c>
      <c r="S53" s="35">
        <v>14585</v>
      </c>
      <c r="T53" s="35">
        <v>7766</v>
      </c>
      <c r="U53" s="35">
        <v>10535</v>
      </c>
      <c r="V53" s="35">
        <v>9924</v>
      </c>
      <c r="W53" s="35">
        <v>14270</v>
      </c>
      <c r="X53" s="35"/>
      <c r="Y53" s="53">
        <f t="shared" si="31"/>
        <v>1</v>
      </c>
      <c r="Z53" s="52" t="str">
        <f t="shared" si="32"/>
        <v>FS</v>
      </c>
      <c r="AA53" s="52" t="str">
        <f t="shared" si="33"/>
        <v>FS</v>
      </c>
      <c r="AB53" s="1"/>
      <c r="AC53" s="128">
        <f t="shared" si="34"/>
        <v>4.0501805850143595E-3</v>
      </c>
      <c r="AD53" s="128">
        <f t="shared" si="35"/>
        <v>3.7194591027128201E-3</v>
      </c>
      <c r="AE53" s="128">
        <f t="shared" si="36"/>
        <v>3.3717351618048818E-3</v>
      </c>
      <c r="AF53" s="128">
        <f t="shared" si="37"/>
        <v>3.2872672057334394E-3</v>
      </c>
      <c r="AG53" s="128">
        <f t="shared" si="38"/>
        <v>4.0455723662742721E-3</v>
      </c>
      <c r="AI53" s="129">
        <f t="shared" si="64"/>
        <v>1.728</v>
      </c>
      <c r="AJ53" s="51">
        <f t="shared" si="64"/>
        <v>1.5680000000000001</v>
      </c>
      <c r="AK53" s="48">
        <f t="shared" si="64"/>
        <v>1.2130000000000001</v>
      </c>
      <c r="AL53" s="51">
        <f t="shared" si="64"/>
        <v>1.4610000000000001</v>
      </c>
      <c r="AM53" s="49">
        <f t="shared" si="64"/>
        <v>1.339</v>
      </c>
      <c r="AN53" s="15"/>
      <c r="AO53" s="106">
        <f t="shared" si="2"/>
        <v>1.6008597654731562</v>
      </c>
      <c r="AP53" s="106">
        <f t="shared" si="3"/>
        <v>1.4669093200201115</v>
      </c>
      <c r="AQ53" s="106">
        <f t="shared" si="4"/>
        <v>1.1441129079274839</v>
      </c>
      <c r="AR53" s="106">
        <f t="shared" si="5"/>
        <v>1.3772465191875336</v>
      </c>
      <c r="AS53" s="106">
        <f t="shared" si="6"/>
        <v>1.2737106461059102</v>
      </c>
      <c r="AT53" s="15"/>
      <c r="AU53" s="106">
        <f t="shared" si="46"/>
        <v>0.60085976547315623</v>
      </c>
      <c r="AV53" s="106">
        <f t="shared" si="47"/>
        <v>0.46690932002011154</v>
      </c>
      <c r="AW53" s="106">
        <f t="shared" si="48"/>
        <v>0.14411290792748388</v>
      </c>
      <c r="AX53" s="106">
        <f t="shared" si="49"/>
        <v>0.3772465191875336</v>
      </c>
      <c r="AY53" s="106">
        <f t="shared" si="50"/>
        <v>0.27371064610591023</v>
      </c>
      <c r="AZ53" s="15"/>
      <c r="BA53" s="106">
        <f t="shared" si="40"/>
        <v>0.60085976547315623</v>
      </c>
      <c r="BB53" s="106">
        <f t="shared" si="41"/>
        <v>0.46690932002011154</v>
      </c>
      <c r="BC53" s="106">
        <f t="shared" si="42"/>
        <v>0.14411290792748388</v>
      </c>
      <c r="BD53" s="107">
        <f t="shared" si="43"/>
        <v>0.3772465191875336</v>
      </c>
      <c r="BE53" s="106">
        <f t="shared" si="44"/>
        <v>0.27371064610591023</v>
      </c>
      <c r="BF53" s="109"/>
      <c r="BG53" s="223" t="str">
        <f t="shared" si="45"/>
        <v>1FS</v>
      </c>
      <c r="BH53" s="106">
        <f t="shared" si="51"/>
        <v>1.6008597654731562</v>
      </c>
      <c r="BI53" s="106">
        <f t="shared" si="52"/>
        <v>1.4669093200201115</v>
      </c>
      <c r="BJ53" s="106">
        <f t="shared" si="53"/>
        <v>1.1441129079274839</v>
      </c>
      <c r="BK53" s="106">
        <f t="shared" si="54"/>
        <v>1.3772465191875336</v>
      </c>
      <c r="BL53" s="106">
        <f t="shared" si="55"/>
        <v>1.2737106461059102</v>
      </c>
      <c r="BM53" s="109"/>
      <c r="BN53" s="15">
        <f>IF($Z53="NN",VLOOKUP("N",ylfactors,MATCH(BN$7,'Proposed Factors'!$J$3:$P$3,0),FALSE),IF('Query Result 1'!$Y53&lt;49,VLOOKUP("YA",ylfactors,MATCH(BN$7,'Proposed Factors'!$J$3:$P$3,0),FALSE),VLOOKUP("YB",ylfactors,MATCH(BN$7,'Proposed Factors'!$J$3:$P$3,0),FALSE)))</f>
        <v>1</v>
      </c>
      <c r="BO53" s="15">
        <f>IF($Z53="NN",VLOOKUP("N",ylfactors,MATCH(BO$7,'Proposed Factors'!$J$3:$P$3,0),FALSE),IF('Query Result 1'!$Y53&lt;49,VLOOKUP("YA",ylfactors,MATCH(BO$7,'Proposed Factors'!$J$3:$P$3,0),FALSE),VLOOKUP("YB",ylfactors,MATCH(BO$7,'Proposed Factors'!$J$3:$P$3,0),FALSE)))</f>
        <v>1</v>
      </c>
      <c r="BP53" s="15">
        <f>IF($Z53="NN",VLOOKUP("N",ylfactors,MATCH(BP$7,'Proposed Factors'!$J$3:$P$3,0),FALSE),IF('Query Result 1'!$Y53&lt;49,VLOOKUP("YA",ylfactors,MATCH(BP$7,'Proposed Factors'!$J$3:$P$3,0),FALSE),VLOOKUP("YB",ylfactors,MATCH(BP$7,'Proposed Factors'!$J$3:$P$3,0),FALSE)))</f>
        <v>1</v>
      </c>
      <c r="BQ53" s="15">
        <f>IF($Z53="NN",VLOOKUP("N",ylfactors,MATCH(BQ$7,'Proposed Factors'!$J$3:$P$3,0),FALSE),IF('Query Result 1'!$Y53&lt;49,VLOOKUP("YA",ylfactors,MATCH(BQ$7,'Proposed Factors'!$J$3:$P$3,0),FALSE),VLOOKUP("YB",ylfactors,MATCH(BQ$7,'Proposed Factors'!$J$3:$P$3,0),FALSE)))</f>
        <v>1</v>
      </c>
      <c r="BR53" s="15">
        <f>IF($Z53="NN",VLOOKUP("N",ylfactors,MATCH(BR$7,'Proposed Factors'!$J$3:$P$3,0),FALSE),IF('Query Result 1'!$Y53&lt;49,VLOOKUP("YA",ylfactors,MATCH(BR$7,'Proposed Factors'!$J$3:$P$3,0),FALSE),VLOOKUP("YB",ylfactors,MATCH(BR$7,'Proposed Factors'!$J$3:$P$3,0),FALSE)))</f>
        <v>1</v>
      </c>
      <c r="BS53" s="15"/>
      <c r="BT53" s="15" t="e">
        <f>IF($AA53="NN",1,IF($AA53="YY",VLOOKUP("YY",gsdfactors,MATCH(BT$7,'Proposed Factors'!$J$11:$P$11,0),FALSE),VLOOKUP(CONCATENATE($Z53,$AA53),gsdfactors,MATCH(BT$7,'Proposed Factors'!$J$11:$P$11,0),FALSE)))</f>
        <v>#N/A</v>
      </c>
      <c r="BU53" s="15" t="e">
        <f>IF($AA53="NN",1,IF($AA53="YY",VLOOKUP("YY",gsdfactors,MATCH(BU$7,'Proposed Factors'!$J$11:$P$11,0),FALSE),VLOOKUP(CONCATENATE($Z53,$AA53),gsdfactors,MATCH(BU$7,'Proposed Factors'!$J$11:$P$11,0),FALSE)))</f>
        <v>#N/A</v>
      </c>
      <c r="BV53" s="15" t="e">
        <f>IF($AA53="NN",1,IF($AA53="YY",VLOOKUP("YY",gsdfactors,MATCH(BV$7,'Proposed Factors'!$J$11:$P$11,0),FALSE),VLOOKUP(CONCATENATE($Z53,$AA53),gsdfactors,MATCH(BV$7,'Proposed Factors'!$J$11:$P$11,0),FALSE)))</f>
        <v>#N/A</v>
      </c>
      <c r="BW53" s="15" t="e">
        <f>IF($AA53="NN",1,IF($AA53="YY",VLOOKUP("YY",gsdfactors,MATCH(BW$7,'Proposed Factors'!$J$11:$P$11,0),FALSE),VLOOKUP(CONCATENATE($Z53,$AA53),gsdfactors,MATCH(BW$7,'Proposed Factors'!$J$11:$P$11,0),FALSE)))</f>
        <v>#N/A</v>
      </c>
      <c r="BX53" s="15" t="e">
        <f>IF($AA53="NN",1,IF($AA53="YY",VLOOKUP("YY",gsdfactors,MATCH(BX$7,'Proposed Factors'!$J$11:$P$11,0),FALSE),VLOOKUP(CONCATENATE($Z53,$AA53),gsdfactors,MATCH(BX$7,'Proposed Factors'!$J$11:$P$11,0),FALSE)))</f>
        <v>#N/A</v>
      </c>
      <c r="BZ53" s="55" t="e">
        <f t="shared" si="9"/>
        <v>#N/A</v>
      </c>
      <c r="CA53" s="55" t="e">
        <f t="shared" si="10"/>
        <v>#N/A</v>
      </c>
      <c r="CB53" s="55" t="e">
        <f t="shared" si="11"/>
        <v>#N/A</v>
      </c>
      <c r="CC53" s="55" t="e">
        <f t="shared" si="12"/>
        <v>#N/A</v>
      </c>
      <c r="CD53" s="55" t="e">
        <f t="shared" si="13"/>
        <v>#N/A</v>
      </c>
      <c r="CF53" s="55" t="e">
        <f t="shared" si="14"/>
        <v>#N/A</v>
      </c>
      <c r="CG53" s="55" t="e">
        <f t="shared" si="15"/>
        <v>#N/A</v>
      </c>
      <c r="CH53" s="55" t="e">
        <f t="shared" si="16"/>
        <v>#N/A</v>
      </c>
      <c r="CI53" s="55" t="e">
        <f t="shared" si="17"/>
        <v>#N/A</v>
      </c>
      <c r="CJ53" s="55" t="e">
        <f t="shared" si="18"/>
        <v>#N/A</v>
      </c>
      <c r="CL53" s="55" t="str">
        <f t="shared" si="19"/>
        <v>1FS</v>
      </c>
      <c r="CM53" s="58">
        <f t="shared" si="20"/>
        <v>4.0501805850143595E-3</v>
      </c>
      <c r="CN53" s="58">
        <f t="shared" si="21"/>
        <v>3.7194591027128201E-3</v>
      </c>
      <c r="CO53" s="58">
        <f t="shared" si="22"/>
        <v>3.3717351618048818E-3</v>
      </c>
      <c r="CP53" s="58">
        <f t="shared" si="23"/>
        <v>3.2872672057334394E-3</v>
      </c>
      <c r="CQ53" s="58">
        <f t="shared" si="24"/>
        <v>4.0455723662742721E-3</v>
      </c>
      <c r="CR53" s="5">
        <f t="shared" si="56"/>
        <v>1.6008597654731562</v>
      </c>
      <c r="CS53" s="5">
        <f t="shared" si="57"/>
        <v>1.4669093200201115</v>
      </c>
      <c r="CT53" s="5">
        <f t="shared" si="58"/>
        <v>1.1441129079274839</v>
      </c>
      <c r="CU53" s="5">
        <f t="shared" si="59"/>
        <v>1.3772465191875336</v>
      </c>
      <c r="CV53" s="5">
        <f t="shared" si="60"/>
        <v>1.2737106461059102</v>
      </c>
    </row>
    <row r="54" spans="1:100" x14ac:dyDescent="0.25">
      <c r="A54" s="174" t="str">
        <f t="shared" si="26"/>
        <v>NNNN</v>
      </c>
      <c r="B54" s="174" t="str">
        <f t="shared" si="27"/>
        <v>NNNN</v>
      </c>
      <c r="C54" s="29" t="str">
        <f t="shared" si="28"/>
        <v>NN</v>
      </c>
      <c r="D54" s="29" t="str">
        <f t="shared" si="29"/>
        <v>N</v>
      </c>
      <c r="E54" s="29" t="str">
        <f t="shared" si="30"/>
        <v>N</v>
      </c>
      <c r="F54" s="175" t="s">
        <v>5</v>
      </c>
      <c r="G54" s="175" t="s">
        <v>6</v>
      </c>
      <c r="H54" s="175" t="s">
        <v>7</v>
      </c>
      <c r="I54" s="176">
        <v>39</v>
      </c>
      <c r="J54" s="175" t="s">
        <v>5</v>
      </c>
      <c r="K54" s="175" t="s">
        <v>5</v>
      </c>
      <c r="L54" s="176">
        <v>3917</v>
      </c>
      <c r="M54" s="176">
        <v>2355</v>
      </c>
      <c r="N54" s="176">
        <v>3452</v>
      </c>
      <c r="O54" s="176">
        <v>3297</v>
      </c>
      <c r="P54" s="176">
        <v>3841</v>
      </c>
      <c r="Q54" s="1"/>
      <c r="R54" s="13" t="s">
        <v>341</v>
      </c>
      <c r="S54" s="35">
        <v>3230</v>
      </c>
      <c r="T54" s="35">
        <v>828</v>
      </c>
      <c r="U54" s="35">
        <v>1813</v>
      </c>
      <c r="V54" s="35">
        <v>1712</v>
      </c>
      <c r="W54" s="35">
        <v>2961</v>
      </c>
      <c r="X54" s="35"/>
      <c r="Y54" s="53">
        <f t="shared" si="31"/>
        <v>1</v>
      </c>
      <c r="Z54" s="52" t="str">
        <f t="shared" si="32"/>
        <v>MM</v>
      </c>
      <c r="AA54" s="52" t="str">
        <f t="shared" si="33"/>
        <v>MM</v>
      </c>
      <c r="AB54" s="1"/>
      <c r="AC54" s="128">
        <f t="shared" si="34"/>
        <v>8.9695463075737964E-4</v>
      </c>
      <c r="AD54" s="128">
        <f t="shared" si="35"/>
        <v>3.9656349949088529E-4</v>
      </c>
      <c r="AE54" s="128">
        <f t="shared" si="36"/>
        <v>5.802520976129331E-4</v>
      </c>
      <c r="AF54" s="128">
        <f t="shared" si="37"/>
        <v>5.6709002984841272E-4</v>
      </c>
      <c r="AG54" s="128">
        <f t="shared" si="38"/>
        <v>8.3944917845396767E-4</v>
      </c>
      <c r="AI54" s="129">
        <f t="shared" si="64"/>
        <v>1.49</v>
      </c>
      <c r="AJ54" s="51">
        <f t="shared" si="64"/>
        <v>1.421</v>
      </c>
      <c r="AK54" s="48">
        <f t="shared" si="64"/>
        <v>1.355</v>
      </c>
      <c r="AL54" s="51">
        <f t="shared" si="64"/>
        <v>1.488</v>
      </c>
      <c r="AM54" s="49">
        <f t="shared" si="64"/>
        <v>1.3919999999999999</v>
      </c>
      <c r="AN54" s="15"/>
      <c r="AO54" s="106">
        <f t="shared" si="2"/>
        <v>1.3803709783304414</v>
      </c>
      <c r="AP54" s="106">
        <f t="shared" si="3"/>
        <v>1.329386571268226</v>
      </c>
      <c r="AQ54" s="106">
        <f t="shared" si="4"/>
        <v>1.2780486316914597</v>
      </c>
      <c r="AR54" s="106">
        <f t="shared" si="5"/>
        <v>1.402698713587303</v>
      </c>
      <c r="AS54" s="106">
        <f t="shared" si="6"/>
        <v>1.3241263774304906</v>
      </c>
      <c r="AT54" s="15"/>
      <c r="AU54" s="106">
        <f t="shared" si="46"/>
        <v>0.38037097833044142</v>
      </c>
      <c r="AV54" s="106">
        <f t="shared" si="47"/>
        <v>0.32938657126822601</v>
      </c>
      <c r="AW54" s="106">
        <f t="shared" si="48"/>
        <v>0.27804863169145966</v>
      </c>
      <c r="AX54" s="106">
        <f t="shared" si="49"/>
        <v>0.40269871358730303</v>
      </c>
      <c r="AY54" s="106">
        <f t="shared" si="50"/>
        <v>0.32412637743049055</v>
      </c>
      <c r="AZ54" s="15"/>
      <c r="BA54" s="106">
        <f t="shared" si="40"/>
        <v>0.38037097833044142</v>
      </c>
      <c r="BB54" s="106">
        <f t="shared" si="41"/>
        <v>0.32938657126822601</v>
      </c>
      <c r="BC54" s="106">
        <f t="shared" si="42"/>
        <v>0.27804863169145966</v>
      </c>
      <c r="BD54" s="107">
        <f t="shared" si="43"/>
        <v>0.40269871358730303</v>
      </c>
      <c r="BE54" s="106">
        <f t="shared" si="44"/>
        <v>0.32412637743049055</v>
      </c>
      <c r="BF54" s="109"/>
      <c r="BG54" s="223" t="str">
        <f t="shared" si="45"/>
        <v>1MM</v>
      </c>
      <c r="BH54" s="106">
        <f t="shared" si="51"/>
        <v>1.3803709783304414</v>
      </c>
      <c r="BI54" s="106">
        <f t="shared" si="52"/>
        <v>1.329386571268226</v>
      </c>
      <c r="BJ54" s="106">
        <f t="shared" si="53"/>
        <v>1.2780486316914597</v>
      </c>
      <c r="BK54" s="106">
        <f t="shared" si="54"/>
        <v>1.402698713587303</v>
      </c>
      <c r="BL54" s="106">
        <f t="shared" si="55"/>
        <v>1.3241263774304906</v>
      </c>
      <c r="BM54" s="109"/>
      <c r="BN54" s="15">
        <f>IF($Z54="NN",VLOOKUP("N",ylfactors,MATCH(BN$7,'Proposed Factors'!$J$3:$P$3,0),FALSE),IF('Query Result 1'!$Y54&lt;49,VLOOKUP("YA",ylfactors,MATCH(BN$7,'Proposed Factors'!$J$3:$P$3,0),FALSE),VLOOKUP("YB",ylfactors,MATCH(BN$7,'Proposed Factors'!$J$3:$P$3,0),FALSE)))</f>
        <v>1</v>
      </c>
      <c r="BO54" s="15">
        <f>IF($Z54="NN",VLOOKUP("N",ylfactors,MATCH(BO$7,'Proposed Factors'!$J$3:$P$3,0),FALSE),IF('Query Result 1'!$Y54&lt;49,VLOOKUP("YA",ylfactors,MATCH(BO$7,'Proposed Factors'!$J$3:$P$3,0),FALSE),VLOOKUP("YB",ylfactors,MATCH(BO$7,'Proposed Factors'!$J$3:$P$3,0),FALSE)))</f>
        <v>1</v>
      </c>
      <c r="BP54" s="15">
        <f>IF($Z54="NN",VLOOKUP("N",ylfactors,MATCH(BP$7,'Proposed Factors'!$J$3:$P$3,0),FALSE),IF('Query Result 1'!$Y54&lt;49,VLOOKUP("YA",ylfactors,MATCH(BP$7,'Proposed Factors'!$J$3:$P$3,0),FALSE),VLOOKUP("YB",ylfactors,MATCH(BP$7,'Proposed Factors'!$J$3:$P$3,0),FALSE)))</f>
        <v>1</v>
      </c>
      <c r="BQ54" s="15">
        <f>IF($Z54="NN",VLOOKUP("N",ylfactors,MATCH(BQ$7,'Proposed Factors'!$J$3:$P$3,0),FALSE),IF('Query Result 1'!$Y54&lt;49,VLOOKUP("YA",ylfactors,MATCH(BQ$7,'Proposed Factors'!$J$3:$P$3,0),FALSE),VLOOKUP("YB",ylfactors,MATCH(BQ$7,'Proposed Factors'!$J$3:$P$3,0),FALSE)))</f>
        <v>1</v>
      </c>
      <c r="BR54" s="15">
        <f>IF($Z54="NN",VLOOKUP("N",ylfactors,MATCH(BR$7,'Proposed Factors'!$J$3:$P$3,0),FALSE),IF('Query Result 1'!$Y54&lt;49,VLOOKUP("YA",ylfactors,MATCH(BR$7,'Proposed Factors'!$J$3:$P$3,0),FALSE),VLOOKUP("YB",ylfactors,MATCH(BR$7,'Proposed Factors'!$J$3:$P$3,0),FALSE)))</f>
        <v>1</v>
      </c>
      <c r="BS54" s="15"/>
      <c r="BT54" s="15" t="e">
        <f>IF($AA54="NN",1,IF($AA54="YY",VLOOKUP("YY",gsdfactors,MATCH(BT$7,'Proposed Factors'!$J$11:$P$11,0),FALSE),VLOOKUP(CONCATENATE($Z54,$AA54),gsdfactors,MATCH(BT$7,'Proposed Factors'!$J$11:$P$11,0),FALSE)))</f>
        <v>#N/A</v>
      </c>
      <c r="BU54" s="15" t="e">
        <f>IF($AA54="NN",1,IF($AA54="YY",VLOOKUP("YY",gsdfactors,MATCH(BU$7,'Proposed Factors'!$J$11:$P$11,0),FALSE),VLOOKUP(CONCATENATE($Z54,$AA54),gsdfactors,MATCH(BU$7,'Proposed Factors'!$J$11:$P$11,0),FALSE)))</f>
        <v>#N/A</v>
      </c>
      <c r="BV54" s="15" t="e">
        <f>IF($AA54="NN",1,IF($AA54="YY",VLOOKUP("YY",gsdfactors,MATCH(BV$7,'Proposed Factors'!$J$11:$P$11,0),FALSE),VLOOKUP(CONCATENATE($Z54,$AA54),gsdfactors,MATCH(BV$7,'Proposed Factors'!$J$11:$P$11,0),FALSE)))</f>
        <v>#N/A</v>
      </c>
      <c r="BW54" s="15" t="e">
        <f>IF($AA54="NN",1,IF($AA54="YY",VLOOKUP("YY",gsdfactors,MATCH(BW$7,'Proposed Factors'!$J$11:$P$11,0),FALSE),VLOOKUP(CONCATENATE($Z54,$AA54),gsdfactors,MATCH(BW$7,'Proposed Factors'!$J$11:$P$11,0),FALSE)))</f>
        <v>#N/A</v>
      </c>
      <c r="BX54" s="15" t="e">
        <f>IF($AA54="NN",1,IF($AA54="YY",VLOOKUP("YY",gsdfactors,MATCH(BX$7,'Proposed Factors'!$J$11:$P$11,0),FALSE),VLOOKUP(CONCATENATE($Z54,$AA54),gsdfactors,MATCH(BX$7,'Proposed Factors'!$J$11:$P$11,0),FALSE)))</f>
        <v>#N/A</v>
      </c>
      <c r="BZ54" s="55" t="e">
        <f t="shared" si="9"/>
        <v>#N/A</v>
      </c>
      <c r="CA54" s="55" t="e">
        <f t="shared" si="10"/>
        <v>#N/A</v>
      </c>
      <c r="CB54" s="55" t="e">
        <f t="shared" si="11"/>
        <v>#N/A</v>
      </c>
      <c r="CC54" s="55" t="e">
        <f t="shared" si="12"/>
        <v>#N/A</v>
      </c>
      <c r="CD54" s="55" t="e">
        <f t="shared" si="13"/>
        <v>#N/A</v>
      </c>
      <c r="CF54" s="55" t="e">
        <f t="shared" si="14"/>
        <v>#N/A</v>
      </c>
      <c r="CG54" s="55" t="e">
        <f t="shared" si="15"/>
        <v>#N/A</v>
      </c>
      <c r="CH54" s="55" t="e">
        <f t="shared" si="16"/>
        <v>#N/A</v>
      </c>
      <c r="CI54" s="55" t="e">
        <f t="shared" si="17"/>
        <v>#N/A</v>
      </c>
      <c r="CJ54" s="55" t="e">
        <f t="shared" si="18"/>
        <v>#N/A</v>
      </c>
      <c r="CL54" s="55" t="str">
        <f t="shared" si="19"/>
        <v>1MM</v>
      </c>
      <c r="CM54" s="58">
        <f t="shared" si="20"/>
        <v>8.9695463075737964E-4</v>
      </c>
      <c r="CN54" s="58">
        <f t="shared" si="21"/>
        <v>3.9656349949088529E-4</v>
      </c>
      <c r="CO54" s="58">
        <f t="shared" si="22"/>
        <v>5.802520976129331E-4</v>
      </c>
      <c r="CP54" s="58">
        <f t="shared" si="23"/>
        <v>5.6709002984841272E-4</v>
      </c>
      <c r="CQ54" s="58">
        <f t="shared" si="24"/>
        <v>8.3944917845396767E-4</v>
      </c>
      <c r="CR54" s="5">
        <f t="shared" si="56"/>
        <v>1.3803709783304414</v>
      </c>
      <c r="CS54" s="5">
        <f t="shared" si="57"/>
        <v>1.329386571268226</v>
      </c>
      <c r="CT54" s="5">
        <f t="shared" si="58"/>
        <v>1.2780486316914597</v>
      </c>
      <c r="CU54" s="5">
        <f t="shared" si="59"/>
        <v>1.402698713587303</v>
      </c>
      <c r="CV54" s="5">
        <f t="shared" si="60"/>
        <v>1.3241263774304906</v>
      </c>
    </row>
    <row r="55" spans="1:100" x14ac:dyDescent="0.25">
      <c r="A55" s="174" t="str">
        <f t="shared" si="26"/>
        <v>NNNN</v>
      </c>
      <c r="B55" s="174" t="str">
        <f t="shared" si="27"/>
        <v>NNNN</v>
      </c>
      <c r="C55" s="29" t="str">
        <f t="shared" si="28"/>
        <v>NN</v>
      </c>
      <c r="D55" s="29" t="str">
        <f t="shared" si="29"/>
        <v>N</v>
      </c>
      <c r="E55" s="29" t="str">
        <f t="shared" si="30"/>
        <v>N</v>
      </c>
      <c r="F55" s="175" t="s">
        <v>5</v>
      </c>
      <c r="G55" s="175" t="s">
        <v>6</v>
      </c>
      <c r="H55" s="175" t="s">
        <v>7</v>
      </c>
      <c r="I55" s="176">
        <v>40</v>
      </c>
      <c r="J55" s="175" t="s">
        <v>5</v>
      </c>
      <c r="K55" s="175" t="s">
        <v>5</v>
      </c>
      <c r="L55" s="176">
        <v>3876</v>
      </c>
      <c r="M55" s="176">
        <v>2425</v>
      </c>
      <c r="N55" s="176">
        <v>3440</v>
      </c>
      <c r="O55" s="176">
        <v>3278</v>
      </c>
      <c r="P55" s="176">
        <v>3829</v>
      </c>
      <c r="Q55" s="1"/>
      <c r="R55" s="13" t="s">
        <v>425</v>
      </c>
      <c r="S55" s="35">
        <v>13444</v>
      </c>
      <c r="T55" s="35">
        <v>7110</v>
      </c>
      <c r="U55" s="35">
        <v>8623</v>
      </c>
      <c r="V55" s="35">
        <v>7754</v>
      </c>
      <c r="W55" s="35">
        <v>13065</v>
      </c>
      <c r="X55" s="35"/>
      <c r="Y55" s="53">
        <f t="shared" si="31"/>
        <v>1</v>
      </c>
      <c r="Z55" s="52" t="str">
        <f t="shared" si="32"/>
        <v>MS</v>
      </c>
      <c r="AA55" s="52" t="str">
        <f t="shared" si="33"/>
        <v>MS</v>
      </c>
      <c r="AB55" s="1"/>
      <c r="AC55" s="128">
        <f t="shared" si="34"/>
        <v>3.733330667461985E-3</v>
      </c>
      <c r="AD55" s="128">
        <f t="shared" si="35"/>
        <v>3.4052735282369497E-3</v>
      </c>
      <c r="AE55" s="128">
        <f t="shared" si="36"/>
        <v>2.759798035144138E-3</v>
      </c>
      <c r="AF55" s="128">
        <f t="shared" si="37"/>
        <v>2.5684673431335234E-3</v>
      </c>
      <c r="AG55" s="128">
        <f t="shared" si="38"/>
        <v>3.7039525553870609E-3</v>
      </c>
      <c r="AI55" s="129">
        <f t="shared" si="64"/>
        <v>1.7929999999999999</v>
      </c>
      <c r="AJ55" s="51">
        <f t="shared" si="64"/>
        <v>2.1080000000000001</v>
      </c>
      <c r="AK55" s="48">
        <f t="shared" si="64"/>
        <v>1.391</v>
      </c>
      <c r="AL55" s="51">
        <f t="shared" si="64"/>
        <v>1.6040000000000001</v>
      </c>
      <c r="AM55" s="49">
        <f t="shared" si="64"/>
        <v>1.782</v>
      </c>
      <c r="AN55" s="15"/>
      <c r="AO55" s="106">
        <f t="shared" si="2"/>
        <v>1.6610772913734775</v>
      </c>
      <c r="AP55" s="106">
        <f t="shared" si="3"/>
        <v>1.972094927680099</v>
      </c>
      <c r="AQ55" s="106">
        <f t="shared" si="4"/>
        <v>1.3120041672935945</v>
      </c>
      <c r="AR55" s="106">
        <f t="shared" si="5"/>
        <v>1.5120488821196467</v>
      </c>
      <c r="AS55" s="106">
        <f t="shared" si="6"/>
        <v>1.6951100607623091</v>
      </c>
      <c r="AT55" s="15"/>
      <c r="AU55" s="106">
        <f t="shared" si="46"/>
        <v>0.66107729137347748</v>
      </c>
      <c r="AV55" s="106">
        <f t="shared" si="47"/>
        <v>0.97209492768009897</v>
      </c>
      <c r="AW55" s="106">
        <f t="shared" si="48"/>
        <v>0.31200416729359448</v>
      </c>
      <c r="AX55" s="106">
        <f t="shared" si="49"/>
        <v>0.51204888211964672</v>
      </c>
      <c r="AY55" s="106">
        <f t="shared" si="50"/>
        <v>0.69511006076230908</v>
      </c>
      <c r="AZ55" s="15"/>
      <c r="BA55" s="106">
        <f t="shared" si="40"/>
        <v>0.66107729137347748</v>
      </c>
      <c r="BB55" s="106">
        <f t="shared" si="41"/>
        <v>0.97209492768009897</v>
      </c>
      <c r="BC55" s="106">
        <f t="shared" si="42"/>
        <v>0.31200416729359448</v>
      </c>
      <c r="BD55" s="107">
        <f t="shared" si="43"/>
        <v>0.51204888211964672</v>
      </c>
      <c r="BE55" s="106">
        <f t="shared" si="44"/>
        <v>0.69511006076230908</v>
      </c>
      <c r="BF55" s="109"/>
      <c r="BG55" s="223" t="str">
        <f t="shared" si="45"/>
        <v>1MS</v>
      </c>
      <c r="BH55" s="106">
        <f t="shared" si="51"/>
        <v>1.6610772913734775</v>
      </c>
      <c r="BI55" s="106">
        <f t="shared" si="52"/>
        <v>1.972094927680099</v>
      </c>
      <c r="BJ55" s="106">
        <f t="shared" si="53"/>
        <v>1.3120041672935945</v>
      </c>
      <c r="BK55" s="106">
        <f t="shared" si="54"/>
        <v>1.5120488821196467</v>
      </c>
      <c r="BL55" s="106">
        <f t="shared" si="55"/>
        <v>1.6951100607623091</v>
      </c>
      <c r="BM55" s="109"/>
      <c r="BN55" s="15">
        <f>IF($Z55="NN",VLOOKUP("N",ylfactors,MATCH(BN$7,'Proposed Factors'!$J$3:$P$3,0),FALSE),IF('Query Result 1'!$Y55&lt;49,VLOOKUP("YA",ylfactors,MATCH(BN$7,'Proposed Factors'!$J$3:$P$3,0),FALSE),VLOOKUP("YB",ylfactors,MATCH(BN$7,'Proposed Factors'!$J$3:$P$3,0),FALSE)))</f>
        <v>1</v>
      </c>
      <c r="BO55" s="15">
        <f>IF($Z55="NN",VLOOKUP("N",ylfactors,MATCH(BO$7,'Proposed Factors'!$J$3:$P$3,0),FALSE),IF('Query Result 1'!$Y55&lt;49,VLOOKUP("YA",ylfactors,MATCH(BO$7,'Proposed Factors'!$J$3:$P$3,0),FALSE),VLOOKUP("YB",ylfactors,MATCH(BO$7,'Proposed Factors'!$J$3:$P$3,0),FALSE)))</f>
        <v>1</v>
      </c>
      <c r="BP55" s="15">
        <f>IF($Z55="NN",VLOOKUP("N",ylfactors,MATCH(BP$7,'Proposed Factors'!$J$3:$P$3,0),FALSE),IF('Query Result 1'!$Y55&lt;49,VLOOKUP("YA",ylfactors,MATCH(BP$7,'Proposed Factors'!$J$3:$P$3,0),FALSE),VLOOKUP("YB",ylfactors,MATCH(BP$7,'Proposed Factors'!$J$3:$P$3,0),FALSE)))</f>
        <v>1</v>
      </c>
      <c r="BQ55" s="15">
        <f>IF($Z55="NN",VLOOKUP("N",ylfactors,MATCH(BQ$7,'Proposed Factors'!$J$3:$P$3,0),FALSE),IF('Query Result 1'!$Y55&lt;49,VLOOKUP("YA",ylfactors,MATCH(BQ$7,'Proposed Factors'!$J$3:$P$3,0),FALSE),VLOOKUP("YB",ylfactors,MATCH(BQ$7,'Proposed Factors'!$J$3:$P$3,0),FALSE)))</f>
        <v>1</v>
      </c>
      <c r="BR55" s="15">
        <f>IF($Z55="NN",VLOOKUP("N",ylfactors,MATCH(BR$7,'Proposed Factors'!$J$3:$P$3,0),FALSE),IF('Query Result 1'!$Y55&lt;49,VLOOKUP("YA",ylfactors,MATCH(BR$7,'Proposed Factors'!$J$3:$P$3,0),FALSE),VLOOKUP("YB",ylfactors,MATCH(BR$7,'Proposed Factors'!$J$3:$P$3,0),FALSE)))</f>
        <v>1</v>
      </c>
      <c r="BS55" s="15"/>
      <c r="BT55" s="15" t="e">
        <f>IF($AA55="NN",1,IF($AA55="YY",VLOOKUP("YY",gsdfactors,MATCH(BT$7,'Proposed Factors'!$J$11:$P$11,0),FALSE),VLOOKUP(CONCATENATE($Z55,$AA55),gsdfactors,MATCH(BT$7,'Proposed Factors'!$J$11:$P$11,0),FALSE)))</f>
        <v>#N/A</v>
      </c>
      <c r="BU55" s="15" t="e">
        <f>IF($AA55="NN",1,IF($AA55="YY",VLOOKUP("YY",gsdfactors,MATCH(BU$7,'Proposed Factors'!$J$11:$P$11,0),FALSE),VLOOKUP(CONCATENATE($Z55,$AA55),gsdfactors,MATCH(BU$7,'Proposed Factors'!$J$11:$P$11,0),FALSE)))</f>
        <v>#N/A</v>
      </c>
      <c r="BV55" s="15" t="e">
        <f>IF($AA55="NN",1,IF($AA55="YY",VLOOKUP("YY",gsdfactors,MATCH(BV$7,'Proposed Factors'!$J$11:$P$11,0),FALSE),VLOOKUP(CONCATENATE($Z55,$AA55),gsdfactors,MATCH(BV$7,'Proposed Factors'!$J$11:$P$11,0),FALSE)))</f>
        <v>#N/A</v>
      </c>
      <c r="BW55" s="15" t="e">
        <f>IF($AA55="NN",1,IF($AA55="YY",VLOOKUP("YY",gsdfactors,MATCH(BW$7,'Proposed Factors'!$J$11:$P$11,0),FALSE),VLOOKUP(CONCATENATE($Z55,$AA55),gsdfactors,MATCH(BW$7,'Proposed Factors'!$J$11:$P$11,0),FALSE)))</f>
        <v>#N/A</v>
      </c>
      <c r="BX55" s="15" t="e">
        <f>IF($AA55="NN",1,IF($AA55="YY",VLOOKUP("YY",gsdfactors,MATCH(BX$7,'Proposed Factors'!$J$11:$P$11,0),FALSE),VLOOKUP(CONCATENATE($Z55,$AA55),gsdfactors,MATCH(BX$7,'Proposed Factors'!$J$11:$P$11,0),FALSE)))</f>
        <v>#N/A</v>
      </c>
      <c r="BZ55" s="55" t="e">
        <f t="shared" si="9"/>
        <v>#N/A</v>
      </c>
      <c r="CA55" s="55" t="e">
        <f t="shared" si="10"/>
        <v>#N/A</v>
      </c>
      <c r="CB55" s="55" t="e">
        <f t="shared" si="11"/>
        <v>#N/A</v>
      </c>
      <c r="CC55" s="55" t="e">
        <f t="shared" si="12"/>
        <v>#N/A</v>
      </c>
      <c r="CD55" s="55" t="e">
        <f t="shared" si="13"/>
        <v>#N/A</v>
      </c>
      <c r="CF55" s="55" t="e">
        <f t="shared" si="14"/>
        <v>#N/A</v>
      </c>
      <c r="CG55" s="55" t="e">
        <f t="shared" si="15"/>
        <v>#N/A</v>
      </c>
      <c r="CH55" s="55" t="e">
        <f t="shared" si="16"/>
        <v>#N/A</v>
      </c>
      <c r="CI55" s="55" t="e">
        <f t="shared" si="17"/>
        <v>#N/A</v>
      </c>
      <c r="CJ55" s="55" t="e">
        <f t="shared" si="18"/>
        <v>#N/A</v>
      </c>
      <c r="CL55" s="55" t="str">
        <f t="shared" si="19"/>
        <v>1MS</v>
      </c>
      <c r="CM55" s="58">
        <f t="shared" si="20"/>
        <v>3.733330667461985E-3</v>
      </c>
      <c r="CN55" s="58">
        <f t="shared" si="21"/>
        <v>3.4052735282369497E-3</v>
      </c>
      <c r="CO55" s="58">
        <f t="shared" si="22"/>
        <v>2.759798035144138E-3</v>
      </c>
      <c r="CP55" s="58">
        <f t="shared" si="23"/>
        <v>2.5684673431335234E-3</v>
      </c>
      <c r="CQ55" s="58">
        <f t="shared" si="24"/>
        <v>3.7039525553870609E-3</v>
      </c>
      <c r="CR55" s="5">
        <f t="shared" si="56"/>
        <v>1.6610772913734775</v>
      </c>
      <c r="CS55" s="5">
        <f t="shared" si="57"/>
        <v>1.972094927680099</v>
      </c>
      <c r="CT55" s="5">
        <f t="shared" si="58"/>
        <v>1.3120041672935945</v>
      </c>
      <c r="CU55" s="5">
        <f t="shared" si="59"/>
        <v>1.5120488821196467</v>
      </c>
      <c r="CV55" s="5">
        <f t="shared" si="60"/>
        <v>1.6951100607623091</v>
      </c>
    </row>
    <row r="56" spans="1:100" x14ac:dyDescent="0.25">
      <c r="A56" s="174" t="str">
        <f t="shared" si="26"/>
        <v>NNNN</v>
      </c>
      <c r="B56" s="174" t="str">
        <f t="shared" si="27"/>
        <v>NNNN</v>
      </c>
      <c r="C56" s="29" t="str">
        <f t="shared" si="28"/>
        <v>NN</v>
      </c>
      <c r="D56" s="29" t="str">
        <f t="shared" si="29"/>
        <v>N</v>
      </c>
      <c r="E56" s="29" t="str">
        <f t="shared" si="30"/>
        <v>N</v>
      </c>
      <c r="F56" s="175" t="s">
        <v>5</v>
      </c>
      <c r="G56" s="175" t="s">
        <v>6</v>
      </c>
      <c r="H56" s="175" t="s">
        <v>7</v>
      </c>
      <c r="I56" s="176">
        <v>41</v>
      </c>
      <c r="J56" s="175" t="s">
        <v>5</v>
      </c>
      <c r="K56" s="175" t="s">
        <v>5</v>
      </c>
      <c r="L56" s="176">
        <v>3760</v>
      </c>
      <c r="M56" s="176">
        <v>2349</v>
      </c>
      <c r="N56" s="176">
        <v>3332</v>
      </c>
      <c r="O56" s="176">
        <v>3155</v>
      </c>
      <c r="P56" s="176">
        <v>3700</v>
      </c>
      <c r="Q56" s="1"/>
      <c r="R56" s="13" t="s">
        <v>192</v>
      </c>
      <c r="S56" s="35">
        <v>17612</v>
      </c>
      <c r="T56" s="35">
        <v>9286</v>
      </c>
      <c r="U56" s="35">
        <v>16007</v>
      </c>
      <c r="V56" s="35">
        <v>15786</v>
      </c>
      <c r="W56" s="35">
        <v>17326</v>
      </c>
      <c r="X56" s="35"/>
      <c r="Y56" s="53">
        <f t="shared" si="31"/>
        <v>20</v>
      </c>
      <c r="Z56" s="52" t="str">
        <f t="shared" si="32"/>
        <v>FM</v>
      </c>
      <c r="AA56" s="52" t="str">
        <f t="shared" si="33"/>
        <v>FM</v>
      </c>
      <c r="AB56" s="1"/>
      <c r="AC56" s="128">
        <f t="shared" si="34"/>
        <v>4.8907631445507648E-3</v>
      </c>
      <c r="AD56" s="128">
        <f t="shared" si="35"/>
        <v>4.4474500679617885E-3</v>
      </c>
      <c r="AE56" s="128">
        <f t="shared" si="36"/>
        <v>5.1230531309929515E-3</v>
      </c>
      <c r="AF56" s="128">
        <f t="shared" si="37"/>
        <v>5.2290205672821518E-3</v>
      </c>
      <c r="AG56" s="128">
        <f t="shared" si="38"/>
        <v>4.911954226914368E-3</v>
      </c>
      <c r="AI56" s="129">
        <f t="shared" si="64"/>
        <v>1.0489999999999999</v>
      </c>
      <c r="AJ56" s="51">
        <f t="shared" si="64"/>
        <v>1.054</v>
      </c>
      <c r="AK56" s="48">
        <f t="shared" si="64"/>
        <v>1.107</v>
      </c>
      <c r="AL56" s="51">
        <f t="shared" si="64"/>
        <v>1.034</v>
      </c>
      <c r="AM56" s="49">
        <f t="shared" si="64"/>
        <v>1.0109999999999999</v>
      </c>
      <c r="AN56" s="15"/>
      <c r="AO56" s="106">
        <f t="shared" si="2"/>
        <v>0.97181822568364629</v>
      </c>
      <c r="AP56" s="106">
        <f t="shared" si="3"/>
        <v>0.98604746384004949</v>
      </c>
      <c r="AQ56" s="106">
        <f t="shared" si="4"/>
        <v>1.0441327197656427</v>
      </c>
      <c r="AR56" s="106">
        <f t="shared" si="5"/>
        <v>0.9747247781245103</v>
      </c>
      <c r="AS56" s="106">
        <f t="shared" si="6"/>
        <v>0.96170385602171404</v>
      </c>
      <c r="AT56" s="15"/>
      <c r="AU56" s="106">
        <f t="shared" si="46"/>
        <v>-2.8181774316353714E-2</v>
      </c>
      <c r="AV56" s="106">
        <f t="shared" si="47"/>
        <v>-1.3952536159950513E-2</v>
      </c>
      <c r="AW56" s="106">
        <f t="shared" si="48"/>
        <v>4.4132719765642703E-2</v>
      </c>
      <c r="AX56" s="106">
        <f t="shared" si="49"/>
        <v>-2.5275221875489695E-2</v>
      </c>
      <c r="AY56" s="106">
        <f t="shared" si="50"/>
        <v>-3.8296143978285957E-2</v>
      </c>
      <c r="AZ56" s="15"/>
      <c r="BA56" s="106">
        <f t="shared" si="40"/>
        <v>-2.8181774316353714E-2</v>
      </c>
      <c r="BB56" s="106">
        <f t="shared" si="41"/>
        <v>-1.3952536159950513E-2</v>
      </c>
      <c r="BC56" s="106">
        <f t="shared" si="42"/>
        <v>4.4132719765642703E-2</v>
      </c>
      <c r="BD56" s="107">
        <f t="shared" si="43"/>
        <v>-2.5275221875489695E-2</v>
      </c>
      <c r="BE56" s="106">
        <f t="shared" si="44"/>
        <v>-3.8296143978285957E-2</v>
      </c>
      <c r="BF56" s="109"/>
      <c r="BG56" s="223" t="str">
        <f t="shared" si="45"/>
        <v>20XX</v>
      </c>
      <c r="BH56" s="106">
        <f t="shared" si="51"/>
        <v>0.97181822568364629</v>
      </c>
      <c r="BI56" s="106">
        <f t="shared" si="52"/>
        <v>0.98604746384004949</v>
      </c>
      <c r="BJ56" s="106">
        <f t="shared" si="53"/>
        <v>1.0441327197656427</v>
      </c>
      <c r="BK56" s="106">
        <f t="shared" si="54"/>
        <v>0.9747247781245103</v>
      </c>
      <c r="BL56" s="106">
        <f t="shared" si="55"/>
        <v>0.96170385602171404</v>
      </c>
      <c r="BM56" s="109"/>
      <c r="BN56" s="15">
        <f>IF($Z56="NN",VLOOKUP("N",ylfactors,MATCH(BN$7,'Proposed Factors'!$J$3:$P$3,0),FALSE),IF('Query Result 1'!$Y56&lt;49,VLOOKUP("YA",ylfactors,MATCH(BN$7,'Proposed Factors'!$J$3:$P$3,0),FALSE),VLOOKUP("YB",ylfactors,MATCH(BN$7,'Proposed Factors'!$J$3:$P$3,0),FALSE)))</f>
        <v>1</v>
      </c>
      <c r="BO56" s="15">
        <f>IF($Z56="NN",VLOOKUP("N",ylfactors,MATCH(BO$7,'Proposed Factors'!$J$3:$P$3,0),FALSE),IF('Query Result 1'!$Y56&lt;49,VLOOKUP("YA",ylfactors,MATCH(BO$7,'Proposed Factors'!$J$3:$P$3,0),FALSE),VLOOKUP("YB",ylfactors,MATCH(BO$7,'Proposed Factors'!$J$3:$P$3,0),FALSE)))</f>
        <v>1</v>
      </c>
      <c r="BP56" s="15">
        <f>IF($Z56="NN",VLOOKUP("N",ylfactors,MATCH(BP$7,'Proposed Factors'!$J$3:$P$3,0),FALSE),IF('Query Result 1'!$Y56&lt;49,VLOOKUP("YA",ylfactors,MATCH(BP$7,'Proposed Factors'!$J$3:$P$3,0),FALSE),VLOOKUP("YB",ylfactors,MATCH(BP$7,'Proposed Factors'!$J$3:$P$3,0),FALSE)))</f>
        <v>1</v>
      </c>
      <c r="BQ56" s="15">
        <f>IF($Z56="NN",VLOOKUP("N",ylfactors,MATCH(BQ$7,'Proposed Factors'!$J$3:$P$3,0),FALSE),IF('Query Result 1'!$Y56&lt;49,VLOOKUP("YA",ylfactors,MATCH(BQ$7,'Proposed Factors'!$J$3:$P$3,0),FALSE),VLOOKUP("YB",ylfactors,MATCH(BQ$7,'Proposed Factors'!$J$3:$P$3,0),FALSE)))</f>
        <v>1</v>
      </c>
      <c r="BR56" s="15">
        <f>IF($Z56="NN",VLOOKUP("N",ylfactors,MATCH(BR$7,'Proposed Factors'!$J$3:$P$3,0),FALSE),IF('Query Result 1'!$Y56&lt;49,VLOOKUP("YA",ylfactors,MATCH(BR$7,'Proposed Factors'!$J$3:$P$3,0),FALSE),VLOOKUP("YB",ylfactors,MATCH(BR$7,'Proposed Factors'!$J$3:$P$3,0),FALSE)))</f>
        <v>1</v>
      </c>
      <c r="BS56" s="15"/>
      <c r="BT56" s="15" t="e">
        <f>IF($AA56="NN",1,IF($AA56="YY",VLOOKUP("YY",gsdfactors,MATCH(BT$7,'Proposed Factors'!$J$11:$P$11,0),FALSE),VLOOKUP(CONCATENATE($Z56,$AA56),gsdfactors,MATCH(BT$7,'Proposed Factors'!$J$11:$P$11,0),FALSE)))</f>
        <v>#N/A</v>
      </c>
      <c r="BU56" s="15" t="e">
        <f>IF($AA56="NN",1,IF($AA56="YY",VLOOKUP("YY",gsdfactors,MATCH(BU$7,'Proposed Factors'!$J$11:$P$11,0),FALSE),VLOOKUP(CONCATENATE($Z56,$AA56),gsdfactors,MATCH(BU$7,'Proposed Factors'!$J$11:$P$11,0),FALSE)))</f>
        <v>#N/A</v>
      </c>
      <c r="BV56" s="15" t="e">
        <f>IF($AA56="NN",1,IF($AA56="YY",VLOOKUP("YY",gsdfactors,MATCH(BV$7,'Proposed Factors'!$J$11:$P$11,0),FALSE),VLOOKUP(CONCATENATE($Z56,$AA56),gsdfactors,MATCH(BV$7,'Proposed Factors'!$J$11:$P$11,0),FALSE)))</f>
        <v>#N/A</v>
      </c>
      <c r="BW56" s="15" t="e">
        <f>IF($AA56="NN",1,IF($AA56="YY",VLOOKUP("YY",gsdfactors,MATCH(BW$7,'Proposed Factors'!$J$11:$P$11,0),FALSE),VLOOKUP(CONCATENATE($Z56,$AA56),gsdfactors,MATCH(BW$7,'Proposed Factors'!$J$11:$P$11,0),FALSE)))</f>
        <v>#N/A</v>
      </c>
      <c r="BX56" s="15" t="e">
        <f>IF($AA56="NN",1,IF($AA56="YY",VLOOKUP("YY",gsdfactors,MATCH(BX$7,'Proposed Factors'!$J$11:$P$11,0),FALSE),VLOOKUP(CONCATENATE($Z56,$AA56),gsdfactors,MATCH(BX$7,'Proposed Factors'!$J$11:$P$11,0),FALSE)))</f>
        <v>#N/A</v>
      </c>
      <c r="BZ56" s="55" t="e">
        <f t="shared" si="9"/>
        <v>#N/A</v>
      </c>
      <c r="CA56" s="55" t="e">
        <f t="shared" si="10"/>
        <v>#N/A</v>
      </c>
      <c r="CB56" s="55" t="e">
        <f t="shared" si="11"/>
        <v>#N/A</v>
      </c>
      <c r="CC56" s="55" t="e">
        <f t="shared" si="12"/>
        <v>#N/A</v>
      </c>
      <c r="CD56" s="55" t="e">
        <f t="shared" si="13"/>
        <v>#N/A</v>
      </c>
      <c r="CF56" s="55" t="e">
        <f t="shared" si="14"/>
        <v>#N/A</v>
      </c>
      <c r="CG56" s="55" t="e">
        <f t="shared" si="15"/>
        <v>#N/A</v>
      </c>
      <c r="CH56" s="55" t="e">
        <f t="shared" si="16"/>
        <v>#N/A</v>
      </c>
      <c r="CI56" s="55" t="e">
        <f t="shared" si="17"/>
        <v>#N/A</v>
      </c>
      <c r="CJ56" s="55" t="e">
        <f t="shared" si="18"/>
        <v>#N/A</v>
      </c>
      <c r="CL56" s="55" t="str">
        <f t="shared" si="19"/>
        <v>20FM</v>
      </c>
      <c r="CM56" s="58">
        <f t="shared" si="20"/>
        <v>4.8907631445507648E-3</v>
      </c>
      <c r="CN56" s="58">
        <f t="shared" si="21"/>
        <v>4.4474500679617885E-3</v>
      </c>
      <c r="CO56" s="58">
        <f t="shared" si="22"/>
        <v>5.1230531309929515E-3</v>
      </c>
      <c r="CP56" s="58">
        <f t="shared" si="23"/>
        <v>5.2290205672821518E-3</v>
      </c>
      <c r="CQ56" s="58">
        <f t="shared" si="24"/>
        <v>4.911954226914368E-3</v>
      </c>
      <c r="CR56" s="5">
        <f t="shared" si="56"/>
        <v>0.97181822568364629</v>
      </c>
      <c r="CS56" s="5">
        <f t="shared" si="57"/>
        <v>0.98604746384004949</v>
      </c>
      <c r="CT56" s="5">
        <f t="shared" si="58"/>
        <v>1.0441327197656427</v>
      </c>
      <c r="CU56" s="5">
        <f t="shared" si="59"/>
        <v>0.9747247781245103</v>
      </c>
      <c r="CV56" s="5">
        <f t="shared" si="60"/>
        <v>0.96170385602171404</v>
      </c>
    </row>
    <row r="57" spans="1:100" x14ac:dyDescent="0.25">
      <c r="A57" s="174" t="str">
        <f t="shared" si="26"/>
        <v>NNNN</v>
      </c>
      <c r="B57" s="174" t="str">
        <f t="shared" si="27"/>
        <v>NNNN</v>
      </c>
      <c r="C57" s="29" t="str">
        <f t="shared" si="28"/>
        <v>NN</v>
      </c>
      <c r="D57" s="29" t="str">
        <f t="shared" si="29"/>
        <v>N</v>
      </c>
      <c r="E57" s="29" t="str">
        <f t="shared" si="30"/>
        <v>N</v>
      </c>
      <c r="F57" s="175" t="s">
        <v>5</v>
      </c>
      <c r="G57" s="175" t="s">
        <v>6</v>
      </c>
      <c r="H57" s="175" t="s">
        <v>7</v>
      </c>
      <c r="I57" s="176">
        <v>42</v>
      </c>
      <c r="J57" s="175" t="s">
        <v>5</v>
      </c>
      <c r="K57" s="175" t="s">
        <v>5</v>
      </c>
      <c r="L57" s="176">
        <v>3610</v>
      </c>
      <c r="M57" s="176">
        <v>2367</v>
      </c>
      <c r="N57" s="176">
        <v>3260</v>
      </c>
      <c r="O57" s="176">
        <v>3084</v>
      </c>
      <c r="P57" s="176">
        <v>3556</v>
      </c>
      <c r="Q57" s="1"/>
      <c r="R57" s="13" t="s">
        <v>276</v>
      </c>
      <c r="S57" s="35">
        <v>7968</v>
      </c>
      <c r="T57" s="35">
        <v>4277</v>
      </c>
      <c r="U57" s="35">
        <v>7213</v>
      </c>
      <c r="V57" s="35">
        <v>7102</v>
      </c>
      <c r="W57" s="35">
        <v>7851</v>
      </c>
      <c r="X57" s="35"/>
      <c r="Y57" s="53">
        <f t="shared" si="31"/>
        <v>20</v>
      </c>
      <c r="Z57" s="52" t="str">
        <f t="shared" si="32"/>
        <v>FS</v>
      </c>
      <c r="AA57" s="52" t="str">
        <f t="shared" si="33"/>
        <v>FS</v>
      </c>
      <c r="AB57" s="1"/>
      <c r="AC57" s="128">
        <f t="shared" si="34"/>
        <v>2.2126732191562852E-3</v>
      </c>
      <c r="AD57" s="128">
        <f t="shared" si="35"/>
        <v>2.0484324726117347E-3</v>
      </c>
      <c r="AE57" s="128">
        <f t="shared" si="36"/>
        <v>2.3085264093116861E-3</v>
      </c>
      <c r="AF57" s="128">
        <f t="shared" si="37"/>
        <v>2.3524961401772356E-3</v>
      </c>
      <c r="AG57" s="128">
        <f t="shared" si="38"/>
        <v>2.2257735562452212E-3</v>
      </c>
      <c r="AI57" s="129">
        <f t="shared" si="64"/>
        <v>1.0489999999999999</v>
      </c>
      <c r="AJ57" s="51">
        <f t="shared" si="64"/>
        <v>1.054</v>
      </c>
      <c r="AK57" s="48">
        <f t="shared" si="64"/>
        <v>1.107</v>
      </c>
      <c r="AL57" s="51">
        <f t="shared" si="64"/>
        <v>1.034</v>
      </c>
      <c r="AM57" s="49">
        <f t="shared" si="64"/>
        <v>1.0109999999999999</v>
      </c>
      <c r="AN57" s="15"/>
      <c r="AO57" s="106">
        <f t="shared" si="2"/>
        <v>0.97181822568364629</v>
      </c>
      <c r="AP57" s="106">
        <f t="shared" si="3"/>
        <v>0.98604746384004949</v>
      </c>
      <c r="AQ57" s="106">
        <f t="shared" si="4"/>
        <v>1.0441327197656427</v>
      </c>
      <c r="AR57" s="106">
        <f t="shared" si="5"/>
        <v>0.9747247781245103</v>
      </c>
      <c r="AS57" s="106">
        <f t="shared" si="6"/>
        <v>0.96170385602171404</v>
      </c>
      <c r="AT57" s="15"/>
      <c r="AU57" s="106">
        <f t="shared" si="46"/>
        <v>-2.8181774316353714E-2</v>
      </c>
      <c r="AV57" s="106">
        <f t="shared" si="47"/>
        <v>-1.3952536159950513E-2</v>
      </c>
      <c r="AW57" s="106">
        <f t="shared" si="48"/>
        <v>4.4132719765642703E-2</v>
      </c>
      <c r="AX57" s="106">
        <f t="shared" si="49"/>
        <v>-2.5275221875489695E-2</v>
      </c>
      <c r="AY57" s="106">
        <f t="shared" si="50"/>
        <v>-3.8296143978285957E-2</v>
      </c>
      <c r="AZ57" s="15"/>
      <c r="BA57" s="106">
        <f t="shared" si="40"/>
        <v>-2.8181774316353714E-2</v>
      </c>
      <c r="BB57" s="106">
        <f t="shared" si="41"/>
        <v>-1.3952536159950513E-2</v>
      </c>
      <c r="BC57" s="106">
        <f t="shared" si="42"/>
        <v>4.4132719765642703E-2</v>
      </c>
      <c r="BD57" s="107">
        <f t="shared" si="43"/>
        <v>-2.5275221875489695E-2</v>
      </c>
      <c r="BE57" s="106">
        <f t="shared" si="44"/>
        <v>-3.8296143978285957E-2</v>
      </c>
      <c r="BF57" s="109"/>
      <c r="BG57" s="223" t="str">
        <f t="shared" si="45"/>
        <v>20XX</v>
      </c>
      <c r="BH57" s="106">
        <f t="shared" si="51"/>
        <v>0.97181822568364629</v>
      </c>
      <c r="BI57" s="106">
        <f t="shared" si="52"/>
        <v>0.98604746384004949</v>
      </c>
      <c r="BJ57" s="106">
        <f t="shared" si="53"/>
        <v>1.0441327197656427</v>
      </c>
      <c r="BK57" s="106">
        <f t="shared" si="54"/>
        <v>0.9747247781245103</v>
      </c>
      <c r="BL57" s="106">
        <f t="shared" si="55"/>
        <v>0.96170385602171404</v>
      </c>
      <c r="BM57" s="109"/>
      <c r="BN57" s="15">
        <f>IF($Z57="NN",VLOOKUP("N",ylfactors,MATCH(BN$7,'Proposed Factors'!$J$3:$P$3,0),FALSE),IF('Query Result 1'!$Y57&lt;49,VLOOKUP("YA",ylfactors,MATCH(BN$7,'Proposed Factors'!$J$3:$P$3,0),FALSE),VLOOKUP("YB",ylfactors,MATCH(BN$7,'Proposed Factors'!$J$3:$P$3,0),FALSE)))</f>
        <v>1</v>
      </c>
      <c r="BO57" s="15">
        <f>IF($Z57="NN",VLOOKUP("N",ylfactors,MATCH(BO$7,'Proposed Factors'!$J$3:$P$3,0),FALSE),IF('Query Result 1'!$Y57&lt;49,VLOOKUP("YA",ylfactors,MATCH(BO$7,'Proposed Factors'!$J$3:$P$3,0),FALSE),VLOOKUP("YB",ylfactors,MATCH(BO$7,'Proposed Factors'!$J$3:$P$3,0),FALSE)))</f>
        <v>1</v>
      </c>
      <c r="BP57" s="15">
        <f>IF($Z57="NN",VLOOKUP("N",ylfactors,MATCH(BP$7,'Proposed Factors'!$J$3:$P$3,0),FALSE),IF('Query Result 1'!$Y57&lt;49,VLOOKUP("YA",ylfactors,MATCH(BP$7,'Proposed Factors'!$J$3:$P$3,0),FALSE),VLOOKUP("YB",ylfactors,MATCH(BP$7,'Proposed Factors'!$J$3:$P$3,0),FALSE)))</f>
        <v>1</v>
      </c>
      <c r="BQ57" s="15">
        <f>IF($Z57="NN",VLOOKUP("N",ylfactors,MATCH(BQ$7,'Proposed Factors'!$J$3:$P$3,0),FALSE),IF('Query Result 1'!$Y57&lt;49,VLOOKUP("YA",ylfactors,MATCH(BQ$7,'Proposed Factors'!$J$3:$P$3,0),FALSE),VLOOKUP("YB",ylfactors,MATCH(BQ$7,'Proposed Factors'!$J$3:$P$3,0),FALSE)))</f>
        <v>1</v>
      </c>
      <c r="BR57" s="15">
        <f>IF($Z57="NN",VLOOKUP("N",ylfactors,MATCH(BR$7,'Proposed Factors'!$J$3:$P$3,0),FALSE),IF('Query Result 1'!$Y57&lt;49,VLOOKUP("YA",ylfactors,MATCH(BR$7,'Proposed Factors'!$J$3:$P$3,0),FALSE),VLOOKUP("YB",ylfactors,MATCH(BR$7,'Proposed Factors'!$J$3:$P$3,0),FALSE)))</f>
        <v>1</v>
      </c>
      <c r="BS57" s="15"/>
      <c r="BT57" s="15" t="e">
        <f>IF($AA57="NN",1,IF($AA57="YY",VLOOKUP("YY",gsdfactors,MATCH(BT$7,'Proposed Factors'!$J$11:$P$11,0),FALSE),VLOOKUP(CONCATENATE($Z57,$AA57),gsdfactors,MATCH(BT$7,'Proposed Factors'!$J$11:$P$11,0),FALSE)))</f>
        <v>#N/A</v>
      </c>
      <c r="BU57" s="15" t="e">
        <f>IF($AA57="NN",1,IF($AA57="YY",VLOOKUP("YY",gsdfactors,MATCH(BU$7,'Proposed Factors'!$J$11:$P$11,0),FALSE),VLOOKUP(CONCATENATE($Z57,$AA57),gsdfactors,MATCH(BU$7,'Proposed Factors'!$J$11:$P$11,0),FALSE)))</f>
        <v>#N/A</v>
      </c>
      <c r="BV57" s="15" t="e">
        <f>IF($AA57="NN",1,IF($AA57="YY",VLOOKUP("YY",gsdfactors,MATCH(BV$7,'Proposed Factors'!$J$11:$P$11,0),FALSE),VLOOKUP(CONCATENATE($Z57,$AA57),gsdfactors,MATCH(BV$7,'Proposed Factors'!$J$11:$P$11,0),FALSE)))</f>
        <v>#N/A</v>
      </c>
      <c r="BW57" s="15" t="e">
        <f>IF($AA57="NN",1,IF($AA57="YY",VLOOKUP("YY",gsdfactors,MATCH(BW$7,'Proposed Factors'!$J$11:$P$11,0),FALSE),VLOOKUP(CONCATENATE($Z57,$AA57),gsdfactors,MATCH(BW$7,'Proposed Factors'!$J$11:$P$11,0),FALSE)))</f>
        <v>#N/A</v>
      </c>
      <c r="BX57" s="15" t="e">
        <f>IF($AA57="NN",1,IF($AA57="YY",VLOOKUP("YY",gsdfactors,MATCH(BX$7,'Proposed Factors'!$J$11:$P$11,0),FALSE),VLOOKUP(CONCATENATE($Z57,$AA57),gsdfactors,MATCH(BX$7,'Proposed Factors'!$J$11:$P$11,0),FALSE)))</f>
        <v>#N/A</v>
      </c>
      <c r="BZ57" s="55" t="e">
        <f t="shared" si="9"/>
        <v>#N/A</v>
      </c>
      <c r="CA57" s="55" t="e">
        <f t="shared" si="10"/>
        <v>#N/A</v>
      </c>
      <c r="CB57" s="55" t="e">
        <f t="shared" si="11"/>
        <v>#N/A</v>
      </c>
      <c r="CC57" s="55" t="e">
        <f t="shared" si="12"/>
        <v>#N/A</v>
      </c>
      <c r="CD57" s="55" t="e">
        <f t="shared" si="13"/>
        <v>#N/A</v>
      </c>
      <c r="CF57" s="55" t="e">
        <f t="shared" si="14"/>
        <v>#N/A</v>
      </c>
      <c r="CG57" s="55" t="e">
        <f t="shared" si="15"/>
        <v>#N/A</v>
      </c>
      <c r="CH57" s="55" t="e">
        <f t="shared" si="16"/>
        <v>#N/A</v>
      </c>
      <c r="CI57" s="55" t="e">
        <f t="shared" si="17"/>
        <v>#N/A</v>
      </c>
      <c r="CJ57" s="55" t="e">
        <f t="shared" si="18"/>
        <v>#N/A</v>
      </c>
      <c r="CL57" s="55" t="str">
        <f t="shared" si="19"/>
        <v>20FS</v>
      </c>
      <c r="CM57" s="58">
        <f t="shared" si="20"/>
        <v>2.2126732191562852E-3</v>
      </c>
      <c r="CN57" s="58">
        <f t="shared" si="21"/>
        <v>2.0484324726117347E-3</v>
      </c>
      <c r="CO57" s="58">
        <f t="shared" si="22"/>
        <v>2.3085264093116861E-3</v>
      </c>
      <c r="CP57" s="58">
        <f t="shared" si="23"/>
        <v>2.3524961401772356E-3</v>
      </c>
      <c r="CQ57" s="58">
        <f t="shared" si="24"/>
        <v>2.2257735562452212E-3</v>
      </c>
      <c r="CR57" s="5">
        <f t="shared" si="56"/>
        <v>0.97181822568364629</v>
      </c>
      <c r="CS57" s="5">
        <f t="shared" si="57"/>
        <v>0.98604746384004949</v>
      </c>
      <c r="CT57" s="5">
        <f t="shared" si="58"/>
        <v>1.0441327197656427</v>
      </c>
      <c r="CU57" s="5">
        <f t="shared" si="59"/>
        <v>0.9747247781245103</v>
      </c>
      <c r="CV57" s="5">
        <f t="shared" si="60"/>
        <v>0.96170385602171404</v>
      </c>
    </row>
    <row r="58" spans="1:100" x14ac:dyDescent="0.25">
      <c r="A58" s="174" t="str">
        <f t="shared" si="26"/>
        <v>NNNN</v>
      </c>
      <c r="B58" s="174" t="str">
        <f t="shared" si="27"/>
        <v>NNNN</v>
      </c>
      <c r="C58" s="29" t="str">
        <f t="shared" si="28"/>
        <v>NN</v>
      </c>
      <c r="D58" s="29" t="str">
        <f t="shared" si="29"/>
        <v>N</v>
      </c>
      <c r="E58" s="29" t="str">
        <f t="shared" si="30"/>
        <v>N</v>
      </c>
      <c r="F58" s="175" t="s">
        <v>5</v>
      </c>
      <c r="G58" s="175" t="s">
        <v>6</v>
      </c>
      <c r="H58" s="175" t="s">
        <v>7</v>
      </c>
      <c r="I58" s="176">
        <v>43</v>
      </c>
      <c r="J58" s="175" t="s">
        <v>5</v>
      </c>
      <c r="K58" s="175" t="s">
        <v>5</v>
      </c>
      <c r="L58" s="176">
        <v>3457</v>
      </c>
      <c r="M58" s="176">
        <v>2276</v>
      </c>
      <c r="N58" s="176">
        <v>3060</v>
      </c>
      <c r="O58" s="176">
        <v>2893</v>
      </c>
      <c r="P58" s="176">
        <v>3407</v>
      </c>
      <c r="Q58" s="1"/>
      <c r="R58" s="13" t="s">
        <v>360</v>
      </c>
      <c r="S58" s="35">
        <v>14497</v>
      </c>
      <c r="T58" s="35">
        <v>7439</v>
      </c>
      <c r="U58" s="35">
        <v>12730</v>
      </c>
      <c r="V58" s="35">
        <v>12485</v>
      </c>
      <c r="W58" s="35">
        <v>14226</v>
      </c>
      <c r="X58" s="35"/>
      <c r="Y58" s="53">
        <f t="shared" si="31"/>
        <v>20</v>
      </c>
      <c r="Z58" s="52" t="str">
        <f t="shared" si="32"/>
        <v>MM</v>
      </c>
      <c r="AA58" s="52" t="str">
        <f t="shared" si="33"/>
        <v>MM</v>
      </c>
      <c r="AB58" s="1"/>
      <c r="AC58" s="128">
        <f t="shared" si="34"/>
        <v>4.025743430987533E-3</v>
      </c>
      <c r="AD58" s="128">
        <f t="shared" si="35"/>
        <v>3.5628452568993909E-3</v>
      </c>
      <c r="AE58" s="128">
        <f t="shared" si="36"/>
        <v>4.0742466644305784E-3</v>
      </c>
      <c r="AF58" s="128">
        <f t="shared" si="37"/>
        <v>4.135583541271865E-3</v>
      </c>
      <c r="AG58" s="128">
        <f t="shared" si="38"/>
        <v>4.0330982818933278E-3</v>
      </c>
      <c r="AI58" s="129">
        <f t="shared" ref="AI58:AM67" si="65">IFERROR(IF($Z58="NN",VLOOKUP(CONCATENATE(AI$7,"NNXXX"),bdfactors,8,FALSE),VLOOKUP(CONCATENATE(AI$7,$Y58,$Z58),bdfactors,8,FALSE)),VLOOKUP(CONCATENATE(AI$7,$Y58,"XX"),bdfactors,8,FALSE))</f>
        <v>1.0489999999999999</v>
      </c>
      <c r="AJ58" s="51">
        <f t="shared" si="65"/>
        <v>1.054</v>
      </c>
      <c r="AK58" s="48">
        <f t="shared" si="65"/>
        <v>1.107</v>
      </c>
      <c r="AL58" s="51">
        <f t="shared" si="65"/>
        <v>1.034</v>
      </c>
      <c r="AM58" s="49">
        <f t="shared" si="65"/>
        <v>1.0109999999999999</v>
      </c>
      <c r="AN58" s="15"/>
      <c r="AO58" s="106">
        <f t="shared" si="2"/>
        <v>0.97181822568364629</v>
      </c>
      <c r="AP58" s="106">
        <f t="shared" si="3"/>
        <v>0.98604746384004949</v>
      </c>
      <c r="AQ58" s="106">
        <f t="shared" si="4"/>
        <v>1.0441327197656427</v>
      </c>
      <c r="AR58" s="106">
        <f t="shared" si="5"/>
        <v>0.9747247781245103</v>
      </c>
      <c r="AS58" s="106">
        <f t="shared" si="6"/>
        <v>0.96170385602171404</v>
      </c>
      <c r="AT58" s="15"/>
      <c r="AU58" s="106">
        <f t="shared" si="46"/>
        <v>-2.8181774316353714E-2</v>
      </c>
      <c r="AV58" s="106">
        <f t="shared" si="47"/>
        <v>-1.3952536159950513E-2</v>
      </c>
      <c r="AW58" s="106">
        <f t="shared" si="48"/>
        <v>4.4132719765642703E-2</v>
      </c>
      <c r="AX58" s="106">
        <f t="shared" si="49"/>
        <v>-2.5275221875489695E-2</v>
      </c>
      <c r="AY58" s="106">
        <f t="shared" si="50"/>
        <v>-3.8296143978285957E-2</v>
      </c>
      <c r="AZ58" s="15"/>
      <c r="BA58" s="106">
        <f t="shared" si="40"/>
        <v>-2.8181774316353714E-2</v>
      </c>
      <c r="BB58" s="106">
        <f t="shared" si="41"/>
        <v>-1.3952536159950513E-2</v>
      </c>
      <c r="BC58" s="106">
        <f t="shared" si="42"/>
        <v>4.4132719765642703E-2</v>
      </c>
      <c r="BD58" s="107">
        <f t="shared" si="43"/>
        <v>-2.5275221875489695E-2</v>
      </c>
      <c r="BE58" s="106">
        <f t="shared" si="44"/>
        <v>-3.8296143978285957E-2</v>
      </c>
      <c r="BF58" s="109"/>
      <c r="BG58" s="223" t="str">
        <f t="shared" si="45"/>
        <v>20XX</v>
      </c>
      <c r="BH58" s="106">
        <f t="shared" si="51"/>
        <v>0.97181822568364629</v>
      </c>
      <c r="BI58" s="106">
        <f t="shared" si="52"/>
        <v>0.98604746384004949</v>
      </c>
      <c r="BJ58" s="106">
        <f t="shared" si="53"/>
        <v>1.0441327197656427</v>
      </c>
      <c r="BK58" s="106">
        <f t="shared" si="54"/>
        <v>0.9747247781245103</v>
      </c>
      <c r="BL58" s="106">
        <f t="shared" si="55"/>
        <v>0.96170385602171404</v>
      </c>
      <c r="BM58" s="109"/>
      <c r="BN58" s="15">
        <f>IF($Z58="NN",VLOOKUP("N",ylfactors,MATCH(BN$7,'Proposed Factors'!$J$3:$P$3,0),FALSE),IF('Query Result 1'!$Y58&lt;49,VLOOKUP("YA",ylfactors,MATCH(BN$7,'Proposed Factors'!$J$3:$P$3,0),FALSE),VLOOKUP("YB",ylfactors,MATCH(BN$7,'Proposed Factors'!$J$3:$P$3,0),FALSE)))</f>
        <v>1</v>
      </c>
      <c r="BO58" s="15">
        <f>IF($Z58="NN",VLOOKUP("N",ylfactors,MATCH(BO$7,'Proposed Factors'!$J$3:$P$3,0),FALSE),IF('Query Result 1'!$Y58&lt;49,VLOOKUP("YA",ylfactors,MATCH(BO$7,'Proposed Factors'!$J$3:$P$3,0),FALSE),VLOOKUP("YB",ylfactors,MATCH(BO$7,'Proposed Factors'!$J$3:$P$3,0),FALSE)))</f>
        <v>1</v>
      </c>
      <c r="BP58" s="15">
        <f>IF($Z58="NN",VLOOKUP("N",ylfactors,MATCH(BP$7,'Proposed Factors'!$J$3:$P$3,0),FALSE),IF('Query Result 1'!$Y58&lt;49,VLOOKUP("YA",ylfactors,MATCH(BP$7,'Proposed Factors'!$J$3:$P$3,0),FALSE),VLOOKUP("YB",ylfactors,MATCH(BP$7,'Proposed Factors'!$J$3:$P$3,0),FALSE)))</f>
        <v>1</v>
      </c>
      <c r="BQ58" s="15">
        <f>IF($Z58="NN",VLOOKUP("N",ylfactors,MATCH(BQ$7,'Proposed Factors'!$J$3:$P$3,0),FALSE),IF('Query Result 1'!$Y58&lt;49,VLOOKUP("YA",ylfactors,MATCH(BQ$7,'Proposed Factors'!$J$3:$P$3,0),FALSE),VLOOKUP("YB",ylfactors,MATCH(BQ$7,'Proposed Factors'!$J$3:$P$3,0),FALSE)))</f>
        <v>1</v>
      </c>
      <c r="BR58" s="15">
        <f>IF($Z58="NN",VLOOKUP("N",ylfactors,MATCH(BR$7,'Proposed Factors'!$J$3:$P$3,0),FALSE),IF('Query Result 1'!$Y58&lt;49,VLOOKUP("YA",ylfactors,MATCH(BR$7,'Proposed Factors'!$J$3:$P$3,0),FALSE),VLOOKUP("YB",ylfactors,MATCH(BR$7,'Proposed Factors'!$J$3:$P$3,0),FALSE)))</f>
        <v>1</v>
      </c>
      <c r="BS58" s="15"/>
      <c r="BT58" s="15" t="e">
        <f>IF($AA58="NN",1,IF($AA58="YY",VLOOKUP("YY",gsdfactors,MATCH(BT$7,'Proposed Factors'!$J$11:$P$11,0),FALSE),VLOOKUP(CONCATENATE($Z58,$AA58),gsdfactors,MATCH(BT$7,'Proposed Factors'!$J$11:$P$11,0),FALSE)))</f>
        <v>#N/A</v>
      </c>
      <c r="BU58" s="15" t="e">
        <f>IF($AA58="NN",1,IF($AA58="YY",VLOOKUP("YY",gsdfactors,MATCH(BU$7,'Proposed Factors'!$J$11:$P$11,0),FALSE),VLOOKUP(CONCATENATE($Z58,$AA58),gsdfactors,MATCH(BU$7,'Proposed Factors'!$J$11:$P$11,0),FALSE)))</f>
        <v>#N/A</v>
      </c>
      <c r="BV58" s="15" t="e">
        <f>IF($AA58="NN",1,IF($AA58="YY",VLOOKUP("YY",gsdfactors,MATCH(BV$7,'Proposed Factors'!$J$11:$P$11,0),FALSE),VLOOKUP(CONCATENATE($Z58,$AA58),gsdfactors,MATCH(BV$7,'Proposed Factors'!$J$11:$P$11,0),FALSE)))</f>
        <v>#N/A</v>
      </c>
      <c r="BW58" s="15" t="e">
        <f>IF($AA58="NN",1,IF($AA58="YY",VLOOKUP("YY",gsdfactors,MATCH(BW$7,'Proposed Factors'!$J$11:$P$11,0),FALSE),VLOOKUP(CONCATENATE($Z58,$AA58),gsdfactors,MATCH(BW$7,'Proposed Factors'!$J$11:$P$11,0),FALSE)))</f>
        <v>#N/A</v>
      </c>
      <c r="BX58" s="15" t="e">
        <f>IF($AA58="NN",1,IF($AA58="YY",VLOOKUP("YY",gsdfactors,MATCH(BX$7,'Proposed Factors'!$J$11:$P$11,0),FALSE),VLOOKUP(CONCATENATE($Z58,$AA58),gsdfactors,MATCH(BX$7,'Proposed Factors'!$J$11:$P$11,0),FALSE)))</f>
        <v>#N/A</v>
      </c>
      <c r="BZ58" s="55" t="e">
        <f t="shared" si="9"/>
        <v>#N/A</v>
      </c>
      <c r="CA58" s="55" t="e">
        <f t="shared" si="10"/>
        <v>#N/A</v>
      </c>
      <c r="CB58" s="55" t="e">
        <f t="shared" si="11"/>
        <v>#N/A</v>
      </c>
      <c r="CC58" s="55" t="e">
        <f t="shared" si="12"/>
        <v>#N/A</v>
      </c>
      <c r="CD58" s="55" t="e">
        <f t="shared" si="13"/>
        <v>#N/A</v>
      </c>
      <c r="CF58" s="55" t="e">
        <f t="shared" si="14"/>
        <v>#N/A</v>
      </c>
      <c r="CG58" s="55" t="e">
        <f t="shared" si="15"/>
        <v>#N/A</v>
      </c>
      <c r="CH58" s="55" t="e">
        <f t="shared" si="16"/>
        <v>#N/A</v>
      </c>
      <c r="CI58" s="55" t="e">
        <f t="shared" si="17"/>
        <v>#N/A</v>
      </c>
      <c r="CJ58" s="55" t="e">
        <f t="shared" si="18"/>
        <v>#N/A</v>
      </c>
      <c r="CL58" s="55" t="str">
        <f t="shared" si="19"/>
        <v>20MM</v>
      </c>
      <c r="CM58" s="58">
        <f t="shared" si="20"/>
        <v>4.025743430987533E-3</v>
      </c>
      <c r="CN58" s="58">
        <f t="shared" si="21"/>
        <v>3.5628452568993909E-3</v>
      </c>
      <c r="CO58" s="58">
        <f t="shared" si="22"/>
        <v>4.0742466644305784E-3</v>
      </c>
      <c r="CP58" s="58">
        <f t="shared" si="23"/>
        <v>4.135583541271865E-3</v>
      </c>
      <c r="CQ58" s="58">
        <f t="shared" si="24"/>
        <v>4.0330982818933278E-3</v>
      </c>
      <c r="CR58" s="5">
        <f t="shared" si="56"/>
        <v>0.97181822568364629</v>
      </c>
      <c r="CS58" s="5">
        <f t="shared" si="57"/>
        <v>0.98604746384004949</v>
      </c>
      <c r="CT58" s="5">
        <f t="shared" si="58"/>
        <v>1.0441327197656427</v>
      </c>
      <c r="CU58" s="5">
        <f t="shared" si="59"/>
        <v>0.9747247781245103</v>
      </c>
      <c r="CV58" s="5">
        <f t="shared" si="60"/>
        <v>0.96170385602171404</v>
      </c>
    </row>
    <row r="59" spans="1:100" x14ac:dyDescent="0.25">
      <c r="A59" s="174" t="str">
        <f t="shared" si="26"/>
        <v>NNNN</v>
      </c>
      <c r="B59" s="174" t="str">
        <f t="shared" si="27"/>
        <v>NNNN</v>
      </c>
      <c r="C59" s="29" t="str">
        <f t="shared" si="28"/>
        <v>NN</v>
      </c>
      <c r="D59" s="29" t="str">
        <f t="shared" si="29"/>
        <v>N</v>
      </c>
      <c r="E59" s="29" t="str">
        <f t="shared" si="30"/>
        <v>N</v>
      </c>
      <c r="F59" s="175" t="s">
        <v>5</v>
      </c>
      <c r="G59" s="175" t="s">
        <v>6</v>
      </c>
      <c r="H59" s="175" t="s">
        <v>7</v>
      </c>
      <c r="I59" s="176">
        <v>44</v>
      </c>
      <c r="J59" s="175" t="s">
        <v>5</v>
      </c>
      <c r="K59" s="175" t="s">
        <v>5</v>
      </c>
      <c r="L59" s="176">
        <v>3381</v>
      </c>
      <c r="M59" s="176">
        <v>2246</v>
      </c>
      <c r="N59" s="176">
        <v>3004</v>
      </c>
      <c r="O59" s="176">
        <v>2816</v>
      </c>
      <c r="P59" s="176">
        <v>3331</v>
      </c>
      <c r="Q59" s="1"/>
      <c r="R59" s="13" t="s">
        <v>444</v>
      </c>
      <c r="S59" s="35">
        <v>7821</v>
      </c>
      <c r="T59" s="35">
        <v>3921</v>
      </c>
      <c r="U59" s="35">
        <v>6576</v>
      </c>
      <c r="V59" s="35">
        <v>6388</v>
      </c>
      <c r="W59" s="35">
        <v>7604</v>
      </c>
      <c r="X59" s="35"/>
      <c r="Y59" s="53">
        <f t="shared" si="31"/>
        <v>20</v>
      </c>
      <c r="Z59" s="52" t="str">
        <f t="shared" si="32"/>
        <v>MS</v>
      </c>
      <c r="AA59" s="52" t="str">
        <f t="shared" si="33"/>
        <v>MS</v>
      </c>
      <c r="AB59" s="1"/>
      <c r="AC59" s="128">
        <f t="shared" si="34"/>
        <v>2.1718520641341998E-3</v>
      </c>
      <c r="AD59" s="128">
        <f t="shared" si="35"/>
        <v>1.8779293254876342E-3</v>
      </c>
      <c r="AE59" s="128">
        <f t="shared" si="36"/>
        <v>2.1046540506909255E-3</v>
      </c>
      <c r="AF59" s="128">
        <f t="shared" si="37"/>
        <v>2.1159877982895215E-3</v>
      </c>
      <c r="AG59" s="128">
        <f t="shared" si="38"/>
        <v>2.1557485825612868E-3</v>
      </c>
      <c r="AI59" s="129">
        <f t="shared" si="65"/>
        <v>1.0489999999999999</v>
      </c>
      <c r="AJ59" s="51">
        <f t="shared" si="65"/>
        <v>1.054</v>
      </c>
      <c r="AK59" s="48">
        <f t="shared" si="65"/>
        <v>1.107</v>
      </c>
      <c r="AL59" s="51">
        <f t="shared" si="65"/>
        <v>1.034</v>
      </c>
      <c r="AM59" s="49">
        <f t="shared" si="65"/>
        <v>1.0109999999999999</v>
      </c>
      <c r="AN59" s="15"/>
      <c r="AO59" s="106">
        <f t="shared" si="2"/>
        <v>0.97181822568364629</v>
      </c>
      <c r="AP59" s="106">
        <f t="shared" si="3"/>
        <v>0.98604746384004949</v>
      </c>
      <c r="AQ59" s="106">
        <f t="shared" si="4"/>
        <v>1.0441327197656427</v>
      </c>
      <c r="AR59" s="106">
        <f t="shared" si="5"/>
        <v>0.9747247781245103</v>
      </c>
      <c r="AS59" s="106">
        <f t="shared" si="6"/>
        <v>0.96170385602171404</v>
      </c>
      <c r="AT59" s="15"/>
      <c r="AU59" s="106">
        <f t="shared" si="46"/>
        <v>-2.8181774316353714E-2</v>
      </c>
      <c r="AV59" s="106">
        <f t="shared" si="47"/>
        <v>-1.3952536159950513E-2</v>
      </c>
      <c r="AW59" s="106">
        <f t="shared" si="48"/>
        <v>4.4132719765642703E-2</v>
      </c>
      <c r="AX59" s="106">
        <f t="shared" si="49"/>
        <v>-2.5275221875489695E-2</v>
      </c>
      <c r="AY59" s="106">
        <f t="shared" si="50"/>
        <v>-3.8296143978285957E-2</v>
      </c>
      <c r="AZ59" s="15"/>
      <c r="BA59" s="106">
        <f t="shared" si="40"/>
        <v>-2.8181774316353714E-2</v>
      </c>
      <c r="BB59" s="106">
        <f t="shared" si="41"/>
        <v>-1.3952536159950513E-2</v>
      </c>
      <c r="BC59" s="106">
        <f t="shared" si="42"/>
        <v>4.4132719765642703E-2</v>
      </c>
      <c r="BD59" s="107">
        <f t="shared" si="43"/>
        <v>-2.5275221875489695E-2</v>
      </c>
      <c r="BE59" s="106">
        <f t="shared" si="44"/>
        <v>-3.8296143978285957E-2</v>
      </c>
      <c r="BF59" s="109"/>
      <c r="BG59" s="223" t="str">
        <f t="shared" si="45"/>
        <v>20XX</v>
      </c>
      <c r="BH59" s="106">
        <f t="shared" si="51"/>
        <v>0.97181822568364629</v>
      </c>
      <c r="BI59" s="106">
        <f t="shared" si="52"/>
        <v>0.98604746384004949</v>
      </c>
      <c r="BJ59" s="106">
        <f t="shared" si="53"/>
        <v>1.0441327197656427</v>
      </c>
      <c r="BK59" s="106">
        <f t="shared" si="54"/>
        <v>0.9747247781245103</v>
      </c>
      <c r="BL59" s="106">
        <f t="shared" si="55"/>
        <v>0.96170385602171404</v>
      </c>
      <c r="BM59" s="109"/>
      <c r="BN59" s="15">
        <f>IF($Z59="NN",VLOOKUP("N",ylfactors,MATCH(BN$7,'Proposed Factors'!$J$3:$P$3,0),FALSE),IF('Query Result 1'!$Y59&lt;49,VLOOKUP("YA",ylfactors,MATCH(BN$7,'Proposed Factors'!$J$3:$P$3,0),FALSE),VLOOKUP("YB",ylfactors,MATCH(BN$7,'Proposed Factors'!$J$3:$P$3,0),FALSE)))</f>
        <v>1</v>
      </c>
      <c r="BO59" s="15">
        <f>IF($Z59="NN",VLOOKUP("N",ylfactors,MATCH(BO$7,'Proposed Factors'!$J$3:$P$3,0),FALSE),IF('Query Result 1'!$Y59&lt;49,VLOOKUP("YA",ylfactors,MATCH(BO$7,'Proposed Factors'!$J$3:$P$3,0),FALSE),VLOOKUP("YB",ylfactors,MATCH(BO$7,'Proposed Factors'!$J$3:$P$3,0),FALSE)))</f>
        <v>1</v>
      </c>
      <c r="BP59" s="15">
        <f>IF($Z59="NN",VLOOKUP("N",ylfactors,MATCH(BP$7,'Proposed Factors'!$J$3:$P$3,0),FALSE),IF('Query Result 1'!$Y59&lt;49,VLOOKUP("YA",ylfactors,MATCH(BP$7,'Proposed Factors'!$J$3:$P$3,0),FALSE),VLOOKUP("YB",ylfactors,MATCH(BP$7,'Proposed Factors'!$J$3:$P$3,0),FALSE)))</f>
        <v>1</v>
      </c>
      <c r="BQ59" s="15">
        <f>IF($Z59="NN",VLOOKUP("N",ylfactors,MATCH(BQ$7,'Proposed Factors'!$J$3:$P$3,0),FALSE),IF('Query Result 1'!$Y59&lt;49,VLOOKUP("YA",ylfactors,MATCH(BQ$7,'Proposed Factors'!$J$3:$P$3,0),FALSE),VLOOKUP("YB",ylfactors,MATCH(BQ$7,'Proposed Factors'!$J$3:$P$3,0),FALSE)))</f>
        <v>1</v>
      </c>
      <c r="BR59" s="15">
        <f>IF($Z59="NN",VLOOKUP("N",ylfactors,MATCH(BR$7,'Proposed Factors'!$J$3:$P$3,0),FALSE),IF('Query Result 1'!$Y59&lt;49,VLOOKUP("YA",ylfactors,MATCH(BR$7,'Proposed Factors'!$J$3:$P$3,0),FALSE),VLOOKUP("YB",ylfactors,MATCH(BR$7,'Proposed Factors'!$J$3:$P$3,0),FALSE)))</f>
        <v>1</v>
      </c>
      <c r="BS59" s="15"/>
      <c r="BT59" s="15" t="e">
        <f>IF($AA59="NN",1,IF($AA59="YY",VLOOKUP("YY",gsdfactors,MATCH(BT$7,'Proposed Factors'!$J$11:$P$11,0),FALSE),VLOOKUP(CONCATENATE($Z59,$AA59),gsdfactors,MATCH(BT$7,'Proposed Factors'!$J$11:$P$11,0),FALSE)))</f>
        <v>#N/A</v>
      </c>
      <c r="BU59" s="15" t="e">
        <f>IF($AA59="NN",1,IF($AA59="YY",VLOOKUP("YY",gsdfactors,MATCH(BU$7,'Proposed Factors'!$J$11:$P$11,0),FALSE),VLOOKUP(CONCATENATE($Z59,$AA59),gsdfactors,MATCH(BU$7,'Proposed Factors'!$J$11:$P$11,0),FALSE)))</f>
        <v>#N/A</v>
      </c>
      <c r="BV59" s="15" t="e">
        <f>IF($AA59="NN",1,IF($AA59="YY",VLOOKUP("YY",gsdfactors,MATCH(BV$7,'Proposed Factors'!$J$11:$P$11,0),FALSE),VLOOKUP(CONCATENATE($Z59,$AA59),gsdfactors,MATCH(BV$7,'Proposed Factors'!$J$11:$P$11,0),FALSE)))</f>
        <v>#N/A</v>
      </c>
      <c r="BW59" s="15" t="e">
        <f>IF($AA59="NN",1,IF($AA59="YY",VLOOKUP("YY",gsdfactors,MATCH(BW$7,'Proposed Factors'!$J$11:$P$11,0),FALSE),VLOOKUP(CONCATENATE($Z59,$AA59),gsdfactors,MATCH(BW$7,'Proposed Factors'!$J$11:$P$11,0),FALSE)))</f>
        <v>#N/A</v>
      </c>
      <c r="BX59" s="15" t="e">
        <f>IF($AA59="NN",1,IF($AA59="YY",VLOOKUP("YY",gsdfactors,MATCH(BX$7,'Proposed Factors'!$J$11:$P$11,0),FALSE),VLOOKUP(CONCATENATE($Z59,$AA59),gsdfactors,MATCH(BX$7,'Proposed Factors'!$J$11:$P$11,0),FALSE)))</f>
        <v>#N/A</v>
      </c>
      <c r="BZ59" s="55" t="e">
        <f t="shared" si="9"/>
        <v>#N/A</v>
      </c>
      <c r="CA59" s="55" t="e">
        <f t="shared" si="10"/>
        <v>#N/A</v>
      </c>
      <c r="CB59" s="55" t="e">
        <f t="shared" si="11"/>
        <v>#N/A</v>
      </c>
      <c r="CC59" s="55" t="e">
        <f t="shared" si="12"/>
        <v>#N/A</v>
      </c>
      <c r="CD59" s="55" t="e">
        <f t="shared" si="13"/>
        <v>#N/A</v>
      </c>
      <c r="CF59" s="55" t="e">
        <f t="shared" si="14"/>
        <v>#N/A</v>
      </c>
      <c r="CG59" s="55" t="e">
        <f t="shared" si="15"/>
        <v>#N/A</v>
      </c>
      <c r="CH59" s="55" t="e">
        <f t="shared" si="16"/>
        <v>#N/A</v>
      </c>
      <c r="CI59" s="55" t="e">
        <f t="shared" si="17"/>
        <v>#N/A</v>
      </c>
      <c r="CJ59" s="55" t="e">
        <f t="shared" si="18"/>
        <v>#N/A</v>
      </c>
      <c r="CL59" s="55" t="str">
        <f t="shared" si="19"/>
        <v>20MS</v>
      </c>
      <c r="CM59" s="58">
        <f t="shared" si="20"/>
        <v>2.1718520641341998E-3</v>
      </c>
      <c r="CN59" s="58">
        <f t="shared" si="21"/>
        <v>1.8779293254876342E-3</v>
      </c>
      <c r="CO59" s="58">
        <f t="shared" si="22"/>
        <v>2.1046540506909255E-3</v>
      </c>
      <c r="CP59" s="58">
        <f t="shared" si="23"/>
        <v>2.1159877982895215E-3</v>
      </c>
      <c r="CQ59" s="58">
        <f t="shared" si="24"/>
        <v>2.1557485825612868E-3</v>
      </c>
      <c r="CR59" s="5">
        <f t="shared" si="56"/>
        <v>0.97181822568364629</v>
      </c>
      <c r="CS59" s="5">
        <f t="shared" si="57"/>
        <v>0.98604746384004949</v>
      </c>
      <c r="CT59" s="5">
        <f t="shared" si="58"/>
        <v>1.0441327197656427</v>
      </c>
      <c r="CU59" s="5">
        <f t="shared" si="59"/>
        <v>0.9747247781245103</v>
      </c>
      <c r="CV59" s="5">
        <f t="shared" si="60"/>
        <v>0.96170385602171404</v>
      </c>
    </row>
    <row r="60" spans="1:100" x14ac:dyDescent="0.25">
      <c r="A60" s="174" t="str">
        <f t="shared" si="26"/>
        <v>NNNN</v>
      </c>
      <c r="B60" s="174" t="str">
        <f t="shared" si="27"/>
        <v>NNNN</v>
      </c>
      <c r="C60" s="29" t="str">
        <f t="shared" si="28"/>
        <v>NN</v>
      </c>
      <c r="D60" s="29" t="str">
        <f t="shared" si="29"/>
        <v>N</v>
      </c>
      <c r="E60" s="29" t="str">
        <f t="shared" si="30"/>
        <v>N</v>
      </c>
      <c r="F60" s="175" t="s">
        <v>5</v>
      </c>
      <c r="G60" s="175" t="s">
        <v>6</v>
      </c>
      <c r="H60" s="175" t="s">
        <v>7</v>
      </c>
      <c r="I60" s="176">
        <v>45</v>
      </c>
      <c r="J60" s="175" t="s">
        <v>5</v>
      </c>
      <c r="K60" s="175" t="s">
        <v>5</v>
      </c>
      <c r="L60" s="176">
        <v>3329</v>
      </c>
      <c r="M60" s="176">
        <v>2297</v>
      </c>
      <c r="N60" s="176">
        <v>2971</v>
      </c>
      <c r="O60" s="176">
        <v>2776</v>
      </c>
      <c r="P60" s="176">
        <v>3294</v>
      </c>
      <c r="Q60" s="1"/>
      <c r="R60" s="13" t="s">
        <v>193</v>
      </c>
      <c r="S60" s="35">
        <v>16764</v>
      </c>
      <c r="T60" s="35">
        <v>9032</v>
      </c>
      <c r="U60" s="35">
        <v>15313</v>
      </c>
      <c r="V60" s="35">
        <v>15108</v>
      </c>
      <c r="W60" s="35">
        <v>16497</v>
      </c>
      <c r="X60" s="35"/>
      <c r="Y60" s="53">
        <f t="shared" si="31"/>
        <v>21</v>
      </c>
      <c r="Z60" s="52" t="str">
        <f t="shared" si="32"/>
        <v>FM</v>
      </c>
      <c r="AA60" s="52" t="str">
        <f t="shared" si="33"/>
        <v>FM</v>
      </c>
      <c r="AB60" s="1"/>
      <c r="AC60" s="128">
        <f t="shared" si="34"/>
        <v>4.6552778421104371E-3</v>
      </c>
      <c r="AD60" s="128">
        <f t="shared" si="35"/>
        <v>4.3257989461372897E-3</v>
      </c>
      <c r="AE60" s="128">
        <f t="shared" si="36"/>
        <v>4.900937876859815E-3</v>
      </c>
      <c r="AF60" s="128">
        <f t="shared" si="37"/>
        <v>5.0044370157417166E-3</v>
      </c>
      <c r="AG60" s="128">
        <f t="shared" si="38"/>
        <v>4.6769311371006768E-3</v>
      </c>
      <c r="AI60" s="129">
        <f t="shared" si="65"/>
        <v>1.0449999999999999</v>
      </c>
      <c r="AJ60" s="51">
        <f t="shared" si="65"/>
        <v>1.0489999999999999</v>
      </c>
      <c r="AK60" s="48">
        <f t="shared" si="65"/>
        <v>1.1000000000000001</v>
      </c>
      <c r="AL60" s="51">
        <f t="shared" si="65"/>
        <v>1.0309999999999999</v>
      </c>
      <c r="AM60" s="49">
        <f t="shared" si="65"/>
        <v>1.0089999999999999</v>
      </c>
      <c r="AN60" s="15"/>
      <c r="AO60" s="106">
        <f t="shared" si="2"/>
        <v>0.968112531782088</v>
      </c>
      <c r="AP60" s="106">
        <f t="shared" si="3"/>
        <v>0.98136981932467915</v>
      </c>
      <c r="AQ60" s="106">
        <f t="shared" si="4"/>
        <v>1.0375302545096721</v>
      </c>
      <c r="AR60" s="106">
        <f t="shared" si="5"/>
        <v>0.97189675652453589</v>
      </c>
      <c r="AS60" s="106">
        <f t="shared" si="6"/>
        <v>0.95980137559437129</v>
      </c>
      <c r="AT60" s="15"/>
      <c r="AU60" s="106">
        <f t="shared" si="46"/>
        <v>-3.1887468217911996E-2</v>
      </c>
      <c r="AV60" s="106">
        <f t="shared" si="47"/>
        <v>-1.8630180675320851E-2</v>
      </c>
      <c r="AW60" s="106">
        <f t="shared" si="48"/>
        <v>3.7530254509672067E-2</v>
      </c>
      <c r="AX60" s="106">
        <f t="shared" si="49"/>
        <v>-2.8103243475464112E-2</v>
      </c>
      <c r="AY60" s="106">
        <f t="shared" si="50"/>
        <v>-4.0198624405628713E-2</v>
      </c>
      <c r="AZ60" s="15"/>
      <c r="BA60" s="106">
        <f t="shared" si="40"/>
        <v>-3.1887468217911996E-2</v>
      </c>
      <c r="BB60" s="106">
        <f t="shared" si="41"/>
        <v>-1.8630180675320851E-2</v>
      </c>
      <c r="BC60" s="106">
        <f t="shared" si="42"/>
        <v>3.7530254509672067E-2</v>
      </c>
      <c r="BD60" s="107">
        <f t="shared" si="43"/>
        <v>-2.8103243475464112E-2</v>
      </c>
      <c r="BE60" s="106">
        <f t="shared" si="44"/>
        <v>-4.0198624405628713E-2</v>
      </c>
      <c r="BF60" s="109"/>
      <c r="BG60" s="223" t="str">
        <f t="shared" si="45"/>
        <v>21XX</v>
      </c>
      <c r="BH60" s="106">
        <f t="shared" si="51"/>
        <v>0.968112531782088</v>
      </c>
      <c r="BI60" s="106">
        <f t="shared" si="52"/>
        <v>0.98136981932467915</v>
      </c>
      <c r="BJ60" s="106">
        <f t="shared" si="53"/>
        <v>1.0375302545096721</v>
      </c>
      <c r="BK60" s="106">
        <f t="shared" si="54"/>
        <v>0.97189675652453589</v>
      </c>
      <c r="BL60" s="106">
        <f t="shared" si="55"/>
        <v>0.95980137559437129</v>
      </c>
      <c r="BM60" s="109"/>
      <c r="BN60" s="15">
        <f>IF($Z60="NN",VLOOKUP("N",ylfactors,MATCH(BN$7,'Proposed Factors'!$J$3:$P$3,0),FALSE),IF('Query Result 1'!$Y60&lt;49,VLOOKUP("YA",ylfactors,MATCH(BN$7,'Proposed Factors'!$J$3:$P$3,0),FALSE),VLOOKUP("YB",ylfactors,MATCH(BN$7,'Proposed Factors'!$J$3:$P$3,0),FALSE)))</f>
        <v>1</v>
      </c>
      <c r="BO60" s="15">
        <f>IF($Z60="NN",VLOOKUP("N",ylfactors,MATCH(BO$7,'Proposed Factors'!$J$3:$P$3,0),FALSE),IF('Query Result 1'!$Y60&lt;49,VLOOKUP("YA",ylfactors,MATCH(BO$7,'Proposed Factors'!$J$3:$P$3,0),FALSE),VLOOKUP("YB",ylfactors,MATCH(BO$7,'Proposed Factors'!$J$3:$P$3,0),FALSE)))</f>
        <v>1</v>
      </c>
      <c r="BP60" s="15">
        <f>IF($Z60="NN",VLOOKUP("N",ylfactors,MATCH(BP$7,'Proposed Factors'!$J$3:$P$3,0),FALSE),IF('Query Result 1'!$Y60&lt;49,VLOOKUP("YA",ylfactors,MATCH(BP$7,'Proposed Factors'!$J$3:$P$3,0),FALSE),VLOOKUP("YB",ylfactors,MATCH(BP$7,'Proposed Factors'!$J$3:$P$3,0),FALSE)))</f>
        <v>1</v>
      </c>
      <c r="BQ60" s="15">
        <f>IF($Z60="NN",VLOOKUP("N",ylfactors,MATCH(BQ$7,'Proposed Factors'!$J$3:$P$3,0),FALSE),IF('Query Result 1'!$Y60&lt;49,VLOOKUP("YA",ylfactors,MATCH(BQ$7,'Proposed Factors'!$J$3:$P$3,0),FALSE),VLOOKUP("YB",ylfactors,MATCH(BQ$7,'Proposed Factors'!$J$3:$P$3,0),FALSE)))</f>
        <v>1</v>
      </c>
      <c r="BR60" s="15">
        <f>IF($Z60="NN",VLOOKUP("N",ylfactors,MATCH(BR$7,'Proposed Factors'!$J$3:$P$3,0),FALSE),IF('Query Result 1'!$Y60&lt;49,VLOOKUP("YA",ylfactors,MATCH(BR$7,'Proposed Factors'!$J$3:$P$3,0),FALSE),VLOOKUP("YB",ylfactors,MATCH(BR$7,'Proposed Factors'!$J$3:$P$3,0),FALSE)))</f>
        <v>1</v>
      </c>
      <c r="BS60" s="15"/>
      <c r="BT60" s="15" t="e">
        <f>IF($AA60="NN",1,IF($AA60="YY",VLOOKUP("YY",gsdfactors,MATCH(BT$7,'Proposed Factors'!$J$11:$P$11,0),FALSE),VLOOKUP(CONCATENATE($Z60,$AA60),gsdfactors,MATCH(BT$7,'Proposed Factors'!$J$11:$P$11,0),FALSE)))</f>
        <v>#N/A</v>
      </c>
      <c r="BU60" s="15" t="e">
        <f>IF($AA60="NN",1,IF($AA60="YY",VLOOKUP("YY",gsdfactors,MATCH(BU$7,'Proposed Factors'!$J$11:$P$11,0),FALSE),VLOOKUP(CONCATENATE($Z60,$AA60),gsdfactors,MATCH(BU$7,'Proposed Factors'!$J$11:$P$11,0),FALSE)))</f>
        <v>#N/A</v>
      </c>
      <c r="BV60" s="15" t="e">
        <f>IF($AA60="NN",1,IF($AA60="YY",VLOOKUP("YY",gsdfactors,MATCH(BV$7,'Proposed Factors'!$J$11:$P$11,0),FALSE),VLOOKUP(CONCATENATE($Z60,$AA60),gsdfactors,MATCH(BV$7,'Proposed Factors'!$J$11:$P$11,0),FALSE)))</f>
        <v>#N/A</v>
      </c>
      <c r="BW60" s="15" t="e">
        <f>IF($AA60="NN",1,IF($AA60="YY",VLOOKUP("YY",gsdfactors,MATCH(BW$7,'Proposed Factors'!$J$11:$P$11,0),FALSE),VLOOKUP(CONCATENATE($Z60,$AA60),gsdfactors,MATCH(BW$7,'Proposed Factors'!$J$11:$P$11,0),FALSE)))</f>
        <v>#N/A</v>
      </c>
      <c r="BX60" s="15" t="e">
        <f>IF($AA60="NN",1,IF($AA60="YY",VLOOKUP("YY",gsdfactors,MATCH(BX$7,'Proposed Factors'!$J$11:$P$11,0),FALSE),VLOOKUP(CONCATENATE($Z60,$AA60),gsdfactors,MATCH(BX$7,'Proposed Factors'!$J$11:$P$11,0),FALSE)))</f>
        <v>#N/A</v>
      </c>
      <c r="BZ60" s="55" t="e">
        <f t="shared" si="9"/>
        <v>#N/A</v>
      </c>
      <c r="CA60" s="55" t="e">
        <f t="shared" si="10"/>
        <v>#N/A</v>
      </c>
      <c r="CB60" s="55" t="e">
        <f t="shared" si="11"/>
        <v>#N/A</v>
      </c>
      <c r="CC60" s="55" t="e">
        <f t="shared" si="12"/>
        <v>#N/A</v>
      </c>
      <c r="CD60" s="55" t="e">
        <f t="shared" si="13"/>
        <v>#N/A</v>
      </c>
      <c r="CF60" s="55" t="e">
        <f t="shared" si="14"/>
        <v>#N/A</v>
      </c>
      <c r="CG60" s="55" t="e">
        <f t="shared" si="15"/>
        <v>#N/A</v>
      </c>
      <c r="CH60" s="55" t="e">
        <f t="shared" si="16"/>
        <v>#N/A</v>
      </c>
      <c r="CI60" s="55" t="e">
        <f t="shared" si="17"/>
        <v>#N/A</v>
      </c>
      <c r="CJ60" s="55" t="e">
        <f t="shared" si="18"/>
        <v>#N/A</v>
      </c>
      <c r="CL60" s="55" t="str">
        <f t="shared" si="19"/>
        <v>21FM</v>
      </c>
      <c r="CM60" s="58">
        <f t="shared" si="20"/>
        <v>4.6552778421104371E-3</v>
      </c>
      <c r="CN60" s="58">
        <f t="shared" si="21"/>
        <v>4.3257989461372897E-3</v>
      </c>
      <c r="CO60" s="58">
        <f t="shared" si="22"/>
        <v>4.900937876859815E-3</v>
      </c>
      <c r="CP60" s="58">
        <f t="shared" si="23"/>
        <v>5.0044370157417166E-3</v>
      </c>
      <c r="CQ60" s="58">
        <f t="shared" si="24"/>
        <v>4.6769311371006768E-3</v>
      </c>
      <c r="CR60" s="5">
        <f t="shared" si="56"/>
        <v>0.968112531782088</v>
      </c>
      <c r="CS60" s="5">
        <f t="shared" si="57"/>
        <v>0.98136981932467915</v>
      </c>
      <c r="CT60" s="5">
        <f t="shared" si="58"/>
        <v>1.0375302545096721</v>
      </c>
      <c r="CU60" s="5">
        <f t="shared" si="59"/>
        <v>0.97189675652453589</v>
      </c>
      <c r="CV60" s="5">
        <f t="shared" si="60"/>
        <v>0.95980137559437129</v>
      </c>
    </row>
    <row r="61" spans="1:100" x14ac:dyDescent="0.25">
      <c r="A61" s="174" t="str">
        <f t="shared" si="26"/>
        <v>NNNN</v>
      </c>
      <c r="B61" s="174" t="str">
        <f t="shared" si="27"/>
        <v>NNNN</v>
      </c>
      <c r="C61" s="29" t="str">
        <f t="shared" si="28"/>
        <v>NN</v>
      </c>
      <c r="D61" s="29" t="str">
        <f t="shared" si="29"/>
        <v>N</v>
      </c>
      <c r="E61" s="29" t="str">
        <f t="shared" si="30"/>
        <v>N</v>
      </c>
      <c r="F61" s="175" t="s">
        <v>5</v>
      </c>
      <c r="G61" s="175" t="s">
        <v>6</v>
      </c>
      <c r="H61" s="175" t="s">
        <v>7</v>
      </c>
      <c r="I61" s="176">
        <v>46</v>
      </c>
      <c r="J61" s="175" t="s">
        <v>5</v>
      </c>
      <c r="K61" s="175" t="s">
        <v>5</v>
      </c>
      <c r="L61" s="176">
        <v>3054</v>
      </c>
      <c r="M61" s="176">
        <v>2121</v>
      </c>
      <c r="N61" s="176">
        <v>2735</v>
      </c>
      <c r="O61" s="176">
        <v>2549</v>
      </c>
      <c r="P61" s="176">
        <v>3012</v>
      </c>
      <c r="Q61" s="1"/>
      <c r="R61" s="13" t="s">
        <v>277</v>
      </c>
      <c r="S61" s="35">
        <v>7722</v>
      </c>
      <c r="T61" s="35">
        <v>4187</v>
      </c>
      <c r="U61" s="35">
        <v>6998</v>
      </c>
      <c r="V61" s="35">
        <v>6869</v>
      </c>
      <c r="W61" s="35">
        <v>7587</v>
      </c>
      <c r="X61" s="35"/>
      <c r="Y61" s="53">
        <f t="shared" si="31"/>
        <v>21</v>
      </c>
      <c r="Z61" s="52" t="str">
        <f t="shared" si="32"/>
        <v>FS</v>
      </c>
      <c r="AA61" s="52" t="str">
        <f t="shared" si="33"/>
        <v>FS</v>
      </c>
      <c r="AB61" s="1"/>
      <c r="AC61" s="128">
        <f t="shared" si="34"/>
        <v>2.1443602658540203E-3</v>
      </c>
      <c r="AD61" s="128">
        <f t="shared" si="35"/>
        <v>2.0053277444062037E-3</v>
      </c>
      <c r="AE61" s="128">
        <f t="shared" si="36"/>
        <v>2.2397154876421985E-3</v>
      </c>
      <c r="AF61" s="128">
        <f t="shared" si="37"/>
        <v>2.2753162470962309E-3</v>
      </c>
      <c r="AG61" s="128">
        <f t="shared" si="38"/>
        <v>2.1509290499595584E-3</v>
      </c>
      <c r="AI61" s="129">
        <f t="shared" si="65"/>
        <v>1.0449999999999999</v>
      </c>
      <c r="AJ61" s="51">
        <f t="shared" si="65"/>
        <v>1.0489999999999999</v>
      </c>
      <c r="AK61" s="48">
        <f t="shared" si="65"/>
        <v>1.1000000000000001</v>
      </c>
      <c r="AL61" s="51">
        <f t="shared" si="65"/>
        <v>1.0309999999999999</v>
      </c>
      <c r="AM61" s="49">
        <f t="shared" si="65"/>
        <v>1.0089999999999999</v>
      </c>
      <c r="AN61" s="15"/>
      <c r="AO61" s="106">
        <f t="shared" si="2"/>
        <v>0.968112531782088</v>
      </c>
      <c r="AP61" s="106">
        <f t="shared" si="3"/>
        <v>0.98136981932467915</v>
      </c>
      <c r="AQ61" s="106">
        <f t="shared" si="4"/>
        <v>1.0375302545096721</v>
      </c>
      <c r="AR61" s="106">
        <f t="shared" si="5"/>
        <v>0.97189675652453589</v>
      </c>
      <c r="AS61" s="106">
        <f t="shared" si="6"/>
        <v>0.95980137559437129</v>
      </c>
      <c r="AT61" s="15"/>
      <c r="AU61" s="106">
        <f t="shared" si="46"/>
        <v>-3.1887468217911996E-2</v>
      </c>
      <c r="AV61" s="106">
        <f t="shared" si="47"/>
        <v>-1.8630180675320851E-2</v>
      </c>
      <c r="AW61" s="106">
        <f t="shared" si="48"/>
        <v>3.7530254509672067E-2</v>
      </c>
      <c r="AX61" s="106">
        <f t="shared" si="49"/>
        <v>-2.8103243475464112E-2</v>
      </c>
      <c r="AY61" s="106">
        <f t="shared" si="50"/>
        <v>-4.0198624405628713E-2</v>
      </c>
      <c r="AZ61" s="15"/>
      <c r="BA61" s="106">
        <f t="shared" si="40"/>
        <v>-3.1887468217911996E-2</v>
      </c>
      <c r="BB61" s="106">
        <f t="shared" si="41"/>
        <v>-1.8630180675320851E-2</v>
      </c>
      <c r="BC61" s="106">
        <f t="shared" si="42"/>
        <v>3.7530254509672067E-2</v>
      </c>
      <c r="BD61" s="107">
        <f t="shared" si="43"/>
        <v>-2.8103243475464112E-2</v>
      </c>
      <c r="BE61" s="106">
        <f t="shared" si="44"/>
        <v>-4.0198624405628713E-2</v>
      </c>
      <c r="BF61" s="109"/>
      <c r="BG61" s="223" t="str">
        <f t="shared" si="45"/>
        <v>21XX</v>
      </c>
      <c r="BH61" s="106">
        <f t="shared" si="51"/>
        <v>0.968112531782088</v>
      </c>
      <c r="BI61" s="106">
        <f t="shared" si="52"/>
        <v>0.98136981932467915</v>
      </c>
      <c r="BJ61" s="106">
        <f t="shared" si="53"/>
        <v>1.0375302545096721</v>
      </c>
      <c r="BK61" s="106">
        <f t="shared" si="54"/>
        <v>0.97189675652453589</v>
      </c>
      <c r="BL61" s="106">
        <f t="shared" si="55"/>
        <v>0.95980137559437129</v>
      </c>
      <c r="BM61" s="109"/>
      <c r="BN61" s="15">
        <f>IF($Z61="NN",VLOOKUP("N",ylfactors,MATCH(BN$7,'Proposed Factors'!$J$3:$P$3,0),FALSE),IF('Query Result 1'!$Y61&lt;49,VLOOKUP("YA",ylfactors,MATCH(BN$7,'Proposed Factors'!$J$3:$P$3,0),FALSE),VLOOKUP("YB",ylfactors,MATCH(BN$7,'Proposed Factors'!$J$3:$P$3,0),FALSE)))</f>
        <v>1</v>
      </c>
      <c r="BO61" s="15">
        <f>IF($Z61="NN",VLOOKUP("N",ylfactors,MATCH(BO$7,'Proposed Factors'!$J$3:$P$3,0),FALSE),IF('Query Result 1'!$Y61&lt;49,VLOOKUP("YA",ylfactors,MATCH(BO$7,'Proposed Factors'!$J$3:$P$3,0),FALSE),VLOOKUP("YB",ylfactors,MATCH(BO$7,'Proposed Factors'!$J$3:$P$3,0),FALSE)))</f>
        <v>1</v>
      </c>
      <c r="BP61" s="15">
        <f>IF($Z61="NN",VLOOKUP("N",ylfactors,MATCH(BP$7,'Proposed Factors'!$J$3:$P$3,0),FALSE),IF('Query Result 1'!$Y61&lt;49,VLOOKUP("YA",ylfactors,MATCH(BP$7,'Proposed Factors'!$J$3:$P$3,0),FALSE),VLOOKUP("YB",ylfactors,MATCH(BP$7,'Proposed Factors'!$J$3:$P$3,0),FALSE)))</f>
        <v>1</v>
      </c>
      <c r="BQ61" s="15">
        <f>IF($Z61="NN",VLOOKUP("N",ylfactors,MATCH(BQ$7,'Proposed Factors'!$J$3:$P$3,0),FALSE),IF('Query Result 1'!$Y61&lt;49,VLOOKUP("YA",ylfactors,MATCH(BQ$7,'Proposed Factors'!$J$3:$P$3,0),FALSE),VLOOKUP("YB",ylfactors,MATCH(BQ$7,'Proposed Factors'!$J$3:$P$3,0),FALSE)))</f>
        <v>1</v>
      </c>
      <c r="BR61" s="15">
        <f>IF($Z61="NN",VLOOKUP("N",ylfactors,MATCH(BR$7,'Proposed Factors'!$J$3:$P$3,0),FALSE),IF('Query Result 1'!$Y61&lt;49,VLOOKUP("YA",ylfactors,MATCH(BR$7,'Proposed Factors'!$J$3:$P$3,0),FALSE),VLOOKUP("YB",ylfactors,MATCH(BR$7,'Proposed Factors'!$J$3:$P$3,0),FALSE)))</f>
        <v>1</v>
      </c>
      <c r="BS61" s="15"/>
      <c r="BT61" s="15" t="e">
        <f>IF($AA61="NN",1,IF($AA61="YY",VLOOKUP("YY",gsdfactors,MATCH(BT$7,'Proposed Factors'!$J$11:$P$11,0),FALSE),VLOOKUP(CONCATENATE($Z61,$AA61),gsdfactors,MATCH(BT$7,'Proposed Factors'!$J$11:$P$11,0),FALSE)))</f>
        <v>#N/A</v>
      </c>
      <c r="BU61" s="15" t="e">
        <f>IF($AA61="NN",1,IF($AA61="YY",VLOOKUP("YY",gsdfactors,MATCH(BU$7,'Proposed Factors'!$J$11:$P$11,0),FALSE),VLOOKUP(CONCATENATE($Z61,$AA61),gsdfactors,MATCH(BU$7,'Proposed Factors'!$J$11:$P$11,0),FALSE)))</f>
        <v>#N/A</v>
      </c>
      <c r="BV61" s="15" t="e">
        <f>IF($AA61="NN",1,IF($AA61="YY",VLOOKUP("YY",gsdfactors,MATCH(BV$7,'Proposed Factors'!$J$11:$P$11,0),FALSE),VLOOKUP(CONCATENATE($Z61,$AA61),gsdfactors,MATCH(BV$7,'Proposed Factors'!$J$11:$P$11,0),FALSE)))</f>
        <v>#N/A</v>
      </c>
      <c r="BW61" s="15" t="e">
        <f>IF($AA61="NN",1,IF($AA61="YY",VLOOKUP("YY",gsdfactors,MATCH(BW$7,'Proposed Factors'!$J$11:$P$11,0),FALSE),VLOOKUP(CONCATENATE($Z61,$AA61),gsdfactors,MATCH(BW$7,'Proposed Factors'!$J$11:$P$11,0),FALSE)))</f>
        <v>#N/A</v>
      </c>
      <c r="BX61" s="15" t="e">
        <f>IF($AA61="NN",1,IF($AA61="YY",VLOOKUP("YY",gsdfactors,MATCH(BX$7,'Proposed Factors'!$J$11:$P$11,0),FALSE),VLOOKUP(CONCATENATE($Z61,$AA61),gsdfactors,MATCH(BX$7,'Proposed Factors'!$J$11:$P$11,0),FALSE)))</f>
        <v>#N/A</v>
      </c>
      <c r="BZ61" s="55" t="e">
        <f t="shared" si="9"/>
        <v>#N/A</v>
      </c>
      <c r="CA61" s="55" t="e">
        <f t="shared" si="10"/>
        <v>#N/A</v>
      </c>
      <c r="CB61" s="55" t="e">
        <f t="shared" si="11"/>
        <v>#N/A</v>
      </c>
      <c r="CC61" s="55" t="e">
        <f t="shared" si="12"/>
        <v>#N/A</v>
      </c>
      <c r="CD61" s="55" t="e">
        <f t="shared" si="13"/>
        <v>#N/A</v>
      </c>
      <c r="CF61" s="55" t="e">
        <f t="shared" si="14"/>
        <v>#N/A</v>
      </c>
      <c r="CG61" s="55" t="e">
        <f t="shared" si="15"/>
        <v>#N/A</v>
      </c>
      <c r="CH61" s="55" t="e">
        <f t="shared" si="16"/>
        <v>#N/A</v>
      </c>
      <c r="CI61" s="55" t="e">
        <f t="shared" si="17"/>
        <v>#N/A</v>
      </c>
      <c r="CJ61" s="55" t="e">
        <f t="shared" si="18"/>
        <v>#N/A</v>
      </c>
      <c r="CL61" s="55" t="str">
        <f t="shared" si="19"/>
        <v>21FS</v>
      </c>
      <c r="CM61" s="58">
        <f t="shared" si="20"/>
        <v>2.1443602658540203E-3</v>
      </c>
      <c r="CN61" s="58">
        <f t="shared" si="21"/>
        <v>2.0053277444062037E-3</v>
      </c>
      <c r="CO61" s="58">
        <f t="shared" si="22"/>
        <v>2.2397154876421985E-3</v>
      </c>
      <c r="CP61" s="58">
        <f t="shared" si="23"/>
        <v>2.2753162470962309E-3</v>
      </c>
      <c r="CQ61" s="58">
        <f t="shared" si="24"/>
        <v>2.1509290499595584E-3</v>
      </c>
      <c r="CR61" s="5">
        <f t="shared" si="56"/>
        <v>0.968112531782088</v>
      </c>
      <c r="CS61" s="5">
        <f t="shared" si="57"/>
        <v>0.98136981932467915</v>
      </c>
      <c r="CT61" s="5">
        <f t="shared" si="58"/>
        <v>1.0375302545096721</v>
      </c>
      <c r="CU61" s="5">
        <f t="shared" si="59"/>
        <v>0.97189675652453589</v>
      </c>
      <c r="CV61" s="5">
        <f t="shared" si="60"/>
        <v>0.95980137559437129</v>
      </c>
    </row>
    <row r="62" spans="1:100" x14ac:dyDescent="0.25">
      <c r="A62" s="174" t="str">
        <f t="shared" si="26"/>
        <v>NNNN</v>
      </c>
      <c r="B62" s="174" t="str">
        <f t="shared" si="27"/>
        <v>NNNN</v>
      </c>
      <c r="C62" s="29" t="str">
        <f t="shared" si="28"/>
        <v>NN</v>
      </c>
      <c r="D62" s="29" t="str">
        <f t="shared" si="29"/>
        <v>N</v>
      </c>
      <c r="E62" s="29" t="str">
        <f t="shared" si="30"/>
        <v>N</v>
      </c>
      <c r="F62" s="175" t="s">
        <v>5</v>
      </c>
      <c r="G62" s="175" t="s">
        <v>6</v>
      </c>
      <c r="H62" s="175" t="s">
        <v>7</v>
      </c>
      <c r="I62" s="176">
        <v>47</v>
      </c>
      <c r="J62" s="175" t="s">
        <v>5</v>
      </c>
      <c r="K62" s="175" t="s">
        <v>5</v>
      </c>
      <c r="L62" s="176">
        <v>3085</v>
      </c>
      <c r="M62" s="176">
        <v>2171</v>
      </c>
      <c r="N62" s="176">
        <v>2793</v>
      </c>
      <c r="O62" s="176">
        <v>2590</v>
      </c>
      <c r="P62" s="176">
        <v>3043</v>
      </c>
      <c r="Q62" s="1"/>
      <c r="R62" s="13" t="s">
        <v>361</v>
      </c>
      <c r="S62" s="35">
        <v>14107</v>
      </c>
      <c r="T62" s="35">
        <v>7227</v>
      </c>
      <c r="U62" s="35">
        <v>12348</v>
      </c>
      <c r="V62" s="35">
        <v>12079</v>
      </c>
      <c r="W62" s="35">
        <v>13843</v>
      </c>
      <c r="X62" s="35"/>
      <c r="Y62" s="53">
        <f t="shared" si="31"/>
        <v>21</v>
      </c>
      <c r="Z62" s="52" t="str">
        <f t="shared" si="32"/>
        <v>MM</v>
      </c>
      <c r="AA62" s="52" t="str">
        <f t="shared" si="33"/>
        <v>MM</v>
      </c>
      <c r="AB62" s="1"/>
      <c r="AC62" s="128">
        <f t="shared" si="34"/>
        <v>3.9174424074595524E-3</v>
      </c>
      <c r="AD62" s="128">
        <f t="shared" si="35"/>
        <v>3.46130967490414E-3</v>
      </c>
      <c r="AE62" s="128">
        <f t="shared" si="36"/>
        <v>3.951987259417815E-3</v>
      </c>
      <c r="AF62" s="128">
        <f t="shared" si="37"/>
        <v>4.0010984056886552E-3</v>
      </c>
      <c r="AG62" s="128">
        <f t="shared" si="38"/>
        <v>3.9245170473955673E-3</v>
      </c>
      <c r="AI62" s="129">
        <f t="shared" si="65"/>
        <v>1.0449999999999999</v>
      </c>
      <c r="AJ62" s="51">
        <f t="shared" si="65"/>
        <v>1.0489999999999999</v>
      </c>
      <c r="AK62" s="48">
        <f t="shared" si="65"/>
        <v>1.1000000000000001</v>
      </c>
      <c r="AL62" s="51">
        <f t="shared" si="65"/>
        <v>1.0309999999999999</v>
      </c>
      <c r="AM62" s="49">
        <f t="shared" si="65"/>
        <v>1.0089999999999999</v>
      </c>
      <c r="AN62" s="15"/>
      <c r="AO62" s="106">
        <f t="shared" si="2"/>
        <v>0.968112531782088</v>
      </c>
      <c r="AP62" s="106">
        <f t="shared" si="3"/>
        <v>0.98136981932467915</v>
      </c>
      <c r="AQ62" s="106">
        <f t="shared" si="4"/>
        <v>1.0375302545096721</v>
      </c>
      <c r="AR62" s="106">
        <f t="shared" si="5"/>
        <v>0.97189675652453589</v>
      </c>
      <c r="AS62" s="106">
        <f t="shared" si="6"/>
        <v>0.95980137559437129</v>
      </c>
      <c r="AT62" s="15"/>
      <c r="AU62" s="106">
        <f t="shared" si="46"/>
        <v>-3.1887468217911996E-2</v>
      </c>
      <c r="AV62" s="106">
        <f t="shared" si="47"/>
        <v>-1.8630180675320851E-2</v>
      </c>
      <c r="AW62" s="106">
        <f t="shared" si="48"/>
        <v>3.7530254509672067E-2</v>
      </c>
      <c r="AX62" s="106">
        <f t="shared" si="49"/>
        <v>-2.8103243475464112E-2</v>
      </c>
      <c r="AY62" s="106">
        <f t="shared" si="50"/>
        <v>-4.0198624405628713E-2</v>
      </c>
      <c r="AZ62" s="15"/>
      <c r="BA62" s="106">
        <f t="shared" si="40"/>
        <v>-3.1887468217911996E-2</v>
      </c>
      <c r="BB62" s="106">
        <f t="shared" si="41"/>
        <v>-1.8630180675320851E-2</v>
      </c>
      <c r="BC62" s="106">
        <f t="shared" si="42"/>
        <v>3.7530254509672067E-2</v>
      </c>
      <c r="BD62" s="107">
        <f t="shared" si="43"/>
        <v>-2.8103243475464112E-2</v>
      </c>
      <c r="BE62" s="106">
        <f t="shared" si="44"/>
        <v>-4.0198624405628713E-2</v>
      </c>
      <c r="BF62" s="109"/>
      <c r="BG62" s="223" t="str">
        <f t="shared" si="45"/>
        <v>21XX</v>
      </c>
      <c r="BH62" s="106">
        <f t="shared" si="51"/>
        <v>0.968112531782088</v>
      </c>
      <c r="BI62" s="106">
        <f t="shared" si="52"/>
        <v>0.98136981932467915</v>
      </c>
      <c r="BJ62" s="106">
        <f t="shared" si="53"/>
        <v>1.0375302545096721</v>
      </c>
      <c r="BK62" s="106">
        <f t="shared" si="54"/>
        <v>0.97189675652453589</v>
      </c>
      <c r="BL62" s="106">
        <f t="shared" si="55"/>
        <v>0.95980137559437129</v>
      </c>
      <c r="BM62" s="109"/>
      <c r="BN62" s="15">
        <f>IF($Z62="NN",VLOOKUP("N",ylfactors,MATCH(BN$7,'Proposed Factors'!$J$3:$P$3,0),FALSE),IF('Query Result 1'!$Y62&lt;49,VLOOKUP("YA",ylfactors,MATCH(BN$7,'Proposed Factors'!$J$3:$P$3,0),FALSE),VLOOKUP("YB",ylfactors,MATCH(BN$7,'Proposed Factors'!$J$3:$P$3,0),FALSE)))</f>
        <v>1</v>
      </c>
      <c r="BO62" s="15">
        <f>IF($Z62="NN",VLOOKUP("N",ylfactors,MATCH(BO$7,'Proposed Factors'!$J$3:$P$3,0),FALSE),IF('Query Result 1'!$Y62&lt;49,VLOOKUP("YA",ylfactors,MATCH(BO$7,'Proposed Factors'!$J$3:$P$3,0),FALSE),VLOOKUP("YB",ylfactors,MATCH(BO$7,'Proposed Factors'!$J$3:$P$3,0),FALSE)))</f>
        <v>1</v>
      </c>
      <c r="BP62" s="15">
        <f>IF($Z62="NN",VLOOKUP("N",ylfactors,MATCH(BP$7,'Proposed Factors'!$J$3:$P$3,0),FALSE),IF('Query Result 1'!$Y62&lt;49,VLOOKUP("YA",ylfactors,MATCH(BP$7,'Proposed Factors'!$J$3:$P$3,0),FALSE),VLOOKUP("YB",ylfactors,MATCH(BP$7,'Proposed Factors'!$J$3:$P$3,0),FALSE)))</f>
        <v>1</v>
      </c>
      <c r="BQ62" s="15">
        <f>IF($Z62="NN",VLOOKUP("N",ylfactors,MATCH(BQ$7,'Proposed Factors'!$J$3:$P$3,0),FALSE),IF('Query Result 1'!$Y62&lt;49,VLOOKUP("YA",ylfactors,MATCH(BQ$7,'Proposed Factors'!$J$3:$P$3,0),FALSE),VLOOKUP("YB",ylfactors,MATCH(BQ$7,'Proposed Factors'!$J$3:$P$3,0),FALSE)))</f>
        <v>1</v>
      </c>
      <c r="BR62" s="15">
        <f>IF($Z62="NN",VLOOKUP("N",ylfactors,MATCH(BR$7,'Proposed Factors'!$J$3:$P$3,0),FALSE),IF('Query Result 1'!$Y62&lt;49,VLOOKUP("YA",ylfactors,MATCH(BR$7,'Proposed Factors'!$J$3:$P$3,0),FALSE),VLOOKUP("YB",ylfactors,MATCH(BR$7,'Proposed Factors'!$J$3:$P$3,0),FALSE)))</f>
        <v>1</v>
      </c>
      <c r="BS62" s="15"/>
      <c r="BT62" s="15" t="e">
        <f>IF($AA62="NN",1,IF($AA62="YY",VLOOKUP("YY",gsdfactors,MATCH(BT$7,'Proposed Factors'!$J$11:$P$11,0),FALSE),VLOOKUP(CONCATENATE($Z62,$AA62),gsdfactors,MATCH(BT$7,'Proposed Factors'!$J$11:$P$11,0),FALSE)))</f>
        <v>#N/A</v>
      </c>
      <c r="BU62" s="15" t="e">
        <f>IF($AA62="NN",1,IF($AA62="YY",VLOOKUP("YY",gsdfactors,MATCH(BU$7,'Proposed Factors'!$J$11:$P$11,0),FALSE),VLOOKUP(CONCATENATE($Z62,$AA62),gsdfactors,MATCH(BU$7,'Proposed Factors'!$J$11:$P$11,0),FALSE)))</f>
        <v>#N/A</v>
      </c>
      <c r="BV62" s="15" t="e">
        <f>IF($AA62="NN",1,IF($AA62="YY",VLOOKUP("YY",gsdfactors,MATCH(BV$7,'Proposed Factors'!$J$11:$P$11,0),FALSE),VLOOKUP(CONCATENATE($Z62,$AA62),gsdfactors,MATCH(BV$7,'Proposed Factors'!$J$11:$P$11,0),FALSE)))</f>
        <v>#N/A</v>
      </c>
      <c r="BW62" s="15" t="e">
        <f>IF($AA62="NN",1,IF($AA62="YY",VLOOKUP("YY",gsdfactors,MATCH(BW$7,'Proposed Factors'!$J$11:$P$11,0),FALSE),VLOOKUP(CONCATENATE($Z62,$AA62),gsdfactors,MATCH(BW$7,'Proposed Factors'!$J$11:$P$11,0),FALSE)))</f>
        <v>#N/A</v>
      </c>
      <c r="BX62" s="15" t="e">
        <f>IF($AA62="NN",1,IF($AA62="YY",VLOOKUP("YY",gsdfactors,MATCH(BX$7,'Proposed Factors'!$J$11:$P$11,0),FALSE),VLOOKUP(CONCATENATE($Z62,$AA62),gsdfactors,MATCH(BX$7,'Proposed Factors'!$J$11:$P$11,0),FALSE)))</f>
        <v>#N/A</v>
      </c>
      <c r="BZ62" s="55" t="e">
        <f t="shared" si="9"/>
        <v>#N/A</v>
      </c>
      <c r="CA62" s="55" t="e">
        <f t="shared" si="10"/>
        <v>#N/A</v>
      </c>
      <c r="CB62" s="55" t="e">
        <f t="shared" si="11"/>
        <v>#N/A</v>
      </c>
      <c r="CC62" s="55" t="e">
        <f t="shared" si="12"/>
        <v>#N/A</v>
      </c>
      <c r="CD62" s="55" t="e">
        <f t="shared" si="13"/>
        <v>#N/A</v>
      </c>
      <c r="CF62" s="55" t="e">
        <f t="shared" si="14"/>
        <v>#N/A</v>
      </c>
      <c r="CG62" s="55" t="e">
        <f t="shared" si="15"/>
        <v>#N/A</v>
      </c>
      <c r="CH62" s="55" t="e">
        <f t="shared" si="16"/>
        <v>#N/A</v>
      </c>
      <c r="CI62" s="55" t="e">
        <f t="shared" si="17"/>
        <v>#N/A</v>
      </c>
      <c r="CJ62" s="55" t="e">
        <f t="shared" si="18"/>
        <v>#N/A</v>
      </c>
      <c r="CL62" s="55" t="str">
        <f t="shared" si="19"/>
        <v>21MM</v>
      </c>
      <c r="CM62" s="58">
        <f t="shared" si="20"/>
        <v>3.9174424074595524E-3</v>
      </c>
      <c r="CN62" s="58">
        <f t="shared" si="21"/>
        <v>3.46130967490414E-3</v>
      </c>
      <c r="CO62" s="58">
        <f t="shared" si="22"/>
        <v>3.951987259417815E-3</v>
      </c>
      <c r="CP62" s="58">
        <f t="shared" si="23"/>
        <v>4.0010984056886552E-3</v>
      </c>
      <c r="CQ62" s="58">
        <f t="shared" si="24"/>
        <v>3.9245170473955673E-3</v>
      </c>
      <c r="CR62" s="5">
        <f t="shared" si="56"/>
        <v>0.968112531782088</v>
      </c>
      <c r="CS62" s="5">
        <f t="shared" si="57"/>
        <v>0.98136981932467915</v>
      </c>
      <c r="CT62" s="5">
        <f t="shared" si="58"/>
        <v>1.0375302545096721</v>
      </c>
      <c r="CU62" s="5">
        <f t="shared" si="59"/>
        <v>0.97189675652453589</v>
      </c>
      <c r="CV62" s="5">
        <f t="shared" si="60"/>
        <v>0.95980137559437129</v>
      </c>
    </row>
    <row r="63" spans="1:100" x14ac:dyDescent="0.25">
      <c r="A63" s="174" t="str">
        <f t="shared" si="26"/>
        <v>NNNN</v>
      </c>
      <c r="B63" s="174" t="str">
        <f t="shared" si="27"/>
        <v>NNNN</v>
      </c>
      <c r="C63" s="29" t="str">
        <f t="shared" si="28"/>
        <v>NN</v>
      </c>
      <c r="D63" s="29" t="str">
        <f t="shared" si="29"/>
        <v>N</v>
      </c>
      <c r="E63" s="29" t="str">
        <f t="shared" si="30"/>
        <v>N</v>
      </c>
      <c r="F63" s="175" t="s">
        <v>5</v>
      </c>
      <c r="G63" s="175" t="s">
        <v>6</v>
      </c>
      <c r="H63" s="175" t="s">
        <v>7</v>
      </c>
      <c r="I63" s="176">
        <v>48</v>
      </c>
      <c r="J63" s="175" t="s">
        <v>5</v>
      </c>
      <c r="K63" s="175" t="s">
        <v>5</v>
      </c>
      <c r="L63" s="176">
        <v>2811</v>
      </c>
      <c r="M63" s="176">
        <v>1956</v>
      </c>
      <c r="N63" s="176">
        <v>2559</v>
      </c>
      <c r="O63" s="176">
        <v>2345</v>
      </c>
      <c r="P63" s="176">
        <v>2774</v>
      </c>
      <c r="Q63" s="1"/>
      <c r="R63" s="13" t="s">
        <v>445</v>
      </c>
      <c r="S63" s="35">
        <v>7352</v>
      </c>
      <c r="T63" s="35">
        <v>3699</v>
      </c>
      <c r="U63" s="35">
        <v>6171</v>
      </c>
      <c r="V63" s="35">
        <v>5993</v>
      </c>
      <c r="W63" s="35">
        <v>7157</v>
      </c>
      <c r="X63" s="35"/>
      <c r="Y63" s="53">
        <f t="shared" si="31"/>
        <v>21</v>
      </c>
      <c r="Z63" s="52" t="str">
        <f t="shared" si="32"/>
        <v>MS</v>
      </c>
      <c r="AA63" s="52" t="str">
        <f t="shared" si="33"/>
        <v>MS</v>
      </c>
      <c r="AB63" s="1"/>
      <c r="AC63" s="128">
        <f t="shared" si="34"/>
        <v>2.0416131409684997E-3</v>
      </c>
      <c r="AD63" s="128">
        <f t="shared" si="35"/>
        <v>1.7716043292473245E-3</v>
      </c>
      <c r="AE63" s="128">
        <f t="shared" si="36"/>
        <v>1.9750334773135192E-3</v>
      </c>
      <c r="AF63" s="128">
        <f t="shared" si="37"/>
        <v>1.9851463486457578E-3</v>
      </c>
      <c r="AG63" s="128">
        <f t="shared" si="38"/>
        <v>2.0290232253276077E-3</v>
      </c>
      <c r="AI63" s="129">
        <f t="shared" si="65"/>
        <v>1.0449999999999999</v>
      </c>
      <c r="AJ63" s="51">
        <f t="shared" si="65"/>
        <v>1.0489999999999999</v>
      </c>
      <c r="AK63" s="48">
        <f t="shared" si="65"/>
        <v>1.1000000000000001</v>
      </c>
      <c r="AL63" s="51">
        <f t="shared" si="65"/>
        <v>1.0309999999999999</v>
      </c>
      <c r="AM63" s="49">
        <f t="shared" si="65"/>
        <v>1.0089999999999999</v>
      </c>
      <c r="AN63" s="15"/>
      <c r="AO63" s="106">
        <f t="shared" si="2"/>
        <v>0.968112531782088</v>
      </c>
      <c r="AP63" s="106">
        <f t="shared" si="3"/>
        <v>0.98136981932467915</v>
      </c>
      <c r="AQ63" s="106">
        <f t="shared" si="4"/>
        <v>1.0375302545096721</v>
      </c>
      <c r="AR63" s="106">
        <f t="shared" si="5"/>
        <v>0.97189675652453589</v>
      </c>
      <c r="AS63" s="106">
        <f t="shared" si="6"/>
        <v>0.95980137559437129</v>
      </c>
      <c r="AT63" s="15"/>
      <c r="AU63" s="106">
        <f t="shared" si="46"/>
        <v>-3.1887468217911996E-2</v>
      </c>
      <c r="AV63" s="106">
        <f t="shared" si="47"/>
        <v>-1.8630180675320851E-2</v>
      </c>
      <c r="AW63" s="106">
        <f t="shared" si="48"/>
        <v>3.7530254509672067E-2</v>
      </c>
      <c r="AX63" s="106">
        <f t="shared" si="49"/>
        <v>-2.8103243475464112E-2</v>
      </c>
      <c r="AY63" s="106">
        <f t="shared" si="50"/>
        <v>-4.0198624405628713E-2</v>
      </c>
      <c r="AZ63" s="15"/>
      <c r="BA63" s="106">
        <f t="shared" si="40"/>
        <v>-3.1887468217911996E-2</v>
      </c>
      <c r="BB63" s="106">
        <f t="shared" si="41"/>
        <v>-1.8630180675320851E-2</v>
      </c>
      <c r="BC63" s="106">
        <f t="shared" si="42"/>
        <v>3.7530254509672067E-2</v>
      </c>
      <c r="BD63" s="107">
        <f t="shared" si="43"/>
        <v>-2.8103243475464112E-2</v>
      </c>
      <c r="BE63" s="106">
        <f t="shared" si="44"/>
        <v>-4.0198624405628713E-2</v>
      </c>
      <c r="BF63" s="109"/>
      <c r="BG63" s="223" t="str">
        <f t="shared" si="45"/>
        <v>21XX</v>
      </c>
      <c r="BH63" s="106">
        <f t="shared" si="51"/>
        <v>0.968112531782088</v>
      </c>
      <c r="BI63" s="106">
        <f t="shared" si="52"/>
        <v>0.98136981932467915</v>
      </c>
      <c r="BJ63" s="106">
        <f t="shared" si="53"/>
        <v>1.0375302545096721</v>
      </c>
      <c r="BK63" s="106">
        <f t="shared" si="54"/>
        <v>0.97189675652453589</v>
      </c>
      <c r="BL63" s="106">
        <f t="shared" si="55"/>
        <v>0.95980137559437129</v>
      </c>
      <c r="BM63" s="109"/>
      <c r="BN63" s="15">
        <f>IF($Z63="NN",VLOOKUP("N",ylfactors,MATCH(BN$7,'Proposed Factors'!$J$3:$P$3,0),FALSE),IF('Query Result 1'!$Y63&lt;49,VLOOKUP("YA",ylfactors,MATCH(BN$7,'Proposed Factors'!$J$3:$P$3,0),FALSE),VLOOKUP("YB",ylfactors,MATCH(BN$7,'Proposed Factors'!$J$3:$P$3,0),FALSE)))</f>
        <v>1</v>
      </c>
      <c r="BO63" s="15">
        <f>IF($Z63="NN",VLOOKUP("N",ylfactors,MATCH(BO$7,'Proposed Factors'!$J$3:$P$3,0),FALSE),IF('Query Result 1'!$Y63&lt;49,VLOOKUP("YA",ylfactors,MATCH(BO$7,'Proposed Factors'!$J$3:$P$3,0),FALSE),VLOOKUP("YB",ylfactors,MATCH(BO$7,'Proposed Factors'!$J$3:$P$3,0),FALSE)))</f>
        <v>1</v>
      </c>
      <c r="BP63" s="15">
        <f>IF($Z63="NN",VLOOKUP("N",ylfactors,MATCH(BP$7,'Proposed Factors'!$J$3:$P$3,0),FALSE),IF('Query Result 1'!$Y63&lt;49,VLOOKUP("YA",ylfactors,MATCH(BP$7,'Proposed Factors'!$J$3:$P$3,0),FALSE),VLOOKUP("YB",ylfactors,MATCH(BP$7,'Proposed Factors'!$J$3:$P$3,0),FALSE)))</f>
        <v>1</v>
      </c>
      <c r="BQ63" s="15">
        <f>IF($Z63="NN",VLOOKUP("N",ylfactors,MATCH(BQ$7,'Proposed Factors'!$J$3:$P$3,0),FALSE),IF('Query Result 1'!$Y63&lt;49,VLOOKUP("YA",ylfactors,MATCH(BQ$7,'Proposed Factors'!$J$3:$P$3,0),FALSE),VLOOKUP("YB",ylfactors,MATCH(BQ$7,'Proposed Factors'!$J$3:$P$3,0),FALSE)))</f>
        <v>1</v>
      </c>
      <c r="BR63" s="15">
        <f>IF($Z63="NN",VLOOKUP("N",ylfactors,MATCH(BR$7,'Proposed Factors'!$J$3:$P$3,0),FALSE),IF('Query Result 1'!$Y63&lt;49,VLOOKUP("YA",ylfactors,MATCH(BR$7,'Proposed Factors'!$J$3:$P$3,0),FALSE),VLOOKUP("YB",ylfactors,MATCH(BR$7,'Proposed Factors'!$J$3:$P$3,0),FALSE)))</f>
        <v>1</v>
      </c>
      <c r="BS63" s="15"/>
      <c r="BT63" s="15" t="e">
        <f>IF($AA63="NN",1,IF($AA63="YY",VLOOKUP("YY",gsdfactors,MATCH(BT$7,'Proposed Factors'!$J$11:$P$11,0),FALSE),VLOOKUP(CONCATENATE($Z63,$AA63),gsdfactors,MATCH(BT$7,'Proposed Factors'!$J$11:$P$11,0),FALSE)))</f>
        <v>#N/A</v>
      </c>
      <c r="BU63" s="15" t="e">
        <f>IF($AA63="NN",1,IF($AA63="YY",VLOOKUP("YY",gsdfactors,MATCH(BU$7,'Proposed Factors'!$J$11:$P$11,0),FALSE),VLOOKUP(CONCATENATE($Z63,$AA63),gsdfactors,MATCH(BU$7,'Proposed Factors'!$J$11:$P$11,0),FALSE)))</f>
        <v>#N/A</v>
      </c>
      <c r="BV63" s="15" t="e">
        <f>IF($AA63="NN",1,IF($AA63="YY",VLOOKUP("YY",gsdfactors,MATCH(BV$7,'Proposed Factors'!$J$11:$P$11,0),FALSE),VLOOKUP(CONCATENATE($Z63,$AA63),gsdfactors,MATCH(BV$7,'Proposed Factors'!$J$11:$P$11,0),FALSE)))</f>
        <v>#N/A</v>
      </c>
      <c r="BW63" s="15" t="e">
        <f>IF($AA63="NN",1,IF($AA63="YY",VLOOKUP("YY",gsdfactors,MATCH(BW$7,'Proposed Factors'!$J$11:$P$11,0),FALSE),VLOOKUP(CONCATENATE($Z63,$AA63),gsdfactors,MATCH(BW$7,'Proposed Factors'!$J$11:$P$11,0),FALSE)))</f>
        <v>#N/A</v>
      </c>
      <c r="BX63" s="15" t="e">
        <f>IF($AA63="NN",1,IF($AA63="YY",VLOOKUP("YY",gsdfactors,MATCH(BX$7,'Proposed Factors'!$J$11:$P$11,0),FALSE),VLOOKUP(CONCATENATE($Z63,$AA63),gsdfactors,MATCH(BX$7,'Proposed Factors'!$J$11:$P$11,0),FALSE)))</f>
        <v>#N/A</v>
      </c>
      <c r="BZ63" s="55" t="e">
        <f t="shared" si="9"/>
        <v>#N/A</v>
      </c>
      <c r="CA63" s="55" t="e">
        <f t="shared" si="10"/>
        <v>#N/A</v>
      </c>
      <c r="CB63" s="55" t="e">
        <f t="shared" si="11"/>
        <v>#N/A</v>
      </c>
      <c r="CC63" s="55" t="e">
        <f t="shared" si="12"/>
        <v>#N/A</v>
      </c>
      <c r="CD63" s="55" t="e">
        <f t="shared" si="13"/>
        <v>#N/A</v>
      </c>
      <c r="CF63" s="55" t="e">
        <f t="shared" si="14"/>
        <v>#N/A</v>
      </c>
      <c r="CG63" s="55" t="e">
        <f t="shared" si="15"/>
        <v>#N/A</v>
      </c>
      <c r="CH63" s="55" t="e">
        <f t="shared" si="16"/>
        <v>#N/A</v>
      </c>
      <c r="CI63" s="55" t="e">
        <f t="shared" si="17"/>
        <v>#N/A</v>
      </c>
      <c r="CJ63" s="55" t="e">
        <f t="shared" si="18"/>
        <v>#N/A</v>
      </c>
      <c r="CL63" s="55" t="str">
        <f t="shared" si="19"/>
        <v>21MS</v>
      </c>
      <c r="CM63" s="58">
        <f t="shared" si="20"/>
        <v>2.0416131409684997E-3</v>
      </c>
      <c r="CN63" s="58">
        <f t="shared" si="21"/>
        <v>1.7716043292473245E-3</v>
      </c>
      <c r="CO63" s="58">
        <f t="shared" si="22"/>
        <v>1.9750334773135192E-3</v>
      </c>
      <c r="CP63" s="58">
        <f t="shared" si="23"/>
        <v>1.9851463486457578E-3</v>
      </c>
      <c r="CQ63" s="58">
        <f t="shared" si="24"/>
        <v>2.0290232253276077E-3</v>
      </c>
      <c r="CR63" s="5">
        <f t="shared" si="56"/>
        <v>0.968112531782088</v>
      </c>
      <c r="CS63" s="5">
        <f t="shared" si="57"/>
        <v>0.98136981932467915</v>
      </c>
      <c r="CT63" s="5">
        <f t="shared" si="58"/>
        <v>1.0375302545096721</v>
      </c>
      <c r="CU63" s="5">
        <f t="shared" si="59"/>
        <v>0.97189675652453589</v>
      </c>
      <c r="CV63" s="5">
        <f t="shared" si="60"/>
        <v>0.95980137559437129</v>
      </c>
    </row>
    <row r="64" spans="1:100" x14ac:dyDescent="0.25">
      <c r="A64" s="174" t="str">
        <f t="shared" si="26"/>
        <v>NNNN</v>
      </c>
      <c r="B64" s="174" t="str">
        <f t="shared" si="27"/>
        <v>NNNN</v>
      </c>
      <c r="C64" s="29" t="str">
        <f t="shared" si="28"/>
        <v>NN</v>
      </c>
      <c r="D64" s="29" t="str">
        <f t="shared" si="29"/>
        <v>N</v>
      </c>
      <c r="E64" s="29" t="str">
        <f t="shared" si="30"/>
        <v>N</v>
      </c>
      <c r="F64" s="175" t="s">
        <v>5</v>
      </c>
      <c r="G64" s="175" t="s">
        <v>6</v>
      </c>
      <c r="H64" s="175" t="s">
        <v>7</v>
      </c>
      <c r="I64" s="176">
        <v>48</v>
      </c>
      <c r="J64" s="175" t="s">
        <v>9</v>
      </c>
      <c r="K64" s="175" t="s">
        <v>5</v>
      </c>
      <c r="L64" s="176">
        <v>1</v>
      </c>
      <c r="M64" s="176">
        <v>1</v>
      </c>
      <c r="N64" s="176">
        <v>1</v>
      </c>
      <c r="O64" s="176">
        <v>1</v>
      </c>
      <c r="P64" s="176">
        <v>1</v>
      </c>
      <c r="Q64" s="1"/>
      <c r="R64" s="13" t="s">
        <v>194</v>
      </c>
      <c r="S64" s="35">
        <v>16489</v>
      </c>
      <c r="T64" s="35">
        <v>8994</v>
      </c>
      <c r="U64" s="35">
        <v>15024</v>
      </c>
      <c r="V64" s="35">
        <v>14854</v>
      </c>
      <c r="W64" s="35">
        <v>16261</v>
      </c>
      <c r="X64" s="35"/>
      <c r="Y64" s="53">
        <f t="shared" si="31"/>
        <v>22</v>
      </c>
      <c r="Z64" s="52" t="str">
        <f t="shared" si="32"/>
        <v>FM</v>
      </c>
      <c r="AA64" s="52" t="str">
        <f t="shared" si="33"/>
        <v>FM</v>
      </c>
      <c r="AB64" s="1"/>
      <c r="AC64" s="128">
        <f t="shared" si="34"/>
        <v>4.5789117357766043E-3</v>
      </c>
      <c r="AD64" s="128">
        <f t="shared" si="35"/>
        <v>4.3075991720060653E-3</v>
      </c>
      <c r="AE64" s="128">
        <f t="shared" si="36"/>
        <v>4.808443196104086E-3</v>
      </c>
      <c r="AF64" s="128">
        <f t="shared" si="37"/>
        <v>4.9203009949581322E-3</v>
      </c>
      <c r="AG64" s="128">
        <f t="shared" si="38"/>
        <v>4.6100246845119782E-3</v>
      </c>
      <c r="AI64" s="129">
        <f t="shared" si="65"/>
        <v>1.0409999999999999</v>
      </c>
      <c r="AJ64" s="51">
        <f t="shared" si="65"/>
        <v>1.0429999999999999</v>
      </c>
      <c r="AK64" s="48">
        <f t="shared" si="65"/>
        <v>1.0780000000000001</v>
      </c>
      <c r="AL64" s="51">
        <f t="shared" si="65"/>
        <v>1.0269999999999999</v>
      </c>
      <c r="AM64" s="49">
        <f t="shared" si="65"/>
        <v>1.0089999999999999</v>
      </c>
      <c r="AN64" s="15"/>
      <c r="AO64" s="106">
        <f t="shared" si="2"/>
        <v>0.96440683788052983</v>
      </c>
      <c r="AP64" s="106">
        <f t="shared" si="3"/>
        <v>0.97575664590623479</v>
      </c>
      <c r="AQ64" s="106">
        <f t="shared" si="4"/>
        <v>1.0167796494194787</v>
      </c>
      <c r="AR64" s="106">
        <f t="shared" si="5"/>
        <v>0.96812606105790333</v>
      </c>
      <c r="AS64" s="106">
        <f t="shared" si="6"/>
        <v>0.95980137559437129</v>
      </c>
      <c r="AT64" s="15"/>
      <c r="AU64" s="106">
        <f t="shared" si="46"/>
        <v>-3.5593162119470168E-2</v>
      </c>
      <c r="AV64" s="106">
        <f t="shared" si="47"/>
        <v>-2.4243354093765213E-2</v>
      </c>
      <c r="AW64" s="106">
        <f t="shared" si="48"/>
        <v>1.6779649419478737E-2</v>
      </c>
      <c r="AX64" s="106">
        <f t="shared" si="49"/>
        <v>-3.1873938942096669E-2</v>
      </c>
      <c r="AY64" s="106">
        <f t="shared" si="50"/>
        <v>-4.0198624405628713E-2</v>
      </c>
      <c r="AZ64" s="15"/>
      <c r="BA64" s="106">
        <f t="shared" si="40"/>
        <v>-3.5593162119470168E-2</v>
      </c>
      <c r="BB64" s="106">
        <f t="shared" si="41"/>
        <v>-2.4243354093765213E-2</v>
      </c>
      <c r="BC64" s="106">
        <f t="shared" si="42"/>
        <v>1.6779649419478737E-2</v>
      </c>
      <c r="BD64" s="107">
        <f t="shared" si="43"/>
        <v>-3.1873938942096669E-2</v>
      </c>
      <c r="BE64" s="106">
        <f t="shared" si="44"/>
        <v>-4.0198624405628713E-2</v>
      </c>
      <c r="BF64" s="109"/>
      <c r="BG64" s="223" t="str">
        <f t="shared" si="45"/>
        <v>22XX</v>
      </c>
      <c r="BH64" s="106">
        <f t="shared" si="51"/>
        <v>0.96440683788052983</v>
      </c>
      <c r="BI64" s="106">
        <f t="shared" si="52"/>
        <v>0.97575664590623479</v>
      </c>
      <c r="BJ64" s="106">
        <f t="shared" si="53"/>
        <v>1.0167796494194787</v>
      </c>
      <c r="BK64" s="106">
        <f t="shared" si="54"/>
        <v>0.96812606105790333</v>
      </c>
      <c r="BL64" s="106">
        <f t="shared" si="55"/>
        <v>0.95980137559437129</v>
      </c>
      <c r="BM64" s="109"/>
      <c r="BN64" s="15">
        <f>IF($Z64="NN",VLOOKUP("N",ylfactors,MATCH(BN$7,'Proposed Factors'!$J$3:$P$3,0),FALSE),IF('Query Result 1'!$Y64&lt;49,VLOOKUP("YA",ylfactors,MATCH(BN$7,'Proposed Factors'!$J$3:$P$3,0),FALSE),VLOOKUP("YB",ylfactors,MATCH(BN$7,'Proposed Factors'!$J$3:$P$3,0),FALSE)))</f>
        <v>1</v>
      </c>
      <c r="BO64" s="15">
        <f>IF($Z64="NN",VLOOKUP("N",ylfactors,MATCH(BO$7,'Proposed Factors'!$J$3:$P$3,0),FALSE),IF('Query Result 1'!$Y64&lt;49,VLOOKUP("YA",ylfactors,MATCH(BO$7,'Proposed Factors'!$J$3:$P$3,0),FALSE),VLOOKUP("YB",ylfactors,MATCH(BO$7,'Proposed Factors'!$J$3:$P$3,0),FALSE)))</f>
        <v>1</v>
      </c>
      <c r="BP64" s="15">
        <f>IF($Z64="NN",VLOOKUP("N",ylfactors,MATCH(BP$7,'Proposed Factors'!$J$3:$P$3,0),FALSE),IF('Query Result 1'!$Y64&lt;49,VLOOKUP("YA",ylfactors,MATCH(BP$7,'Proposed Factors'!$J$3:$P$3,0),FALSE),VLOOKUP("YB",ylfactors,MATCH(BP$7,'Proposed Factors'!$J$3:$P$3,0),FALSE)))</f>
        <v>1</v>
      </c>
      <c r="BQ64" s="15">
        <f>IF($Z64="NN",VLOOKUP("N",ylfactors,MATCH(BQ$7,'Proposed Factors'!$J$3:$P$3,0),FALSE),IF('Query Result 1'!$Y64&lt;49,VLOOKUP("YA",ylfactors,MATCH(BQ$7,'Proposed Factors'!$J$3:$P$3,0),FALSE),VLOOKUP("YB",ylfactors,MATCH(BQ$7,'Proposed Factors'!$J$3:$P$3,0),FALSE)))</f>
        <v>1</v>
      </c>
      <c r="BR64" s="15">
        <f>IF($Z64="NN",VLOOKUP("N",ylfactors,MATCH(BR$7,'Proposed Factors'!$J$3:$P$3,0),FALSE),IF('Query Result 1'!$Y64&lt;49,VLOOKUP("YA",ylfactors,MATCH(BR$7,'Proposed Factors'!$J$3:$P$3,0),FALSE),VLOOKUP("YB",ylfactors,MATCH(BR$7,'Proposed Factors'!$J$3:$P$3,0),FALSE)))</f>
        <v>1</v>
      </c>
      <c r="BS64" s="15"/>
      <c r="BT64" s="15" t="e">
        <f>IF($AA64="NN",1,IF($AA64="YY",VLOOKUP("YY",gsdfactors,MATCH(BT$7,'Proposed Factors'!$J$11:$P$11,0),FALSE),VLOOKUP(CONCATENATE($Z64,$AA64),gsdfactors,MATCH(BT$7,'Proposed Factors'!$J$11:$P$11,0),FALSE)))</f>
        <v>#N/A</v>
      </c>
      <c r="BU64" s="15" t="e">
        <f>IF($AA64="NN",1,IF($AA64="YY",VLOOKUP("YY",gsdfactors,MATCH(BU$7,'Proposed Factors'!$J$11:$P$11,0),FALSE),VLOOKUP(CONCATENATE($Z64,$AA64),gsdfactors,MATCH(BU$7,'Proposed Factors'!$J$11:$P$11,0),FALSE)))</f>
        <v>#N/A</v>
      </c>
      <c r="BV64" s="15" t="e">
        <f>IF($AA64="NN",1,IF($AA64="YY",VLOOKUP("YY",gsdfactors,MATCH(BV$7,'Proposed Factors'!$J$11:$P$11,0),FALSE),VLOOKUP(CONCATENATE($Z64,$AA64),gsdfactors,MATCH(BV$7,'Proposed Factors'!$J$11:$P$11,0),FALSE)))</f>
        <v>#N/A</v>
      </c>
      <c r="BW64" s="15" t="e">
        <f>IF($AA64="NN",1,IF($AA64="YY",VLOOKUP("YY",gsdfactors,MATCH(BW$7,'Proposed Factors'!$J$11:$P$11,0),FALSE),VLOOKUP(CONCATENATE($Z64,$AA64),gsdfactors,MATCH(BW$7,'Proposed Factors'!$J$11:$P$11,0),FALSE)))</f>
        <v>#N/A</v>
      </c>
      <c r="BX64" s="15" t="e">
        <f>IF($AA64="NN",1,IF($AA64="YY",VLOOKUP("YY",gsdfactors,MATCH(BX$7,'Proposed Factors'!$J$11:$P$11,0),FALSE),VLOOKUP(CONCATENATE($Z64,$AA64),gsdfactors,MATCH(BX$7,'Proposed Factors'!$J$11:$P$11,0),FALSE)))</f>
        <v>#N/A</v>
      </c>
      <c r="BZ64" s="55" t="e">
        <f t="shared" si="9"/>
        <v>#N/A</v>
      </c>
      <c r="CA64" s="55" t="e">
        <f t="shared" si="10"/>
        <v>#N/A</v>
      </c>
      <c r="CB64" s="55" t="e">
        <f t="shared" si="11"/>
        <v>#N/A</v>
      </c>
      <c r="CC64" s="55" t="e">
        <f t="shared" si="12"/>
        <v>#N/A</v>
      </c>
      <c r="CD64" s="55" t="e">
        <f t="shared" si="13"/>
        <v>#N/A</v>
      </c>
      <c r="CF64" s="55" t="e">
        <f t="shared" si="14"/>
        <v>#N/A</v>
      </c>
      <c r="CG64" s="55" t="e">
        <f t="shared" si="15"/>
        <v>#N/A</v>
      </c>
      <c r="CH64" s="55" t="e">
        <f t="shared" si="16"/>
        <v>#N/A</v>
      </c>
      <c r="CI64" s="55" t="e">
        <f t="shared" si="17"/>
        <v>#N/A</v>
      </c>
      <c r="CJ64" s="55" t="e">
        <f t="shared" si="18"/>
        <v>#N/A</v>
      </c>
      <c r="CL64" s="55" t="str">
        <f t="shared" si="19"/>
        <v>22FM</v>
      </c>
      <c r="CM64" s="58">
        <f t="shared" si="20"/>
        <v>4.5789117357766043E-3</v>
      </c>
      <c r="CN64" s="58">
        <f t="shared" si="21"/>
        <v>4.3075991720060653E-3</v>
      </c>
      <c r="CO64" s="58">
        <f t="shared" si="22"/>
        <v>4.808443196104086E-3</v>
      </c>
      <c r="CP64" s="58">
        <f t="shared" si="23"/>
        <v>4.9203009949581322E-3</v>
      </c>
      <c r="CQ64" s="58">
        <f t="shared" si="24"/>
        <v>4.6100246845119782E-3</v>
      </c>
      <c r="CR64" s="5">
        <f t="shared" si="56"/>
        <v>0.96440683788052983</v>
      </c>
      <c r="CS64" s="5">
        <f t="shared" si="57"/>
        <v>0.97575664590623479</v>
      </c>
      <c r="CT64" s="5">
        <f t="shared" si="58"/>
        <v>1.0167796494194787</v>
      </c>
      <c r="CU64" s="5">
        <f t="shared" si="59"/>
        <v>0.96812606105790333</v>
      </c>
      <c r="CV64" s="5">
        <f t="shared" si="60"/>
        <v>0.95980137559437129</v>
      </c>
    </row>
    <row r="65" spans="1:100" x14ac:dyDescent="0.25">
      <c r="A65" s="174" t="str">
        <f t="shared" si="26"/>
        <v>NNNN</v>
      </c>
      <c r="B65" s="174" t="str">
        <f t="shared" si="27"/>
        <v>NNNN</v>
      </c>
      <c r="C65" s="29" t="str">
        <f t="shared" si="28"/>
        <v>NN</v>
      </c>
      <c r="D65" s="29" t="str">
        <f t="shared" si="29"/>
        <v>N</v>
      </c>
      <c r="E65" s="29" t="str">
        <f t="shared" si="30"/>
        <v>N</v>
      </c>
      <c r="F65" s="175" t="s">
        <v>5</v>
      </c>
      <c r="G65" s="175" t="s">
        <v>6</v>
      </c>
      <c r="H65" s="175" t="s">
        <v>7</v>
      </c>
      <c r="I65" s="176">
        <v>49</v>
      </c>
      <c r="J65" s="175" t="s">
        <v>5</v>
      </c>
      <c r="K65" s="175" t="s">
        <v>5</v>
      </c>
      <c r="L65" s="176">
        <v>2687</v>
      </c>
      <c r="M65" s="176">
        <v>1900</v>
      </c>
      <c r="N65" s="176">
        <v>2410</v>
      </c>
      <c r="O65" s="176">
        <v>2254</v>
      </c>
      <c r="P65" s="176">
        <v>2646</v>
      </c>
      <c r="Q65" s="1"/>
      <c r="R65" s="13" t="s">
        <v>278</v>
      </c>
      <c r="S65" s="35">
        <v>7061</v>
      </c>
      <c r="T65" s="35">
        <v>3822</v>
      </c>
      <c r="U65" s="35">
        <v>6369</v>
      </c>
      <c r="V65" s="35">
        <v>6251</v>
      </c>
      <c r="W65" s="35">
        <v>6939</v>
      </c>
      <c r="X65" s="35"/>
      <c r="Y65" s="53">
        <f t="shared" si="31"/>
        <v>22</v>
      </c>
      <c r="Z65" s="52" t="str">
        <f t="shared" si="32"/>
        <v>FS</v>
      </c>
      <c r="AA65" s="52" t="str">
        <f t="shared" si="33"/>
        <v>FS</v>
      </c>
      <c r="AB65" s="1"/>
      <c r="AC65" s="128">
        <f t="shared" si="34"/>
        <v>1.960803915720699E-3</v>
      </c>
      <c r="AD65" s="128">
        <f t="shared" si="35"/>
        <v>1.8305141244615501E-3</v>
      </c>
      <c r="AE65" s="128">
        <f t="shared" si="36"/>
        <v>2.03840353540914E-3</v>
      </c>
      <c r="AF65" s="128">
        <f t="shared" si="37"/>
        <v>2.0706073461345957E-3</v>
      </c>
      <c r="AG65" s="128">
        <f t="shared" si="38"/>
        <v>1.9672198072583861E-3</v>
      </c>
      <c r="AI65" s="129">
        <f t="shared" si="65"/>
        <v>1.0409999999999999</v>
      </c>
      <c r="AJ65" s="51">
        <f t="shared" si="65"/>
        <v>1.0429999999999999</v>
      </c>
      <c r="AK65" s="48">
        <f t="shared" si="65"/>
        <v>1.0780000000000001</v>
      </c>
      <c r="AL65" s="51">
        <f t="shared" si="65"/>
        <v>1.0269999999999999</v>
      </c>
      <c r="AM65" s="49">
        <f t="shared" si="65"/>
        <v>1.0089999999999999</v>
      </c>
      <c r="AN65" s="15"/>
      <c r="AO65" s="106">
        <f t="shared" si="2"/>
        <v>0.96440683788052983</v>
      </c>
      <c r="AP65" s="106">
        <f t="shared" si="3"/>
        <v>0.97575664590623479</v>
      </c>
      <c r="AQ65" s="106">
        <f t="shared" si="4"/>
        <v>1.0167796494194787</v>
      </c>
      <c r="AR65" s="106">
        <f t="shared" si="5"/>
        <v>0.96812606105790333</v>
      </c>
      <c r="AS65" s="106">
        <f t="shared" si="6"/>
        <v>0.95980137559437129</v>
      </c>
      <c r="AT65" s="15"/>
      <c r="AU65" s="106">
        <f t="shared" si="46"/>
        <v>-3.5593162119470168E-2</v>
      </c>
      <c r="AV65" s="106">
        <f t="shared" si="47"/>
        <v>-2.4243354093765213E-2</v>
      </c>
      <c r="AW65" s="106">
        <f t="shared" si="48"/>
        <v>1.6779649419478737E-2</v>
      </c>
      <c r="AX65" s="106">
        <f t="shared" si="49"/>
        <v>-3.1873938942096669E-2</v>
      </c>
      <c r="AY65" s="106">
        <f t="shared" si="50"/>
        <v>-4.0198624405628713E-2</v>
      </c>
      <c r="AZ65" s="15"/>
      <c r="BA65" s="106">
        <f t="shared" si="40"/>
        <v>-3.5593162119470168E-2</v>
      </c>
      <c r="BB65" s="106">
        <f t="shared" si="41"/>
        <v>-2.4243354093765213E-2</v>
      </c>
      <c r="BC65" s="106">
        <f t="shared" si="42"/>
        <v>1.6779649419478737E-2</v>
      </c>
      <c r="BD65" s="107">
        <f t="shared" si="43"/>
        <v>-3.1873938942096669E-2</v>
      </c>
      <c r="BE65" s="106">
        <f t="shared" si="44"/>
        <v>-4.0198624405628713E-2</v>
      </c>
      <c r="BF65" s="109"/>
      <c r="BG65" s="223" t="str">
        <f t="shared" si="45"/>
        <v>22XX</v>
      </c>
      <c r="BH65" s="106">
        <f t="shared" si="51"/>
        <v>0.96440683788052983</v>
      </c>
      <c r="BI65" s="106">
        <f t="shared" si="52"/>
        <v>0.97575664590623479</v>
      </c>
      <c r="BJ65" s="106">
        <f t="shared" si="53"/>
        <v>1.0167796494194787</v>
      </c>
      <c r="BK65" s="106">
        <f t="shared" si="54"/>
        <v>0.96812606105790333</v>
      </c>
      <c r="BL65" s="106">
        <f t="shared" si="55"/>
        <v>0.95980137559437129</v>
      </c>
      <c r="BM65" s="109"/>
      <c r="BN65" s="15">
        <f>IF($Z65="NN",VLOOKUP("N",ylfactors,MATCH(BN$7,'Proposed Factors'!$J$3:$P$3,0),FALSE),IF('Query Result 1'!$Y65&lt;49,VLOOKUP("YA",ylfactors,MATCH(BN$7,'Proposed Factors'!$J$3:$P$3,0),FALSE),VLOOKUP("YB",ylfactors,MATCH(BN$7,'Proposed Factors'!$J$3:$P$3,0),FALSE)))</f>
        <v>1</v>
      </c>
      <c r="BO65" s="15">
        <f>IF($Z65="NN",VLOOKUP("N",ylfactors,MATCH(BO$7,'Proposed Factors'!$J$3:$P$3,0),FALSE),IF('Query Result 1'!$Y65&lt;49,VLOOKUP("YA",ylfactors,MATCH(BO$7,'Proposed Factors'!$J$3:$P$3,0),FALSE),VLOOKUP("YB",ylfactors,MATCH(BO$7,'Proposed Factors'!$J$3:$P$3,0),FALSE)))</f>
        <v>1</v>
      </c>
      <c r="BP65" s="15">
        <f>IF($Z65="NN",VLOOKUP("N",ylfactors,MATCH(BP$7,'Proposed Factors'!$J$3:$P$3,0),FALSE),IF('Query Result 1'!$Y65&lt;49,VLOOKUP("YA",ylfactors,MATCH(BP$7,'Proposed Factors'!$J$3:$P$3,0),FALSE),VLOOKUP("YB",ylfactors,MATCH(BP$7,'Proposed Factors'!$J$3:$P$3,0),FALSE)))</f>
        <v>1</v>
      </c>
      <c r="BQ65" s="15">
        <f>IF($Z65="NN",VLOOKUP("N",ylfactors,MATCH(BQ$7,'Proposed Factors'!$J$3:$P$3,0),FALSE),IF('Query Result 1'!$Y65&lt;49,VLOOKUP("YA",ylfactors,MATCH(BQ$7,'Proposed Factors'!$J$3:$P$3,0),FALSE),VLOOKUP("YB",ylfactors,MATCH(BQ$7,'Proposed Factors'!$J$3:$P$3,0),FALSE)))</f>
        <v>1</v>
      </c>
      <c r="BR65" s="15">
        <f>IF($Z65="NN",VLOOKUP("N",ylfactors,MATCH(BR$7,'Proposed Factors'!$J$3:$P$3,0),FALSE),IF('Query Result 1'!$Y65&lt;49,VLOOKUP("YA",ylfactors,MATCH(BR$7,'Proposed Factors'!$J$3:$P$3,0),FALSE),VLOOKUP("YB",ylfactors,MATCH(BR$7,'Proposed Factors'!$J$3:$P$3,0),FALSE)))</f>
        <v>1</v>
      </c>
      <c r="BS65" s="15"/>
      <c r="BT65" s="15" t="e">
        <f>IF($AA65="NN",1,IF($AA65="YY",VLOOKUP("YY",gsdfactors,MATCH(BT$7,'Proposed Factors'!$J$11:$P$11,0),FALSE),VLOOKUP(CONCATENATE($Z65,$AA65),gsdfactors,MATCH(BT$7,'Proposed Factors'!$J$11:$P$11,0),FALSE)))</f>
        <v>#N/A</v>
      </c>
      <c r="BU65" s="15" t="e">
        <f>IF($AA65="NN",1,IF($AA65="YY",VLOOKUP("YY",gsdfactors,MATCH(BU$7,'Proposed Factors'!$J$11:$P$11,0),FALSE),VLOOKUP(CONCATENATE($Z65,$AA65),gsdfactors,MATCH(BU$7,'Proposed Factors'!$J$11:$P$11,0),FALSE)))</f>
        <v>#N/A</v>
      </c>
      <c r="BV65" s="15" t="e">
        <f>IF($AA65="NN",1,IF($AA65="YY",VLOOKUP("YY",gsdfactors,MATCH(BV$7,'Proposed Factors'!$J$11:$P$11,0),FALSE),VLOOKUP(CONCATENATE($Z65,$AA65),gsdfactors,MATCH(BV$7,'Proposed Factors'!$J$11:$P$11,0),FALSE)))</f>
        <v>#N/A</v>
      </c>
      <c r="BW65" s="15" t="e">
        <f>IF($AA65="NN",1,IF($AA65="YY",VLOOKUP("YY",gsdfactors,MATCH(BW$7,'Proposed Factors'!$J$11:$P$11,0),FALSE),VLOOKUP(CONCATENATE($Z65,$AA65),gsdfactors,MATCH(BW$7,'Proposed Factors'!$J$11:$P$11,0),FALSE)))</f>
        <v>#N/A</v>
      </c>
      <c r="BX65" s="15" t="e">
        <f>IF($AA65="NN",1,IF($AA65="YY",VLOOKUP("YY",gsdfactors,MATCH(BX$7,'Proposed Factors'!$J$11:$P$11,0),FALSE),VLOOKUP(CONCATENATE($Z65,$AA65),gsdfactors,MATCH(BX$7,'Proposed Factors'!$J$11:$P$11,0),FALSE)))</f>
        <v>#N/A</v>
      </c>
      <c r="BZ65" s="55" t="e">
        <f t="shared" si="9"/>
        <v>#N/A</v>
      </c>
      <c r="CA65" s="55" t="e">
        <f t="shared" si="10"/>
        <v>#N/A</v>
      </c>
      <c r="CB65" s="55" t="e">
        <f t="shared" si="11"/>
        <v>#N/A</v>
      </c>
      <c r="CC65" s="55" t="e">
        <f t="shared" si="12"/>
        <v>#N/A</v>
      </c>
      <c r="CD65" s="55" t="e">
        <f t="shared" si="13"/>
        <v>#N/A</v>
      </c>
      <c r="CF65" s="55" t="e">
        <f t="shared" si="14"/>
        <v>#N/A</v>
      </c>
      <c r="CG65" s="55" t="e">
        <f t="shared" si="15"/>
        <v>#N/A</v>
      </c>
      <c r="CH65" s="55" t="e">
        <f t="shared" si="16"/>
        <v>#N/A</v>
      </c>
      <c r="CI65" s="55" t="e">
        <f t="shared" si="17"/>
        <v>#N/A</v>
      </c>
      <c r="CJ65" s="55" t="e">
        <f t="shared" si="18"/>
        <v>#N/A</v>
      </c>
      <c r="CL65" s="55" t="str">
        <f t="shared" si="19"/>
        <v>22FS</v>
      </c>
      <c r="CM65" s="58">
        <f t="shared" si="20"/>
        <v>1.960803915720699E-3</v>
      </c>
      <c r="CN65" s="58">
        <f t="shared" si="21"/>
        <v>1.8305141244615501E-3</v>
      </c>
      <c r="CO65" s="58">
        <f t="shared" si="22"/>
        <v>2.03840353540914E-3</v>
      </c>
      <c r="CP65" s="58">
        <f t="shared" si="23"/>
        <v>2.0706073461345957E-3</v>
      </c>
      <c r="CQ65" s="58">
        <f t="shared" si="24"/>
        <v>1.9672198072583861E-3</v>
      </c>
      <c r="CR65" s="5">
        <f t="shared" si="56"/>
        <v>0.96440683788052983</v>
      </c>
      <c r="CS65" s="5">
        <f t="shared" si="57"/>
        <v>0.97575664590623479</v>
      </c>
      <c r="CT65" s="5">
        <f t="shared" si="58"/>
        <v>1.0167796494194787</v>
      </c>
      <c r="CU65" s="5">
        <f t="shared" si="59"/>
        <v>0.96812606105790333</v>
      </c>
      <c r="CV65" s="5">
        <f t="shared" si="60"/>
        <v>0.95980137559437129</v>
      </c>
    </row>
    <row r="66" spans="1:100" x14ac:dyDescent="0.25">
      <c r="A66" s="174" t="str">
        <f t="shared" si="26"/>
        <v>NNNN</v>
      </c>
      <c r="B66" s="174" t="str">
        <f t="shared" si="27"/>
        <v>NNNN</v>
      </c>
      <c r="C66" s="29" t="str">
        <f t="shared" si="28"/>
        <v>NN</v>
      </c>
      <c r="D66" s="29" t="str">
        <f t="shared" si="29"/>
        <v>N</v>
      </c>
      <c r="E66" s="29" t="str">
        <f t="shared" si="30"/>
        <v>N</v>
      </c>
      <c r="F66" s="175" t="s">
        <v>5</v>
      </c>
      <c r="G66" s="175" t="s">
        <v>6</v>
      </c>
      <c r="H66" s="175" t="s">
        <v>7</v>
      </c>
      <c r="I66" s="176">
        <v>50</v>
      </c>
      <c r="J66" s="175" t="s">
        <v>5</v>
      </c>
      <c r="K66" s="175" t="s">
        <v>5</v>
      </c>
      <c r="L66" s="176">
        <v>2585</v>
      </c>
      <c r="M66" s="176">
        <v>1869</v>
      </c>
      <c r="N66" s="176">
        <v>2361</v>
      </c>
      <c r="O66" s="176">
        <v>2184</v>
      </c>
      <c r="P66" s="176">
        <v>2547</v>
      </c>
      <c r="Q66" s="1"/>
      <c r="R66" s="13" t="s">
        <v>362</v>
      </c>
      <c r="S66" s="35">
        <v>13910</v>
      </c>
      <c r="T66" s="35">
        <v>7221</v>
      </c>
      <c r="U66" s="35">
        <v>12170</v>
      </c>
      <c r="V66" s="35">
        <v>11929</v>
      </c>
      <c r="W66" s="35">
        <v>13653</v>
      </c>
      <c r="X66" s="35"/>
      <c r="Y66" s="53">
        <f t="shared" si="31"/>
        <v>22</v>
      </c>
      <c r="Z66" s="52" t="str">
        <f t="shared" si="32"/>
        <v>MM</v>
      </c>
      <c r="AA66" s="52" t="str">
        <f t="shared" si="33"/>
        <v>MM</v>
      </c>
      <c r="AB66" s="1"/>
      <c r="AC66" s="128">
        <f t="shared" si="34"/>
        <v>3.8627365058313159E-3</v>
      </c>
      <c r="AD66" s="128">
        <f t="shared" si="35"/>
        <v>3.4584360263571045E-3</v>
      </c>
      <c r="AE66" s="128">
        <f t="shared" si="36"/>
        <v>3.8950182172914484E-3</v>
      </c>
      <c r="AF66" s="128">
        <f t="shared" si="37"/>
        <v>3.9514117792416566E-3</v>
      </c>
      <c r="AG66" s="128">
        <f t="shared" si="38"/>
        <v>3.8706516830233099E-3</v>
      </c>
      <c r="AI66" s="129">
        <f t="shared" si="65"/>
        <v>1.0409999999999999</v>
      </c>
      <c r="AJ66" s="51">
        <f t="shared" si="65"/>
        <v>1.0429999999999999</v>
      </c>
      <c r="AK66" s="48">
        <f t="shared" si="65"/>
        <v>1.0780000000000001</v>
      </c>
      <c r="AL66" s="51">
        <f t="shared" si="65"/>
        <v>1.0269999999999999</v>
      </c>
      <c r="AM66" s="49">
        <f t="shared" si="65"/>
        <v>1.0089999999999999</v>
      </c>
      <c r="AN66" s="15"/>
      <c r="AO66" s="106">
        <f t="shared" si="2"/>
        <v>0.96440683788052983</v>
      </c>
      <c r="AP66" s="106">
        <f t="shared" si="3"/>
        <v>0.97575664590623479</v>
      </c>
      <c r="AQ66" s="106">
        <f t="shared" si="4"/>
        <v>1.0167796494194787</v>
      </c>
      <c r="AR66" s="106">
        <f t="shared" si="5"/>
        <v>0.96812606105790333</v>
      </c>
      <c r="AS66" s="106">
        <f t="shared" si="6"/>
        <v>0.95980137559437129</v>
      </c>
      <c r="AT66" s="15"/>
      <c r="AU66" s="106">
        <f t="shared" si="46"/>
        <v>-3.5593162119470168E-2</v>
      </c>
      <c r="AV66" s="106">
        <f t="shared" si="47"/>
        <v>-2.4243354093765213E-2</v>
      </c>
      <c r="AW66" s="106">
        <f t="shared" si="48"/>
        <v>1.6779649419478737E-2</v>
      </c>
      <c r="AX66" s="106">
        <f t="shared" si="49"/>
        <v>-3.1873938942096669E-2</v>
      </c>
      <c r="AY66" s="106">
        <f t="shared" si="50"/>
        <v>-4.0198624405628713E-2</v>
      </c>
      <c r="AZ66" s="15"/>
      <c r="BA66" s="106">
        <f t="shared" si="40"/>
        <v>-3.5593162119470168E-2</v>
      </c>
      <c r="BB66" s="106">
        <f t="shared" si="41"/>
        <v>-2.4243354093765213E-2</v>
      </c>
      <c r="BC66" s="106">
        <f t="shared" si="42"/>
        <v>1.6779649419478737E-2</v>
      </c>
      <c r="BD66" s="107">
        <f t="shared" si="43"/>
        <v>-3.1873938942096669E-2</v>
      </c>
      <c r="BE66" s="106">
        <f t="shared" si="44"/>
        <v>-4.0198624405628713E-2</v>
      </c>
      <c r="BF66" s="109"/>
      <c r="BG66" s="223" t="str">
        <f t="shared" si="45"/>
        <v>22XX</v>
      </c>
      <c r="BH66" s="106">
        <f t="shared" si="51"/>
        <v>0.96440683788052983</v>
      </c>
      <c r="BI66" s="106">
        <f t="shared" si="52"/>
        <v>0.97575664590623479</v>
      </c>
      <c r="BJ66" s="106">
        <f t="shared" si="53"/>
        <v>1.0167796494194787</v>
      </c>
      <c r="BK66" s="106">
        <f t="shared" si="54"/>
        <v>0.96812606105790333</v>
      </c>
      <c r="BL66" s="106">
        <f t="shared" si="55"/>
        <v>0.95980137559437129</v>
      </c>
      <c r="BM66" s="109"/>
      <c r="BN66" s="15">
        <f>IF($Z66="NN",VLOOKUP("N",ylfactors,MATCH(BN$7,'Proposed Factors'!$J$3:$P$3,0),FALSE),IF('Query Result 1'!$Y66&lt;49,VLOOKUP("YA",ylfactors,MATCH(BN$7,'Proposed Factors'!$J$3:$P$3,0),FALSE),VLOOKUP("YB",ylfactors,MATCH(BN$7,'Proposed Factors'!$J$3:$P$3,0),FALSE)))</f>
        <v>1</v>
      </c>
      <c r="BO66" s="15">
        <f>IF($Z66="NN",VLOOKUP("N",ylfactors,MATCH(BO$7,'Proposed Factors'!$J$3:$P$3,0),FALSE),IF('Query Result 1'!$Y66&lt;49,VLOOKUP("YA",ylfactors,MATCH(BO$7,'Proposed Factors'!$J$3:$P$3,0),FALSE),VLOOKUP("YB",ylfactors,MATCH(BO$7,'Proposed Factors'!$J$3:$P$3,0),FALSE)))</f>
        <v>1</v>
      </c>
      <c r="BP66" s="15">
        <f>IF($Z66="NN",VLOOKUP("N",ylfactors,MATCH(BP$7,'Proposed Factors'!$J$3:$P$3,0),FALSE),IF('Query Result 1'!$Y66&lt;49,VLOOKUP("YA",ylfactors,MATCH(BP$7,'Proposed Factors'!$J$3:$P$3,0),FALSE),VLOOKUP("YB",ylfactors,MATCH(BP$7,'Proposed Factors'!$J$3:$P$3,0),FALSE)))</f>
        <v>1</v>
      </c>
      <c r="BQ66" s="15">
        <f>IF($Z66="NN",VLOOKUP("N",ylfactors,MATCH(BQ$7,'Proposed Factors'!$J$3:$P$3,0),FALSE),IF('Query Result 1'!$Y66&lt;49,VLOOKUP("YA",ylfactors,MATCH(BQ$7,'Proposed Factors'!$J$3:$P$3,0),FALSE),VLOOKUP("YB",ylfactors,MATCH(BQ$7,'Proposed Factors'!$J$3:$P$3,0),FALSE)))</f>
        <v>1</v>
      </c>
      <c r="BR66" s="15">
        <f>IF($Z66="NN",VLOOKUP("N",ylfactors,MATCH(BR$7,'Proposed Factors'!$J$3:$P$3,0),FALSE),IF('Query Result 1'!$Y66&lt;49,VLOOKUP("YA",ylfactors,MATCH(BR$7,'Proposed Factors'!$J$3:$P$3,0),FALSE),VLOOKUP("YB",ylfactors,MATCH(BR$7,'Proposed Factors'!$J$3:$P$3,0),FALSE)))</f>
        <v>1</v>
      </c>
      <c r="BS66" s="15"/>
      <c r="BT66" s="15" t="e">
        <f>IF($AA66="NN",1,IF($AA66="YY",VLOOKUP("YY",gsdfactors,MATCH(BT$7,'Proposed Factors'!$J$11:$P$11,0),FALSE),VLOOKUP(CONCATENATE($Z66,$AA66),gsdfactors,MATCH(BT$7,'Proposed Factors'!$J$11:$P$11,0),FALSE)))</f>
        <v>#N/A</v>
      </c>
      <c r="BU66" s="15" t="e">
        <f>IF($AA66="NN",1,IF($AA66="YY",VLOOKUP("YY",gsdfactors,MATCH(BU$7,'Proposed Factors'!$J$11:$P$11,0),FALSE),VLOOKUP(CONCATENATE($Z66,$AA66),gsdfactors,MATCH(BU$7,'Proposed Factors'!$J$11:$P$11,0),FALSE)))</f>
        <v>#N/A</v>
      </c>
      <c r="BV66" s="15" t="e">
        <f>IF($AA66="NN",1,IF($AA66="YY",VLOOKUP("YY",gsdfactors,MATCH(BV$7,'Proposed Factors'!$J$11:$P$11,0),FALSE),VLOOKUP(CONCATENATE($Z66,$AA66),gsdfactors,MATCH(BV$7,'Proposed Factors'!$J$11:$P$11,0),FALSE)))</f>
        <v>#N/A</v>
      </c>
      <c r="BW66" s="15" t="e">
        <f>IF($AA66="NN",1,IF($AA66="YY",VLOOKUP("YY",gsdfactors,MATCH(BW$7,'Proposed Factors'!$J$11:$P$11,0),FALSE),VLOOKUP(CONCATENATE($Z66,$AA66),gsdfactors,MATCH(BW$7,'Proposed Factors'!$J$11:$P$11,0),FALSE)))</f>
        <v>#N/A</v>
      </c>
      <c r="BX66" s="15" t="e">
        <f>IF($AA66="NN",1,IF($AA66="YY",VLOOKUP("YY",gsdfactors,MATCH(BX$7,'Proposed Factors'!$J$11:$P$11,0),FALSE),VLOOKUP(CONCATENATE($Z66,$AA66),gsdfactors,MATCH(BX$7,'Proposed Factors'!$J$11:$P$11,0),FALSE)))</f>
        <v>#N/A</v>
      </c>
      <c r="BZ66" s="55" t="e">
        <f t="shared" si="9"/>
        <v>#N/A</v>
      </c>
      <c r="CA66" s="55" t="e">
        <f t="shared" si="10"/>
        <v>#N/A</v>
      </c>
      <c r="CB66" s="55" t="e">
        <f t="shared" si="11"/>
        <v>#N/A</v>
      </c>
      <c r="CC66" s="55" t="e">
        <f t="shared" si="12"/>
        <v>#N/A</v>
      </c>
      <c r="CD66" s="55" t="e">
        <f t="shared" si="13"/>
        <v>#N/A</v>
      </c>
      <c r="CF66" s="55" t="e">
        <f t="shared" si="14"/>
        <v>#N/A</v>
      </c>
      <c r="CG66" s="55" t="e">
        <f t="shared" si="15"/>
        <v>#N/A</v>
      </c>
      <c r="CH66" s="55" t="e">
        <f t="shared" si="16"/>
        <v>#N/A</v>
      </c>
      <c r="CI66" s="55" t="e">
        <f t="shared" si="17"/>
        <v>#N/A</v>
      </c>
      <c r="CJ66" s="55" t="e">
        <f t="shared" si="18"/>
        <v>#N/A</v>
      </c>
      <c r="CL66" s="55" t="str">
        <f t="shared" si="19"/>
        <v>22MM</v>
      </c>
      <c r="CM66" s="58">
        <f t="shared" si="20"/>
        <v>3.8627365058313159E-3</v>
      </c>
      <c r="CN66" s="58">
        <f t="shared" si="21"/>
        <v>3.4584360263571045E-3</v>
      </c>
      <c r="CO66" s="58">
        <f t="shared" si="22"/>
        <v>3.8950182172914484E-3</v>
      </c>
      <c r="CP66" s="58">
        <f t="shared" si="23"/>
        <v>3.9514117792416566E-3</v>
      </c>
      <c r="CQ66" s="58">
        <f t="shared" si="24"/>
        <v>3.8706516830233099E-3</v>
      </c>
      <c r="CR66" s="5">
        <f t="shared" si="56"/>
        <v>0.96440683788052983</v>
      </c>
      <c r="CS66" s="5">
        <f t="shared" si="57"/>
        <v>0.97575664590623479</v>
      </c>
      <c r="CT66" s="5">
        <f t="shared" si="58"/>
        <v>1.0167796494194787</v>
      </c>
      <c r="CU66" s="5">
        <f t="shared" si="59"/>
        <v>0.96812606105790333</v>
      </c>
      <c r="CV66" s="5">
        <f t="shared" si="60"/>
        <v>0.95980137559437129</v>
      </c>
    </row>
    <row r="67" spans="1:100" x14ac:dyDescent="0.25">
      <c r="A67" s="174" t="str">
        <f t="shared" si="26"/>
        <v>NNNN</v>
      </c>
      <c r="B67" s="174" t="str">
        <f t="shared" si="27"/>
        <v>NNNN</v>
      </c>
      <c r="C67" s="29" t="str">
        <f t="shared" si="28"/>
        <v>NN</v>
      </c>
      <c r="D67" s="29" t="str">
        <f t="shared" si="29"/>
        <v>N</v>
      </c>
      <c r="E67" s="29" t="str">
        <f t="shared" si="30"/>
        <v>N</v>
      </c>
      <c r="F67" s="175" t="s">
        <v>5</v>
      </c>
      <c r="G67" s="175" t="s">
        <v>6</v>
      </c>
      <c r="H67" s="175" t="s">
        <v>7</v>
      </c>
      <c r="I67" s="176">
        <v>51</v>
      </c>
      <c r="J67" s="175" t="s">
        <v>5</v>
      </c>
      <c r="K67" s="175" t="s">
        <v>5</v>
      </c>
      <c r="L67" s="176">
        <v>2496</v>
      </c>
      <c r="M67" s="176">
        <v>1833</v>
      </c>
      <c r="N67" s="176">
        <v>2279</v>
      </c>
      <c r="O67" s="176">
        <v>2104</v>
      </c>
      <c r="P67" s="176">
        <v>2454</v>
      </c>
      <c r="Q67" s="1"/>
      <c r="R67" s="13" t="s">
        <v>446</v>
      </c>
      <c r="S67" s="35">
        <v>6896</v>
      </c>
      <c r="T67" s="35">
        <v>3421</v>
      </c>
      <c r="U67" s="35">
        <v>5818</v>
      </c>
      <c r="V67" s="35">
        <v>5673</v>
      </c>
      <c r="W67" s="35">
        <v>6713</v>
      </c>
      <c r="X67" s="35"/>
      <c r="Y67" s="53">
        <f t="shared" si="31"/>
        <v>22</v>
      </c>
      <c r="Z67" s="52" t="str">
        <f t="shared" si="32"/>
        <v>MS</v>
      </c>
      <c r="AA67" s="52" t="str">
        <f t="shared" si="33"/>
        <v>MS</v>
      </c>
      <c r="AB67" s="1"/>
      <c r="AC67" s="128">
        <f t="shared" si="34"/>
        <v>1.9149842519203993E-3</v>
      </c>
      <c r="AD67" s="128">
        <f t="shared" si="35"/>
        <v>1.6384586132346841E-3</v>
      </c>
      <c r="AE67" s="128">
        <f t="shared" si="36"/>
        <v>1.8620555454561748E-3</v>
      </c>
      <c r="AF67" s="128">
        <f t="shared" si="37"/>
        <v>1.8791482122254939E-3</v>
      </c>
      <c r="AG67" s="128">
        <f t="shared" si="38"/>
        <v>1.9031483738471749E-3</v>
      </c>
      <c r="AI67" s="129">
        <f t="shared" si="65"/>
        <v>1.0409999999999999</v>
      </c>
      <c r="AJ67" s="51">
        <f t="shared" si="65"/>
        <v>1.0429999999999999</v>
      </c>
      <c r="AK67" s="48">
        <f t="shared" si="65"/>
        <v>1.0780000000000001</v>
      </c>
      <c r="AL67" s="51">
        <f t="shared" si="65"/>
        <v>1.0269999999999999</v>
      </c>
      <c r="AM67" s="49">
        <f t="shared" si="65"/>
        <v>1.0089999999999999</v>
      </c>
      <c r="AN67" s="15"/>
      <c r="AO67" s="106">
        <f t="shared" si="2"/>
        <v>0.96440683788052983</v>
      </c>
      <c r="AP67" s="106">
        <f t="shared" si="3"/>
        <v>0.97575664590623479</v>
      </c>
      <c r="AQ67" s="106">
        <f t="shared" si="4"/>
        <v>1.0167796494194787</v>
      </c>
      <c r="AR67" s="106">
        <f t="shared" si="5"/>
        <v>0.96812606105790333</v>
      </c>
      <c r="AS67" s="106">
        <f t="shared" si="6"/>
        <v>0.95980137559437129</v>
      </c>
      <c r="AT67" s="15"/>
      <c r="AU67" s="106">
        <f t="shared" si="46"/>
        <v>-3.5593162119470168E-2</v>
      </c>
      <c r="AV67" s="106">
        <f t="shared" si="47"/>
        <v>-2.4243354093765213E-2</v>
      </c>
      <c r="AW67" s="106">
        <f t="shared" si="48"/>
        <v>1.6779649419478737E-2</v>
      </c>
      <c r="AX67" s="106">
        <f t="shared" si="49"/>
        <v>-3.1873938942096669E-2</v>
      </c>
      <c r="AY67" s="106">
        <f t="shared" si="50"/>
        <v>-4.0198624405628713E-2</v>
      </c>
      <c r="AZ67" s="15"/>
      <c r="BA67" s="106">
        <f t="shared" si="40"/>
        <v>-3.5593162119470168E-2</v>
      </c>
      <c r="BB67" s="106">
        <f t="shared" si="41"/>
        <v>-2.4243354093765213E-2</v>
      </c>
      <c r="BC67" s="106">
        <f t="shared" si="42"/>
        <v>1.6779649419478737E-2</v>
      </c>
      <c r="BD67" s="107">
        <f t="shared" si="43"/>
        <v>-3.1873938942096669E-2</v>
      </c>
      <c r="BE67" s="106">
        <f t="shared" si="44"/>
        <v>-4.0198624405628713E-2</v>
      </c>
      <c r="BF67" s="109"/>
      <c r="BG67" s="223" t="str">
        <f t="shared" si="45"/>
        <v>22XX</v>
      </c>
      <c r="BH67" s="106">
        <f t="shared" si="51"/>
        <v>0.96440683788052983</v>
      </c>
      <c r="BI67" s="106">
        <f t="shared" si="52"/>
        <v>0.97575664590623479</v>
      </c>
      <c r="BJ67" s="106">
        <f t="shared" si="53"/>
        <v>1.0167796494194787</v>
      </c>
      <c r="BK67" s="106">
        <f t="shared" si="54"/>
        <v>0.96812606105790333</v>
      </c>
      <c r="BL67" s="106">
        <f t="shared" si="55"/>
        <v>0.95980137559437129</v>
      </c>
      <c r="BM67" s="109"/>
      <c r="BN67" s="15">
        <f>IF($Z67="NN",VLOOKUP("N",ylfactors,MATCH(BN$7,'Proposed Factors'!$J$3:$P$3,0),FALSE),IF('Query Result 1'!$Y67&lt;49,VLOOKUP("YA",ylfactors,MATCH(BN$7,'Proposed Factors'!$J$3:$P$3,0),FALSE),VLOOKUP("YB",ylfactors,MATCH(BN$7,'Proposed Factors'!$J$3:$P$3,0),FALSE)))</f>
        <v>1</v>
      </c>
      <c r="BO67" s="15">
        <f>IF($Z67="NN",VLOOKUP("N",ylfactors,MATCH(BO$7,'Proposed Factors'!$J$3:$P$3,0),FALSE),IF('Query Result 1'!$Y67&lt;49,VLOOKUP("YA",ylfactors,MATCH(BO$7,'Proposed Factors'!$J$3:$P$3,0),FALSE),VLOOKUP("YB",ylfactors,MATCH(BO$7,'Proposed Factors'!$J$3:$P$3,0),FALSE)))</f>
        <v>1</v>
      </c>
      <c r="BP67" s="15">
        <f>IF($Z67="NN",VLOOKUP("N",ylfactors,MATCH(BP$7,'Proposed Factors'!$J$3:$P$3,0),FALSE),IF('Query Result 1'!$Y67&lt;49,VLOOKUP("YA",ylfactors,MATCH(BP$7,'Proposed Factors'!$J$3:$P$3,0),FALSE),VLOOKUP("YB",ylfactors,MATCH(BP$7,'Proposed Factors'!$J$3:$P$3,0),FALSE)))</f>
        <v>1</v>
      </c>
      <c r="BQ67" s="15">
        <f>IF($Z67="NN",VLOOKUP("N",ylfactors,MATCH(BQ$7,'Proposed Factors'!$J$3:$P$3,0),FALSE),IF('Query Result 1'!$Y67&lt;49,VLOOKUP("YA",ylfactors,MATCH(BQ$7,'Proposed Factors'!$J$3:$P$3,0),FALSE),VLOOKUP("YB",ylfactors,MATCH(BQ$7,'Proposed Factors'!$J$3:$P$3,0),FALSE)))</f>
        <v>1</v>
      </c>
      <c r="BR67" s="15">
        <f>IF($Z67="NN",VLOOKUP("N",ylfactors,MATCH(BR$7,'Proposed Factors'!$J$3:$P$3,0),FALSE),IF('Query Result 1'!$Y67&lt;49,VLOOKUP("YA",ylfactors,MATCH(BR$7,'Proposed Factors'!$J$3:$P$3,0),FALSE),VLOOKUP("YB",ylfactors,MATCH(BR$7,'Proposed Factors'!$J$3:$P$3,0),FALSE)))</f>
        <v>1</v>
      </c>
      <c r="BS67" s="15"/>
      <c r="BT67" s="15" t="e">
        <f>IF($AA67="NN",1,IF($AA67="YY",VLOOKUP("YY",gsdfactors,MATCH(BT$7,'Proposed Factors'!$J$11:$P$11,0),FALSE),VLOOKUP(CONCATENATE($Z67,$AA67),gsdfactors,MATCH(BT$7,'Proposed Factors'!$J$11:$P$11,0),FALSE)))</f>
        <v>#N/A</v>
      </c>
      <c r="BU67" s="15" t="e">
        <f>IF($AA67="NN",1,IF($AA67="YY",VLOOKUP("YY",gsdfactors,MATCH(BU$7,'Proposed Factors'!$J$11:$P$11,0),FALSE),VLOOKUP(CONCATENATE($Z67,$AA67),gsdfactors,MATCH(BU$7,'Proposed Factors'!$J$11:$P$11,0),FALSE)))</f>
        <v>#N/A</v>
      </c>
      <c r="BV67" s="15" t="e">
        <f>IF($AA67="NN",1,IF($AA67="YY",VLOOKUP("YY",gsdfactors,MATCH(BV$7,'Proposed Factors'!$J$11:$P$11,0),FALSE),VLOOKUP(CONCATENATE($Z67,$AA67),gsdfactors,MATCH(BV$7,'Proposed Factors'!$J$11:$P$11,0),FALSE)))</f>
        <v>#N/A</v>
      </c>
      <c r="BW67" s="15" t="e">
        <f>IF($AA67="NN",1,IF($AA67="YY",VLOOKUP("YY",gsdfactors,MATCH(BW$7,'Proposed Factors'!$J$11:$P$11,0),FALSE),VLOOKUP(CONCATENATE($Z67,$AA67),gsdfactors,MATCH(BW$7,'Proposed Factors'!$J$11:$P$11,0),FALSE)))</f>
        <v>#N/A</v>
      </c>
      <c r="BX67" s="15" t="e">
        <f>IF($AA67="NN",1,IF($AA67="YY",VLOOKUP("YY",gsdfactors,MATCH(BX$7,'Proposed Factors'!$J$11:$P$11,0),FALSE),VLOOKUP(CONCATENATE($Z67,$AA67),gsdfactors,MATCH(BX$7,'Proposed Factors'!$J$11:$P$11,0),FALSE)))</f>
        <v>#N/A</v>
      </c>
      <c r="BZ67" s="55" t="e">
        <f t="shared" si="9"/>
        <v>#N/A</v>
      </c>
      <c r="CA67" s="55" t="e">
        <f t="shared" si="10"/>
        <v>#N/A</v>
      </c>
      <c r="CB67" s="55" t="e">
        <f t="shared" si="11"/>
        <v>#N/A</v>
      </c>
      <c r="CC67" s="55" t="e">
        <f t="shared" si="12"/>
        <v>#N/A</v>
      </c>
      <c r="CD67" s="55" t="e">
        <f t="shared" si="13"/>
        <v>#N/A</v>
      </c>
      <c r="CF67" s="55" t="e">
        <f t="shared" si="14"/>
        <v>#N/A</v>
      </c>
      <c r="CG67" s="55" t="e">
        <f t="shared" si="15"/>
        <v>#N/A</v>
      </c>
      <c r="CH67" s="55" t="e">
        <f t="shared" si="16"/>
        <v>#N/A</v>
      </c>
      <c r="CI67" s="55" t="e">
        <f t="shared" si="17"/>
        <v>#N/A</v>
      </c>
      <c r="CJ67" s="55" t="e">
        <f t="shared" si="18"/>
        <v>#N/A</v>
      </c>
      <c r="CL67" s="55" t="str">
        <f t="shared" si="19"/>
        <v>22MS</v>
      </c>
      <c r="CM67" s="58">
        <f t="shared" si="20"/>
        <v>1.9149842519203993E-3</v>
      </c>
      <c r="CN67" s="58">
        <f t="shared" si="21"/>
        <v>1.6384586132346841E-3</v>
      </c>
      <c r="CO67" s="58">
        <f t="shared" si="22"/>
        <v>1.8620555454561748E-3</v>
      </c>
      <c r="CP67" s="58">
        <f t="shared" si="23"/>
        <v>1.8791482122254939E-3</v>
      </c>
      <c r="CQ67" s="58">
        <f t="shared" si="24"/>
        <v>1.9031483738471749E-3</v>
      </c>
      <c r="CR67" s="5">
        <f t="shared" si="56"/>
        <v>0.96440683788052983</v>
      </c>
      <c r="CS67" s="5">
        <f t="shared" si="57"/>
        <v>0.97575664590623479</v>
      </c>
      <c r="CT67" s="5">
        <f t="shared" si="58"/>
        <v>1.0167796494194787</v>
      </c>
      <c r="CU67" s="5">
        <f t="shared" si="59"/>
        <v>0.96812606105790333</v>
      </c>
      <c r="CV67" s="5">
        <f t="shared" si="60"/>
        <v>0.95980137559437129</v>
      </c>
    </row>
    <row r="68" spans="1:100" x14ac:dyDescent="0.25">
      <c r="A68" s="174" t="str">
        <f t="shared" si="26"/>
        <v>NNNN</v>
      </c>
      <c r="B68" s="174" t="str">
        <f t="shared" si="27"/>
        <v>NNNN</v>
      </c>
      <c r="C68" s="29" t="str">
        <f t="shared" si="28"/>
        <v>NN</v>
      </c>
      <c r="D68" s="29" t="str">
        <f t="shared" si="29"/>
        <v>N</v>
      </c>
      <c r="E68" s="29" t="str">
        <f t="shared" si="30"/>
        <v>N</v>
      </c>
      <c r="F68" s="175" t="s">
        <v>5</v>
      </c>
      <c r="G68" s="175" t="s">
        <v>6</v>
      </c>
      <c r="H68" s="175" t="s">
        <v>7</v>
      </c>
      <c r="I68" s="176">
        <v>52</v>
      </c>
      <c r="J68" s="175" t="s">
        <v>5</v>
      </c>
      <c r="K68" s="175" t="s">
        <v>5</v>
      </c>
      <c r="L68" s="176">
        <v>2476</v>
      </c>
      <c r="M68" s="176">
        <v>1823</v>
      </c>
      <c r="N68" s="176">
        <v>2219</v>
      </c>
      <c r="O68" s="176">
        <v>2042</v>
      </c>
      <c r="P68" s="176">
        <v>2440</v>
      </c>
      <c r="Q68" s="1"/>
      <c r="R68" s="13" t="s">
        <v>195</v>
      </c>
      <c r="S68" s="35">
        <v>16946</v>
      </c>
      <c r="T68" s="35">
        <v>9181</v>
      </c>
      <c r="U68" s="35">
        <v>15463</v>
      </c>
      <c r="V68" s="35">
        <v>15248</v>
      </c>
      <c r="W68" s="35">
        <v>16687</v>
      </c>
      <c r="X68" s="35"/>
      <c r="Y68" s="53">
        <f t="shared" si="31"/>
        <v>23</v>
      </c>
      <c r="Z68" s="52" t="str">
        <f t="shared" si="32"/>
        <v>FM</v>
      </c>
      <c r="AA68" s="52" t="str">
        <f t="shared" si="33"/>
        <v>FM</v>
      </c>
      <c r="AB68" s="1"/>
      <c r="AC68" s="128">
        <f t="shared" si="34"/>
        <v>4.7058183197568283E-3</v>
      </c>
      <c r="AD68" s="128">
        <f t="shared" si="35"/>
        <v>4.3971612183886684E-3</v>
      </c>
      <c r="AE68" s="128">
        <f t="shared" si="36"/>
        <v>4.9489454966292253E-3</v>
      </c>
      <c r="AF68" s="128">
        <f t="shared" si="37"/>
        <v>5.0508112004255829E-3</v>
      </c>
      <c r="AG68" s="128">
        <f t="shared" si="38"/>
        <v>4.7307965014729341E-3</v>
      </c>
      <c r="AI68" s="129">
        <f t="shared" ref="AI68:AM77" si="66">IFERROR(IF($Z68="NN",VLOOKUP(CONCATENATE(AI$7,"NNXXX"),bdfactors,8,FALSE),VLOOKUP(CONCATENATE(AI$7,$Y68,$Z68),bdfactors,8,FALSE)),VLOOKUP(CONCATENATE(AI$7,$Y68,"XX"),bdfactors,8,FALSE))</f>
        <v>1.0369999999999999</v>
      </c>
      <c r="AJ68" s="51">
        <f t="shared" si="66"/>
        <v>1.038</v>
      </c>
      <c r="AK68" s="48">
        <f t="shared" si="66"/>
        <v>1.071</v>
      </c>
      <c r="AL68" s="51">
        <f t="shared" si="66"/>
        <v>1.0269999999999999</v>
      </c>
      <c r="AM68" s="49">
        <f t="shared" si="66"/>
        <v>1.006</v>
      </c>
      <c r="AN68" s="15"/>
      <c r="AO68" s="106">
        <f t="shared" si="2"/>
        <v>0.96070114397897155</v>
      </c>
      <c r="AP68" s="106">
        <f t="shared" si="3"/>
        <v>0.97107900139086467</v>
      </c>
      <c r="AQ68" s="106">
        <f t="shared" si="4"/>
        <v>1.0101771841635079</v>
      </c>
      <c r="AR68" s="106">
        <f t="shared" si="5"/>
        <v>0.96812606105790333</v>
      </c>
      <c r="AS68" s="106">
        <f t="shared" si="6"/>
        <v>0.95694765495335743</v>
      </c>
      <c r="AT68" s="15"/>
      <c r="AU68" s="106">
        <f t="shared" si="46"/>
        <v>-3.929885602102845E-2</v>
      </c>
      <c r="AV68" s="106">
        <f t="shared" si="47"/>
        <v>-2.8920998609135329E-2</v>
      </c>
      <c r="AW68" s="106">
        <f t="shared" si="48"/>
        <v>1.017718416350788E-2</v>
      </c>
      <c r="AX68" s="106">
        <f t="shared" si="49"/>
        <v>-3.1873938942096669E-2</v>
      </c>
      <c r="AY68" s="106">
        <f t="shared" si="50"/>
        <v>-4.3052345046642571E-2</v>
      </c>
      <c r="AZ68" s="15"/>
      <c r="BA68" s="106">
        <f t="shared" si="40"/>
        <v>-3.929885602102845E-2</v>
      </c>
      <c r="BB68" s="106">
        <f t="shared" si="41"/>
        <v>-2.8920998609135329E-2</v>
      </c>
      <c r="BC68" s="106">
        <f t="shared" si="42"/>
        <v>1.017718416350788E-2</v>
      </c>
      <c r="BD68" s="107">
        <f t="shared" si="43"/>
        <v>-3.1873938942096669E-2</v>
      </c>
      <c r="BE68" s="106">
        <f t="shared" si="44"/>
        <v>-4.3052345046642571E-2</v>
      </c>
      <c r="BF68" s="109"/>
      <c r="BG68" s="223" t="str">
        <f t="shared" si="45"/>
        <v>23XX</v>
      </c>
      <c r="BH68" s="106">
        <f t="shared" si="51"/>
        <v>0.96070114397897155</v>
      </c>
      <c r="BI68" s="106">
        <f t="shared" si="52"/>
        <v>0.97107900139086467</v>
      </c>
      <c r="BJ68" s="106">
        <f t="shared" si="53"/>
        <v>1.0101771841635079</v>
      </c>
      <c r="BK68" s="106">
        <f t="shared" si="54"/>
        <v>0.96812606105790333</v>
      </c>
      <c r="BL68" s="106">
        <f t="shared" si="55"/>
        <v>0.95694765495335743</v>
      </c>
      <c r="BM68" s="109"/>
      <c r="BN68" s="15">
        <f>IF($Z68="NN",VLOOKUP("N",ylfactors,MATCH(BN$7,'Proposed Factors'!$J$3:$P$3,0),FALSE),IF('Query Result 1'!$Y68&lt;49,VLOOKUP("YA",ylfactors,MATCH(BN$7,'Proposed Factors'!$J$3:$P$3,0),FALSE),VLOOKUP("YB",ylfactors,MATCH(BN$7,'Proposed Factors'!$J$3:$P$3,0),FALSE)))</f>
        <v>1</v>
      </c>
      <c r="BO68" s="15">
        <f>IF($Z68="NN",VLOOKUP("N",ylfactors,MATCH(BO$7,'Proposed Factors'!$J$3:$P$3,0),FALSE),IF('Query Result 1'!$Y68&lt;49,VLOOKUP("YA",ylfactors,MATCH(BO$7,'Proposed Factors'!$J$3:$P$3,0),FALSE),VLOOKUP("YB",ylfactors,MATCH(BO$7,'Proposed Factors'!$J$3:$P$3,0),FALSE)))</f>
        <v>1</v>
      </c>
      <c r="BP68" s="15">
        <f>IF($Z68="NN",VLOOKUP("N",ylfactors,MATCH(BP$7,'Proposed Factors'!$J$3:$P$3,0),FALSE),IF('Query Result 1'!$Y68&lt;49,VLOOKUP("YA",ylfactors,MATCH(BP$7,'Proposed Factors'!$J$3:$P$3,0),FALSE),VLOOKUP("YB",ylfactors,MATCH(BP$7,'Proposed Factors'!$J$3:$P$3,0),FALSE)))</f>
        <v>1</v>
      </c>
      <c r="BQ68" s="15">
        <f>IF($Z68="NN",VLOOKUP("N",ylfactors,MATCH(BQ$7,'Proposed Factors'!$J$3:$P$3,0),FALSE),IF('Query Result 1'!$Y68&lt;49,VLOOKUP("YA",ylfactors,MATCH(BQ$7,'Proposed Factors'!$J$3:$P$3,0),FALSE),VLOOKUP("YB",ylfactors,MATCH(BQ$7,'Proposed Factors'!$J$3:$P$3,0),FALSE)))</f>
        <v>1</v>
      </c>
      <c r="BR68" s="15">
        <f>IF($Z68="NN",VLOOKUP("N",ylfactors,MATCH(BR$7,'Proposed Factors'!$J$3:$P$3,0),FALSE),IF('Query Result 1'!$Y68&lt;49,VLOOKUP("YA",ylfactors,MATCH(BR$7,'Proposed Factors'!$J$3:$P$3,0),FALSE),VLOOKUP("YB",ylfactors,MATCH(BR$7,'Proposed Factors'!$J$3:$P$3,0),FALSE)))</f>
        <v>1</v>
      </c>
      <c r="BS68" s="15"/>
      <c r="BT68" s="15" t="e">
        <f>IF($AA68="NN",1,IF($AA68="YY",VLOOKUP("YY",gsdfactors,MATCH(BT$7,'Proposed Factors'!$J$11:$P$11,0),FALSE),VLOOKUP(CONCATENATE($Z68,$AA68),gsdfactors,MATCH(BT$7,'Proposed Factors'!$J$11:$P$11,0),FALSE)))</f>
        <v>#N/A</v>
      </c>
      <c r="BU68" s="15" t="e">
        <f>IF($AA68="NN",1,IF($AA68="YY",VLOOKUP("YY",gsdfactors,MATCH(BU$7,'Proposed Factors'!$J$11:$P$11,0),FALSE),VLOOKUP(CONCATENATE($Z68,$AA68),gsdfactors,MATCH(BU$7,'Proposed Factors'!$J$11:$P$11,0),FALSE)))</f>
        <v>#N/A</v>
      </c>
      <c r="BV68" s="15" t="e">
        <f>IF($AA68="NN",1,IF($AA68="YY",VLOOKUP("YY",gsdfactors,MATCH(BV$7,'Proposed Factors'!$J$11:$P$11,0),FALSE),VLOOKUP(CONCATENATE($Z68,$AA68),gsdfactors,MATCH(BV$7,'Proposed Factors'!$J$11:$P$11,0),FALSE)))</f>
        <v>#N/A</v>
      </c>
      <c r="BW68" s="15" t="e">
        <f>IF($AA68="NN",1,IF($AA68="YY",VLOOKUP("YY",gsdfactors,MATCH(BW$7,'Proposed Factors'!$J$11:$P$11,0),FALSE),VLOOKUP(CONCATENATE($Z68,$AA68),gsdfactors,MATCH(BW$7,'Proposed Factors'!$J$11:$P$11,0),FALSE)))</f>
        <v>#N/A</v>
      </c>
      <c r="BX68" s="15" t="e">
        <f>IF($AA68="NN",1,IF($AA68="YY",VLOOKUP("YY",gsdfactors,MATCH(BX$7,'Proposed Factors'!$J$11:$P$11,0),FALSE),VLOOKUP(CONCATENATE($Z68,$AA68),gsdfactors,MATCH(BX$7,'Proposed Factors'!$J$11:$P$11,0),FALSE)))</f>
        <v>#N/A</v>
      </c>
      <c r="BZ68" s="55" t="e">
        <f t="shared" si="9"/>
        <v>#N/A</v>
      </c>
      <c r="CA68" s="55" t="e">
        <f t="shared" si="10"/>
        <v>#N/A</v>
      </c>
      <c r="CB68" s="55" t="e">
        <f t="shared" si="11"/>
        <v>#N/A</v>
      </c>
      <c r="CC68" s="55" t="e">
        <f t="shared" si="12"/>
        <v>#N/A</v>
      </c>
      <c r="CD68" s="55" t="e">
        <f t="shared" si="13"/>
        <v>#N/A</v>
      </c>
      <c r="CF68" s="55" t="e">
        <f t="shared" si="14"/>
        <v>#N/A</v>
      </c>
      <c r="CG68" s="55" t="e">
        <f t="shared" si="15"/>
        <v>#N/A</v>
      </c>
      <c r="CH68" s="55" t="e">
        <f t="shared" si="16"/>
        <v>#N/A</v>
      </c>
      <c r="CI68" s="55" t="e">
        <f t="shared" si="17"/>
        <v>#N/A</v>
      </c>
      <c r="CJ68" s="55" t="e">
        <f t="shared" si="18"/>
        <v>#N/A</v>
      </c>
      <c r="CL68" s="55" t="str">
        <f t="shared" si="19"/>
        <v>23FM</v>
      </c>
      <c r="CM68" s="58">
        <f t="shared" si="20"/>
        <v>4.7058183197568283E-3</v>
      </c>
      <c r="CN68" s="58">
        <f t="shared" si="21"/>
        <v>4.3971612183886684E-3</v>
      </c>
      <c r="CO68" s="58">
        <f t="shared" si="22"/>
        <v>4.9489454966292253E-3</v>
      </c>
      <c r="CP68" s="58">
        <f t="shared" si="23"/>
        <v>5.0508112004255829E-3</v>
      </c>
      <c r="CQ68" s="58">
        <f t="shared" si="24"/>
        <v>4.7307965014729341E-3</v>
      </c>
      <c r="CR68" s="5">
        <f t="shared" si="56"/>
        <v>0.96070114397897155</v>
      </c>
      <c r="CS68" s="5">
        <f t="shared" si="57"/>
        <v>0.97107900139086467</v>
      </c>
      <c r="CT68" s="5">
        <f t="shared" si="58"/>
        <v>1.0101771841635079</v>
      </c>
      <c r="CU68" s="5">
        <f t="shared" si="59"/>
        <v>0.96812606105790333</v>
      </c>
      <c r="CV68" s="5">
        <f t="shared" si="60"/>
        <v>0.95694765495335743</v>
      </c>
    </row>
    <row r="69" spans="1:100" x14ac:dyDescent="0.25">
      <c r="A69" s="174" t="str">
        <f t="shared" si="26"/>
        <v>NNNN</v>
      </c>
      <c r="B69" s="174" t="str">
        <f t="shared" si="27"/>
        <v>NNNN</v>
      </c>
      <c r="C69" s="29" t="str">
        <f t="shared" si="28"/>
        <v>NN</v>
      </c>
      <c r="D69" s="29" t="str">
        <f t="shared" si="29"/>
        <v>N</v>
      </c>
      <c r="E69" s="29" t="str">
        <f t="shared" si="30"/>
        <v>N</v>
      </c>
      <c r="F69" s="175" t="s">
        <v>5</v>
      </c>
      <c r="G69" s="175" t="s">
        <v>6</v>
      </c>
      <c r="H69" s="175" t="s">
        <v>7</v>
      </c>
      <c r="I69" s="176">
        <v>53</v>
      </c>
      <c r="J69" s="175" t="s">
        <v>5</v>
      </c>
      <c r="K69" s="175" t="s">
        <v>5</v>
      </c>
      <c r="L69" s="176">
        <v>2348</v>
      </c>
      <c r="M69" s="176">
        <v>1737</v>
      </c>
      <c r="N69" s="176">
        <v>2169</v>
      </c>
      <c r="O69" s="176">
        <v>1991</v>
      </c>
      <c r="P69" s="176">
        <v>2316</v>
      </c>
      <c r="Q69" s="1"/>
      <c r="R69" s="13" t="s">
        <v>279</v>
      </c>
      <c r="S69" s="35">
        <v>7147</v>
      </c>
      <c r="T69" s="35">
        <v>3801</v>
      </c>
      <c r="U69" s="35">
        <v>6446</v>
      </c>
      <c r="V69" s="35">
        <v>6341</v>
      </c>
      <c r="W69" s="35">
        <v>7011</v>
      </c>
      <c r="X69" s="35"/>
      <c r="Y69" s="53">
        <f t="shared" si="31"/>
        <v>23</v>
      </c>
      <c r="Z69" s="52" t="str">
        <f t="shared" si="32"/>
        <v>FS</v>
      </c>
      <c r="AA69" s="52" t="str">
        <f t="shared" si="33"/>
        <v>FS</v>
      </c>
      <c r="AB69" s="1"/>
      <c r="AC69" s="128">
        <f t="shared" si="34"/>
        <v>1.9846856798832794E-3</v>
      </c>
      <c r="AD69" s="128">
        <f t="shared" si="35"/>
        <v>1.8204563545469261E-3</v>
      </c>
      <c r="AE69" s="128">
        <f t="shared" si="36"/>
        <v>2.0630474468907706E-3</v>
      </c>
      <c r="AF69" s="128">
        <f t="shared" si="37"/>
        <v>2.1004193220027952E-3</v>
      </c>
      <c r="AG69" s="128">
        <f t="shared" si="38"/>
        <v>1.9876319453362942E-3</v>
      </c>
      <c r="AI69" s="129">
        <f t="shared" si="66"/>
        <v>1.0369999999999999</v>
      </c>
      <c r="AJ69" s="51">
        <f t="shared" si="66"/>
        <v>1.038</v>
      </c>
      <c r="AK69" s="48">
        <f t="shared" si="66"/>
        <v>1.071</v>
      </c>
      <c r="AL69" s="51">
        <f t="shared" si="66"/>
        <v>1.0269999999999999</v>
      </c>
      <c r="AM69" s="49">
        <f t="shared" si="66"/>
        <v>1.006</v>
      </c>
      <c r="AN69" s="15"/>
      <c r="AO69" s="106">
        <f t="shared" si="2"/>
        <v>0.96070114397897155</v>
      </c>
      <c r="AP69" s="106">
        <f t="shared" si="3"/>
        <v>0.97107900139086467</v>
      </c>
      <c r="AQ69" s="106">
        <f t="shared" si="4"/>
        <v>1.0101771841635079</v>
      </c>
      <c r="AR69" s="106">
        <f t="shared" si="5"/>
        <v>0.96812606105790333</v>
      </c>
      <c r="AS69" s="106">
        <f t="shared" si="6"/>
        <v>0.95694765495335743</v>
      </c>
      <c r="AT69" s="15"/>
      <c r="AU69" s="106">
        <f t="shared" si="46"/>
        <v>-3.929885602102845E-2</v>
      </c>
      <c r="AV69" s="106">
        <f t="shared" si="47"/>
        <v>-2.8920998609135329E-2</v>
      </c>
      <c r="AW69" s="106">
        <f t="shared" si="48"/>
        <v>1.017718416350788E-2</v>
      </c>
      <c r="AX69" s="106">
        <f t="shared" si="49"/>
        <v>-3.1873938942096669E-2</v>
      </c>
      <c r="AY69" s="106">
        <f t="shared" si="50"/>
        <v>-4.3052345046642571E-2</v>
      </c>
      <c r="AZ69" s="15"/>
      <c r="BA69" s="106">
        <f t="shared" si="40"/>
        <v>-3.929885602102845E-2</v>
      </c>
      <c r="BB69" s="106">
        <f t="shared" si="41"/>
        <v>-2.8920998609135329E-2</v>
      </c>
      <c r="BC69" s="106">
        <f t="shared" si="42"/>
        <v>1.017718416350788E-2</v>
      </c>
      <c r="BD69" s="107">
        <f t="shared" si="43"/>
        <v>-3.1873938942096669E-2</v>
      </c>
      <c r="BE69" s="106">
        <f t="shared" si="44"/>
        <v>-4.3052345046642571E-2</v>
      </c>
      <c r="BF69" s="109"/>
      <c r="BG69" s="223" t="str">
        <f t="shared" si="45"/>
        <v>23XX</v>
      </c>
      <c r="BH69" s="106">
        <f t="shared" si="51"/>
        <v>0.96070114397897155</v>
      </c>
      <c r="BI69" s="106">
        <f t="shared" si="52"/>
        <v>0.97107900139086467</v>
      </c>
      <c r="BJ69" s="106">
        <f t="shared" si="53"/>
        <v>1.0101771841635079</v>
      </c>
      <c r="BK69" s="106">
        <f t="shared" si="54"/>
        <v>0.96812606105790333</v>
      </c>
      <c r="BL69" s="106">
        <f t="shared" si="55"/>
        <v>0.95694765495335743</v>
      </c>
      <c r="BM69" s="109"/>
      <c r="BN69" s="15">
        <f>IF($Z69="NN",VLOOKUP("N",ylfactors,MATCH(BN$7,'Proposed Factors'!$J$3:$P$3,0),FALSE),IF('Query Result 1'!$Y69&lt;49,VLOOKUP("YA",ylfactors,MATCH(BN$7,'Proposed Factors'!$J$3:$P$3,0),FALSE),VLOOKUP("YB",ylfactors,MATCH(BN$7,'Proposed Factors'!$J$3:$P$3,0),FALSE)))</f>
        <v>1</v>
      </c>
      <c r="BO69" s="15">
        <f>IF($Z69="NN",VLOOKUP("N",ylfactors,MATCH(BO$7,'Proposed Factors'!$J$3:$P$3,0),FALSE),IF('Query Result 1'!$Y69&lt;49,VLOOKUP("YA",ylfactors,MATCH(BO$7,'Proposed Factors'!$J$3:$P$3,0),FALSE),VLOOKUP("YB",ylfactors,MATCH(BO$7,'Proposed Factors'!$J$3:$P$3,0),FALSE)))</f>
        <v>1</v>
      </c>
      <c r="BP69" s="15">
        <f>IF($Z69="NN",VLOOKUP("N",ylfactors,MATCH(BP$7,'Proposed Factors'!$J$3:$P$3,0),FALSE),IF('Query Result 1'!$Y69&lt;49,VLOOKUP("YA",ylfactors,MATCH(BP$7,'Proposed Factors'!$J$3:$P$3,0),FALSE),VLOOKUP("YB",ylfactors,MATCH(BP$7,'Proposed Factors'!$J$3:$P$3,0),FALSE)))</f>
        <v>1</v>
      </c>
      <c r="BQ69" s="15">
        <f>IF($Z69="NN",VLOOKUP("N",ylfactors,MATCH(BQ$7,'Proposed Factors'!$J$3:$P$3,0),FALSE),IF('Query Result 1'!$Y69&lt;49,VLOOKUP("YA",ylfactors,MATCH(BQ$7,'Proposed Factors'!$J$3:$P$3,0),FALSE),VLOOKUP("YB",ylfactors,MATCH(BQ$7,'Proposed Factors'!$J$3:$P$3,0),FALSE)))</f>
        <v>1</v>
      </c>
      <c r="BR69" s="15">
        <f>IF($Z69="NN",VLOOKUP("N",ylfactors,MATCH(BR$7,'Proposed Factors'!$J$3:$P$3,0),FALSE),IF('Query Result 1'!$Y69&lt;49,VLOOKUP("YA",ylfactors,MATCH(BR$7,'Proposed Factors'!$J$3:$P$3,0),FALSE),VLOOKUP("YB",ylfactors,MATCH(BR$7,'Proposed Factors'!$J$3:$P$3,0),FALSE)))</f>
        <v>1</v>
      </c>
      <c r="BS69" s="15"/>
      <c r="BT69" s="15" t="e">
        <f>IF($AA69="NN",1,IF($AA69="YY",VLOOKUP("YY",gsdfactors,MATCH(BT$7,'Proposed Factors'!$J$11:$P$11,0),FALSE),VLOOKUP(CONCATENATE($Z69,$AA69),gsdfactors,MATCH(BT$7,'Proposed Factors'!$J$11:$P$11,0),FALSE)))</f>
        <v>#N/A</v>
      </c>
      <c r="BU69" s="15" t="e">
        <f>IF($AA69="NN",1,IF($AA69="YY",VLOOKUP("YY",gsdfactors,MATCH(BU$7,'Proposed Factors'!$J$11:$P$11,0),FALSE),VLOOKUP(CONCATENATE($Z69,$AA69),gsdfactors,MATCH(BU$7,'Proposed Factors'!$J$11:$P$11,0),FALSE)))</f>
        <v>#N/A</v>
      </c>
      <c r="BV69" s="15" t="e">
        <f>IF($AA69="NN",1,IF($AA69="YY",VLOOKUP("YY",gsdfactors,MATCH(BV$7,'Proposed Factors'!$J$11:$P$11,0),FALSE),VLOOKUP(CONCATENATE($Z69,$AA69),gsdfactors,MATCH(BV$7,'Proposed Factors'!$J$11:$P$11,0),FALSE)))</f>
        <v>#N/A</v>
      </c>
      <c r="BW69" s="15" t="e">
        <f>IF($AA69="NN",1,IF($AA69="YY",VLOOKUP("YY",gsdfactors,MATCH(BW$7,'Proposed Factors'!$J$11:$P$11,0),FALSE),VLOOKUP(CONCATENATE($Z69,$AA69),gsdfactors,MATCH(BW$7,'Proposed Factors'!$J$11:$P$11,0),FALSE)))</f>
        <v>#N/A</v>
      </c>
      <c r="BX69" s="15" t="e">
        <f>IF($AA69="NN",1,IF($AA69="YY",VLOOKUP("YY",gsdfactors,MATCH(BX$7,'Proposed Factors'!$J$11:$P$11,0),FALSE),VLOOKUP(CONCATENATE($Z69,$AA69),gsdfactors,MATCH(BX$7,'Proposed Factors'!$J$11:$P$11,0),FALSE)))</f>
        <v>#N/A</v>
      </c>
      <c r="BZ69" s="55" t="e">
        <f t="shared" si="9"/>
        <v>#N/A</v>
      </c>
      <c r="CA69" s="55" t="e">
        <f t="shared" si="10"/>
        <v>#N/A</v>
      </c>
      <c r="CB69" s="55" t="e">
        <f t="shared" si="11"/>
        <v>#N/A</v>
      </c>
      <c r="CC69" s="55" t="e">
        <f t="shared" si="12"/>
        <v>#N/A</v>
      </c>
      <c r="CD69" s="55" t="e">
        <f t="shared" si="13"/>
        <v>#N/A</v>
      </c>
      <c r="CF69" s="55" t="e">
        <f t="shared" si="14"/>
        <v>#N/A</v>
      </c>
      <c r="CG69" s="55" t="e">
        <f t="shared" si="15"/>
        <v>#N/A</v>
      </c>
      <c r="CH69" s="55" t="e">
        <f t="shared" si="16"/>
        <v>#N/A</v>
      </c>
      <c r="CI69" s="55" t="e">
        <f t="shared" si="17"/>
        <v>#N/A</v>
      </c>
      <c r="CJ69" s="55" t="e">
        <f t="shared" si="18"/>
        <v>#N/A</v>
      </c>
      <c r="CL69" s="55" t="str">
        <f t="shared" si="19"/>
        <v>23FS</v>
      </c>
      <c r="CM69" s="58">
        <f t="shared" si="20"/>
        <v>1.9846856798832794E-3</v>
      </c>
      <c r="CN69" s="58">
        <f t="shared" si="21"/>
        <v>1.8204563545469261E-3</v>
      </c>
      <c r="CO69" s="58">
        <f t="shared" si="22"/>
        <v>2.0630474468907706E-3</v>
      </c>
      <c r="CP69" s="58">
        <f t="shared" si="23"/>
        <v>2.1004193220027952E-3</v>
      </c>
      <c r="CQ69" s="58">
        <f t="shared" si="24"/>
        <v>1.9876319453362942E-3</v>
      </c>
      <c r="CR69" s="5">
        <f t="shared" si="56"/>
        <v>0.96070114397897155</v>
      </c>
      <c r="CS69" s="5">
        <f t="shared" si="57"/>
        <v>0.97107900139086467</v>
      </c>
      <c r="CT69" s="5">
        <f t="shared" si="58"/>
        <v>1.0101771841635079</v>
      </c>
      <c r="CU69" s="5">
        <f t="shared" si="59"/>
        <v>0.96812606105790333</v>
      </c>
      <c r="CV69" s="5">
        <f t="shared" si="60"/>
        <v>0.95694765495335743</v>
      </c>
    </row>
    <row r="70" spans="1:100" x14ac:dyDescent="0.25">
      <c r="A70" s="174" t="str">
        <f t="shared" si="26"/>
        <v>NNNN</v>
      </c>
      <c r="B70" s="174" t="str">
        <f t="shared" si="27"/>
        <v>NNNN</v>
      </c>
      <c r="C70" s="29" t="str">
        <f t="shared" si="28"/>
        <v>NN</v>
      </c>
      <c r="D70" s="29" t="str">
        <f t="shared" si="29"/>
        <v>N</v>
      </c>
      <c r="E70" s="29" t="str">
        <f t="shared" si="30"/>
        <v>N</v>
      </c>
      <c r="F70" s="175" t="s">
        <v>5</v>
      </c>
      <c r="G70" s="175" t="s">
        <v>6</v>
      </c>
      <c r="H70" s="175" t="s">
        <v>7</v>
      </c>
      <c r="I70" s="176">
        <v>54</v>
      </c>
      <c r="J70" s="175" t="s">
        <v>5</v>
      </c>
      <c r="K70" s="175" t="s">
        <v>5</v>
      </c>
      <c r="L70" s="176">
        <v>2429</v>
      </c>
      <c r="M70" s="176">
        <v>1824</v>
      </c>
      <c r="N70" s="176">
        <v>2256</v>
      </c>
      <c r="O70" s="176">
        <v>2065</v>
      </c>
      <c r="P70" s="176">
        <v>2392</v>
      </c>
      <c r="Q70" s="1"/>
      <c r="R70" s="13" t="s">
        <v>363</v>
      </c>
      <c r="S70" s="35">
        <v>15325</v>
      </c>
      <c r="T70" s="35">
        <v>7989</v>
      </c>
      <c r="U70" s="35">
        <v>13550</v>
      </c>
      <c r="V70" s="35">
        <v>13305</v>
      </c>
      <c r="W70" s="35">
        <v>15011</v>
      </c>
      <c r="X70" s="35"/>
      <c r="Y70" s="53">
        <f t="shared" si="31"/>
        <v>23</v>
      </c>
      <c r="Z70" s="52" t="str">
        <f t="shared" si="32"/>
        <v>MM</v>
      </c>
      <c r="AA70" s="52" t="str">
        <f t="shared" si="33"/>
        <v>MM</v>
      </c>
      <c r="AB70" s="1"/>
      <c r="AC70" s="128">
        <f t="shared" si="34"/>
        <v>4.2556748347853997E-3</v>
      </c>
      <c r="AD70" s="128">
        <f t="shared" si="35"/>
        <v>3.8262630403776356E-3</v>
      </c>
      <c r="AE70" s="128">
        <f t="shared" si="36"/>
        <v>4.3366883191700185E-3</v>
      </c>
      <c r="AF70" s="128">
        <f t="shared" si="37"/>
        <v>4.4072037658487917E-3</v>
      </c>
      <c r="AG70" s="128">
        <f t="shared" si="38"/>
        <v>4.2556472873260748E-3</v>
      </c>
      <c r="AI70" s="129">
        <f t="shared" si="66"/>
        <v>1.0369999999999999</v>
      </c>
      <c r="AJ70" s="51">
        <f t="shared" si="66"/>
        <v>1.038</v>
      </c>
      <c r="AK70" s="48">
        <f t="shared" si="66"/>
        <v>1.071</v>
      </c>
      <c r="AL70" s="51">
        <f t="shared" si="66"/>
        <v>1.0269999999999999</v>
      </c>
      <c r="AM70" s="49">
        <f t="shared" si="66"/>
        <v>1.006</v>
      </c>
      <c r="AN70" s="15"/>
      <c r="AO70" s="106">
        <f t="shared" si="2"/>
        <v>0.96070114397897155</v>
      </c>
      <c r="AP70" s="106">
        <f t="shared" si="3"/>
        <v>0.97107900139086467</v>
      </c>
      <c r="AQ70" s="106">
        <f t="shared" si="4"/>
        <v>1.0101771841635079</v>
      </c>
      <c r="AR70" s="106">
        <f t="shared" si="5"/>
        <v>0.96812606105790333</v>
      </c>
      <c r="AS70" s="106">
        <f t="shared" si="6"/>
        <v>0.95694765495335743</v>
      </c>
      <c r="AT70" s="15"/>
      <c r="AU70" s="106">
        <f t="shared" si="46"/>
        <v>-3.929885602102845E-2</v>
      </c>
      <c r="AV70" s="106">
        <f t="shared" si="47"/>
        <v>-2.8920998609135329E-2</v>
      </c>
      <c r="AW70" s="106">
        <f t="shared" si="48"/>
        <v>1.017718416350788E-2</v>
      </c>
      <c r="AX70" s="106">
        <f t="shared" si="49"/>
        <v>-3.1873938942096669E-2</v>
      </c>
      <c r="AY70" s="106">
        <f t="shared" si="50"/>
        <v>-4.3052345046642571E-2</v>
      </c>
      <c r="AZ70" s="15"/>
      <c r="BA70" s="106">
        <f t="shared" si="40"/>
        <v>-3.929885602102845E-2</v>
      </c>
      <c r="BB70" s="106">
        <f t="shared" si="41"/>
        <v>-2.8920998609135329E-2</v>
      </c>
      <c r="BC70" s="106">
        <f t="shared" si="42"/>
        <v>1.017718416350788E-2</v>
      </c>
      <c r="BD70" s="107">
        <f t="shared" si="43"/>
        <v>-3.1873938942096669E-2</v>
      </c>
      <c r="BE70" s="106">
        <f t="shared" si="44"/>
        <v>-4.3052345046642571E-2</v>
      </c>
      <c r="BF70" s="109"/>
      <c r="BG70" s="223" t="str">
        <f t="shared" si="45"/>
        <v>23XX</v>
      </c>
      <c r="BH70" s="106">
        <f t="shared" si="51"/>
        <v>0.96070114397897155</v>
      </c>
      <c r="BI70" s="106">
        <f t="shared" si="52"/>
        <v>0.97107900139086467</v>
      </c>
      <c r="BJ70" s="106">
        <f t="shared" si="53"/>
        <v>1.0101771841635079</v>
      </c>
      <c r="BK70" s="106">
        <f t="shared" si="54"/>
        <v>0.96812606105790333</v>
      </c>
      <c r="BL70" s="106">
        <f t="shared" si="55"/>
        <v>0.95694765495335743</v>
      </c>
      <c r="BM70" s="109"/>
      <c r="BN70" s="15">
        <f>IF($Z70="NN",VLOOKUP("N",ylfactors,MATCH(BN$7,'Proposed Factors'!$J$3:$P$3,0),FALSE),IF('Query Result 1'!$Y70&lt;49,VLOOKUP("YA",ylfactors,MATCH(BN$7,'Proposed Factors'!$J$3:$P$3,0),FALSE),VLOOKUP("YB",ylfactors,MATCH(BN$7,'Proposed Factors'!$J$3:$P$3,0),FALSE)))</f>
        <v>1</v>
      </c>
      <c r="BO70" s="15">
        <f>IF($Z70="NN",VLOOKUP("N",ylfactors,MATCH(BO$7,'Proposed Factors'!$J$3:$P$3,0),FALSE),IF('Query Result 1'!$Y70&lt;49,VLOOKUP("YA",ylfactors,MATCH(BO$7,'Proposed Factors'!$J$3:$P$3,0),FALSE),VLOOKUP("YB",ylfactors,MATCH(BO$7,'Proposed Factors'!$J$3:$P$3,0),FALSE)))</f>
        <v>1</v>
      </c>
      <c r="BP70" s="15">
        <f>IF($Z70="NN",VLOOKUP("N",ylfactors,MATCH(BP$7,'Proposed Factors'!$J$3:$P$3,0),FALSE),IF('Query Result 1'!$Y70&lt;49,VLOOKUP("YA",ylfactors,MATCH(BP$7,'Proposed Factors'!$J$3:$P$3,0),FALSE),VLOOKUP("YB",ylfactors,MATCH(BP$7,'Proposed Factors'!$J$3:$P$3,0),FALSE)))</f>
        <v>1</v>
      </c>
      <c r="BQ70" s="15">
        <f>IF($Z70="NN",VLOOKUP("N",ylfactors,MATCH(BQ$7,'Proposed Factors'!$J$3:$P$3,0),FALSE),IF('Query Result 1'!$Y70&lt;49,VLOOKUP("YA",ylfactors,MATCH(BQ$7,'Proposed Factors'!$J$3:$P$3,0),FALSE),VLOOKUP("YB",ylfactors,MATCH(BQ$7,'Proposed Factors'!$J$3:$P$3,0),FALSE)))</f>
        <v>1</v>
      </c>
      <c r="BR70" s="15">
        <f>IF($Z70="NN",VLOOKUP("N",ylfactors,MATCH(BR$7,'Proposed Factors'!$J$3:$P$3,0),FALSE),IF('Query Result 1'!$Y70&lt;49,VLOOKUP("YA",ylfactors,MATCH(BR$7,'Proposed Factors'!$J$3:$P$3,0),FALSE),VLOOKUP("YB",ylfactors,MATCH(BR$7,'Proposed Factors'!$J$3:$P$3,0),FALSE)))</f>
        <v>1</v>
      </c>
      <c r="BS70" s="15"/>
      <c r="BT70" s="15" t="e">
        <f>IF($AA70="NN",1,IF($AA70="YY",VLOOKUP("YY",gsdfactors,MATCH(BT$7,'Proposed Factors'!$J$11:$P$11,0),FALSE),VLOOKUP(CONCATENATE($Z70,$AA70),gsdfactors,MATCH(BT$7,'Proposed Factors'!$J$11:$P$11,0),FALSE)))</f>
        <v>#N/A</v>
      </c>
      <c r="BU70" s="15" t="e">
        <f>IF($AA70="NN",1,IF($AA70="YY",VLOOKUP("YY",gsdfactors,MATCH(BU$7,'Proposed Factors'!$J$11:$P$11,0),FALSE),VLOOKUP(CONCATENATE($Z70,$AA70),gsdfactors,MATCH(BU$7,'Proposed Factors'!$J$11:$P$11,0),FALSE)))</f>
        <v>#N/A</v>
      </c>
      <c r="BV70" s="15" t="e">
        <f>IF($AA70="NN",1,IF($AA70="YY",VLOOKUP("YY",gsdfactors,MATCH(BV$7,'Proposed Factors'!$J$11:$P$11,0),FALSE),VLOOKUP(CONCATENATE($Z70,$AA70),gsdfactors,MATCH(BV$7,'Proposed Factors'!$J$11:$P$11,0),FALSE)))</f>
        <v>#N/A</v>
      </c>
      <c r="BW70" s="15" t="e">
        <f>IF($AA70="NN",1,IF($AA70="YY",VLOOKUP("YY",gsdfactors,MATCH(BW$7,'Proposed Factors'!$J$11:$P$11,0),FALSE),VLOOKUP(CONCATENATE($Z70,$AA70),gsdfactors,MATCH(BW$7,'Proposed Factors'!$J$11:$P$11,0),FALSE)))</f>
        <v>#N/A</v>
      </c>
      <c r="BX70" s="15" t="e">
        <f>IF($AA70="NN",1,IF($AA70="YY",VLOOKUP("YY",gsdfactors,MATCH(BX$7,'Proposed Factors'!$J$11:$P$11,0),FALSE),VLOOKUP(CONCATENATE($Z70,$AA70),gsdfactors,MATCH(BX$7,'Proposed Factors'!$J$11:$P$11,0),FALSE)))</f>
        <v>#N/A</v>
      </c>
      <c r="BZ70" s="55" t="e">
        <f t="shared" si="9"/>
        <v>#N/A</v>
      </c>
      <c r="CA70" s="55" t="e">
        <f t="shared" si="10"/>
        <v>#N/A</v>
      </c>
      <c r="CB70" s="55" t="e">
        <f t="shared" si="11"/>
        <v>#N/A</v>
      </c>
      <c r="CC70" s="55" t="e">
        <f t="shared" si="12"/>
        <v>#N/A</v>
      </c>
      <c r="CD70" s="55" t="e">
        <f t="shared" si="13"/>
        <v>#N/A</v>
      </c>
      <c r="CF70" s="55" t="e">
        <f t="shared" si="14"/>
        <v>#N/A</v>
      </c>
      <c r="CG70" s="55" t="e">
        <f t="shared" si="15"/>
        <v>#N/A</v>
      </c>
      <c r="CH70" s="55" t="e">
        <f t="shared" si="16"/>
        <v>#N/A</v>
      </c>
      <c r="CI70" s="55" t="e">
        <f t="shared" si="17"/>
        <v>#N/A</v>
      </c>
      <c r="CJ70" s="55" t="e">
        <f t="shared" si="18"/>
        <v>#N/A</v>
      </c>
      <c r="CL70" s="55" t="str">
        <f t="shared" si="19"/>
        <v>23MM</v>
      </c>
      <c r="CM70" s="58">
        <f t="shared" si="20"/>
        <v>4.2556748347853997E-3</v>
      </c>
      <c r="CN70" s="58">
        <f t="shared" si="21"/>
        <v>3.8262630403776356E-3</v>
      </c>
      <c r="CO70" s="58">
        <f t="shared" si="22"/>
        <v>4.3366883191700185E-3</v>
      </c>
      <c r="CP70" s="58">
        <f t="shared" si="23"/>
        <v>4.4072037658487917E-3</v>
      </c>
      <c r="CQ70" s="58">
        <f t="shared" si="24"/>
        <v>4.2556472873260748E-3</v>
      </c>
      <c r="CR70" s="5">
        <f t="shared" si="56"/>
        <v>0.96070114397897155</v>
      </c>
      <c r="CS70" s="5">
        <f t="shared" si="57"/>
        <v>0.97107900139086467</v>
      </c>
      <c r="CT70" s="5">
        <f t="shared" si="58"/>
        <v>1.0101771841635079</v>
      </c>
      <c r="CU70" s="5">
        <f t="shared" si="59"/>
        <v>0.96812606105790333</v>
      </c>
      <c r="CV70" s="5">
        <f t="shared" si="60"/>
        <v>0.95694765495335743</v>
      </c>
    </row>
    <row r="71" spans="1:100" x14ac:dyDescent="0.25">
      <c r="A71" s="174" t="str">
        <f t="shared" si="26"/>
        <v>NNNN</v>
      </c>
      <c r="B71" s="174" t="str">
        <f t="shared" si="27"/>
        <v>NNNN</v>
      </c>
      <c r="C71" s="29" t="str">
        <f t="shared" si="28"/>
        <v>NN</v>
      </c>
      <c r="D71" s="29" t="str">
        <f t="shared" si="29"/>
        <v>N</v>
      </c>
      <c r="E71" s="29" t="str">
        <f t="shared" si="30"/>
        <v>N</v>
      </c>
      <c r="F71" s="175" t="s">
        <v>5</v>
      </c>
      <c r="G71" s="175" t="s">
        <v>6</v>
      </c>
      <c r="H71" s="175" t="s">
        <v>7</v>
      </c>
      <c r="I71" s="176">
        <v>55</v>
      </c>
      <c r="J71" s="175" t="s">
        <v>5</v>
      </c>
      <c r="K71" s="175" t="s">
        <v>5</v>
      </c>
      <c r="L71" s="176">
        <v>1786</v>
      </c>
      <c r="M71" s="176">
        <v>1349</v>
      </c>
      <c r="N71" s="176">
        <v>1655</v>
      </c>
      <c r="O71" s="176">
        <v>1523</v>
      </c>
      <c r="P71" s="176">
        <v>1757</v>
      </c>
      <c r="Q71" s="1"/>
      <c r="R71" s="13" t="s">
        <v>447</v>
      </c>
      <c r="S71" s="35">
        <v>6814</v>
      </c>
      <c r="T71" s="35">
        <v>3402</v>
      </c>
      <c r="U71" s="35">
        <v>5736</v>
      </c>
      <c r="V71" s="35">
        <v>5574</v>
      </c>
      <c r="W71" s="35">
        <v>6635</v>
      </c>
      <c r="X71" s="35"/>
      <c r="Y71" s="53">
        <f t="shared" si="31"/>
        <v>23</v>
      </c>
      <c r="Z71" s="52" t="str">
        <f t="shared" si="32"/>
        <v>MS</v>
      </c>
      <c r="AA71" s="52" t="str">
        <f t="shared" si="33"/>
        <v>MS</v>
      </c>
      <c r="AB71" s="1"/>
      <c r="AC71" s="128">
        <f t="shared" si="34"/>
        <v>1.8922132674863111E-3</v>
      </c>
      <c r="AD71" s="128">
        <f t="shared" si="35"/>
        <v>1.6293587261690722E-3</v>
      </c>
      <c r="AE71" s="128">
        <f t="shared" si="36"/>
        <v>1.8358113799822307E-3</v>
      </c>
      <c r="AF71" s="128">
        <f t="shared" si="37"/>
        <v>1.8463550387704747E-3</v>
      </c>
      <c r="AG71" s="128">
        <f t="shared" si="38"/>
        <v>1.8810352242627745E-3</v>
      </c>
      <c r="AI71" s="129">
        <f t="shared" si="66"/>
        <v>1.0369999999999999</v>
      </c>
      <c r="AJ71" s="51">
        <f t="shared" si="66"/>
        <v>1.038</v>
      </c>
      <c r="AK71" s="48">
        <f t="shared" si="66"/>
        <v>1.071</v>
      </c>
      <c r="AL71" s="51">
        <f t="shared" si="66"/>
        <v>1.0269999999999999</v>
      </c>
      <c r="AM71" s="49">
        <f t="shared" si="66"/>
        <v>1.006</v>
      </c>
      <c r="AN71" s="15"/>
      <c r="AO71" s="106">
        <f t="shared" si="2"/>
        <v>0.96070114397897155</v>
      </c>
      <c r="AP71" s="106">
        <f t="shared" si="3"/>
        <v>0.97107900139086467</v>
      </c>
      <c r="AQ71" s="106">
        <f t="shared" si="4"/>
        <v>1.0101771841635079</v>
      </c>
      <c r="AR71" s="106">
        <f t="shared" si="5"/>
        <v>0.96812606105790333</v>
      </c>
      <c r="AS71" s="106">
        <f t="shared" si="6"/>
        <v>0.95694765495335743</v>
      </c>
      <c r="AT71" s="15"/>
      <c r="AU71" s="106">
        <f t="shared" si="46"/>
        <v>-3.929885602102845E-2</v>
      </c>
      <c r="AV71" s="106">
        <f t="shared" si="47"/>
        <v>-2.8920998609135329E-2</v>
      </c>
      <c r="AW71" s="106">
        <f t="shared" si="48"/>
        <v>1.017718416350788E-2</v>
      </c>
      <c r="AX71" s="106">
        <f t="shared" si="49"/>
        <v>-3.1873938942096669E-2</v>
      </c>
      <c r="AY71" s="106">
        <f t="shared" si="50"/>
        <v>-4.3052345046642571E-2</v>
      </c>
      <c r="AZ71" s="15"/>
      <c r="BA71" s="106">
        <f t="shared" si="40"/>
        <v>-3.929885602102845E-2</v>
      </c>
      <c r="BB71" s="106">
        <f t="shared" si="41"/>
        <v>-2.8920998609135329E-2</v>
      </c>
      <c r="BC71" s="106">
        <f t="shared" si="42"/>
        <v>1.017718416350788E-2</v>
      </c>
      <c r="BD71" s="107">
        <f t="shared" si="43"/>
        <v>-3.1873938942096669E-2</v>
      </c>
      <c r="BE71" s="106">
        <f t="shared" si="44"/>
        <v>-4.3052345046642571E-2</v>
      </c>
      <c r="BF71" s="109"/>
      <c r="BG71" s="223" t="str">
        <f t="shared" si="45"/>
        <v>23XX</v>
      </c>
      <c r="BH71" s="106">
        <f t="shared" si="51"/>
        <v>0.96070114397897155</v>
      </c>
      <c r="BI71" s="106">
        <f t="shared" si="52"/>
        <v>0.97107900139086467</v>
      </c>
      <c r="BJ71" s="106">
        <f t="shared" si="53"/>
        <v>1.0101771841635079</v>
      </c>
      <c r="BK71" s="106">
        <f t="shared" si="54"/>
        <v>0.96812606105790333</v>
      </c>
      <c r="BL71" s="106">
        <f t="shared" si="55"/>
        <v>0.95694765495335743</v>
      </c>
      <c r="BM71" s="109"/>
      <c r="BN71" s="15">
        <f>IF($Z71="NN",VLOOKUP("N",ylfactors,MATCH(BN$7,'Proposed Factors'!$J$3:$P$3,0),FALSE),IF('Query Result 1'!$Y71&lt;49,VLOOKUP("YA",ylfactors,MATCH(BN$7,'Proposed Factors'!$J$3:$P$3,0),FALSE),VLOOKUP("YB",ylfactors,MATCH(BN$7,'Proposed Factors'!$J$3:$P$3,0),FALSE)))</f>
        <v>1</v>
      </c>
      <c r="BO71" s="15">
        <f>IF($Z71="NN",VLOOKUP("N",ylfactors,MATCH(BO$7,'Proposed Factors'!$J$3:$P$3,0),FALSE),IF('Query Result 1'!$Y71&lt;49,VLOOKUP("YA",ylfactors,MATCH(BO$7,'Proposed Factors'!$J$3:$P$3,0),FALSE),VLOOKUP("YB",ylfactors,MATCH(BO$7,'Proposed Factors'!$J$3:$P$3,0),FALSE)))</f>
        <v>1</v>
      </c>
      <c r="BP71" s="15">
        <f>IF($Z71="NN",VLOOKUP("N",ylfactors,MATCH(BP$7,'Proposed Factors'!$J$3:$P$3,0),FALSE),IF('Query Result 1'!$Y71&lt;49,VLOOKUP("YA",ylfactors,MATCH(BP$7,'Proposed Factors'!$J$3:$P$3,0),FALSE),VLOOKUP("YB",ylfactors,MATCH(BP$7,'Proposed Factors'!$J$3:$P$3,0),FALSE)))</f>
        <v>1</v>
      </c>
      <c r="BQ71" s="15">
        <f>IF($Z71="NN",VLOOKUP("N",ylfactors,MATCH(BQ$7,'Proposed Factors'!$J$3:$P$3,0),FALSE),IF('Query Result 1'!$Y71&lt;49,VLOOKUP("YA",ylfactors,MATCH(BQ$7,'Proposed Factors'!$J$3:$P$3,0),FALSE),VLOOKUP("YB",ylfactors,MATCH(BQ$7,'Proposed Factors'!$J$3:$P$3,0),FALSE)))</f>
        <v>1</v>
      </c>
      <c r="BR71" s="15">
        <f>IF($Z71="NN",VLOOKUP("N",ylfactors,MATCH(BR$7,'Proposed Factors'!$J$3:$P$3,0),FALSE),IF('Query Result 1'!$Y71&lt;49,VLOOKUP("YA",ylfactors,MATCH(BR$7,'Proposed Factors'!$J$3:$P$3,0),FALSE),VLOOKUP("YB",ylfactors,MATCH(BR$7,'Proposed Factors'!$J$3:$P$3,0),FALSE)))</f>
        <v>1</v>
      </c>
      <c r="BS71" s="15"/>
      <c r="BT71" s="15" t="e">
        <f>IF($AA71="NN",1,IF($AA71="YY",VLOOKUP("YY",gsdfactors,MATCH(BT$7,'Proposed Factors'!$J$11:$P$11,0),FALSE),VLOOKUP(CONCATENATE($Z71,$AA71),gsdfactors,MATCH(BT$7,'Proposed Factors'!$J$11:$P$11,0),FALSE)))</f>
        <v>#N/A</v>
      </c>
      <c r="BU71" s="15" t="e">
        <f>IF($AA71="NN",1,IF($AA71="YY",VLOOKUP("YY",gsdfactors,MATCH(BU$7,'Proposed Factors'!$J$11:$P$11,0),FALSE),VLOOKUP(CONCATENATE($Z71,$AA71),gsdfactors,MATCH(BU$7,'Proposed Factors'!$J$11:$P$11,0),FALSE)))</f>
        <v>#N/A</v>
      </c>
      <c r="BV71" s="15" t="e">
        <f>IF($AA71="NN",1,IF($AA71="YY",VLOOKUP("YY",gsdfactors,MATCH(BV$7,'Proposed Factors'!$J$11:$P$11,0),FALSE),VLOOKUP(CONCATENATE($Z71,$AA71),gsdfactors,MATCH(BV$7,'Proposed Factors'!$J$11:$P$11,0),FALSE)))</f>
        <v>#N/A</v>
      </c>
      <c r="BW71" s="15" t="e">
        <f>IF($AA71="NN",1,IF($AA71="YY",VLOOKUP("YY",gsdfactors,MATCH(BW$7,'Proposed Factors'!$J$11:$P$11,0),FALSE),VLOOKUP(CONCATENATE($Z71,$AA71),gsdfactors,MATCH(BW$7,'Proposed Factors'!$J$11:$P$11,0),FALSE)))</f>
        <v>#N/A</v>
      </c>
      <c r="BX71" s="15" t="e">
        <f>IF($AA71="NN",1,IF($AA71="YY",VLOOKUP("YY",gsdfactors,MATCH(BX$7,'Proposed Factors'!$J$11:$P$11,0),FALSE),VLOOKUP(CONCATENATE($Z71,$AA71),gsdfactors,MATCH(BX$7,'Proposed Factors'!$J$11:$P$11,0),FALSE)))</f>
        <v>#N/A</v>
      </c>
      <c r="BZ71" s="55" t="e">
        <f t="shared" si="9"/>
        <v>#N/A</v>
      </c>
      <c r="CA71" s="55" t="e">
        <f t="shared" si="10"/>
        <v>#N/A</v>
      </c>
      <c r="CB71" s="55" t="e">
        <f t="shared" si="11"/>
        <v>#N/A</v>
      </c>
      <c r="CC71" s="55" t="e">
        <f t="shared" si="12"/>
        <v>#N/A</v>
      </c>
      <c r="CD71" s="55" t="e">
        <f t="shared" si="13"/>
        <v>#N/A</v>
      </c>
      <c r="CF71" s="55" t="e">
        <f t="shared" si="14"/>
        <v>#N/A</v>
      </c>
      <c r="CG71" s="55" t="e">
        <f t="shared" si="15"/>
        <v>#N/A</v>
      </c>
      <c r="CH71" s="55" t="e">
        <f t="shared" si="16"/>
        <v>#N/A</v>
      </c>
      <c r="CI71" s="55" t="e">
        <f t="shared" si="17"/>
        <v>#N/A</v>
      </c>
      <c r="CJ71" s="55" t="e">
        <f t="shared" si="18"/>
        <v>#N/A</v>
      </c>
      <c r="CL71" s="55" t="str">
        <f t="shared" si="19"/>
        <v>23MS</v>
      </c>
      <c r="CM71" s="58">
        <f t="shared" si="20"/>
        <v>1.8922132674863111E-3</v>
      </c>
      <c r="CN71" s="58">
        <f t="shared" si="21"/>
        <v>1.6293587261690722E-3</v>
      </c>
      <c r="CO71" s="58">
        <f t="shared" si="22"/>
        <v>1.8358113799822307E-3</v>
      </c>
      <c r="CP71" s="58">
        <f t="shared" si="23"/>
        <v>1.8463550387704747E-3</v>
      </c>
      <c r="CQ71" s="58">
        <f t="shared" si="24"/>
        <v>1.8810352242627745E-3</v>
      </c>
      <c r="CR71" s="5">
        <f t="shared" si="56"/>
        <v>0.96070114397897155</v>
      </c>
      <c r="CS71" s="5">
        <f t="shared" si="57"/>
        <v>0.97107900139086467</v>
      </c>
      <c r="CT71" s="5">
        <f t="shared" si="58"/>
        <v>1.0101771841635079</v>
      </c>
      <c r="CU71" s="5">
        <f t="shared" si="59"/>
        <v>0.96812606105790333</v>
      </c>
      <c r="CV71" s="5">
        <f t="shared" si="60"/>
        <v>0.95694765495335743</v>
      </c>
    </row>
    <row r="72" spans="1:100" x14ac:dyDescent="0.25">
      <c r="A72" s="174" t="str">
        <f t="shared" si="26"/>
        <v>NNNN</v>
      </c>
      <c r="B72" s="174" t="str">
        <f t="shared" si="27"/>
        <v>NNNN</v>
      </c>
      <c r="C72" s="29" t="str">
        <f t="shared" si="28"/>
        <v>NN</v>
      </c>
      <c r="D72" s="29" t="str">
        <f t="shared" si="29"/>
        <v>N</v>
      </c>
      <c r="E72" s="29" t="str">
        <f t="shared" ref="E72:E135" si="67">IF(AND(D72="Y",K72="Y"),"Y","N")</f>
        <v>N</v>
      </c>
      <c r="F72" s="175" t="s">
        <v>5</v>
      </c>
      <c r="G72" s="175" t="s">
        <v>6</v>
      </c>
      <c r="H72" s="175" t="s">
        <v>7</v>
      </c>
      <c r="I72" s="176">
        <v>56</v>
      </c>
      <c r="J72" s="175" t="s">
        <v>5</v>
      </c>
      <c r="K72" s="175" t="s">
        <v>5</v>
      </c>
      <c r="L72" s="176">
        <v>1699</v>
      </c>
      <c r="M72" s="176">
        <v>1267</v>
      </c>
      <c r="N72" s="176">
        <v>1566</v>
      </c>
      <c r="O72" s="176">
        <v>1425</v>
      </c>
      <c r="P72" s="176">
        <v>1666</v>
      </c>
      <c r="Q72" s="1"/>
      <c r="R72" s="13" t="s">
        <v>196</v>
      </c>
      <c r="S72" s="35">
        <v>15762</v>
      </c>
      <c r="T72" s="35">
        <v>8479</v>
      </c>
      <c r="U72" s="35">
        <v>14460</v>
      </c>
      <c r="V72" s="35">
        <v>14260</v>
      </c>
      <c r="W72" s="35">
        <v>15514</v>
      </c>
      <c r="X72" s="35"/>
      <c r="Y72" s="53">
        <f t="shared" si="31"/>
        <v>24</v>
      </c>
      <c r="Z72" s="52" t="str">
        <f t="shared" si="32"/>
        <v>FM</v>
      </c>
      <c r="AA72" s="52" t="str">
        <f t="shared" si="33"/>
        <v>FM</v>
      </c>
      <c r="AB72" s="1"/>
      <c r="AC72" s="128">
        <f t="shared" si="34"/>
        <v>4.3770275201231636E-3</v>
      </c>
      <c r="AD72" s="128">
        <f t="shared" si="35"/>
        <v>4.0609443383855266E-3</v>
      </c>
      <c r="AE72" s="128">
        <f t="shared" si="36"/>
        <v>4.6279345457711047E-3</v>
      </c>
      <c r="AF72" s="128">
        <f t="shared" si="37"/>
        <v>4.7235419542280173E-3</v>
      </c>
      <c r="AG72" s="128">
        <f t="shared" si="38"/>
        <v>4.3982487519536829E-3</v>
      </c>
      <c r="AI72" s="129">
        <f t="shared" si="66"/>
        <v>1.0329999999999999</v>
      </c>
      <c r="AJ72" s="51">
        <f t="shared" si="66"/>
        <v>1.032</v>
      </c>
      <c r="AK72" s="48">
        <f t="shared" si="66"/>
        <v>1.0640000000000001</v>
      </c>
      <c r="AL72" s="51">
        <f t="shared" si="66"/>
        <v>1.02</v>
      </c>
      <c r="AM72" s="49">
        <f t="shared" si="66"/>
        <v>1.006</v>
      </c>
      <c r="AN72" s="15"/>
      <c r="AO72" s="106">
        <f t="shared" ref="AO72:AO135" si="68">AI72/$AI$346</f>
        <v>0.95699545007741338</v>
      </c>
      <c r="AP72" s="106">
        <f t="shared" ref="AP72:AP135" si="69">AJ72/$AJ$346</f>
        <v>0.96546582797242031</v>
      </c>
      <c r="AQ72" s="106">
        <f t="shared" ref="AQ72:AQ135" si="70">AK72/$AK$346</f>
        <v>1.0035747189075375</v>
      </c>
      <c r="AR72" s="106">
        <f t="shared" ref="AR72:AR135" si="71">AL72/AL$346</f>
        <v>0.96152734399129647</v>
      </c>
      <c r="AS72" s="106">
        <f t="shared" ref="AS72:AS135" si="72">AM72/AM$346</f>
        <v>0.95694765495335743</v>
      </c>
      <c r="AT72" s="15"/>
      <c r="AU72" s="106">
        <f t="shared" si="46"/>
        <v>-4.3004549922586621E-2</v>
      </c>
      <c r="AV72" s="106">
        <f t="shared" si="47"/>
        <v>-3.453417202757969E-2</v>
      </c>
      <c r="AW72" s="106">
        <f t="shared" si="48"/>
        <v>3.5747189075374664E-3</v>
      </c>
      <c r="AX72" s="106">
        <f t="shared" si="49"/>
        <v>-3.8472656008703532E-2</v>
      </c>
      <c r="AY72" s="106">
        <f t="shared" si="50"/>
        <v>-4.3052345046642571E-2</v>
      </c>
      <c r="AZ72" s="15"/>
      <c r="BA72" s="106">
        <f t="shared" si="40"/>
        <v>-4.3004549922586621E-2</v>
      </c>
      <c r="BB72" s="106">
        <f t="shared" si="41"/>
        <v>-3.453417202757969E-2</v>
      </c>
      <c r="BC72" s="106">
        <f t="shared" si="42"/>
        <v>3.5747189075374664E-3</v>
      </c>
      <c r="BD72" s="107">
        <f t="shared" si="43"/>
        <v>-3.8472656008703532E-2</v>
      </c>
      <c r="BE72" s="106">
        <f t="shared" si="44"/>
        <v>-4.3052345046642571E-2</v>
      </c>
      <c r="BF72" s="109"/>
      <c r="BG72" s="223" t="str">
        <f t="shared" si="45"/>
        <v>24XX</v>
      </c>
      <c r="BH72" s="106">
        <f t="shared" si="51"/>
        <v>0.95699545007741338</v>
      </c>
      <c r="BI72" s="106">
        <f t="shared" si="52"/>
        <v>0.96546582797242031</v>
      </c>
      <c r="BJ72" s="106">
        <f t="shared" si="53"/>
        <v>1.0035747189075375</v>
      </c>
      <c r="BK72" s="106">
        <f t="shared" si="54"/>
        <v>0.96152734399129647</v>
      </c>
      <c r="BL72" s="106">
        <f t="shared" si="55"/>
        <v>0.95694765495335743</v>
      </c>
      <c r="BM72" s="109"/>
      <c r="BN72" s="15">
        <f>IF($Z72="NN",VLOOKUP("N",ylfactors,MATCH(BN$7,'Proposed Factors'!$J$3:$P$3,0),FALSE),IF('Query Result 1'!$Y72&lt;49,VLOOKUP("YA",ylfactors,MATCH(BN$7,'Proposed Factors'!$J$3:$P$3,0),FALSE),VLOOKUP("YB",ylfactors,MATCH(BN$7,'Proposed Factors'!$J$3:$P$3,0),FALSE)))</f>
        <v>1</v>
      </c>
      <c r="BO72" s="15">
        <f>IF($Z72="NN",VLOOKUP("N",ylfactors,MATCH(BO$7,'Proposed Factors'!$J$3:$P$3,0),FALSE),IF('Query Result 1'!$Y72&lt;49,VLOOKUP("YA",ylfactors,MATCH(BO$7,'Proposed Factors'!$J$3:$P$3,0),FALSE),VLOOKUP("YB",ylfactors,MATCH(BO$7,'Proposed Factors'!$J$3:$P$3,0),FALSE)))</f>
        <v>1</v>
      </c>
      <c r="BP72" s="15">
        <f>IF($Z72="NN",VLOOKUP("N",ylfactors,MATCH(BP$7,'Proposed Factors'!$J$3:$P$3,0),FALSE),IF('Query Result 1'!$Y72&lt;49,VLOOKUP("YA",ylfactors,MATCH(BP$7,'Proposed Factors'!$J$3:$P$3,0),FALSE),VLOOKUP("YB",ylfactors,MATCH(BP$7,'Proposed Factors'!$J$3:$P$3,0),FALSE)))</f>
        <v>1</v>
      </c>
      <c r="BQ72" s="15">
        <f>IF($Z72="NN",VLOOKUP("N",ylfactors,MATCH(BQ$7,'Proposed Factors'!$J$3:$P$3,0),FALSE),IF('Query Result 1'!$Y72&lt;49,VLOOKUP("YA",ylfactors,MATCH(BQ$7,'Proposed Factors'!$J$3:$P$3,0),FALSE),VLOOKUP("YB",ylfactors,MATCH(BQ$7,'Proposed Factors'!$J$3:$P$3,0),FALSE)))</f>
        <v>1</v>
      </c>
      <c r="BR72" s="15">
        <f>IF($Z72="NN",VLOOKUP("N",ylfactors,MATCH(BR$7,'Proposed Factors'!$J$3:$P$3,0),FALSE),IF('Query Result 1'!$Y72&lt;49,VLOOKUP("YA",ylfactors,MATCH(BR$7,'Proposed Factors'!$J$3:$P$3,0),FALSE),VLOOKUP("YB",ylfactors,MATCH(BR$7,'Proposed Factors'!$J$3:$P$3,0),FALSE)))</f>
        <v>1</v>
      </c>
      <c r="BS72" s="15"/>
      <c r="BT72" s="15" t="e">
        <f>IF($AA72="NN",1,IF($AA72="YY",VLOOKUP("YY",gsdfactors,MATCH(BT$7,'Proposed Factors'!$J$11:$P$11,0),FALSE),VLOOKUP(CONCATENATE($Z72,$AA72),gsdfactors,MATCH(BT$7,'Proposed Factors'!$J$11:$P$11,0),FALSE)))</f>
        <v>#N/A</v>
      </c>
      <c r="BU72" s="15" t="e">
        <f>IF($AA72="NN",1,IF($AA72="YY",VLOOKUP("YY",gsdfactors,MATCH(BU$7,'Proposed Factors'!$J$11:$P$11,0),FALSE),VLOOKUP(CONCATENATE($Z72,$AA72),gsdfactors,MATCH(BU$7,'Proposed Factors'!$J$11:$P$11,0),FALSE)))</f>
        <v>#N/A</v>
      </c>
      <c r="BV72" s="15" t="e">
        <f>IF($AA72="NN",1,IF($AA72="YY",VLOOKUP("YY",gsdfactors,MATCH(BV$7,'Proposed Factors'!$J$11:$P$11,0),FALSE),VLOOKUP(CONCATENATE($Z72,$AA72),gsdfactors,MATCH(BV$7,'Proposed Factors'!$J$11:$P$11,0),FALSE)))</f>
        <v>#N/A</v>
      </c>
      <c r="BW72" s="15" t="e">
        <f>IF($AA72="NN",1,IF($AA72="YY",VLOOKUP("YY",gsdfactors,MATCH(BW$7,'Proposed Factors'!$J$11:$P$11,0),FALSE),VLOOKUP(CONCATENATE($Z72,$AA72),gsdfactors,MATCH(BW$7,'Proposed Factors'!$J$11:$P$11,0),FALSE)))</f>
        <v>#N/A</v>
      </c>
      <c r="BX72" s="15" t="e">
        <f>IF($AA72="NN",1,IF($AA72="YY",VLOOKUP("YY",gsdfactors,MATCH(BX$7,'Proposed Factors'!$J$11:$P$11,0),FALSE),VLOOKUP(CONCATENATE($Z72,$AA72),gsdfactors,MATCH(BX$7,'Proposed Factors'!$J$11:$P$11,0),FALSE)))</f>
        <v>#N/A</v>
      </c>
      <c r="BZ72" s="55" t="e">
        <f t="shared" ref="BZ72:BZ135" si="73">PRODUCT(BH72,BN72,BT72)</f>
        <v>#N/A</v>
      </c>
      <c r="CA72" s="55" t="e">
        <f t="shared" ref="CA72:CA135" si="74">PRODUCT(BI72,BO72,BU72)</f>
        <v>#N/A</v>
      </c>
      <c r="CB72" s="55" t="e">
        <f t="shared" ref="CB72:CB135" si="75">PRODUCT(BJ72,BP72,BV72)</f>
        <v>#N/A</v>
      </c>
      <c r="CC72" s="55" t="e">
        <f t="shared" ref="CC72:CC135" si="76">PRODUCT(BK72,BQ72,BW72)</f>
        <v>#N/A</v>
      </c>
      <c r="CD72" s="55" t="e">
        <f t="shared" ref="CD72:CD135" si="77">PRODUCT(BL72,BR72,BX72)</f>
        <v>#N/A</v>
      </c>
      <c r="CF72" s="55" t="e">
        <f t="shared" ref="CF72:CF135" si="78">BZ72/BZ$345</f>
        <v>#N/A</v>
      </c>
      <c r="CG72" s="55" t="e">
        <f t="shared" ref="CG72:CG135" si="79">CA72/CA$345</f>
        <v>#N/A</v>
      </c>
      <c r="CH72" s="55" t="e">
        <f t="shared" ref="CH72:CH135" si="80">CB72/CB$345</f>
        <v>#N/A</v>
      </c>
      <c r="CI72" s="55" t="e">
        <f t="shared" ref="CI72:CI135" si="81">CC72/CC$345</f>
        <v>#N/A</v>
      </c>
      <c r="CJ72" s="55" t="e">
        <f t="shared" ref="CJ72:CJ135" si="82">CD72/CD$345</f>
        <v>#N/A</v>
      </c>
      <c r="CL72" s="55" t="str">
        <f t="shared" ref="CL72:CL135" si="83">IFERROR(CONCATENATE(Y72,Z72),"NNNN")</f>
        <v>24FM</v>
      </c>
      <c r="CM72" s="58">
        <f t="shared" ref="CM72:CM135" si="84">AC72</f>
        <v>4.3770275201231636E-3</v>
      </c>
      <c r="CN72" s="58">
        <f t="shared" ref="CN72:CN135" si="85">AD72</f>
        <v>4.0609443383855266E-3</v>
      </c>
      <c r="CO72" s="58">
        <f t="shared" ref="CO72:CO135" si="86">AE72</f>
        <v>4.6279345457711047E-3</v>
      </c>
      <c r="CP72" s="58">
        <f t="shared" ref="CP72:CP135" si="87">AF72</f>
        <v>4.7235419542280173E-3</v>
      </c>
      <c r="CQ72" s="58">
        <f t="shared" ref="CQ72:CQ135" si="88">AG72</f>
        <v>4.3982487519536829E-3</v>
      </c>
      <c r="CR72" s="5">
        <f t="shared" si="56"/>
        <v>0.95699545007741338</v>
      </c>
      <c r="CS72" s="5">
        <f t="shared" si="57"/>
        <v>0.96546582797242031</v>
      </c>
      <c r="CT72" s="5">
        <f t="shared" si="58"/>
        <v>1.0035747189075375</v>
      </c>
      <c r="CU72" s="5">
        <f t="shared" si="59"/>
        <v>0.96152734399129647</v>
      </c>
      <c r="CV72" s="5">
        <f t="shared" si="60"/>
        <v>0.95694765495335743</v>
      </c>
    </row>
    <row r="73" spans="1:100" x14ac:dyDescent="0.25">
      <c r="A73" s="174" t="str">
        <f t="shared" ref="A73:A136" si="89">IF(CONCATENATE(D73,E73)="NN","NNNN",CONCATENATE(D73,E73,C73))</f>
        <v>NNNN</v>
      </c>
      <c r="B73" s="174" t="str">
        <f t="shared" ref="B73:B136" si="90">IF(C73="NN","NNNN",CONCATENATE(IF(I73&gt;82,"83",I73),C73))</f>
        <v>NNNN</v>
      </c>
      <c r="C73" s="29" t="str">
        <f t="shared" ref="C73:C136" si="91">IF(F73="Y",CONCATENATE(G73,H73),"NN")</f>
        <v>NN</v>
      </c>
      <c r="D73" s="29" t="str">
        <f t="shared" ref="D73:D136" si="92">IF(AND(F73="Y",J73="Y",I73&lt;9),J73,"N")</f>
        <v>N</v>
      </c>
      <c r="E73" s="29" t="str">
        <f t="shared" si="67"/>
        <v>N</v>
      </c>
      <c r="F73" s="175" t="s">
        <v>5</v>
      </c>
      <c r="G73" s="175" t="s">
        <v>6</v>
      </c>
      <c r="H73" s="175" t="s">
        <v>7</v>
      </c>
      <c r="I73" s="176">
        <v>57</v>
      </c>
      <c r="J73" s="175" t="s">
        <v>5</v>
      </c>
      <c r="K73" s="175" t="s">
        <v>5</v>
      </c>
      <c r="L73" s="176">
        <v>1545</v>
      </c>
      <c r="M73" s="176">
        <v>1149</v>
      </c>
      <c r="N73" s="176">
        <v>1444</v>
      </c>
      <c r="O73" s="176">
        <v>1289</v>
      </c>
      <c r="P73" s="176">
        <v>1510</v>
      </c>
      <c r="Q73" s="1"/>
      <c r="R73" s="13" t="s">
        <v>280</v>
      </c>
      <c r="S73" s="35">
        <v>6902</v>
      </c>
      <c r="T73" s="35">
        <v>3709</v>
      </c>
      <c r="U73" s="35">
        <v>6208</v>
      </c>
      <c r="V73" s="35">
        <v>6108</v>
      </c>
      <c r="W73" s="35">
        <v>6756</v>
      </c>
      <c r="X73" s="35"/>
      <c r="Y73" s="53">
        <f t="shared" ref="Y73:Y136" si="93">VALUE(LEFT($R73,LEN($R73)-2))</f>
        <v>24</v>
      </c>
      <c r="Z73" s="52" t="str">
        <f t="shared" ref="Z73:Z136" si="94">RIGHT(LEFT($R73,LEN($R73)),2)</f>
        <v>FS</v>
      </c>
      <c r="AA73" s="52" t="str">
        <f t="shared" ref="AA73:AA136" si="95">IF(Z73="NN","NN",LEFT(RIGHT($R73,2),2))</f>
        <v>FS</v>
      </c>
      <c r="AB73" s="1"/>
      <c r="AC73" s="128">
        <f t="shared" ref="AC73:AC136" si="96">S73/S$345</f>
        <v>1.9166504215131375E-3</v>
      </c>
      <c r="AD73" s="128">
        <f t="shared" ref="AD73:AD136" si="97">T73/T$345</f>
        <v>1.7763937434923834E-3</v>
      </c>
      <c r="AE73" s="128">
        <f t="shared" ref="AE73:AE136" si="98">U73/U$345</f>
        <v>1.9868753568566401E-3</v>
      </c>
      <c r="AF73" s="128">
        <f t="shared" ref="AF73:AF136" si="99">V73/V$345</f>
        <v>2.0232394289217905E-3</v>
      </c>
      <c r="AG73" s="128">
        <f t="shared" ref="AG73:AG136" si="100">W73/W$345</f>
        <v>1.91533895631037E-3</v>
      </c>
      <c r="AI73" s="129">
        <f t="shared" si="66"/>
        <v>1.0329999999999999</v>
      </c>
      <c r="AJ73" s="51">
        <f t="shared" si="66"/>
        <v>1.032</v>
      </c>
      <c r="AK73" s="48">
        <f t="shared" si="66"/>
        <v>1.0640000000000001</v>
      </c>
      <c r="AL73" s="51">
        <f t="shared" si="66"/>
        <v>1.02</v>
      </c>
      <c r="AM73" s="49">
        <f t="shared" si="66"/>
        <v>1.006</v>
      </c>
      <c r="AN73" s="15"/>
      <c r="AO73" s="106">
        <f t="shared" si="68"/>
        <v>0.95699545007741338</v>
      </c>
      <c r="AP73" s="106">
        <f t="shared" si="69"/>
        <v>0.96546582797242031</v>
      </c>
      <c r="AQ73" s="106">
        <f t="shared" si="70"/>
        <v>1.0035747189075375</v>
      </c>
      <c r="AR73" s="106">
        <f t="shared" si="71"/>
        <v>0.96152734399129647</v>
      </c>
      <c r="AS73" s="106">
        <f t="shared" si="72"/>
        <v>0.95694765495335743</v>
      </c>
      <c r="AT73" s="15"/>
      <c r="AU73" s="106">
        <f t="shared" si="46"/>
        <v>-4.3004549922586621E-2</v>
      </c>
      <c r="AV73" s="106">
        <f t="shared" si="47"/>
        <v>-3.453417202757969E-2</v>
      </c>
      <c r="AW73" s="106">
        <f t="shared" si="48"/>
        <v>3.5747189075374664E-3</v>
      </c>
      <c r="AX73" s="106">
        <f t="shared" si="49"/>
        <v>-3.8472656008703532E-2</v>
      </c>
      <c r="AY73" s="106">
        <f t="shared" si="50"/>
        <v>-4.3052345046642571E-2</v>
      </c>
      <c r="AZ73" s="15"/>
      <c r="BA73" s="106">
        <f t="shared" ref="BA73:BA136" si="101">AU73*AU$346</f>
        <v>-4.3004549922586621E-2</v>
      </c>
      <c r="BB73" s="106">
        <f t="shared" ref="BB73:BB136" si="102">AV73*AV$346</f>
        <v>-3.453417202757969E-2</v>
      </c>
      <c r="BC73" s="106">
        <f t="shared" ref="BC73:BC136" si="103">AW73*$AW$346</f>
        <v>3.5747189075374664E-3</v>
      </c>
      <c r="BD73" s="107">
        <f t="shared" ref="BD73:BD136" si="104">AX73*AX$346</f>
        <v>-3.8472656008703532E-2</v>
      </c>
      <c r="BE73" s="106">
        <f t="shared" ref="BE73:BE136" si="105">AY73*AY$346</f>
        <v>-4.3052345046642571E-2</v>
      </c>
      <c r="BF73" s="109"/>
      <c r="BG73" s="223" t="str">
        <f t="shared" ref="BG73:BG136" si="106">CONCATENATE(Y73,IFERROR(IF(Y73&lt;15,Z73,"XX"),"NNX"))</f>
        <v>24XX</v>
      </c>
      <c r="BH73" s="106">
        <f t="shared" si="51"/>
        <v>0.95699545007741338</v>
      </c>
      <c r="BI73" s="106">
        <f t="shared" si="52"/>
        <v>0.96546582797242031</v>
      </c>
      <c r="BJ73" s="106">
        <f t="shared" si="53"/>
        <v>1.0035747189075375</v>
      </c>
      <c r="BK73" s="106">
        <f t="shared" si="54"/>
        <v>0.96152734399129647</v>
      </c>
      <c r="BL73" s="106">
        <f t="shared" si="55"/>
        <v>0.95694765495335743</v>
      </c>
      <c r="BM73" s="109"/>
      <c r="BN73" s="15">
        <f>IF($Z73="NN",VLOOKUP("N",ylfactors,MATCH(BN$7,'Proposed Factors'!$J$3:$P$3,0),FALSE),IF('Query Result 1'!$Y73&lt;49,VLOOKUP("YA",ylfactors,MATCH(BN$7,'Proposed Factors'!$J$3:$P$3,0),FALSE),VLOOKUP("YB",ylfactors,MATCH(BN$7,'Proposed Factors'!$J$3:$P$3,0),FALSE)))</f>
        <v>1</v>
      </c>
      <c r="BO73" s="15">
        <f>IF($Z73="NN",VLOOKUP("N",ylfactors,MATCH(BO$7,'Proposed Factors'!$J$3:$P$3,0),FALSE),IF('Query Result 1'!$Y73&lt;49,VLOOKUP("YA",ylfactors,MATCH(BO$7,'Proposed Factors'!$J$3:$P$3,0),FALSE),VLOOKUP("YB",ylfactors,MATCH(BO$7,'Proposed Factors'!$J$3:$P$3,0),FALSE)))</f>
        <v>1</v>
      </c>
      <c r="BP73" s="15">
        <f>IF($Z73="NN",VLOOKUP("N",ylfactors,MATCH(BP$7,'Proposed Factors'!$J$3:$P$3,0),FALSE),IF('Query Result 1'!$Y73&lt;49,VLOOKUP("YA",ylfactors,MATCH(BP$7,'Proposed Factors'!$J$3:$P$3,0),FALSE),VLOOKUP("YB",ylfactors,MATCH(BP$7,'Proposed Factors'!$J$3:$P$3,0),FALSE)))</f>
        <v>1</v>
      </c>
      <c r="BQ73" s="15">
        <f>IF($Z73="NN",VLOOKUP("N",ylfactors,MATCH(BQ$7,'Proposed Factors'!$J$3:$P$3,0),FALSE),IF('Query Result 1'!$Y73&lt;49,VLOOKUP("YA",ylfactors,MATCH(BQ$7,'Proposed Factors'!$J$3:$P$3,0),FALSE),VLOOKUP("YB",ylfactors,MATCH(BQ$7,'Proposed Factors'!$J$3:$P$3,0),FALSE)))</f>
        <v>1</v>
      </c>
      <c r="BR73" s="15">
        <f>IF($Z73="NN",VLOOKUP("N",ylfactors,MATCH(BR$7,'Proposed Factors'!$J$3:$P$3,0),FALSE),IF('Query Result 1'!$Y73&lt;49,VLOOKUP("YA",ylfactors,MATCH(BR$7,'Proposed Factors'!$J$3:$P$3,0),FALSE),VLOOKUP("YB",ylfactors,MATCH(BR$7,'Proposed Factors'!$J$3:$P$3,0),FALSE)))</f>
        <v>1</v>
      </c>
      <c r="BS73" s="15"/>
      <c r="BT73" s="15" t="e">
        <f>IF($AA73="NN",1,IF($AA73="YY",VLOOKUP("YY",gsdfactors,MATCH(BT$7,'Proposed Factors'!$J$11:$P$11,0),FALSE),VLOOKUP(CONCATENATE($Z73,$AA73),gsdfactors,MATCH(BT$7,'Proposed Factors'!$J$11:$P$11,0),FALSE)))</f>
        <v>#N/A</v>
      </c>
      <c r="BU73" s="15" t="e">
        <f>IF($AA73="NN",1,IF($AA73="YY",VLOOKUP("YY",gsdfactors,MATCH(BU$7,'Proposed Factors'!$J$11:$P$11,0),FALSE),VLOOKUP(CONCATENATE($Z73,$AA73),gsdfactors,MATCH(BU$7,'Proposed Factors'!$J$11:$P$11,0),FALSE)))</f>
        <v>#N/A</v>
      </c>
      <c r="BV73" s="15" t="e">
        <f>IF($AA73="NN",1,IF($AA73="YY",VLOOKUP("YY",gsdfactors,MATCH(BV$7,'Proposed Factors'!$J$11:$P$11,0),FALSE),VLOOKUP(CONCATENATE($Z73,$AA73),gsdfactors,MATCH(BV$7,'Proposed Factors'!$J$11:$P$11,0),FALSE)))</f>
        <v>#N/A</v>
      </c>
      <c r="BW73" s="15" t="e">
        <f>IF($AA73="NN",1,IF($AA73="YY",VLOOKUP("YY",gsdfactors,MATCH(BW$7,'Proposed Factors'!$J$11:$P$11,0),FALSE),VLOOKUP(CONCATENATE($Z73,$AA73),gsdfactors,MATCH(BW$7,'Proposed Factors'!$J$11:$P$11,0),FALSE)))</f>
        <v>#N/A</v>
      </c>
      <c r="BX73" s="15" t="e">
        <f>IF($AA73="NN",1,IF($AA73="YY",VLOOKUP("YY",gsdfactors,MATCH(BX$7,'Proposed Factors'!$J$11:$P$11,0),FALSE),VLOOKUP(CONCATENATE($Z73,$AA73),gsdfactors,MATCH(BX$7,'Proposed Factors'!$J$11:$P$11,0),FALSE)))</f>
        <v>#N/A</v>
      </c>
      <c r="BZ73" s="55" t="e">
        <f t="shared" si="73"/>
        <v>#N/A</v>
      </c>
      <c r="CA73" s="55" t="e">
        <f t="shared" si="74"/>
        <v>#N/A</v>
      </c>
      <c r="CB73" s="55" t="e">
        <f t="shared" si="75"/>
        <v>#N/A</v>
      </c>
      <c r="CC73" s="55" t="e">
        <f t="shared" si="76"/>
        <v>#N/A</v>
      </c>
      <c r="CD73" s="55" t="e">
        <f t="shared" si="77"/>
        <v>#N/A</v>
      </c>
      <c r="CF73" s="55" t="e">
        <f t="shared" si="78"/>
        <v>#N/A</v>
      </c>
      <c r="CG73" s="55" t="e">
        <f t="shared" si="79"/>
        <v>#N/A</v>
      </c>
      <c r="CH73" s="55" t="e">
        <f t="shared" si="80"/>
        <v>#N/A</v>
      </c>
      <c r="CI73" s="55" t="e">
        <f t="shared" si="81"/>
        <v>#N/A</v>
      </c>
      <c r="CJ73" s="55" t="e">
        <f t="shared" si="82"/>
        <v>#N/A</v>
      </c>
      <c r="CL73" s="55" t="str">
        <f t="shared" si="83"/>
        <v>24FS</v>
      </c>
      <c r="CM73" s="58">
        <f t="shared" si="84"/>
        <v>1.9166504215131375E-3</v>
      </c>
      <c r="CN73" s="58">
        <f t="shared" si="85"/>
        <v>1.7763937434923834E-3</v>
      </c>
      <c r="CO73" s="58">
        <f t="shared" si="86"/>
        <v>1.9868753568566401E-3</v>
      </c>
      <c r="CP73" s="58">
        <f t="shared" si="87"/>
        <v>2.0232394289217905E-3</v>
      </c>
      <c r="CQ73" s="58">
        <f t="shared" si="88"/>
        <v>1.91533895631037E-3</v>
      </c>
      <c r="CR73" s="5">
        <f t="shared" si="56"/>
        <v>0.95699545007741338</v>
      </c>
      <c r="CS73" s="5">
        <f t="shared" si="57"/>
        <v>0.96546582797242031</v>
      </c>
      <c r="CT73" s="5">
        <f t="shared" si="58"/>
        <v>1.0035747189075375</v>
      </c>
      <c r="CU73" s="5">
        <f t="shared" si="59"/>
        <v>0.96152734399129647</v>
      </c>
      <c r="CV73" s="5">
        <f t="shared" si="60"/>
        <v>0.95694765495335743</v>
      </c>
    </row>
    <row r="74" spans="1:100" x14ac:dyDescent="0.25">
      <c r="A74" s="174" t="str">
        <f t="shared" si="89"/>
        <v>NNNN</v>
      </c>
      <c r="B74" s="174" t="str">
        <f t="shared" si="90"/>
        <v>NNNN</v>
      </c>
      <c r="C74" s="29" t="str">
        <f t="shared" si="91"/>
        <v>NN</v>
      </c>
      <c r="D74" s="29" t="str">
        <f t="shared" si="92"/>
        <v>N</v>
      </c>
      <c r="E74" s="29" t="str">
        <f t="shared" si="67"/>
        <v>N</v>
      </c>
      <c r="F74" s="175" t="s">
        <v>5</v>
      </c>
      <c r="G74" s="175" t="s">
        <v>6</v>
      </c>
      <c r="H74" s="175" t="s">
        <v>7</v>
      </c>
      <c r="I74" s="176">
        <v>58</v>
      </c>
      <c r="J74" s="175" t="s">
        <v>5</v>
      </c>
      <c r="K74" s="175" t="s">
        <v>5</v>
      </c>
      <c r="L74" s="176">
        <v>1626</v>
      </c>
      <c r="M74" s="176">
        <v>1252</v>
      </c>
      <c r="N74" s="176">
        <v>1514</v>
      </c>
      <c r="O74" s="176">
        <v>1378</v>
      </c>
      <c r="P74" s="176">
        <v>1604</v>
      </c>
      <c r="Q74" s="1"/>
      <c r="R74" s="13" t="s">
        <v>364</v>
      </c>
      <c r="S74" s="35">
        <v>14175</v>
      </c>
      <c r="T74" s="35">
        <v>7462</v>
      </c>
      <c r="U74" s="35">
        <v>12473</v>
      </c>
      <c r="V74" s="35">
        <v>12273</v>
      </c>
      <c r="W74" s="35">
        <v>13910</v>
      </c>
      <c r="X74" s="35"/>
      <c r="Y74" s="53">
        <f t="shared" si="93"/>
        <v>24</v>
      </c>
      <c r="Z74" s="52" t="str">
        <f t="shared" si="94"/>
        <v>MM</v>
      </c>
      <c r="AA74" s="52" t="str">
        <f t="shared" si="95"/>
        <v>MM</v>
      </c>
      <c r="AB74" s="1"/>
      <c r="AC74" s="128">
        <f t="shared" si="96"/>
        <v>3.9363256628439178E-3</v>
      </c>
      <c r="AD74" s="128">
        <f t="shared" si="97"/>
        <v>3.5738609096630262E-3</v>
      </c>
      <c r="AE74" s="128">
        <f t="shared" si="98"/>
        <v>3.9919936092256561E-3</v>
      </c>
      <c r="AF74" s="128">
        <f t="shared" si="99"/>
        <v>4.0653597758934399E-3</v>
      </c>
      <c r="AG74" s="128">
        <f t="shared" si="100"/>
        <v>3.9435116758847312E-3</v>
      </c>
      <c r="AI74" s="129">
        <f t="shared" si="66"/>
        <v>1.0329999999999999</v>
      </c>
      <c r="AJ74" s="51">
        <f t="shared" si="66"/>
        <v>1.032</v>
      </c>
      <c r="AK74" s="48">
        <f t="shared" si="66"/>
        <v>1.0640000000000001</v>
      </c>
      <c r="AL74" s="51">
        <f t="shared" si="66"/>
        <v>1.02</v>
      </c>
      <c r="AM74" s="49">
        <f t="shared" si="66"/>
        <v>1.006</v>
      </c>
      <c r="AN74" s="15"/>
      <c r="AO74" s="106">
        <f t="shared" si="68"/>
        <v>0.95699545007741338</v>
      </c>
      <c r="AP74" s="106">
        <f t="shared" si="69"/>
        <v>0.96546582797242031</v>
      </c>
      <c r="AQ74" s="106">
        <f t="shared" si="70"/>
        <v>1.0035747189075375</v>
      </c>
      <c r="AR74" s="106">
        <f t="shared" si="71"/>
        <v>0.96152734399129647</v>
      </c>
      <c r="AS74" s="106">
        <f t="shared" si="72"/>
        <v>0.95694765495335743</v>
      </c>
      <c r="AT74" s="15"/>
      <c r="AU74" s="106">
        <f t="shared" ref="AU74:AU137" si="107">AO74-1</f>
        <v>-4.3004549922586621E-2</v>
      </c>
      <c r="AV74" s="106">
        <f t="shared" ref="AV74:AV137" si="108">AP74-1</f>
        <v>-3.453417202757969E-2</v>
      </c>
      <c r="AW74" s="106">
        <f t="shared" ref="AW74:AW137" si="109">AQ74-1</f>
        <v>3.5747189075374664E-3</v>
      </c>
      <c r="AX74" s="106">
        <f t="shared" ref="AX74:AX137" si="110">AR74-1</f>
        <v>-3.8472656008703532E-2</v>
      </c>
      <c r="AY74" s="106">
        <f t="shared" ref="AY74:AY137" si="111">AS74-1</f>
        <v>-4.3052345046642571E-2</v>
      </c>
      <c r="AZ74" s="15"/>
      <c r="BA74" s="106">
        <f t="shared" si="101"/>
        <v>-4.3004549922586621E-2</v>
      </c>
      <c r="BB74" s="106">
        <f t="shared" si="102"/>
        <v>-3.453417202757969E-2</v>
      </c>
      <c r="BC74" s="106">
        <f t="shared" si="103"/>
        <v>3.5747189075374664E-3</v>
      </c>
      <c r="BD74" s="107">
        <f t="shared" si="104"/>
        <v>-3.8472656008703532E-2</v>
      </c>
      <c r="BE74" s="106">
        <f t="shared" si="105"/>
        <v>-4.3052345046642571E-2</v>
      </c>
      <c r="BF74" s="109"/>
      <c r="BG74" s="223" t="str">
        <f t="shared" si="106"/>
        <v>24XX</v>
      </c>
      <c r="BH74" s="106">
        <f t="shared" ref="BH74:BH137" si="112">BA74+1</f>
        <v>0.95699545007741338</v>
      </c>
      <c r="BI74" s="106">
        <f t="shared" ref="BI74:BI137" si="113">BB74+1</f>
        <v>0.96546582797242031</v>
      </c>
      <c r="BJ74" s="106">
        <f t="shared" ref="BJ74:BJ137" si="114">BC74+1</f>
        <v>1.0035747189075375</v>
      </c>
      <c r="BK74" s="106">
        <f t="shared" ref="BK74:BK137" si="115">BD74+1</f>
        <v>0.96152734399129647</v>
      </c>
      <c r="BL74" s="106">
        <f t="shared" ref="BL74:BL137" si="116">BE74+1</f>
        <v>0.95694765495335743</v>
      </c>
      <c r="BM74" s="109"/>
      <c r="BN74" s="15">
        <f>IF($Z74="NN",VLOOKUP("N",ylfactors,MATCH(BN$7,'Proposed Factors'!$J$3:$P$3,0),FALSE),IF('Query Result 1'!$Y74&lt;49,VLOOKUP("YA",ylfactors,MATCH(BN$7,'Proposed Factors'!$J$3:$P$3,0),FALSE),VLOOKUP("YB",ylfactors,MATCH(BN$7,'Proposed Factors'!$J$3:$P$3,0),FALSE)))</f>
        <v>1</v>
      </c>
      <c r="BO74" s="15">
        <f>IF($Z74="NN",VLOOKUP("N",ylfactors,MATCH(BO$7,'Proposed Factors'!$J$3:$P$3,0),FALSE),IF('Query Result 1'!$Y74&lt;49,VLOOKUP("YA",ylfactors,MATCH(BO$7,'Proposed Factors'!$J$3:$P$3,0),FALSE),VLOOKUP("YB",ylfactors,MATCH(BO$7,'Proposed Factors'!$J$3:$P$3,0),FALSE)))</f>
        <v>1</v>
      </c>
      <c r="BP74" s="15">
        <f>IF($Z74="NN",VLOOKUP("N",ylfactors,MATCH(BP$7,'Proposed Factors'!$J$3:$P$3,0),FALSE),IF('Query Result 1'!$Y74&lt;49,VLOOKUP("YA",ylfactors,MATCH(BP$7,'Proposed Factors'!$J$3:$P$3,0),FALSE),VLOOKUP("YB",ylfactors,MATCH(BP$7,'Proposed Factors'!$J$3:$P$3,0),FALSE)))</f>
        <v>1</v>
      </c>
      <c r="BQ74" s="15">
        <f>IF($Z74="NN",VLOOKUP("N",ylfactors,MATCH(BQ$7,'Proposed Factors'!$J$3:$P$3,0),FALSE),IF('Query Result 1'!$Y74&lt;49,VLOOKUP("YA",ylfactors,MATCH(BQ$7,'Proposed Factors'!$J$3:$P$3,0),FALSE),VLOOKUP("YB",ylfactors,MATCH(BQ$7,'Proposed Factors'!$J$3:$P$3,0),FALSE)))</f>
        <v>1</v>
      </c>
      <c r="BR74" s="15">
        <f>IF($Z74="NN",VLOOKUP("N",ylfactors,MATCH(BR$7,'Proposed Factors'!$J$3:$P$3,0),FALSE),IF('Query Result 1'!$Y74&lt;49,VLOOKUP("YA",ylfactors,MATCH(BR$7,'Proposed Factors'!$J$3:$P$3,0),FALSE),VLOOKUP("YB",ylfactors,MATCH(BR$7,'Proposed Factors'!$J$3:$P$3,0),FALSE)))</f>
        <v>1</v>
      </c>
      <c r="BS74" s="15"/>
      <c r="BT74" s="15" t="e">
        <f>IF($AA74="NN",1,IF($AA74="YY",VLOOKUP("YY",gsdfactors,MATCH(BT$7,'Proposed Factors'!$J$11:$P$11,0),FALSE),VLOOKUP(CONCATENATE($Z74,$AA74),gsdfactors,MATCH(BT$7,'Proposed Factors'!$J$11:$P$11,0),FALSE)))</f>
        <v>#N/A</v>
      </c>
      <c r="BU74" s="15" t="e">
        <f>IF($AA74="NN",1,IF($AA74="YY",VLOOKUP("YY",gsdfactors,MATCH(BU$7,'Proposed Factors'!$J$11:$P$11,0),FALSE),VLOOKUP(CONCATENATE($Z74,$AA74),gsdfactors,MATCH(BU$7,'Proposed Factors'!$J$11:$P$11,0),FALSE)))</f>
        <v>#N/A</v>
      </c>
      <c r="BV74" s="15" t="e">
        <f>IF($AA74="NN",1,IF($AA74="YY",VLOOKUP("YY",gsdfactors,MATCH(BV$7,'Proposed Factors'!$J$11:$P$11,0),FALSE),VLOOKUP(CONCATENATE($Z74,$AA74),gsdfactors,MATCH(BV$7,'Proposed Factors'!$J$11:$P$11,0),FALSE)))</f>
        <v>#N/A</v>
      </c>
      <c r="BW74" s="15" t="e">
        <f>IF($AA74="NN",1,IF($AA74="YY",VLOOKUP("YY",gsdfactors,MATCH(BW$7,'Proposed Factors'!$J$11:$P$11,0),FALSE),VLOOKUP(CONCATENATE($Z74,$AA74),gsdfactors,MATCH(BW$7,'Proposed Factors'!$J$11:$P$11,0),FALSE)))</f>
        <v>#N/A</v>
      </c>
      <c r="BX74" s="15" t="e">
        <f>IF($AA74="NN",1,IF($AA74="YY",VLOOKUP("YY",gsdfactors,MATCH(BX$7,'Proposed Factors'!$J$11:$P$11,0),FALSE),VLOOKUP(CONCATENATE($Z74,$AA74),gsdfactors,MATCH(BX$7,'Proposed Factors'!$J$11:$P$11,0),FALSE)))</f>
        <v>#N/A</v>
      </c>
      <c r="BZ74" s="55" t="e">
        <f t="shared" si="73"/>
        <v>#N/A</v>
      </c>
      <c r="CA74" s="55" t="e">
        <f t="shared" si="74"/>
        <v>#N/A</v>
      </c>
      <c r="CB74" s="55" t="e">
        <f t="shared" si="75"/>
        <v>#N/A</v>
      </c>
      <c r="CC74" s="55" t="e">
        <f t="shared" si="76"/>
        <v>#N/A</v>
      </c>
      <c r="CD74" s="55" t="e">
        <f t="shared" si="77"/>
        <v>#N/A</v>
      </c>
      <c r="CF74" s="55" t="e">
        <f t="shared" si="78"/>
        <v>#N/A</v>
      </c>
      <c r="CG74" s="55" t="e">
        <f t="shared" si="79"/>
        <v>#N/A</v>
      </c>
      <c r="CH74" s="55" t="e">
        <f t="shared" si="80"/>
        <v>#N/A</v>
      </c>
      <c r="CI74" s="55" t="e">
        <f t="shared" si="81"/>
        <v>#N/A</v>
      </c>
      <c r="CJ74" s="55" t="e">
        <f t="shared" si="82"/>
        <v>#N/A</v>
      </c>
      <c r="CL74" s="55" t="str">
        <f t="shared" si="83"/>
        <v>24MM</v>
      </c>
      <c r="CM74" s="58">
        <f t="shared" si="84"/>
        <v>3.9363256628439178E-3</v>
      </c>
      <c r="CN74" s="58">
        <f t="shared" si="85"/>
        <v>3.5738609096630262E-3</v>
      </c>
      <c r="CO74" s="58">
        <f t="shared" si="86"/>
        <v>3.9919936092256561E-3</v>
      </c>
      <c r="CP74" s="58">
        <f t="shared" si="87"/>
        <v>4.0653597758934399E-3</v>
      </c>
      <c r="CQ74" s="58">
        <f t="shared" si="88"/>
        <v>3.9435116758847312E-3</v>
      </c>
      <c r="CR74" s="5">
        <f t="shared" ref="CR74:CR137" si="117">BH74</f>
        <v>0.95699545007741338</v>
      </c>
      <c r="CS74" s="5">
        <f t="shared" ref="CS74:CS137" si="118">BI74</f>
        <v>0.96546582797242031</v>
      </c>
      <c r="CT74" s="5">
        <f t="shared" ref="CT74:CT137" si="119">BJ74</f>
        <v>1.0035747189075375</v>
      </c>
      <c r="CU74" s="5">
        <f t="shared" ref="CU74:CU137" si="120">BK74</f>
        <v>0.96152734399129647</v>
      </c>
      <c r="CV74" s="5">
        <f t="shared" ref="CV74:CV137" si="121">BL74</f>
        <v>0.95694765495335743</v>
      </c>
    </row>
    <row r="75" spans="1:100" x14ac:dyDescent="0.25">
      <c r="A75" s="174" t="str">
        <f t="shared" si="89"/>
        <v>NNNN</v>
      </c>
      <c r="B75" s="174" t="str">
        <f t="shared" si="90"/>
        <v>NNNN</v>
      </c>
      <c r="C75" s="29" t="str">
        <f t="shared" si="91"/>
        <v>NN</v>
      </c>
      <c r="D75" s="29" t="str">
        <f t="shared" si="92"/>
        <v>N</v>
      </c>
      <c r="E75" s="29" t="str">
        <f t="shared" si="67"/>
        <v>N</v>
      </c>
      <c r="F75" s="175" t="s">
        <v>5</v>
      </c>
      <c r="G75" s="175" t="s">
        <v>6</v>
      </c>
      <c r="H75" s="175" t="s">
        <v>7</v>
      </c>
      <c r="I75" s="176">
        <v>59</v>
      </c>
      <c r="J75" s="175" t="s">
        <v>5</v>
      </c>
      <c r="K75" s="175" t="s">
        <v>5</v>
      </c>
      <c r="L75" s="176">
        <v>1313</v>
      </c>
      <c r="M75" s="176">
        <v>995</v>
      </c>
      <c r="N75" s="176">
        <v>1221</v>
      </c>
      <c r="O75" s="176">
        <v>1096</v>
      </c>
      <c r="P75" s="176">
        <v>1291</v>
      </c>
      <c r="Q75" s="1"/>
      <c r="R75" s="13" t="s">
        <v>448</v>
      </c>
      <c r="S75" s="35">
        <v>6300</v>
      </c>
      <c r="T75" s="35">
        <v>3069</v>
      </c>
      <c r="U75" s="35">
        <v>5256</v>
      </c>
      <c r="V75" s="35">
        <v>5108</v>
      </c>
      <c r="W75" s="35">
        <v>6137</v>
      </c>
      <c r="X75" s="35"/>
      <c r="Y75" s="53">
        <f t="shared" si="93"/>
        <v>24</v>
      </c>
      <c r="Z75" s="52" t="str">
        <f t="shared" si="94"/>
        <v>MS</v>
      </c>
      <c r="AA75" s="52" t="str">
        <f t="shared" si="95"/>
        <v>MS</v>
      </c>
      <c r="AB75" s="1"/>
      <c r="AC75" s="128">
        <f t="shared" si="96"/>
        <v>1.7494780723750747E-3</v>
      </c>
      <c r="AD75" s="128">
        <f t="shared" si="97"/>
        <v>1.4698712318086074E-3</v>
      </c>
      <c r="AE75" s="128">
        <f t="shared" si="98"/>
        <v>1.6821869967201194E-3</v>
      </c>
      <c r="AF75" s="128">
        <f t="shared" si="99"/>
        <v>1.6919952526084651E-3</v>
      </c>
      <c r="AG75" s="128">
        <f t="shared" si="100"/>
        <v>1.7398512692239107E-3</v>
      </c>
      <c r="AI75" s="129">
        <f t="shared" si="66"/>
        <v>1.0329999999999999</v>
      </c>
      <c r="AJ75" s="51">
        <f t="shared" si="66"/>
        <v>1.032</v>
      </c>
      <c r="AK75" s="48">
        <f t="shared" si="66"/>
        <v>1.0640000000000001</v>
      </c>
      <c r="AL75" s="51">
        <f t="shared" si="66"/>
        <v>1.02</v>
      </c>
      <c r="AM75" s="49">
        <f t="shared" si="66"/>
        <v>1.006</v>
      </c>
      <c r="AN75" s="15"/>
      <c r="AO75" s="106">
        <f t="shared" si="68"/>
        <v>0.95699545007741338</v>
      </c>
      <c r="AP75" s="106">
        <f t="shared" si="69"/>
        <v>0.96546582797242031</v>
      </c>
      <c r="AQ75" s="106">
        <f t="shared" si="70"/>
        <v>1.0035747189075375</v>
      </c>
      <c r="AR75" s="106">
        <f t="shared" si="71"/>
        <v>0.96152734399129647</v>
      </c>
      <c r="AS75" s="106">
        <f t="shared" si="72"/>
        <v>0.95694765495335743</v>
      </c>
      <c r="AT75" s="15"/>
      <c r="AU75" s="106">
        <f t="shared" si="107"/>
        <v>-4.3004549922586621E-2</v>
      </c>
      <c r="AV75" s="106">
        <f t="shared" si="108"/>
        <v>-3.453417202757969E-2</v>
      </c>
      <c r="AW75" s="106">
        <f t="shared" si="109"/>
        <v>3.5747189075374664E-3</v>
      </c>
      <c r="AX75" s="106">
        <f t="shared" si="110"/>
        <v>-3.8472656008703532E-2</v>
      </c>
      <c r="AY75" s="106">
        <f t="shared" si="111"/>
        <v>-4.3052345046642571E-2</v>
      </c>
      <c r="AZ75" s="15"/>
      <c r="BA75" s="106">
        <f t="shared" si="101"/>
        <v>-4.3004549922586621E-2</v>
      </c>
      <c r="BB75" s="106">
        <f t="shared" si="102"/>
        <v>-3.453417202757969E-2</v>
      </c>
      <c r="BC75" s="106">
        <f t="shared" si="103"/>
        <v>3.5747189075374664E-3</v>
      </c>
      <c r="BD75" s="107">
        <f t="shared" si="104"/>
        <v>-3.8472656008703532E-2</v>
      </c>
      <c r="BE75" s="106">
        <f t="shared" si="105"/>
        <v>-4.3052345046642571E-2</v>
      </c>
      <c r="BF75" s="109"/>
      <c r="BG75" s="223" t="str">
        <f t="shared" si="106"/>
        <v>24XX</v>
      </c>
      <c r="BH75" s="106">
        <f t="shared" si="112"/>
        <v>0.95699545007741338</v>
      </c>
      <c r="BI75" s="106">
        <f t="shared" si="113"/>
        <v>0.96546582797242031</v>
      </c>
      <c r="BJ75" s="106">
        <f t="shared" si="114"/>
        <v>1.0035747189075375</v>
      </c>
      <c r="BK75" s="106">
        <f t="shared" si="115"/>
        <v>0.96152734399129647</v>
      </c>
      <c r="BL75" s="106">
        <f t="shared" si="116"/>
        <v>0.95694765495335743</v>
      </c>
      <c r="BM75" s="109"/>
      <c r="BN75" s="15">
        <f>IF($Z75="NN",VLOOKUP("N",ylfactors,MATCH(BN$7,'Proposed Factors'!$J$3:$P$3,0),FALSE),IF('Query Result 1'!$Y75&lt;49,VLOOKUP("YA",ylfactors,MATCH(BN$7,'Proposed Factors'!$J$3:$P$3,0),FALSE),VLOOKUP("YB",ylfactors,MATCH(BN$7,'Proposed Factors'!$J$3:$P$3,0),FALSE)))</f>
        <v>1</v>
      </c>
      <c r="BO75" s="15">
        <f>IF($Z75="NN",VLOOKUP("N",ylfactors,MATCH(BO$7,'Proposed Factors'!$J$3:$P$3,0),FALSE),IF('Query Result 1'!$Y75&lt;49,VLOOKUP("YA",ylfactors,MATCH(BO$7,'Proposed Factors'!$J$3:$P$3,0),FALSE),VLOOKUP("YB",ylfactors,MATCH(BO$7,'Proposed Factors'!$J$3:$P$3,0),FALSE)))</f>
        <v>1</v>
      </c>
      <c r="BP75" s="15">
        <f>IF($Z75="NN",VLOOKUP("N",ylfactors,MATCH(BP$7,'Proposed Factors'!$J$3:$P$3,0),FALSE),IF('Query Result 1'!$Y75&lt;49,VLOOKUP("YA",ylfactors,MATCH(BP$7,'Proposed Factors'!$J$3:$P$3,0),FALSE),VLOOKUP("YB",ylfactors,MATCH(BP$7,'Proposed Factors'!$J$3:$P$3,0),FALSE)))</f>
        <v>1</v>
      </c>
      <c r="BQ75" s="15">
        <f>IF($Z75="NN",VLOOKUP("N",ylfactors,MATCH(BQ$7,'Proposed Factors'!$J$3:$P$3,0),FALSE),IF('Query Result 1'!$Y75&lt;49,VLOOKUP("YA",ylfactors,MATCH(BQ$7,'Proposed Factors'!$J$3:$P$3,0),FALSE),VLOOKUP("YB",ylfactors,MATCH(BQ$7,'Proposed Factors'!$J$3:$P$3,0),FALSE)))</f>
        <v>1</v>
      </c>
      <c r="BR75" s="15">
        <f>IF($Z75="NN",VLOOKUP("N",ylfactors,MATCH(BR$7,'Proposed Factors'!$J$3:$P$3,0),FALSE),IF('Query Result 1'!$Y75&lt;49,VLOOKUP("YA",ylfactors,MATCH(BR$7,'Proposed Factors'!$J$3:$P$3,0),FALSE),VLOOKUP("YB",ylfactors,MATCH(BR$7,'Proposed Factors'!$J$3:$P$3,0),FALSE)))</f>
        <v>1</v>
      </c>
      <c r="BS75" s="15"/>
      <c r="BT75" s="15" t="e">
        <f>IF($AA75="NN",1,IF($AA75="YY",VLOOKUP("YY",gsdfactors,MATCH(BT$7,'Proposed Factors'!$J$11:$P$11,0),FALSE),VLOOKUP(CONCATENATE($Z75,$AA75),gsdfactors,MATCH(BT$7,'Proposed Factors'!$J$11:$P$11,0),FALSE)))</f>
        <v>#N/A</v>
      </c>
      <c r="BU75" s="15" t="e">
        <f>IF($AA75="NN",1,IF($AA75="YY",VLOOKUP("YY",gsdfactors,MATCH(BU$7,'Proposed Factors'!$J$11:$P$11,0),FALSE),VLOOKUP(CONCATENATE($Z75,$AA75),gsdfactors,MATCH(BU$7,'Proposed Factors'!$J$11:$P$11,0),FALSE)))</f>
        <v>#N/A</v>
      </c>
      <c r="BV75" s="15" t="e">
        <f>IF($AA75="NN",1,IF($AA75="YY",VLOOKUP("YY",gsdfactors,MATCH(BV$7,'Proposed Factors'!$J$11:$P$11,0),FALSE),VLOOKUP(CONCATENATE($Z75,$AA75),gsdfactors,MATCH(BV$7,'Proposed Factors'!$J$11:$P$11,0),FALSE)))</f>
        <v>#N/A</v>
      </c>
      <c r="BW75" s="15" t="e">
        <f>IF($AA75="NN",1,IF($AA75="YY",VLOOKUP("YY",gsdfactors,MATCH(BW$7,'Proposed Factors'!$J$11:$P$11,0),FALSE),VLOOKUP(CONCATENATE($Z75,$AA75),gsdfactors,MATCH(BW$7,'Proposed Factors'!$J$11:$P$11,0),FALSE)))</f>
        <v>#N/A</v>
      </c>
      <c r="BX75" s="15" t="e">
        <f>IF($AA75="NN",1,IF($AA75="YY",VLOOKUP("YY",gsdfactors,MATCH(BX$7,'Proposed Factors'!$J$11:$P$11,0),FALSE),VLOOKUP(CONCATENATE($Z75,$AA75),gsdfactors,MATCH(BX$7,'Proposed Factors'!$J$11:$P$11,0),FALSE)))</f>
        <v>#N/A</v>
      </c>
      <c r="BZ75" s="55" t="e">
        <f t="shared" si="73"/>
        <v>#N/A</v>
      </c>
      <c r="CA75" s="55" t="e">
        <f t="shared" si="74"/>
        <v>#N/A</v>
      </c>
      <c r="CB75" s="55" t="e">
        <f t="shared" si="75"/>
        <v>#N/A</v>
      </c>
      <c r="CC75" s="55" t="e">
        <f t="shared" si="76"/>
        <v>#N/A</v>
      </c>
      <c r="CD75" s="55" t="e">
        <f t="shared" si="77"/>
        <v>#N/A</v>
      </c>
      <c r="CF75" s="55" t="e">
        <f t="shared" si="78"/>
        <v>#N/A</v>
      </c>
      <c r="CG75" s="55" t="e">
        <f t="shared" si="79"/>
        <v>#N/A</v>
      </c>
      <c r="CH75" s="55" t="e">
        <f t="shared" si="80"/>
        <v>#N/A</v>
      </c>
      <c r="CI75" s="55" t="e">
        <f t="shared" si="81"/>
        <v>#N/A</v>
      </c>
      <c r="CJ75" s="55" t="e">
        <f t="shared" si="82"/>
        <v>#N/A</v>
      </c>
      <c r="CL75" s="55" t="str">
        <f t="shared" si="83"/>
        <v>24MS</v>
      </c>
      <c r="CM75" s="58">
        <f t="shared" si="84"/>
        <v>1.7494780723750747E-3</v>
      </c>
      <c r="CN75" s="58">
        <f t="shared" si="85"/>
        <v>1.4698712318086074E-3</v>
      </c>
      <c r="CO75" s="58">
        <f t="shared" si="86"/>
        <v>1.6821869967201194E-3</v>
      </c>
      <c r="CP75" s="58">
        <f t="shared" si="87"/>
        <v>1.6919952526084651E-3</v>
      </c>
      <c r="CQ75" s="58">
        <f t="shared" si="88"/>
        <v>1.7398512692239107E-3</v>
      </c>
      <c r="CR75" s="5">
        <f t="shared" si="117"/>
        <v>0.95699545007741338</v>
      </c>
      <c r="CS75" s="5">
        <f t="shared" si="118"/>
        <v>0.96546582797242031</v>
      </c>
      <c r="CT75" s="5">
        <f t="shared" si="119"/>
        <v>1.0035747189075375</v>
      </c>
      <c r="CU75" s="5">
        <f t="shared" si="120"/>
        <v>0.96152734399129647</v>
      </c>
      <c r="CV75" s="5">
        <f t="shared" si="121"/>
        <v>0.95694765495335743</v>
      </c>
    </row>
    <row r="76" spans="1:100" x14ac:dyDescent="0.25">
      <c r="A76" s="174" t="str">
        <f t="shared" si="89"/>
        <v>NNNN</v>
      </c>
      <c r="B76" s="174" t="str">
        <f t="shared" si="90"/>
        <v>NNNN</v>
      </c>
      <c r="C76" s="29" t="str">
        <f t="shared" si="91"/>
        <v>NN</v>
      </c>
      <c r="D76" s="29" t="str">
        <f t="shared" si="92"/>
        <v>N</v>
      </c>
      <c r="E76" s="29" t="str">
        <f t="shared" si="67"/>
        <v>N</v>
      </c>
      <c r="F76" s="175" t="s">
        <v>5</v>
      </c>
      <c r="G76" s="175" t="s">
        <v>6</v>
      </c>
      <c r="H76" s="175" t="s">
        <v>7</v>
      </c>
      <c r="I76" s="176">
        <v>60</v>
      </c>
      <c r="J76" s="175" t="s">
        <v>5</v>
      </c>
      <c r="K76" s="175" t="s">
        <v>5</v>
      </c>
      <c r="L76" s="176">
        <v>1124</v>
      </c>
      <c r="M76" s="176">
        <v>864</v>
      </c>
      <c r="N76" s="176">
        <v>1066</v>
      </c>
      <c r="O76" s="176">
        <v>938</v>
      </c>
      <c r="P76" s="176">
        <v>1104</v>
      </c>
      <c r="Q76" s="1"/>
      <c r="R76" s="13" t="s">
        <v>197</v>
      </c>
      <c r="S76" s="35">
        <v>16706</v>
      </c>
      <c r="T76" s="35">
        <v>9126</v>
      </c>
      <c r="U76" s="35">
        <v>15304</v>
      </c>
      <c r="V76" s="35">
        <v>15132</v>
      </c>
      <c r="W76" s="35">
        <v>16448</v>
      </c>
      <c r="X76" s="35"/>
      <c r="Y76" s="53">
        <f t="shared" si="93"/>
        <v>25</v>
      </c>
      <c r="Z76" s="52" t="str">
        <f t="shared" si="94"/>
        <v>FM</v>
      </c>
      <c r="AA76" s="52" t="str">
        <f t="shared" si="95"/>
        <v>FM</v>
      </c>
      <c r="AB76" s="1"/>
      <c r="AC76" s="128">
        <f t="shared" si="96"/>
        <v>4.6391715360473013E-3</v>
      </c>
      <c r="AD76" s="128">
        <f t="shared" si="97"/>
        <v>4.3708194400408438E-3</v>
      </c>
      <c r="AE76" s="128">
        <f t="shared" si="98"/>
        <v>4.8980574196736508E-3</v>
      </c>
      <c r="AF76" s="128">
        <f t="shared" si="99"/>
        <v>5.0123868759732364E-3</v>
      </c>
      <c r="AG76" s="128">
        <f t="shared" si="100"/>
        <v>4.6630395431309897E-3</v>
      </c>
      <c r="AI76" s="129">
        <f t="shared" si="66"/>
        <v>1.0289999999999999</v>
      </c>
      <c r="AJ76" s="51">
        <f t="shared" si="66"/>
        <v>1.0269999999999999</v>
      </c>
      <c r="AK76" s="48">
        <f t="shared" si="66"/>
        <v>1.0569999999999999</v>
      </c>
      <c r="AL76" s="51">
        <f t="shared" si="66"/>
        <v>1.02</v>
      </c>
      <c r="AM76" s="49">
        <f t="shared" si="66"/>
        <v>1.006</v>
      </c>
      <c r="AN76" s="15"/>
      <c r="AO76" s="106">
        <f t="shared" si="68"/>
        <v>0.9532897561758551</v>
      </c>
      <c r="AP76" s="106">
        <f t="shared" si="69"/>
        <v>0.96078818345704997</v>
      </c>
      <c r="AQ76" s="106">
        <f t="shared" si="70"/>
        <v>0.99697225365156672</v>
      </c>
      <c r="AR76" s="106">
        <f t="shared" si="71"/>
        <v>0.96152734399129647</v>
      </c>
      <c r="AS76" s="106">
        <f t="shared" si="72"/>
        <v>0.95694765495335743</v>
      </c>
      <c r="AT76" s="15"/>
      <c r="AU76" s="106">
        <f t="shared" si="107"/>
        <v>-4.6710243824144904E-2</v>
      </c>
      <c r="AV76" s="106">
        <f t="shared" si="108"/>
        <v>-3.9211816542950029E-2</v>
      </c>
      <c r="AW76" s="106">
        <f t="shared" si="109"/>
        <v>-3.0277463484332801E-3</v>
      </c>
      <c r="AX76" s="106">
        <f t="shared" si="110"/>
        <v>-3.8472656008703532E-2</v>
      </c>
      <c r="AY76" s="106">
        <f t="shared" si="111"/>
        <v>-4.3052345046642571E-2</v>
      </c>
      <c r="AZ76" s="15"/>
      <c r="BA76" s="106">
        <f t="shared" si="101"/>
        <v>-4.6710243824144904E-2</v>
      </c>
      <c r="BB76" s="106">
        <f t="shared" si="102"/>
        <v>-3.9211816542950029E-2</v>
      </c>
      <c r="BC76" s="106">
        <f t="shared" si="103"/>
        <v>-3.0277463484332801E-3</v>
      </c>
      <c r="BD76" s="107">
        <f t="shared" si="104"/>
        <v>-3.8472656008703532E-2</v>
      </c>
      <c r="BE76" s="106">
        <f t="shared" si="105"/>
        <v>-4.3052345046642571E-2</v>
      </c>
      <c r="BF76" s="109"/>
      <c r="BG76" s="223" t="str">
        <f t="shared" si="106"/>
        <v>25XX</v>
      </c>
      <c r="BH76" s="106">
        <f t="shared" si="112"/>
        <v>0.9532897561758551</v>
      </c>
      <c r="BI76" s="106">
        <f t="shared" si="113"/>
        <v>0.96078818345704997</v>
      </c>
      <c r="BJ76" s="106">
        <f t="shared" si="114"/>
        <v>0.99697225365156672</v>
      </c>
      <c r="BK76" s="106">
        <f t="shared" si="115"/>
        <v>0.96152734399129647</v>
      </c>
      <c r="BL76" s="106">
        <f t="shared" si="116"/>
        <v>0.95694765495335743</v>
      </c>
      <c r="BM76" s="109"/>
      <c r="BN76" s="15">
        <f>IF($Z76="NN",VLOOKUP("N",ylfactors,MATCH(BN$7,'Proposed Factors'!$J$3:$P$3,0),FALSE),IF('Query Result 1'!$Y76&lt;49,VLOOKUP("YA",ylfactors,MATCH(BN$7,'Proposed Factors'!$J$3:$P$3,0),FALSE),VLOOKUP("YB",ylfactors,MATCH(BN$7,'Proposed Factors'!$J$3:$P$3,0),FALSE)))</f>
        <v>1</v>
      </c>
      <c r="BO76" s="15">
        <f>IF($Z76="NN",VLOOKUP("N",ylfactors,MATCH(BO$7,'Proposed Factors'!$J$3:$P$3,0),FALSE),IF('Query Result 1'!$Y76&lt;49,VLOOKUP("YA",ylfactors,MATCH(BO$7,'Proposed Factors'!$J$3:$P$3,0),FALSE),VLOOKUP("YB",ylfactors,MATCH(BO$7,'Proposed Factors'!$J$3:$P$3,0),FALSE)))</f>
        <v>1</v>
      </c>
      <c r="BP76" s="15">
        <f>IF($Z76="NN",VLOOKUP("N",ylfactors,MATCH(BP$7,'Proposed Factors'!$J$3:$P$3,0),FALSE),IF('Query Result 1'!$Y76&lt;49,VLOOKUP("YA",ylfactors,MATCH(BP$7,'Proposed Factors'!$J$3:$P$3,0),FALSE),VLOOKUP("YB",ylfactors,MATCH(BP$7,'Proposed Factors'!$J$3:$P$3,0),FALSE)))</f>
        <v>1</v>
      </c>
      <c r="BQ76" s="15">
        <f>IF($Z76="NN",VLOOKUP("N",ylfactors,MATCH(BQ$7,'Proposed Factors'!$J$3:$P$3,0),FALSE),IF('Query Result 1'!$Y76&lt;49,VLOOKUP("YA",ylfactors,MATCH(BQ$7,'Proposed Factors'!$J$3:$P$3,0),FALSE),VLOOKUP("YB",ylfactors,MATCH(BQ$7,'Proposed Factors'!$J$3:$P$3,0),FALSE)))</f>
        <v>1</v>
      </c>
      <c r="BR76" s="15">
        <f>IF($Z76="NN",VLOOKUP("N",ylfactors,MATCH(BR$7,'Proposed Factors'!$J$3:$P$3,0),FALSE),IF('Query Result 1'!$Y76&lt;49,VLOOKUP("YA",ylfactors,MATCH(BR$7,'Proposed Factors'!$J$3:$P$3,0),FALSE),VLOOKUP("YB",ylfactors,MATCH(BR$7,'Proposed Factors'!$J$3:$P$3,0),FALSE)))</f>
        <v>1</v>
      </c>
      <c r="BS76" s="15"/>
      <c r="BT76" s="15" t="e">
        <f>IF($AA76="NN",1,IF($AA76="YY",VLOOKUP("YY",gsdfactors,MATCH(BT$7,'Proposed Factors'!$J$11:$P$11,0),FALSE),VLOOKUP(CONCATENATE($Z76,$AA76),gsdfactors,MATCH(BT$7,'Proposed Factors'!$J$11:$P$11,0),FALSE)))</f>
        <v>#N/A</v>
      </c>
      <c r="BU76" s="15" t="e">
        <f>IF($AA76="NN",1,IF($AA76="YY",VLOOKUP("YY",gsdfactors,MATCH(BU$7,'Proposed Factors'!$J$11:$P$11,0),FALSE),VLOOKUP(CONCATENATE($Z76,$AA76),gsdfactors,MATCH(BU$7,'Proposed Factors'!$J$11:$P$11,0),FALSE)))</f>
        <v>#N/A</v>
      </c>
      <c r="BV76" s="15" t="e">
        <f>IF($AA76="NN",1,IF($AA76="YY",VLOOKUP("YY",gsdfactors,MATCH(BV$7,'Proposed Factors'!$J$11:$P$11,0),FALSE),VLOOKUP(CONCATENATE($Z76,$AA76),gsdfactors,MATCH(BV$7,'Proposed Factors'!$J$11:$P$11,0),FALSE)))</f>
        <v>#N/A</v>
      </c>
      <c r="BW76" s="15" t="e">
        <f>IF($AA76="NN",1,IF($AA76="YY",VLOOKUP("YY",gsdfactors,MATCH(BW$7,'Proposed Factors'!$J$11:$P$11,0),FALSE),VLOOKUP(CONCATENATE($Z76,$AA76),gsdfactors,MATCH(BW$7,'Proposed Factors'!$J$11:$P$11,0),FALSE)))</f>
        <v>#N/A</v>
      </c>
      <c r="BX76" s="15" t="e">
        <f>IF($AA76="NN",1,IF($AA76="YY",VLOOKUP("YY",gsdfactors,MATCH(BX$7,'Proposed Factors'!$J$11:$P$11,0),FALSE),VLOOKUP(CONCATENATE($Z76,$AA76),gsdfactors,MATCH(BX$7,'Proposed Factors'!$J$11:$P$11,0),FALSE)))</f>
        <v>#N/A</v>
      </c>
      <c r="BZ76" s="55" t="e">
        <f t="shared" si="73"/>
        <v>#N/A</v>
      </c>
      <c r="CA76" s="55" t="e">
        <f t="shared" si="74"/>
        <v>#N/A</v>
      </c>
      <c r="CB76" s="55" t="e">
        <f t="shared" si="75"/>
        <v>#N/A</v>
      </c>
      <c r="CC76" s="55" t="e">
        <f t="shared" si="76"/>
        <v>#N/A</v>
      </c>
      <c r="CD76" s="55" t="e">
        <f t="shared" si="77"/>
        <v>#N/A</v>
      </c>
      <c r="CF76" s="55" t="e">
        <f t="shared" si="78"/>
        <v>#N/A</v>
      </c>
      <c r="CG76" s="55" t="e">
        <f t="shared" si="79"/>
        <v>#N/A</v>
      </c>
      <c r="CH76" s="55" t="e">
        <f t="shared" si="80"/>
        <v>#N/A</v>
      </c>
      <c r="CI76" s="55" t="e">
        <f t="shared" si="81"/>
        <v>#N/A</v>
      </c>
      <c r="CJ76" s="55" t="e">
        <f t="shared" si="82"/>
        <v>#N/A</v>
      </c>
      <c r="CL76" s="55" t="str">
        <f t="shared" si="83"/>
        <v>25FM</v>
      </c>
      <c r="CM76" s="58">
        <f t="shared" si="84"/>
        <v>4.6391715360473013E-3</v>
      </c>
      <c r="CN76" s="58">
        <f t="shared" si="85"/>
        <v>4.3708194400408438E-3</v>
      </c>
      <c r="CO76" s="58">
        <f t="shared" si="86"/>
        <v>4.8980574196736508E-3</v>
      </c>
      <c r="CP76" s="58">
        <f t="shared" si="87"/>
        <v>5.0123868759732364E-3</v>
      </c>
      <c r="CQ76" s="58">
        <f t="shared" si="88"/>
        <v>4.6630395431309897E-3</v>
      </c>
      <c r="CR76" s="5">
        <f t="shared" si="117"/>
        <v>0.9532897561758551</v>
      </c>
      <c r="CS76" s="5">
        <f t="shared" si="118"/>
        <v>0.96078818345704997</v>
      </c>
      <c r="CT76" s="5">
        <f t="shared" si="119"/>
        <v>0.99697225365156672</v>
      </c>
      <c r="CU76" s="5">
        <f t="shared" si="120"/>
        <v>0.96152734399129647</v>
      </c>
      <c r="CV76" s="5">
        <f t="shared" si="121"/>
        <v>0.95694765495335743</v>
      </c>
    </row>
    <row r="77" spans="1:100" x14ac:dyDescent="0.25">
      <c r="A77" s="174" t="str">
        <f t="shared" si="89"/>
        <v>NNNN</v>
      </c>
      <c r="B77" s="174" t="str">
        <f t="shared" si="90"/>
        <v>NNNN</v>
      </c>
      <c r="C77" s="29" t="str">
        <f t="shared" si="91"/>
        <v>NN</v>
      </c>
      <c r="D77" s="29" t="str">
        <f t="shared" si="92"/>
        <v>N</v>
      </c>
      <c r="E77" s="29" t="str">
        <f t="shared" si="67"/>
        <v>N</v>
      </c>
      <c r="F77" s="175" t="s">
        <v>5</v>
      </c>
      <c r="G77" s="175" t="s">
        <v>6</v>
      </c>
      <c r="H77" s="175" t="s">
        <v>7</v>
      </c>
      <c r="I77" s="176">
        <v>61</v>
      </c>
      <c r="J77" s="175" t="s">
        <v>5</v>
      </c>
      <c r="K77" s="175" t="s">
        <v>5</v>
      </c>
      <c r="L77" s="176">
        <v>1041</v>
      </c>
      <c r="M77" s="176">
        <v>816</v>
      </c>
      <c r="N77" s="176">
        <v>952</v>
      </c>
      <c r="O77" s="176">
        <v>863</v>
      </c>
      <c r="P77" s="176">
        <v>1010</v>
      </c>
      <c r="Q77" s="1"/>
      <c r="R77" s="13" t="s">
        <v>281</v>
      </c>
      <c r="S77" s="35">
        <v>7025</v>
      </c>
      <c r="T77" s="35">
        <v>3679</v>
      </c>
      <c r="U77" s="35">
        <v>6335</v>
      </c>
      <c r="V77" s="35">
        <v>6211</v>
      </c>
      <c r="W77" s="35">
        <v>6911</v>
      </c>
      <c r="X77" s="35"/>
      <c r="Y77" s="53">
        <f t="shared" si="93"/>
        <v>25</v>
      </c>
      <c r="Z77" s="52" t="str">
        <f t="shared" si="94"/>
        <v>FS</v>
      </c>
      <c r="AA77" s="52" t="str">
        <f t="shared" si="95"/>
        <v>FS</v>
      </c>
      <c r="AB77" s="1"/>
      <c r="AC77" s="128">
        <f t="shared" si="96"/>
        <v>1.95080689816427E-3</v>
      </c>
      <c r="AD77" s="128">
        <f t="shared" si="97"/>
        <v>1.7620255007572065E-3</v>
      </c>
      <c r="AE77" s="128">
        <f t="shared" si="98"/>
        <v>2.0275218082614075E-3</v>
      </c>
      <c r="AF77" s="128">
        <f t="shared" si="99"/>
        <v>2.0573575790820628E-3</v>
      </c>
      <c r="AG77" s="128">
        <f t="shared" si="100"/>
        <v>1.9592817535614218E-3</v>
      </c>
      <c r="AI77" s="129">
        <f t="shared" si="66"/>
        <v>1.0289999999999999</v>
      </c>
      <c r="AJ77" s="51">
        <f t="shared" si="66"/>
        <v>1.0269999999999999</v>
      </c>
      <c r="AK77" s="48">
        <f t="shared" si="66"/>
        <v>1.0569999999999999</v>
      </c>
      <c r="AL77" s="51">
        <f t="shared" si="66"/>
        <v>1.02</v>
      </c>
      <c r="AM77" s="49">
        <f t="shared" si="66"/>
        <v>1.006</v>
      </c>
      <c r="AN77" s="15"/>
      <c r="AO77" s="106">
        <f t="shared" si="68"/>
        <v>0.9532897561758551</v>
      </c>
      <c r="AP77" s="106">
        <f t="shared" si="69"/>
        <v>0.96078818345704997</v>
      </c>
      <c r="AQ77" s="106">
        <f t="shared" si="70"/>
        <v>0.99697225365156672</v>
      </c>
      <c r="AR77" s="106">
        <f t="shared" si="71"/>
        <v>0.96152734399129647</v>
      </c>
      <c r="AS77" s="106">
        <f t="shared" si="72"/>
        <v>0.95694765495335743</v>
      </c>
      <c r="AT77" s="15"/>
      <c r="AU77" s="106">
        <f t="shared" si="107"/>
        <v>-4.6710243824144904E-2</v>
      </c>
      <c r="AV77" s="106">
        <f t="shared" si="108"/>
        <v>-3.9211816542950029E-2</v>
      </c>
      <c r="AW77" s="106">
        <f t="shared" si="109"/>
        <v>-3.0277463484332801E-3</v>
      </c>
      <c r="AX77" s="106">
        <f t="shared" si="110"/>
        <v>-3.8472656008703532E-2</v>
      </c>
      <c r="AY77" s="106">
        <f t="shared" si="111"/>
        <v>-4.3052345046642571E-2</v>
      </c>
      <c r="AZ77" s="15"/>
      <c r="BA77" s="106">
        <f t="shared" si="101"/>
        <v>-4.6710243824144904E-2</v>
      </c>
      <c r="BB77" s="106">
        <f t="shared" si="102"/>
        <v>-3.9211816542950029E-2</v>
      </c>
      <c r="BC77" s="106">
        <f t="shared" si="103"/>
        <v>-3.0277463484332801E-3</v>
      </c>
      <c r="BD77" s="107">
        <f t="shared" si="104"/>
        <v>-3.8472656008703532E-2</v>
      </c>
      <c r="BE77" s="106">
        <f t="shared" si="105"/>
        <v>-4.3052345046642571E-2</v>
      </c>
      <c r="BF77" s="109"/>
      <c r="BG77" s="223" t="str">
        <f t="shared" si="106"/>
        <v>25XX</v>
      </c>
      <c r="BH77" s="106">
        <f t="shared" si="112"/>
        <v>0.9532897561758551</v>
      </c>
      <c r="BI77" s="106">
        <f t="shared" si="113"/>
        <v>0.96078818345704997</v>
      </c>
      <c r="BJ77" s="106">
        <f t="shared" si="114"/>
        <v>0.99697225365156672</v>
      </c>
      <c r="BK77" s="106">
        <f t="shared" si="115"/>
        <v>0.96152734399129647</v>
      </c>
      <c r="BL77" s="106">
        <f t="shared" si="116"/>
        <v>0.95694765495335743</v>
      </c>
      <c r="BM77" s="109"/>
      <c r="BN77" s="15">
        <f>IF($Z77="NN",VLOOKUP("N",ylfactors,MATCH(BN$7,'Proposed Factors'!$J$3:$P$3,0),FALSE),IF('Query Result 1'!$Y77&lt;49,VLOOKUP("YA",ylfactors,MATCH(BN$7,'Proposed Factors'!$J$3:$P$3,0),FALSE),VLOOKUP("YB",ylfactors,MATCH(BN$7,'Proposed Factors'!$J$3:$P$3,0),FALSE)))</f>
        <v>1</v>
      </c>
      <c r="BO77" s="15">
        <f>IF($Z77="NN",VLOOKUP("N",ylfactors,MATCH(BO$7,'Proposed Factors'!$J$3:$P$3,0),FALSE),IF('Query Result 1'!$Y77&lt;49,VLOOKUP("YA",ylfactors,MATCH(BO$7,'Proposed Factors'!$J$3:$P$3,0),FALSE),VLOOKUP("YB",ylfactors,MATCH(BO$7,'Proposed Factors'!$J$3:$P$3,0),FALSE)))</f>
        <v>1</v>
      </c>
      <c r="BP77" s="15">
        <f>IF($Z77="NN",VLOOKUP("N",ylfactors,MATCH(BP$7,'Proposed Factors'!$J$3:$P$3,0),FALSE),IF('Query Result 1'!$Y77&lt;49,VLOOKUP("YA",ylfactors,MATCH(BP$7,'Proposed Factors'!$J$3:$P$3,0),FALSE),VLOOKUP("YB",ylfactors,MATCH(BP$7,'Proposed Factors'!$J$3:$P$3,0),FALSE)))</f>
        <v>1</v>
      </c>
      <c r="BQ77" s="15">
        <f>IF($Z77="NN",VLOOKUP("N",ylfactors,MATCH(BQ$7,'Proposed Factors'!$J$3:$P$3,0),FALSE),IF('Query Result 1'!$Y77&lt;49,VLOOKUP("YA",ylfactors,MATCH(BQ$7,'Proposed Factors'!$J$3:$P$3,0),FALSE),VLOOKUP("YB",ylfactors,MATCH(BQ$7,'Proposed Factors'!$J$3:$P$3,0),FALSE)))</f>
        <v>1</v>
      </c>
      <c r="BR77" s="15">
        <f>IF($Z77="NN",VLOOKUP("N",ylfactors,MATCH(BR$7,'Proposed Factors'!$J$3:$P$3,0),FALSE),IF('Query Result 1'!$Y77&lt;49,VLOOKUP("YA",ylfactors,MATCH(BR$7,'Proposed Factors'!$J$3:$P$3,0),FALSE),VLOOKUP("YB",ylfactors,MATCH(BR$7,'Proposed Factors'!$J$3:$P$3,0),FALSE)))</f>
        <v>1</v>
      </c>
      <c r="BS77" s="15"/>
      <c r="BT77" s="15" t="e">
        <f>IF($AA77="NN",1,IF($AA77="YY",VLOOKUP("YY",gsdfactors,MATCH(BT$7,'Proposed Factors'!$J$11:$P$11,0),FALSE),VLOOKUP(CONCATENATE($Z77,$AA77),gsdfactors,MATCH(BT$7,'Proposed Factors'!$J$11:$P$11,0),FALSE)))</f>
        <v>#N/A</v>
      </c>
      <c r="BU77" s="15" t="e">
        <f>IF($AA77="NN",1,IF($AA77="YY",VLOOKUP("YY",gsdfactors,MATCH(BU$7,'Proposed Factors'!$J$11:$P$11,0),FALSE),VLOOKUP(CONCATENATE($Z77,$AA77),gsdfactors,MATCH(BU$7,'Proposed Factors'!$J$11:$P$11,0),FALSE)))</f>
        <v>#N/A</v>
      </c>
      <c r="BV77" s="15" t="e">
        <f>IF($AA77="NN",1,IF($AA77="YY",VLOOKUP("YY",gsdfactors,MATCH(BV$7,'Proposed Factors'!$J$11:$P$11,0),FALSE),VLOOKUP(CONCATENATE($Z77,$AA77),gsdfactors,MATCH(BV$7,'Proposed Factors'!$J$11:$P$11,0),FALSE)))</f>
        <v>#N/A</v>
      </c>
      <c r="BW77" s="15" t="e">
        <f>IF($AA77="NN",1,IF($AA77="YY",VLOOKUP("YY",gsdfactors,MATCH(BW$7,'Proposed Factors'!$J$11:$P$11,0),FALSE),VLOOKUP(CONCATENATE($Z77,$AA77),gsdfactors,MATCH(BW$7,'Proposed Factors'!$J$11:$P$11,0),FALSE)))</f>
        <v>#N/A</v>
      </c>
      <c r="BX77" s="15" t="e">
        <f>IF($AA77="NN",1,IF($AA77="YY",VLOOKUP("YY",gsdfactors,MATCH(BX$7,'Proposed Factors'!$J$11:$P$11,0),FALSE),VLOOKUP(CONCATENATE($Z77,$AA77),gsdfactors,MATCH(BX$7,'Proposed Factors'!$J$11:$P$11,0),FALSE)))</f>
        <v>#N/A</v>
      </c>
      <c r="BZ77" s="55" t="e">
        <f t="shared" si="73"/>
        <v>#N/A</v>
      </c>
      <c r="CA77" s="55" t="e">
        <f t="shared" si="74"/>
        <v>#N/A</v>
      </c>
      <c r="CB77" s="55" t="e">
        <f t="shared" si="75"/>
        <v>#N/A</v>
      </c>
      <c r="CC77" s="55" t="e">
        <f t="shared" si="76"/>
        <v>#N/A</v>
      </c>
      <c r="CD77" s="55" t="e">
        <f t="shared" si="77"/>
        <v>#N/A</v>
      </c>
      <c r="CF77" s="55" t="e">
        <f t="shared" si="78"/>
        <v>#N/A</v>
      </c>
      <c r="CG77" s="55" t="e">
        <f t="shared" si="79"/>
        <v>#N/A</v>
      </c>
      <c r="CH77" s="55" t="e">
        <f t="shared" si="80"/>
        <v>#N/A</v>
      </c>
      <c r="CI77" s="55" t="e">
        <f t="shared" si="81"/>
        <v>#N/A</v>
      </c>
      <c r="CJ77" s="55" t="e">
        <f t="shared" si="82"/>
        <v>#N/A</v>
      </c>
      <c r="CL77" s="55" t="str">
        <f t="shared" si="83"/>
        <v>25FS</v>
      </c>
      <c r="CM77" s="58">
        <f t="shared" si="84"/>
        <v>1.95080689816427E-3</v>
      </c>
      <c r="CN77" s="58">
        <f t="shared" si="85"/>
        <v>1.7620255007572065E-3</v>
      </c>
      <c r="CO77" s="58">
        <f t="shared" si="86"/>
        <v>2.0275218082614075E-3</v>
      </c>
      <c r="CP77" s="58">
        <f t="shared" si="87"/>
        <v>2.0573575790820628E-3</v>
      </c>
      <c r="CQ77" s="58">
        <f t="shared" si="88"/>
        <v>1.9592817535614218E-3</v>
      </c>
      <c r="CR77" s="5">
        <f t="shared" si="117"/>
        <v>0.9532897561758551</v>
      </c>
      <c r="CS77" s="5">
        <f t="shared" si="118"/>
        <v>0.96078818345704997</v>
      </c>
      <c r="CT77" s="5">
        <f t="shared" si="119"/>
        <v>0.99697225365156672</v>
      </c>
      <c r="CU77" s="5">
        <f t="shared" si="120"/>
        <v>0.96152734399129647</v>
      </c>
      <c r="CV77" s="5">
        <f t="shared" si="121"/>
        <v>0.95694765495335743</v>
      </c>
    </row>
    <row r="78" spans="1:100" x14ac:dyDescent="0.25">
      <c r="A78" s="174" t="str">
        <f t="shared" si="89"/>
        <v>NNNN</v>
      </c>
      <c r="B78" s="174" t="str">
        <f t="shared" si="90"/>
        <v>NNNN</v>
      </c>
      <c r="C78" s="29" t="str">
        <f t="shared" si="91"/>
        <v>NN</v>
      </c>
      <c r="D78" s="29" t="str">
        <f t="shared" si="92"/>
        <v>N</v>
      </c>
      <c r="E78" s="29" t="str">
        <f t="shared" si="67"/>
        <v>N</v>
      </c>
      <c r="F78" s="175" t="s">
        <v>5</v>
      </c>
      <c r="G78" s="175" t="s">
        <v>6</v>
      </c>
      <c r="H78" s="175" t="s">
        <v>7</v>
      </c>
      <c r="I78" s="176">
        <v>62</v>
      </c>
      <c r="J78" s="175" t="s">
        <v>5</v>
      </c>
      <c r="K78" s="175" t="s">
        <v>5</v>
      </c>
      <c r="L78" s="176">
        <v>941</v>
      </c>
      <c r="M78" s="176">
        <v>730</v>
      </c>
      <c r="N78" s="176">
        <v>876</v>
      </c>
      <c r="O78" s="176">
        <v>767</v>
      </c>
      <c r="P78" s="176">
        <v>920</v>
      </c>
      <c r="Q78" s="1"/>
      <c r="R78" s="13" t="s">
        <v>365</v>
      </c>
      <c r="S78" s="35">
        <v>15337</v>
      </c>
      <c r="T78" s="35">
        <v>7998</v>
      </c>
      <c r="U78" s="35">
        <v>13488</v>
      </c>
      <c r="V78" s="35">
        <v>13254</v>
      </c>
      <c r="W78" s="35">
        <v>15013</v>
      </c>
      <c r="X78" s="35"/>
      <c r="Y78" s="53">
        <f t="shared" si="93"/>
        <v>25</v>
      </c>
      <c r="Z78" s="52" t="str">
        <f t="shared" si="94"/>
        <v>MM</v>
      </c>
      <c r="AA78" s="52" t="str">
        <f t="shared" si="95"/>
        <v>MM</v>
      </c>
      <c r="AB78" s="1"/>
      <c r="AC78" s="128">
        <f t="shared" si="96"/>
        <v>4.2590071739708763E-3</v>
      </c>
      <c r="AD78" s="128">
        <f t="shared" si="97"/>
        <v>3.8305735131981887E-3</v>
      </c>
      <c r="AE78" s="128">
        <f t="shared" si="98"/>
        <v>4.3168451696653292E-3</v>
      </c>
      <c r="AF78" s="128">
        <f t="shared" si="99"/>
        <v>4.3903103128568122E-3</v>
      </c>
      <c r="AG78" s="128">
        <f t="shared" si="100"/>
        <v>4.2562142911615726E-3</v>
      </c>
      <c r="AI78" s="129">
        <f t="shared" ref="AI78:AM87" si="122">IFERROR(IF($Z78="NN",VLOOKUP(CONCATENATE(AI$7,"NNXXX"),bdfactors,8,FALSE),VLOOKUP(CONCATENATE(AI$7,$Y78,$Z78),bdfactors,8,FALSE)),VLOOKUP(CONCATENATE(AI$7,$Y78,"XX"),bdfactors,8,FALSE))</f>
        <v>1.0289999999999999</v>
      </c>
      <c r="AJ78" s="51">
        <f t="shared" si="122"/>
        <v>1.0269999999999999</v>
      </c>
      <c r="AK78" s="48">
        <f t="shared" si="122"/>
        <v>1.0569999999999999</v>
      </c>
      <c r="AL78" s="51">
        <f t="shared" si="122"/>
        <v>1.02</v>
      </c>
      <c r="AM78" s="49">
        <f t="shared" si="122"/>
        <v>1.006</v>
      </c>
      <c r="AN78" s="15"/>
      <c r="AO78" s="106">
        <f t="shared" si="68"/>
        <v>0.9532897561758551</v>
      </c>
      <c r="AP78" s="106">
        <f t="shared" si="69"/>
        <v>0.96078818345704997</v>
      </c>
      <c r="AQ78" s="106">
        <f t="shared" si="70"/>
        <v>0.99697225365156672</v>
      </c>
      <c r="AR78" s="106">
        <f t="shared" si="71"/>
        <v>0.96152734399129647</v>
      </c>
      <c r="AS78" s="106">
        <f t="shared" si="72"/>
        <v>0.95694765495335743</v>
      </c>
      <c r="AT78" s="15"/>
      <c r="AU78" s="106">
        <f t="shared" si="107"/>
        <v>-4.6710243824144904E-2</v>
      </c>
      <c r="AV78" s="106">
        <f t="shared" si="108"/>
        <v>-3.9211816542950029E-2</v>
      </c>
      <c r="AW78" s="106">
        <f t="shared" si="109"/>
        <v>-3.0277463484332801E-3</v>
      </c>
      <c r="AX78" s="106">
        <f t="shared" si="110"/>
        <v>-3.8472656008703532E-2</v>
      </c>
      <c r="AY78" s="106">
        <f t="shared" si="111"/>
        <v>-4.3052345046642571E-2</v>
      </c>
      <c r="AZ78" s="15"/>
      <c r="BA78" s="106">
        <f t="shared" si="101"/>
        <v>-4.6710243824144904E-2</v>
      </c>
      <c r="BB78" s="106">
        <f t="shared" si="102"/>
        <v>-3.9211816542950029E-2</v>
      </c>
      <c r="BC78" s="106">
        <f t="shared" si="103"/>
        <v>-3.0277463484332801E-3</v>
      </c>
      <c r="BD78" s="107">
        <f t="shared" si="104"/>
        <v>-3.8472656008703532E-2</v>
      </c>
      <c r="BE78" s="106">
        <f t="shared" si="105"/>
        <v>-4.3052345046642571E-2</v>
      </c>
      <c r="BF78" s="109"/>
      <c r="BG78" s="223" t="str">
        <f t="shared" si="106"/>
        <v>25XX</v>
      </c>
      <c r="BH78" s="106">
        <f t="shared" si="112"/>
        <v>0.9532897561758551</v>
      </c>
      <c r="BI78" s="106">
        <f t="shared" si="113"/>
        <v>0.96078818345704997</v>
      </c>
      <c r="BJ78" s="106">
        <f t="shared" si="114"/>
        <v>0.99697225365156672</v>
      </c>
      <c r="BK78" s="106">
        <f t="shared" si="115"/>
        <v>0.96152734399129647</v>
      </c>
      <c r="BL78" s="106">
        <f t="shared" si="116"/>
        <v>0.95694765495335743</v>
      </c>
      <c r="BM78" s="109"/>
      <c r="BN78" s="15">
        <f>IF($Z78="NN",VLOOKUP("N",ylfactors,MATCH(BN$7,'Proposed Factors'!$J$3:$P$3,0),FALSE),IF('Query Result 1'!$Y78&lt;49,VLOOKUP("YA",ylfactors,MATCH(BN$7,'Proposed Factors'!$J$3:$P$3,0),FALSE),VLOOKUP("YB",ylfactors,MATCH(BN$7,'Proposed Factors'!$J$3:$P$3,0),FALSE)))</f>
        <v>1</v>
      </c>
      <c r="BO78" s="15">
        <f>IF($Z78="NN",VLOOKUP("N",ylfactors,MATCH(BO$7,'Proposed Factors'!$J$3:$P$3,0),FALSE),IF('Query Result 1'!$Y78&lt;49,VLOOKUP("YA",ylfactors,MATCH(BO$7,'Proposed Factors'!$J$3:$P$3,0),FALSE),VLOOKUP("YB",ylfactors,MATCH(BO$7,'Proposed Factors'!$J$3:$P$3,0),FALSE)))</f>
        <v>1</v>
      </c>
      <c r="BP78" s="15">
        <f>IF($Z78="NN",VLOOKUP("N",ylfactors,MATCH(BP$7,'Proposed Factors'!$J$3:$P$3,0),FALSE),IF('Query Result 1'!$Y78&lt;49,VLOOKUP("YA",ylfactors,MATCH(BP$7,'Proposed Factors'!$J$3:$P$3,0),FALSE),VLOOKUP("YB",ylfactors,MATCH(BP$7,'Proposed Factors'!$J$3:$P$3,0),FALSE)))</f>
        <v>1</v>
      </c>
      <c r="BQ78" s="15">
        <f>IF($Z78="NN",VLOOKUP("N",ylfactors,MATCH(BQ$7,'Proposed Factors'!$J$3:$P$3,0),FALSE),IF('Query Result 1'!$Y78&lt;49,VLOOKUP("YA",ylfactors,MATCH(BQ$7,'Proposed Factors'!$J$3:$P$3,0),FALSE),VLOOKUP("YB",ylfactors,MATCH(BQ$7,'Proposed Factors'!$J$3:$P$3,0),FALSE)))</f>
        <v>1</v>
      </c>
      <c r="BR78" s="15">
        <f>IF($Z78="NN",VLOOKUP("N",ylfactors,MATCH(BR$7,'Proposed Factors'!$J$3:$P$3,0),FALSE),IF('Query Result 1'!$Y78&lt;49,VLOOKUP("YA",ylfactors,MATCH(BR$7,'Proposed Factors'!$J$3:$P$3,0),FALSE),VLOOKUP("YB",ylfactors,MATCH(BR$7,'Proposed Factors'!$J$3:$P$3,0),FALSE)))</f>
        <v>1</v>
      </c>
      <c r="BS78" s="15"/>
      <c r="BT78" s="15" t="e">
        <f>IF($AA78="NN",1,IF($AA78="YY",VLOOKUP("YY",gsdfactors,MATCH(BT$7,'Proposed Factors'!$J$11:$P$11,0),FALSE),VLOOKUP(CONCATENATE($Z78,$AA78),gsdfactors,MATCH(BT$7,'Proposed Factors'!$J$11:$P$11,0),FALSE)))</f>
        <v>#N/A</v>
      </c>
      <c r="BU78" s="15" t="e">
        <f>IF($AA78="NN",1,IF($AA78="YY",VLOOKUP("YY",gsdfactors,MATCH(BU$7,'Proposed Factors'!$J$11:$P$11,0),FALSE),VLOOKUP(CONCATENATE($Z78,$AA78),gsdfactors,MATCH(BU$7,'Proposed Factors'!$J$11:$P$11,0),FALSE)))</f>
        <v>#N/A</v>
      </c>
      <c r="BV78" s="15" t="e">
        <f>IF($AA78="NN",1,IF($AA78="YY",VLOOKUP("YY",gsdfactors,MATCH(BV$7,'Proposed Factors'!$J$11:$P$11,0),FALSE),VLOOKUP(CONCATENATE($Z78,$AA78),gsdfactors,MATCH(BV$7,'Proposed Factors'!$J$11:$P$11,0),FALSE)))</f>
        <v>#N/A</v>
      </c>
      <c r="BW78" s="15" t="e">
        <f>IF($AA78="NN",1,IF($AA78="YY",VLOOKUP("YY",gsdfactors,MATCH(BW$7,'Proposed Factors'!$J$11:$P$11,0),FALSE),VLOOKUP(CONCATENATE($Z78,$AA78),gsdfactors,MATCH(BW$7,'Proposed Factors'!$J$11:$P$11,0),FALSE)))</f>
        <v>#N/A</v>
      </c>
      <c r="BX78" s="15" t="e">
        <f>IF($AA78="NN",1,IF($AA78="YY",VLOOKUP("YY",gsdfactors,MATCH(BX$7,'Proposed Factors'!$J$11:$P$11,0),FALSE),VLOOKUP(CONCATENATE($Z78,$AA78),gsdfactors,MATCH(BX$7,'Proposed Factors'!$J$11:$P$11,0),FALSE)))</f>
        <v>#N/A</v>
      </c>
      <c r="BZ78" s="55" t="e">
        <f t="shared" si="73"/>
        <v>#N/A</v>
      </c>
      <c r="CA78" s="55" t="e">
        <f t="shared" si="74"/>
        <v>#N/A</v>
      </c>
      <c r="CB78" s="55" t="e">
        <f t="shared" si="75"/>
        <v>#N/A</v>
      </c>
      <c r="CC78" s="55" t="e">
        <f t="shared" si="76"/>
        <v>#N/A</v>
      </c>
      <c r="CD78" s="55" t="e">
        <f t="shared" si="77"/>
        <v>#N/A</v>
      </c>
      <c r="CF78" s="55" t="e">
        <f t="shared" si="78"/>
        <v>#N/A</v>
      </c>
      <c r="CG78" s="55" t="e">
        <f t="shared" si="79"/>
        <v>#N/A</v>
      </c>
      <c r="CH78" s="55" t="e">
        <f t="shared" si="80"/>
        <v>#N/A</v>
      </c>
      <c r="CI78" s="55" t="e">
        <f t="shared" si="81"/>
        <v>#N/A</v>
      </c>
      <c r="CJ78" s="55" t="e">
        <f t="shared" si="82"/>
        <v>#N/A</v>
      </c>
      <c r="CL78" s="55" t="str">
        <f t="shared" si="83"/>
        <v>25MM</v>
      </c>
      <c r="CM78" s="58">
        <f t="shared" si="84"/>
        <v>4.2590071739708763E-3</v>
      </c>
      <c r="CN78" s="58">
        <f t="shared" si="85"/>
        <v>3.8305735131981887E-3</v>
      </c>
      <c r="CO78" s="58">
        <f t="shared" si="86"/>
        <v>4.3168451696653292E-3</v>
      </c>
      <c r="CP78" s="58">
        <f t="shared" si="87"/>
        <v>4.3903103128568122E-3</v>
      </c>
      <c r="CQ78" s="58">
        <f t="shared" si="88"/>
        <v>4.2562142911615726E-3</v>
      </c>
      <c r="CR78" s="5">
        <f t="shared" si="117"/>
        <v>0.9532897561758551</v>
      </c>
      <c r="CS78" s="5">
        <f t="shared" si="118"/>
        <v>0.96078818345704997</v>
      </c>
      <c r="CT78" s="5">
        <f t="shared" si="119"/>
        <v>0.99697225365156672</v>
      </c>
      <c r="CU78" s="5">
        <f t="shared" si="120"/>
        <v>0.96152734399129647</v>
      </c>
      <c r="CV78" s="5">
        <f t="shared" si="121"/>
        <v>0.95694765495335743</v>
      </c>
    </row>
    <row r="79" spans="1:100" x14ac:dyDescent="0.25">
      <c r="A79" s="174" t="str">
        <f t="shared" si="89"/>
        <v>NNNN</v>
      </c>
      <c r="B79" s="174" t="str">
        <f t="shared" si="90"/>
        <v>NNNN</v>
      </c>
      <c r="C79" s="29" t="str">
        <f t="shared" si="91"/>
        <v>NN</v>
      </c>
      <c r="D79" s="29" t="str">
        <f t="shared" si="92"/>
        <v>N</v>
      </c>
      <c r="E79" s="29" t="str">
        <f t="shared" si="67"/>
        <v>N</v>
      </c>
      <c r="F79" s="175" t="s">
        <v>5</v>
      </c>
      <c r="G79" s="175" t="s">
        <v>6</v>
      </c>
      <c r="H79" s="175" t="s">
        <v>7</v>
      </c>
      <c r="I79" s="176">
        <v>63</v>
      </c>
      <c r="J79" s="175" t="s">
        <v>5</v>
      </c>
      <c r="K79" s="175" t="s">
        <v>5</v>
      </c>
      <c r="L79" s="176">
        <v>836</v>
      </c>
      <c r="M79" s="176">
        <v>628</v>
      </c>
      <c r="N79" s="176">
        <v>755</v>
      </c>
      <c r="O79" s="176">
        <v>659</v>
      </c>
      <c r="P79" s="176">
        <v>816</v>
      </c>
      <c r="Q79" s="1"/>
      <c r="R79" s="13" t="s">
        <v>449</v>
      </c>
      <c r="S79" s="35">
        <v>6306</v>
      </c>
      <c r="T79" s="35">
        <v>3151</v>
      </c>
      <c r="U79" s="35">
        <v>5221</v>
      </c>
      <c r="V79" s="35">
        <v>5100</v>
      </c>
      <c r="W79" s="35">
        <v>6119</v>
      </c>
      <c r="X79" s="35"/>
      <c r="Y79" s="53">
        <f t="shared" si="93"/>
        <v>25</v>
      </c>
      <c r="Z79" s="52" t="str">
        <f t="shared" si="94"/>
        <v>MS</v>
      </c>
      <c r="AA79" s="52" t="str">
        <f t="shared" si="95"/>
        <v>MS</v>
      </c>
      <c r="AB79" s="1"/>
      <c r="AC79" s="128">
        <f t="shared" si="96"/>
        <v>1.751144241967813E-3</v>
      </c>
      <c r="AD79" s="128">
        <f t="shared" si="97"/>
        <v>1.5091444286180911E-3</v>
      </c>
      <c r="AE79" s="128">
        <f t="shared" si="98"/>
        <v>1.6709852187739237E-3</v>
      </c>
      <c r="AF79" s="128">
        <f t="shared" si="99"/>
        <v>1.6893452991979584E-3</v>
      </c>
      <c r="AG79" s="128">
        <f t="shared" si="100"/>
        <v>1.7347482347044336E-3</v>
      </c>
      <c r="AI79" s="129">
        <f t="shared" si="122"/>
        <v>1.0289999999999999</v>
      </c>
      <c r="AJ79" s="51">
        <f t="shared" si="122"/>
        <v>1.0269999999999999</v>
      </c>
      <c r="AK79" s="48">
        <f t="shared" si="122"/>
        <v>1.0569999999999999</v>
      </c>
      <c r="AL79" s="51">
        <f t="shared" si="122"/>
        <v>1.02</v>
      </c>
      <c r="AM79" s="49">
        <f t="shared" si="122"/>
        <v>1.006</v>
      </c>
      <c r="AN79" s="15"/>
      <c r="AO79" s="106">
        <f t="shared" si="68"/>
        <v>0.9532897561758551</v>
      </c>
      <c r="AP79" s="106">
        <f t="shared" si="69"/>
        <v>0.96078818345704997</v>
      </c>
      <c r="AQ79" s="106">
        <f t="shared" si="70"/>
        <v>0.99697225365156672</v>
      </c>
      <c r="AR79" s="106">
        <f t="shared" si="71"/>
        <v>0.96152734399129647</v>
      </c>
      <c r="AS79" s="106">
        <f t="shared" si="72"/>
        <v>0.95694765495335743</v>
      </c>
      <c r="AT79" s="15"/>
      <c r="AU79" s="106">
        <f t="shared" si="107"/>
        <v>-4.6710243824144904E-2</v>
      </c>
      <c r="AV79" s="106">
        <f t="shared" si="108"/>
        <v>-3.9211816542950029E-2</v>
      </c>
      <c r="AW79" s="106">
        <f t="shared" si="109"/>
        <v>-3.0277463484332801E-3</v>
      </c>
      <c r="AX79" s="106">
        <f t="shared" si="110"/>
        <v>-3.8472656008703532E-2</v>
      </c>
      <c r="AY79" s="106">
        <f t="shared" si="111"/>
        <v>-4.3052345046642571E-2</v>
      </c>
      <c r="AZ79" s="15"/>
      <c r="BA79" s="106">
        <f t="shared" si="101"/>
        <v>-4.6710243824144904E-2</v>
      </c>
      <c r="BB79" s="106">
        <f t="shared" si="102"/>
        <v>-3.9211816542950029E-2</v>
      </c>
      <c r="BC79" s="106">
        <f t="shared" si="103"/>
        <v>-3.0277463484332801E-3</v>
      </c>
      <c r="BD79" s="107">
        <f t="shared" si="104"/>
        <v>-3.8472656008703532E-2</v>
      </c>
      <c r="BE79" s="106">
        <f t="shared" si="105"/>
        <v>-4.3052345046642571E-2</v>
      </c>
      <c r="BF79" s="109"/>
      <c r="BG79" s="223" t="str">
        <f t="shared" si="106"/>
        <v>25XX</v>
      </c>
      <c r="BH79" s="106">
        <f t="shared" si="112"/>
        <v>0.9532897561758551</v>
      </c>
      <c r="BI79" s="106">
        <f t="shared" si="113"/>
        <v>0.96078818345704997</v>
      </c>
      <c r="BJ79" s="106">
        <f t="shared" si="114"/>
        <v>0.99697225365156672</v>
      </c>
      <c r="BK79" s="106">
        <f t="shared" si="115"/>
        <v>0.96152734399129647</v>
      </c>
      <c r="BL79" s="106">
        <f t="shared" si="116"/>
        <v>0.95694765495335743</v>
      </c>
      <c r="BM79" s="109"/>
      <c r="BN79" s="15">
        <f>IF($Z79="NN",VLOOKUP("N",ylfactors,MATCH(BN$7,'Proposed Factors'!$J$3:$P$3,0),FALSE),IF('Query Result 1'!$Y79&lt;49,VLOOKUP("YA",ylfactors,MATCH(BN$7,'Proposed Factors'!$J$3:$P$3,0),FALSE),VLOOKUP("YB",ylfactors,MATCH(BN$7,'Proposed Factors'!$J$3:$P$3,0),FALSE)))</f>
        <v>1</v>
      </c>
      <c r="BO79" s="15">
        <f>IF($Z79="NN",VLOOKUP("N",ylfactors,MATCH(BO$7,'Proposed Factors'!$J$3:$P$3,0),FALSE),IF('Query Result 1'!$Y79&lt;49,VLOOKUP("YA",ylfactors,MATCH(BO$7,'Proposed Factors'!$J$3:$P$3,0),FALSE),VLOOKUP("YB",ylfactors,MATCH(BO$7,'Proposed Factors'!$J$3:$P$3,0),FALSE)))</f>
        <v>1</v>
      </c>
      <c r="BP79" s="15">
        <f>IF($Z79="NN",VLOOKUP("N",ylfactors,MATCH(BP$7,'Proposed Factors'!$J$3:$P$3,0),FALSE),IF('Query Result 1'!$Y79&lt;49,VLOOKUP("YA",ylfactors,MATCH(BP$7,'Proposed Factors'!$J$3:$P$3,0),FALSE),VLOOKUP("YB",ylfactors,MATCH(BP$7,'Proposed Factors'!$J$3:$P$3,0),FALSE)))</f>
        <v>1</v>
      </c>
      <c r="BQ79" s="15">
        <f>IF($Z79="NN",VLOOKUP("N",ylfactors,MATCH(BQ$7,'Proposed Factors'!$J$3:$P$3,0),FALSE),IF('Query Result 1'!$Y79&lt;49,VLOOKUP("YA",ylfactors,MATCH(BQ$7,'Proposed Factors'!$J$3:$P$3,0),FALSE),VLOOKUP("YB",ylfactors,MATCH(BQ$7,'Proposed Factors'!$J$3:$P$3,0),FALSE)))</f>
        <v>1</v>
      </c>
      <c r="BR79" s="15">
        <f>IF($Z79="NN",VLOOKUP("N",ylfactors,MATCH(BR$7,'Proposed Factors'!$J$3:$P$3,0),FALSE),IF('Query Result 1'!$Y79&lt;49,VLOOKUP("YA",ylfactors,MATCH(BR$7,'Proposed Factors'!$J$3:$P$3,0),FALSE),VLOOKUP("YB",ylfactors,MATCH(BR$7,'Proposed Factors'!$J$3:$P$3,0),FALSE)))</f>
        <v>1</v>
      </c>
      <c r="BS79" s="15"/>
      <c r="BT79" s="15" t="e">
        <f>IF($AA79="NN",1,IF($AA79="YY",VLOOKUP("YY",gsdfactors,MATCH(BT$7,'Proposed Factors'!$J$11:$P$11,0),FALSE),VLOOKUP(CONCATENATE($Z79,$AA79),gsdfactors,MATCH(BT$7,'Proposed Factors'!$J$11:$P$11,0),FALSE)))</f>
        <v>#N/A</v>
      </c>
      <c r="BU79" s="15" t="e">
        <f>IF($AA79="NN",1,IF($AA79="YY",VLOOKUP("YY",gsdfactors,MATCH(BU$7,'Proposed Factors'!$J$11:$P$11,0),FALSE),VLOOKUP(CONCATENATE($Z79,$AA79),gsdfactors,MATCH(BU$7,'Proposed Factors'!$J$11:$P$11,0),FALSE)))</f>
        <v>#N/A</v>
      </c>
      <c r="BV79" s="15" t="e">
        <f>IF($AA79="NN",1,IF($AA79="YY",VLOOKUP("YY",gsdfactors,MATCH(BV$7,'Proposed Factors'!$J$11:$P$11,0),FALSE),VLOOKUP(CONCATENATE($Z79,$AA79),gsdfactors,MATCH(BV$7,'Proposed Factors'!$J$11:$P$11,0),FALSE)))</f>
        <v>#N/A</v>
      </c>
      <c r="BW79" s="15" t="e">
        <f>IF($AA79="NN",1,IF($AA79="YY",VLOOKUP("YY",gsdfactors,MATCH(BW$7,'Proposed Factors'!$J$11:$P$11,0),FALSE),VLOOKUP(CONCATENATE($Z79,$AA79),gsdfactors,MATCH(BW$7,'Proposed Factors'!$J$11:$P$11,0),FALSE)))</f>
        <v>#N/A</v>
      </c>
      <c r="BX79" s="15" t="e">
        <f>IF($AA79="NN",1,IF($AA79="YY",VLOOKUP("YY",gsdfactors,MATCH(BX$7,'Proposed Factors'!$J$11:$P$11,0),FALSE),VLOOKUP(CONCATENATE($Z79,$AA79),gsdfactors,MATCH(BX$7,'Proposed Factors'!$J$11:$P$11,0),FALSE)))</f>
        <v>#N/A</v>
      </c>
      <c r="BZ79" s="55" t="e">
        <f t="shared" si="73"/>
        <v>#N/A</v>
      </c>
      <c r="CA79" s="55" t="e">
        <f t="shared" si="74"/>
        <v>#N/A</v>
      </c>
      <c r="CB79" s="55" t="e">
        <f t="shared" si="75"/>
        <v>#N/A</v>
      </c>
      <c r="CC79" s="55" t="e">
        <f t="shared" si="76"/>
        <v>#N/A</v>
      </c>
      <c r="CD79" s="55" t="e">
        <f t="shared" si="77"/>
        <v>#N/A</v>
      </c>
      <c r="CF79" s="55" t="e">
        <f t="shared" si="78"/>
        <v>#N/A</v>
      </c>
      <c r="CG79" s="55" t="e">
        <f t="shared" si="79"/>
        <v>#N/A</v>
      </c>
      <c r="CH79" s="55" t="e">
        <f t="shared" si="80"/>
        <v>#N/A</v>
      </c>
      <c r="CI79" s="55" t="e">
        <f t="shared" si="81"/>
        <v>#N/A</v>
      </c>
      <c r="CJ79" s="55" t="e">
        <f t="shared" si="82"/>
        <v>#N/A</v>
      </c>
      <c r="CL79" s="55" t="str">
        <f t="shared" si="83"/>
        <v>25MS</v>
      </c>
      <c r="CM79" s="58">
        <f t="shared" si="84"/>
        <v>1.751144241967813E-3</v>
      </c>
      <c r="CN79" s="58">
        <f t="shared" si="85"/>
        <v>1.5091444286180911E-3</v>
      </c>
      <c r="CO79" s="58">
        <f t="shared" si="86"/>
        <v>1.6709852187739237E-3</v>
      </c>
      <c r="CP79" s="58">
        <f t="shared" si="87"/>
        <v>1.6893452991979584E-3</v>
      </c>
      <c r="CQ79" s="58">
        <f t="shared" si="88"/>
        <v>1.7347482347044336E-3</v>
      </c>
      <c r="CR79" s="5">
        <f t="shared" si="117"/>
        <v>0.9532897561758551</v>
      </c>
      <c r="CS79" s="5">
        <f t="shared" si="118"/>
        <v>0.96078818345704997</v>
      </c>
      <c r="CT79" s="5">
        <f t="shared" si="119"/>
        <v>0.99697225365156672</v>
      </c>
      <c r="CU79" s="5">
        <f t="shared" si="120"/>
        <v>0.96152734399129647</v>
      </c>
      <c r="CV79" s="5">
        <f t="shared" si="121"/>
        <v>0.95694765495335743</v>
      </c>
    </row>
    <row r="80" spans="1:100" x14ac:dyDescent="0.25">
      <c r="A80" s="174" t="str">
        <f t="shared" si="89"/>
        <v>NNNN</v>
      </c>
      <c r="B80" s="174" t="str">
        <f t="shared" si="90"/>
        <v>NNNN</v>
      </c>
      <c r="C80" s="29" t="str">
        <f t="shared" si="91"/>
        <v>NN</v>
      </c>
      <c r="D80" s="29" t="str">
        <f t="shared" si="92"/>
        <v>N</v>
      </c>
      <c r="E80" s="29" t="str">
        <f t="shared" si="67"/>
        <v>N</v>
      </c>
      <c r="F80" s="175" t="s">
        <v>5</v>
      </c>
      <c r="G80" s="175" t="s">
        <v>6</v>
      </c>
      <c r="H80" s="175" t="s">
        <v>7</v>
      </c>
      <c r="I80" s="176">
        <v>64</v>
      </c>
      <c r="J80" s="175" t="s">
        <v>5</v>
      </c>
      <c r="K80" s="175" t="s">
        <v>5</v>
      </c>
      <c r="L80" s="176">
        <v>799</v>
      </c>
      <c r="M80" s="176">
        <v>613</v>
      </c>
      <c r="N80" s="176">
        <v>729</v>
      </c>
      <c r="O80" s="176">
        <v>640</v>
      </c>
      <c r="P80" s="176">
        <v>782</v>
      </c>
      <c r="Q80" s="1"/>
      <c r="R80" s="13" t="s">
        <v>198</v>
      </c>
      <c r="S80" s="35">
        <v>16717</v>
      </c>
      <c r="T80" s="35">
        <v>9083</v>
      </c>
      <c r="U80" s="35">
        <v>15279</v>
      </c>
      <c r="V80" s="35">
        <v>15069</v>
      </c>
      <c r="W80" s="35">
        <v>16437</v>
      </c>
      <c r="X80" s="35"/>
      <c r="Y80" s="53">
        <f t="shared" si="93"/>
        <v>26</v>
      </c>
      <c r="Z80" s="52" t="str">
        <f t="shared" si="94"/>
        <v>FM</v>
      </c>
      <c r="AA80" s="52" t="str">
        <f t="shared" si="95"/>
        <v>FM</v>
      </c>
      <c r="AB80" s="1"/>
      <c r="AC80" s="128">
        <f t="shared" si="96"/>
        <v>4.6422261803006548E-3</v>
      </c>
      <c r="AD80" s="128">
        <f t="shared" si="97"/>
        <v>4.3502249587870903E-3</v>
      </c>
      <c r="AE80" s="128">
        <f t="shared" si="98"/>
        <v>4.8900561497120824E-3</v>
      </c>
      <c r="AF80" s="128">
        <f t="shared" si="99"/>
        <v>4.991518492865497E-3</v>
      </c>
      <c r="AG80" s="128">
        <f t="shared" si="100"/>
        <v>4.6599210220357535E-3</v>
      </c>
      <c r="AI80" s="129">
        <f t="shared" si="122"/>
        <v>1.0249999999999999</v>
      </c>
      <c r="AJ80" s="51">
        <f t="shared" si="122"/>
        <v>1.022</v>
      </c>
      <c r="AK80" s="48">
        <f t="shared" si="122"/>
        <v>1.0429999999999999</v>
      </c>
      <c r="AL80" s="51">
        <f t="shared" si="122"/>
        <v>1.014</v>
      </c>
      <c r="AM80" s="49">
        <f t="shared" si="122"/>
        <v>1.004</v>
      </c>
      <c r="AN80" s="15"/>
      <c r="AO80" s="106">
        <f t="shared" si="68"/>
        <v>0.94958406227429693</v>
      </c>
      <c r="AP80" s="106">
        <f t="shared" si="69"/>
        <v>0.95611053894167986</v>
      </c>
      <c r="AQ80" s="106">
        <f t="shared" si="70"/>
        <v>0.98376732313962534</v>
      </c>
      <c r="AR80" s="106">
        <f t="shared" si="71"/>
        <v>0.95587130079134763</v>
      </c>
      <c r="AS80" s="106">
        <f t="shared" si="72"/>
        <v>0.95504517452601478</v>
      </c>
      <c r="AT80" s="15"/>
      <c r="AU80" s="106">
        <f t="shared" si="107"/>
        <v>-5.0415937725703075E-2</v>
      </c>
      <c r="AV80" s="106">
        <f t="shared" si="108"/>
        <v>-4.3889461058320145E-2</v>
      </c>
      <c r="AW80" s="106">
        <f t="shared" si="109"/>
        <v>-1.6232676860374662E-2</v>
      </c>
      <c r="AX80" s="106">
        <f t="shared" si="110"/>
        <v>-4.4128699208652367E-2</v>
      </c>
      <c r="AY80" s="106">
        <f t="shared" si="111"/>
        <v>-4.4954825473985216E-2</v>
      </c>
      <c r="AZ80" s="15"/>
      <c r="BA80" s="106">
        <f t="shared" si="101"/>
        <v>-5.0415937725703075E-2</v>
      </c>
      <c r="BB80" s="106">
        <f t="shared" si="102"/>
        <v>-4.3889461058320145E-2</v>
      </c>
      <c r="BC80" s="106">
        <f t="shared" si="103"/>
        <v>-1.6232676860374662E-2</v>
      </c>
      <c r="BD80" s="107">
        <f t="shared" si="104"/>
        <v>-4.4128699208652367E-2</v>
      </c>
      <c r="BE80" s="106">
        <f t="shared" si="105"/>
        <v>-4.4954825473985216E-2</v>
      </c>
      <c r="BF80" s="109"/>
      <c r="BG80" s="223" t="str">
        <f t="shared" si="106"/>
        <v>26XX</v>
      </c>
      <c r="BH80" s="106">
        <f t="shared" si="112"/>
        <v>0.94958406227429693</v>
      </c>
      <c r="BI80" s="106">
        <f t="shared" si="113"/>
        <v>0.95611053894167986</v>
      </c>
      <c r="BJ80" s="106">
        <f t="shared" si="114"/>
        <v>0.98376732313962534</v>
      </c>
      <c r="BK80" s="106">
        <f t="shared" si="115"/>
        <v>0.95587130079134763</v>
      </c>
      <c r="BL80" s="106">
        <f t="shared" si="116"/>
        <v>0.95504517452601478</v>
      </c>
      <c r="BM80" s="109"/>
      <c r="BN80" s="15">
        <f>IF($Z80="NN",VLOOKUP("N",ylfactors,MATCH(BN$7,'Proposed Factors'!$J$3:$P$3,0),FALSE),IF('Query Result 1'!$Y80&lt;49,VLOOKUP("YA",ylfactors,MATCH(BN$7,'Proposed Factors'!$J$3:$P$3,0),FALSE),VLOOKUP("YB",ylfactors,MATCH(BN$7,'Proposed Factors'!$J$3:$P$3,0),FALSE)))</f>
        <v>1</v>
      </c>
      <c r="BO80" s="15">
        <f>IF($Z80="NN",VLOOKUP("N",ylfactors,MATCH(BO$7,'Proposed Factors'!$J$3:$P$3,0),FALSE),IF('Query Result 1'!$Y80&lt;49,VLOOKUP("YA",ylfactors,MATCH(BO$7,'Proposed Factors'!$J$3:$P$3,0),FALSE),VLOOKUP("YB",ylfactors,MATCH(BO$7,'Proposed Factors'!$J$3:$P$3,0),FALSE)))</f>
        <v>1</v>
      </c>
      <c r="BP80" s="15">
        <f>IF($Z80="NN",VLOOKUP("N",ylfactors,MATCH(BP$7,'Proposed Factors'!$J$3:$P$3,0),FALSE),IF('Query Result 1'!$Y80&lt;49,VLOOKUP("YA",ylfactors,MATCH(BP$7,'Proposed Factors'!$J$3:$P$3,0),FALSE),VLOOKUP("YB",ylfactors,MATCH(BP$7,'Proposed Factors'!$J$3:$P$3,0),FALSE)))</f>
        <v>1</v>
      </c>
      <c r="BQ80" s="15">
        <f>IF($Z80="NN",VLOOKUP("N",ylfactors,MATCH(BQ$7,'Proposed Factors'!$J$3:$P$3,0),FALSE),IF('Query Result 1'!$Y80&lt;49,VLOOKUP("YA",ylfactors,MATCH(BQ$7,'Proposed Factors'!$J$3:$P$3,0),FALSE),VLOOKUP("YB",ylfactors,MATCH(BQ$7,'Proposed Factors'!$J$3:$P$3,0),FALSE)))</f>
        <v>1</v>
      </c>
      <c r="BR80" s="15">
        <f>IF($Z80="NN",VLOOKUP("N",ylfactors,MATCH(BR$7,'Proposed Factors'!$J$3:$P$3,0),FALSE),IF('Query Result 1'!$Y80&lt;49,VLOOKUP("YA",ylfactors,MATCH(BR$7,'Proposed Factors'!$J$3:$P$3,0),FALSE),VLOOKUP("YB",ylfactors,MATCH(BR$7,'Proposed Factors'!$J$3:$P$3,0),FALSE)))</f>
        <v>1</v>
      </c>
      <c r="BS80" s="15"/>
      <c r="BT80" s="15" t="e">
        <f>IF($AA80="NN",1,IF($AA80="YY",VLOOKUP("YY",gsdfactors,MATCH(BT$7,'Proposed Factors'!$J$11:$P$11,0),FALSE),VLOOKUP(CONCATENATE($Z80,$AA80),gsdfactors,MATCH(BT$7,'Proposed Factors'!$J$11:$P$11,0),FALSE)))</f>
        <v>#N/A</v>
      </c>
      <c r="BU80" s="15" t="e">
        <f>IF($AA80="NN",1,IF($AA80="YY",VLOOKUP("YY",gsdfactors,MATCH(BU$7,'Proposed Factors'!$J$11:$P$11,0),FALSE),VLOOKUP(CONCATENATE($Z80,$AA80),gsdfactors,MATCH(BU$7,'Proposed Factors'!$J$11:$P$11,0),FALSE)))</f>
        <v>#N/A</v>
      </c>
      <c r="BV80" s="15" t="e">
        <f>IF($AA80="NN",1,IF($AA80="YY",VLOOKUP("YY",gsdfactors,MATCH(BV$7,'Proposed Factors'!$J$11:$P$11,0),FALSE),VLOOKUP(CONCATENATE($Z80,$AA80),gsdfactors,MATCH(BV$7,'Proposed Factors'!$J$11:$P$11,0),FALSE)))</f>
        <v>#N/A</v>
      </c>
      <c r="BW80" s="15" t="e">
        <f>IF($AA80="NN",1,IF($AA80="YY",VLOOKUP("YY",gsdfactors,MATCH(BW$7,'Proposed Factors'!$J$11:$P$11,0),FALSE),VLOOKUP(CONCATENATE($Z80,$AA80),gsdfactors,MATCH(BW$7,'Proposed Factors'!$J$11:$P$11,0),FALSE)))</f>
        <v>#N/A</v>
      </c>
      <c r="BX80" s="15" t="e">
        <f>IF($AA80="NN",1,IF($AA80="YY",VLOOKUP("YY",gsdfactors,MATCH(BX$7,'Proposed Factors'!$J$11:$P$11,0),FALSE),VLOOKUP(CONCATENATE($Z80,$AA80),gsdfactors,MATCH(BX$7,'Proposed Factors'!$J$11:$P$11,0),FALSE)))</f>
        <v>#N/A</v>
      </c>
      <c r="BZ80" s="55" t="e">
        <f t="shared" si="73"/>
        <v>#N/A</v>
      </c>
      <c r="CA80" s="55" t="e">
        <f t="shared" si="74"/>
        <v>#N/A</v>
      </c>
      <c r="CB80" s="55" t="e">
        <f t="shared" si="75"/>
        <v>#N/A</v>
      </c>
      <c r="CC80" s="55" t="e">
        <f t="shared" si="76"/>
        <v>#N/A</v>
      </c>
      <c r="CD80" s="55" t="e">
        <f t="shared" si="77"/>
        <v>#N/A</v>
      </c>
      <c r="CF80" s="55" t="e">
        <f t="shared" si="78"/>
        <v>#N/A</v>
      </c>
      <c r="CG80" s="55" t="e">
        <f t="shared" si="79"/>
        <v>#N/A</v>
      </c>
      <c r="CH80" s="55" t="e">
        <f t="shared" si="80"/>
        <v>#N/A</v>
      </c>
      <c r="CI80" s="55" t="e">
        <f t="shared" si="81"/>
        <v>#N/A</v>
      </c>
      <c r="CJ80" s="55" t="e">
        <f t="shared" si="82"/>
        <v>#N/A</v>
      </c>
      <c r="CL80" s="55" t="str">
        <f t="shared" si="83"/>
        <v>26FM</v>
      </c>
      <c r="CM80" s="58">
        <f t="shared" si="84"/>
        <v>4.6422261803006548E-3</v>
      </c>
      <c r="CN80" s="58">
        <f t="shared" si="85"/>
        <v>4.3502249587870903E-3</v>
      </c>
      <c r="CO80" s="58">
        <f t="shared" si="86"/>
        <v>4.8900561497120824E-3</v>
      </c>
      <c r="CP80" s="58">
        <f t="shared" si="87"/>
        <v>4.991518492865497E-3</v>
      </c>
      <c r="CQ80" s="58">
        <f t="shared" si="88"/>
        <v>4.6599210220357535E-3</v>
      </c>
      <c r="CR80" s="5">
        <f t="shared" si="117"/>
        <v>0.94958406227429693</v>
      </c>
      <c r="CS80" s="5">
        <f t="shared" si="118"/>
        <v>0.95611053894167986</v>
      </c>
      <c r="CT80" s="5">
        <f t="shared" si="119"/>
        <v>0.98376732313962534</v>
      </c>
      <c r="CU80" s="5">
        <f t="shared" si="120"/>
        <v>0.95587130079134763</v>
      </c>
      <c r="CV80" s="5">
        <f t="shared" si="121"/>
        <v>0.95504517452601478</v>
      </c>
    </row>
    <row r="81" spans="1:100" x14ac:dyDescent="0.25">
      <c r="A81" s="174" t="str">
        <f t="shared" si="89"/>
        <v>NNNN</v>
      </c>
      <c r="B81" s="174" t="str">
        <f t="shared" si="90"/>
        <v>NNNN</v>
      </c>
      <c r="C81" s="29" t="str">
        <f t="shared" si="91"/>
        <v>NN</v>
      </c>
      <c r="D81" s="29" t="str">
        <f t="shared" si="92"/>
        <v>N</v>
      </c>
      <c r="E81" s="29" t="str">
        <f t="shared" si="67"/>
        <v>N</v>
      </c>
      <c r="F81" s="175" t="s">
        <v>5</v>
      </c>
      <c r="G81" s="175" t="s">
        <v>6</v>
      </c>
      <c r="H81" s="175" t="s">
        <v>7</v>
      </c>
      <c r="I81" s="176">
        <v>65</v>
      </c>
      <c r="J81" s="175" t="s">
        <v>5</v>
      </c>
      <c r="K81" s="175" t="s">
        <v>5</v>
      </c>
      <c r="L81" s="176">
        <v>608</v>
      </c>
      <c r="M81" s="176">
        <v>471</v>
      </c>
      <c r="N81" s="176">
        <v>562</v>
      </c>
      <c r="O81" s="176">
        <v>486</v>
      </c>
      <c r="P81" s="176">
        <v>596</v>
      </c>
      <c r="Q81" s="1"/>
      <c r="R81" s="13" t="s">
        <v>282</v>
      </c>
      <c r="S81" s="35">
        <v>7030</v>
      </c>
      <c r="T81" s="35">
        <v>3683</v>
      </c>
      <c r="U81" s="35">
        <v>6316</v>
      </c>
      <c r="V81" s="35">
        <v>6206</v>
      </c>
      <c r="W81" s="35">
        <v>6887</v>
      </c>
      <c r="X81" s="35"/>
      <c r="Y81" s="53">
        <f t="shared" si="93"/>
        <v>26</v>
      </c>
      <c r="Z81" s="52" t="str">
        <f t="shared" si="94"/>
        <v>FS</v>
      </c>
      <c r="AA81" s="52" t="str">
        <f t="shared" si="95"/>
        <v>FS</v>
      </c>
      <c r="AB81" s="1"/>
      <c r="AC81" s="128">
        <f t="shared" si="96"/>
        <v>1.952195372824885E-3</v>
      </c>
      <c r="AD81" s="128">
        <f t="shared" si="97"/>
        <v>1.76394126645523E-3</v>
      </c>
      <c r="AE81" s="128">
        <f t="shared" si="98"/>
        <v>2.0214408430906153E-3</v>
      </c>
      <c r="AF81" s="128">
        <f t="shared" si="99"/>
        <v>2.0557013582004962E-3</v>
      </c>
      <c r="AG81" s="128">
        <f t="shared" si="100"/>
        <v>1.9524777075354525E-3</v>
      </c>
      <c r="AI81" s="129">
        <f t="shared" si="122"/>
        <v>1.0249999999999999</v>
      </c>
      <c r="AJ81" s="51">
        <f t="shared" si="122"/>
        <v>1.022</v>
      </c>
      <c r="AK81" s="48">
        <f t="shared" si="122"/>
        <v>1.0429999999999999</v>
      </c>
      <c r="AL81" s="51">
        <f t="shared" si="122"/>
        <v>1.014</v>
      </c>
      <c r="AM81" s="49">
        <f t="shared" si="122"/>
        <v>1.004</v>
      </c>
      <c r="AN81" s="15"/>
      <c r="AO81" s="106">
        <f t="shared" si="68"/>
        <v>0.94958406227429693</v>
      </c>
      <c r="AP81" s="106">
        <f t="shared" si="69"/>
        <v>0.95611053894167986</v>
      </c>
      <c r="AQ81" s="106">
        <f t="shared" si="70"/>
        <v>0.98376732313962534</v>
      </c>
      <c r="AR81" s="106">
        <f t="shared" si="71"/>
        <v>0.95587130079134763</v>
      </c>
      <c r="AS81" s="106">
        <f t="shared" si="72"/>
        <v>0.95504517452601478</v>
      </c>
      <c r="AT81" s="15"/>
      <c r="AU81" s="106">
        <f t="shared" si="107"/>
        <v>-5.0415937725703075E-2</v>
      </c>
      <c r="AV81" s="106">
        <f t="shared" si="108"/>
        <v>-4.3889461058320145E-2</v>
      </c>
      <c r="AW81" s="106">
        <f t="shared" si="109"/>
        <v>-1.6232676860374662E-2</v>
      </c>
      <c r="AX81" s="106">
        <f t="shared" si="110"/>
        <v>-4.4128699208652367E-2</v>
      </c>
      <c r="AY81" s="106">
        <f t="shared" si="111"/>
        <v>-4.4954825473985216E-2</v>
      </c>
      <c r="AZ81" s="15"/>
      <c r="BA81" s="106">
        <f t="shared" si="101"/>
        <v>-5.0415937725703075E-2</v>
      </c>
      <c r="BB81" s="106">
        <f t="shared" si="102"/>
        <v>-4.3889461058320145E-2</v>
      </c>
      <c r="BC81" s="106">
        <f t="shared" si="103"/>
        <v>-1.6232676860374662E-2</v>
      </c>
      <c r="BD81" s="107">
        <f t="shared" si="104"/>
        <v>-4.4128699208652367E-2</v>
      </c>
      <c r="BE81" s="106">
        <f t="shared" si="105"/>
        <v>-4.4954825473985216E-2</v>
      </c>
      <c r="BF81" s="109"/>
      <c r="BG81" s="223" t="str">
        <f t="shared" si="106"/>
        <v>26XX</v>
      </c>
      <c r="BH81" s="106">
        <f t="shared" si="112"/>
        <v>0.94958406227429693</v>
      </c>
      <c r="BI81" s="106">
        <f t="shared" si="113"/>
        <v>0.95611053894167986</v>
      </c>
      <c r="BJ81" s="106">
        <f t="shared" si="114"/>
        <v>0.98376732313962534</v>
      </c>
      <c r="BK81" s="106">
        <f t="shared" si="115"/>
        <v>0.95587130079134763</v>
      </c>
      <c r="BL81" s="106">
        <f t="shared" si="116"/>
        <v>0.95504517452601478</v>
      </c>
      <c r="BM81" s="109"/>
      <c r="BN81" s="15">
        <f>IF($Z81="NN",VLOOKUP("N",ylfactors,MATCH(BN$7,'Proposed Factors'!$J$3:$P$3,0),FALSE),IF('Query Result 1'!$Y81&lt;49,VLOOKUP("YA",ylfactors,MATCH(BN$7,'Proposed Factors'!$J$3:$P$3,0),FALSE),VLOOKUP("YB",ylfactors,MATCH(BN$7,'Proposed Factors'!$J$3:$P$3,0),FALSE)))</f>
        <v>1</v>
      </c>
      <c r="BO81" s="15">
        <f>IF($Z81="NN",VLOOKUP("N",ylfactors,MATCH(BO$7,'Proposed Factors'!$J$3:$P$3,0),FALSE),IF('Query Result 1'!$Y81&lt;49,VLOOKUP("YA",ylfactors,MATCH(BO$7,'Proposed Factors'!$J$3:$P$3,0),FALSE),VLOOKUP("YB",ylfactors,MATCH(BO$7,'Proposed Factors'!$J$3:$P$3,0),FALSE)))</f>
        <v>1</v>
      </c>
      <c r="BP81" s="15">
        <f>IF($Z81="NN",VLOOKUP("N",ylfactors,MATCH(BP$7,'Proposed Factors'!$J$3:$P$3,0),FALSE),IF('Query Result 1'!$Y81&lt;49,VLOOKUP("YA",ylfactors,MATCH(BP$7,'Proposed Factors'!$J$3:$P$3,0),FALSE),VLOOKUP("YB",ylfactors,MATCH(BP$7,'Proposed Factors'!$J$3:$P$3,0),FALSE)))</f>
        <v>1</v>
      </c>
      <c r="BQ81" s="15">
        <f>IF($Z81="NN",VLOOKUP("N",ylfactors,MATCH(BQ$7,'Proposed Factors'!$J$3:$P$3,0),FALSE),IF('Query Result 1'!$Y81&lt;49,VLOOKUP("YA",ylfactors,MATCH(BQ$7,'Proposed Factors'!$J$3:$P$3,0),FALSE),VLOOKUP("YB",ylfactors,MATCH(BQ$7,'Proposed Factors'!$J$3:$P$3,0),FALSE)))</f>
        <v>1</v>
      </c>
      <c r="BR81" s="15">
        <f>IF($Z81="NN",VLOOKUP("N",ylfactors,MATCH(BR$7,'Proposed Factors'!$J$3:$P$3,0),FALSE),IF('Query Result 1'!$Y81&lt;49,VLOOKUP("YA",ylfactors,MATCH(BR$7,'Proposed Factors'!$J$3:$P$3,0),FALSE),VLOOKUP("YB",ylfactors,MATCH(BR$7,'Proposed Factors'!$J$3:$P$3,0),FALSE)))</f>
        <v>1</v>
      </c>
      <c r="BS81" s="15"/>
      <c r="BT81" s="15" t="e">
        <f>IF($AA81="NN",1,IF($AA81="YY",VLOOKUP("YY",gsdfactors,MATCH(BT$7,'Proposed Factors'!$J$11:$P$11,0),FALSE),VLOOKUP(CONCATENATE($Z81,$AA81),gsdfactors,MATCH(BT$7,'Proposed Factors'!$J$11:$P$11,0),FALSE)))</f>
        <v>#N/A</v>
      </c>
      <c r="BU81" s="15" t="e">
        <f>IF($AA81="NN",1,IF($AA81="YY",VLOOKUP("YY",gsdfactors,MATCH(BU$7,'Proposed Factors'!$J$11:$P$11,0),FALSE),VLOOKUP(CONCATENATE($Z81,$AA81),gsdfactors,MATCH(BU$7,'Proposed Factors'!$J$11:$P$11,0),FALSE)))</f>
        <v>#N/A</v>
      </c>
      <c r="BV81" s="15" t="e">
        <f>IF($AA81="NN",1,IF($AA81="YY",VLOOKUP("YY",gsdfactors,MATCH(BV$7,'Proposed Factors'!$J$11:$P$11,0),FALSE),VLOOKUP(CONCATENATE($Z81,$AA81),gsdfactors,MATCH(BV$7,'Proposed Factors'!$J$11:$P$11,0),FALSE)))</f>
        <v>#N/A</v>
      </c>
      <c r="BW81" s="15" t="e">
        <f>IF($AA81="NN",1,IF($AA81="YY",VLOOKUP("YY",gsdfactors,MATCH(BW$7,'Proposed Factors'!$J$11:$P$11,0),FALSE),VLOOKUP(CONCATENATE($Z81,$AA81),gsdfactors,MATCH(BW$7,'Proposed Factors'!$J$11:$P$11,0),FALSE)))</f>
        <v>#N/A</v>
      </c>
      <c r="BX81" s="15" t="e">
        <f>IF($AA81="NN",1,IF($AA81="YY",VLOOKUP("YY",gsdfactors,MATCH(BX$7,'Proposed Factors'!$J$11:$P$11,0),FALSE),VLOOKUP(CONCATENATE($Z81,$AA81),gsdfactors,MATCH(BX$7,'Proposed Factors'!$J$11:$P$11,0),FALSE)))</f>
        <v>#N/A</v>
      </c>
      <c r="BZ81" s="55" t="e">
        <f t="shared" si="73"/>
        <v>#N/A</v>
      </c>
      <c r="CA81" s="55" t="e">
        <f t="shared" si="74"/>
        <v>#N/A</v>
      </c>
      <c r="CB81" s="55" t="e">
        <f t="shared" si="75"/>
        <v>#N/A</v>
      </c>
      <c r="CC81" s="55" t="e">
        <f t="shared" si="76"/>
        <v>#N/A</v>
      </c>
      <c r="CD81" s="55" t="e">
        <f t="shared" si="77"/>
        <v>#N/A</v>
      </c>
      <c r="CF81" s="55" t="e">
        <f t="shared" si="78"/>
        <v>#N/A</v>
      </c>
      <c r="CG81" s="55" t="e">
        <f t="shared" si="79"/>
        <v>#N/A</v>
      </c>
      <c r="CH81" s="55" t="e">
        <f t="shared" si="80"/>
        <v>#N/A</v>
      </c>
      <c r="CI81" s="55" t="e">
        <f t="shared" si="81"/>
        <v>#N/A</v>
      </c>
      <c r="CJ81" s="55" t="e">
        <f t="shared" si="82"/>
        <v>#N/A</v>
      </c>
      <c r="CL81" s="55" t="str">
        <f t="shared" si="83"/>
        <v>26FS</v>
      </c>
      <c r="CM81" s="58">
        <f t="shared" si="84"/>
        <v>1.952195372824885E-3</v>
      </c>
      <c r="CN81" s="58">
        <f t="shared" si="85"/>
        <v>1.76394126645523E-3</v>
      </c>
      <c r="CO81" s="58">
        <f t="shared" si="86"/>
        <v>2.0214408430906153E-3</v>
      </c>
      <c r="CP81" s="58">
        <f t="shared" si="87"/>
        <v>2.0557013582004962E-3</v>
      </c>
      <c r="CQ81" s="58">
        <f t="shared" si="88"/>
        <v>1.9524777075354525E-3</v>
      </c>
      <c r="CR81" s="5">
        <f t="shared" si="117"/>
        <v>0.94958406227429693</v>
      </c>
      <c r="CS81" s="5">
        <f t="shared" si="118"/>
        <v>0.95611053894167986</v>
      </c>
      <c r="CT81" s="5">
        <f t="shared" si="119"/>
        <v>0.98376732313962534</v>
      </c>
      <c r="CU81" s="5">
        <f t="shared" si="120"/>
        <v>0.95587130079134763</v>
      </c>
      <c r="CV81" s="5">
        <f t="shared" si="121"/>
        <v>0.95504517452601478</v>
      </c>
    </row>
    <row r="82" spans="1:100" x14ac:dyDescent="0.25">
      <c r="A82" s="174" t="str">
        <f t="shared" si="89"/>
        <v>NNNN</v>
      </c>
      <c r="B82" s="174" t="str">
        <f t="shared" si="90"/>
        <v>NNNN</v>
      </c>
      <c r="C82" s="29" t="str">
        <f t="shared" si="91"/>
        <v>NN</v>
      </c>
      <c r="D82" s="29" t="str">
        <f t="shared" si="92"/>
        <v>N</v>
      </c>
      <c r="E82" s="29" t="str">
        <f t="shared" si="67"/>
        <v>N</v>
      </c>
      <c r="F82" s="175" t="s">
        <v>5</v>
      </c>
      <c r="G82" s="175" t="s">
        <v>6</v>
      </c>
      <c r="H82" s="175" t="s">
        <v>7</v>
      </c>
      <c r="I82" s="176">
        <v>66</v>
      </c>
      <c r="J82" s="175" t="s">
        <v>5</v>
      </c>
      <c r="K82" s="175" t="s">
        <v>5</v>
      </c>
      <c r="L82" s="176">
        <v>530</v>
      </c>
      <c r="M82" s="176">
        <v>406</v>
      </c>
      <c r="N82" s="176">
        <v>501</v>
      </c>
      <c r="O82" s="176">
        <v>443</v>
      </c>
      <c r="P82" s="176">
        <v>518</v>
      </c>
      <c r="Q82" s="1"/>
      <c r="R82" s="13" t="s">
        <v>366</v>
      </c>
      <c r="S82" s="35">
        <v>15714</v>
      </c>
      <c r="T82" s="35">
        <v>8263</v>
      </c>
      <c r="U82" s="35">
        <v>13822</v>
      </c>
      <c r="V82" s="35">
        <v>13567</v>
      </c>
      <c r="W82" s="35">
        <v>15393</v>
      </c>
      <c r="X82" s="35"/>
      <c r="Y82" s="53">
        <f t="shared" si="93"/>
        <v>26</v>
      </c>
      <c r="Z82" s="52" t="str">
        <f t="shared" si="94"/>
        <v>MM</v>
      </c>
      <c r="AA82" s="52" t="str">
        <f t="shared" si="95"/>
        <v>MM</v>
      </c>
      <c r="AB82" s="1"/>
      <c r="AC82" s="128">
        <f t="shared" si="96"/>
        <v>4.3636981633812582E-3</v>
      </c>
      <c r="AD82" s="128">
        <f t="shared" si="97"/>
        <v>3.9574929906922521E-3</v>
      </c>
      <c r="AE82" s="128">
        <f t="shared" si="98"/>
        <v>4.4237421363518816E-3</v>
      </c>
      <c r="AF82" s="128">
        <f t="shared" si="99"/>
        <v>4.4939897400428832E-3</v>
      </c>
      <c r="AG82" s="128">
        <f t="shared" si="100"/>
        <v>4.3639450199060873E-3</v>
      </c>
      <c r="AI82" s="129">
        <f t="shared" si="122"/>
        <v>1.0249999999999999</v>
      </c>
      <c r="AJ82" s="51">
        <f t="shared" si="122"/>
        <v>1.022</v>
      </c>
      <c r="AK82" s="48">
        <f t="shared" si="122"/>
        <v>1.0429999999999999</v>
      </c>
      <c r="AL82" s="51">
        <f t="shared" si="122"/>
        <v>1.014</v>
      </c>
      <c r="AM82" s="49">
        <f t="shared" si="122"/>
        <v>1.004</v>
      </c>
      <c r="AN82" s="15"/>
      <c r="AO82" s="106">
        <f t="shared" si="68"/>
        <v>0.94958406227429693</v>
      </c>
      <c r="AP82" s="106">
        <f t="shared" si="69"/>
        <v>0.95611053894167986</v>
      </c>
      <c r="AQ82" s="106">
        <f t="shared" si="70"/>
        <v>0.98376732313962534</v>
      </c>
      <c r="AR82" s="106">
        <f t="shared" si="71"/>
        <v>0.95587130079134763</v>
      </c>
      <c r="AS82" s="106">
        <f t="shared" si="72"/>
        <v>0.95504517452601478</v>
      </c>
      <c r="AT82" s="15"/>
      <c r="AU82" s="106">
        <f t="shared" si="107"/>
        <v>-5.0415937725703075E-2</v>
      </c>
      <c r="AV82" s="106">
        <f t="shared" si="108"/>
        <v>-4.3889461058320145E-2</v>
      </c>
      <c r="AW82" s="106">
        <f t="shared" si="109"/>
        <v>-1.6232676860374662E-2</v>
      </c>
      <c r="AX82" s="106">
        <f t="shared" si="110"/>
        <v>-4.4128699208652367E-2</v>
      </c>
      <c r="AY82" s="106">
        <f t="shared" si="111"/>
        <v>-4.4954825473985216E-2</v>
      </c>
      <c r="AZ82" s="15"/>
      <c r="BA82" s="106">
        <f t="shared" si="101"/>
        <v>-5.0415937725703075E-2</v>
      </c>
      <c r="BB82" s="106">
        <f t="shared" si="102"/>
        <v>-4.3889461058320145E-2</v>
      </c>
      <c r="BC82" s="106">
        <f t="shared" si="103"/>
        <v>-1.6232676860374662E-2</v>
      </c>
      <c r="BD82" s="107">
        <f t="shared" si="104"/>
        <v>-4.4128699208652367E-2</v>
      </c>
      <c r="BE82" s="106">
        <f t="shared" si="105"/>
        <v>-4.4954825473985216E-2</v>
      </c>
      <c r="BF82" s="109"/>
      <c r="BG82" s="223" t="str">
        <f t="shared" si="106"/>
        <v>26XX</v>
      </c>
      <c r="BH82" s="106">
        <f t="shared" si="112"/>
        <v>0.94958406227429693</v>
      </c>
      <c r="BI82" s="106">
        <f t="shared" si="113"/>
        <v>0.95611053894167986</v>
      </c>
      <c r="BJ82" s="106">
        <f t="shared" si="114"/>
        <v>0.98376732313962534</v>
      </c>
      <c r="BK82" s="106">
        <f t="shared" si="115"/>
        <v>0.95587130079134763</v>
      </c>
      <c r="BL82" s="106">
        <f t="shared" si="116"/>
        <v>0.95504517452601478</v>
      </c>
      <c r="BM82" s="109"/>
      <c r="BN82" s="15">
        <f>IF($Z82="NN",VLOOKUP("N",ylfactors,MATCH(BN$7,'Proposed Factors'!$J$3:$P$3,0),FALSE),IF('Query Result 1'!$Y82&lt;49,VLOOKUP("YA",ylfactors,MATCH(BN$7,'Proposed Factors'!$J$3:$P$3,0),FALSE),VLOOKUP("YB",ylfactors,MATCH(BN$7,'Proposed Factors'!$J$3:$P$3,0),FALSE)))</f>
        <v>1</v>
      </c>
      <c r="BO82" s="15">
        <f>IF($Z82="NN",VLOOKUP("N",ylfactors,MATCH(BO$7,'Proposed Factors'!$J$3:$P$3,0),FALSE),IF('Query Result 1'!$Y82&lt;49,VLOOKUP("YA",ylfactors,MATCH(BO$7,'Proposed Factors'!$J$3:$P$3,0),FALSE),VLOOKUP("YB",ylfactors,MATCH(BO$7,'Proposed Factors'!$J$3:$P$3,0),FALSE)))</f>
        <v>1</v>
      </c>
      <c r="BP82" s="15">
        <f>IF($Z82="NN",VLOOKUP("N",ylfactors,MATCH(BP$7,'Proposed Factors'!$J$3:$P$3,0),FALSE),IF('Query Result 1'!$Y82&lt;49,VLOOKUP("YA",ylfactors,MATCH(BP$7,'Proposed Factors'!$J$3:$P$3,0),FALSE),VLOOKUP("YB",ylfactors,MATCH(BP$7,'Proposed Factors'!$J$3:$P$3,0),FALSE)))</f>
        <v>1</v>
      </c>
      <c r="BQ82" s="15">
        <f>IF($Z82="NN",VLOOKUP("N",ylfactors,MATCH(BQ$7,'Proposed Factors'!$J$3:$P$3,0),FALSE),IF('Query Result 1'!$Y82&lt;49,VLOOKUP("YA",ylfactors,MATCH(BQ$7,'Proposed Factors'!$J$3:$P$3,0),FALSE),VLOOKUP("YB",ylfactors,MATCH(BQ$7,'Proposed Factors'!$J$3:$P$3,0),FALSE)))</f>
        <v>1</v>
      </c>
      <c r="BR82" s="15">
        <f>IF($Z82="NN",VLOOKUP("N",ylfactors,MATCH(BR$7,'Proposed Factors'!$J$3:$P$3,0),FALSE),IF('Query Result 1'!$Y82&lt;49,VLOOKUP("YA",ylfactors,MATCH(BR$7,'Proposed Factors'!$J$3:$P$3,0),FALSE),VLOOKUP("YB",ylfactors,MATCH(BR$7,'Proposed Factors'!$J$3:$P$3,0),FALSE)))</f>
        <v>1</v>
      </c>
      <c r="BS82" s="15"/>
      <c r="BT82" s="15" t="e">
        <f>IF($AA82="NN",1,IF($AA82="YY",VLOOKUP("YY",gsdfactors,MATCH(BT$7,'Proposed Factors'!$J$11:$P$11,0),FALSE),VLOOKUP(CONCATENATE($Z82,$AA82),gsdfactors,MATCH(BT$7,'Proposed Factors'!$J$11:$P$11,0),FALSE)))</f>
        <v>#N/A</v>
      </c>
      <c r="BU82" s="15" t="e">
        <f>IF($AA82="NN",1,IF($AA82="YY",VLOOKUP("YY",gsdfactors,MATCH(BU$7,'Proposed Factors'!$J$11:$P$11,0),FALSE),VLOOKUP(CONCATENATE($Z82,$AA82),gsdfactors,MATCH(BU$7,'Proposed Factors'!$J$11:$P$11,0),FALSE)))</f>
        <v>#N/A</v>
      </c>
      <c r="BV82" s="15" t="e">
        <f>IF($AA82="NN",1,IF($AA82="YY",VLOOKUP("YY",gsdfactors,MATCH(BV$7,'Proposed Factors'!$J$11:$P$11,0),FALSE),VLOOKUP(CONCATENATE($Z82,$AA82),gsdfactors,MATCH(BV$7,'Proposed Factors'!$J$11:$P$11,0),FALSE)))</f>
        <v>#N/A</v>
      </c>
      <c r="BW82" s="15" t="e">
        <f>IF($AA82="NN",1,IF($AA82="YY",VLOOKUP("YY",gsdfactors,MATCH(BW$7,'Proposed Factors'!$J$11:$P$11,0),FALSE),VLOOKUP(CONCATENATE($Z82,$AA82),gsdfactors,MATCH(BW$7,'Proposed Factors'!$J$11:$P$11,0),FALSE)))</f>
        <v>#N/A</v>
      </c>
      <c r="BX82" s="15" t="e">
        <f>IF($AA82="NN",1,IF($AA82="YY",VLOOKUP("YY",gsdfactors,MATCH(BX$7,'Proposed Factors'!$J$11:$P$11,0),FALSE),VLOOKUP(CONCATENATE($Z82,$AA82),gsdfactors,MATCH(BX$7,'Proposed Factors'!$J$11:$P$11,0),FALSE)))</f>
        <v>#N/A</v>
      </c>
      <c r="BZ82" s="55" t="e">
        <f t="shared" si="73"/>
        <v>#N/A</v>
      </c>
      <c r="CA82" s="55" t="e">
        <f t="shared" si="74"/>
        <v>#N/A</v>
      </c>
      <c r="CB82" s="55" t="e">
        <f t="shared" si="75"/>
        <v>#N/A</v>
      </c>
      <c r="CC82" s="55" t="e">
        <f t="shared" si="76"/>
        <v>#N/A</v>
      </c>
      <c r="CD82" s="55" t="e">
        <f t="shared" si="77"/>
        <v>#N/A</v>
      </c>
      <c r="CF82" s="55" t="e">
        <f t="shared" si="78"/>
        <v>#N/A</v>
      </c>
      <c r="CG82" s="55" t="e">
        <f t="shared" si="79"/>
        <v>#N/A</v>
      </c>
      <c r="CH82" s="55" t="e">
        <f t="shared" si="80"/>
        <v>#N/A</v>
      </c>
      <c r="CI82" s="55" t="e">
        <f t="shared" si="81"/>
        <v>#N/A</v>
      </c>
      <c r="CJ82" s="55" t="e">
        <f t="shared" si="82"/>
        <v>#N/A</v>
      </c>
      <c r="CL82" s="55" t="str">
        <f t="shared" si="83"/>
        <v>26MM</v>
      </c>
      <c r="CM82" s="58">
        <f t="shared" si="84"/>
        <v>4.3636981633812582E-3</v>
      </c>
      <c r="CN82" s="58">
        <f t="shared" si="85"/>
        <v>3.9574929906922521E-3</v>
      </c>
      <c r="CO82" s="58">
        <f t="shared" si="86"/>
        <v>4.4237421363518816E-3</v>
      </c>
      <c r="CP82" s="58">
        <f t="shared" si="87"/>
        <v>4.4939897400428832E-3</v>
      </c>
      <c r="CQ82" s="58">
        <f t="shared" si="88"/>
        <v>4.3639450199060873E-3</v>
      </c>
      <c r="CR82" s="5">
        <f t="shared" si="117"/>
        <v>0.94958406227429693</v>
      </c>
      <c r="CS82" s="5">
        <f t="shared" si="118"/>
        <v>0.95611053894167986</v>
      </c>
      <c r="CT82" s="5">
        <f t="shared" si="119"/>
        <v>0.98376732313962534</v>
      </c>
      <c r="CU82" s="5">
        <f t="shared" si="120"/>
        <v>0.95587130079134763</v>
      </c>
      <c r="CV82" s="5">
        <f t="shared" si="121"/>
        <v>0.95504517452601478</v>
      </c>
    </row>
    <row r="83" spans="1:100" x14ac:dyDescent="0.25">
      <c r="A83" s="174" t="str">
        <f t="shared" si="89"/>
        <v>NNNN</v>
      </c>
      <c r="B83" s="174" t="str">
        <f t="shared" si="90"/>
        <v>NNNN</v>
      </c>
      <c r="C83" s="29" t="str">
        <f t="shared" si="91"/>
        <v>NN</v>
      </c>
      <c r="D83" s="29" t="str">
        <f t="shared" si="92"/>
        <v>N</v>
      </c>
      <c r="E83" s="29" t="str">
        <f t="shared" si="67"/>
        <v>N</v>
      </c>
      <c r="F83" s="175" t="s">
        <v>5</v>
      </c>
      <c r="G83" s="175" t="s">
        <v>6</v>
      </c>
      <c r="H83" s="175" t="s">
        <v>7</v>
      </c>
      <c r="I83" s="176">
        <v>67</v>
      </c>
      <c r="J83" s="175" t="s">
        <v>5</v>
      </c>
      <c r="K83" s="175" t="s">
        <v>5</v>
      </c>
      <c r="L83" s="176">
        <v>431</v>
      </c>
      <c r="M83" s="176">
        <v>337</v>
      </c>
      <c r="N83" s="176">
        <v>393</v>
      </c>
      <c r="O83" s="176">
        <v>348</v>
      </c>
      <c r="P83" s="176">
        <v>419</v>
      </c>
      <c r="Q83" s="1"/>
      <c r="R83" s="13" t="s">
        <v>450</v>
      </c>
      <c r="S83" s="35">
        <v>6168</v>
      </c>
      <c r="T83" s="35">
        <v>2964</v>
      </c>
      <c r="U83" s="35">
        <v>5080</v>
      </c>
      <c r="V83" s="35">
        <v>4958</v>
      </c>
      <c r="W83" s="35">
        <v>5991</v>
      </c>
      <c r="X83" s="35"/>
      <c r="Y83" s="53">
        <f t="shared" si="93"/>
        <v>26</v>
      </c>
      <c r="Z83" s="52" t="str">
        <f t="shared" si="94"/>
        <v>MS</v>
      </c>
      <c r="AA83" s="52" t="str">
        <f t="shared" si="95"/>
        <v>MS</v>
      </c>
      <c r="AB83" s="1"/>
      <c r="AC83" s="128">
        <f t="shared" si="96"/>
        <v>1.7128223413348351E-3</v>
      </c>
      <c r="AD83" s="128">
        <f t="shared" si="97"/>
        <v>1.4195823822354878E-3</v>
      </c>
      <c r="AE83" s="128">
        <f t="shared" si="98"/>
        <v>1.6258580561906786E-3</v>
      </c>
      <c r="AF83" s="128">
        <f t="shared" si="99"/>
        <v>1.6423086261614663E-3</v>
      </c>
      <c r="AG83" s="128">
        <f t="shared" si="100"/>
        <v>1.6984599892325971E-3</v>
      </c>
      <c r="AI83" s="129">
        <f t="shared" si="122"/>
        <v>1.0249999999999999</v>
      </c>
      <c r="AJ83" s="51">
        <f t="shared" si="122"/>
        <v>1.022</v>
      </c>
      <c r="AK83" s="48">
        <f t="shared" si="122"/>
        <v>1.0429999999999999</v>
      </c>
      <c r="AL83" s="51">
        <f t="shared" si="122"/>
        <v>1.014</v>
      </c>
      <c r="AM83" s="49">
        <f t="shared" si="122"/>
        <v>1.004</v>
      </c>
      <c r="AN83" s="15"/>
      <c r="AO83" s="106">
        <f t="shared" si="68"/>
        <v>0.94958406227429693</v>
      </c>
      <c r="AP83" s="106">
        <f t="shared" si="69"/>
        <v>0.95611053894167986</v>
      </c>
      <c r="AQ83" s="106">
        <f t="shared" si="70"/>
        <v>0.98376732313962534</v>
      </c>
      <c r="AR83" s="106">
        <f t="shared" si="71"/>
        <v>0.95587130079134763</v>
      </c>
      <c r="AS83" s="106">
        <f t="shared" si="72"/>
        <v>0.95504517452601478</v>
      </c>
      <c r="AT83" s="15"/>
      <c r="AU83" s="106">
        <f t="shared" si="107"/>
        <v>-5.0415937725703075E-2</v>
      </c>
      <c r="AV83" s="106">
        <f t="shared" si="108"/>
        <v>-4.3889461058320145E-2</v>
      </c>
      <c r="AW83" s="106">
        <f t="shared" si="109"/>
        <v>-1.6232676860374662E-2</v>
      </c>
      <c r="AX83" s="106">
        <f t="shared" si="110"/>
        <v>-4.4128699208652367E-2</v>
      </c>
      <c r="AY83" s="106">
        <f t="shared" si="111"/>
        <v>-4.4954825473985216E-2</v>
      </c>
      <c r="AZ83" s="15"/>
      <c r="BA83" s="106">
        <f t="shared" si="101"/>
        <v>-5.0415937725703075E-2</v>
      </c>
      <c r="BB83" s="106">
        <f t="shared" si="102"/>
        <v>-4.3889461058320145E-2</v>
      </c>
      <c r="BC83" s="106">
        <f t="shared" si="103"/>
        <v>-1.6232676860374662E-2</v>
      </c>
      <c r="BD83" s="107">
        <f t="shared" si="104"/>
        <v>-4.4128699208652367E-2</v>
      </c>
      <c r="BE83" s="106">
        <f t="shared" si="105"/>
        <v>-4.4954825473985216E-2</v>
      </c>
      <c r="BF83" s="109"/>
      <c r="BG83" s="223" t="str">
        <f t="shared" si="106"/>
        <v>26XX</v>
      </c>
      <c r="BH83" s="106">
        <f t="shared" si="112"/>
        <v>0.94958406227429693</v>
      </c>
      <c r="BI83" s="106">
        <f t="shared" si="113"/>
        <v>0.95611053894167986</v>
      </c>
      <c r="BJ83" s="106">
        <f t="shared" si="114"/>
        <v>0.98376732313962534</v>
      </c>
      <c r="BK83" s="106">
        <f t="shared" si="115"/>
        <v>0.95587130079134763</v>
      </c>
      <c r="BL83" s="106">
        <f t="shared" si="116"/>
        <v>0.95504517452601478</v>
      </c>
      <c r="BM83" s="109"/>
      <c r="BN83" s="15">
        <f>IF($Z83="NN",VLOOKUP("N",ylfactors,MATCH(BN$7,'Proposed Factors'!$J$3:$P$3,0),FALSE),IF('Query Result 1'!$Y83&lt;49,VLOOKUP("YA",ylfactors,MATCH(BN$7,'Proposed Factors'!$J$3:$P$3,0),FALSE),VLOOKUP("YB",ylfactors,MATCH(BN$7,'Proposed Factors'!$J$3:$P$3,0),FALSE)))</f>
        <v>1</v>
      </c>
      <c r="BO83" s="15">
        <f>IF($Z83="NN",VLOOKUP("N",ylfactors,MATCH(BO$7,'Proposed Factors'!$J$3:$P$3,0),FALSE),IF('Query Result 1'!$Y83&lt;49,VLOOKUP("YA",ylfactors,MATCH(BO$7,'Proposed Factors'!$J$3:$P$3,0),FALSE),VLOOKUP("YB",ylfactors,MATCH(BO$7,'Proposed Factors'!$J$3:$P$3,0),FALSE)))</f>
        <v>1</v>
      </c>
      <c r="BP83" s="15">
        <f>IF($Z83="NN",VLOOKUP("N",ylfactors,MATCH(BP$7,'Proposed Factors'!$J$3:$P$3,0),FALSE),IF('Query Result 1'!$Y83&lt;49,VLOOKUP("YA",ylfactors,MATCH(BP$7,'Proposed Factors'!$J$3:$P$3,0),FALSE),VLOOKUP("YB",ylfactors,MATCH(BP$7,'Proposed Factors'!$J$3:$P$3,0),FALSE)))</f>
        <v>1</v>
      </c>
      <c r="BQ83" s="15">
        <f>IF($Z83="NN",VLOOKUP("N",ylfactors,MATCH(BQ$7,'Proposed Factors'!$J$3:$P$3,0),FALSE),IF('Query Result 1'!$Y83&lt;49,VLOOKUP("YA",ylfactors,MATCH(BQ$7,'Proposed Factors'!$J$3:$P$3,0),FALSE),VLOOKUP("YB",ylfactors,MATCH(BQ$7,'Proposed Factors'!$J$3:$P$3,0),FALSE)))</f>
        <v>1</v>
      </c>
      <c r="BR83" s="15">
        <f>IF($Z83="NN",VLOOKUP("N",ylfactors,MATCH(BR$7,'Proposed Factors'!$J$3:$P$3,0),FALSE),IF('Query Result 1'!$Y83&lt;49,VLOOKUP("YA",ylfactors,MATCH(BR$7,'Proposed Factors'!$J$3:$P$3,0),FALSE),VLOOKUP("YB",ylfactors,MATCH(BR$7,'Proposed Factors'!$J$3:$P$3,0),FALSE)))</f>
        <v>1</v>
      </c>
      <c r="BS83" s="15"/>
      <c r="BT83" s="15" t="e">
        <f>IF($AA83="NN",1,IF($AA83="YY",VLOOKUP("YY",gsdfactors,MATCH(BT$7,'Proposed Factors'!$J$11:$P$11,0),FALSE),VLOOKUP(CONCATENATE($Z83,$AA83),gsdfactors,MATCH(BT$7,'Proposed Factors'!$J$11:$P$11,0),FALSE)))</f>
        <v>#N/A</v>
      </c>
      <c r="BU83" s="15" t="e">
        <f>IF($AA83="NN",1,IF($AA83="YY",VLOOKUP("YY",gsdfactors,MATCH(BU$7,'Proposed Factors'!$J$11:$P$11,0),FALSE),VLOOKUP(CONCATENATE($Z83,$AA83),gsdfactors,MATCH(BU$7,'Proposed Factors'!$J$11:$P$11,0),FALSE)))</f>
        <v>#N/A</v>
      </c>
      <c r="BV83" s="15" t="e">
        <f>IF($AA83="NN",1,IF($AA83="YY",VLOOKUP("YY",gsdfactors,MATCH(BV$7,'Proposed Factors'!$J$11:$P$11,0),FALSE),VLOOKUP(CONCATENATE($Z83,$AA83),gsdfactors,MATCH(BV$7,'Proposed Factors'!$J$11:$P$11,0),FALSE)))</f>
        <v>#N/A</v>
      </c>
      <c r="BW83" s="15" t="e">
        <f>IF($AA83="NN",1,IF($AA83="YY",VLOOKUP("YY",gsdfactors,MATCH(BW$7,'Proposed Factors'!$J$11:$P$11,0),FALSE),VLOOKUP(CONCATENATE($Z83,$AA83),gsdfactors,MATCH(BW$7,'Proposed Factors'!$J$11:$P$11,0),FALSE)))</f>
        <v>#N/A</v>
      </c>
      <c r="BX83" s="15" t="e">
        <f>IF($AA83="NN",1,IF($AA83="YY",VLOOKUP("YY",gsdfactors,MATCH(BX$7,'Proposed Factors'!$J$11:$P$11,0),FALSE),VLOOKUP(CONCATENATE($Z83,$AA83),gsdfactors,MATCH(BX$7,'Proposed Factors'!$J$11:$P$11,0),FALSE)))</f>
        <v>#N/A</v>
      </c>
      <c r="BZ83" s="55" t="e">
        <f t="shared" si="73"/>
        <v>#N/A</v>
      </c>
      <c r="CA83" s="55" t="e">
        <f t="shared" si="74"/>
        <v>#N/A</v>
      </c>
      <c r="CB83" s="55" t="e">
        <f t="shared" si="75"/>
        <v>#N/A</v>
      </c>
      <c r="CC83" s="55" t="e">
        <f t="shared" si="76"/>
        <v>#N/A</v>
      </c>
      <c r="CD83" s="55" t="e">
        <f t="shared" si="77"/>
        <v>#N/A</v>
      </c>
      <c r="CF83" s="55" t="e">
        <f t="shared" si="78"/>
        <v>#N/A</v>
      </c>
      <c r="CG83" s="55" t="e">
        <f t="shared" si="79"/>
        <v>#N/A</v>
      </c>
      <c r="CH83" s="55" t="e">
        <f t="shared" si="80"/>
        <v>#N/A</v>
      </c>
      <c r="CI83" s="55" t="e">
        <f t="shared" si="81"/>
        <v>#N/A</v>
      </c>
      <c r="CJ83" s="55" t="e">
        <f t="shared" si="82"/>
        <v>#N/A</v>
      </c>
      <c r="CL83" s="55" t="str">
        <f t="shared" si="83"/>
        <v>26MS</v>
      </c>
      <c r="CM83" s="58">
        <f t="shared" si="84"/>
        <v>1.7128223413348351E-3</v>
      </c>
      <c r="CN83" s="58">
        <f t="shared" si="85"/>
        <v>1.4195823822354878E-3</v>
      </c>
      <c r="CO83" s="58">
        <f t="shared" si="86"/>
        <v>1.6258580561906786E-3</v>
      </c>
      <c r="CP83" s="58">
        <f t="shared" si="87"/>
        <v>1.6423086261614663E-3</v>
      </c>
      <c r="CQ83" s="58">
        <f t="shared" si="88"/>
        <v>1.6984599892325971E-3</v>
      </c>
      <c r="CR83" s="5">
        <f t="shared" si="117"/>
        <v>0.94958406227429693</v>
      </c>
      <c r="CS83" s="5">
        <f t="shared" si="118"/>
        <v>0.95611053894167986</v>
      </c>
      <c r="CT83" s="5">
        <f t="shared" si="119"/>
        <v>0.98376732313962534</v>
      </c>
      <c r="CU83" s="5">
        <f t="shared" si="120"/>
        <v>0.95587130079134763</v>
      </c>
      <c r="CV83" s="5">
        <f t="shared" si="121"/>
        <v>0.95504517452601478</v>
      </c>
    </row>
    <row r="84" spans="1:100" x14ac:dyDescent="0.25">
      <c r="A84" s="174" t="str">
        <f t="shared" si="89"/>
        <v>NNNN</v>
      </c>
      <c r="B84" s="174" t="str">
        <f t="shared" si="90"/>
        <v>NNNN</v>
      </c>
      <c r="C84" s="29" t="str">
        <f t="shared" si="91"/>
        <v>NN</v>
      </c>
      <c r="D84" s="29" t="str">
        <f t="shared" si="92"/>
        <v>N</v>
      </c>
      <c r="E84" s="29" t="str">
        <f t="shared" si="67"/>
        <v>N</v>
      </c>
      <c r="F84" s="175" t="s">
        <v>5</v>
      </c>
      <c r="G84" s="175" t="s">
        <v>6</v>
      </c>
      <c r="H84" s="175" t="s">
        <v>7</v>
      </c>
      <c r="I84" s="176">
        <v>68</v>
      </c>
      <c r="J84" s="175" t="s">
        <v>5</v>
      </c>
      <c r="K84" s="175" t="s">
        <v>5</v>
      </c>
      <c r="L84" s="176">
        <v>380</v>
      </c>
      <c r="M84" s="176">
        <v>294</v>
      </c>
      <c r="N84" s="176">
        <v>355</v>
      </c>
      <c r="O84" s="176">
        <v>299</v>
      </c>
      <c r="P84" s="176">
        <v>373</v>
      </c>
      <c r="Q84" s="1"/>
      <c r="R84" s="13" t="s">
        <v>199</v>
      </c>
      <c r="S84" s="35">
        <v>17166</v>
      </c>
      <c r="T84" s="35">
        <v>9486</v>
      </c>
      <c r="U84" s="35">
        <v>15681</v>
      </c>
      <c r="V84" s="35">
        <v>15470</v>
      </c>
      <c r="W84" s="35">
        <v>16848</v>
      </c>
      <c r="X84" s="35"/>
      <c r="Y84" s="53">
        <f t="shared" si="93"/>
        <v>27</v>
      </c>
      <c r="Z84" s="52" t="str">
        <f t="shared" si="94"/>
        <v>FM</v>
      </c>
      <c r="AA84" s="52" t="str">
        <f t="shared" si="95"/>
        <v>FM</v>
      </c>
      <c r="AB84" s="1"/>
      <c r="AC84" s="128">
        <f t="shared" si="96"/>
        <v>4.7669112048238944E-3</v>
      </c>
      <c r="AD84" s="128">
        <f t="shared" si="97"/>
        <v>4.5432383528629678E-3</v>
      </c>
      <c r="AE84" s="128">
        <f t="shared" si="98"/>
        <v>5.0187165706941008E-3</v>
      </c>
      <c r="AF84" s="128">
        <f t="shared" si="99"/>
        <v>5.1243474075671411E-3</v>
      </c>
      <c r="AG84" s="128">
        <f t="shared" si="100"/>
        <v>4.7764403102304783E-3</v>
      </c>
      <c r="AI84" s="129">
        <f t="shared" si="122"/>
        <v>1.012</v>
      </c>
      <c r="AJ84" s="51">
        <f t="shared" si="122"/>
        <v>1.016</v>
      </c>
      <c r="AK84" s="48">
        <f t="shared" si="122"/>
        <v>1.0209999999999999</v>
      </c>
      <c r="AL84" s="51">
        <f t="shared" si="122"/>
        <v>1.014</v>
      </c>
      <c r="AM84" s="49">
        <f t="shared" si="122"/>
        <v>1.004</v>
      </c>
      <c r="AN84" s="15"/>
      <c r="AO84" s="106">
        <f t="shared" si="68"/>
        <v>0.93754055709423267</v>
      </c>
      <c r="AP84" s="106">
        <f t="shared" si="69"/>
        <v>0.95049736552323549</v>
      </c>
      <c r="AQ84" s="106">
        <f t="shared" si="70"/>
        <v>0.9630167180494319</v>
      </c>
      <c r="AR84" s="106">
        <f t="shared" si="71"/>
        <v>0.95587130079134763</v>
      </c>
      <c r="AS84" s="106">
        <f t="shared" si="72"/>
        <v>0.95504517452601478</v>
      </c>
      <c r="AT84" s="15"/>
      <c r="AU84" s="106">
        <f t="shared" si="107"/>
        <v>-6.2459442905767326E-2</v>
      </c>
      <c r="AV84" s="106">
        <f t="shared" si="108"/>
        <v>-4.9502634476764507E-2</v>
      </c>
      <c r="AW84" s="106">
        <f t="shared" si="109"/>
        <v>-3.6983281950568103E-2</v>
      </c>
      <c r="AX84" s="106">
        <f t="shared" si="110"/>
        <v>-4.4128699208652367E-2</v>
      </c>
      <c r="AY84" s="106">
        <f t="shared" si="111"/>
        <v>-4.4954825473985216E-2</v>
      </c>
      <c r="AZ84" s="15"/>
      <c r="BA84" s="106">
        <f t="shared" si="101"/>
        <v>-6.2459442905767326E-2</v>
      </c>
      <c r="BB84" s="106">
        <f t="shared" si="102"/>
        <v>-4.9502634476764507E-2</v>
      </c>
      <c r="BC84" s="106">
        <f t="shared" si="103"/>
        <v>-3.6983281950568103E-2</v>
      </c>
      <c r="BD84" s="107">
        <f t="shared" si="104"/>
        <v>-4.4128699208652367E-2</v>
      </c>
      <c r="BE84" s="106">
        <f t="shared" si="105"/>
        <v>-4.4954825473985216E-2</v>
      </c>
      <c r="BF84" s="109"/>
      <c r="BG84" s="223" t="str">
        <f t="shared" si="106"/>
        <v>27XX</v>
      </c>
      <c r="BH84" s="106">
        <f t="shared" si="112"/>
        <v>0.93754055709423267</v>
      </c>
      <c r="BI84" s="106">
        <f t="shared" si="113"/>
        <v>0.95049736552323549</v>
      </c>
      <c r="BJ84" s="106">
        <f t="shared" si="114"/>
        <v>0.9630167180494319</v>
      </c>
      <c r="BK84" s="106">
        <f t="shared" si="115"/>
        <v>0.95587130079134763</v>
      </c>
      <c r="BL84" s="106">
        <f t="shared" si="116"/>
        <v>0.95504517452601478</v>
      </c>
      <c r="BM84" s="109"/>
      <c r="BN84" s="15">
        <f>IF($Z84="NN",VLOOKUP("N",ylfactors,MATCH(BN$7,'Proposed Factors'!$J$3:$P$3,0),FALSE),IF('Query Result 1'!$Y84&lt;49,VLOOKUP("YA",ylfactors,MATCH(BN$7,'Proposed Factors'!$J$3:$P$3,0),FALSE),VLOOKUP("YB",ylfactors,MATCH(BN$7,'Proposed Factors'!$J$3:$P$3,0),FALSE)))</f>
        <v>1</v>
      </c>
      <c r="BO84" s="15">
        <f>IF($Z84="NN",VLOOKUP("N",ylfactors,MATCH(BO$7,'Proposed Factors'!$J$3:$P$3,0),FALSE),IF('Query Result 1'!$Y84&lt;49,VLOOKUP("YA",ylfactors,MATCH(BO$7,'Proposed Factors'!$J$3:$P$3,0),FALSE),VLOOKUP("YB",ylfactors,MATCH(BO$7,'Proposed Factors'!$J$3:$P$3,0),FALSE)))</f>
        <v>1</v>
      </c>
      <c r="BP84" s="15">
        <f>IF($Z84="NN",VLOOKUP("N",ylfactors,MATCH(BP$7,'Proposed Factors'!$J$3:$P$3,0),FALSE),IF('Query Result 1'!$Y84&lt;49,VLOOKUP("YA",ylfactors,MATCH(BP$7,'Proposed Factors'!$J$3:$P$3,0),FALSE),VLOOKUP("YB",ylfactors,MATCH(BP$7,'Proposed Factors'!$J$3:$P$3,0),FALSE)))</f>
        <v>1</v>
      </c>
      <c r="BQ84" s="15">
        <f>IF($Z84="NN",VLOOKUP("N",ylfactors,MATCH(BQ$7,'Proposed Factors'!$J$3:$P$3,0),FALSE),IF('Query Result 1'!$Y84&lt;49,VLOOKUP("YA",ylfactors,MATCH(BQ$7,'Proposed Factors'!$J$3:$P$3,0),FALSE),VLOOKUP("YB",ylfactors,MATCH(BQ$7,'Proposed Factors'!$J$3:$P$3,0),FALSE)))</f>
        <v>1</v>
      </c>
      <c r="BR84" s="15">
        <f>IF($Z84="NN",VLOOKUP("N",ylfactors,MATCH(BR$7,'Proposed Factors'!$J$3:$P$3,0),FALSE),IF('Query Result 1'!$Y84&lt;49,VLOOKUP("YA",ylfactors,MATCH(BR$7,'Proposed Factors'!$J$3:$P$3,0),FALSE),VLOOKUP("YB",ylfactors,MATCH(BR$7,'Proposed Factors'!$J$3:$P$3,0),FALSE)))</f>
        <v>1</v>
      </c>
      <c r="BS84" s="15"/>
      <c r="BT84" s="15" t="e">
        <f>IF($AA84="NN",1,IF($AA84="YY",VLOOKUP("YY",gsdfactors,MATCH(BT$7,'Proposed Factors'!$J$11:$P$11,0),FALSE),VLOOKUP(CONCATENATE($Z84,$AA84),gsdfactors,MATCH(BT$7,'Proposed Factors'!$J$11:$P$11,0),FALSE)))</f>
        <v>#N/A</v>
      </c>
      <c r="BU84" s="15" t="e">
        <f>IF($AA84="NN",1,IF($AA84="YY",VLOOKUP("YY",gsdfactors,MATCH(BU$7,'Proposed Factors'!$J$11:$P$11,0),FALSE),VLOOKUP(CONCATENATE($Z84,$AA84),gsdfactors,MATCH(BU$7,'Proposed Factors'!$J$11:$P$11,0),FALSE)))</f>
        <v>#N/A</v>
      </c>
      <c r="BV84" s="15" t="e">
        <f>IF($AA84="NN",1,IF($AA84="YY",VLOOKUP("YY",gsdfactors,MATCH(BV$7,'Proposed Factors'!$J$11:$P$11,0),FALSE),VLOOKUP(CONCATENATE($Z84,$AA84),gsdfactors,MATCH(BV$7,'Proposed Factors'!$J$11:$P$11,0),FALSE)))</f>
        <v>#N/A</v>
      </c>
      <c r="BW84" s="15" t="e">
        <f>IF($AA84="NN",1,IF($AA84="YY",VLOOKUP("YY",gsdfactors,MATCH(BW$7,'Proposed Factors'!$J$11:$P$11,0),FALSE),VLOOKUP(CONCATENATE($Z84,$AA84),gsdfactors,MATCH(BW$7,'Proposed Factors'!$J$11:$P$11,0),FALSE)))</f>
        <v>#N/A</v>
      </c>
      <c r="BX84" s="15" t="e">
        <f>IF($AA84="NN",1,IF($AA84="YY",VLOOKUP("YY",gsdfactors,MATCH(BX$7,'Proposed Factors'!$J$11:$P$11,0),FALSE),VLOOKUP(CONCATENATE($Z84,$AA84),gsdfactors,MATCH(BX$7,'Proposed Factors'!$J$11:$P$11,0),FALSE)))</f>
        <v>#N/A</v>
      </c>
      <c r="BZ84" s="55" t="e">
        <f t="shared" si="73"/>
        <v>#N/A</v>
      </c>
      <c r="CA84" s="55" t="e">
        <f t="shared" si="74"/>
        <v>#N/A</v>
      </c>
      <c r="CB84" s="55" t="e">
        <f t="shared" si="75"/>
        <v>#N/A</v>
      </c>
      <c r="CC84" s="55" t="e">
        <f t="shared" si="76"/>
        <v>#N/A</v>
      </c>
      <c r="CD84" s="55" t="e">
        <f t="shared" si="77"/>
        <v>#N/A</v>
      </c>
      <c r="CF84" s="55" t="e">
        <f t="shared" si="78"/>
        <v>#N/A</v>
      </c>
      <c r="CG84" s="55" t="e">
        <f t="shared" si="79"/>
        <v>#N/A</v>
      </c>
      <c r="CH84" s="55" t="e">
        <f t="shared" si="80"/>
        <v>#N/A</v>
      </c>
      <c r="CI84" s="55" t="e">
        <f t="shared" si="81"/>
        <v>#N/A</v>
      </c>
      <c r="CJ84" s="55" t="e">
        <f t="shared" si="82"/>
        <v>#N/A</v>
      </c>
      <c r="CL84" s="55" t="str">
        <f t="shared" si="83"/>
        <v>27FM</v>
      </c>
      <c r="CM84" s="58">
        <f t="shared" si="84"/>
        <v>4.7669112048238944E-3</v>
      </c>
      <c r="CN84" s="58">
        <f t="shared" si="85"/>
        <v>4.5432383528629678E-3</v>
      </c>
      <c r="CO84" s="58">
        <f t="shared" si="86"/>
        <v>5.0187165706941008E-3</v>
      </c>
      <c r="CP84" s="58">
        <f t="shared" si="87"/>
        <v>5.1243474075671411E-3</v>
      </c>
      <c r="CQ84" s="58">
        <f t="shared" si="88"/>
        <v>4.7764403102304783E-3</v>
      </c>
      <c r="CR84" s="5">
        <f t="shared" si="117"/>
        <v>0.93754055709423267</v>
      </c>
      <c r="CS84" s="5">
        <f t="shared" si="118"/>
        <v>0.95049736552323549</v>
      </c>
      <c r="CT84" s="5">
        <f t="shared" si="119"/>
        <v>0.9630167180494319</v>
      </c>
      <c r="CU84" s="5">
        <f t="shared" si="120"/>
        <v>0.95587130079134763</v>
      </c>
      <c r="CV84" s="5">
        <f t="shared" si="121"/>
        <v>0.95504517452601478</v>
      </c>
    </row>
    <row r="85" spans="1:100" x14ac:dyDescent="0.25">
      <c r="A85" s="174" t="str">
        <f t="shared" si="89"/>
        <v>NNNN</v>
      </c>
      <c r="B85" s="174" t="str">
        <f t="shared" si="90"/>
        <v>NNNN</v>
      </c>
      <c r="C85" s="29" t="str">
        <f t="shared" si="91"/>
        <v>NN</v>
      </c>
      <c r="D85" s="29" t="str">
        <f t="shared" si="92"/>
        <v>N</v>
      </c>
      <c r="E85" s="29" t="str">
        <f t="shared" si="67"/>
        <v>N</v>
      </c>
      <c r="F85" s="175" t="s">
        <v>5</v>
      </c>
      <c r="G85" s="175" t="s">
        <v>6</v>
      </c>
      <c r="H85" s="175" t="s">
        <v>7</v>
      </c>
      <c r="I85" s="176">
        <v>69</v>
      </c>
      <c r="J85" s="175" t="s">
        <v>5</v>
      </c>
      <c r="K85" s="175" t="s">
        <v>5</v>
      </c>
      <c r="L85" s="176">
        <v>378</v>
      </c>
      <c r="M85" s="176">
        <v>301</v>
      </c>
      <c r="N85" s="176">
        <v>371</v>
      </c>
      <c r="O85" s="176">
        <v>319</v>
      </c>
      <c r="P85" s="176">
        <v>375</v>
      </c>
      <c r="Q85" s="1"/>
      <c r="R85" s="13" t="s">
        <v>283</v>
      </c>
      <c r="S85" s="35">
        <v>7142</v>
      </c>
      <c r="T85" s="35">
        <v>3717</v>
      </c>
      <c r="U85" s="35">
        <v>6370</v>
      </c>
      <c r="V85" s="35">
        <v>6280</v>
      </c>
      <c r="W85" s="35">
        <v>7006</v>
      </c>
      <c r="X85" s="35"/>
      <c r="Y85" s="53">
        <f t="shared" si="93"/>
        <v>27</v>
      </c>
      <c r="Z85" s="52" t="str">
        <f t="shared" si="94"/>
        <v>FS</v>
      </c>
      <c r="AA85" s="52" t="str">
        <f t="shared" si="95"/>
        <v>FS</v>
      </c>
      <c r="AB85" s="1"/>
      <c r="AC85" s="128">
        <f t="shared" si="96"/>
        <v>1.9832972052226641E-3</v>
      </c>
      <c r="AD85" s="128">
        <f t="shared" si="97"/>
        <v>1.7802252748884307E-3</v>
      </c>
      <c r="AE85" s="128">
        <f t="shared" si="98"/>
        <v>2.038723586207603E-3</v>
      </c>
      <c r="AF85" s="128">
        <f t="shared" si="99"/>
        <v>2.0802134272476821E-3</v>
      </c>
      <c r="AG85" s="128">
        <f t="shared" si="100"/>
        <v>1.9862144357475505E-3</v>
      </c>
      <c r="AI85" s="129">
        <f t="shared" si="122"/>
        <v>1.012</v>
      </c>
      <c r="AJ85" s="51">
        <f t="shared" si="122"/>
        <v>1.016</v>
      </c>
      <c r="AK85" s="48">
        <f t="shared" si="122"/>
        <v>1.0209999999999999</v>
      </c>
      <c r="AL85" s="51">
        <f t="shared" si="122"/>
        <v>1.014</v>
      </c>
      <c r="AM85" s="49">
        <f t="shared" si="122"/>
        <v>1.004</v>
      </c>
      <c r="AN85" s="15"/>
      <c r="AO85" s="106">
        <f t="shared" si="68"/>
        <v>0.93754055709423267</v>
      </c>
      <c r="AP85" s="106">
        <f t="shared" si="69"/>
        <v>0.95049736552323549</v>
      </c>
      <c r="AQ85" s="106">
        <f t="shared" si="70"/>
        <v>0.9630167180494319</v>
      </c>
      <c r="AR85" s="106">
        <f t="shared" si="71"/>
        <v>0.95587130079134763</v>
      </c>
      <c r="AS85" s="106">
        <f t="shared" si="72"/>
        <v>0.95504517452601478</v>
      </c>
      <c r="AT85" s="15"/>
      <c r="AU85" s="106">
        <f t="shared" si="107"/>
        <v>-6.2459442905767326E-2</v>
      </c>
      <c r="AV85" s="106">
        <f t="shared" si="108"/>
        <v>-4.9502634476764507E-2</v>
      </c>
      <c r="AW85" s="106">
        <f t="shared" si="109"/>
        <v>-3.6983281950568103E-2</v>
      </c>
      <c r="AX85" s="106">
        <f t="shared" si="110"/>
        <v>-4.4128699208652367E-2</v>
      </c>
      <c r="AY85" s="106">
        <f t="shared" si="111"/>
        <v>-4.4954825473985216E-2</v>
      </c>
      <c r="AZ85" s="15"/>
      <c r="BA85" s="106">
        <f t="shared" si="101"/>
        <v>-6.2459442905767326E-2</v>
      </c>
      <c r="BB85" s="106">
        <f t="shared" si="102"/>
        <v>-4.9502634476764507E-2</v>
      </c>
      <c r="BC85" s="106">
        <f t="shared" si="103"/>
        <v>-3.6983281950568103E-2</v>
      </c>
      <c r="BD85" s="107">
        <f t="shared" si="104"/>
        <v>-4.4128699208652367E-2</v>
      </c>
      <c r="BE85" s="106">
        <f t="shared" si="105"/>
        <v>-4.4954825473985216E-2</v>
      </c>
      <c r="BF85" s="109"/>
      <c r="BG85" s="223" t="str">
        <f t="shared" si="106"/>
        <v>27XX</v>
      </c>
      <c r="BH85" s="106">
        <f t="shared" si="112"/>
        <v>0.93754055709423267</v>
      </c>
      <c r="BI85" s="106">
        <f t="shared" si="113"/>
        <v>0.95049736552323549</v>
      </c>
      <c r="BJ85" s="106">
        <f t="shared" si="114"/>
        <v>0.9630167180494319</v>
      </c>
      <c r="BK85" s="106">
        <f t="shared" si="115"/>
        <v>0.95587130079134763</v>
      </c>
      <c r="BL85" s="106">
        <f t="shared" si="116"/>
        <v>0.95504517452601478</v>
      </c>
      <c r="BM85" s="109"/>
      <c r="BN85" s="15">
        <f>IF($Z85="NN",VLOOKUP("N",ylfactors,MATCH(BN$7,'Proposed Factors'!$J$3:$P$3,0),FALSE),IF('Query Result 1'!$Y85&lt;49,VLOOKUP("YA",ylfactors,MATCH(BN$7,'Proposed Factors'!$J$3:$P$3,0),FALSE),VLOOKUP("YB",ylfactors,MATCH(BN$7,'Proposed Factors'!$J$3:$P$3,0),FALSE)))</f>
        <v>1</v>
      </c>
      <c r="BO85" s="15">
        <f>IF($Z85="NN",VLOOKUP("N",ylfactors,MATCH(BO$7,'Proposed Factors'!$J$3:$P$3,0),FALSE),IF('Query Result 1'!$Y85&lt;49,VLOOKUP("YA",ylfactors,MATCH(BO$7,'Proposed Factors'!$J$3:$P$3,0),FALSE),VLOOKUP("YB",ylfactors,MATCH(BO$7,'Proposed Factors'!$J$3:$P$3,0),FALSE)))</f>
        <v>1</v>
      </c>
      <c r="BP85" s="15">
        <f>IF($Z85="NN",VLOOKUP("N",ylfactors,MATCH(BP$7,'Proposed Factors'!$J$3:$P$3,0),FALSE),IF('Query Result 1'!$Y85&lt;49,VLOOKUP("YA",ylfactors,MATCH(BP$7,'Proposed Factors'!$J$3:$P$3,0),FALSE),VLOOKUP("YB",ylfactors,MATCH(BP$7,'Proposed Factors'!$J$3:$P$3,0),FALSE)))</f>
        <v>1</v>
      </c>
      <c r="BQ85" s="15">
        <f>IF($Z85="NN",VLOOKUP("N",ylfactors,MATCH(BQ$7,'Proposed Factors'!$J$3:$P$3,0),FALSE),IF('Query Result 1'!$Y85&lt;49,VLOOKUP("YA",ylfactors,MATCH(BQ$7,'Proposed Factors'!$J$3:$P$3,0),FALSE),VLOOKUP("YB",ylfactors,MATCH(BQ$7,'Proposed Factors'!$J$3:$P$3,0),FALSE)))</f>
        <v>1</v>
      </c>
      <c r="BR85" s="15">
        <f>IF($Z85="NN",VLOOKUP("N",ylfactors,MATCH(BR$7,'Proposed Factors'!$J$3:$P$3,0),FALSE),IF('Query Result 1'!$Y85&lt;49,VLOOKUP("YA",ylfactors,MATCH(BR$7,'Proposed Factors'!$J$3:$P$3,0),FALSE),VLOOKUP("YB",ylfactors,MATCH(BR$7,'Proposed Factors'!$J$3:$P$3,0),FALSE)))</f>
        <v>1</v>
      </c>
      <c r="BS85" s="15"/>
      <c r="BT85" s="15" t="e">
        <f>IF($AA85="NN",1,IF($AA85="YY",VLOOKUP("YY",gsdfactors,MATCH(BT$7,'Proposed Factors'!$J$11:$P$11,0),FALSE),VLOOKUP(CONCATENATE($Z85,$AA85),gsdfactors,MATCH(BT$7,'Proposed Factors'!$J$11:$P$11,0),FALSE)))</f>
        <v>#N/A</v>
      </c>
      <c r="BU85" s="15" t="e">
        <f>IF($AA85="NN",1,IF($AA85="YY",VLOOKUP("YY",gsdfactors,MATCH(BU$7,'Proposed Factors'!$J$11:$P$11,0),FALSE),VLOOKUP(CONCATENATE($Z85,$AA85),gsdfactors,MATCH(BU$7,'Proposed Factors'!$J$11:$P$11,0),FALSE)))</f>
        <v>#N/A</v>
      </c>
      <c r="BV85" s="15" t="e">
        <f>IF($AA85="NN",1,IF($AA85="YY",VLOOKUP("YY",gsdfactors,MATCH(BV$7,'Proposed Factors'!$J$11:$P$11,0),FALSE),VLOOKUP(CONCATENATE($Z85,$AA85),gsdfactors,MATCH(BV$7,'Proposed Factors'!$J$11:$P$11,0),FALSE)))</f>
        <v>#N/A</v>
      </c>
      <c r="BW85" s="15" t="e">
        <f>IF($AA85="NN",1,IF($AA85="YY",VLOOKUP("YY",gsdfactors,MATCH(BW$7,'Proposed Factors'!$J$11:$P$11,0),FALSE),VLOOKUP(CONCATENATE($Z85,$AA85),gsdfactors,MATCH(BW$7,'Proposed Factors'!$J$11:$P$11,0),FALSE)))</f>
        <v>#N/A</v>
      </c>
      <c r="BX85" s="15" t="e">
        <f>IF($AA85="NN",1,IF($AA85="YY",VLOOKUP("YY",gsdfactors,MATCH(BX$7,'Proposed Factors'!$J$11:$P$11,0),FALSE),VLOOKUP(CONCATENATE($Z85,$AA85),gsdfactors,MATCH(BX$7,'Proposed Factors'!$J$11:$P$11,0),FALSE)))</f>
        <v>#N/A</v>
      </c>
      <c r="BZ85" s="55" t="e">
        <f t="shared" si="73"/>
        <v>#N/A</v>
      </c>
      <c r="CA85" s="55" t="e">
        <f t="shared" si="74"/>
        <v>#N/A</v>
      </c>
      <c r="CB85" s="55" t="e">
        <f t="shared" si="75"/>
        <v>#N/A</v>
      </c>
      <c r="CC85" s="55" t="e">
        <f t="shared" si="76"/>
        <v>#N/A</v>
      </c>
      <c r="CD85" s="55" t="e">
        <f t="shared" si="77"/>
        <v>#N/A</v>
      </c>
      <c r="CF85" s="55" t="e">
        <f t="shared" si="78"/>
        <v>#N/A</v>
      </c>
      <c r="CG85" s="55" t="e">
        <f t="shared" si="79"/>
        <v>#N/A</v>
      </c>
      <c r="CH85" s="55" t="e">
        <f t="shared" si="80"/>
        <v>#N/A</v>
      </c>
      <c r="CI85" s="55" t="e">
        <f t="shared" si="81"/>
        <v>#N/A</v>
      </c>
      <c r="CJ85" s="55" t="e">
        <f t="shared" si="82"/>
        <v>#N/A</v>
      </c>
      <c r="CL85" s="55" t="str">
        <f t="shared" si="83"/>
        <v>27FS</v>
      </c>
      <c r="CM85" s="58">
        <f t="shared" si="84"/>
        <v>1.9832972052226641E-3</v>
      </c>
      <c r="CN85" s="58">
        <f t="shared" si="85"/>
        <v>1.7802252748884307E-3</v>
      </c>
      <c r="CO85" s="58">
        <f t="shared" si="86"/>
        <v>2.038723586207603E-3</v>
      </c>
      <c r="CP85" s="58">
        <f t="shared" si="87"/>
        <v>2.0802134272476821E-3</v>
      </c>
      <c r="CQ85" s="58">
        <f t="shared" si="88"/>
        <v>1.9862144357475505E-3</v>
      </c>
      <c r="CR85" s="5">
        <f t="shared" si="117"/>
        <v>0.93754055709423267</v>
      </c>
      <c r="CS85" s="5">
        <f t="shared" si="118"/>
        <v>0.95049736552323549</v>
      </c>
      <c r="CT85" s="5">
        <f t="shared" si="119"/>
        <v>0.9630167180494319</v>
      </c>
      <c r="CU85" s="5">
        <f t="shared" si="120"/>
        <v>0.95587130079134763</v>
      </c>
      <c r="CV85" s="5">
        <f t="shared" si="121"/>
        <v>0.95504517452601478</v>
      </c>
    </row>
    <row r="86" spans="1:100" x14ac:dyDescent="0.25">
      <c r="A86" s="174" t="str">
        <f t="shared" si="89"/>
        <v>NNNN</v>
      </c>
      <c r="B86" s="174" t="str">
        <f t="shared" si="90"/>
        <v>NNNN</v>
      </c>
      <c r="C86" s="29" t="str">
        <f t="shared" si="91"/>
        <v>NN</v>
      </c>
      <c r="D86" s="29" t="str">
        <f t="shared" si="92"/>
        <v>N</v>
      </c>
      <c r="E86" s="29" t="str">
        <f t="shared" si="67"/>
        <v>N</v>
      </c>
      <c r="F86" s="175" t="s">
        <v>5</v>
      </c>
      <c r="G86" s="175" t="s">
        <v>6</v>
      </c>
      <c r="H86" s="175" t="s">
        <v>7</v>
      </c>
      <c r="I86" s="176">
        <v>70</v>
      </c>
      <c r="J86" s="175" t="s">
        <v>5</v>
      </c>
      <c r="K86" s="175" t="s">
        <v>5</v>
      </c>
      <c r="L86" s="176">
        <v>269</v>
      </c>
      <c r="M86" s="176">
        <v>213</v>
      </c>
      <c r="N86" s="176">
        <v>249</v>
      </c>
      <c r="O86" s="176">
        <v>218</v>
      </c>
      <c r="P86" s="176">
        <v>264</v>
      </c>
      <c r="Q86" s="1"/>
      <c r="R86" s="13" t="s">
        <v>367</v>
      </c>
      <c r="S86" s="35">
        <v>16166</v>
      </c>
      <c r="T86" s="35">
        <v>8405</v>
      </c>
      <c r="U86" s="35">
        <v>14045</v>
      </c>
      <c r="V86" s="35">
        <v>13828</v>
      </c>
      <c r="W86" s="35">
        <v>15778</v>
      </c>
      <c r="X86" s="35"/>
      <c r="Y86" s="53">
        <f t="shared" si="93"/>
        <v>27</v>
      </c>
      <c r="Z86" s="52" t="str">
        <f t="shared" si="94"/>
        <v>MM</v>
      </c>
      <c r="AA86" s="52" t="str">
        <f t="shared" si="95"/>
        <v>MM</v>
      </c>
      <c r="AB86" s="1"/>
      <c r="AC86" s="128">
        <f t="shared" si="96"/>
        <v>4.4892162727008661E-3</v>
      </c>
      <c r="AD86" s="128">
        <f t="shared" si="97"/>
        <v>4.0255026729720898E-3</v>
      </c>
      <c r="AE86" s="128">
        <f t="shared" si="98"/>
        <v>4.4951134644090713E-3</v>
      </c>
      <c r="AF86" s="128">
        <f t="shared" si="99"/>
        <v>4.5804444700606609E-3</v>
      </c>
      <c r="AG86" s="128">
        <f t="shared" si="100"/>
        <v>4.4730932582393457E-3</v>
      </c>
      <c r="AI86" s="129">
        <f t="shared" si="122"/>
        <v>1.012</v>
      </c>
      <c r="AJ86" s="51">
        <f t="shared" si="122"/>
        <v>1.016</v>
      </c>
      <c r="AK86" s="48">
        <f t="shared" si="122"/>
        <v>1.0209999999999999</v>
      </c>
      <c r="AL86" s="51">
        <f t="shared" si="122"/>
        <v>1.014</v>
      </c>
      <c r="AM86" s="49">
        <f t="shared" si="122"/>
        <v>1.004</v>
      </c>
      <c r="AN86" s="15"/>
      <c r="AO86" s="106">
        <f t="shared" si="68"/>
        <v>0.93754055709423267</v>
      </c>
      <c r="AP86" s="106">
        <f t="shared" si="69"/>
        <v>0.95049736552323549</v>
      </c>
      <c r="AQ86" s="106">
        <f t="shared" si="70"/>
        <v>0.9630167180494319</v>
      </c>
      <c r="AR86" s="106">
        <f t="shared" si="71"/>
        <v>0.95587130079134763</v>
      </c>
      <c r="AS86" s="106">
        <f t="shared" si="72"/>
        <v>0.95504517452601478</v>
      </c>
      <c r="AT86" s="15"/>
      <c r="AU86" s="106">
        <f t="shared" si="107"/>
        <v>-6.2459442905767326E-2</v>
      </c>
      <c r="AV86" s="106">
        <f t="shared" si="108"/>
        <v>-4.9502634476764507E-2</v>
      </c>
      <c r="AW86" s="106">
        <f t="shared" si="109"/>
        <v>-3.6983281950568103E-2</v>
      </c>
      <c r="AX86" s="106">
        <f t="shared" si="110"/>
        <v>-4.4128699208652367E-2</v>
      </c>
      <c r="AY86" s="106">
        <f t="shared" si="111"/>
        <v>-4.4954825473985216E-2</v>
      </c>
      <c r="AZ86" s="15"/>
      <c r="BA86" s="106">
        <f t="shared" si="101"/>
        <v>-6.2459442905767326E-2</v>
      </c>
      <c r="BB86" s="106">
        <f t="shared" si="102"/>
        <v>-4.9502634476764507E-2</v>
      </c>
      <c r="BC86" s="106">
        <f t="shared" si="103"/>
        <v>-3.6983281950568103E-2</v>
      </c>
      <c r="BD86" s="107">
        <f t="shared" si="104"/>
        <v>-4.4128699208652367E-2</v>
      </c>
      <c r="BE86" s="106">
        <f t="shared" si="105"/>
        <v>-4.4954825473985216E-2</v>
      </c>
      <c r="BF86" s="109"/>
      <c r="BG86" s="223" t="str">
        <f t="shared" si="106"/>
        <v>27XX</v>
      </c>
      <c r="BH86" s="106">
        <f t="shared" si="112"/>
        <v>0.93754055709423267</v>
      </c>
      <c r="BI86" s="106">
        <f t="shared" si="113"/>
        <v>0.95049736552323549</v>
      </c>
      <c r="BJ86" s="106">
        <f t="shared" si="114"/>
        <v>0.9630167180494319</v>
      </c>
      <c r="BK86" s="106">
        <f t="shared" si="115"/>
        <v>0.95587130079134763</v>
      </c>
      <c r="BL86" s="106">
        <f t="shared" si="116"/>
        <v>0.95504517452601478</v>
      </c>
      <c r="BM86" s="109"/>
      <c r="BN86" s="15">
        <f>IF($Z86="NN",VLOOKUP("N",ylfactors,MATCH(BN$7,'Proposed Factors'!$J$3:$P$3,0),FALSE),IF('Query Result 1'!$Y86&lt;49,VLOOKUP("YA",ylfactors,MATCH(BN$7,'Proposed Factors'!$J$3:$P$3,0),FALSE),VLOOKUP("YB",ylfactors,MATCH(BN$7,'Proposed Factors'!$J$3:$P$3,0),FALSE)))</f>
        <v>1</v>
      </c>
      <c r="BO86" s="15">
        <f>IF($Z86="NN",VLOOKUP("N",ylfactors,MATCH(BO$7,'Proposed Factors'!$J$3:$P$3,0),FALSE),IF('Query Result 1'!$Y86&lt;49,VLOOKUP("YA",ylfactors,MATCH(BO$7,'Proposed Factors'!$J$3:$P$3,0),FALSE),VLOOKUP("YB",ylfactors,MATCH(BO$7,'Proposed Factors'!$J$3:$P$3,0),FALSE)))</f>
        <v>1</v>
      </c>
      <c r="BP86" s="15">
        <f>IF($Z86="NN",VLOOKUP("N",ylfactors,MATCH(BP$7,'Proposed Factors'!$J$3:$P$3,0),FALSE),IF('Query Result 1'!$Y86&lt;49,VLOOKUP("YA",ylfactors,MATCH(BP$7,'Proposed Factors'!$J$3:$P$3,0),FALSE),VLOOKUP("YB",ylfactors,MATCH(BP$7,'Proposed Factors'!$J$3:$P$3,0),FALSE)))</f>
        <v>1</v>
      </c>
      <c r="BQ86" s="15">
        <f>IF($Z86="NN",VLOOKUP("N",ylfactors,MATCH(BQ$7,'Proposed Factors'!$J$3:$P$3,0),FALSE),IF('Query Result 1'!$Y86&lt;49,VLOOKUP("YA",ylfactors,MATCH(BQ$7,'Proposed Factors'!$J$3:$P$3,0),FALSE),VLOOKUP("YB",ylfactors,MATCH(BQ$7,'Proposed Factors'!$J$3:$P$3,0),FALSE)))</f>
        <v>1</v>
      </c>
      <c r="BR86" s="15">
        <f>IF($Z86="NN",VLOOKUP("N",ylfactors,MATCH(BR$7,'Proposed Factors'!$J$3:$P$3,0),FALSE),IF('Query Result 1'!$Y86&lt;49,VLOOKUP("YA",ylfactors,MATCH(BR$7,'Proposed Factors'!$J$3:$P$3,0),FALSE),VLOOKUP("YB",ylfactors,MATCH(BR$7,'Proposed Factors'!$J$3:$P$3,0),FALSE)))</f>
        <v>1</v>
      </c>
      <c r="BS86" s="15"/>
      <c r="BT86" s="15" t="e">
        <f>IF($AA86="NN",1,IF($AA86="YY",VLOOKUP("YY",gsdfactors,MATCH(BT$7,'Proposed Factors'!$J$11:$P$11,0),FALSE),VLOOKUP(CONCATENATE($Z86,$AA86),gsdfactors,MATCH(BT$7,'Proposed Factors'!$J$11:$P$11,0),FALSE)))</f>
        <v>#N/A</v>
      </c>
      <c r="BU86" s="15" t="e">
        <f>IF($AA86="NN",1,IF($AA86="YY",VLOOKUP("YY",gsdfactors,MATCH(BU$7,'Proposed Factors'!$J$11:$P$11,0),FALSE),VLOOKUP(CONCATENATE($Z86,$AA86),gsdfactors,MATCH(BU$7,'Proposed Factors'!$J$11:$P$11,0),FALSE)))</f>
        <v>#N/A</v>
      </c>
      <c r="BV86" s="15" t="e">
        <f>IF($AA86="NN",1,IF($AA86="YY",VLOOKUP("YY",gsdfactors,MATCH(BV$7,'Proposed Factors'!$J$11:$P$11,0),FALSE),VLOOKUP(CONCATENATE($Z86,$AA86),gsdfactors,MATCH(BV$7,'Proposed Factors'!$J$11:$P$11,0),FALSE)))</f>
        <v>#N/A</v>
      </c>
      <c r="BW86" s="15" t="e">
        <f>IF($AA86="NN",1,IF($AA86="YY",VLOOKUP("YY",gsdfactors,MATCH(BW$7,'Proposed Factors'!$J$11:$P$11,0),FALSE),VLOOKUP(CONCATENATE($Z86,$AA86),gsdfactors,MATCH(BW$7,'Proposed Factors'!$J$11:$P$11,0),FALSE)))</f>
        <v>#N/A</v>
      </c>
      <c r="BX86" s="15" t="e">
        <f>IF($AA86="NN",1,IF($AA86="YY",VLOOKUP("YY",gsdfactors,MATCH(BX$7,'Proposed Factors'!$J$11:$P$11,0),FALSE),VLOOKUP(CONCATENATE($Z86,$AA86),gsdfactors,MATCH(BX$7,'Proposed Factors'!$J$11:$P$11,0),FALSE)))</f>
        <v>#N/A</v>
      </c>
      <c r="BZ86" s="55" t="e">
        <f t="shared" si="73"/>
        <v>#N/A</v>
      </c>
      <c r="CA86" s="55" t="e">
        <f t="shared" si="74"/>
        <v>#N/A</v>
      </c>
      <c r="CB86" s="55" t="e">
        <f t="shared" si="75"/>
        <v>#N/A</v>
      </c>
      <c r="CC86" s="55" t="e">
        <f t="shared" si="76"/>
        <v>#N/A</v>
      </c>
      <c r="CD86" s="55" t="e">
        <f t="shared" si="77"/>
        <v>#N/A</v>
      </c>
      <c r="CF86" s="55" t="e">
        <f t="shared" si="78"/>
        <v>#N/A</v>
      </c>
      <c r="CG86" s="55" t="e">
        <f t="shared" si="79"/>
        <v>#N/A</v>
      </c>
      <c r="CH86" s="55" t="e">
        <f t="shared" si="80"/>
        <v>#N/A</v>
      </c>
      <c r="CI86" s="55" t="e">
        <f t="shared" si="81"/>
        <v>#N/A</v>
      </c>
      <c r="CJ86" s="55" t="e">
        <f t="shared" si="82"/>
        <v>#N/A</v>
      </c>
      <c r="CL86" s="55" t="str">
        <f t="shared" si="83"/>
        <v>27MM</v>
      </c>
      <c r="CM86" s="58">
        <f t="shared" si="84"/>
        <v>4.4892162727008661E-3</v>
      </c>
      <c r="CN86" s="58">
        <f t="shared" si="85"/>
        <v>4.0255026729720898E-3</v>
      </c>
      <c r="CO86" s="58">
        <f t="shared" si="86"/>
        <v>4.4951134644090713E-3</v>
      </c>
      <c r="CP86" s="58">
        <f t="shared" si="87"/>
        <v>4.5804444700606609E-3</v>
      </c>
      <c r="CQ86" s="58">
        <f t="shared" si="88"/>
        <v>4.4730932582393457E-3</v>
      </c>
      <c r="CR86" s="5">
        <f t="shared" si="117"/>
        <v>0.93754055709423267</v>
      </c>
      <c r="CS86" s="5">
        <f t="shared" si="118"/>
        <v>0.95049736552323549</v>
      </c>
      <c r="CT86" s="5">
        <f t="shared" si="119"/>
        <v>0.9630167180494319</v>
      </c>
      <c r="CU86" s="5">
        <f t="shared" si="120"/>
        <v>0.95587130079134763</v>
      </c>
      <c r="CV86" s="5">
        <f t="shared" si="121"/>
        <v>0.95504517452601478</v>
      </c>
    </row>
    <row r="87" spans="1:100" x14ac:dyDescent="0.25">
      <c r="A87" s="174" t="str">
        <f t="shared" si="89"/>
        <v>NNNN</v>
      </c>
      <c r="B87" s="174" t="str">
        <f t="shared" si="90"/>
        <v>NNNN</v>
      </c>
      <c r="C87" s="29" t="str">
        <f t="shared" si="91"/>
        <v>NN</v>
      </c>
      <c r="D87" s="29" t="str">
        <f t="shared" si="92"/>
        <v>N</v>
      </c>
      <c r="E87" s="29" t="str">
        <f t="shared" si="67"/>
        <v>N</v>
      </c>
      <c r="F87" s="175" t="s">
        <v>5</v>
      </c>
      <c r="G87" s="175" t="s">
        <v>6</v>
      </c>
      <c r="H87" s="175" t="s">
        <v>7</v>
      </c>
      <c r="I87" s="176">
        <v>71</v>
      </c>
      <c r="J87" s="175" t="s">
        <v>5</v>
      </c>
      <c r="K87" s="175" t="s">
        <v>5</v>
      </c>
      <c r="L87" s="176">
        <v>192</v>
      </c>
      <c r="M87" s="176">
        <v>154</v>
      </c>
      <c r="N87" s="176">
        <v>185</v>
      </c>
      <c r="O87" s="176">
        <v>155</v>
      </c>
      <c r="P87" s="176">
        <v>188</v>
      </c>
      <c r="Q87" s="1"/>
      <c r="R87" s="13" t="s">
        <v>451</v>
      </c>
      <c r="S87" s="35">
        <v>6435</v>
      </c>
      <c r="T87" s="35">
        <v>3089</v>
      </c>
      <c r="U87" s="35">
        <v>5281</v>
      </c>
      <c r="V87" s="35">
        <v>5129</v>
      </c>
      <c r="W87" s="35">
        <v>6244</v>
      </c>
      <c r="X87" s="35"/>
      <c r="Y87" s="53">
        <f t="shared" si="93"/>
        <v>27</v>
      </c>
      <c r="Z87" s="52" t="str">
        <f t="shared" si="94"/>
        <v>MS</v>
      </c>
      <c r="AA87" s="52" t="str">
        <f t="shared" si="95"/>
        <v>MS</v>
      </c>
      <c r="AB87" s="1"/>
      <c r="AC87" s="128">
        <f t="shared" si="96"/>
        <v>1.7869668882116835E-3</v>
      </c>
      <c r="AD87" s="128">
        <f t="shared" si="97"/>
        <v>1.4794500602987254E-3</v>
      </c>
      <c r="AE87" s="128">
        <f t="shared" si="98"/>
        <v>1.6901882666816878E-3</v>
      </c>
      <c r="AF87" s="128">
        <f t="shared" si="99"/>
        <v>1.698951380311045E-3</v>
      </c>
      <c r="AG87" s="128">
        <f t="shared" si="100"/>
        <v>1.7701859744230239E-3</v>
      </c>
      <c r="AI87" s="129">
        <f t="shared" si="122"/>
        <v>1.012</v>
      </c>
      <c r="AJ87" s="51">
        <f t="shared" si="122"/>
        <v>1.016</v>
      </c>
      <c r="AK87" s="48">
        <f t="shared" si="122"/>
        <v>1.0209999999999999</v>
      </c>
      <c r="AL87" s="51">
        <f t="shared" si="122"/>
        <v>1.014</v>
      </c>
      <c r="AM87" s="49">
        <f t="shared" si="122"/>
        <v>1.004</v>
      </c>
      <c r="AN87" s="15"/>
      <c r="AO87" s="106">
        <f t="shared" si="68"/>
        <v>0.93754055709423267</v>
      </c>
      <c r="AP87" s="106">
        <f t="shared" si="69"/>
        <v>0.95049736552323549</v>
      </c>
      <c r="AQ87" s="106">
        <f t="shared" si="70"/>
        <v>0.9630167180494319</v>
      </c>
      <c r="AR87" s="106">
        <f t="shared" si="71"/>
        <v>0.95587130079134763</v>
      </c>
      <c r="AS87" s="106">
        <f t="shared" si="72"/>
        <v>0.95504517452601478</v>
      </c>
      <c r="AT87" s="15"/>
      <c r="AU87" s="106">
        <f t="shared" si="107"/>
        <v>-6.2459442905767326E-2</v>
      </c>
      <c r="AV87" s="106">
        <f t="shared" si="108"/>
        <v>-4.9502634476764507E-2</v>
      </c>
      <c r="AW87" s="106">
        <f t="shared" si="109"/>
        <v>-3.6983281950568103E-2</v>
      </c>
      <c r="AX87" s="106">
        <f t="shared" si="110"/>
        <v>-4.4128699208652367E-2</v>
      </c>
      <c r="AY87" s="106">
        <f t="shared" si="111"/>
        <v>-4.4954825473985216E-2</v>
      </c>
      <c r="AZ87" s="15"/>
      <c r="BA87" s="106">
        <f t="shared" si="101"/>
        <v>-6.2459442905767326E-2</v>
      </c>
      <c r="BB87" s="106">
        <f t="shared" si="102"/>
        <v>-4.9502634476764507E-2</v>
      </c>
      <c r="BC87" s="106">
        <f t="shared" si="103"/>
        <v>-3.6983281950568103E-2</v>
      </c>
      <c r="BD87" s="107">
        <f t="shared" si="104"/>
        <v>-4.4128699208652367E-2</v>
      </c>
      <c r="BE87" s="106">
        <f t="shared" si="105"/>
        <v>-4.4954825473985216E-2</v>
      </c>
      <c r="BF87" s="109"/>
      <c r="BG87" s="223" t="str">
        <f t="shared" si="106"/>
        <v>27XX</v>
      </c>
      <c r="BH87" s="106">
        <f t="shared" si="112"/>
        <v>0.93754055709423267</v>
      </c>
      <c r="BI87" s="106">
        <f t="shared" si="113"/>
        <v>0.95049736552323549</v>
      </c>
      <c r="BJ87" s="106">
        <f t="shared" si="114"/>
        <v>0.9630167180494319</v>
      </c>
      <c r="BK87" s="106">
        <f t="shared" si="115"/>
        <v>0.95587130079134763</v>
      </c>
      <c r="BL87" s="106">
        <f t="shared" si="116"/>
        <v>0.95504517452601478</v>
      </c>
      <c r="BM87" s="109"/>
      <c r="BN87" s="15">
        <f>IF($Z87="NN",VLOOKUP("N",ylfactors,MATCH(BN$7,'Proposed Factors'!$J$3:$P$3,0),FALSE),IF('Query Result 1'!$Y87&lt;49,VLOOKUP("YA",ylfactors,MATCH(BN$7,'Proposed Factors'!$J$3:$P$3,0),FALSE),VLOOKUP("YB",ylfactors,MATCH(BN$7,'Proposed Factors'!$J$3:$P$3,0),FALSE)))</f>
        <v>1</v>
      </c>
      <c r="BO87" s="15">
        <f>IF($Z87="NN",VLOOKUP("N",ylfactors,MATCH(BO$7,'Proposed Factors'!$J$3:$P$3,0),FALSE),IF('Query Result 1'!$Y87&lt;49,VLOOKUP("YA",ylfactors,MATCH(BO$7,'Proposed Factors'!$J$3:$P$3,0),FALSE),VLOOKUP("YB",ylfactors,MATCH(BO$7,'Proposed Factors'!$J$3:$P$3,0),FALSE)))</f>
        <v>1</v>
      </c>
      <c r="BP87" s="15">
        <f>IF($Z87="NN",VLOOKUP("N",ylfactors,MATCH(BP$7,'Proposed Factors'!$J$3:$P$3,0),FALSE),IF('Query Result 1'!$Y87&lt;49,VLOOKUP("YA",ylfactors,MATCH(BP$7,'Proposed Factors'!$J$3:$P$3,0),FALSE),VLOOKUP("YB",ylfactors,MATCH(BP$7,'Proposed Factors'!$J$3:$P$3,0),FALSE)))</f>
        <v>1</v>
      </c>
      <c r="BQ87" s="15">
        <f>IF($Z87="NN",VLOOKUP("N",ylfactors,MATCH(BQ$7,'Proposed Factors'!$J$3:$P$3,0),FALSE),IF('Query Result 1'!$Y87&lt;49,VLOOKUP("YA",ylfactors,MATCH(BQ$7,'Proposed Factors'!$J$3:$P$3,0),FALSE),VLOOKUP("YB",ylfactors,MATCH(BQ$7,'Proposed Factors'!$J$3:$P$3,0),FALSE)))</f>
        <v>1</v>
      </c>
      <c r="BR87" s="15">
        <f>IF($Z87="NN",VLOOKUP("N",ylfactors,MATCH(BR$7,'Proposed Factors'!$J$3:$P$3,0),FALSE),IF('Query Result 1'!$Y87&lt;49,VLOOKUP("YA",ylfactors,MATCH(BR$7,'Proposed Factors'!$J$3:$P$3,0),FALSE),VLOOKUP("YB",ylfactors,MATCH(BR$7,'Proposed Factors'!$J$3:$P$3,0),FALSE)))</f>
        <v>1</v>
      </c>
      <c r="BS87" s="15"/>
      <c r="BT87" s="15" t="e">
        <f>IF($AA87="NN",1,IF($AA87="YY",VLOOKUP("YY",gsdfactors,MATCH(BT$7,'Proposed Factors'!$J$11:$P$11,0),FALSE),VLOOKUP(CONCATENATE($Z87,$AA87),gsdfactors,MATCH(BT$7,'Proposed Factors'!$J$11:$P$11,0),FALSE)))</f>
        <v>#N/A</v>
      </c>
      <c r="BU87" s="15" t="e">
        <f>IF($AA87="NN",1,IF($AA87="YY",VLOOKUP("YY",gsdfactors,MATCH(BU$7,'Proposed Factors'!$J$11:$P$11,0),FALSE),VLOOKUP(CONCATENATE($Z87,$AA87),gsdfactors,MATCH(BU$7,'Proposed Factors'!$J$11:$P$11,0),FALSE)))</f>
        <v>#N/A</v>
      </c>
      <c r="BV87" s="15" t="e">
        <f>IF($AA87="NN",1,IF($AA87="YY",VLOOKUP("YY",gsdfactors,MATCH(BV$7,'Proposed Factors'!$J$11:$P$11,0),FALSE),VLOOKUP(CONCATENATE($Z87,$AA87),gsdfactors,MATCH(BV$7,'Proposed Factors'!$J$11:$P$11,0),FALSE)))</f>
        <v>#N/A</v>
      </c>
      <c r="BW87" s="15" t="e">
        <f>IF($AA87="NN",1,IF($AA87="YY",VLOOKUP("YY",gsdfactors,MATCH(BW$7,'Proposed Factors'!$J$11:$P$11,0),FALSE),VLOOKUP(CONCATENATE($Z87,$AA87),gsdfactors,MATCH(BW$7,'Proposed Factors'!$J$11:$P$11,0),FALSE)))</f>
        <v>#N/A</v>
      </c>
      <c r="BX87" s="15" t="e">
        <f>IF($AA87="NN",1,IF($AA87="YY",VLOOKUP("YY",gsdfactors,MATCH(BX$7,'Proposed Factors'!$J$11:$P$11,0),FALSE),VLOOKUP(CONCATENATE($Z87,$AA87),gsdfactors,MATCH(BX$7,'Proposed Factors'!$J$11:$P$11,0),FALSE)))</f>
        <v>#N/A</v>
      </c>
      <c r="BZ87" s="55" t="e">
        <f t="shared" si="73"/>
        <v>#N/A</v>
      </c>
      <c r="CA87" s="55" t="e">
        <f t="shared" si="74"/>
        <v>#N/A</v>
      </c>
      <c r="CB87" s="55" t="e">
        <f t="shared" si="75"/>
        <v>#N/A</v>
      </c>
      <c r="CC87" s="55" t="e">
        <f t="shared" si="76"/>
        <v>#N/A</v>
      </c>
      <c r="CD87" s="55" t="e">
        <f t="shared" si="77"/>
        <v>#N/A</v>
      </c>
      <c r="CF87" s="55" t="e">
        <f t="shared" si="78"/>
        <v>#N/A</v>
      </c>
      <c r="CG87" s="55" t="e">
        <f t="shared" si="79"/>
        <v>#N/A</v>
      </c>
      <c r="CH87" s="55" t="e">
        <f t="shared" si="80"/>
        <v>#N/A</v>
      </c>
      <c r="CI87" s="55" t="e">
        <f t="shared" si="81"/>
        <v>#N/A</v>
      </c>
      <c r="CJ87" s="55" t="e">
        <f t="shared" si="82"/>
        <v>#N/A</v>
      </c>
      <c r="CL87" s="55" t="str">
        <f t="shared" si="83"/>
        <v>27MS</v>
      </c>
      <c r="CM87" s="58">
        <f t="shared" si="84"/>
        <v>1.7869668882116835E-3</v>
      </c>
      <c r="CN87" s="58">
        <f t="shared" si="85"/>
        <v>1.4794500602987254E-3</v>
      </c>
      <c r="CO87" s="58">
        <f t="shared" si="86"/>
        <v>1.6901882666816878E-3</v>
      </c>
      <c r="CP87" s="58">
        <f t="shared" si="87"/>
        <v>1.698951380311045E-3</v>
      </c>
      <c r="CQ87" s="58">
        <f t="shared" si="88"/>
        <v>1.7701859744230239E-3</v>
      </c>
      <c r="CR87" s="5">
        <f t="shared" si="117"/>
        <v>0.93754055709423267</v>
      </c>
      <c r="CS87" s="5">
        <f t="shared" si="118"/>
        <v>0.95049736552323549</v>
      </c>
      <c r="CT87" s="5">
        <f t="shared" si="119"/>
        <v>0.9630167180494319</v>
      </c>
      <c r="CU87" s="5">
        <f t="shared" si="120"/>
        <v>0.95587130079134763</v>
      </c>
      <c r="CV87" s="5">
        <f t="shared" si="121"/>
        <v>0.95504517452601478</v>
      </c>
    </row>
    <row r="88" spans="1:100" x14ac:dyDescent="0.25">
      <c r="A88" s="174" t="str">
        <f t="shared" si="89"/>
        <v>NNNN</v>
      </c>
      <c r="B88" s="174" t="str">
        <f t="shared" si="90"/>
        <v>NNNN</v>
      </c>
      <c r="C88" s="29" t="str">
        <f t="shared" si="91"/>
        <v>NN</v>
      </c>
      <c r="D88" s="29" t="str">
        <f t="shared" si="92"/>
        <v>N</v>
      </c>
      <c r="E88" s="29" t="str">
        <f t="shared" si="67"/>
        <v>N</v>
      </c>
      <c r="F88" s="175" t="s">
        <v>5</v>
      </c>
      <c r="G88" s="175" t="s">
        <v>6</v>
      </c>
      <c r="H88" s="175" t="s">
        <v>7</v>
      </c>
      <c r="I88" s="176">
        <v>72</v>
      </c>
      <c r="J88" s="175" t="s">
        <v>5</v>
      </c>
      <c r="K88" s="175" t="s">
        <v>5</v>
      </c>
      <c r="L88" s="176">
        <v>177</v>
      </c>
      <c r="M88" s="176">
        <v>135</v>
      </c>
      <c r="N88" s="176">
        <v>169</v>
      </c>
      <c r="O88" s="176">
        <v>142</v>
      </c>
      <c r="P88" s="176">
        <v>171</v>
      </c>
      <c r="Q88" s="1"/>
      <c r="R88" s="13" t="s">
        <v>200</v>
      </c>
      <c r="S88" s="35">
        <v>16823</v>
      </c>
      <c r="T88" s="35">
        <v>9274</v>
      </c>
      <c r="U88" s="35">
        <v>15339</v>
      </c>
      <c r="V88" s="35">
        <v>15110</v>
      </c>
      <c r="W88" s="35">
        <v>16542</v>
      </c>
      <c r="X88" s="35"/>
      <c r="Y88" s="53">
        <f t="shared" si="93"/>
        <v>28</v>
      </c>
      <c r="Z88" s="52" t="str">
        <f t="shared" si="94"/>
        <v>FM</v>
      </c>
      <c r="AA88" s="52" t="str">
        <f t="shared" si="95"/>
        <v>FM</v>
      </c>
      <c r="AB88" s="1"/>
      <c r="AC88" s="128">
        <f t="shared" si="96"/>
        <v>4.6716618431056961E-3</v>
      </c>
      <c r="AD88" s="128">
        <f t="shared" si="97"/>
        <v>4.4417027708677174E-3</v>
      </c>
      <c r="AE88" s="128">
        <f t="shared" si="98"/>
        <v>4.9092591976198459E-3</v>
      </c>
      <c r="AF88" s="128">
        <f t="shared" si="99"/>
        <v>5.0050995040943434E-3</v>
      </c>
      <c r="AG88" s="128">
        <f t="shared" si="100"/>
        <v>4.6896887233993691E-3</v>
      </c>
      <c r="AI88" s="129">
        <f t="shared" ref="AI88:AM97" si="123">IFERROR(IF($Z88="NN",VLOOKUP(CONCATENATE(AI$7,"NNXXX"),bdfactors,8,FALSE),VLOOKUP(CONCATENATE(AI$7,$Y88,$Z88),bdfactors,8,FALSE)),VLOOKUP(CONCATENATE(AI$7,$Y88,"XX"),bdfactors,8,FALSE))</f>
        <v>1.008</v>
      </c>
      <c r="AJ88" s="51">
        <f t="shared" si="123"/>
        <v>1.0109999999999999</v>
      </c>
      <c r="AK88" s="48">
        <f t="shared" si="123"/>
        <v>1.014</v>
      </c>
      <c r="AL88" s="51">
        <f t="shared" si="123"/>
        <v>1.01</v>
      </c>
      <c r="AM88" s="49">
        <f t="shared" si="123"/>
        <v>1.002</v>
      </c>
      <c r="AN88" s="15"/>
      <c r="AO88" s="106">
        <f t="shared" si="68"/>
        <v>0.9338348631926745</v>
      </c>
      <c r="AP88" s="106">
        <f t="shared" si="69"/>
        <v>0.94581972100786516</v>
      </c>
      <c r="AQ88" s="106">
        <f t="shared" si="70"/>
        <v>0.95641425279346137</v>
      </c>
      <c r="AR88" s="106">
        <f t="shared" si="71"/>
        <v>0.95210060532471508</v>
      </c>
      <c r="AS88" s="106">
        <f t="shared" si="72"/>
        <v>0.95314269409867214</v>
      </c>
      <c r="AT88" s="15"/>
      <c r="AU88" s="106">
        <f t="shared" si="107"/>
        <v>-6.6165136807325498E-2</v>
      </c>
      <c r="AV88" s="106">
        <f t="shared" si="108"/>
        <v>-5.4180278992134845E-2</v>
      </c>
      <c r="AW88" s="106">
        <f t="shared" si="109"/>
        <v>-4.3585747206538628E-2</v>
      </c>
      <c r="AX88" s="106">
        <f t="shared" si="110"/>
        <v>-4.7899394675284923E-2</v>
      </c>
      <c r="AY88" s="106">
        <f t="shared" si="111"/>
        <v>-4.6857305901327861E-2</v>
      </c>
      <c r="AZ88" s="15"/>
      <c r="BA88" s="106">
        <f t="shared" si="101"/>
        <v>-6.6165136807325498E-2</v>
      </c>
      <c r="BB88" s="106">
        <f t="shared" si="102"/>
        <v>-5.4180278992134845E-2</v>
      </c>
      <c r="BC88" s="106">
        <f t="shared" si="103"/>
        <v>-4.3585747206538628E-2</v>
      </c>
      <c r="BD88" s="107">
        <f t="shared" si="104"/>
        <v>-4.7899394675284923E-2</v>
      </c>
      <c r="BE88" s="106">
        <f t="shared" si="105"/>
        <v>-4.6857305901327861E-2</v>
      </c>
      <c r="BF88" s="109"/>
      <c r="BG88" s="223" t="str">
        <f t="shared" si="106"/>
        <v>28XX</v>
      </c>
      <c r="BH88" s="106">
        <f t="shared" si="112"/>
        <v>0.9338348631926745</v>
      </c>
      <c r="BI88" s="106">
        <f t="shared" si="113"/>
        <v>0.94581972100786516</v>
      </c>
      <c r="BJ88" s="106">
        <f t="shared" si="114"/>
        <v>0.95641425279346137</v>
      </c>
      <c r="BK88" s="106">
        <f t="shared" si="115"/>
        <v>0.95210060532471508</v>
      </c>
      <c r="BL88" s="106">
        <f t="shared" si="116"/>
        <v>0.95314269409867214</v>
      </c>
      <c r="BM88" s="109"/>
      <c r="BN88" s="15">
        <f>IF($Z88="NN",VLOOKUP("N",ylfactors,MATCH(BN$7,'Proposed Factors'!$J$3:$P$3,0),FALSE),IF('Query Result 1'!$Y88&lt;49,VLOOKUP("YA",ylfactors,MATCH(BN$7,'Proposed Factors'!$J$3:$P$3,0),FALSE),VLOOKUP("YB",ylfactors,MATCH(BN$7,'Proposed Factors'!$J$3:$P$3,0),FALSE)))</f>
        <v>1</v>
      </c>
      <c r="BO88" s="15">
        <f>IF($Z88="NN",VLOOKUP("N",ylfactors,MATCH(BO$7,'Proposed Factors'!$J$3:$P$3,0),FALSE),IF('Query Result 1'!$Y88&lt;49,VLOOKUP("YA",ylfactors,MATCH(BO$7,'Proposed Factors'!$J$3:$P$3,0),FALSE),VLOOKUP("YB",ylfactors,MATCH(BO$7,'Proposed Factors'!$J$3:$P$3,0),FALSE)))</f>
        <v>1</v>
      </c>
      <c r="BP88" s="15">
        <f>IF($Z88="NN",VLOOKUP("N",ylfactors,MATCH(BP$7,'Proposed Factors'!$J$3:$P$3,0),FALSE),IF('Query Result 1'!$Y88&lt;49,VLOOKUP("YA",ylfactors,MATCH(BP$7,'Proposed Factors'!$J$3:$P$3,0),FALSE),VLOOKUP("YB",ylfactors,MATCH(BP$7,'Proposed Factors'!$J$3:$P$3,0),FALSE)))</f>
        <v>1</v>
      </c>
      <c r="BQ88" s="15">
        <f>IF($Z88="NN",VLOOKUP("N",ylfactors,MATCH(BQ$7,'Proposed Factors'!$J$3:$P$3,0),FALSE),IF('Query Result 1'!$Y88&lt;49,VLOOKUP("YA",ylfactors,MATCH(BQ$7,'Proposed Factors'!$J$3:$P$3,0),FALSE),VLOOKUP("YB",ylfactors,MATCH(BQ$7,'Proposed Factors'!$J$3:$P$3,0),FALSE)))</f>
        <v>1</v>
      </c>
      <c r="BR88" s="15">
        <f>IF($Z88="NN",VLOOKUP("N",ylfactors,MATCH(BR$7,'Proposed Factors'!$J$3:$P$3,0),FALSE),IF('Query Result 1'!$Y88&lt;49,VLOOKUP("YA",ylfactors,MATCH(BR$7,'Proposed Factors'!$J$3:$P$3,0),FALSE),VLOOKUP("YB",ylfactors,MATCH(BR$7,'Proposed Factors'!$J$3:$P$3,0),FALSE)))</f>
        <v>1</v>
      </c>
      <c r="BS88" s="15"/>
      <c r="BT88" s="15" t="e">
        <f>IF($AA88="NN",1,IF($AA88="YY",VLOOKUP("YY",gsdfactors,MATCH(BT$7,'Proposed Factors'!$J$11:$P$11,0),FALSE),VLOOKUP(CONCATENATE($Z88,$AA88),gsdfactors,MATCH(BT$7,'Proposed Factors'!$J$11:$P$11,0),FALSE)))</f>
        <v>#N/A</v>
      </c>
      <c r="BU88" s="15" t="e">
        <f>IF($AA88="NN",1,IF($AA88="YY",VLOOKUP("YY",gsdfactors,MATCH(BU$7,'Proposed Factors'!$J$11:$P$11,0),FALSE),VLOOKUP(CONCATENATE($Z88,$AA88),gsdfactors,MATCH(BU$7,'Proposed Factors'!$J$11:$P$11,0),FALSE)))</f>
        <v>#N/A</v>
      </c>
      <c r="BV88" s="15" t="e">
        <f>IF($AA88="NN",1,IF($AA88="YY",VLOOKUP("YY",gsdfactors,MATCH(BV$7,'Proposed Factors'!$J$11:$P$11,0),FALSE),VLOOKUP(CONCATENATE($Z88,$AA88),gsdfactors,MATCH(BV$7,'Proposed Factors'!$J$11:$P$11,0),FALSE)))</f>
        <v>#N/A</v>
      </c>
      <c r="BW88" s="15" t="e">
        <f>IF($AA88="NN",1,IF($AA88="YY",VLOOKUP("YY",gsdfactors,MATCH(BW$7,'Proposed Factors'!$J$11:$P$11,0),FALSE),VLOOKUP(CONCATENATE($Z88,$AA88),gsdfactors,MATCH(BW$7,'Proposed Factors'!$J$11:$P$11,0),FALSE)))</f>
        <v>#N/A</v>
      </c>
      <c r="BX88" s="15" t="e">
        <f>IF($AA88="NN",1,IF($AA88="YY",VLOOKUP("YY",gsdfactors,MATCH(BX$7,'Proposed Factors'!$J$11:$P$11,0),FALSE),VLOOKUP(CONCATENATE($Z88,$AA88),gsdfactors,MATCH(BX$7,'Proposed Factors'!$J$11:$P$11,0),FALSE)))</f>
        <v>#N/A</v>
      </c>
      <c r="BZ88" s="55" t="e">
        <f t="shared" si="73"/>
        <v>#N/A</v>
      </c>
      <c r="CA88" s="55" t="e">
        <f t="shared" si="74"/>
        <v>#N/A</v>
      </c>
      <c r="CB88" s="55" t="e">
        <f t="shared" si="75"/>
        <v>#N/A</v>
      </c>
      <c r="CC88" s="55" t="e">
        <f t="shared" si="76"/>
        <v>#N/A</v>
      </c>
      <c r="CD88" s="55" t="e">
        <f t="shared" si="77"/>
        <v>#N/A</v>
      </c>
      <c r="CF88" s="55" t="e">
        <f t="shared" si="78"/>
        <v>#N/A</v>
      </c>
      <c r="CG88" s="55" t="e">
        <f t="shared" si="79"/>
        <v>#N/A</v>
      </c>
      <c r="CH88" s="55" t="e">
        <f t="shared" si="80"/>
        <v>#N/A</v>
      </c>
      <c r="CI88" s="55" t="e">
        <f t="shared" si="81"/>
        <v>#N/A</v>
      </c>
      <c r="CJ88" s="55" t="e">
        <f t="shared" si="82"/>
        <v>#N/A</v>
      </c>
      <c r="CL88" s="55" t="str">
        <f t="shared" si="83"/>
        <v>28FM</v>
      </c>
      <c r="CM88" s="58">
        <f t="shared" si="84"/>
        <v>4.6716618431056961E-3</v>
      </c>
      <c r="CN88" s="58">
        <f t="shared" si="85"/>
        <v>4.4417027708677174E-3</v>
      </c>
      <c r="CO88" s="58">
        <f t="shared" si="86"/>
        <v>4.9092591976198459E-3</v>
      </c>
      <c r="CP88" s="58">
        <f t="shared" si="87"/>
        <v>5.0050995040943434E-3</v>
      </c>
      <c r="CQ88" s="58">
        <f t="shared" si="88"/>
        <v>4.6896887233993691E-3</v>
      </c>
      <c r="CR88" s="5">
        <f t="shared" si="117"/>
        <v>0.9338348631926745</v>
      </c>
      <c r="CS88" s="5">
        <f t="shared" si="118"/>
        <v>0.94581972100786516</v>
      </c>
      <c r="CT88" s="5">
        <f t="shared" si="119"/>
        <v>0.95641425279346137</v>
      </c>
      <c r="CU88" s="5">
        <f t="shared" si="120"/>
        <v>0.95210060532471508</v>
      </c>
      <c r="CV88" s="5">
        <f t="shared" si="121"/>
        <v>0.95314269409867214</v>
      </c>
    </row>
    <row r="89" spans="1:100" x14ac:dyDescent="0.25">
      <c r="A89" s="174" t="str">
        <f t="shared" si="89"/>
        <v>NNNN</v>
      </c>
      <c r="B89" s="174" t="str">
        <f t="shared" si="90"/>
        <v>NNNN</v>
      </c>
      <c r="C89" s="29" t="str">
        <f t="shared" si="91"/>
        <v>NN</v>
      </c>
      <c r="D89" s="29" t="str">
        <f t="shared" si="92"/>
        <v>N</v>
      </c>
      <c r="E89" s="29" t="str">
        <f t="shared" si="67"/>
        <v>N</v>
      </c>
      <c r="F89" s="175" t="s">
        <v>5</v>
      </c>
      <c r="G89" s="175" t="s">
        <v>6</v>
      </c>
      <c r="H89" s="175" t="s">
        <v>7</v>
      </c>
      <c r="I89" s="176">
        <v>73</v>
      </c>
      <c r="J89" s="175" t="s">
        <v>5</v>
      </c>
      <c r="K89" s="175" t="s">
        <v>5</v>
      </c>
      <c r="L89" s="176">
        <v>147</v>
      </c>
      <c r="M89" s="176">
        <v>112</v>
      </c>
      <c r="N89" s="176">
        <v>140</v>
      </c>
      <c r="O89" s="176">
        <v>117</v>
      </c>
      <c r="P89" s="176">
        <v>140</v>
      </c>
      <c r="Q89" s="1"/>
      <c r="R89" s="13" t="s">
        <v>284</v>
      </c>
      <c r="S89" s="35">
        <v>7405</v>
      </c>
      <c r="T89" s="35">
        <v>3841</v>
      </c>
      <c r="U89" s="35">
        <v>6633</v>
      </c>
      <c r="V89" s="35">
        <v>6530</v>
      </c>
      <c r="W89" s="35">
        <v>7255</v>
      </c>
      <c r="X89" s="35"/>
      <c r="Y89" s="53">
        <f t="shared" si="93"/>
        <v>28</v>
      </c>
      <c r="Z89" s="52" t="str">
        <f t="shared" si="94"/>
        <v>FS</v>
      </c>
      <c r="AA89" s="52" t="str">
        <f t="shared" si="95"/>
        <v>FS</v>
      </c>
      <c r="AB89" s="1"/>
      <c r="AC89" s="128">
        <f t="shared" si="96"/>
        <v>2.0563309723710204E-3</v>
      </c>
      <c r="AD89" s="128">
        <f t="shared" si="97"/>
        <v>1.8396140115271623E-3</v>
      </c>
      <c r="AE89" s="128">
        <f t="shared" si="98"/>
        <v>2.1228969462033015E-3</v>
      </c>
      <c r="AF89" s="128">
        <f t="shared" si="99"/>
        <v>2.1630244713260133E-3</v>
      </c>
      <c r="AG89" s="128">
        <f t="shared" si="100"/>
        <v>2.0568064132669827E-3</v>
      </c>
      <c r="AI89" s="129">
        <f t="shared" si="123"/>
        <v>1.008</v>
      </c>
      <c r="AJ89" s="51">
        <f t="shared" si="123"/>
        <v>1.0109999999999999</v>
      </c>
      <c r="AK89" s="48">
        <f t="shared" si="123"/>
        <v>1.014</v>
      </c>
      <c r="AL89" s="51">
        <f t="shared" si="123"/>
        <v>1.01</v>
      </c>
      <c r="AM89" s="49">
        <f t="shared" si="123"/>
        <v>1.002</v>
      </c>
      <c r="AN89" s="15"/>
      <c r="AO89" s="106">
        <f t="shared" si="68"/>
        <v>0.9338348631926745</v>
      </c>
      <c r="AP89" s="106">
        <f t="shared" si="69"/>
        <v>0.94581972100786516</v>
      </c>
      <c r="AQ89" s="106">
        <f t="shared" si="70"/>
        <v>0.95641425279346137</v>
      </c>
      <c r="AR89" s="106">
        <f t="shared" si="71"/>
        <v>0.95210060532471508</v>
      </c>
      <c r="AS89" s="106">
        <f t="shared" si="72"/>
        <v>0.95314269409867214</v>
      </c>
      <c r="AT89" s="15"/>
      <c r="AU89" s="106">
        <f t="shared" si="107"/>
        <v>-6.6165136807325498E-2</v>
      </c>
      <c r="AV89" s="106">
        <f t="shared" si="108"/>
        <v>-5.4180278992134845E-2</v>
      </c>
      <c r="AW89" s="106">
        <f t="shared" si="109"/>
        <v>-4.3585747206538628E-2</v>
      </c>
      <c r="AX89" s="106">
        <f t="shared" si="110"/>
        <v>-4.7899394675284923E-2</v>
      </c>
      <c r="AY89" s="106">
        <f t="shared" si="111"/>
        <v>-4.6857305901327861E-2</v>
      </c>
      <c r="AZ89" s="15"/>
      <c r="BA89" s="106">
        <f t="shared" si="101"/>
        <v>-6.6165136807325498E-2</v>
      </c>
      <c r="BB89" s="106">
        <f t="shared" si="102"/>
        <v>-5.4180278992134845E-2</v>
      </c>
      <c r="BC89" s="106">
        <f t="shared" si="103"/>
        <v>-4.3585747206538628E-2</v>
      </c>
      <c r="BD89" s="107">
        <f t="shared" si="104"/>
        <v>-4.7899394675284923E-2</v>
      </c>
      <c r="BE89" s="106">
        <f t="shared" si="105"/>
        <v>-4.6857305901327861E-2</v>
      </c>
      <c r="BF89" s="109"/>
      <c r="BG89" s="223" t="str">
        <f t="shared" si="106"/>
        <v>28XX</v>
      </c>
      <c r="BH89" s="106">
        <f t="shared" si="112"/>
        <v>0.9338348631926745</v>
      </c>
      <c r="BI89" s="106">
        <f t="shared" si="113"/>
        <v>0.94581972100786516</v>
      </c>
      <c r="BJ89" s="106">
        <f t="shared" si="114"/>
        <v>0.95641425279346137</v>
      </c>
      <c r="BK89" s="106">
        <f t="shared" si="115"/>
        <v>0.95210060532471508</v>
      </c>
      <c r="BL89" s="106">
        <f t="shared" si="116"/>
        <v>0.95314269409867214</v>
      </c>
      <c r="BM89" s="109"/>
      <c r="BN89" s="15">
        <f>IF($Z89="NN",VLOOKUP("N",ylfactors,MATCH(BN$7,'Proposed Factors'!$J$3:$P$3,0),FALSE),IF('Query Result 1'!$Y89&lt;49,VLOOKUP("YA",ylfactors,MATCH(BN$7,'Proposed Factors'!$J$3:$P$3,0),FALSE),VLOOKUP("YB",ylfactors,MATCH(BN$7,'Proposed Factors'!$J$3:$P$3,0),FALSE)))</f>
        <v>1</v>
      </c>
      <c r="BO89" s="15">
        <f>IF($Z89="NN",VLOOKUP("N",ylfactors,MATCH(BO$7,'Proposed Factors'!$J$3:$P$3,0),FALSE),IF('Query Result 1'!$Y89&lt;49,VLOOKUP("YA",ylfactors,MATCH(BO$7,'Proposed Factors'!$J$3:$P$3,0),FALSE),VLOOKUP("YB",ylfactors,MATCH(BO$7,'Proposed Factors'!$J$3:$P$3,0),FALSE)))</f>
        <v>1</v>
      </c>
      <c r="BP89" s="15">
        <f>IF($Z89="NN",VLOOKUP("N",ylfactors,MATCH(BP$7,'Proposed Factors'!$J$3:$P$3,0),FALSE),IF('Query Result 1'!$Y89&lt;49,VLOOKUP("YA",ylfactors,MATCH(BP$7,'Proposed Factors'!$J$3:$P$3,0),FALSE),VLOOKUP("YB",ylfactors,MATCH(BP$7,'Proposed Factors'!$J$3:$P$3,0),FALSE)))</f>
        <v>1</v>
      </c>
      <c r="BQ89" s="15">
        <f>IF($Z89="NN",VLOOKUP("N",ylfactors,MATCH(BQ$7,'Proposed Factors'!$J$3:$P$3,0),FALSE),IF('Query Result 1'!$Y89&lt;49,VLOOKUP("YA",ylfactors,MATCH(BQ$7,'Proposed Factors'!$J$3:$P$3,0),FALSE),VLOOKUP("YB",ylfactors,MATCH(BQ$7,'Proposed Factors'!$J$3:$P$3,0),FALSE)))</f>
        <v>1</v>
      </c>
      <c r="BR89" s="15">
        <f>IF($Z89="NN",VLOOKUP("N",ylfactors,MATCH(BR$7,'Proposed Factors'!$J$3:$P$3,0),FALSE),IF('Query Result 1'!$Y89&lt;49,VLOOKUP("YA",ylfactors,MATCH(BR$7,'Proposed Factors'!$J$3:$P$3,0),FALSE),VLOOKUP("YB",ylfactors,MATCH(BR$7,'Proposed Factors'!$J$3:$P$3,0),FALSE)))</f>
        <v>1</v>
      </c>
      <c r="BS89" s="15"/>
      <c r="BT89" s="15" t="e">
        <f>IF($AA89="NN",1,IF($AA89="YY",VLOOKUP("YY",gsdfactors,MATCH(BT$7,'Proposed Factors'!$J$11:$P$11,0),FALSE),VLOOKUP(CONCATENATE($Z89,$AA89),gsdfactors,MATCH(BT$7,'Proposed Factors'!$J$11:$P$11,0),FALSE)))</f>
        <v>#N/A</v>
      </c>
      <c r="BU89" s="15" t="e">
        <f>IF($AA89="NN",1,IF($AA89="YY",VLOOKUP("YY",gsdfactors,MATCH(BU$7,'Proposed Factors'!$J$11:$P$11,0),FALSE),VLOOKUP(CONCATENATE($Z89,$AA89),gsdfactors,MATCH(BU$7,'Proposed Factors'!$J$11:$P$11,0),FALSE)))</f>
        <v>#N/A</v>
      </c>
      <c r="BV89" s="15" t="e">
        <f>IF($AA89="NN",1,IF($AA89="YY",VLOOKUP("YY",gsdfactors,MATCH(BV$7,'Proposed Factors'!$J$11:$P$11,0),FALSE),VLOOKUP(CONCATENATE($Z89,$AA89),gsdfactors,MATCH(BV$7,'Proposed Factors'!$J$11:$P$11,0),FALSE)))</f>
        <v>#N/A</v>
      </c>
      <c r="BW89" s="15" t="e">
        <f>IF($AA89="NN",1,IF($AA89="YY",VLOOKUP("YY",gsdfactors,MATCH(BW$7,'Proposed Factors'!$J$11:$P$11,0),FALSE),VLOOKUP(CONCATENATE($Z89,$AA89),gsdfactors,MATCH(BW$7,'Proposed Factors'!$J$11:$P$11,0),FALSE)))</f>
        <v>#N/A</v>
      </c>
      <c r="BX89" s="15" t="e">
        <f>IF($AA89="NN",1,IF($AA89="YY",VLOOKUP("YY",gsdfactors,MATCH(BX$7,'Proposed Factors'!$J$11:$P$11,0),FALSE),VLOOKUP(CONCATENATE($Z89,$AA89),gsdfactors,MATCH(BX$7,'Proposed Factors'!$J$11:$P$11,0),FALSE)))</f>
        <v>#N/A</v>
      </c>
      <c r="BZ89" s="55" t="e">
        <f t="shared" si="73"/>
        <v>#N/A</v>
      </c>
      <c r="CA89" s="55" t="e">
        <f t="shared" si="74"/>
        <v>#N/A</v>
      </c>
      <c r="CB89" s="55" t="e">
        <f t="shared" si="75"/>
        <v>#N/A</v>
      </c>
      <c r="CC89" s="55" t="e">
        <f t="shared" si="76"/>
        <v>#N/A</v>
      </c>
      <c r="CD89" s="55" t="e">
        <f t="shared" si="77"/>
        <v>#N/A</v>
      </c>
      <c r="CF89" s="55" t="e">
        <f t="shared" si="78"/>
        <v>#N/A</v>
      </c>
      <c r="CG89" s="55" t="e">
        <f t="shared" si="79"/>
        <v>#N/A</v>
      </c>
      <c r="CH89" s="55" t="e">
        <f t="shared" si="80"/>
        <v>#N/A</v>
      </c>
      <c r="CI89" s="55" t="e">
        <f t="shared" si="81"/>
        <v>#N/A</v>
      </c>
      <c r="CJ89" s="55" t="e">
        <f t="shared" si="82"/>
        <v>#N/A</v>
      </c>
      <c r="CL89" s="55" t="str">
        <f t="shared" si="83"/>
        <v>28FS</v>
      </c>
      <c r="CM89" s="58">
        <f t="shared" si="84"/>
        <v>2.0563309723710204E-3</v>
      </c>
      <c r="CN89" s="58">
        <f t="shared" si="85"/>
        <v>1.8396140115271623E-3</v>
      </c>
      <c r="CO89" s="58">
        <f t="shared" si="86"/>
        <v>2.1228969462033015E-3</v>
      </c>
      <c r="CP89" s="58">
        <f t="shared" si="87"/>
        <v>2.1630244713260133E-3</v>
      </c>
      <c r="CQ89" s="58">
        <f t="shared" si="88"/>
        <v>2.0568064132669827E-3</v>
      </c>
      <c r="CR89" s="5">
        <f t="shared" si="117"/>
        <v>0.9338348631926745</v>
      </c>
      <c r="CS89" s="5">
        <f t="shared" si="118"/>
        <v>0.94581972100786516</v>
      </c>
      <c r="CT89" s="5">
        <f t="shared" si="119"/>
        <v>0.95641425279346137</v>
      </c>
      <c r="CU89" s="5">
        <f t="shared" si="120"/>
        <v>0.95210060532471508</v>
      </c>
      <c r="CV89" s="5">
        <f t="shared" si="121"/>
        <v>0.95314269409867214</v>
      </c>
    </row>
    <row r="90" spans="1:100" x14ac:dyDescent="0.25">
      <c r="A90" s="174" t="str">
        <f t="shared" si="89"/>
        <v>NNNN</v>
      </c>
      <c r="B90" s="174" t="str">
        <f t="shared" si="90"/>
        <v>NNNN</v>
      </c>
      <c r="C90" s="29" t="str">
        <f t="shared" si="91"/>
        <v>NN</v>
      </c>
      <c r="D90" s="29" t="str">
        <f t="shared" si="92"/>
        <v>N</v>
      </c>
      <c r="E90" s="29" t="str">
        <f t="shared" si="67"/>
        <v>N</v>
      </c>
      <c r="F90" s="175" t="s">
        <v>5</v>
      </c>
      <c r="G90" s="175" t="s">
        <v>6</v>
      </c>
      <c r="H90" s="175" t="s">
        <v>7</v>
      </c>
      <c r="I90" s="176">
        <v>74</v>
      </c>
      <c r="J90" s="175" t="s">
        <v>5</v>
      </c>
      <c r="K90" s="175" t="s">
        <v>5</v>
      </c>
      <c r="L90" s="176">
        <v>119</v>
      </c>
      <c r="M90" s="176">
        <v>95</v>
      </c>
      <c r="N90" s="176">
        <v>115</v>
      </c>
      <c r="O90" s="176">
        <v>102</v>
      </c>
      <c r="P90" s="176">
        <v>114</v>
      </c>
      <c r="Q90" s="1"/>
      <c r="R90" s="13" t="s">
        <v>368</v>
      </c>
      <c r="S90" s="35">
        <v>16487</v>
      </c>
      <c r="T90" s="35">
        <v>8605</v>
      </c>
      <c r="U90" s="35">
        <v>14362</v>
      </c>
      <c r="V90" s="35">
        <v>14092</v>
      </c>
      <c r="W90" s="35">
        <v>16133</v>
      </c>
      <c r="X90" s="35"/>
      <c r="Y90" s="53">
        <f t="shared" si="93"/>
        <v>28</v>
      </c>
      <c r="Z90" s="52" t="str">
        <f t="shared" si="94"/>
        <v>MM</v>
      </c>
      <c r="AA90" s="52" t="str">
        <f t="shared" si="95"/>
        <v>MM</v>
      </c>
      <c r="AB90" s="1"/>
      <c r="AC90" s="128">
        <f t="shared" si="96"/>
        <v>4.5783563459123582E-3</v>
      </c>
      <c r="AD90" s="128">
        <f t="shared" si="97"/>
        <v>4.12129095787327E-3</v>
      </c>
      <c r="AE90" s="128">
        <f t="shared" si="98"/>
        <v>4.596569567521757E-3</v>
      </c>
      <c r="AF90" s="128">
        <f t="shared" si="99"/>
        <v>4.6678929326073784E-3</v>
      </c>
      <c r="AG90" s="128">
        <f t="shared" si="100"/>
        <v>4.573736439040142E-3</v>
      </c>
      <c r="AI90" s="129">
        <f t="shared" si="123"/>
        <v>1.008</v>
      </c>
      <c r="AJ90" s="51">
        <f t="shared" si="123"/>
        <v>1.0109999999999999</v>
      </c>
      <c r="AK90" s="48">
        <f t="shared" si="123"/>
        <v>1.014</v>
      </c>
      <c r="AL90" s="51">
        <f t="shared" si="123"/>
        <v>1.01</v>
      </c>
      <c r="AM90" s="49">
        <f t="shared" si="123"/>
        <v>1.002</v>
      </c>
      <c r="AN90" s="15"/>
      <c r="AO90" s="106">
        <f t="shared" si="68"/>
        <v>0.9338348631926745</v>
      </c>
      <c r="AP90" s="106">
        <f t="shared" si="69"/>
        <v>0.94581972100786516</v>
      </c>
      <c r="AQ90" s="106">
        <f t="shared" si="70"/>
        <v>0.95641425279346137</v>
      </c>
      <c r="AR90" s="106">
        <f t="shared" si="71"/>
        <v>0.95210060532471508</v>
      </c>
      <c r="AS90" s="106">
        <f t="shared" si="72"/>
        <v>0.95314269409867214</v>
      </c>
      <c r="AT90" s="15"/>
      <c r="AU90" s="106">
        <f t="shared" si="107"/>
        <v>-6.6165136807325498E-2</v>
      </c>
      <c r="AV90" s="106">
        <f t="shared" si="108"/>
        <v>-5.4180278992134845E-2</v>
      </c>
      <c r="AW90" s="106">
        <f t="shared" si="109"/>
        <v>-4.3585747206538628E-2</v>
      </c>
      <c r="AX90" s="106">
        <f t="shared" si="110"/>
        <v>-4.7899394675284923E-2</v>
      </c>
      <c r="AY90" s="106">
        <f t="shared" si="111"/>
        <v>-4.6857305901327861E-2</v>
      </c>
      <c r="AZ90" s="15"/>
      <c r="BA90" s="106">
        <f t="shared" si="101"/>
        <v>-6.6165136807325498E-2</v>
      </c>
      <c r="BB90" s="106">
        <f t="shared" si="102"/>
        <v>-5.4180278992134845E-2</v>
      </c>
      <c r="BC90" s="106">
        <f t="shared" si="103"/>
        <v>-4.3585747206538628E-2</v>
      </c>
      <c r="BD90" s="107">
        <f t="shared" si="104"/>
        <v>-4.7899394675284923E-2</v>
      </c>
      <c r="BE90" s="106">
        <f t="shared" si="105"/>
        <v>-4.6857305901327861E-2</v>
      </c>
      <c r="BF90" s="109"/>
      <c r="BG90" s="223" t="str">
        <f t="shared" si="106"/>
        <v>28XX</v>
      </c>
      <c r="BH90" s="106">
        <f t="shared" si="112"/>
        <v>0.9338348631926745</v>
      </c>
      <c r="BI90" s="106">
        <f t="shared" si="113"/>
        <v>0.94581972100786516</v>
      </c>
      <c r="BJ90" s="106">
        <f t="shared" si="114"/>
        <v>0.95641425279346137</v>
      </c>
      <c r="BK90" s="106">
        <f t="shared" si="115"/>
        <v>0.95210060532471508</v>
      </c>
      <c r="BL90" s="106">
        <f t="shared" si="116"/>
        <v>0.95314269409867214</v>
      </c>
      <c r="BM90" s="109"/>
      <c r="BN90" s="15">
        <f>IF($Z90="NN",VLOOKUP("N",ylfactors,MATCH(BN$7,'Proposed Factors'!$J$3:$P$3,0),FALSE),IF('Query Result 1'!$Y90&lt;49,VLOOKUP("YA",ylfactors,MATCH(BN$7,'Proposed Factors'!$J$3:$P$3,0),FALSE),VLOOKUP("YB",ylfactors,MATCH(BN$7,'Proposed Factors'!$J$3:$P$3,0),FALSE)))</f>
        <v>1</v>
      </c>
      <c r="BO90" s="15">
        <f>IF($Z90="NN",VLOOKUP("N",ylfactors,MATCH(BO$7,'Proposed Factors'!$J$3:$P$3,0),FALSE),IF('Query Result 1'!$Y90&lt;49,VLOOKUP("YA",ylfactors,MATCH(BO$7,'Proposed Factors'!$J$3:$P$3,0),FALSE),VLOOKUP("YB",ylfactors,MATCH(BO$7,'Proposed Factors'!$J$3:$P$3,0),FALSE)))</f>
        <v>1</v>
      </c>
      <c r="BP90" s="15">
        <f>IF($Z90="NN",VLOOKUP("N",ylfactors,MATCH(BP$7,'Proposed Factors'!$J$3:$P$3,0),FALSE),IF('Query Result 1'!$Y90&lt;49,VLOOKUP("YA",ylfactors,MATCH(BP$7,'Proposed Factors'!$J$3:$P$3,0),FALSE),VLOOKUP("YB",ylfactors,MATCH(BP$7,'Proposed Factors'!$J$3:$P$3,0),FALSE)))</f>
        <v>1</v>
      </c>
      <c r="BQ90" s="15">
        <f>IF($Z90="NN",VLOOKUP("N",ylfactors,MATCH(BQ$7,'Proposed Factors'!$J$3:$P$3,0),FALSE),IF('Query Result 1'!$Y90&lt;49,VLOOKUP("YA",ylfactors,MATCH(BQ$7,'Proposed Factors'!$J$3:$P$3,0),FALSE),VLOOKUP("YB",ylfactors,MATCH(BQ$7,'Proposed Factors'!$J$3:$P$3,0),FALSE)))</f>
        <v>1</v>
      </c>
      <c r="BR90" s="15">
        <f>IF($Z90="NN",VLOOKUP("N",ylfactors,MATCH(BR$7,'Proposed Factors'!$J$3:$P$3,0),FALSE),IF('Query Result 1'!$Y90&lt;49,VLOOKUP("YA",ylfactors,MATCH(BR$7,'Proposed Factors'!$J$3:$P$3,0),FALSE),VLOOKUP("YB",ylfactors,MATCH(BR$7,'Proposed Factors'!$J$3:$P$3,0),FALSE)))</f>
        <v>1</v>
      </c>
      <c r="BS90" s="15"/>
      <c r="BT90" s="15" t="e">
        <f>IF($AA90="NN",1,IF($AA90="YY",VLOOKUP("YY",gsdfactors,MATCH(BT$7,'Proposed Factors'!$J$11:$P$11,0),FALSE),VLOOKUP(CONCATENATE($Z90,$AA90),gsdfactors,MATCH(BT$7,'Proposed Factors'!$J$11:$P$11,0),FALSE)))</f>
        <v>#N/A</v>
      </c>
      <c r="BU90" s="15" t="e">
        <f>IF($AA90="NN",1,IF($AA90="YY",VLOOKUP("YY",gsdfactors,MATCH(BU$7,'Proposed Factors'!$J$11:$P$11,0),FALSE),VLOOKUP(CONCATENATE($Z90,$AA90),gsdfactors,MATCH(BU$7,'Proposed Factors'!$J$11:$P$11,0),FALSE)))</f>
        <v>#N/A</v>
      </c>
      <c r="BV90" s="15" t="e">
        <f>IF($AA90="NN",1,IF($AA90="YY",VLOOKUP("YY",gsdfactors,MATCH(BV$7,'Proposed Factors'!$J$11:$P$11,0),FALSE),VLOOKUP(CONCATENATE($Z90,$AA90),gsdfactors,MATCH(BV$7,'Proposed Factors'!$J$11:$P$11,0),FALSE)))</f>
        <v>#N/A</v>
      </c>
      <c r="BW90" s="15" t="e">
        <f>IF($AA90="NN",1,IF($AA90="YY",VLOOKUP("YY",gsdfactors,MATCH(BW$7,'Proposed Factors'!$J$11:$P$11,0),FALSE),VLOOKUP(CONCATENATE($Z90,$AA90),gsdfactors,MATCH(BW$7,'Proposed Factors'!$J$11:$P$11,0),FALSE)))</f>
        <v>#N/A</v>
      </c>
      <c r="BX90" s="15" t="e">
        <f>IF($AA90="NN",1,IF($AA90="YY",VLOOKUP("YY",gsdfactors,MATCH(BX$7,'Proposed Factors'!$J$11:$P$11,0),FALSE),VLOOKUP(CONCATENATE($Z90,$AA90),gsdfactors,MATCH(BX$7,'Proposed Factors'!$J$11:$P$11,0),FALSE)))</f>
        <v>#N/A</v>
      </c>
      <c r="BZ90" s="55" t="e">
        <f t="shared" si="73"/>
        <v>#N/A</v>
      </c>
      <c r="CA90" s="55" t="e">
        <f t="shared" si="74"/>
        <v>#N/A</v>
      </c>
      <c r="CB90" s="55" t="e">
        <f t="shared" si="75"/>
        <v>#N/A</v>
      </c>
      <c r="CC90" s="55" t="e">
        <f t="shared" si="76"/>
        <v>#N/A</v>
      </c>
      <c r="CD90" s="55" t="e">
        <f t="shared" si="77"/>
        <v>#N/A</v>
      </c>
      <c r="CF90" s="55" t="e">
        <f t="shared" si="78"/>
        <v>#N/A</v>
      </c>
      <c r="CG90" s="55" t="e">
        <f t="shared" si="79"/>
        <v>#N/A</v>
      </c>
      <c r="CH90" s="55" t="e">
        <f t="shared" si="80"/>
        <v>#N/A</v>
      </c>
      <c r="CI90" s="55" t="e">
        <f t="shared" si="81"/>
        <v>#N/A</v>
      </c>
      <c r="CJ90" s="55" t="e">
        <f t="shared" si="82"/>
        <v>#N/A</v>
      </c>
      <c r="CL90" s="55" t="str">
        <f t="shared" si="83"/>
        <v>28MM</v>
      </c>
      <c r="CM90" s="58">
        <f t="shared" si="84"/>
        <v>4.5783563459123582E-3</v>
      </c>
      <c r="CN90" s="58">
        <f t="shared" si="85"/>
        <v>4.12129095787327E-3</v>
      </c>
      <c r="CO90" s="58">
        <f t="shared" si="86"/>
        <v>4.596569567521757E-3</v>
      </c>
      <c r="CP90" s="58">
        <f t="shared" si="87"/>
        <v>4.6678929326073784E-3</v>
      </c>
      <c r="CQ90" s="58">
        <f t="shared" si="88"/>
        <v>4.573736439040142E-3</v>
      </c>
      <c r="CR90" s="5">
        <f t="shared" si="117"/>
        <v>0.9338348631926745</v>
      </c>
      <c r="CS90" s="5">
        <f t="shared" si="118"/>
        <v>0.94581972100786516</v>
      </c>
      <c r="CT90" s="5">
        <f t="shared" si="119"/>
        <v>0.95641425279346137</v>
      </c>
      <c r="CU90" s="5">
        <f t="shared" si="120"/>
        <v>0.95210060532471508</v>
      </c>
      <c r="CV90" s="5">
        <f t="shared" si="121"/>
        <v>0.95314269409867214</v>
      </c>
    </row>
    <row r="91" spans="1:100" x14ac:dyDescent="0.25">
      <c r="A91" s="174" t="str">
        <f t="shared" si="89"/>
        <v>NNNN</v>
      </c>
      <c r="B91" s="174" t="str">
        <f t="shared" si="90"/>
        <v>NNNN</v>
      </c>
      <c r="C91" s="29" t="str">
        <f t="shared" si="91"/>
        <v>NN</v>
      </c>
      <c r="D91" s="29" t="str">
        <f t="shared" si="92"/>
        <v>N</v>
      </c>
      <c r="E91" s="29" t="str">
        <f t="shared" si="67"/>
        <v>N</v>
      </c>
      <c r="F91" s="175" t="s">
        <v>5</v>
      </c>
      <c r="G91" s="175" t="s">
        <v>6</v>
      </c>
      <c r="H91" s="175" t="s">
        <v>7</v>
      </c>
      <c r="I91" s="176">
        <v>75</v>
      </c>
      <c r="J91" s="175" t="s">
        <v>5</v>
      </c>
      <c r="K91" s="175" t="s">
        <v>5</v>
      </c>
      <c r="L91" s="176">
        <v>83</v>
      </c>
      <c r="M91" s="176">
        <v>61</v>
      </c>
      <c r="N91" s="176">
        <v>82</v>
      </c>
      <c r="O91" s="176">
        <v>66</v>
      </c>
      <c r="P91" s="176">
        <v>78</v>
      </c>
      <c r="Q91" s="1"/>
      <c r="R91" s="13" t="s">
        <v>452</v>
      </c>
      <c r="S91" s="35">
        <v>6451</v>
      </c>
      <c r="T91" s="35">
        <v>3175</v>
      </c>
      <c r="U91" s="35">
        <v>5243</v>
      </c>
      <c r="V91" s="35">
        <v>5079</v>
      </c>
      <c r="W91" s="35">
        <v>6246</v>
      </c>
      <c r="X91" s="35"/>
      <c r="Y91" s="53">
        <f t="shared" si="93"/>
        <v>28</v>
      </c>
      <c r="Z91" s="52" t="str">
        <f t="shared" si="94"/>
        <v>MS</v>
      </c>
      <c r="AA91" s="52" t="str">
        <f t="shared" si="95"/>
        <v>MS</v>
      </c>
      <c r="AB91" s="1"/>
      <c r="AC91" s="128">
        <f t="shared" si="96"/>
        <v>1.7914100071256519E-3</v>
      </c>
      <c r="AD91" s="128">
        <f t="shared" si="97"/>
        <v>1.5206390228062327E-3</v>
      </c>
      <c r="AE91" s="128">
        <f t="shared" si="98"/>
        <v>1.678026336340104E-3</v>
      </c>
      <c r="AF91" s="128">
        <f t="shared" si="99"/>
        <v>1.6823891714953787E-3</v>
      </c>
      <c r="AG91" s="128">
        <f t="shared" si="100"/>
        <v>1.7707529782585215E-3</v>
      </c>
      <c r="AI91" s="129">
        <f t="shared" si="123"/>
        <v>1.008</v>
      </c>
      <c r="AJ91" s="51">
        <f t="shared" si="123"/>
        <v>1.0109999999999999</v>
      </c>
      <c r="AK91" s="48">
        <f t="shared" si="123"/>
        <v>1.014</v>
      </c>
      <c r="AL91" s="51">
        <f t="shared" si="123"/>
        <v>1.01</v>
      </c>
      <c r="AM91" s="49">
        <f t="shared" si="123"/>
        <v>1.002</v>
      </c>
      <c r="AN91" s="15"/>
      <c r="AO91" s="106">
        <f t="shared" si="68"/>
        <v>0.9338348631926745</v>
      </c>
      <c r="AP91" s="106">
        <f t="shared" si="69"/>
        <v>0.94581972100786516</v>
      </c>
      <c r="AQ91" s="106">
        <f t="shared" si="70"/>
        <v>0.95641425279346137</v>
      </c>
      <c r="AR91" s="106">
        <f t="shared" si="71"/>
        <v>0.95210060532471508</v>
      </c>
      <c r="AS91" s="106">
        <f t="shared" si="72"/>
        <v>0.95314269409867214</v>
      </c>
      <c r="AT91" s="15"/>
      <c r="AU91" s="106">
        <f t="shared" si="107"/>
        <v>-6.6165136807325498E-2</v>
      </c>
      <c r="AV91" s="106">
        <f t="shared" si="108"/>
        <v>-5.4180278992134845E-2</v>
      </c>
      <c r="AW91" s="106">
        <f t="shared" si="109"/>
        <v>-4.3585747206538628E-2</v>
      </c>
      <c r="AX91" s="106">
        <f t="shared" si="110"/>
        <v>-4.7899394675284923E-2</v>
      </c>
      <c r="AY91" s="106">
        <f t="shared" si="111"/>
        <v>-4.6857305901327861E-2</v>
      </c>
      <c r="AZ91" s="15"/>
      <c r="BA91" s="106">
        <f t="shared" si="101"/>
        <v>-6.6165136807325498E-2</v>
      </c>
      <c r="BB91" s="106">
        <f t="shared" si="102"/>
        <v>-5.4180278992134845E-2</v>
      </c>
      <c r="BC91" s="106">
        <f t="shared" si="103"/>
        <v>-4.3585747206538628E-2</v>
      </c>
      <c r="BD91" s="107">
        <f t="shared" si="104"/>
        <v>-4.7899394675284923E-2</v>
      </c>
      <c r="BE91" s="106">
        <f t="shared" si="105"/>
        <v>-4.6857305901327861E-2</v>
      </c>
      <c r="BF91" s="109"/>
      <c r="BG91" s="223" t="str">
        <f t="shared" si="106"/>
        <v>28XX</v>
      </c>
      <c r="BH91" s="106">
        <f t="shared" si="112"/>
        <v>0.9338348631926745</v>
      </c>
      <c r="BI91" s="106">
        <f t="shared" si="113"/>
        <v>0.94581972100786516</v>
      </c>
      <c r="BJ91" s="106">
        <f t="shared" si="114"/>
        <v>0.95641425279346137</v>
      </c>
      <c r="BK91" s="106">
        <f t="shared" si="115"/>
        <v>0.95210060532471508</v>
      </c>
      <c r="BL91" s="106">
        <f t="shared" si="116"/>
        <v>0.95314269409867214</v>
      </c>
      <c r="BM91" s="109"/>
      <c r="BN91" s="15">
        <f>IF($Z91="NN",VLOOKUP("N",ylfactors,MATCH(BN$7,'Proposed Factors'!$J$3:$P$3,0),FALSE),IF('Query Result 1'!$Y91&lt;49,VLOOKUP("YA",ylfactors,MATCH(BN$7,'Proposed Factors'!$J$3:$P$3,0),FALSE),VLOOKUP("YB",ylfactors,MATCH(BN$7,'Proposed Factors'!$J$3:$P$3,0),FALSE)))</f>
        <v>1</v>
      </c>
      <c r="BO91" s="15">
        <f>IF($Z91="NN",VLOOKUP("N",ylfactors,MATCH(BO$7,'Proposed Factors'!$J$3:$P$3,0),FALSE),IF('Query Result 1'!$Y91&lt;49,VLOOKUP("YA",ylfactors,MATCH(BO$7,'Proposed Factors'!$J$3:$P$3,0),FALSE),VLOOKUP("YB",ylfactors,MATCH(BO$7,'Proposed Factors'!$J$3:$P$3,0),FALSE)))</f>
        <v>1</v>
      </c>
      <c r="BP91" s="15">
        <f>IF($Z91="NN",VLOOKUP("N",ylfactors,MATCH(BP$7,'Proposed Factors'!$J$3:$P$3,0),FALSE),IF('Query Result 1'!$Y91&lt;49,VLOOKUP("YA",ylfactors,MATCH(BP$7,'Proposed Factors'!$J$3:$P$3,0),FALSE),VLOOKUP("YB",ylfactors,MATCH(BP$7,'Proposed Factors'!$J$3:$P$3,0),FALSE)))</f>
        <v>1</v>
      </c>
      <c r="BQ91" s="15">
        <f>IF($Z91="NN",VLOOKUP("N",ylfactors,MATCH(BQ$7,'Proposed Factors'!$J$3:$P$3,0),FALSE),IF('Query Result 1'!$Y91&lt;49,VLOOKUP("YA",ylfactors,MATCH(BQ$7,'Proposed Factors'!$J$3:$P$3,0),FALSE),VLOOKUP("YB",ylfactors,MATCH(BQ$7,'Proposed Factors'!$J$3:$P$3,0),FALSE)))</f>
        <v>1</v>
      </c>
      <c r="BR91" s="15">
        <f>IF($Z91="NN",VLOOKUP("N",ylfactors,MATCH(BR$7,'Proposed Factors'!$J$3:$P$3,0),FALSE),IF('Query Result 1'!$Y91&lt;49,VLOOKUP("YA",ylfactors,MATCH(BR$7,'Proposed Factors'!$J$3:$P$3,0),FALSE),VLOOKUP("YB",ylfactors,MATCH(BR$7,'Proposed Factors'!$J$3:$P$3,0),FALSE)))</f>
        <v>1</v>
      </c>
      <c r="BS91" s="15"/>
      <c r="BT91" s="15" t="e">
        <f>IF($AA91="NN",1,IF($AA91="YY",VLOOKUP("YY",gsdfactors,MATCH(BT$7,'Proposed Factors'!$J$11:$P$11,0),FALSE),VLOOKUP(CONCATENATE($Z91,$AA91),gsdfactors,MATCH(BT$7,'Proposed Factors'!$J$11:$P$11,0),FALSE)))</f>
        <v>#N/A</v>
      </c>
      <c r="BU91" s="15" t="e">
        <f>IF($AA91="NN",1,IF($AA91="YY",VLOOKUP("YY",gsdfactors,MATCH(BU$7,'Proposed Factors'!$J$11:$P$11,0),FALSE),VLOOKUP(CONCATENATE($Z91,$AA91),gsdfactors,MATCH(BU$7,'Proposed Factors'!$J$11:$P$11,0),FALSE)))</f>
        <v>#N/A</v>
      </c>
      <c r="BV91" s="15" t="e">
        <f>IF($AA91="NN",1,IF($AA91="YY",VLOOKUP("YY",gsdfactors,MATCH(BV$7,'Proposed Factors'!$J$11:$P$11,0),FALSE),VLOOKUP(CONCATENATE($Z91,$AA91),gsdfactors,MATCH(BV$7,'Proposed Factors'!$J$11:$P$11,0),FALSE)))</f>
        <v>#N/A</v>
      </c>
      <c r="BW91" s="15" t="e">
        <f>IF($AA91="NN",1,IF($AA91="YY",VLOOKUP("YY",gsdfactors,MATCH(BW$7,'Proposed Factors'!$J$11:$P$11,0),FALSE),VLOOKUP(CONCATENATE($Z91,$AA91),gsdfactors,MATCH(BW$7,'Proposed Factors'!$J$11:$P$11,0),FALSE)))</f>
        <v>#N/A</v>
      </c>
      <c r="BX91" s="15" t="e">
        <f>IF($AA91="NN",1,IF($AA91="YY",VLOOKUP("YY",gsdfactors,MATCH(BX$7,'Proposed Factors'!$J$11:$P$11,0),FALSE),VLOOKUP(CONCATENATE($Z91,$AA91),gsdfactors,MATCH(BX$7,'Proposed Factors'!$J$11:$P$11,0),FALSE)))</f>
        <v>#N/A</v>
      </c>
      <c r="BZ91" s="55" t="e">
        <f t="shared" si="73"/>
        <v>#N/A</v>
      </c>
      <c r="CA91" s="55" t="e">
        <f t="shared" si="74"/>
        <v>#N/A</v>
      </c>
      <c r="CB91" s="55" t="e">
        <f t="shared" si="75"/>
        <v>#N/A</v>
      </c>
      <c r="CC91" s="55" t="e">
        <f t="shared" si="76"/>
        <v>#N/A</v>
      </c>
      <c r="CD91" s="55" t="e">
        <f t="shared" si="77"/>
        <v>#N/A</v>
      </c>
      <c r="CF91" s="55" t="e">
        <f t="shared" si="78"/>
        <v>#N/A</v>
      </c>
      <c r="CG91" s="55" t="e">
        <f t="shared" si="79"/>
        <v>#N/A</v>
      </c>
      <c r="CH91" s="55" t="e">
        <f t="shared" si="80"/>
        <v>#N/A</v>
      </c>
      <c r="CI91" s="55" t="e">
        <f t="shared" si="81"/>
        <v>#N/A</v>
      </c>
      <c r="CJ91" s="55" t="e">
        <f t="shared" si="82"/>
        <v>#N/A</v>
      </c>
      <c r="CL91" s="55" t="str">
        <f t="shared" si="83"/>
        <v>28MS</v>
      </c>
      <c r="CM91" s="58">
        <f t="shared" si="84"/>
        <v>1.7914100071256519E-3</v>
      </c>
      <c r="CN91" s="58">
        <f t="shared" si="85"/>
        <v>1.5206390228062327E-3</v>
      </c>
      <c r="CO91" s="58">
        <f t="shared" si="86"/>
        <v>1.678026336340104E-3</v>
      </c>
      <c r="CP91" s="58">
        <f t="shared" si="87"/>
        <v>1.6823891714953787E-3</v>
      </c>
      <c r="CQ91" s="58">
        <f t="shared" si="88"/>
        <v>1.7707529782585215E-3</v>
      </c>
      <c r="CR91" s="5">
        <f t="shared" si="117"/>
        <v>0.9338348631926745</v>
      </c>
      <c r="CS91" s="5">
        <f t="shared" si="118"/>
        <v>0.94581972100786516</v>
      </c>
      <c r="CT91" s="5">
        <f t="shared" si="119"/>
        <v>0.95641425279346137</v>
      </c>
      <c r="CU91" s="5">
        <f t="shared" si="120"/>
        <v>0.95210060532471508</v>
      </c>
      <c r="CV91" s="5">
        <f t="shared" si="121"/>
        <v>0.95314269409867214</v>
      </c>
    </row>
    <row r="92" spans="1:100" x14ac:dyDescent="0.25">
      <c r="A92" s="174" t="str">
        <f t="shared" si="89"/>
        <v>NNNN</v>
      </c>
      <c r="B92" s="174" t="str">
        <f t="shared" si="90"/>
        <v>NNNN</v>
      </c>
      <c r="C92" s="29" t="str">
        <f t="shared" si="91"/>
        <v>NN</v>
      </c>
      <c r="D92" s="29" t="str">
        <f t="shared" si="92"/>
        <v>N</v>
      </c>
      <c r="E92" s="29" t="str">
        <f t="shared" si="67"/>
        <v>N</v>
      </c>
      <c r="F92" s="175" t="s">
        <v>5</v>
      </c>
      <c r="G92" s="175" t="s">
        <v>6</v>
      </c>
      <c r="H92" s="175" t="s">
        <v>7</v>
      </c>
      <c r="I92" s="176">
        <v>76</v>
      </c>
      <c r="J92" s="175" t="s">
        <v>5</v>
      </c>
      <c r="K92" s="175" t="s">
        <v>5</v>
      </c>
      <c r="L92" s="176">
        <v>65</v>
      </c>
      <c r="M92" s="176">
        <v>45</v>
      </c>
      <c r="N92" s="176">
        <v>60</v>
      </c>
      <c r="O92" s="176">
        <v>50</v>
      </c>
      <c r="P92" s="176">
        <v>59</v>
      </c>
      <c r="Q92" s="1"/>
      <c r="R92" s="13" t="s">
        <v>201</v>
      </c>
      <c r="S92" s="35">
        <v>17553</v>
      </c>
      <c r="T92" s="35">
        <v>9741</v>
      </c>
      <c r="U92" s="35">
        <v>16024</v>
      </c>
      <c r="V92" s="35">
        <v>15797</v>
      </c>
      <c r="W92" s="35">
        <v>17273</v>
      </c>
      <c r="X92" s="35"/>
      <c r="Y92" s="53">
        <f t="shared" si="93"/>
        <v>29</v>
      </c>
      <c r="Z92" s="52" t="str">
        <f t="shared" si="94"/>
        <v>FM</v>
      </c>
      <c r="AA92" s="52" t="str">
        <f t="shared" si="95"/>
        <v>FM</v>
      </c>
      <c r="AB92" s="1"/>
      <c r="AC92" s="128">
        <f t="shared" si="96"/>
        <v>4.8743791435555059E-3</v>
      </c>
      <c r="AD92" s="128">
        <f t="shared" si="97"/>
        <v>4.6653684161119726E-3</v>
      </c>
      <c r="AE92" s="128">
        <f t="shared" si="98"/>
        <v>5.1284939945668174E-3</v>
      </c>
      <c r="AF92" s="128">
        <f t="shared" si="99"/>
        <v>5.2326642532215979E-3</v>
      </c>
      <c r="AG92" s="128">
        <f t="shared" si="100"/>
        <v>4.8969286252736853E-3</v>
      </c>
      <c r="AI92" s="129">
        <f t="shared" si="123"/>
        <v>1.004</v>
      </c>
      <c r="AJ92" s="51">
        <f t="shared" si="123"/>
        <v>1.0049999999999999</v>
      </c>
      <c r="AK92" s="48">
        <f t="shared" si="123"/>
        <v>1.0069999999999999</v>
      </c>
      <c r="AL92" s="51">
        <f t="shared" si="123"/>
        <v>1.0089999999999999</v>
      </c>
      <c r="AM92" s="49">
        <f t="shared" si="123"/>
        <v>1.002</v>
      </c>
      <c r="AN92" s="15"/>
      <c r="AO92" s="106">
        <f t="shared" si="68"/>
        <v>0.93012916929111622</v>
      </c>
      <c r="AP92" s="106">
        <f t="shared" si="69"/>
        <v>0.94020654758942079</v>
      </c>
      <c r="AQ92" s="106">
        <f t="shared" si="70"/>
        <v>0.94981178753749063</v>
      </c>
      <c r="AR92" s="106">
        <f t="shared" si="71"/>
        <v>0.95115793145805694</v>
      </c>
      <c r="AS92" s="106">
        <f t="shared" si="72"/>
        <v>0.95314269409867214</v>
      </c>
      <c r="AT92" s="15"/>
      <c r="AU92" s="106">
        <f t="shared" si="107"/>
        <v>-6.987083070888378E-2</v>
      </c>
      <c r="AV92" s="106">
        <f t="shared" si="108"/>
        <v>-5.9793452410579206E-2</v>
      </c>
      <c r="AW92" s="106">
        <f t="shared" si="109"/>
        <v>-5.0188212462509374E-2</v>
      </c>
      <c r="AX92" s="106">
        <f t="shared" si="110"/>
        <v>-4.8842068541943062E-2</v>
      </c>
      <c r="AY92" s="106">
        <f t="shared" si="111"/>
        <v>-4.6857305901327861E-2</v>
      </c>
      <c r="AZ92" s="15"/>
      <c r="BA92" s="106">
        <f t="shared" si="101"/>
        <v>-6.987083070888378E-2</v>
      </c>
      <c r="BB92" s="106">
        <f t="shared" si="102"/>
        <v>-5.9793452410579206E-2</v>
      </c>
      <c r="BC92" s="106">
        <f t="shared" si="103"/>
        <v>-5.0188212462509374E-2</v>
      </c>
      <c r="BD92" s="107">
        <f t="shared" si="104"/>
        <v>-4.8842068541943062E-2</v>
      </c>
      <c r="BE92" s="106">
        <f t="shared" si="105"/>
        <v>-4.6857305901327861E-2</v>
      </c>
      <c r="BF92" s="109"/>
      <c r="BG92" s="223" t="str">
        <f t="shared" si="106"/>
        <v>29XX</v>
      </c>
      <c r="BH92" s="106">
        <f t="shared" si="112"/>
        <v>0.93012916929111622</v>
      </c>
      <c r="BI92" s="106">
        <f t="shared" si="113"/>
        <v>0.94020654758942079</v>
      </c>
      <c r="BJ92" s="106">
        <f t="shared" si="114"/>
        <v>0.94981178753749063</v>
      </c>
      <c r="BK92" s="106">
        <f t="shared" si="115"/>
        <v>0.95115793145805694</v>
      </c>
      <c r="BL92" s="106">
        <f t="shared" si="116"/>
        <v>0.95314269409867214</v>
      </c>
      <c r="BM92" s="109"/>
      <c r="BN92" s="15">
        <f>IF($Z92="NN",VLOOKUP("N",ylfactors,MATCH(BN$7,'Proposed Factors'!$J$3:$P$3,0),FALSE),IF('Query Result 1'!$Y92&lt;49,VLOOKUP("YA",ylfactors,MATCH(BN$7,'Proposed Factors'!$J$3:$P$3,0),FALSE),VLOOKUP("YB",ylfactors,MATCH(BN$7,'Proposed Factors'!$J$3:$P$3,0),FALSE)))</f>
        <v>1</v>
      </c>
      <c r="BO92" s="15">
        <f>IF($Z92="NN",VLOOKUP("N",ylfactors,MATCH(BO$7,'Proposed Factors'!$J$3:$P$3,0),FALSE),IF('Query Result 1'!$Y92&lt;49,VLOOKUP("YA",ylfactors,MATCH(BO$7,'Proposed Factors'!$J$3:$P$3,0),FALSE),VLOOKUP("YB",ylfactors,MATCH(BO$7,'Proposed Factors'!$J$3:$P$3,0),FALSE)))</f>
        <v>1</v>
      </c>
      <c r="BP92" s="15">
        <f>IF($Z92="NN",VLOOKUP("N",ylfactors,MATCH(BP$7,'Proposed Factors'!$J$3:$P$3,0),FALSE),IF('Query Result 1'!$Y92&lt;49,VLOOKUP("YA",ylfactors,MATCH(BP$7,'Proposed Factors'!$J$3:$P$3,0),FALSE),VLOOKUP("YB",ylfactors,MATCH(BP$7,'Proposed Factors'!$J$3:$P$3,0),FALSE)))</f>
        <v>1</v>
      </c>
      <c r="BQ92" s="15">
        <f>IF($Z92="NN",VLOOKUP("N",ylfactors,MATCH(BQ$7,'Proposed Factors'!$J$3:$P$3,0),FALSE),IF('Query Result 1'!$Y92&lt;49,VLOOKUP("YA",ylfactors,MATCH(BQ$7,'Proposed Factors'!$J$3:$P$3,0),FALSE),VLOOKUP("YB",ylfactors,MATCH(BQ$7,'Proposed Factors'!$J$3:$P$3,0),FALSE)))</f>
        <v>1</v>
      </c>
      <c r="BR92" s="15">
        <f>IF($Z92="NN",VLOOKUP("N",ylfactors,MATCH(BR$7,'Proposed Factors'!$J$3:$P$3,0),FALSE),IF('Query Result 1'!$Y92&lt;49,VLOOKUP("YA",ylfactors,MATCH(BR$7,'Proposed Factors'!$J$3:$P$3,0),FALSE),VLOOKUP("YB",ylfactors,MATCH(BR$7,'Proposed Factors'!$J$3:$P$3,0),FALSE)))</f>
        <v>1</v>
      </c>
      <c r="BS92" s="15"/>
      <c r="BT92" s="15" t="e">
        <f>IF($AA92="NN",1,IF($AA92="YY",VLOOKUP("YY",gsdfactors,MATCH(BT$7,'Proposed Factors'!$J$11:$P$11,0),FALSE),VLOOKUP(CONCATENATE($Z92,$AA92),gsdfactors,MATCH(BT$7,'Proposed Factors'!$J$11:$P$11,0),FALSE)))</f>
        <v>#N/A</v>
      </c>
      <c r="BU92" s="15" t="e">
        <f>IF($AA92="NN",1,IF($AA92="YY",VLOOKUP("YY",gsdfactors,MATCH(BU$7,'Proposed Factors'!$J$11:$P$11,0),FALSE),VLOOKUP(CONCATENATE($Z92,$AA92),gsdfactors,MATCH(BU$7,'Proposed Factors'!$J$11:$P$11,0),FALSE)))</f>
        <v>#N/A</v>
      </c>
      <c r="BV92" s="15" t="e">
        <f>IF($AA92="NN",1,IF($AA92="YY",VLOOKUP("YY",gsdfactors,MATCH(BV$7,'Proposed Factors'!$J$11:$P$11,0),FALSE),VLOOKUP(CONCATENATE($Z92,$AA92),gsdfactors,MATCH(BV$7,'Proposed Factors'!$J$11:$P$11,0),FALSE)))</f>
        <v>#N/A</v>
      </c>
      <c r="BW92" s="15" t="e">
        <f>IF($AA92="NN",1,IF($AA92="YY",VLOOKUP("YY",gsdfactors,MATCH(BW$7,'Proposed Factors'!$J$11:$P$11,0),FALSE),VLOOKUP(CONCATENATE($Z92,$AA92),gsdfactors,MATCH(BW$7,'Proposed Factors'!$J$11:$P$11,0),FALSE)))</f>
        <v>#N/A</v>
      </c>
      <c r="BX92" s="15" t="e">
        <f>IF($AA92="NN",1,IF($AA92="YY",VLOOKUP("YY",gsdfactors,MATCH(BX$7,'Proposed Factors'!$J$11:$P$11,0),FALSE),VLOOKUP(CONCATENATE($Z92,$AA92),gsdfactors,MATCH(BX$7,'Proposed Factors'!$J$11:$P$11,0),FALSE)))</f>
        <v>#N/A</v>
      </c>
      <c r="BZ92" s="55" t="e">
        <f t="shared" si="73"/>
        <v>#N/A</v>
      </c>
      <c r="CA92" s="55" t="e">
        <f t="shared" si="74"/>
        <v>#N/A</v>
      </c>
      <c r="CB92" s="55" t="e">
        <f t="shared" si="75"/>
        <v>#N/A</v>
      </c>
      <c r="CC92" s="55" t="e">
        <f t="shared" si="76"/>
        <v>#N/A</v>
      </c>
      <c r="CD92" s="55" t="e">
        <f t="shared" si="77"/>
        <v>#N/A</v>
      </c>
      <c r="CF92" s="55" t="e">
        <f t="shared" si="78"/>
        <v>#N/A</v>
      </c>
      <c r="CG92" s="55" t="e">
        <f t="shared" si="79"/>
        <v>#N/A</v>
      </c>
      <c r="CH92" s="55" t="e">
        <f t="shared" si="80"/>
        <v>#N/A</v>
      </c>
      <c r="CI92" s="55" t="e">
        <f t="shared" si="81"/>
        <v>#N/A</v>
      </c>
      <c r="CJ92" s="55" t="e">
        <f t="shared" si="82"/>
        <v>#N/A</v>
      </c>
      <c r="CL92" s="55" t="str">
        <f t="shared" si="83"/>
        <v>29FM</v>
      </c>
      <c r="CM92" s="58">
        <f t="shared" si="84"/>
        <v>4.8743791435555059E-3</v>
      </c>
      <c r="CN92" s="58">
        <f t="shared" si="85"/>
        <v>4.6653684161119726E-3</v>
      </c>
      <c r="CO92" s="58">
        <f t="shared" si="86"/>
        <v>5.1284939945668174E-3</v>
      </c>
      <c r="CP92" s="58">
        <f t="shared" si="87"/>
        <v>5.2326642532215979E-3</v>
      </c>
      <c r="CQ92" s="58">
        <f t="shared" si="88"/>
        <v>4.8969286252736853E-3</v>
      </c>
      <c r="CR92" s="5">
        <f t="shared" si="117"/>
        <v>0.93012916929111622</v>
      </c>
      <c r="CS92" s="5">
        <f t="shared" si="118"/>
        <v>0.94020654758942079</v>
      </c>
      <c r="CT92" s="5">
        <f t="shared" si="119"/>
        <v>0.94981178753749063</v>
      </c>
      <c r="CU92" s="5">
        <f t="shared" si="120"/>
        <v>0.95115793145805694</v>
      </c>
      <c r="CV92" s="5">
        <f t="shared" si="121"/>
        <v>0.95314269409867214</v>
      </c>
    </row>
    <row r="93" spans="1:100" x14ac:dyDescent="0.25">
      <c r="A93" s="174" t="str">
        <f t="shared" si="89"/>
        <v>NNNN</v>
      </c>
      <c r="B93" s="174" t="str">
        <f t="shared" si="90"/>
        <v>NNNN</v>
      </c>
      <c r="C93" s="29" t="str">
        <f t="shared" si="91"/>
        <v>NN</v>
      </c>
      <c r="D93" s="29" t="str">
        <f t="shared" si="92"/>
        <v>N</v>
      </c>
      <c r="E93" s="29" t="str">
        <f t="shared" si="67"/>
        <v>N</v>
      </c>
      <c r="F93" s="175" t="s">
        <v>5</v>
      </c>
      <c r="G93" s="175" t="s">
        <v>6</v>
      </c>
      <c r="H93" s="175" t="s">
        <v>7</v>
      </c>
      <c r="I93" s="176">
        <v>77</v>
      </c>
      <c r="J93" s="175" t="s">
        <v>5</v>
      </c>
      <c r="K93" s="175" t="s">
        <v>5</v>
      </c>
      <c r="L93" s="176">
        <v>42</v>
      </c>
      <c r="M93" s="176">
        <v>31</v>
      </c>
      <c r="N93" s="176">
        <v>47</v>
      </c>
      <c r="O93" s="176">
        <v>37</v>
      </c>
      <c r="P93" s="176">
        <v>41</v>
      </c>
      <c r="Q93" s="1"/>
      <c r="R93" s="13" t="s">
        <v>285</v>
      </c>
      <c r="S93" s="35">
        <v>7930</v>
      </c>
      <c r="T93" s="35">
        <v>4156</v>
      </c>
      <c r="U93" s="35">
        <v>7117</v>
      </c>
      <c r="V93" s="35">
        <v>7004</v>
      </c>
      <c r="W93" s="35">
        <v>7781</v>
      </c>
      <c r="X93" s="35"/>
      <c r="Y93" s="53">
        <f t="shared" si="93"/>
        <v>29</v>
      </c>
      <c r="Z93" s="52" t="str">
        <f t="shared" si="94"/>
        <v>FS</v>
      </c>
      <c r="AA93" s="52" t="str">
        <f t="shared" si="95"/>
        <v>FS</v>
      </c>
      <c r="AB93" s="1"/>
      <c r="AC93" s="128">
        <f t="shared" si="96"/>
        <v>2.2021208117356098E-3</v>
      </c>
      <c r="AD93" s="128">
        <f t="shared" si="97"/>
        <v>1.9904805602465208E-3</v>
      </c>
      <c r="AE93" s="128">
        <f t="shared" si="98"/>
        <v>2.2778015326592638E-3</v>
      </c>
      <c r="AF93" s="128">
        <f t="shared" si="99"/>
        <v>2.3200342108985294E-3</v>
      </c>
      <c r="AG93" s="128">
        <f t="shared" si="100"/>
        <v>2.2059284220028105E-3</v>
      </c>
      <c r="AI93" s="129">
        <f t="shared" si="123"/>
        <v>1.004</v>
      </c>
      <c r="AJ93" s="51">
        <f t="shared" si="123"/>
        <v>1.0049999999999999</v>
      </c>
      <c r="AK93" s="48">
        <f t="shared" si="123"/>
        <v>1.0069999999999999</v>
      </c>
      <c r="AL93" s="51">
        <f t="shared" si="123"/>
        <v>1.0089999999999999</v>
      </c>
      <c r="AM93" s="49">
        <f t="shared" si="123"/>
        <v>1.002</v>
      </c>
      <c r="AN93" s="15"/>
      <c r="AO93" s="106">
        <f t="shared" si="68"/>
        <v>0.93012916929111622</v>
      </c>
      <c r="AP93" s="106">
        <f t="shared" si="69"/>
        <v>0.94020654758942079</v>
      </c>
      <c r="AQ93" s="106">
        <f t="shared" si="70"/>
        <v>0.94981178753749063</v>
      </c>
      <c r="AR93" s="106">
        <f t="shared" si="71"/>
        <v>0.95115793145805694</v>
      </c>
      <c r="AS93" s="106">
        <f t="shared" si="72"/>
        <v>0.95314269409867214</v>
      </c>
      <c r="AT93" s="15"/>
      <c r="AU93" s="106">
        <f t="shared" si="107"/>
        <v>-6.987083070888378E-2</v>
      </c>
      <c r="AV93" s="106">
        <f t="shared" si="108"/>
        <v>-5.9793452410579206E-2</v>
      </c>
      <c r="AW93" s="106">
        <f t="shared" si="109"/>
        <v>-5.0188212462509374E-2</v>
      </c>
      <c r="AX93" s="106">
        <f t="shared" si="110"/>
        <v>-4.8842068541943062E-2</v>
      </c>
      <c r="AY93" s="106">
        <f t="shared" si="111"/>
        <v>-4.6857305901327861E-2</v>
      </c>
      <c r="AZ93" s="15"/>
      <c r="BA93" s="106">
        <f t="shared" si="101"/>
        <v>-6.987083070888378E-2</v>
      </c>
      <c r="BB93" s="106">
        <f t="shared" si="102"/>
        <v>-5.9793452410579206E-2</v>
      </c>
      <c r="BC93" s="106">
        <f t="shared" si="103"/>
        <v>-5.0188212462509374E-2</v>
      </c>
      <c r="BD93" s="107">
        <f t="shared" si="104"/>
        <v>-4.8842068541943062E-2</v>
      </c>
      <c r="BE93" s="106">
        <f t="shared" si="105"/>
        <v>-4.6857305901327861E-2</v>
      </c>
      <c r="BF93" s="109"/>
      <c r="BG93" s="223" t="str">
        <f t="shared" si="106"/>
        <v>29XX</v>
      </c>
      <c r="BH93" s="106">
        <f t="shared" si="112"/>
        <v>0.93012916929111622</v>
      </c>
      <c r="BI93" s="106">
        <f t="shared" si="113"/>
        <v>0.94020654758942079</v>
      </c>
      <c r="BJ93" s="106">
        <f t="shared" si="114"/>
        <v>0.94981178753749063</v>
      </c>
      <c r="BK93" s="106">
        <f t="shared" si="115"/>
        <v>0.95115793145805694</v>
      </c>
      <c r="BL93" s="106">
        <f t="shared" si="116"/>
        <v>0.95314269409867214</v>
      </c>
      <c r="BM93" s="109"/>
      <c r="BN93" s="15">
        <f>IF($Z93="NN",VLOOKUP("N",ylfactors,MATCH(BN$7,'Proposed Factors'!$J$3:$P$3,0),FALSE),IF('Query Result 1'!$Y93&lt;49,VLOOKUP("YA",ylfactors,MATCH(BN$7,'Proposed Factors'!$J$3:$P$3,0),FALSE),VLOOKUP("YB",ylfactors,MATCH(BN$7,'Proposed Factors'!$J$3:$P$3,0),FALSE)))</f>
        <v>1</v>
      </c>
      <c r="BO93" s="15">
        <f>IF($Z93="NN",VLOOKUP("N",ylfactors,MATCH(BO$7,'Proposed Factors'!$J$3:$P$3,0),FALSE),IF('Query Result 1'!$Y93&lt;49,VLOOKUP("YA",ylfactors,MATCH(BO$7,'Proposed Factors'!$J$3:$P$3,0),FALSE),VLOOKUP("YB",ylfactors,MATCH(BO$7,'Proposed Factors'!$J$3:$P$3,0),FALSE)))</f>
        <v>1</v>
      </c>
      <c r="BP93" s="15">
        <f>IF($Z93="NN",VLOOKUP("N",ylfactors,MATCH(BP$7,'Proposed Factors'!$J$3:$P$3,0),FALSE),IF('Query Result 1'!$Y93&lt;49,VLOOKUP("YA",ylfactors,MATCH(BP$7,'Proposed Factors'!$J$3:$P$3,0),FALSE),VLOOKUP("YB",ylfactors,MATCH(BP$7,'Proposed Factors'!$J$3:$P$3,0),FALSE)))</f>
        <v>1</v>
      </c>
      <c r="BQ93" s="15">
        <f>IF($Z93="NN",VLOOKUP("N",ylfactors,MATCH(BQ$7,'Proposed Factors'!$J$3:$P$3,0),FALSE),IF('Query Result 1'!$Y93&lt;49,VLOOKUP("YA",ylfactors,MATCH(BQ$7,'Proposed Factors'!$J$3:$P$3,0),FALSE),VLOOKUP("YB",ylfactors,MATCH(BQ$7,'Proposed Factors'!$J$3:$P$3,0),FALSE)))</f>
        <v>1</v>
      </c>
      <c r="BR93" s="15">
        <f>IF($Z93="NN",VLOOKUP("N",ylfactors,MATCH(BR$7,'Proposed Factors'!$J$3:$P$3,0),FALSE),IF('Query Result 1'!$Y93&lt;49,VLOOKUP("YA",ylfactors,MATCH(BR$7,'Proposed Factors'!$J$3:$P$3,0),FALSE),VLOOKUP("YB",ylfactors,MATCH(BR$7,'Proposed Factors'!$J$3:$P$3,0),FALSE)))</f>
        <v>1</v>
      </c>
      <c r="BS93" s="15"/>
      <c r="BT93" s="15" t="e">
        <f>IF($AA93="NN",1,IF($AA93="YY",VLOOKUP("YY",gsdfactors,MATCH(BT$7,'Proposed Factors'!$J$11:$P$11,0),FALSE),VLOOKUP(CONCATENATE($Z93,$AA93),gsdfactors,MATCH(BT$7,'Proposed Factors'!$J$11:$P$11,0),FALSE)))</f>
        <v>#N/A</v>
      </c>
      <c r="BU93" s="15" t="e">
        <f>IF($AA93="NN",1,IF($AA93="YY",VLOOKUP("YY",gsdfactors,MATCH(BU$7,'Proposed Factors'!$J$11:$P$11,0),FALSE),VLOOKUP(CONCATENATE($Z93,$AA93),gsdfactors,MATCH(BU$7,'Proposed Factors'!$J$11:$P$11,0),FALSE)))</f>
        <v>#N/A</v>
      </c>
      <c r="BV93" s="15" t="e">
        <f>IF($AA93="NN",1,IF($AA93="YY",VLOOKUP("YY",gsdfactors,MATCH(BV$7,'Proposed Factors'!$J$11:$P$11,0),FALSE),VLOOKUP(CONCATENATE($Z93,$AA93),gsdfactors,MATCH(BV$7,'Proposed Factors'!$J$11:$P$11,0),FALSE)))</f>
        <v>#N/A</v>
      </c>
      <c r="BW93" s="15" t="e">
        <f>IF($AA93="NN",1,IF($AA93="YY",VLOOKUP("YY",gsdfactors,MATCH(BW$7,'Proposed Factors'!$J$11:$P$11,0),FALSE),VLOOKUP(CONCATENATE($Z93,$AA93),gsdfactors,MATCH(BW$7,'Proposed Factors'!$J$11:$P$11,0),FALSE)))</f>
        <v>#N/A</v>
      </c>
      <c r="BX93" s="15" t="e">
        <f>IF($AA93="NN",1,IF($AA93="YY",VLOOKUP("YY",gsdfactors,MATCH(BX$7,'Proposed Factors'!$J$11:$P$11,0),FALSE),VLOOKUP(CONCATENATE($Z93,$AA93),gsdfactors,MATCH(BX$7,'Proposed Factors'!$J$11:$P$11,0),FALSE)))</f>
        <v>#N/A</v>
      </c>
      <c r="BZ93" s="55" t="e">
        <f t="shared" si="73"/>
        <v>#N/A</v>
      </c>
      <c r="CA93" s="55" t="e">
        <f t="shared" si="74"/>
        <v>#N/A</v>
      </c>
      <c r="CB93" s="55" t="e">
        <f t="shared" si="75"/>
        <v>#N/A</v>
      </c>
      <c r="CC93" s="55" t="e">
        <f t="shared" si="76"/>
        <v>#N/A</v>
      </c>
      <c r="CD93" s="55" t="e">
        <f t="shared" si="77"/>
        <v>#N/A</v>
      </c>
      <c r="CF93" s="55" t="e">
        <f t="shared" si="78"/>
        <v>#N/A</v>
      </c>
      <c r="CG93" s="55" t="e">
        <f t="shared" si="79"/>
        <v>#N/A</v>
      </c>
      <c r="CH93" s="55" t="e">
        <f t="shared" si="80"/>
        <v>#N/A</v>
      </c>
      <c r="CI93" s="55" t="e">
        <f t="shared" si="81"/>
        <v>#N/A</v>
      </c>
      <c r="CJ93" s="55" t="e">
        <f t="shared" si="82"/>
        <v>#N/A</v>
      </c>
      <c r="CL93" s="55" t="str">
        <f t="shared" si="83"/>
        <v>29FS</v>
      </c>
      <c r="CM93" s="58">
        <f t="shared" si="84"/>
        <v>2.2021208117356098E-3</v>
      </c>
      <c r="CN93" s="58">
        <f t="shared" si="85"/>
        <v>1.9904805602465208E-3</v>
      </c>
      <c r="CO93" s="58">
        <f t="shared" si="86"/>
        <v>2.2778015326592638E-3</v>
      </c>
      <c r="CP93" s="58">
        <f t="shared" si="87"/>
        <v>2.3200342108985294E-3</v>
      </c>
      <c r="CQ93" s="58">
        <f t="shared" si="88"/>
        <v>2.2059284220028105E-3</v>
      </c>
      <c r="CR93" s="5">
        <f t="shared" si="117"/>
        <v>0.93012916929111622</v>
      </c>
      <c r="CS93" s="5">
        <f t="shared" si="118"/>
        <v>0.94020654758942079</v>
      </c>
      <c r="CT93" s="5">
        <f t="shared" si="119"/>
        <v>0.94981178753749063</v>
      </c>
      <c r="CU93" s="5">
        <f t="shared" si="120"/>
        <v>0.95115793145805694</v>
      </c>
      <c r="CV93" s="5">
        <f t="shared" si="121"/>
        <v>0.95314269409867214</v>
      </c>
    </row>
    <row r="94" spans="1:100" x14ac:dyDescent="0.25">
      <c r="A94" s="174" t="str">
        <f t="shared" si="89"/>
        <v>NNNN</v>
      </c>
      <c r="B94" s="174" t="str">
        <f t="shared" si="90"/>
        <v>NNNN</v>
      </c>
      <c r="C94" s="29" t="str">
        <f t="shared" si="91"/>
        <v>NN</v>
      </c>
      <c r="D94" s="29" t="str">
        <f t="shared" si="92"/>
        <v>N</v>
      </c>
      <c r="E94" s="29" t="str">
        <f t="shared" si="67"/>
        <v>N</v>
      </c>
      <c r="F94" s="175" t="s">
        <v>5</v>
      </c>
      <c r="G94" s="175" t="s">
        <v>6</v>
      </c>
      <c r="H94" s="175" t="s">
        <v>7</v>
      </c>
      <c r="I94" s="176">
        <v>78</v>
      </c>
      <c r="J94" s="175" t="s">
        <v>5</v>
      </c>
      <c r="K94" s="175" t="s">
        <v>5</v>
      </c>
      <c r="L94" s="176">
        <v>24</v>
      </c>
      <c r="M94" s="176">
        <v>19</v>
      </c>
      <c r="N94" s="176">
        <v>20</v>
      </c>
      <c r="O94" s="176">
        <v>15</v>
      </c>
      <c r="P94" s="176">
        <v>23</v>
      </c>
      <c r="Q94" s="1"/>
      <c r="R94" s="13" t="s">
        <v>369</v>
      </c>
      <c r="S94" s="35">
        <v>17313</v>
      </c>
      <c r="T94" s="35">
        <v>9153</v>
      </c>
      <c r="U94" s="35">
        <v>15012</v>
      </c>
      <c r="V94" s="35">
        <v>14729</v>
      </c>
      <c r="W94" s="35">
        <v>16899</v>
      </c>
      <c r="X94" s="35"/>
      <c r="Y94" s="53">
        <f t="shared" si="93"/>
        <v>29</v>
      </c>
      <c r="Z94" s="52" t="str">
        <f t="shared" si="94"/>
        <v>MM</v>
      </c>
      <c r="AA94" s="52" t="str">
        <f t="shared" si="95"/>
        <v>MM</v>
      </c>
      <c r="AB94" s="1"/>
      <c r="AC94" s="128">
        <f t="shared" si="96"/>
        <v>4.8077323598459789E-3</v>
      </c>
      <c r="AD94" s="128">
        <f t="shared" si="97"/>
        <v>4.3837508585025031E-3</v>
      </c>
      <c r="AE94" s="128">
        <f t="shared" si="98"/>
        <v>4.8046025865225326E-3</v>
      </c>
      <c r="AF94" s="128">
        <f t="shared" si="99"/>
        <v>4.8788954729189664E-3</v>
      </c>
      <c r="AG94" s="128">
        <f t="shared" si="100"/>
        <v>4.7908989080356632E-3</v>
      </c>
      <c r="AI94" s="129">
        <f t="shared" si="123"/>
        <v>1.004</v>
      </c>
      <c r="AJ94" s="51">
        <f t="shared" si="123"/>
        <v>1.0049999999999999</v>
      </c>
      <c r="AK94" s="48">
        <f t="shared" si="123"/>
        <v>1.0069999999999999</v>
      </c>
      <c r="AL94" s="51">
        <f t="shared" si="123"/>
        <v>1.0089999999999999</v>
      </c>
      <c r="AM94" s="49">
        <f t="shared" si="123"/>
        <v>1.002</v>
      </c>
      <c r="AN94" s="15"/>
      <c r="AO94" s="106">
        <f t="shared" si="68"/>
        <v>0.93012916929111622</v>
      </c>
      <c r="AP94" s="106">
        <f t="shared" si="69"/>
        <v>0.94020654758942079</v>
      </c>
      <c r="AQ94" s="106">
        <f t="shared" si="70"/>
        <v>0.94981178753749063</v>
      </c>
      <c r="AR94" s="106">
        <f t="shared" si="71"/>
        <v>0.95115793145805694</v>
      </c>
      <c r="AS94" s="106">
        <f t="shared" si="72"/>
        <v>0.95314269409867214</v>
      </c>
      <c r="AT94" s="15"/>
      <c r="AU94" s="106">
        <f t="shared" si="107"/>
        <v>-6.987083070888378E-2</v>
      </c>
      <c r="AV94" s="106">
        <f t="shared" si="108"/>
        <v>-5.9793452410579206E-2</v>
      </c>
      <c r="AW94" s="106">
        <f t="shared" si="109"/>
        <v>-5.0188212462509374E-2</v>
      </c>
      <c r="AX94" s="106">
        <f t="shared" si="110"/>
        <v>-4.8842068541943062E-2</v>
      </c>
      <c r="AY94" s="106">
        <f t="shared" si="111"/>
        <v>-4.6857305901327861E-2</v>
      </c>
      <c r="AZ94" s="15"/>
      <c r="BA94" s="106">
        <f t="shared" si="101"/>
        <v>-6.987083070888378E-2</v>
      </c>
      <c r="BB94" s="106">
        <f t="shared" si="102"/>
        <v>-5.9793452410579206E-2</v>
      </c>
      <c r="BC94" s="106">
        <f t="shared" si="103"/>
        <v>-5.0188212462509374E-2</v>
      </c>
      <c r="BD94" s="107">
        <f t="shared" si="104"/>
        <v>-4.8842068541943062E-2</v>
      </c>
      <c r="BE94" s="106">
        <f t="shared" si="105"/>
        <v>-4.6857305901327861E-2</v>
      </c>
      <c r="BF94" s="109"/>
      <c r="BG94" s="223" t="str">
        <f t="shared" si="106"/>
        <v>29XX</v>
      </c>
      <c r="BH94" s="106">
        <f t="shared" si="112"/>
        <v>0.93012916929111622</v>
      </c>
      <c r="BI94" s="106">
        <f t="shared" si="113"/>
        <v>0.94020654758942079</v>
      </c>
      <c r="BJ94" s="106">
        <f t="shared" si="114"/>
        <v>0.94981178753749063</v>
      </c>
      <c r="BK94" s="106">
        <f t="shared" si="115"/>
        <v>0.95115793145805694</v>
      </c>
      <c r="BL94" s="106">
        <f t="shared" si="116"/>
        <v>0.95314269409867214</v>
      </c>
      <c r="BM94" s="109"/>
      <c r="BN94" s="15">
        <f>IF($Z94="NN",VLOOKUP("N",ylfactors,MATCH(BN$7,'Proposed Factors'!$J$3:$P$3,0),FALSE),IF('Query Result 1'!$Y94&lt;49,VLOOKUP("YA",ylfactors,MATCH(BN$7,'Proposed Factors'!$J$3:$P$3,0),FALSE),VLOOKUP("YB",ylfactors,MATCH(BN$7,'Proposed Factors'!$J$3:$P$3,0),FALSE)))</f>
        <v>1</v>
      </c>
      <c r="BO94" s="15">
        <f>IF($Z94="NN",VLOOKUP("N",ylfactors,MATCH(BO$7,'Proposed Factors'!$J$3:$P$3,0),FALSE),IF('Query Result 1'!$Y94&lt;49,VLOOKUP("YA",ylfactors,MATCH(BO$7,'Proposed Factors'!$J$3:$P$3,0),FALSE),VLOOKUP("YB",ylfactors,MATCH(BO$7,'Proposed Factors'!$J$3:$P$3,0),FALSE)))</f>
        <v>1</v>
      </c>
      <c r="BP94" s="15">
        <f>IF($Z94="NN",VLOOKUP("N",ylfactors,MATCH(BP$7,'Proposed Factors'!$J$3:$P$3,0),FALSE),IF('Query Result 1'!$Y94&lt;49,VLOOKUP("YA",ylfactors,MATCH(BP$7,'Proposed Factors'!$J$3:$P$3,0),FALSE),VLOOKUP("YB",ylfactors,MATCH(BP$7,'Proposed Factors'!$J$3:$P$3,0),FALSE)))</f>
        <v>1</v>
      </c>
      <c r="BQ94" s="15">
        <f>IF($Z94="NN",VLOOKUP("N",ylfactors,MATCH(BQ$7,'Proposed Factors'!$J$3:$P$3,0),FALSE),IF('Query Result 1'!$Y94&lt;49,VLOOKUP("YA",ylfactors,MATCH(BQ$7,'Proposed Factors'!$J$3:$P$3,0),FALSE),VLOOKUP("YB",ylfactors,MATCH(BQ$7,'Proposed Factors'!$J$3:$P$3,0),FALSE)))</f>
        <v>1</v>
      </c>
      <c r="BR94" s="15">
        <f>IF($Z94="NN",VLOOKUP("N",ylfactors,MATCH(BR$7,'Proposed Factors'!$J$3:$P$3,0),FALSE),IF('Query Result 1'!$Y94&lt;49,VLOOKUP("YA",ylfactors,MATCH(BR$7,'Proposed Factors'!$J$3:$P$3,0),FALSE),VLOOKUP("YB",ylfactors,MATCH(BR$7,'Proposed Factors'!$J$3:$P$3,0),FALSE)))</f>
        <v>1</v>
      </c>
      <c r="BS94" s="15"/>
      <c r="BT94" s="15" t="e">
        <f>IF($AA94="NN",1,IF($AA94="YY",VLOOKUP("YY",gsdfactors,MATCH(BT$7,'Proposed Factors'!$J$11:$P$11,0),FALSE),VLOOKUP(CONCATENATE($Z94,$AA94),gsdfactors,MATCH(BT$7,'Proposed Factors'!$J$11:$P$11,0),FALSE)))</f>
        <v>#N/A</v>
      </c>
      <c r="BU94" s="15" t="e">
        <f>IF($AA94="NN",1,IF($AA94="YY",VLOOKUP("YY",gsdfactors,MATCH(BU$7,'Proposed Factors'!$J$11:$P$11,0),FALSE),VLOOKUP(CONCATENATE($Z94,$AA94),gsdfactors,MATCH(BU$7,'Proposed Factors'!$J$11:$P$11,0),FALSE)))</f>
        <v>#N/A</v>
      </c>
      <c r="BV94" s="15" t="e">
        <f>IF($AA94="NN",1,IF($AA94="YY",VLOOKUP("YY",gsdfactors,MATCH(BV$7,'Proposed Factors'!$J$11:$P$11,0),FALSE),VLOOKUP(CONCATENATE($Z94,$AA94),gsdfactors,MATCH(BV$7,'Proposed Factors'!$J$11:$P$11,0),FALSE)))</f>
        <v>#N/A</v>
      </c>
      <c r="BW94" s="15" t="e">
        <f>IF($AA94="NN",1,IF($AA94="YY",VLOOKUP("YY",gsdfactors,MATCH(BW$7,'Proposed Factors'!$J$11:$P$11,0),FALSE),VLOOKUP(CONCATENATE($Z94,$AA94),gsdfactors,MATCH(BW$7,'Proposed Factors'!$J$11:$P$11,0),FALSE)))</f>
        <v>#N/A</v>
      </c>
      <c r="BX94" s="15" t="e">
        <f>IF($AA94="NN",1,IF($AA94="YY",VLOOKUP("YY",gsdfactors,MATCH(BX$7,'Proposed Factors'!$J$11:$P$11,0),FALSE),VLOOKUP(CONCATENATE($Z94,$AA94),gsdfactors,MATCH(BX$7,'Proposed Factors'!$J$11:$P$11,0),FALSE)))</f>
        <v>#N/A</v>
      </c>
      <c r="BZ94" s="55" t="e">
        <f t="shared" si="73"/>
        <v>#N/A</v>
      </c>
      <c r="CA94" s="55" t="e">
        <f t="shared" si="74"/>
        <v>#N/A</v>
      </c>
      <c r="CB94" s="55" t="e">
        <f t="shared" si="75"/>
        <v>#N/A</v>
      </c>
      <c r="CC94" s="55" t="e">
        <f t="shared" si="76"/>
        <v>#N/A</v>
      </c>
      <c r="CD94" s="55" t="e">
        <f t="shared" si="77"/>
        <v>#N/A</v>
      </c>
      <c r="CF94" s="55" t="e">
        <f t="shared" si="78"/>
        <v>#N/A</v>
      </c>
      <c r="CG94" s="55" t="e">
        <f t="shared" si="79"/>
        <v>#N/A</v>
      </c>
      <c r="CH94" s="55" t="e">
        <f t="shared" si="80"/>
        <v>#N/A</v>
      </c>
      <c r="CI94" s="55" t="e">
        <f t="shared" si="81"/>
        <v>#N/A</v>
      </c>
      <c r="CJ94" s="55" t="e">
        <f t="shared" si="82"/>
        <v>#N/A</v>
      </c>
      <c r="CL94" s="55" t="str">
        <f t="shared" si="83"/>
        <v>29MM</v>
      </c>
      <c r="CM94" s="58">
        <f t="shared" si="84"/>
        <v>4.8077323598459789E-3</v>
      </c>
      <c r="CN94" s="58">
        <f t="shared" si="85"/>
        <v>4.3837508585025031E-3</v>
      </c>
      <c r="CO94" s="58">
        <f t="shared" si="86"/>
        <v>4.8046025865225326E-3</v>
      </c>
      <c r="CP94" s="58">
        <f t="shared" si="87"/>
        <v>4.8788954729189664E-3</v>
      </c>
      <c r="CQ94" s="58">
        <f t="shared" si="88"/>
        <v>4.7908989080356632E-3</v>
      </c>
      <c r="CR94" s="5">
        <f t="shared" si="117"/>
        <v>0.93012916929111622</v>
      </c>
      <c r="CS94" s="5">
        <f t="shared" si="118"/>
        <v>0.94020654758942079</v>
      </c>
      <c r="CT94" s="5">
        <f t="shared" si="119"/>
        <v>0.94981178753749063</v>
      </c>
      <c r="CU94" s="5">
        <f t="shared" si="120"/>
        <v>0.95115793145805694</v>
      </c>
      <c r="CV94" s="5">
        <f t="shared" si="121"/>
        <v>0.95314269409867214</v>
      </c>
    </row>
    <row r="95" spans="1:100" x14ac:dyDescent="0.25">
      <c r="A95" s="174" t="str">
        <f t="shared" si="89"/>
        <v>NNNN</v>
      </c>
      <c r="B95" s="174" t="str">
        <f t="shared" si="90"/>
        <v>NNNN</v>
      </c>
      <c r="C95" s="29" t="str">
        <f t="shared" si="91"/>
        <v>NN</v>
      </c>
      <c r="D95" s="29" t="str">
        <f t="shared" si="92"/>
        <v>N</v>
      </c>
      <c r="E95" s="29" t="str">
        <f t="shared" si="67"/>
        <v>N</v>
      </c>
      <c r="F95" s="175" t="s">
        <v>5</v>
      </c>
      <c r="G95" s="175" t="s">
        <v>6</v>
      </c>
      <c r="H95" s="175" t="s">
        <v>7</v>
      </c>
      <c r="I95" s="176">
        <v>79</v>
      </c>
      <c r="J95" s="175" t="s">
        <v>5</v>
      </c>
      <c r="K95" s="175" t="s">
        <v>5</v>
      </c>
      <c r="L95" s="176">
        <v>17</v>
      </c>
      <c r="M95" s="176">
        <v>13</v>
      </c>
      <c r="N95" s="176">
        <v>17</v>
      </c>
      <c r="O95" s="176">
        <v>14</v>
      </c>
      <c r="P95" s="176">
        <v>17</v>
      </c>
      <c r="Q95" s="1"/>
      <c r="R95" s="13" t="s">
        <v>453</v>
      </c>
      <c r="S95" s="35">
        <v>6739</v>
      </c>
      <c r="T95" s="35">
        <v>3263</v>
      </c>
      <c r="U95" s="35">
        <v>5465</v>
      </c>
      <c r="V95" s="35">
        <v>5291</v>
      </c>
      <c r="W95" s="35">
        <v>6521</v>
      </c>
      <c r="X95" s="35"/>
      <c r="Y95" s="53">
        <f t="shared" si="93"/>
        <v>29</v>
      </c>
      <c r="Z95" s="52" t="str">
        <f t="shared" si="94"/>
        <v>MS</v>
      </c>
      <c r="AA95" s="52" t="str">
        <f t="shared" si="95"/>
        <v>MS</v>
      </c>
      <c r="AB95" s="1"/>
      <c r="AC95" s="128">
        <f t="shared" si="96"/>
        <v>1.8713861475770839E-3</v>
      </c>
      <c r="AD95" s="128">
        <f t="shared" si="97"/>
        <v>1.5627858681627519E-3</v>
      </c>
      <c r="AE95" s="128">
        <f t="shared" si="98"/>
        <v>1.7490776135988303E-3</v>
      </c>
      <c r="AF95" s="128">
        <f t="shared" si="99"/>
        <v>1.7526129368738035E-3</v>
      </c>
      <c r="AG95" s="128">
        <f t="shared" si="100"/>
        <v>1.8487160056394202E-3</v>
      </c>
      <c r="AI95" s="129">
        <f t="shared" si="123"/>
        <v>1.004</v>
      </c>
      <c r="AJ95" s="51">
        <f t="shared" si="123"/>
        <v>1.0049999999999999</v>
      </c>
      <c r="AK95" s="48">
        <f t="shared" si="123"/>
        <v>1.0069999999999999</v>
      </c>
      <c r="AL95" s="51">
        <f t="shared" si="123"/>
        <v>1.0089999999999999</v>
      </c>
      <c r="AM95" s="49">
        <f t="shared" si="123"/>
        <v>1.002</v>
      </c>
      <c r="AN95" s="15"/>
      <c r="AO95" s="106">
        <f t="shared" si="68"/>
        <v>0.93012916929111622</v>
      </c>
      <c r="AP95" s="106">
        <f t="shared" si="69"/>
        <v>0.94020654758942079</v>
      </c>
      <c r="AQ95" s="106">
        <f t="shared" si="70"/>
        <v>0.94981178753749063</v>
      </c>
      <c r="AR95" s="106">
        <f t="shared" si="71"/>
        <v>0.95115793145805694</v>
      </c>
      <c r="AS95" s="106">
        <f t="shared" si="72"/>
        <v>0.95314269409867214</v>
      </c>
      <c r="AT95" s="15"/>
      <c r="AU95" s="106">
        <f t="shared" si="107"/>
        <v>-6.987083070888378E-2</v>
      </c>
      <c r="AV95" s="106">
        <f t="shared" si="108"/>
        <v>-5.9793452410579206E-2</v>
      </c>
      <c r="AW95" s="106">
        <f t="shared" si="109"/>
        <v>-5.0188212462509374E-2</v>
      </c>
      <c r="AX95" s="106">
        <f t="shared" si="110"/>
        <v>-4.8842068541943062E-2</v>
      </c>
      <c r="AY95" s="106">
        <f t="shared" si="111"/>
        <v>-4.6857305901327861E-2</v>
      </c>
      <c r="AZ95" s="15"/>
      <c r="BA95" s="106">
        <f t="shared" si="101"/>
        <v>-6.987083070888378E-2</v>
      </c>
      <c r="BB95" s="106">
        <f t="shared" si="102"/>
        <v>-5.9793452410579206E-2</v>
      </c>
      <c r="BC95" s="106">
        <f t="shared" si="103"/>
        <v>-5.0188212462509374E-2</v>
      </c>
      <c r="BD95" s="107">
        <f t="shared" si="104"/>
        <v>-4.8842068541943062E-2</v>
      </c>
      <c r="BE95" s="106">
        <f t="shared" si="105"/>
        <v>-4.6857305901327861E-2</v>
      </c>
      <c r="BF95" s="109"/>
      <c r="BG95" s="223" t="str">
        <f t="shared" si="106"/>
        <v>29XX</v>
      </c>
      <c r="BH95" s="106">
        <f t="shared" si="112"/>
        <v>0.93012916929111622</v>
      </c>
      <c r="BI95" s="106">
        <f t="shared" si="113"/>
        <v>0.94020654758942079</v>
      </c>
      <c r="BJ95" s="106">
        <f t="shared" si="114"/>
        <v>0.94981178753749063</v>
      </c>
      <c r="BK95" s="106">
        <f t="shared" si="115"/>
        <v>0.95115793145805694</v>
      </c>
      <c r="BL95" s="106">
        <f t="shared" si="116"/>
        <v>0.95314269409867214</v>
      </c>
      <c r="BM95" s="109"/>
      <c r="BN95" s="15">
        <f>IF($Z95="NN",VLOOKUP("N",ylfactors,MATCH(BN$7,'Proposed Factors'!$J$3:$P$3,0),FALSE),IF('Query Result 1'!$Y95&lt;49,VLOOKUP("YA",ylfactors,MATCH(BN$7,'Proposed Factors'!$J$3:$P$3,0),FALSE),VLOOKUP("YB",ylfactors,MATCH(BN$7,'Proposed Factors'!$J$3:$P$3,0),FALSE)))</f>
        <v>1</v>
      </c>
      <c r="BO95" s="15">
        <f>IF($Z95="NN",VLOOKUP("N",ylfactors,MATCH(BO$7,'Proposed Factors'!$J$3:$P$3,0),FALSE),IF('Query Result 1'!$Y95&lt;49,VLOOKUP("YA",ylfactors,MATCH(BO$7,'Proposed Factors'!$J$3:$P$3,0),FALSE),VLOOKUP("YB",ylfactors,MATCH(BO$7,'Proposed Factors'!$J$3:$P$3,0),FALSE)))</f>
        <v>1</v>
      </c>
      <c r="BP95" s="15">
        <f>IF($Z95="NN",VLOOKUP("N",ylfactors,MATCH(BP$7,'Proposed Factors'!$J$3:$P$3,0),FALSE),IF('Query Result 1'!$Y95&lt;49,VLOOKUP("YA",ylfactors,MATCH(BP$7,'Proposed Factors'!$J$3:$P$3,0),FALSE),VLOOKUP("YB",ylfactors,MATCH(BP$7,'Proposed Factors'!$J$3:$P$3,0),FALSE)))</f>
        <v>1</v>
      </c>
      <c r="BQ95" s="15">
        <f>IF($Z95="NN",VLOOKUP("N",ylfactors,MATCH(BQ$7,'Proposed Factors'!$J$3:$P$3,0),FALSE),IF('Query Result 1'!$Y95&lt;49,VLOOKUP("YA",ylfactors,MATCH(BQ$7,'Proposed Factors'!$J$3:$P$3,0),FALSE),VLOOKUP("YB",ylfactors,MATCH(BQ$7,'Proposed Factors'!$J$3:$P$3,0),FALSE)))</f>
        <v>1</v>
      </c>
      <c r="BR95" s="15">
        <f>IF($Z95="NN",VLOOKUP("N",ylfactors,MATCH(BR$7,'Proposed Factors'!$J$3:$P$3,0),FALSE),IF('Query Result 1'!$Y95&lt;49,VLOOKUP("YA",ylfactors,MATCH(BR$7,'Proposed Factors'!$J$3:$P$3,0),FALSE),VLOOKUP("YB",ylfactors,MATCH(BR$7,'Proposed Factors'!$J$3:$P$3,0),FALSE)))</f>
        <v>1</v>
      </c>
      <c r="BS95" s="15"/>
      <c r="BT95" s="15" t="e">
        <f>IF($AA95="NN",1,IF($AA95="YY",VLOOKUP("YY",gsdfactors,MATCH(BT$7,'Proposed Factors'!$J$11:$P$11,0),FALSE),VLOOKUP(CONCATENATE($Z95,$AA95),gsdfactors,MATCH(BT$7,'Proposed Factors'!$J$11:$P$11,0),FALSE)))</f>
        <v>#N/A</v>
      </c>
      <c r="BU95" s="15" t="e">
        <f>IF($AA95="NN",1,IF($AA95="YY",VLOOKUP("YY",gsdfactors,MATCH(BU$7,'Proposed Factors'!$J$11:$P$11,0),FALSE),VLOOKUP(CONCATENATE($Z95,$AA95),gsdfactors,MATCH(BU$7,'Proposed Factors'!$J$11:$P$11,0),FALSE)))</f>
        <v>#N/A</v>
      </c>
      <c r="BV95" s="15" t="e">
        <f>IF($AA95="NN",1,IF($AA95="YY",VLOOKUP("YY",gsdfactors,MATCH(BV$7,'Proposed Factors'!$J$11:$P$11,0),FALSE),VLOOKUP(CONCATENATE($Z95,$AA95),gsdfactors,MATCH(BV$7,'Proposed Factors'!$J$11:$P$11,0),FALSE)))</f>
        <v>#N/A</v>
      </c>
      <c r="BW95" s="15" t="e">
        <f>IF($AA95="NN",1,IF($AA95="YY",VLOOKUP("YY",gsdfactors,MATCH(BW$7,'Proposed Factors'!$J$11:$P$11,0),FALSE),VLOOKUP(CONCATENATE($Z95,$AA95),gsdfactors,MATCH(BW$7,'Proposed Factors'!$J$11:$P$11,0),FALSE)))</f>
        <v>#N/A</v>
      </c>
      <c r="BX95" s="15" t="e">
        <f>IF($AA95="NN",1,IF($AA95="YY",VLOOKUP("YY",gsdfactors,MATCH(BX$7,'Proposed Factors'!$J$11:$P$11,0),FALSE),VLOOKUP(CONCATENATE($Z95,$AA95),gsdfactors,MATCH(BX$7,'Proposed Factors'!$J$11:$P$11,0),FALSE)))</f>
        <v>#N/A</v>
      </c>
      <c r="BZ95" s="55" t="e">
        <f t="shared" si="73"/>
        <v>#N/A</v>
      </c>
      <c r="CA95" s="55" t="e">
        <f t="shared" si="74"/>
        <v>#N/A</v>
      </c>
      <c r="CB95" s="55" t="e">
        <f t="shared" si="75"/>
        <v>#N/A</v>
      </c>
      <c r="CC95" s="55" t="e">
        <f t="shared" si="76"/>
        <v>#N/A</v>
      </c>
      <c r="CD95" s="55" t="e">
        <f t="shared" si="77"/>
        <v>#N/A</v>
      </c>
      <c r="CF95" s="55" t="e">
        <f t="shared" si="78"/>
        <v>#N/A</v>
      </c>
      <c r="CG95" s="55" t="e">
        <f t="shared" si="79"/>
        <v>#N/A</v>
      </c>
      <c r="CH95" s="55" t="e">
        <f t="shared" si="80"/>
        <v>#N/A</v>
      </c>
      <c r="CI95" s="55" t="e">
        <f t="shared" si="81"/>
        <v>#N/A</v>
      </c>
      <c r="CJ95" s="55" t="e">
        <f t="shared" si="82"/>
        <v>#N/A</v>
      </c>
      <c r="CL95" s="55" t="str">
        <f t="shared" si="83"/>
        <v>29MS</v>
      </c>
      <c r="CM95" s="58">
        <f t="shared" si="84"/>
        <v>1.8713861475770839E-3</v>
      </c>
      <c r="CN95" s="58">
        <f t="shared" si="85"/>
        <v>1.5627858681627519E-3</v>
      </c>
      <c r="CO95" s="58">
        <f t="shared" si="86"/>
        <v>1.7490776135988303E-3</v>
      </c>
      <c r="CP95" s="58">
        <f t="shared" si="87"/>
        <v>1.7526129368738035E-3</v>
      </c>
      <c r="CQ95" s="58">
        <f t="shared" si="88"/>
        <v>1.8487160056394202E-3</v>
      </c>
      <c r="CR95" s="5">
        <f t="shared" si="117"/>
        <v>0.93012916929111622</v>
      </c>
      <c r="CS95" s="5">
        <f t="shared" si="118"/>
        <v>0.94020654758942079</v>
      </c>
      <c r="CT95" s="5">
        <f t="shared" si="119"/>
        <v>0.94981178753749063</v>
      </c>
      <c r="CU95" s="5">
        <f t="shared" si="120"/>
        <v>0.95115793145805694</v>
      </c>
      <c r="CV95" s="5">
        <f t="shared" si="121"/>
        <v>0.95314269409867214</v>
      </c>
    </row>
    <row r="96" spans="1:100" x14ac:dyDescent="0.25">
      <c r="A96" s="174" t="str">
        <f t="shared" si="89"/>
        <v>NNNN</v>
      </c>
      <c r="B96" s="174" t="str">
        <f t="shared" si="90"/>
        <v>NNNN</v>
      </c>
      <c r="C96" s="29" t="str">
        <f t="shared" si="91"/>
        <v>NN</v>
      </c>
      <c r="D96" s="29" t="str">
        <f t="shared" si="92"/>
        <v>N</v>
      </c>
      <c r="E96" s="29" t="str">
        <f t="shared" si="67"/>
        <v>N</v>
      </c>
      <c r="F96" s="175" t="s">
        <v>5</v>
      </c>
      <c r="G96" s="175" t="s">
        <v>6</v>
      </c>
      <c r="H96" s="175" t="s">
        <v>7</v>
      </c>
      <c r="I96" s="176">
        <v>80</v>
      </c>
      <c r="J96" s="175" t="s">
        <v>5</v>
      </c>
      <c r="K96" s="175" t="s">
        <v>5</v>
      </c>
      <c r="L96" s="176">
        <v>12</v>
      </c>
      <c r="M96" s="176">
        <v>10</v>
      </c>
      <c r="N96" s="176">
        <v>8</v>
      </c>
      <c r="O96" s="176">
        <v>7</v>
      </c>
      <c r="P96" s="176">
        <v>12</v>
      </c>
      <c r="Q96" s="1"/>
      <c r="R96" s="13" t="s">
        <v>174</v>
      </c>
      <c r="S96" s="35">
        <v>7874</v>
      </c>
      <c r="T96" s="35">
        <v>2595</v>
      </c>
      <c r="U96" s="35">
        <v>5343</v>
      </c>
      <c r="V96" s="35">
        <v>5172</v>
      </c>
      <c r="W96" s="35">
        <v>7371</v>
      </c>
      <c r="X96" s="35"/>
      <c r="Y96" s="53">
        <f t="shared" si="93"/>
        <v>2</v>
      </c>
      <c r="Z96" s="52" t="str">
        <f t="shared" si="94"/>
        <v>FM</v>
      </c>
      <c r="AA96" s="52" t="str">
        <f t="shared" si="95"/>
        <v>FM</v>
      </c>
      <c r="AB96" s="1"/>
      <c r="AC96" s="128">
        <f t="shared" si="96"/>
        <v>2.1865698955367205E-3</v>
      </c>
      <c r="AD96" s="128">
        <f t="shared" si="97"/>
        <v>1.2428529965928107E-3</v>
      </c>
      <c r="AE96" s="128">
        <f t="shared" si="98"/>
        <v>1.7100314161863771E-3</v>
      </c>
      <c r="AF96" s="128">
        <f t="shared" si="99"/>
        <v>1.7131948798925179E-3</v>
      </c>
      <c r="AG96" s="128">
        <f t="shared" si="100"/>
        <v>2.0896926357258342E-3</v>
      </c>
      <c r="AI96" s="129">
        <f t="shared" si="123"/>
        <v>1.343</v>
      </c>
      <c r="AJ96" s="51">
        <f t="shared" si="123"/>
        <v>1.1890000000000001</v>
      </c>
      <c r="AK96" s="48">
        <f t="shared" si="123"/>
        <v>1.1739999999999999</v>
      </c>
      <c r="AL96" s="51">
        <f t="shared" si="123"/>
        <v>1.2370000000000001</v>
      </c>
      <c r="AM96" s="49">
        <f t="shared" si="123"/>
        <v>1.123</v>
      </c>
      <c r="AN96" s="15"/>
      <c r="AO96" s="106">
        <f t="shared" si="68"/>
        <v>1.2441867274481764</v>
      </c>
      <c r="AP96" s="106">
        <f t="shared" si="69"/>
        <v>1.1123438657550464</v>
      </c>
      <c r="AQ96" s="106">
        <f t="shared" si="70"/>
        <v>1.1073277443585046</v>
      </c>
      <c r="AR96" s="106">
        <f t="shared" si="71"/>
        <v>1.1660875730561115</v>
      </c>
      <c r="AS96" s="106">
        <f t="shared" si="72"/>
        <v>1.068242759952903</v>
      </c>
      <c r="AT96" s="15"/>
      <c r="AU96" s="106">
        <f t="shared" si="107"/>
        <v>0.24418672744817638</v>
      </c>
      <c r="AV96" s="106">
        <f t="shared" si="108"/>
        <v>0.1123438657550464</v>
      </c>
      <c r="AW96" s="106">
        <f t="shared" si="109"/>
        <v>0.10732774435850456</v>
      </c>
      <c r="AX96" s="106">
        <f t="shared" si="110"/>
        <v>0.16608757305611155</v>
      </c>
      <c r="AY96" s="106">
        <f t="shared" si="111"/>
        <v>6.8242759952902965E-2</v>
      </c>
      <c r="AZ96" s="15"/>
      <c r="BA96" s="106">
        <f t="shared" si="101"/>
        <v>0.24418672744817638</v>
      </c>
      <c r="BB96" s="106">
        <f t="shared" si="102"/>
        <v>0.1123438657550464</v>
      </c>
      <c r="BC96" s="106">
        <f t="shared" si="103"/>
        <v>0.10732774435850456</v>
      </c>
      <c r="BD96" s="107">
        <f t="shared" si="104"/>
        <v>0.16608757305611155</v>
      </c>
      <c r="BE96" s="106">
        <f t="shared" si="105"/>
        <v>6.8242759952902965E-2</v>
      </c>
      <c r="BF96" s="109"/>
      <c r="BG96" s="223" t="str">
        <f t="shared" si="106"/>
        <v>2FM</v>
      </c>
      <c r="BH96" s="106">
        <f t="shared" si="112"/>
        <v>1.2441867274481764</v>
      </c>
      <c r="BI96" s="106">
        <f t="shared" si="113"/>
        <v>1.1123438657550464</v>
      </c>
      <c r="BJ96" s="106">
        <f t="shared" si="114"/>
        <v>1.1073277443585046</v>
      </c>
      <c r="BK96" s="106">
        <f t="shared" si="115"/>
        <v>1.1660875730561115</v>
      </c>
      <c r="BL96" s="106">
        <f t="shared" si="116"/>
        <v>1.068242759952903</v>
      </c>
      <c r="BM96" s="109"/>
      <c r="BN96" s="15">
        <f>IF($Z96="NN",VLOOKUP("N",ylfactors,MATCH(BN$7,'Proposed Factors'!$J$3:$P$3,0),FALSE),IF('Query Result 1'!$Y96&lt;49,VLOOKUP("YA",ylfactors,MATCH(BN$7,'Proposed Factors'!$J$3:$P$3,0),FALSE),VLOOKUP("YB",ylfactors,MATCH(BN$7,'Proposed Factors'!$J$3:$P$3,0),FALSE)))</f>
        <v>1</v>
      </c>
      <c r="BO96" s="15">
        <f>IF($Z96="NN",VLOOKUP("N",ylfactors,MATCH(BO$7,'Proposed Factors'!$J$3:$P$3,0),FALSE),IF('Query Result 1'!$Y96&lt;49,VLOOKUP("YA",ylfactors,MATCH(BO$7,'Proposed Factors'!$J$3:$P$3,0),FALSE),VLOOKUP("YB",ylfactors,MATCH(BO$7,'Proposed Factors'!$J$3:$P$3,0),FALSE)))</f>
        <v>1</v>
      </c>
      <c r="BP96" s="15">
        <f>IF($Z96="NN",VLOOKUP("N",ylfactors,MATCH(BP$7,'Proposed Factors'!$J$3:$P$3,0),FALSE),IF('Query Result 1'!$Y96&lt;49,VLOOKUP("YA",ylfactors,MATCH(BP$7,'Proposed Factors'!$J$3:$P$3,0),FALSE),VLOOKUP("YB",ylfactors,MATCH(BP$7,'Proposed Factors'!$J$3:$P$3,0),FALSE)))</f>
        <v>1</v>
      </c>
      <c r="BQ96" s="15">
        <f>IF($Z96="NN",VLOOKUP("N",ylfactors,MATCH(BQ$7,'Proposed Factors'!$J$3:$P$3,0),FALSE),IF('Query Result 1'!$Y96&lt;49,VLOOKUP("YA",ylfactors,MATCH(BQ$7,'Proposed Factors'!$J$3:$P$3,0),FALSE),VLOOKUP("YB",ylfactors,MATCH(BQ$7,'Proposed Factors'!$J$3:$P$3,0),FALSE)))</f>
        <v>1</v>
      </c>
      <c r="BR96" s="15">
        <f>IF($Z96="NN",VLOOKUP("N",ylfactors,MATCH(BR$7,'Proposed Factors'!$J$3:$P$3,0),FALSE),IF('Query Result 1'!$Y96&lt;49,VLOOKUP("YA",ylfactors,MATCH(BR$7,'Proposed Factors'!$J$3:$P$3,0),FALSE),VLOOKUP("YB",ylfactors,MATCH(BR$7,'Proposed Factors'!$J$3:$P$3,0),FALSE)))</f>
        <v>1</v>
      </c>
      <c r="BS96" s="15"/>
      <c r="BT96" s="15" t="e">
        <f>IF($AA96="NN",1,IF($AA96="YY",VLOOKUP("YY",gsdfactors,MATCH(BT$7,'Proposed Factors'!$J$11:$P$11,0),FALSE),VLOOKUP(CONCATENATE($Z96,$AA96),gsdfactors,MATCH(BT$7,'Proposed Factors'!$J$11:$P$11,0),FALSE)))</f>
        <v>#N/A</v>
      </c>
      <c r="BU96" s="15" t="e">
        <f>IF($AA96="NN",1,IF($AA96="YY",VLOOKUP("YY",gsdfactors,MATCH(BU$7,'Proposed Factors'!$J$11:$P$11,0),FALSE),VLOOKUP(CONCATENATE($Z96,$AA96),gsdfactors,MATCH(BU$7,'Proposed Factors'!$J$11:$P$11,0),FALSE)))</f>
        <v>#N/A</v>
      </c>
      <c r="BV96" s="15" t="e">
        <f>IF($AA96="NN",1,IF($AA96="YY",VLOOKUP("YY",gsdfactors,MATCH(BV$7,'Proposed Factors'!$J$11:$P$11,0),FALSE),VLOOKUP(CONCATENATE($Z96,$AA96),gsdfactors,MATCH(BV$7,'Proposed Factors'!$J$11:$P$11,0),FALSE)))</f>
        <v>#N/A</v>
      </c>
      <c r="BW96" s="15" t="e">
        <f>IF($AA96="NN",1,IF($AA96="YY",VLOOKUP("YY",gsdfactors,MATCH(BW$7,'Proposed Factors'!$J$11:$P$11,0),FALSE),VLOOKUP(CONCATENATE($Z96,$AA96),gsdfactors,MATCH(BW$7,'Proposed Factors'!$J$11:$P$11,0),FALSE)))</f>
        <v>#N/A</v>
      </c>
      <c r="BX96" s="15" t="e">
        <f>IF($AA96="NN",1,IF($AA96="YY",VLOOKUP("YY",gsdfactors,MATCH(BX$7,'Proposed Factors'!$J$11:$P$11,0),FALSE),VLOOKUP(CONCATENATE($Z96,$AA96),gsdfactors,MATCH(BX$7,'Proposed Factors'!$J$11:$P$11,0),FALSE)))</f>
        <v>#N/A</v>
      </c>
      <c r="BZ96" s="55" t="e">
        <f t="shared" si="73"/>
        <v>#N/A</v>
      </c>
      <c r="CA96" s="55" t="e">
        <f t="shared" si="74"/>
        <v>#N/A</v>
      </c>
      <c r="CB96" s="55" t="e">
        <f t="shared" si="75"/>
        <v>#N/A</v>
      </c>
      <c r="CC96" s="55" t="e">
        <f t="shared" si="76"/>
        <v>#N/A</v>
      </c>
      <c r="CD96" s="55" t="e">
        <f t="shared" si="77"/>
        <v>#N/A</v>
      </c>
      <c r="CF96" s="55" t="e">
        <f t="shared" si="78"/>
        <v>#N/A</v>
      </c>
      <c r="CG96" s="55" t="e">
        <f t="shared" si="79"/>
        <v>#N/A</v>
      </c>
      <c r="CH96" s="55" t="e">
        <f t="shared" si="80"/>
        <v>#N/A</v>
      </c>
      <c r="CI96" s="55" t="e">
        <f t="shared" si="81"/>
        <v>#N/A</v>
      </c>
      <c r="CJ96" s="55" t="e">
        <f t="shared" si="82"/>
        <v>#N/A</v>
      </c>
      <c r="CL96" s="55" t="str">
        <f t="shared" si="83"/>
        <v>2FM</v>
      </c>
      <c r="CM96" s="58">
        <f t="shared" si="84"/>
        <v>2.1865698955367205E-3</v>
      </c>
      <c r="CN96" s="58">
        <f t="shared" si="85"/>
        <v>1.2428529965928107E-3</v>
      </c>
      <c r="CO96" s="58">
        <f t="shared" si="86"/>
        <v>1.7100314161863771E-3</v>
      </c>
      <c r="CP96" s="58">
        <f t="shared" si="87"/>
        <v>1.7131948798925179E-3</v>
      </c>
      <c r="CQ96" s="58">
        <f t="shared" si="88"/>
        <v>2.0896926357258342E-3</v>
      </c>
      <c r="CR96" s="5">
        <f t="shared" si="117"/>
        <v>1.2441867274481764</v>
      </c>
      <c r="CS96" s="5">
        <f t="shared" si="118"/>
        <v>1.1123438657550464</v>
      </c>
      <c r="CT96" s="5">
        <f t="shared" si="119"/>
        <v>1.1073277443585046</v>
      </c>
      <c r="CU96" s="5">
        <f t="shared" si="120"/>
        <v>1.1660875730561115</v>
      </c>
      <c r="CV96" s="5">
        <f t="shared" si="121"/>
        <v>1.068242759952903</v>
      </c>
    </row>
    <row r="97" spans="1:100" x14ac:dyDescent="0.25">
      <c r="A97" s="174" t="str">
        <f t="shared" si="89"/>
        <v>NNNN</v>
      </c>
      <c r="B97" s="174" t="str">
        <f t="shared" si="90"/>
        <v>NNNN</v>
      </c>
      <c r="C97" s="29" t="str">
        <f t="shared" si="91"/>
        <v>NN</v>
      </c>
      <c r="D97" s="29" t="str">
        <f t="shared" si="92"/>
        <v>N</v>
      </c>
      <c r="E97" s="29" t="str">
        <f t="shared" si="67"/>
        <v>N</v>
      </c>
      <c r="F97" s="175" t="s">
        <v>5</v>
      </c>
      <c r="G97" s="175" t="s">
        <v>6</v>
      </c>
      <c r="H97" s="175" t="s">
        <v>7</v>
      </c>
      <c r="I97" s="176">
        <v>81</v>
      </c>
      <c r="J97" s="175" t="s">
        <v>5</v>
      </c>
      <c r="K97" s="175" t="s">
        <v>5</v>
      </c>
      <c r="L97" s="176">
        <v>8</v>
      </c>
      <c r="M97" s="176">
        <v>7</v>
      </c>
      <c r="N97" s="176">
        <v>8</v>
      </c>
      <c r="O97" s="176">
        <v>6</v>
      </c>
      <c r="P97" s="176">
        <v>8</v>
      </c>
      <c r="Q97" s="1"/>
      <c r="R97" s="13" t="s">
        <v>258</v>
      </c>
      <c r="S97" s="35">
        <v>14295</v>
      </c>
      <c r="T97" s="35">
        <v>7684</v>
      </c>
      <c r="U97" s="35">
        <v>10510</v>
      </c>
      <c r="V97" s="35">
        <v>9919</v>
      </c>
      <c r="W97" s="35">
        <v>13962</v>
      </c>
      <c r="X97" s="35"/>
      <c r="Y97" s="53">
        <f t="shared" si="93"/>
        <v>2</v>
      </c>
      <c r="Z97" s="52" t="str">
        <f t="shared" si="94"/>
        <v>FS</v>
      </c>
      <c r="AA97" s="52" t="str">
        <f t="shared" si="95"/>
        <v>FS</v>
      </c>
      <c r="AB97" s="1"/>
      <c r="AC97" s="128">
        <f t="shared" si="96"/>
        <v>3.9696490546986818E-3</v>
      </c>
      <c r="AD97" s="128">
        <f t="shared" si="97"/>
        <v>3.6801859059033362E-3</v>
      </c>
      <c r="AE97" s="128">
        <f t="shared" si="98"/>
        <v>3.3637338918433134E-3</v>
      </c>
      <c r="AF97" s="128">
        <f t="shared" si="99"/>
        <v>3.2856109848518724E-3</v>
      </c>
      <c r="AG97" s="128">
        <f t="shared" si="100"/>
        <v>3.958253775607665E-3</v>
      </c>
      <c r="AI97" s="129">
        <f t="shared" si="123"/>
        <v>1.605</v>
      </c>
      <c r="AJ97" s="51">
        <f t="shared" si="123"/>
        <v>1.546</v>
      </c>
      <c r="AK97" s="48">
        <f t="shared" si="123"/>
        <v>1.1990000000000001</v>
      </c>
      <c r="AL97" s="51">
        <f t="shared" si="123"/>
        <v>1.3660000000000001</v>
      </c>
      <c r="AM97" s="49">
        <f t="shared" si="123"/>
        <v>1.3169999999999999</v>
      </c>
      <c r="AN97" s="15"/>
      <c r="AO97" s="106">
        <f t="shared" si="68"/>
        <v>1.4869096780002407</v>
      </c>
      <c r="AP97" s="106">
        <f t="shared" si="69"/>
        <v>1.4463276841524824</v>
      </c>
      <c r="AQ97" s="106">
        <f t="shared" si="70"/>
        <v>1.1309079774155426</v>
      </c>
      <c r="AR97" s="106">
        <f t="shared" si="71"/>
        <v>1.2876925018550109</v>
      </c>
      <c r="AS97" s="106">
        <f t="shared" si="72"/>
        <v>1.2527833614051409</v>
      </c>
      <c r="AT97" s="15"/>
      <c r="AU97" s="106">
        <f t="shared" si="107"/>
        <v>0.48690967800024065</v>
      </c>
      <c r="AV97" s="106">
        <f t="shared" si="108"/>
        <v>0.44632768415248236</v>
      </c>
      <c r="AW97" s="106">
        <f t="shared" si="109"/>
        <v>0.13090797741554261</v>
      </c>
      <c r="AX97" s="106">
        <f t="shared" si="110"/>
        <v>0.28769250185501094</v>
      </c>
      <c r="AY97" s="106">
        <f t="shared" si="111"/>
        <v>0.25278336140514091</v>
      </c>
      <c r="AZ97" s="15"/>
      <c r="BA97" s="106">
        <f t="shared" si="101"/>
        <v>0.48690967800024065</v>
      </c>
      <c r="BB97" s="106">
        <f t="shared" si="102"/>
        <v>0.44632768415248236</v>
      </c>
      <c r="BC97" s="106">
        <f t="shared" si="103"/>
        <v>0.13090797741554261</v>
      </c>
      <c r="BD97" s="107">
        <f t="shared" si="104"/>
        <v>0.28769250185501094</v>
      </c>
      <c r="BE97" s="106">
        <f t="shared" si="105"/>
        <v>0.25278336140514091</v>
      </c>
      <c r="BF97" s="109"/>
      <c r="BG97" s="223" t="str">
        <f t="shared" si="106"/>
        <v>2FS</v>
      </c>
      <c r="BH97" s="106">
        <f t="shared" si="112"/>
        <v>1.4869096780002407</v>
      </c>
      <c r="BI97" s="106">
        <f t="shared" si="113"/>
        <v>1.4463276841524824</v>
      </c>
      <c r="BJ97" s="106">
        <f t="shared" si="114"/>
        <v>1.1309079774155426</v>
      </c>
      <c r="BK97" s="106">
        <f t="shared" si="115"/>
        <v>1.2876925018550109</v>
      </c>
      <c r="BL97" s="106">
        <f t="shared" si="116"/>
        <v>1.2527833614051409</v>
      </c>
      <c r="BM97" s="109"/>
      <c r="BN97" s="15">
        <f>IF($Z97="NN",VLOOKUP("N",ylfactors,MATCH(BN$7,'Proposed Factors'!$J$3:$P$3,0),FALSE),IF('Query Result 1'!$Y97&lt;49,VLOOKUP("YA",ylfactors,MATCH(BN$7,'Proposed Factors'!$J$3:$P$3,0),FALSE),VLOOKUP("YB",ylfactors,MATCH(BN$7,'Proposed Factors'!$J$3:$P$3,0),FALSE)))</f>
        <v>1</v>
      </c>
      <c r="BO97" s="15">
        <f>IF($Z97="NN",VLOOKUP("N",ylfactors,MATCH(BO$7,'Proposed Factors'!$J$3:$P$3,0),FALSE),IF('Query Result 1'!$Y97&lt;49,VLOOKUP("YA",ylfactors,MATCH(BO$7,'Proposed Factors'!$J$3:$P$3,0),FALSE),VLOOKUP("YB",ylfactors,MATCH(BO$7,'Proposed Factors'!$J$3:$P$3,0),FALSE)))</f>
        <v>1</v>
      </c>
      <c r="BP97" s="15">
        <f>IF($Z97="NN",VLOOKUP("N",ylfactors,MATCH(BP$7,'Proposed Factors'!$J$3:$P$3,0),FALSE),IF('Query Result 1'!$Y97&lt;49,VLOOKUP("YA",ylfactors,MATCH(BP$7,'Proposed Factors'!$J$3:$P$3,0),FALSE),VLOOKUP("YB",ylfactors,MATCH(BP$7,'Proposed Factors'!$J$3:$P$3,0),FALSE)))</f>
        <v>1</v>
      </c>
      <c r="BQ97" s="15">
        <f>IF($Z97="NN",VLOOKUP("N",ylfactors,MATCH(BQ$7,'Proposed Factors'!$J$3:$P$3,0),FALSE),IF('Query Result 1'!$Y97&lt;49,VLOOKUP("YA",ylfactors,MATCH(BQ$7,'Proposed Factors'!$J$3:$P$3,0),FALSE),VLOOKUP("YB",ylfactors,MATCH(BQ$7,'Proposed Factors'!$J$3:$P$3,0),FALSE)))</f>
        <v>1</v>
      </c>
      <c r="BR97" s="15">
        <f>IF($Z97="NN",VLOOKUP("N",ylfactors,MATCH(BR$7,'Proposed Factors'!$J$3:$P$3,0),FALSE),IF('Query Result 1'!$Y97&lt;49,VLOOKUP("YA",ylfactors,MATCH(BR$7,'Proposed Factors'!$J$3:$P$3,0),FALSE),VLOOKUP("YB",ylfactors,MATCH(BR$7,'Proposed Factors'!$J$3:$P$3,0),FALSE)))</f>
        <v>1</v>
      </c>
      <c r="BS97" s="15"/>
      <c r="BT97" s="15" t="e">
        <f>IF($AA97="NN",1,IF($AA97="YY",VLOOKUP("YY",gsdfactors,MATCH(BT$7,'Proposed Factors'!$J$11:$P$11,0),FALSE),VLOOKUP(CONCATENATE($Z97,$AA97),gsdfactors,MATCH(BT$7,'Proposed Factors'!$J$11:$P$11,0),FALSE)))</f>
        <v>#N/A</v>
      </c>
      <c r="BU97" s="15" t="e">
        <f>IF($AA97="NN",1,IF($AA97="YY",VLOOKUP("YY",gsdfactors,MATCH(BU$7,'Proposed Factors'!$J$11:$P$11,0),FALSE),VLOOKUP(CONCATENATE($Z97,$AA97),gsdfactors,MATCH(BU$7,'Proposed Factors'!$J$11:$P$11,0),FALSE)))</f>
        <v>#N/A</v>
      </c>
      <c r="BV97" s="15" t="e">
        <f>IF($AA97="NN",1,IF($AA97="YY",VLOOKUP("YY",gsdfactors,MATCH(BV$7,'Proposed Factors'!$J$11:$P$11,0),FALSE),VLOOKUP(CONCATENATE($Z97,$AA97),gsdfactors,MATCH(BV$7,'Proposed Factors'!$J$11:$P$11,0),FALSE)))</f>
        <v>#N/A</v>
      </c>
      <c r="BW97" s="15" t="e">
        <f>IF($AA97="NN",1,IF($AA97="YY",VLOOKUP("YY",gsdfactors,MATCH(BW$7,'Proposed Factors'!$J$11:$P$11,0),FALSE),VLOOKUP(CONCATENATE($Z97,$AA97),gsdfactors,MATCH(BW$7,'Proposed Factors'!$J$11:$P$11,0),FALSE)))</f>
        <v>#N/A</v>
      </c>
      <c r="BX97" s="15" t="e">
        <f>IF($AA97="NN",1,IF($AA97="YY",VLOOKUP("YY",gsdfactors,MATCH(BX$7,'Proposed Factors'!$J$11:$P$11,0),FALSE),VLOOKUP(CONCATENATE($Z97,$AA97),gsdfactors,MATCH(BX$7,'Proposed Factors'!$J$11:$P$11,0),FALSE)))</f>
        <v>#N/A</v>
      </c>
      <c r="BZ97" s="55" t="e">
        <f t="shared" si="73"/>
        <v>#N/A</v>
      </c>
      <c r="CA97" s="55" t="e">
        <f t="shared" si="74"/>
        <v>#N/A</v>
      </c>
      <c r="CB97" s="55" t="e">
        <f t="shared" si="75"/>
        <v>#N/A</v>
      </c>
      <c r="CC97" s="55" t="e">
        <f t="shared" si="76"/>
        <v>#N/A</v>
      </c>
      <c r="CD97" s="55" t="e">
        <f t="shared" si="77"/>
        <v>#N/A</v>
      </c>
      <c r="CF97" s="55" t="e">
        <f t="shared" si="78"/>
        <v>#N/A</v>
      </c>
      <c r="CG97" s="55" t="e">
        <f t="shared" si="79"/>
        <v>#N/A</v>
      </c>
      <c r="CH97" s="55" t="e">
        <f t="shared" si="80"/>
        <v>#N/A</v>
      </c>
      <c r="CI97" s="55" t="e">
        <f t="shared" si="81"/>
        <v>#N/A</v>
      </c>
      <c r="CJ97" s="55" t="e">
        <f t="shared" si="82"/>
        <v>#N/A</v>
      </c>
      <c r="CL97" s="55" t="str">
        <f t="shared" si="83"/>
        <v>2FS</v>
      </c>
      <c r="CM97" s="58">
        <f t="shared" si="84"/>
        <v>3.9696490546986818E-3</v>
      </c>
      <c r="CN97" s="58">
        <f t="shared" si="85"/>
        <v>3.6801859059033362E-3</v>
      </c>
      <c r="CO97" s="58">
        <f t="shared" si="86"/>
        <v>3.3637338918433134E-3</v>
      </c>
      <c r="CP97" s="58">
        <f t="shared" si="87"/>
        <v>3.2856109848518724E-3</v>
      </c>
      <c r="CQ97" s="58">
        <f t="shared" si="88"/>
        <v>3.958253775607665E-3</v>
      </c>
      <c r="CR97" s="5">
        <f t="shared" si="117"/>
        <v>1.4869096780002407</v>
      </c>
      <c r="CS97" s="5">
        <f t="shared" si="118"/>
        <v>1.4463276841524824</v>
      </c>
      <c r="CT97" s="5">
        <f t="shared" si="119"/>
        <v>1.1309079774155426</v>
      </c>
      <c r="CU97" s="5">
        <f t="shared" si="120"/>
        <v>1.2876925018550109</v>
      </c>
      <c r="CV97" s="5">
        <f t="shared" si="121"/>
        <v>1.2527833614051409</v>
      </c>
    </row>
    <row r="98" spans="1:100" x14ac:dyDescent="0.25">
      <c r="A98" s="174" t="str">
        <f t="shared" si="89"/>
        <v>NNNN</v>
      </c>
      <c r="B98" s="174" t="str">
        <f t="shared" si="90"/>
        <v>NNNN</v>
      </c>
      <c r="C98" s="29" t="str">
        <f t="shared" si="91"/>
        <v>NN</v>
      </c>
      <c r="D98" s="29" t="str">
        <f t="shared" si="92"/>
        <v>N</v>
      </c>
      <c r="E98" s="29" t="str">
        <f t="shared" si="67"/>
        <v>N</v>
      </c>
      <c r="F98" s="175" t="s">
        <v>5</v>
      </c>
      <c r="G98" s="175" t="s">
        <v>6</v>
      </c>
      <c r="H98" s="175" t="s">
        <v>7</v>
      </c>
      <c r="I98" s="176">
        <v>82</v>
      </c>
      <c r="J98" s="175" t="s">
        <v>5</v>
      </c>
      <c r="K98" s="175" t="s">
        <v>5</v>
      </c>
      <c r="L98" s="176">
        <v>2</v>
      </c>
      <c r="M98" s="176">
        <v>0</v>
      </c>
      <c r="N98" s="176">
        <v>2</v>
      </c>
      <c r="O98" s="176">
        <v>1</v>
      </c>
      <c r="P98" s="176">
        <v>2</v>
      </c>
      <c r="Q98" s="1"/>
      <c r="R98" s="13" t="s">
        <v>342</v>
      </c>
      <c r="S98" s="35">
        <v>5241</v>
      </c>
      <c r="T98" s="35">
        <v>1519</v>
      </c>
      <c r="U98" s="35">
        <v>2879</v>
      </c>
      <c r="V98" s="35">
        <v>2727</v>
      </c>
      <c r="W98" s="35">
        <v>4802</v>
      </c>
      <c r="X98" s="35"/>
      <c r="Y98" s="53">
        <f t="shared" si="93"/>
        <v>2</v>
      </c>
      <c r="Z98" s="52" t="str">
        <f t="shared" si="94"/>
        <v>MM</v>
      </c>
      <c r="AA98" s="52" t="str">
        <f t="shared" si="95"/>
        <v>MM</v>
      </c>
      <c r="AB98" s="1"/>
      <c r="AC98" s="128">
        <f t="shared" si="96"/>
        <v>1.4553991392567884E-3</v>
      </c>
      <c r="AD98" s="128">
        <f t="shared" si="97"/>
        <v>7.2751202382446219E-4</v>
      </c>
      <c r="AE98" s="128">
        <f t="shared" si="98"/>
        <v>9.2142624877420548E-4</v>
      </c>
      <c r="AF98" s="128">
        <f t="shared" si="99"/>
        <v>9.0330286880643785E-4</v>
      </c>
      <c r="AG98" s="128">
        <f t="shared" si="100"/>
        <v>1.3613762090293659E-3</v>
      </c>
      <c r="AI98" s="129">
        <f t="shared" ref="AI98:AM107" si="124">IFERROR(IF($Z98="NN",VLOOKUP(CONCATENATE(AI$7,"NNXXX"),bdfactors,8,FALSE),VLOOKUP(CONCATENATE(AI$7,$Y98,$Z98),bdfactors,8,FALSE)),VLOOKUP(CONCATENATE(AI$7,$Y98,"XX"),bdfactors,8,FALSE))</f>
        <v>1.446</v>
      </c>
      <c r="AJ98" s="51">
        <f t="shared" si="124"/>
        <v>1.405</v>
      </c>
      <c r="AK98" s="48">
        <f t="shared" si="124"/>
        <v>1.341</v>
      </c>
      <c r="AL98" s="51">
        <f t="shared" si="124"/>
        <v>1.468</v>
      </c>
      <c r="AM98" s="49">
        <f t="shared" si="124"/>
        <v>1.351</v>
      </c>
      <c r="AN98" s="15"/>
      <c r="AO98" s="106">
        <f t="shared" si="68"/>
        <v>1.3396083454133008</v>
      </c>
      <c r="AP98" s="106">
        <f t="shared" si="69"/>
        <v>1.3144181088190412</v>
      </c>
      <c r="AQ98" s="106">
        <f t="shared" si="70"/>
        <v>1.2648437011795184</v>
      </c>
      <c r="AR98" s="106">
        <f t="shared" si="71"/>
        <v>1.3838452362541405</v>
      </c>
      <c r="AS98" s="106">
        <f t="shared" si="72"/>
        <v>1.2851255286699661</v>
      </c>
      <c r="AT98" s="15"/>
      <c r="AU98" s="106">
        <f t="shared" si="107"/>
        <v>0.33960834541330076</v>
      </c>
      <c r="AV98" s="106">
        <f t="shared" si="108"/>
        <v>0.3144181088190412</v>
      </c>
      <c r="AW98" s="106">
        <f t="shared" si="109"/>
        <v>0.26484370117951839</v>
      </c>
      <c r="AX98" s="106">
        <f t="shared" si="110"/>
        <v>0.38384523625414046</v>
      </c>
      <c r="AY98" s="106">
        <f t="shared" si="111"/>
        <v>0.2851255286699661</v>
      </c>
      <c r="AZ98" s="15"/>
      <c r="BA98" s="106">
        <f t="shared" si="101"/>
        <v>0.33960834541330076</v>
      </c>
      <c r="BB98" s="106">
        <f t="shared" si="102"/>
        <v>0.3144181088190412</v>
      </c>
      <c r="BC98" s="106">
        <f t="shared" si="103"/>
        <v>0.26484370117951839</v>
      </c>
      <c r="BD98" s="107">
        <f t="shared" si="104"/>
        <v>0.38384523625414046</v>
      </c>
      <c r="BE98" s="106">
        <f t="shared" si="105"/>
        <v>0.2851255286699661</v>
      </c>
      <c r="BF98" s="109"/>
      <c r="BG98" s="223" t="str">
        <f t="shared" si="106"/>
        <v>2MM</v>
      </c>
      <c r="BH98" s="106">
        <f t="shared" si="112"/>
        <v>1.3396083454133008</v>
      </c>
      <c r="BI98" s="106">
        <f t="shared" si="113"/>
        <v>1.3144181088190412</v>
      </c>
      <c r="BJ98" s="106">
        <f t="shared" si="114"/>
        <v>1.2648437011795184</v>
      </c>
      <c r="BK98" s="106">
        <f t="shared" si="115"/>
        <v>1.3838452362541405</v>
      </c>
      <c r="BL98" s="106">
        <f t="shared" si="116"/>
        <v>1.2851255286699661</v>
      </c>
      <c r="BM98" s="109"/>
      <c r="BN98" s="15">
        <f>IF($Z98="NN",VLOOKUP("N",ylfactors,MATCH(BN$7,'Proposed Factors'!$J$3:$P$3,0),FALSE),IF('Query Result 1'!$Y98&lt;49,VLOOKUP("YA",ylfactors,MATCH(BN$7,'Proposed Factors'!$J$3:$P$3,0),FALSE),VLOOKUP("YB",ylfactors,MATCH(BN$7,'Proposed Factors'!$J$3:$P$3,0),FALSE)))</f>
        <v>1</v>
      </c>
      <c r="BO98" s="15">
        <f>IF($Z98="NN",VLOOKUP("N",ylfactors,MATCH(BO$7,'Proposed Factors'!$J$3:$P$3,0),FALSE),IF('Query Result 1'!$Y98&lt;49,VLOOKUP("YA",ylfactors,MATCH(BO$7,'Proposed Factors'!$J$3:$P$3,0),FALSE),VLOOKUP("YB",ylfactors,MATCH(BO$7,'Proposed Factors'!$J$3:$P$3,0),FALSE)))</f>
        <v>1</v>
      </c>
      <c r="BP98" s="15">
        <f>IF($Z98="NN",VLOOKUP("N",ylfactors,MATCH(BP$7,'Proposed Factors'!$J$3:$P$3,0),FALSE),IF('Query Result 1'!$Y98&lt;49,VLOOKUP("YA",ylfactors,MATCH(BP$7,'Proposed Factors'!$J$3:$P$3,0),FALSE),VLOOKUP("YB",ylfactors,MATCH(BP$7,'Proposed Factors'!$J$3:$P$3,0),FALSE)))</f>
        <v>1</v>
      </c>
      <c r="BQ98" s="15">
        <f>IF($Z98="NN",VLOOKUP("N",ylfactors,MATCH(BQ$7,'Proposed Factors'!$J$3:$P$3,0),FALSE),IF('Query Result 1'!$Y98&lt;49,VLOOKUP("YA",ylfactors,MATCH(BQ$7,'Proposed Factors'!$J$3:$P$3,0),FALSE),VLOOKUP("YB",ylfactors,MATCH(BQ$7,'Proposed Factors'!$J$3:$P$3,0),FALSE)))</f>
        <v>1</v>
      </c>
      <c r="BR98" s="15">
        <f>IF($Z98="NN",VLOOKUP("N",ylfactors,MATCH(BR$7,'Proposed Factors'!$J$3:$P$3,0),FALSE),IF('Query Result 1'!$Y98&lt;49,VLOOKUP("YA",ylfactors,MATCH(BR$7,'Proposed Factors'!$J$3:$P$3,0),FALSE),VLOOKUP("YB",ylfactors,MATCH(BR$7,'Proposed Factors'!$J$3:$P$3,0),FALSE)))</f>
        <v>1</v>
      </c>
      <c r="BS98" s="15"/>
      <c r="BT98" s="15" t="e">
        <f>IF($AA98="NN",1,IF($AA98="YY",VLOOKUP("YY",gsdfactors,MATCH(BT$7,'Proposed Factors'!$J$11:$P$11,0),FALSE),VLOOKUP(CONCATENATE($Z98,$AA98),gsdfactors,MATCH(BT$7,'Proposed Factors'!$J$11:$P$11,0),FALSE)))</f>
        <v>#N/A</v>
      </c>
      <c r="BU98" s="15" t="e">
        <f>IF($AA98="NN",1,IF($AA98="YY",VLOOKUP("YY",gsdfactors,MATCH(BU$7,'Proposed Factors'!$J$11:$P$11,0),FALSE),VLOOKUP(CONCATENATE($Z98,$AA98),gsdfactors,MATCH(BU$7,'Proposed Factors'!$J$11:$P$11,0),FALSE)))</f>
        <v>#N/A</v>
      </c>
      <c r="BV98" s="15" t="e">
        <f>IF($AA98="NN",1,IF($AA98="YY",VLOOKUP("YY",gsdfactors,MATCH(BV$7,'Proposed Factors'!$J$11:$P$11,0),FALSE),VLOOKUP(CONCATENATE($Z98,$AA98),gsdfactors,MATCH(BV$7,'Proposed Factors'!$J$11:$P$11,0),FALSE)))</f>
        <v>#N/A</v>
      </c>
      <c r="BW98" s="15" t="e">
        <f>IF($AA98="NN",1,IF($AA98="YY",VLOOKUP("YY",gsdfactors,MATCH(BW$7,'Proposed Factors'!$J$11:$P$11,0),FALSE),VLOOKUP(CONCATENATE($Z98,$AA98),gsdfactors,MATCH(BW$7,'Proposed Factors'!$J$11:$P$11,0),FALSE)))</f>
        <v>#N/A</v>
      </c>
      <c r="BX98" s="15" t="e">
        <f>IF($AA98="NN",1,IF($AA98="YY",VLOOKUP("YY",gsdfactors,MATCH(BX$7,'Proposed Factors'!$J$11:$P$11,0),FALSE),VLOOKUP(CONCATENATE($Z98,$AA98),gsdfactors,MATCH(BX$7,'Proposed Factors'!$J$11:$P$11,0),FALSE)))</f>
        <v>#N/A</v>
      </c>
      <c r="BZ98" s="55" t="e">
        <f t="shared" si="73"/>
        <v>#N/A</v>
      </c>
      <c r="CA98" s="55" t="e">
        <f t="shared" si="74"/>
        <v>#N/A</v>
      </c>
      <c r="CB98" s="55" t="e">
        <f t="shared" si="75"/>
        <v>#N/A</v>
      </c>
      <c r="CC98" s="55" t="e">
        <f t="shared" si="76"/>
        <v>#N/A</v>
      </c>
      <c r="CD98" s="55" t="e">
        <f t="shared" si="77"/>
        <v>#N/A</v>
      </c>
      <c r="CF98" s="55" t="e">
        <f t="shared" si="78"/>
        <v>#N/A</v>
      </c>
      <c r="CG98" s="55" t="e">
        <f t="shared" si="79"/>
        <v>#N/A</v>
      </c>
      <c r="CH98" s="55" t="e">
        <f t="shared" si="80"/>
        <v>#N/A</v>
      </c>
      <c r="CI98" s="55" t="e">
        <f t="shared" si="81"/>
        <v>#N/A</v>
      </c>
      <c r="CJ98" s="55" t="e">
        <f t="shared" si="82"/>
        <v>#N/A</v>
      </c>
      <c r="CL98" s="55" t="str">
        <f t="shared" si="83"/>
        <v>2MM</v>
      </c>
      <c r="CM98" s="58">
        <f t="shared" si="84"/>
        <v>1.4553991392567884E-3</v>
      </c>
      <c r="CN98" s="58">
        <f t="shared" si="85"/>
        <v>7.2751202382446219E-4</v>
      </c>
      <c r="CO98" s="58">
        <f t="shared" si="86"/>
        <v>9.2142624877420548E-4</v>
      </c>
      <c r="CP98" s="58">
        <f t="shared" si="87"/>
        <v>9.0330286880643785E-4</v>
      </c>
      <c r="CQ98" s="58">
        <f t="shared" si="88"/>
        <v>1.3613762090293659E-3</v>
      </c>
      <c r="CR98" s="5">
        <f t="shared" si="117"/>
        <v>1.3396083454133008</v>
      </c>
      <c r="CS98" s="5">
        <f t="shared" si="118"/>
        <v>1.3144181088190412</v>
      </c>
      <c r="CT98" s="5">
        <f t="shared" si="119"/>
        <v>1.2648437011795184</v>
      </c>
      <c r="CU98" s="5">
        <f t="shared" si="120"/>
        <v>1.3838452362541405</v>
      </c>
      <c r="CV98" s="5">
        <f t="shared" si="121"/>
        <v>1.2851255286699661</v>
      </c>
    </row>
    <row r="99" spans="1:100" x14ac:dyDescent="0.25">
      <c r="A99" s="174" t="str">
        <f t="shared" si="89"/>
        <v>NNNN</v>
      </c>
      <c r="B99" s="174" t="str">
        <f t="shared" si="90"/>
        <v>NNNN</v>
      </c>
      <c r="C99" s="29" t="str">
        <f t="shared" si="91"/>
        <v>NN</v>
      </c>
      <c r="D99" s="29" t="str">
        <f t="shared" si="92"/>
        <v>N</v>
      </c>
      <c r="E99" s="29" t="str">
        <f t="shared" si="67"/>
        <v>N</v>
      </c>
      <c r="F99" s="175" t="s">
        <v>5</v>
      </c>
      <c r="G99" s="175" t="s">
        <v>6</v>
      </c>
      <c r="H99" s="175" t="s">
        <v>7</v>
      </c>
      <c r="I99" s="176">
        <v>83</v>
      </c>
      <c r="J99" s="175" t="s">
        <v>5</v>
      </c>
      <c r="K99" s="175" t="s">
        <v>5</v>
      </c>
      <c r="L99" s="176">
        <v>8</v>
      </c>
      <c r="M99" s="176">
        <v>5</v>
      </c>
      <c r="N99" s="176">
        <v>9</v>
      </c>
      <c r="O99" s="176">
        <v>4</v>
      </c>
      <c r="P99" s="176">
        <v>6</v>
      </c>
      <c r="Q99" s="1"/>
      <c r="R99" s="13" t="s">
        <v>426</v>
      </c>
      <c r="S99" s="35">
        <v>13171</v>
      </c>
      <c r="T99" s="35">
        <v>6969</v>
      </c>
      <c r="U99" s="35">
        <v>8513</v>
      </c>
      <c r="V99" s="35">
        <v>7759</v>
      </c>
      <c r="W99" s="35">
        <v>12794</v>
      </c>
      <c r="X99" s="35"/>
      <c r="Y99" s="53">
        <f t="shared" si="93"/>
        <v>2</v>
      </c>
      <c r="Z99" s="52" t="str">
        <f t="shared" si="94"/>
        <v>MS</v>
      </c>
      <c r="AA99" s="52" t="str">
        <f t="shared" si="95"/>
        <v>MS</v>
      </c>
      <c r="AB99" s="1"/>
      <c r="AC99" s="128">
        <f t="shared" si="96"/>
        <v>3.6575199509923982E-3</v>
      </c>
      <c r="AD99" s="128">
        <f t="shared" si="97"/>
        <v>3.3377427873816177E-3</v>
      </c>
      <c r="AE99" s="128">
        <f t="shared" si="98"/>
        <v>2.7245924473132377E-3</v>
      </c>
      <c r="AF99" s="128">
        <f t="shared" si="99"/>
        <v>2.57012356401509E-3</v>
      </c>
      <c r="AG99" s="128">
        <f t="shared" si="100"/>
        <v>3.627123535677157E-3</v>
      </c>
      <c r="AI99" s="129">
        <f t="shared" si="124"/>
        <v>1.6870000000000001</v>
      </c>
      <c r="AJ99" s="51">
        <f t="shared" si="124"/>
        <v>2.0539999999999998</v>
      </c>
      <c r="AK99" s="48">
        <f t="shared" si="124"/>
        <v>1.377</v>
      </c>
      <c r="AL99" s="51">
        <f t="shared" si="124"/>
        <v>1.536</v>
      </c>
      <c r="AM99" s="49">
        <f t="shared" si="124"/>
        <v>1.728</v>
      </c>
      <c r="AN99" s="15"/>
      <c r="AO99" s="106">
        <f t="shared" si="68"/>
        <v>1.5628764029821844</v>
      </c>
      <c r="AP99" s="106">
        <f t="shared" si="69"/>
        <v>1.9215763669140999</v>
      </c>
      <c r="AQ99" s="106">
        <f t="shared" si="70"/>
        <v>1.2987992367816532</v>
      </c>
      <c r="AR99" s="106">
        <f t="shared" si="71"/>
        <v>1.4479470591868935</v>
      </c>
      <c r="AS99" s="106">
        <f t="shared" si="72"/>
        <v>1.6437430892240572</v>
      </c>
      <c r="AT99" s="15"/>
      <c r="AU99" s="106">
        <f t="shared" si="107"/>
        <v>0.56287640298218444</v>
      </c>
      <c r="AV99" s="106">
        <f t="shared" si="108"/>
        <v>0.92157636691409994</v>
      </c>
      <c r="AW99" s="106">
        <f t="shared" si="109"/>
        <v>0.29879923678165321</v>
      </c>
      <c r="AX99" s="106">
        <f t="shared" si="110"/>
        <v>0.44794705918689348</v>
      </c>
      <c r="AY99" s="106">
        <f t="shared" si="111"/>
        <v>0.64374308922405721</v>
      </c>
      <c r="AZ99" s="15"/>
      <c r="BA99" s="106">
        <f t="shared" si="101"/>
        <v>0.56287640298218444</v>
      </c>
      <c r="BB99" s="106">
        <f t="shared" si="102"/>
        <v>0.92157636691409994</v>
      </c>
      <c r="BC99" s="106">
        <f t="shared" si="103"/>
        <v>0.29879923678165321</v>
      </c>
      <c r="BD99" s="107">
        <f t="shared" si="104"/>
        <v>0.44794705918689348</v>
      </c>
      <c r="BE99" s="106">
        <f t="shared" si="105"/>
        <v>0.64374308922405721</v>
      </c>
      <c r="BF99" s="109"/>
      <c r="BG99" s="223" t="str">
        <f t="shared" si="106"/>
        <v>2MS</v>
      </c>
      <c r="BH99" s="106">
        <f t="shared" si="112"/>
        <v>1.5628764029821844</v>
      </c>
      <c r="BI99" s="106">
        <f t="shared" si="113"/>
        <v>1.9215763669140999</v>
      </c>
      <c r="BJ99" s="106">
        <f t="shared" si="114"/>
        <v>1.2987992367816532</v>
      </c>
      <c r="BK99" s="106">
        <f t="shared" si="115"/>
        <v>1.4479470591868935</v>
      </c>
      <c r="BL99" s="106">
        <f t="shared" si="116"/>
        <v>1.6437430892240572</v>
      </c>
      <c r="BM99" s="109"/>
      <c r="BN99" s="15">
        <f>IF($Z99="NN",VLOOKUP("N",ylfactors,MATCH(BN$7,'Proposed Factors'!$J$3:$P$3,0),FALSE),IF('Query Result 1'!$Y99&lt;49,VLOOKUP("YA",ylfactors,MATCH(BN$7,'Proposed Factors'!$J$3:$P$3,0),FALSE),VLOOKUP("YB",ylfactors,MATCH(BN$7,'Proposed Factors'!$J$3:$P$3,0),FALSE)))</f>
        <v>1</v>
      </c>
      <c r="BO99" s="15">
        <f>IF($Z99="NN",VLOOKUP("N",ylfactors,MATCH(BO$7,'Proposed Factors'!$J$3:$P$3,0),FALSE),IF('Query Result 1'!$Y99&lt;49,VLOOKUP("YA",ylfactors,MATCH(BO$7,'Proposed Factors'!$J$3:$P$3,0),FALSE),VLOOKUP("YB",ylfactors,MATCH(BO$7,'Proposed Factors'!$J$3:$P$3,0),FALSE)))</f>
        <v>1</v>
      </c>
      <c r="BP99" s="15">
        <f>IF($Z99="NN",VLOOKUP("N",ylfactors,MATCH(BP$7,'Proposed Factors'!$J$3:$P$3,0),FALSE),IF('Query Result 1'!$Y99&lt;49,VLOOKUP("YA",ylfactors,MATCH(BP$7,'Proposed Factors'!$J$3:$P$3,0),FALSE),VLOOKUP("YB",ylfactors,MATCH(BP$7,'Proposed Factors'!$J$3:$P$3,0),FALSE)))</f>
        <v>1</v>
      </c>
      <c r="BQ99" s="15">
        <f>IF($Z99="NN",VLOOKUP("N",ylfactors,MATCH(BQ$7,'Proposed Factors'!$J$3:$P$3,0),FALSE),IF('Query Result 1'!$Y99&lt;49,VLOOKUP("YA",ylfactors,MATCH(BQ$7,'Proposed Factors'!$J$3:$P$3,0),FALSE),VLOOKUP("YB",ylfactors,MATCH(BQ$7,'Proposed Factors'!$J$3:$P$3,0),FALSE)))</f>
        <v>1</v>
      </c>
      <c r="BR99" s="15">
        <f>IF($Z99="NN",VLOOKUP("N",ylfactors,MATCH(BR$7,'Proposed Factors'!$J$3:$P$3,0),FALSE),IF('Query Result 1'!$Y99&lt;49,VLOOKUP("YA",ylfactors,MATCH(BR$7,'Proposed Factors'!$J$3:$P$3,0),FALSE),VLOOKUP("YB",ylfactors,MATCH(BR$7,'Proposed Factors'!$J$3:$P$3,0),FALSE)))</f>
        <v>1</v>
      </c>
      <c r="BS99" s="15"/>
      <c r="BT99" s="15" t="e">
        <f>IF($AA99="NN",1,IF($AA99="YY",VLOOKUP("YY",gsdfactors,MATCH(BT$7,'Proposed Factors'!$J$11:$P$11,0),FALSE),VLOOKUP(CONCATENATE($Z99,$AA99),gsdfactors,MATCH(BT$7,'Proposed Factors'!$J$11:$P$11,0),FALSE)))</f>
        <v>#N/A</v>
      </c>
      <c r="BU99" s="15" t="e">
        <f>IF($AA99="NN",1,IF($AA99="YY",VLOOKUP("YY",gsdfactors,MATCH(BU$7,'Proposed Factors'!$J$11:$P$11,0),FALSE),VLOOKUP(CONCATENATE($Z99,$AA99),gsdfactors,MATCH(BU$7,'Proposed Factors'!$J$11:$P$11,0),FALSE)))</f>
        <v>#N/A</v>
      </c>
      <c r="BV99" s="15" t="e">
        <f>IF($AA99="NN",1,IF($AA99="YY",VLOOKUP("YY",gsdfactors,MATCH(BV$7,'Proposed Factors'!$J$11:$P$11,0),FALSE),VLOOKUP(CONCATENATE($Z99,$AA99),gsdfactors,MATCH(BV$7,'Proposed Factors'!$J$11:$P$11,0),FALSE)))</f>
        <v>#N/A</v>
      </c>
      <c r="BW99" s="15" t="e">
        <f>IF($AA99="NN",1,IF($AA99="YY",VLOOKUP("YY",gsdfactors,MATCH(BW$7,'Proposed Factors'!$J$11:$P$11,0),FALSE),VLOOKUP(CONCATENATE($Z99,$AA99),gsdfactors,MATCH(BW$7,'Proposed Factors'!$J$11:$P$11,0),FALSE)))</f>
        <v>#N/A</v>
      </c>
      <c r="BX99" s="15" t="e">
        <f>IF($AA99="NN",1,IF($AA99="YY",VLOOKUP("YY",gsdfactors,MATCH(BX$7,'Proposed Factors'!$J$11:$P$11,0),FALSE),VLOOKUP(CONCATENATE($Z99,$AA99),gsdfactors,MATCH(BX$7,'Proposed Factors'!$J$11:$P$11,0),FALSE)))</f>
        <v>#N/A</v>
      </c>
      <c r="BZ99" s="55" t="e">
        <f t="shared" si="73"/>
        <v>#N/A</v>
      </c>
      <c r="CA99" s="55" t="e">
        <f t="shared" si="74"/>
        <v>#N/A</v>
      </c>
      <c r="CB99" s="55" t="e">
        <f t="shared" si="75"/>
        <v>#N/A</v>
      </c>
      <c r="CC99" s="55" t="e">
        <f t="shared" si="76"/>
        <v>#N/A</v>
      </c>
      <c r="CD99" s="55" t="e">
        <f t="shared" si="77"/>
        <v>#N/A</v>
      </c>
      <c r="CF99" s="55" t="e">
        <f t="shared" si="78"/>
        <v>#N/A</v>
      </c>
      <c r="CG99" s="55" t="e">
        <f t="shared" si="79"/>
        <v>#N/A</v>
      </c>
      <c r="CH99" s="55" t="e">
        <f t="shared" si="80"/>
        <v>#N/A</v>
      </c>
      <c r="CI99" s="55" t="e">
        <f t="shared" si="81"/>
        <v>#N/A</v>
      </c>
      <c r="CJ99" s="55" t="e">
        <f t="shared" si="82"/>
        <v>#N/A</v>
      </c>
      <c r="CL99" s="55" t="str">
        <f t="shared" si="83"/>
        <v>2MS</v>
      </c>
      <c r="CM99" s="58">
        <f t="shared" si="84"/>
        <v>3.6575199509923982E-3</v>
      </c>
      <c r="CN99" s="58">
        <f t="shared" si="85"/>
        <v>3.3377427873816177E-3</v>
      </c>
      <c r="CO99" s="58">
        <f t="shared" si="86"/>
        <v>2.7245924473132377E-3</v>
      </c>
      <c r="CP99" s="58">
        <f t="shared" si="87"/>
        <v>2.57012356401509E-3</v>
      </c>
      <c r="CQ99" s="58">
        <f t="shared" si="88"/>
        <v>3.627123535677157E-3</v>
      </c>
      <c r="CR99" s="5">
        <f t="shared" si="117"/>
        <v>1.5628764029821844</v>
      </c>
      <c r="CS99" s="5">
        <f t="shared" si="118"/>
        <v>1.9215763669140999</v>
      </c>
      <c r="CT99" s="5">
        <f t="shared" si="119"/>
        <v>1.2987992367816532</v>
      </c>
      <c r="CU99" s="5">
        <f t="shared" si="120"/>
        <v>1.4479470591868935</v>
      </c>
      <c r="CV99" s="5">
        <f t="shared" si="121"/>
        <v>1.6437430892240572</v>
      </c>
    </row>
    <row r="100" spans="1:100" x14ac:dyDescent="0.25">
      <c r="A100" s="174" t="str">
        <f t="shared" si="89"/>
        <v>NNNN</v>
      </c>
      <c r="B100" s="174" t="str">
        <f t="shared" si="90"/>
        <v>NNNN</v>
      </c>
      <c r="C100" s="29" t="str">
        <f t="shared" si="91"/>
        <v>NN</v>
      </c>
      <c r="D100" s="29" t="str">
        <f t="shared" si="92"/>
        <v>N</v>
      </c>
      <c r="E100" s="29" t="str">
        <f t="shared" si="67"/>
        <v>N</v>
      </c>
      <c r="F100" s="175" t="s">
        <v>5</v>
      </c>
      <c r="G100" s="175" t="s">
        <v>6</v>
      </c>
      <c r="H100" s="175" t="s">
        <v>7</v>
      </c>
      <c r="I100" s="176"/>
      <c r="J100" s="175" t="s">
        <v>5</v>
      </c>
      <c r="K100" s="175" t="s">
        <v>5</v>
      </c>
      <c r="L100" s="176">
        <v>1</v>
      </c>
      <c r="M100" s="176">
        <v>1</v>
      </c>
      <c r="N100" s="176">
        <v>1</v>
      </c>
      <c r="O100" s="176">
        <v>1</v>
      </c>
      <c r="P100" s="176">
        <v>1</v>
      </c>
      <c r="Q100" s="1"/>
      <c r="R100" s="13" t="s">
        <v>202</v>
      </c>
      <c r="S100" s="35">
        <v>19206</v>
      </c>
      <c r="T100" s="35">
        <v>10879</v>
      </c>
      <c r="U100" s="35">
        <v>17579</v>
      </c>
      <c r="V100" s="35">
        <v>17344</v>
      </c>
      <c r="W100" s="35">
        <v>18919</v>
      </c>
      <c r="X100" s="35"/>
      <c r="Y100" s="53">
        <f t="shared" si="93"/>
        <v>30</v>
      </c>
      <c r="Z100" s="52" t="str">
        <f t="shared" si="94"/>
        <v>FM</v>
      </c>
      <c r="AA100" s="52" t="str">
        <f t="shared" si="95"/>
        <v>FM</v>
      </c>
      <c r="AB100" s="1"/>
      <c r="AC100" s="128">
        <f t="shared" si="96"/>
        <v>5.3334088663548711E-3</v>
      </c>
      <c r="AD100" s="128">
        <f t="shared" si="97"/>
        <v>5.2104037571996872E-3</v>
      </c>
      <c r="AE100" s="128">
        <f t="shared" si="98"/>
        <v>5.6261729861763659E-3</v>
      </c>
      <c r="AF100" s="128">
        <f t="shared" si="99"/>
        <v>5.7450989939783126E-3</v>
      </c>
      <c r="AG100" s="128">
        <f t="shared" si="100"/>
        <v>5.3635727818880834E-3</v>
      </c>
      <c r="AI100" s="129">
        <f t="shared" si="124"/>
        <v>1</v>
      </c>
      <c r="AJ100" s="51">
        <f t="shared" si="124"/>
        <v>1</v>
      </c>
      <c r="AK100" s="48">
        <f t="shared" si="124"/>
        <v>1</v>
      </c>
      <c r="AL100" s="51">
        <f t="shared" si="124"/>
        <v>1</v>
      </c>
      <c r="AM100" s="49">
        <f t="shared" si="124"/>
        <v>1</v>
      </c>
      <c r="AN100" s="15"/>
      <c r="AO100" s="106">
        <f t="shared" si="68"/>
        <v>0.92642347538955805</v>
      </c>
      <c r="AP100" s="106">
        <f t="shared" si="69"/>
        <v>0.93552890307405068</v>
      </c>
      <c r="AQ100" s="106">
        <f t="shared" si="70"/>
        <v>0.9432093222815201</v>
      </c>
      <c r="AR100" s="106">
        <f t="shared" si="71"/>
        <v>0.9426738666581338</v>
      </c>
      <c r="AS100" s="106">
        <f t="shared" si="72"/>
        <v>0.95124021367132949</v>
      </c>
      <c r="AT100" s="15"/>
      <c r="AU100" s="106">
        <f t="shared" si="107"/>
        <v>-7.3576524610441951E-2</v>
      </c>
      <c r="AV100" s="106">
        <f t="shared" si="108"/>
        <v>-6.4471096925949323E-2</v>
      </c>
      <c r="AW100" s="106">
        <f t="shared" si="109"/>
        <v>-5.6790677718479898E-2</v>
      </c>
      <c r="AX100" s="106">
        <f t="shared" si="110"/>
        <v>-5.7326133341866203E-2</v>
      </c>
      <c r="AY100" s="106">
        <f t="shared" si="111"/>
        <v>-4.8759786328670507E-2</v>
      </c>
      <c r="AZ100" s="15"/>
      <c r="BA100" s="106">
        <f t="shared" si="101"/>
        <v>-7.3576524610441951E-2</v>
      </c>
      <c r="BB100" s="106">
        <f t="shared" si="102"/>
        <v>-6.4471096925949323E-2</v>
      </c>
      <c r="BC100" s="106">
        <f t="shared" si="103"/>
        <v>-5.6790677718479898E-2</v>
      </c>
      <c r="BD100" s="107">
        <f t="shared" si="104"/>
        <v>-5.7326133341866203E-2</v>
      </c>
      <c r="BE100" s="106">
        <f t="shared" si="105"/>
        <v>-4.8759786328670507E-2</v>
      </c>
      <c r="BF100" s="109"/>
      <c r="BG100" s="223" t="str">
        <f t="shared" si="106"/>
        <v>30XX</v>
      </c>
      <c r="BH100" s="106">
        <f t="shared" si="112"/>
        <v>0.92642347538955805</v>
      </c>
      <c r="BI100" s="106">
        <f t="shared" si="113"/>
        <v>0.93552890307405068</v>
      </c>
      <c r="BJ100" s="106">
        <f t="shared" si="114"/>
        <v>0.9432093222815201</v>
      </c>
      <c r="BK100" s="106">
        <f t="shared" si="115"/>
        <v>0.9426738666581338</v>
      </c>
      <c r="BL100" s="106">
        <f t="shared" si="116"/>
        <v>0.95124021367132949</v>
      </c>
      <c r="BM100" s="109"/>
      <c r="BN100" s="15">
        <f>IF($Z100="NN",VLOOKUP("N",ylfactors,MATCH(BN$7,'Proposed Factors'!$J$3:$P$3,0),FALSE),IF('Query Result 1'!$Y100&lt;49,VLOOKUP("YA",ylfactors,MATCH(BN$7,'Proposed Factors'!$J$3:$P$3,0),FALSE),VLOOKUP("YB",ylfactors,MATCH(BN$7,'Proposed Factors'!$J$3:$P$3,0),FALSE)))</f>
        <v>1</v>
      </c>
      <c r="BO100" s="15">
        <f>IF($Z100="NN",VLOOKUP("N",ylfactors,MATCH(BO$7,'Proposed Factors'!$J$3:$P$3,0),FALSE),IF('Query Result 1'!$Y100&lt;49,VLOOKUP("YA",ylfactors,MATCH(BO$7,'Proposed Factors'!$J$3:$P$3,0),FALSE),VLOOKUP("YB",ylfactors,MATCH(BO$7,'Proposed Factors'!$J$3:$P$3,0),FALSE)))</f>
        <v>1</v>
      </c>
      <c r="BP100" s="15">
        <f>IF($Z100="NN",VLOOKUP("N",ylfactors,MATCH(BP$7,'Proposed Factors'!$J$3:$P$3,0),FALSE),IF('Query Result 1'!$Y100&lt;49,VLOOKUP("YA",ylfactors,MATCH(BP$7,'Proposed Factors'!$J$3:$P$3,0),FALSE),VLOOKUP("YB",ylfactors,MATCH(BP$7,'Proposed Factors'!$J$3:$P$3,0),FALSE)))</f>
        <v>1</v>
      </c>
      <c r="BQ100" s="15">
        <f>IF($Z100="NN",VLOOKUP("N",ylfactors,MATCH(BQ$7,'Proposed Factors'!$J$3:$P$3,0),FALSE),IF('Query Result 1'!$Y100&lt;49,VLOOKUP("YA",ylfactors,MATCH(BQ$7,'Proposed Factors'!$J$3:$P$3,0),FALSE),VLOOKUP("YB",ylfactors,MATCH(BQ$7,'Proposed Factors'!$J$3:$P$3,0),FALSE)))</f>
        <v>1</v>
      </c>
      <c r="BR100" s="15">
        <f>IF($Z100="NN",VLOOKUP("N",ylfactors,MATCH(BR$7,'Proposed Factors'!$J$3:$P$3,0),FALSE),IF('Query Result 1'!$Y100&lt;49,VLOOKUP("YA",ylfactors,MATCH(BR$7,'Proposed Factors'!$J$3:$P$3,0),FALSE),VLOOKUP("YB",ylfactors,MATCH(BR$7,'Proposed Factors'!$J$3:$P$3,0),FALSE)))</f>
        <v>1</v>
      </c>
      <c r="BS100" s="15"/>
      <c r="BT100" s="15" t="e">
        <f>IF($AA100="NN",1,IF($AA100="YY",VLOOKUP("YY",gsdfactors,MATCH(BT$7,'Proposed Factors'!$J$11:$P$11,0),FALSE),VLOOKUP(CONCATENATE($Z100,$AA100),gsdfactors,MATCH(BT$7,'Proposed Factors'!$J$11:$P$11,0),FALSE)))</f>
        <v>#N/A</v>
      </c>
      <c r="BU100" s="15" t="e">
        <f>IF($AA100="NN",1,IF($AA100="YY",VLOOKUP("YY",gsdfactors,MATCH(BU$7,'Proposed Factors'!$J$11:$P$11,0),FALSE),VLOOKUP(CONCATENATE($Z100,$AA100),gsdfactors,MATCH(BU$7,'Proposed Factors'!$J$11:$P$11,0),FALSE)))</f>
        <v>#N/A</v>
      </c>
      <c r="BV100" s="15" t="e">
        <f>IF($AA100="NN",1,IF($AA100="YY",VLOOKUP("YY",gsdfactors,MATCH(BV$7,'Proposed Factors'!$J$11:$P$11,0),FALSE),VLOOKUP(CONCATENATE($Z100,$AA100),gsdfactors,MATCH(BV$7,'Proposed Factors'!$J$11:$P$11,0),FALSE)))</f>
        <v>#N/A</v>
      </c>
      <c r="BW100" s="15" t="e">
        <f>IF($AA100="NN",1,IF($AA100="YY",VLOOKUP("YY",gsdfactors,MATCH(BW$7,'Proposed Factors'!$J$11:$P$11,0),FALSE),VLOOKUP(CONCATENATE($Z100,$AA100),gsdfactors,MATCH(BW$7,'Proposed Factors'!$J$11:$P$11,0),FALSE)))</f>
        <v>#N/A</v>
      </c>
      <c r="BX100" s="15" t="e">
        <f>IF($AA100="NN",1,IF($AA100="YY",VLOOKUP("YY",gsdfactors,MATCH(BX$7,'Proposed Factors'!$J$11:$P$11,0),FALSE),VLOOKUP(CONCATENATE($Z100,$AA100),gsdfactors,MATCH(BX$7,'Proposed Factors'!$J$11:$P$11,0),FALSE)))</f>
        <v>#N/A</v>
      </c>
      <c r="BZ100" s="55" t="e">
        <f t="shared" si="73"/>
        <v>#N/A</v>
      </c>
      <c r="CA100" s="55" t="e">
        <f t="shared" si="74"/>
        <v>#N/A</v>
      </c>
      <c r="CB100" s="55" t="e">
        <f t="shared" si="75"/>
        <v>#N/A</v>
      </c>
      <c r="CC100" s="55" t="e">
        <f t="shared" si="76"/>
        <v>#N/A</v>
      </c>
      <c r="CD100" s="55" t="e">
        <f t="shared" si="77"/>
        <v>#N/A</v>
      </c>
      <c r="CF100" s="55" t="e">
        <f t="shared" si="78"/>
        <v>#N/A</v>
      </c>
      <c r="CG100" s="55" t="e">
        <f t="shared" si="79"/>
        <v>#N/A</v>
      </c>
      <c r="CH100" s="55" t="e">
        <f t="shared" si="80"/>
        <v>#N/A</v>
      </c>
      <c r="CI100" s="55" t="e">
        <f t="shared" si="81"/>
        <v>#N/A</v>
      </c>
      <c r="CJ100" s="55" t="e">
        <f t="shared" si="82"/>
        <v>#N/A</v>
      </c>
      <c r="CL100" s="55" t="str">
        <f t="shared" si="83"/>
        <v>30FM</v>
      </c>
      <c r="CM100" s="58">
        <f t="shared" si="84"/>
        <v>5.3334088663548711E-3</v>
      </c>
      <c r="CN100" s="58">
        <f t="shared" si="85"/>
        <v>5.2104037571996872E-3</v>
      </c>
      <c r="CO100" s="58">
        <f t="shared" si="86"/>
        <v>5.6261729861763659E-3</v>
      </c>
      <c r="CP100" s="58">
        <f t="shared" si="87"/>
        <v>5.7450989939783126E-3</v>
      </c>
      <c r="CQ100" s="58">
        <f t="shared" si="88"/>
        <v>5.3635727818880834E-3</v>
      </c>
      <c r="CR100" s="5">
        <f t="shared" si="117"/>
        <v>0.92642347538955805</v>
      </c>
      <c r="CS100" s="5">
        <f t="shared" si="118"/>
        <v>0.93552890307405068</v>
      </c>
      <c r="CT100" s="5">
        <f t="shared" si="119"/>
        <v>0.9432093222815201</v>
      </c>
      <c r="CU100" s="5">
        <f t="shared" si="120"/>
        <v>0.9426738666581338</v>
      </c>
      <c r="CV100" s="5">
        <f t="shared" si="121"/>
        <v>0.95124021367132949</v>
      </c>
    </row>
    <row r="101" spans="1:100" x14ac:dyDescent="0.25">
      <c r="A101" s="174" t="str">
        <f t="shared" si="89"/>
        <v>NNNN</v>
      </c>
      <c r="B101" s="174" t="str">
        <f t="shared" si="90"/>
        <v>NNNN</v>
      </c>
      <c r="C101" s="29" t="str">
        <f t="shared" si="91"/>
        <v>NN</v>
      </c>
      <c r="D101" s="29" t="str">
        <f t="shared" si="92"/>
        <v>N</v>
      </c>
      <c r="E101" s="29" t="str">
        <f t="shared" si="67"/>
        <v>N</v>
      </c>
      <c r="F101" s="175" t="s">
        <v>5</v>
      </c>
      <c r="G101" s="175" t="s">
        <v>6</v>
      </c>
      <c r="H101" s="175" t="s">
        <v>8</v>
      </c>
      <c r="I101" s="176">
        <v>0</v>
      </c>
      <c r="J101" s="175" t="s">
        <v>5</v>
      </c>
      <c r="K101" s="175" t="s">
        <v>5</v>
      </c>
      <c r="L101" s="176">
        <v>150</v>
      </c>
      <c r="M101" s="176">
        <v>66</v>
      </c>
      <c r="N101" s="176">
        <v>115</v>
      </c>
      <c r="O101" s="176">
        <v>113</v>
      </c>
      <c r="P101" s="176">
        <v>144</v>
      </c>
      <c r="Q101" s="1"/>
      <c r="R101" s="13" t="s">
        <v>286</v>
      </c>
      <c r="S101" s="35">
        <v>8532</v>
      </c>
      <c r="T101" s="35">
        <v>4574</v>
      </c>
      <c r="U101" s="35">
        <v>7712</v>
      </c>
      <c r="V101" s="35">
        <v>7579</v>
      </c>
      <c r="W101" s="35">
        <v>8385</v>
      </c>
      <c r="X101" s="35"/>
      <c r="Y101" s="53">
        <f t="shared" si="93"/>
        <v>30</v>
      </c>
      <c r="Z101" s="52" t="str">
        <f t="shared" si="94"/>
        <v>FS</v>
      </c>
      <c r="AA101" s="52" t="str">
        <f t="shared" si="95"/>
        <v>FS</v>
      </c>
      <c r="AB101" s="1"/>
      <c r="AC101" s="128">
        <f t="shared" si="96"/>
        <v>2.3692931608736726E-3</v>
      </c>
      <c r="AD101" s="128">
        <f t="shared" si="97"/>
        <v>2.190678075689987E-3</v>
      </c>
      <c r="AE101" s="128">
        <f t="shared" si="98"/>
        <v>2.4682317577445893E-3</v>
      </c>
      <c r="AF101" s="128">
        <f t="shared" si="99"/>
        <v>2.5104996122786915E-3</v>
      </c>
      <c r="AG101" s="128">
        <f t="shared" si="100"/>
        <v>2.377163580323039E-3</v>
      </c>
      <c r="AI101" s="129">
        <f t="shared" si="124"/>
        <v>1</v>
      </c>
      <c r="AJ101" s="51">
        <f t="shared" si="124"/>
        <v>1</v>
      </c>
      <c r="AK101" s="48">
        <f t="shared" si="124"/>
        <v>1</v>
      </c>
      <c r="AL101" s="51">
        <f t="shared" si="124"/>
        <v>1</v>
      </c>
      <c r="AM101" s="49">
        <f t="shared" si="124"/>
        <v>1</v>
      </c>
      <c r="AN101" s="15"/>
      <c r="AO101" s="106">
        <f t="shared" si="68"/>
        <v>0.92642347538955805</v>
      </c>
      <c r="AP101" s="106">
        <f t="shared" si="69"/>
        <v>0.93552890307405068</v>
      </c>
      <c r="AQ101" s="106">
        <f t="shared" si="70"/>
        <v>0.9432093222815201</v>
      </c>
      <c r="AR101" s="106">
        <f t="shared" si="71"/>
        <v>0.9426738666581338</v>
      </c>
      <c r="AS101" s="106">
        <f t="shared" si="72"/>
        <v>0.95124021367132949</v>
      </c>
      <c r="AT101" s="15"/>
      <c r="AU101" s="106">
        <f t="shared" si="107"/>
        <v>-7.3576524610441951E-2</v>
      </c>
      <c r="AV101" s="106">
        <f t="shared" si="108"/>
        <v>-6.4471096925949323E-2</v>
      </c>
      <c r="AW101" s="106">
        <f t="shared" si="109"/>
        <v>-5.6790677718479898E-2</v>
      </c>
      <c r="AX101" s="106">
        <f t="shared" si="110"/>
        <v>-5.7326133341866203E-2</v>
      </c>
      <c r="AY101" s="106">
        <f t="shared" si="111"/>
        <v>-4.8759786328670507E-2</v>
      </c>
      <c r="AZ101" s="15"/>
      <c r="BA101" s="106">
        <f t="shared" si="101"/>
        <v>-7.3576524610441951E-2</v>
      </c>
      <c r="BB101" s="106">
        <f t="shared" si="102"/>
        <v>-6.4471096925949323E-2</v>
      </c>
      <c r="BC101" s="106">
        <f t="shared" si="103"/>
        <v>-5.6790677718479898E-2</v>
      </c>
      <c r="BD101" s="107">
        <f t="shared" si="104"/>
        <v>-5.7326133341866203E-2</v>
      </c>
      <c r="BE101" s="106">
        <f t="shared" si="105"/>
        <v>-4.8759786328670507E-2</v>
      </c>
      <c r="BF101" s="109"/>
      <c r="BG101" s="223" t="str">
        <f t="shared" si="106"/>
        <v>30XX</v>
      </c>
      <c r="BH101" s="106">
        <f t="shared" si="112"/>
        <v>0.92642347538955805</v>
      </c>
      <c r="BI101" s="106">
        <f t="shared" si="113"/>
        <v>0.93552890307405068</v>
      </c>
      <c r="BJ101" s="106">
        <f t="shared" si="114"/>
        <v>0.9432093222815201</v>
      </c>
      <c r="BK101" s="106">
        <f t="shared" si="115"/>
        <v>0.9426738666581338</v>
      </c>
      <c r="BL101" s="106">
        <f t="shared" si="116"/>
        <v>0.95124021367132949</v>
      </c>
      <c r="BM101" s="109"/>
      <c r="BN101" s="15">
        <f>IF($Z101="NN",VLOOKUP("N",ylfactors,MATCH(BN$7,'Proposed Factors'!$J$3:$P$3,0),FALSE),IF('Query Result 1'!$Y101&lt;49,VLOOKUP("YA",ylfactors,MATCH(BN$7,'Proposed Factors'!$J$3:$P$3,0),FALSE),VLOOKUP("YB",ylfactors,MATCH(BN$7,'Proposed Factors'!$J$3:$P$3,0),FALSE)))</f>
        <v>1</v>
      </c>
      <c r="BO101" s="15">
        <f>IF($Z101="NN",VLOOKUP("N",ylfactors,MATCH(BO$7,'Proposed Factors'!$J$3:$P$3,0),FALSE),IF('Query Result 1'!$Y101&lt;49,VLOOKUP("YA",ylfactors,MATCH(BO$7,'Proposed Factors'!$J$3:$P$3,0),FALSE),VLOOKUP("YB",ylfactors,MATCH(BO$7,'Proposed Factors'!$J$3:$P$3,0),FALSE)))</f>
        <v>1</v>
      </c>
      <c r="BP101" s="15">
        <f>IF($Z101="NN",VLOOKUP("N",ylfactors,MATCH(BP$7,'Proposed Factors'!$J$3:$P$3,0),FALSE),IF('Query Result 1'!$Y101&lt;49,VLOOKUP("YA",ylfactors,MATCH(BP$7,'Proposed Factors'!$J$3:$P$3,0),FALSE),VLOOKUP("YB",ylfactors,MATCH(BP$7,'Proposed Factors'!$J$3:$P$3,0),FALSE)))</f>
        <v>1</v>
      </c>
      <c r="BQ101" s="15">
        <f>IF($Z101="NN",VLOOKUP("N",ylfactors,MATCH(BQ$7,'Proposed Factors'!$J$3:$P$3,0),FALSE),IF('Query Result 1'!$Y101&lt;49,VLOOKUP("YA",ylfactors,MATCH(BQ$7,'Proposed Factors'!$J$3:$P$3,0),FALSE),VLOOKUP("YB",ylfactors,MATCH(BQ$7,'Proposed Factors'!$J$3:$P$3,0),FALSE)))</f>
        <v>1</v>
      </c>
      <c r="BR101" s="15">
        <f>IF($Z101="NN",VLOOKUP("N",ylfactors,MATCH(BR$7,'Proposed Factors'!$J$3:$P$3,0),FALSE),IF('Query Result 1'!$Y101&lt;49,VLOOKUP("YA",ylfactors,MATCH(BR$7,'Proposed Factors'!$J$3:$P$3,0),FALSE),VLOOKUP("YB",ylfactors,MATCH(BR$7,'Proposed Factors'!$J$3:$P$3,0),FALSE)))</f>
        <v>1</v>
      </c>
      <c r="BS101" s="15"/>
      <c r="BT101" s="15" t="e">
        <f>IF($AA101="NN",1,IF($AA101="YY",VLOOKUP("YY",gsdfactors,MATCH(BT$7,'Proposed Factors'!$J$11:$P$11,0),FALSE),VLOOKUP(CONCATENATE($Z101,$AA101),gsdfactors,MATCH(BT$7,'Proposed Factors'!$J$11:$P$11,0),FALSE)))</f>
        <v>#N/A</v>
      </c>
      <c r="BU101" s="15" t="e">
        <f>IF($AA101="NN",1,IF($AA101="YY",VLOOKUP("YY",gsdfactors,MATCH(BU$7,'Proposed Factors'!$J$11:$P$11,0),FALSE),VLOOKUP(CONCATENATE($Z101,$AA101),gsdfactors,MATCH(BU$7,'Proposed Factors'!$J$11:$P$11,0),FALSE)))</f>
        <v>#N/A</v>
      </c>
      <c r="BV101" s="15" t="e">
        <f>IF($AA101="NN",1,IF($AA101="YY",VLOOKUP("YY",gsdfactors,MATCH(BV$7,'Proposed Factors'!$J$11:$P$11,0),FALSE),VLOOKUP(CONCATENATE($Z101,$AA101),gsdfactors,MATCH(BV$7,'Proposed Factors'!$J$11:$P$11,0),FALSE)))</f>
        <v>#N/A</v>
      </c>
      <c r="BW101" s="15" t="e">
        <f>IF($AA101="NN",1,IF($AA101="YY",VLOOKUP("YY",gsdfactors,MATCH(BW$7,'Proposed Factors'!$J$11:$P$11,0),FALSE),VLOOKUP(CONCATENATE($Z101,$AA101),gsdfactors,MATCH(BW$7,'Proposed Factors'!$J$11:$P$11,0),FALSE)))</f>
        <v>#N/A</v>
      </c>
      <c r="BX101" s="15" t="e">
        <f>IF($AA101="NN",1,IF($AA101="YY",VLOOKUP("YY",gsdfactors,MATCH(BX$7,'Proposed Factors'!$J$11:$P$11,0),FALSE),VLOOKUP(CONCATENATE($Z101,$AA101),gsdfactors,MATCH(BX$7,'Proposed Factors'!$J$11:$P$11,0),FALSE)))</f>
        <v>#N/A</v>
      </c>
      <c r="BZ101" s="55" t="e">
        <f t="shared" si="73"/>
        <v>#N/A</v>
      </c>
      <c r="CA101" s="55" t="e">
        <f t="shared" si="74"/>
        <v>#N/A</v>
      </c>
      <c r="CB101" s="55" t="e">
        <f t="shared" si="75"/>
        <v>#N/A</v>
      </c>
      <c r="CC101" s="55" t="e">
        <f t="shared" si="76"/>
        <v>#N/A</v>
      </c>
      <c r="CD101" s="55" t="e">
        <f t="shared" si="77"/>
        <v>#N/A</v>
      </c>
      <c r="CF101" s="55" t="e">
        <f t="shared" si="78"/>
        <v>#N/A</v>
      </c>
      <c r="CG101" s="55" t="e">
        <f t="shared" si="79"/>
        <v>#N/A</v>
      </c>
      <c r="CH101" s="55" t="e">
        <f t="shared" si="80"/>
        <v>#N/A</v>
      </c>
      <c r="CI101" s="55" t="e">
        <f t="shared" si="81"/>
        <v>#N/A</v>
      </c>
      <c r="CJ101" s="55" t="e">
        <f t="shared" si="82"/>
        <v>#N/A</v>
      </c>
      <c r="CL101" s="55" t="str">
        <f t="shared" si="83"/>
        <v>30FS</v>
      </c>
      <c r="CM101" s="58">
        <f t="shared" si="84"/>
        <v>2.3692931608736726E-3</v>
      </c>
      <c r="CN101" s="58">
        <f t="shared" si="85"/>
        <v>2.190678075689987E-3</v>
      </c>
      <c r="CO101" s="58">
        <f t="shared" si="86"/>
        <v>2.4682317577445893E-3</v>
      </c>
      <c r="CP101" s="58">
        <f t="shared" si="87"/>
        <v>2.5104996122786915E-3</v>
      </c>
      <c r="CQ101" s="58">
        <f t="shared" si="88"/>
        <v>2.377163580323039E-3</v>
      </c>
      <c r="CR101" s="5">
        <f t="shared" si="117"/>
        <v>0.92642347538955805</v>
      </c>
      <c r="CS101" s="5">
        <f t="shared" si="118"/>
        <v>0.93552890307405068</v>
      </c>
      <c r="CT101" s="5">
        <f t="shared" si="119"/>
        <v>0.9432093222815201</v>
      </c>
      <c r="CU101" s="5">
        <f t="shared" si="120"/>
        <v>0.9426738666581338</v>
      </c>
      <c r="CV101" s="5">
        <f t="shared" si="121"/>
        <v>0.95124021367132949</v>
      </c>
    </row>
    <row r="102" spans="1:100" x14ac:dyDescent="0.25">
      <c r="A102" s="174" t="str">
        <f t="shared" si="89"/>
        <v>NNNN</v>
      </c>
      <c r="B102" s="174" t="str">
        <f t="shared" si="90"/>
        <v>NNNN</v>
      </c>
      <c r="C102" s="29" t="str">
        <f t="shared" si="91"/>
        <v>NN</v>
      </c>
      <c r="D102" s="29" t="str">
        <f t="shared" si="92"/>
        <v>N</v>
      </c>
      <c r="E102" s="29" t="str">
        <f t="shared" si="67"/>
        <v>N</v>
      </c>
      <c r="F102" s="175" t="s">
        <v>5</v>
      </c>
      <c r="G102" s="175" t="s">
        <v>6</v>
      </c>
      <c r="H102" s="175" t="s">
        <v>8</v>
      </c>
      <c r="I102" s="176">
        <v>0</v>
      </c>
      <c r="J102" s="175" t="s">
        <v>9</v>
      </c>
      <c r="K102" s="175" t="s">
        <v>5</v>
      </c>
      <c r="L102" s="176">
        <v>2</v>
      </c>
      <c r="M102" s="176">
        <v>2</v>
      </c>
      <c r="N102" s="176">
        <v>2</v>
      </c>
      <c r="O102" s="176">
        <v>2</v>
      </c>
      <c r="P102" s="176">
        <v>2</v>
      </c>
      <c r="Q102" s="1"/>
      <c r="R102" s="13" t="s">
        <v>370</v>
      </c>
      <c r="S102" s="35">
        <v>19304</v>
      </c>
      <c r="T102" s="35">
        <v>10295</v>
      </c>
      <c r="U102" s="35">
        <v>16798</v>
      </c>
      <c r="V102" s="35">
        <v>16474</v>
      </c>
      <c r="W102" s="35">
        <v>18881</v>
      </c>
      <c r="X102" s="35"/>
      <c r="Y102" s="53">
        <f t="shared" si="93"/>
        <v>30</v>
      </c>
      <c r="Z102" s="52" t="str">
        <f t="shared" si="94"/>
        <v>MM</v>
      </c>
      <c r="AA102" s="52" t="str">
        <f t="shared" si="95"/>
        <v>MM</v>
      </c>
      <c r="AB102" s="1"/>
      <c r="AC102" s="128">
        <f t="shared" si="96"/>
        <v>5.3606229697029271E-3</v>
      </c>
      <c r="AD102" s="128">
        <f t="shared" si="97"/>
        <v>4.9307019652882417E-3</v>
      </c>
      <c r="AE102" s="128">
        <f t="shared" si="98"/>
        <v>5.3762133125769725E-3</v>
      </c>
      <c r="AF102" s="128">
        <f t="shared" si="99"/>
        <v>5.4569165605857194E-3</v>
      </c>
      <c r="AG102" s="128">
        <f t="shared" si="100"/>
        <v>5.3527997090136318E-3</v>
      </c>
      <c r="AI102" s="129">
        <f t="shared" si="124"/>
        <v>1</v>
      </c>
      <c r="AJ102" s="51">
        <f t="shared" si="124"/>
        <v>1</v>
      </c>
      <c r="AK102" s="48">
        <f t="shared" si="124"/>
        <v>1</v>
      </c>
      <c r="AL102" s="51">
        <f t="shared" si="124"/>
        <v>1</v>
      </c>
      <c r="AM102" s="49">
        <f t="shared" si="124"/>
        <v>1</v>
      </c>
      <c r="AN102" s="15"/>
      <c r="AO102" s="106">
        <f t="shared" si="68"/>
        <v>0.92642347538955805</v>
      </c>
      <c r="AP102" s="106">
        <f t="shared" si="69"/>
        <v>0.93552890307405068</v>
      </c>
      <c r="AQ102" s="106">
        <f t="shared" si="70"/>
        <v>0.9432093222815201</v>
      </c>
      <c r="AR102" s="106">
        <f t="shared" si="71"/>
        <v>0.9426738666581338</v>
      </c>
      <c r="AS102" s="106">
        <f t="shared" si="72"/>
        <v>0.95124021367132949</v>
      </c>
      <c r="AT102" s="15"/>
      <c r="AU102" s="106">
        <f t="shared" si="107"/>
        <v>-7.3576524610441951E-2</v>
      </c>
      <c r="AV102" s="106">
        <f t="shared" si="108"/>
        <v>-6.4471096925949323E-2</v>
      </c>
      <c r="AW102" s="106">
        <f t="shared" si="109"/>
        <v>-5.6790677718479898E-2</v>
      </c>
      <c r="AX102" s="106">
        <f t="shared" si="110"/>
        <v>-5.7326133341866203E-2</v>
      </c>
      <c r="AY102" s="106">
        <f t="shared" si="111"/>
        <v>-4.8759786328670507E-2</v>
      </c>
      <c r="AZ102" s="15"/>
      <c r="BA102" s="106">
        <f t="shared" si="101"/>
        <v>-7.3576524610441951E-2</v>
      </c>
      <c r="BB102" s="106">
        <f t="shared" si="102"/>
        <v>-6.4471096925949323E-2</v>
      </c>
      <c r="BC102" s="106">
        <f t="shared" si="103"/>
        <v>-5.6790677718479898E-2</v>
      </c>
      <c r="BD102" s="107">
        <f t="shared" si="104"/>
        <v>-5.7326133341866203E-2</v>
      </c>
      <c r="BE102" s="106">
        <f t="shared" si="105"/>
        <v>-4.8759786328670507E-2</v>
      </c>
      <c r="BF102" s="109"/>
      <c r="BG102" s="223" t="str">
        <f t="shared" si="106"/>
        <v>30XX</v>
      </c>
      <c r="BH102" s="106">
        <f t="shared" si="112"/>
        <v>0.92642347538955805</v>
      </c>
      <c r="BI102" s="106">
        <f t="shared" si="113"/>
        <v>0.93552890307405068</v>
      </c>
      <c r="BJ102" s="106">
        <f t="shared" si="114"/>
        <v>0.9432093222815201</v>
      </c>
      <c r="BK102" s="106">
        <f t="shared" si="115"/>
        <v>0.9426738666581338</v>
      </c>
      <c r="BL102" s="106">
        <f t="shared" si="116"/>
        <v>0.95124021367132949</v>
      </c>
      <c r="BM102" s="109"/>
      <c r="BN102" s="15">
        <f>IF($Z102="NN",VLOOKUP("N",ylfactors,MATCH(BN$7,'Proposed Factors'!$J$3:$P$3,0),FALSE),IF('Query Result 1'!$Y102&lt;49,VLOOKUP("YA",ylfactors,MATCH(BN$7,'Proposed Factors'!$J$3:$P$3,0),FALSE),VLOOKUP("YB",ylfactors,MATCH(BN$7,'Proposed Factors'!$J$3:$P$3,0),FALSE)))</f>
        <v>1</v>
      </c>
      <c r="BO102" s="15">
        <f>IF($Z102="NN",VLOOKUP("N",ylfactors,MATCH(BO$7,'Proposed Factors'!$J$3:$P$3,0),FALSE),IF('Query Result 1'!$Y102&lt;49,VLOOKUP("YA",ylfactors,MATCH(BO$7,'Proposed Factors'!$J$3:$P$3,0),FALSE),VLOOKUP("YB",ylfactors,MATCH(BO$7,'Proposed Factors'!$J$3:$P$3,0),FALSE)))</f>
        <v>1</v>
      </c>
      <c r="BP102" s="15">
        <f>IF($Z102="NN",VLOOKUP("N",ylfactors,MATCH(BP$7,'Proposed Factors'!$J$3:$P$3,0),FALSE),IF('Query Result 1'!$Y102&lt;49,VLOOKUP("YA",ylfactors,MATCH(BP$7,'Proposed Factors'!$J$3:$P$3,0),FALSE),VLOOKUP("YB",ylfactors,MATCH(BP$7,'Proposed Factors'!$J$3:$P$3,0),FALSE)))</f>
        <v>1</v>
      </c>
      <c r="BQ102" s="15">
        <f>IF($Z102="NN",VLOOKUP("N",ylfactors,MATCH(BQ$7,'Proposed Factors'!$J$3:$P$3,0),FALSE),IF('Query Result 1'!$Y102&lt;49,VLOOKUP("YA",ylfactors,MATCH(BQ$7,'Proposed Factors'!$J$3:$P$3,0),FALSE),VLOOKUP("YB",ylfactors,MATCH(BQ$7,'Proposed Factors'!$J$3:$P$3,0),FALSE)))</f>
        <v>1</v>
      </c>
      <c r="BR102" s="15">
        <f>IF($Z102="NN",VLOOKUP("N",ylfactors,MATCH(BR$7,'Proposed Factors'!$J$3:$P$3,0),FALSE),IF('Query Result 1'!$Y102&lt;49,VLOOKUP("YA",ylfactors,MATCH(BR$7,'Proposed Factors'!$J$3:$P$3,0),FALSE),VLOOKUP("YB",ylfactors,MATCH(BR$7,'Proposed Factors'!$J$3:$P$3,0),FALSE)))</f>
        <v>1</v>
      </c>
      <c r="BS102" s="15"/>
      <c r="BT102" s="15" t="e">
        <f>IF($AA102="NN",1,IF($AA102="YY",VLOOKUP("YY",gsdfactors,MATCH(BT$7,'Proposed Factors'!$J$11:$P$11,0),FALSE),VLOOKUP(CONCATENATE($Z102,$AA102),gsdfactors,MATCH(BT$7,'Proposed Factors'!$J$11:$P$11,0),FALSE)))</f>
        <v>#N/A</v>
      </c>
      <c r="BU102" s="15" t="e">
        <f>IF($AA102="NN",1,IF($AA102="YY",VLOOKUP("YY",gsdfactors,MATCH(BU$7,'Proposed Factors'!$J$11:$P$11,0),FALSE),VLOOKUP(CONCATENATE($Z102,$AA102),gsdfactors,MATCH(BU$7,'Proposed Factors'!$J$11:$P$11,0),FALSE)))</f>
        <v>#N/A</v>
      </c>
      <c r="BV102" s="15" t="e">
        <f>IF($AA102="NN",1,IF($AA102="YY",VLOOKUP("YY",gsdfactors,MATCH(BV$7,'Proposed Factors'!$J$11:$P$11,0),FALSE),VLOOKUP(CONCATENATE($Z102,$AA102),gsdfactors,MATCH(BV$7,'Proposed Factors'!$J$11:$P$11,0),FALSE)))</f>
        <v>#N/A</v>
      </c>
      <c r="BW102" s="15" t="e">
        <f>IF($AA102="NN",1,IF($AA102="YY",VLOOKUP("YY",gsdfactors,MATCH(BW$7,'Proposed Factors'!$J$11:$P$11,0),FALSE),VLOOKUP(CONCATENATE($Z102,$AA102),gsdfactors,MATCH(BW$7,'Proposed Factors'!$J$11:$P$11,0),FALSE)))</f>
        <v>#N/A</v>
      </c>
      <c r="BX102" s="15" t="e">
        <f>IF($AA102="NN",1,IF($AA102="YY",VLOOKUP("YY",gsdfactors,MATCH(BX$7,'Proposed Factors'!$J$11:$P$11,0),FALSE),VLOOKUP(CONCATENATE($Z102,$AA102),gsdfactors,MATCH(BX$7,'Proposed Factors'!$J$11:$P$11,0),FALSE)))</f>
        <v>#N/A</v>
      </c>
      <c r="BZ102" s="55" t="e">
        <f t="shared" si="73"/>
        <v>#N/A</v>
      </c>
      <c r="CA102" s="55" t="e">
        <f t="shared" si="74"/>
        <v>#N/A</v>
      </c>
      <c r="CB102" s="55" t="e">
        <f t="shared" si="75"/>
        <v>#N/A</v>
      </c>
      <c r="CC102" s="55" t="e">
        <f t="shared" si="76"/>
        <v>#N/A</v>
      </c>
      <c r="CD102" s="55" t="e">
        <f t="shared" si="77"/>
        <v>#N/A</v>
      </c>
      <c r="CF102" s="55" t="e">
        <f t="shared" si="78"/>
        <v>#N/A</v>
      </c>
      <c r="CG102" s="55" t="e">
        <f t="shared" si="79"/>
        <v>#N/A</v>
      </c>
      <c r="CH102" s="55" t="e">
        <f t="shared" si="80"/>
        <v>#N/A</v>
      </c>
      <c r="CI102" s="55" t="e">
        <f t="shared" si="81"/>
        <v>#N/A</v>
      </c>
      <c r="CJ102" s="55" t="e">
        <f t="shared" si="82"/>
        <v>#N/A</v>
      </c>
      <c r="CL102" s="55" t="str">
        <f t="shared" si="83"/>
        <v>30MM</v>
      </c>
      <c r="CM102" s="58">
        <f t="shared" si="84"/>
        <v>5.3606229697029271E-3</v>
      </c>
      <c r="CN102" s="58">
        <f t="shared" si="85"/>
        <v>4.9307019652882417E-3</v>
      </c>
      <c r="CO102" s="58">
        <f t="shared" si="86"/>
        <v>5.3762133125769725E-3</v>
      </c>
      <c r="CP102" s="58">
        <f t="shared" si="87"/>
        <v>5.4569165605857194E-3</v>
      </c>
      <c r="CQ102" s="58">
        <f t="shared" si="88"/>
        <v>5.3527997090136318E-3</v>
      </c>
      <c r="CR102" s="5">
        <f t="shared" si="117"/>
        <v>0.92642347538955805</v>
      </c>
      <c r="CS102" s="5">
        <f t="shared" si="118"/>
        <v>0.93552890307405068</v>
      </c>
      <c r="CT102" s="5">
        <f t="shared" si="119"/>
        <v>0.9432093222815201</v>
      </c>
      <c r="CU102" s="5">
        <f t="shared" si="120"/>
        <v>0.9426738666581338</v>
      </c>
      <c r="CV102" s="5">
        <f t="shared" si="121"/>
        <v>0.95124021367132949</v>
      </c>
    </row>
    <row r="103" spans="1:100" x14ac:dyDescent="0.25">
      <c r="A103" s="174" t="str">
        <f t="shared" si="89"/>
        <v>NNNN</v>
      </c>
      <c r="B103" s="174" t="str">
        <f t="shared" si="90"/>
        <v>NNNN</v>
      </c>
      <c r="C103" s="29" t="str">
        <f t="shared" si="91"/>
        <v>NN</v>
      </c>
      <c r="D103" s="29" t="str">
        <f t="shared" si="92"/>
        <v>N</v>
      </c>
      <c r="E103" s="29" t="str">
        <f t="shared" si="67"/>
        <v>N</v>
      </c>
      <c r="F103" s="175" t="s">
        <v>5</v>
      </c>
      <c r="G103" s="175" t="s">
        <v>6</v>
      </c>
      <c r="H103" s="175" t="s">
        <v>8</v>
      </c>
      <c r="I103" s="176">
        <v>1</v>
      </c>
      <c r="J103" s="175" t="s">
        <v>5</v>
      </c>
      <c r="K103" s="175" t="s">
        <v>5</v>
      </c>
      <c r="L103" s="176">
        <v>293</v>
      </c>
      <c r="M103" s="176">
        <v>127</v>
      </c>
      <c r="N103" s="176">
        <v>232</v>
      </c>
      <c r="O103" s="176">
        <v>221</v>
      </c>
      <c r="P103" s="176">
        <v>285</v>
      </c>
      <c r="Q103" s="1"/>
      <c r="R103" s="13" t="s">
        <v>454</v>
      </c>
      <c r="S103" s="35">
        <v>7527</v>
      </c>
      <c r="T103" s="35">
        <v>3769</v>
      </c>
      <c r="U103" s="35">
        <v>6172</v>
      </c>
      <c r="V103" s="35">
        <v>6002</v>
      </c>
      <c r="W103" s="35">
        <v>7294</v>
      </c>
      <c r="X103" s="35"/>
      <c r="Y103" s="53">
        <f t="shared" si="93"/>
        <v>30</v>
      </c>
      <c r="Z103" s="52" t="str">
        <f t="shared" si="94"/>
        <v>MS</v>
      </c>
      <c r="AA103" s="52" t="str">
        <f t="shared" si="95"/>
        <v>MS</v>
      </c>
      <c r="AB103" s="1"/>
      <c r="AC103" s="128">
        <f t="shared" si="96"/>
        <v>2.09020975409003E-3</v>
      </c>
      <c r="AD103" s="128">
        <f t="shared" si="97"/>
        <v>1.8051302289627375E-3</v>
      </c>
      <c r="AE103" s="128">
        <f t="shared" si="98"/>
        <v>1.9753535281119821E-3</v>
      </c>
      <c r="AF103" s="128">
        <f t="shared" si="99"/>
        <v>1.988127546232578E-3</v>
      </c>
      <c r="AG103" s="128">
        <f t="shared" si="100"/>
        <v>2.0678629880591828E-3</v>
      </c>
      <c r="AI103" s="129">
        <f t="shared" si="124"/>
        <v>1</v>
      </c>
      <c r="AJ103" s="51">
        <f t="shared" si="124"/>
        <v>1</v>
      </c>
      <c r="AK103" s="48">
        <f t="shared" si="124"/>
        <v>1</v>
      </c>
      <c r="AL103" s="51">
        <f t="shared" si="124"/>
        <v>1</v>
      </c>
      <c r="AM103" s="49">
        <f t="shared" si="124"/>
        <v>1</v>
      </c>
      <c r="AN103" s="15"/>
      <c r="AO103" s="106">
        <f t="shared" si="68"/>
        <v>0.92642347538955805</v>
      </c>
      <c r="AP103" s="106">
        <f t="shared" si="69"/>
        <v>0.93552890307405068</v>
      </c>
      <c r="AQ103" s="106">
        <f t="shared" si="70"/>
        <v>0.9432093222815201</v>
      </c>
      <c r="AR103" s="106">
        <f t="shared" si="71"/>
        <v>0.9426738666581338</v>
      </c>
      <c r="AS103" s="106">
        <f t="shared" si="72"/>
        <v>0.95124021367132949</v>
      </c>
      <c r="AT103" s="15"/>
      <c r="AU103" s="106">
        <f t="shared" si="107"/>
        <v>-7.3576524610441951E-2</v>
      </c>
      <c r="AV103" s="106">
        <f t="shared" si="108"/>
        <v>-6.4471096925949323E-2</v>
      </c>
      <c r="AW103" s="106">
        <f t="shared" si="109"/>
        <v>-5.6790677718479898E-2</v>
      </c>
      <c r="AX103" s="106">
        <f t="shared" si="110"/>
        <v>-5.7326133341866203E-2</v>
      </c>
      <c r="AY103" s="106">
        <f t="shared" si="111"/>
        <v>-4.8759786328670507E-2</v>
      </c>
      <c r="AZ103" s="15"/>
      <c r="BA103" s="106">
        <f t="shared" si="101"/>
        <v>-7.3576524610441951E-2</v>
      </c>
      <c r="BB103" s="106">
        <f t="shared" si="102"/>
        <v>-6.4471096925949323E-2</v>
      </c>
      <c r="BC103" s="106">
        <f t="shared" si="103"/>
        <v>-5.6790677718479898E-2</v>
      </c>
      <c r="BD103" s="107">
        <f t="shared" si="104"/>
        <v>-5.7326133341866203E-2</v>
      </c>
      <c r="BE103" s="106">
        <f t="shared" si="105"/>
        <v>-4.8759786328670507E-2</v>
      </c>
      <c r="BF103" s="109"/>
      <c r="BG103" s="223" t="str">
        <f t="shared" si="106"/>
        <v>30XX</v>
      </c>
      <c r="BH103" s="106">
        <f t="shared" si="112"/>
        <v>0.92642347538955805</v>
      </c>
      <c r="BI103" s="106">
        <f t="shared" si="113"/>
        <v>0.93552890307405068</v>
      </c>
      <c r="BJ103" s="106">
        <f t="shared" si="114"/>
        <v>0.9432093222815201</v>
      </c>
      <c r="BK103" s="106">
        <f t="shared" si="115"/>
        <v>0.9426738666581338</v>
      </c>
      <c r="BL103" s="106">
        <f t="shared" si="116"/>
        <v>0.95124021367132949</v>
      </c>
      <c r="BM103" s="109"/>
      <c r="BN103" s="15">
        <f>IF($Z103="NN",VLOOKUP("N",ylfactors,MATCH(BN$7,'Proposed Factors'!$J$3:$P$3,0),FALSE),IF('Query Result 1'!$Y103&lt;49,VLOOKUP("YA",ylfactors,MATCH(BN$7,'Proposed Factors'!$J$3:$P$3,0),FALSE),VLOOKUP("YB",ylfactors,MATCH(BN$7,'Proposed Factors'!$J$3:$P$3,0),FALSE)))</f>
        <v>1</v>
      </c>
      <c r="BO103" s="15">
        <f>IF($Z103="NN",VLOOKUP("N",ylfactors,MATCH(BO$7,'Proposed Factors'!$J$3:$P$3,0),FALSE),IF('Query Result 1'!$Y103&lt;49,VLOOKUP("YA",ylfactors,MATCH(BO$7,'Proposed Factors'!$J$3:$P$3,0),FALSE),VLOOKUP("YB",ylfactors,MATCH(BO$7,'Proposed Factors'!$J$3:$P$3,0),FALSE)))</f>
        <v>1</v>
      </c>
      <c r="BP103" s="15">
        <f>IF($Z103="NN",VLOOKUP("N",ylfactors,MATCH(BP$7,'Proposed Factors'!$J$3:$P$3,0),FALSE),IF('Query Result 1'!$Y103&lt;49,VLOOKUP("YA",ylfactors,MATCH(BP$7,'Proposed Factors'!$J$3:$P$3,0),FALSE),VLOOKUP("YB",ylfactors,MATCH(BP$7,'Proposed Factors'!$J$3:$P$3,0),FALSE)))</f>
        <v>1</v>
      </c>
      <c r="BQ103" s="15">
        <f>IF($Z103="NN",VLOOKUP("N",ylfactors,MATCH(BQ$7,'Proposed Factors'!$J$3:$P$3,0),FALSE),IF('Query Result 1'!$Y103&lt;49,VLOOKUP("YA",ylfactors,MATCH(BQ$7,'Proposed Factors'!$J$3:$P$3,0),FALSE),VLOOKUP("YB",ylfactors,MATCH(BQ$7,'Proposed Factors'!$J$3:$P$3,0),FALSE)))</f>
        <v>1</v>
      </c>
      <c r="BR103" s="15">
        <f>IF($Z103="NN",VLOOKUP("N",ylfactors,MATCH(BR$7,'Proposed Factors'!$J$3:$P$3,0),FALSE),IF('Query Result 1'!$Y103&lt;49,VLOOKUP("YA",ylfactors,MATCH(BR$7,'Proposed Factors'!$J$3:$P$3,0),FALSE),VLOOKUP("YB",ylfactors,MATCH(BR$7,'Proposed Factors'!$J$3:$P$3,0),FALSE)))</f>
        <v>1</v>
      </c>
      <c r="BS103" s="15"/>
      <c r="BT103" s="15" t="e">
        <f>IF($AA103="NN",1,IF($AA103="YY",VLOOKUP("YY",gsdfactors,MATCH(BT$7,'Proposed Factors'!$J$11:$P$11,0),FALSE),VLOOKUP(CONCATENATE($Z103,$AA103),gsdfactors,MATCH(BT$7,'Proposed Factors'!$J$11:$P$11,0),FALSE)))</f>
        <v>#N/A</v>
      </c>
      <c r="BU103" s="15" t="e">
        <f>IF($AA103="NN",1,IF($AA103="YY",VLOOKUP("YY",gsdfactors,MATCH(BU$7,'Proposed Factors'!$J$11:$P$11,0),FALSE),VLOOKUP(CONCATENATE($Z103,$AA103),gsdfactors,MATCH(BU$7,'Proposed Factors'!$J$11:$P$11,0),FALSE)))</f>
        <v>#N/A</v>
      </c>
      <c r="BV103" s="15" t="e">
        <f>IF($AA103="NN",1,IF($AA103="YY",VLOOKUP("YY",gsdfactors,MATCH(BV$7,'Proposed Factors'!$J$11:$P$11,0),FALSE),VLOOKUP(CONCATENATE($Z103,$AA103),gsdfactors,MATCH(BV$7,'Proposed Factors'!$J$11:$P$11,0),FALSE)))</f>
        <v>#N/A</v>
      </c>
      <c r="BW103" s="15" t="e">
        <f>IF($AA103="NN",1,IF($AA103="YY",VLOOKUP("YY",gsdfactors,MATCH(BW$7,'Proposed Factors'!$J$11:$P$11,0),FALSE),VLOOKUP(CONCATENATE($Z103,$AA103),gsdfactors,MATCH(BW$7,'Proposed Factors'!$J$11:$P$11,0),FALSE)))</f>
        <v>#N/A</v>
      </c>
      <c r="BX103" s="15" t="e">
        <f>IF($AA103="NN",1,IF($AA103="YY",VLOOKUP("YY",gsdfactors,MATCH(BX$7,'Proposed Factors'!$J$11:$P$11,0),FALSE),VLOOKUP(CONCATENATE($Z103,$AA103),gsdfactors,MATCH(BX$7,'Proposed Factors'!$J$11:$P$11,0),FALSE)))</f>
        <v>#N/A</v>
      </c>
      <c r="BZ103" s="55" t="e">
        <f t="shared" si="73"/>
        <v>#N/A</v>
      </c>
      <c r="CA103" s="55" t="e">
        <f t="shared" si="74"/>
        <v>#N/A</v>
      </c>
      <c r="CB103" s="55" t="e">
        <f t="shared" si="75"/>
        <v>#N/A</v>
      </c>
      <c r="CC103" s="55" t="e">
        <f t="shared" si="76"/>
        <v>#N/A</v>
      </c>
      <c r="CD103" s="55" t="e">
        <f t="shared" si="77"/>
        <v>#N/A</v>
      </c>
      <c r="CF103" s="55" t="e">
        <f t="shared" si="78"/>
        <v>#N/A</v>
      </c>
      <c r="CG103" s="55" t="e">
        <f t="shared" si="79"/>
        <v>#N/A</v>
      </c>
      <c r="CH103" s="55" t="e">
        <f t="shared" si="80"/>
        <v>#N/A</v>
      </c>
      <c r="CI103" s="55" t="e">
        <f t="shared" si="81"/>
        <v>#N/A</v>
      </c>
      <c r="CJ103" s="55" t="e">
        <f t="shared" si="82"/>
        <v>#N/A</v>
      </c>
      <c r="CL103" s="55" t="str">
        <f t="shared" si="83"/>
        <v>30MS</v>
      </c>
      <c r="CM103" s="58">
        <f t="shared" si="84"/>
        <v>2.09020975409003E-3</v>
      </c>
      <c r="CN103" s="58">
        <f t="shared" si="85"/>
        <v>1.8051302289627375E-3</v>
      </c>
      <c r="CO103" s="58">
        <f t="shared" si="86"/>
        <v>1.9753535281119821E-3</v>
      </c>
      <c r="CP103" s="58">
        <f t="shared" si="87"/>
        <v>1.988127546232578E-3</v>
      </c>
      <c r="CQ103" s="58">
        <f t="shared" si="88"/>
        <v>2.0678629880591828E-3</v>
      </c>
      <c r="CR103" s="5">
        <f t="shared" si="117"/>
        <v>0.92642347538955805</v>
      </c>
      <c r="CS103" s="5">
        <f t="shared" si="118"/>
        <v>0.93552890307405068</v>
      </c>
      <c r="CT103" s="5">
        <f t="shared" si="119"/>
        <v>0.9432093222815201</v>
      </c>
      <c r="CU103" s="5">
        <f t="shared" si="120"/>
        <v>0.9426738666581338</v>
      </c>
      <c r="CV103" s="5">
        <f t="shared" si="121"/>
        <v>0.95124021367132949</v>
      </c>
    </row>
    <row r="104" spans="1:100" x14ac:dyDescent="0.25">
      <c r="A104" s="174" t="str">
        <f t="shared" si="89"/>
        <v>NNNN</v>
      </c>
      <c r="B104" s="174" t="str">
        <f t="shared" si="90"/>
        <v>NNNN</v>
      </c>
      <c r="C104" s="29" t="str">
        <f t="shared" si="91"/>
        <v>NN</v>
      </c>
      <c r="D104" s="29" t="str">
        <f t="shared" si="92"/>
        <v>N</v>
      </c>
      <c r="E104" s="29" t="str">
        <f t="shared" si="67"/>
        <v>N</v>
      </c>
      <c r="F104" s="175" t="s">
        <v>5</v>
      </c>
      <c r="G104" s="175" t="s">
        <v>6</v>
      </c>
      <c r="H104" s="175" t="s">
        <v>8</v>
      </c>
      <c r="I104" s="176">
        <v>1</v>
      </c>
      <c r="J104" s="175" t="s">
        <v>9</v>
      </c>
      <c r="K104" s="175" t="s">
        <v>5</v>
      </c>
      <c r="L104" s="176">
        <v>2</v>
      </c>
      <c r="M104" s="176">
        <v>1</v>
      </c>
      <c r="N104" s="176">
        <v>1</v>
      </c>
      <c r="O104" s="176">
        <v>0</v>
      </c>
      <c r="P104" s="176">
        <v>2</v>
      </c>
      <c r="Q104" s="1"/>
      <c r="R104" s="13" t="s">
        <v>203</v>
      </c>
      <c r="S104" s="35">
        <v>19326</v>
      </c>
      <c r="T104" s="35">
        <v>11163</v>
      </c>
      <c r="U104" s="35">
        <v>17822</v>
      </c>
      <c r="V104" s="35">
        <v>17583</v>
      </c>
      <c r="W104" s="35">
        <v>19047</v>
      </c>
      <c r="X104" s="35"/>
      <c r="Y104" s="53">
        <f t="shared" si="93"/>
        <v>31</v>
      </c>
      <c r="Z104" s="52" t="str">
        <f t="shared" si="94"/>
        <v>FM</v>
      </c>
      <c r="AA104" s="52" t="str">
        <f t="shared" si="95"/>
        <v>FM</v>
      </c>
      <c r="AB104" s="1"/>
      <c r="AC104" s="128">
        <f t="shared" si="96"/>
        <v>5.3667322582096342E-3</v>
      </c>
      <c r="AD104" s="128">
        <f t="shared" si="97"/>
        <v>5.3464231217593625E-3</v>
      </c>
      <c r="AE104" s="128">
        <f t="shared" si="98"/>
        <v>5.7039453302028097E-3</v>
      </c>
      <c r="AF104" s="128">
        <f t="shared" si="99"/>
        <v>5.8242663521171972E-3</v>
      </c>
      <c r="AG104" s="128">
        <f t="shared" si="100"/>
        <v>5.3998610273599196E-3</v>
      </c>
      <c r="AI104" s="129">
        <f t="shared" si="124"/>
        <v>0.996</v>
      </c>
      <c r="AJ104" s="51">
        <f t="shared" si="124"/>
        <v>0.995</v>
      </c>
      <c r="AK104" s="48">
        <f t="shared" si="124"/>
        <v>0.995</v>
      </c>
      <c r="AL104" s="51">
        <f t="shared" si="124"/>
        <v>0.99</v>
      </c>
      <c r="AM104" s="49">
        <f t="shared" si="124"/>
        <v>1</v>
      </c>
      <c r="AN104" s="15"/>
      <c r="AO104" s="106">
        <f t="shared" si="68"/>
        <v>0.92271778148799977</v>
      </c>
      <c r="AP104" s="106">
        <f t="shared" si="69"/>
        <v>0.93085125855868045</v>
      </c>
      <c r="AQ104" s="106">
        <f t="shared" si="70"/>
        <v>0.93849327567011243</v>
      </c>
      <c r="AR104" s="106">
        <f t="shared" si="71"/>
        <v>0.93324712799155241</v>
      </c>
      <c r="AS104" s="106">
        <f t="shared" si="72"/>
        <v>0.95124021367132949</v>
      </c>
      <c r="AT104" s="15"/>
      <c r="AU104" s="106">
        <f t="shared" si="107"/>
        <v>-7.7282218512000234E-2</v>
      </c>
      <c r="AV104" s="106">
        <f t="shared" si="108"/>
        <v>-6.914874144131955E-2</v>
      </c>
      <c r="AW104" s="106">
        <f t="shared" si="109"/>
        <v>-6.1506724329887574E-2</v>
      </c>
      <c r="AX104" s="106">
        <f t="shared" si="110"/>
        <v>-6.6752872008447595E-2</v>
      </c>
      <c r="AY104" s="106">
        <f t="shared" si="111"/>
        <v>-4.8759786328670507E-2</v>
      </c>
      <c r="AZ104" s="15"/>
      <c r="BA104" s="106">
        <f t="shared" si="101"/>
        <v>-7.7282218512000234E-2</v>
      </c>
      <c r="BB104" s="106">
        <f t="shared" si="102"/>
        <v>-6.914874144131955E-2</v>
      </c>
      <c r="BC104" s="106">
        <f t="shared" si="103"/>
        <v>-6.1506724329887574E-2</v>
      </c>
      <c r="BD104" s="107">
        <f t="shared" si="104"/>
        <v>-6.6752872008447595E-2</v>
      </c>
      <c r="BE104" s="106">
        <f t="shared" si="105"/>
        <v>-4.8759786328670507E-2</v>
      </c>
      <c r="BF104" s="109"/>
      <c r="BG104" s="223" t="str">
        <f t="shared" si="106"/>
        <v>31XX</v>
      </c>
      <c r="BH104" s="106">
        <f t="shared" si="112"/>
        <v>0.92271778148799977</v>
      </c>
      <c r="BI104" s="106">
        <f t="shared" si="113"/>
        <v>0.93085125855868045</v>
      </c>
      <c r="BJ104" s="106">
        <f t="shared" si="114"/>
        <v>0.93849327567011243</v>
      </c>
      <c r="BK104" s="106">
        <f t="shared" si="115"/>
        <v>0.93324712799155241</v>
      </c>
      <c r="BL104" s="106">
        <f t="shared" si="116"/>
        <v>0.95124021367132949</v>
      </c>
      <c r="BM104" s="109"/>
      <c r="BN104" s="15">
        <f>IF($Z104="NN",VLOOKUP("N",ylfactors,MATCH(BN$7,'Proposed Factors'!$J$3:$P$3,0),FALSE),IF('Query Result 1'!$Y104&lt;49,VLOOKUP("YA",ylfactors,MATCH(BN$7,'Proposed Factors'!$J$3:$P$3,0),FALSE),VLOOKUP("YB",ylfactors,MATCH(BN$7,'Proposed Factors'!$J$3:$P$3,0),FALSE)))</f>
        <v>1</v>
      </c>
      <c r="BO104" s="15">
        <f>IF($Z104="NN",VLOOKUP("N",ylfactors,MATCH(BO$7,'Proposed Factors'!$J$3:$P$3,0),FALSE),IF('Query Result 1'!$Y104&lt;49,VLOOKUP("YA",ylfactors,MATCH(BO$7,'Proposed Factors'!$J$3:$P$3,0),FALSE),VLOOKUP("YB",ylfactors,MATCH(BO$7,'Proposed Factors'!$J$3:$P$3,0),FALSE)))</f>
        <v>1</v>
      </c>
      <c r="BP104" s="15">
        <f>IF($Z104="NN",VLOOKUP("N",ylfactors,MATCH(BP$7,'Proposed Factors'!$J$3:$P$3,0),FALSE),IF('Query Result 1'!$Y104&lt;49,VLOOKUP("YA",ylfactors,MATCH(BP$7,'Proposed Factors'!$J$3:$P$3,0),FALSE),VLOOKUP("YB",ylfactors,MATCH(BP$7,'Proposed Factors'!$J$3:$P$3,0),FALSE)))</f>
        <v>1</v>
      </c>
      <c r="BQ104" s="15">
        <f>IF($Z104="NN",VLOOKUP("N",ylfactors,MATCH(BQ$7,'Proposed Factors'!$J$3:$P$3,0),FALSE),IF('Query Result 1'!$Y104&lt;49,VLOOKUP("YA",ylfactors,MATCH(BQ$7,'Proposed Factors'!$J$3:$P$3,0),FALSE),VLOOKUP("YB",ylfactors,MATCH(BQ$7,'Proposed Factors'!$J$3:$P$3,0),FALSE)))</f>
        <v>1</v>
      </c>
      <c r="BR104" s="15">
        <f>IF($Z104="NN",VLOOKUP("N",ylfactors,MATCH(BR$7,'Proposed Factors'!$J$3:$P$3,0),FALSE),IF('Query Result 1'!$Y104&lt;49,VLOOKUP("YA",ylfactors,MATCH(BR$7,'Proposed Factors'!$J$3:$P$3,0),FALSE),VLOOKUP("YB",ylfactors,MATCH(BR$7,'Proposed Factors'!$J$3:$P$3,0),FALSE)))</f>
        <v>1</v>
      </c>
      <c r="BS104" s="15"/>
      <c r="BT104" s="15" t="e">
        <f>IF($AA104="NN",1,IF($AA104="YY",VLOOKUP("YY",gsdfactors,MATCH(BT$7,'Proposed Factors'!$J$11:$P$11,0),FALSE),VLOOKUP(CONCATENATE($Z104,$AA104),gsdfactors,MATCH(BT$7,'Proposed Factors'!$J$11:$P$11,0),FALSE)))</f>
        <v>#N/A</v>
      </c>
      <c r="BU104" s="15" t="e">
        <f>IF($AA104="NN",1,IF($AA104="YY",VLOOKUP("YY",gsdfactors,MATCH(BU$7,'Proposed Factors'!$J$11:$P$11,0),FALSE),VLOOKUP(CONCATENATE($Z104,$AA104),gsdfactors,MATCH(BU$7,'Proposed Factors'!$J$11:$P$11,0),FALSE)))</f>
        <v>#N/A</v>
      </c>
      <c r="BV104" s="15" t="e">
        <f>IF($AA104="NN",1,IF($AA104="YY",VLOOKUP("YY",gsdfactors,MATCH(BV$7,'Proposed Factors'!$J$11:$P$11,0),FALSE),VLOOKUP(CONCATENATE($Z104,$AA104),gsdfactors,MATCH(BV$7,'Proposed Factors'!$J$11:$P$11,0),FALSE)))</f>
        <v>#N/A</v>
      </c>
      <c r="BW104" s="15" t="e">
        <f>IF($AA104="NN",1,IF($AA104="YY",VLOOKUP("YY",gsdfactors,MATCH(BW$7,'Proposed Factors'!$J$11:$P$11,0),FALSE),VLOOKUP(CONCATENATE($Z104,$AA104),gsdfactors,MATCH(BW$7,'Proposed Factors'!$J$11:$P$11,0),FALSE)))</f>
        <v>#N/A</v>
      </c>
      <c r="BX104" s="15" t="e">
        <f>IF($AA104="NN",1,IF($AA104="YY",VLOOKUP("YY",gsdfactors,MATCH(BX$7,'Proposed Factors'!$J$11:$P$11,0),FALSE),VLOOKUP(CONCATENATE($Z104,$AA104),gsdfactors,MATCH(BX$7,'Proposed Factors'!$J$11:$P$11,0),FALSE)))</f>
        <v>#N/A</v>
      </c>
      <c r="BZ104" s="55" t="e">
        <f t="shared" si="73"/>
        <v>#N/A</v>
      </c>
      <c r="CA104" s="55" t="e">
        <f t="shared" si="74"/>
        <v>#N/A</v>
      </c>
      <c r="CB104" s="55" t="e">
        <f t="shared" si="75"/>
        <v>#N/A</v>
      </c>
      <c r="CC104" s="55" t="e">
        <f t="shared" si="76"/>
        <v>#N/A</v>
      </c>
      <c r="CD104" s="55" t="e">
        <f t="shared" si="77"/>
        <v>#N/A</v>
      </c>
      <c r="CF104" s="55" t="e">
        <f t="shared" si="78"/>
        <v>#N/A</v>
      </c>
      <c r="CG104" s="55" t="e">
        <f t="shared" si="79"/>
        <v>#N/A</v>
      </c>
      <c r="CH104" s="55" t="e">
        <f t="shared" si="80"/>
        <v>#N/A</v>
      </c>
      <c r="CI104" s="55" t="e">
        <f t="shared" si="81"/>
        <v>#N/A</v>
      </c>
      <c r="CJ104" s="55" t="e">
        <f t="shared" si="82"/>
        <v>#N/A</v>
      </c>
      <c r="CL104" s="55" t="str">
        <f t="shared" si="83"/>
        <v>31FM</v>
      </c>
      <c r="CM104" s="58">
        <f t="shared" si="84"/>
        <v>5.3667322582096342E-3</v>
      </c>
      <c r="CN104" s="58">
        <f t="shared" si="85"/>
        <v>5.3464231217593625E-3</v>
      </c>
      <c r="CO104" s="58">
        <f t="shared" si="86"/>
        <v>5.7039453302028097E-3</v>
      </c>
      <c r="CP104" s="58">
        <f t="shared" si="87"/>
        <v>5.8242663521171972E-3</v>
      </c>
      <c r="CQ104" s="58">
        <f t="shared" si="88"/>
        <v>5.3998610273599196E-3</v>
      </c>
      <c r="CR104" s="5">
        <f t="shared" si="117"/>
        <v>0.92271778148799977</v>
      </c>
      <c r="CS104" s="5">
        <f t="shared" si="118"/>
        <v>0.93085125855868045</v>
      </c>
      <c r="CT104" s="5">
        <f t="shared" si="119"/>
        <v>0.93849327567011243</v>
      </c>
      <c r="CU104" s="5">
        <f t="shared" si="120"/>
        <v>0.93324712799155241</v>
      </c>
      <c r="CV104" s="5">
        <f t="shared" si="121"/>
        <v>0.95124021367132949</v>
      </c>
    </row>
    <row r="105" spans="1:100" x14ac:dyDescent="0.25">
      <c r="A105" s="174" t="str">
        <f t="shared" si="89"/>
        <v>NNNN</v>
      </c>
      <c r="B105" s="174" t="str">
        <f t="shared" si="90"/>
        <v>NNNN</v>
      </c>
      <c r="C105" s="29" t="str">
        <f t="shared" si="91"/>
        <v>NN</v>
      </c>
      <c r="D105" s="29" t="str">
        <f t="shared" si="92"/>
        <v>N</v>
      </c>
      <c r="E105" s="29" t="str">
        <f t="shared" si="67"/>
        <v>N</v>
      </c>
      <c r="F105" s="175" t="s">
        <v>5</v>
      </c>
      <c r="G105" s="175" t="s">
        <v>6</v>
      </c>
      <c r="H105" s="175" t="s">
        <v>8</v>
      </c>
      <c r="I105" s="176">
        <v>2</v>
      </c>
      <c r="J105" s="175" t="s">
        <v>5</v>
      </c>
      <c r="K105" s="175" t="s">
        <v>5</v>
      </c>
      <c r="L105" s="176">
        <v>427</v>
      </c>
      <c r="M105" s="176">
        <v>192</v>
      </c>
      <c r="N105" s="176">
        <v>352</v>
      </c>
      <c r="O105" s="176">
        <v>334</v>
      </c>
      <c r="P105" s="176">
        <v>409</v>
      </c>
      <c r="Q105" s="1"/>
      <c r="R105" s="13" t="s">
        <v>287</v>
      </c>
      <c r="S105" s="35">
        <v>8814</v>
      </c>
      <c r="T105" s="35">
        <v>4807</v>
      </c>
      <c r="U105" s="35">
        <v>7941</v>
      </c>
      <c r="V105" s="35">
        <v>7833</v>
      </c>
      <c r="W105" s="35">
        <v>8653</v>
      </c>
      <c r="X105" s="35"/>
      <c r="Y105" s="53">
        <f t="shared" si="93"/>
        <v>31</v>
      </c>
      <c r="Z105" s="52" t="str">
        <f t="shared" si="94"/>
        <v>FS</v>
      </c>
      <c r="AA105" s="52" t="str">
        <f t="shared" si="95"/>
        <v>FS</v>
      </c>
      <c r="AB105" s="1"/>
      <c r="AC105" s="128">
        <f t="shared" si="96"/>
        <v>2.4476031317323664E-3</v>
      </c>
      <c r="AD105" s="128">
        <f t="shared" si="97"/>
        <v>2.3022714275998616E-3</v>
      </c>
      <c r="AE105" s="128">
        <f t="shared" si="98"/>
        <v>2.5415233905925548E-3</v>
      </c>
      <c r="AF105" s="128">
        <f t="shared" si="99"/>
        <v>2.5946356330622763E-3</v>
      </c>
      <c r="AG105" s="128">
        <f t="shared" si="100"/>
        <v>2.4531420942796966E-3</v>
      </c>
      <c r="AI105" s="129">
        <f t="shared" si="124"/>
        <v>0.996</v>
      </c>
      <c r="AJ105" s="51">
        <f t="shared" si="124"/>
        <v>0.995</v>
      </c>
      <c r="AK105" s="48">
        <f t="shared" si="124"/>
        <v>0.995</v>
      </c>
      <c r="AL105" s="51">
        <f t="shared" si="124"/>
        <v>0.99</v>
      </c>
      <c r="AM105" s="49">
        <f t="shared" si="124"/>
        <v>1</v>
      </c>
      <c r="AN105" s="15"/>
      <c r="AO105" s="106">
        <f t="shared" si="68"/>
        <v>0.92271778148799977</v>
      </c>
      <c r="AP105" s="106">
        <f t="shared" si="69"/>
        <v>0.93085125855868045</v>
      </c>
      <c r="AQ105" s="106">
        <f t="shared" si="70"/>
        <v>0.93849327567011243</v>
      </c>
      <c r="AR105" s="106">
        <f t="shared" si="71"/>
        <v>0.93324712799155241</v>
      </c>
      <c r="AS105" s="106">
        <f t="shared" si="72"/>
        <v>0.95124021367132949</v>
      </c>
      <c r="AT105" s="15"/>
      <c r="AU105" s="106">
        <f t="shared" si="107"/>
        <v>-7.7282218512000234E-2</v>
      </c>
      <c r="AV105" s="106">
        <f t="shared" si="108"/>
        <v>-6.914874144131955E-2</v>
      </c>
      <c r="AW105" s="106">
        <f t="shared" si="109"/>
        <v>-6.1506724329887574E-2</v>
      </c>
      <c r="AX105" s="106">
        <f t="shared" si="110"/>
        <v>-6.6752872008447595E-2</v>
      </c>
      <c r="AY105" s="106">
        <f t="shared" si="111"/>
        <v>-4.8759786328670507E-2</v>
      </c>
      <c r="AZ105" s="15"/>
      <c r="BA105" s="106">
        <f t="shared" si="101"/>
        <v>-7.7282218512000234E-2</v>
      </c>
      <c r="BB105" s="106">
        <f t="shared" si="102"/>
        <v>-6.914874144131955E-2</v>
      </c>
      <c r="BC105" s="106">
        <f t="shared" si="103"/>
        <v>-6.1506724329887574E-2</v>
      </c>
      <c r="BD105" s="107">
        <f t="shared" si="104"/>
        <v>-6.6752872008447595E-2</v>
      </c>
      <c r="BE105" s="106">
        <f t="shared" si="105"/>
        <v>-4.8759786328670507E-2</v>
      </c>
      <c r="BF105" s="109"/>
      <c r="BG105" s="223" t="str">
        <f t="shared" si="106"/>
        <v>31XX</v>
      </c>
      <c r="BH105" s="106">
        <f t="shared" si="112"/>
        <v>0.92271778148799977</v>
      </c>
      <c r="BI105" s="106">
        <f t="shared" si="113"/>
        <v>0.93085125855868045</v>
      </c>
      <c r="BJ105" s="106">
        <f t="shared" si="114"/>
        <v>0.93849327567011243</v>
      </c>
      <c r="BK105" s="106">
        <f t="shared" si="115"/>
        <v>0.93324712799155241</v>
      </c>
      <c r="BL105" s="106">
        <f t="shared" si="116"/>
        <v>0.95124021367132949</v>
      </c>
      <c r="BM105" s="109"/>
      <c r="BN105" s="15">
        <f>IF($Z105="NN",VLOOKUP("N",ylfactors,MATCH(BN$7,'Proposed Factors'!$J$3:$P$3,0),FALSE),IF('Query Result 1'!$Y105&lt;49,VLOOKUP("YA",ylfactors,MATCH(BN$7,'Proposed Factors'!$J$3:$P$3,0),FALSE),VLOOKUP("YB",ylfactors,MATCH(BN$7,'Proposed Factors'!$J$3:$P$3,0),FALSE)))</f>
        <v>1</v>
      </c>
      <c r="BO105" s="15">
        <f>IF($Z105="NN",VLOOKUP("N",ylfactors,MATCH(BO$7,'Proposed Factors'!$J$3:$P$3,0),FALSE),IF('Query Result 1'!$Y105&lt;49,VLOOKUP("YA",ylfactors,MATCH(BO$7,'Proposed Factors'!$J$3:$P$3,0),FALSE),VLOOKUP("YB",ylfactors,MATCH(BO$7,'Proposed Factors'!$J$3:$P$3,0),FALSE)))</f>
        <v>1</v>
      </c>
      <c r="BP105" s="15">
        <f>IF($Z105="NN",VLOOKUP("N",ylfactors,MATCH(BP$7,'Proposed Factors'!$J$3:$P$3,0),FALSE),IF('Query Result 1'!$Y105&lt;49,VLOOKUP("YA",ylfactors,MATCH(BP$7,'Proposed Factors'!$J$3:$P$3,0),FALSE),VLOOKUP("YB",ylfactors,MATCH(BP$7,'Proposed Factors'!$J$3:$P$3,0),FALSE)))</f>
        <v>1</v>
      </c>
      <c r="BQ105" s="15">
        <f>IF($Z105="NN",VLOOKUP("N",ylfactors,MATCH(BQ$7,'Proposed Factors'!$J$3:$P$3,0),FALSE),IF('Query Result 1'!$Y105&lt;49,VLOOKUP("YA",ylfactors,MATCH(BQ$7,'Proposed Factors'!$J$3:$P$3,0),FALSE),VLOOKUP("YB",ylfactors,MATCH(BQ$7,'Proposed Factors'!$J$3:$P$3,0),FALSE)))</f>
        <v>1</v>
      </c>
      <c r="BR105" s="15">
        <f>IF($Z105="NN",VLOOKUP("N",ylfactors,MATCH(BR$7,'Proposed Factors'!$J$3:$P$3,0),FALSE),IF('Query Result 1'!$Y105&lt;49,VLOOKUP("YA",ylfactors,MATCH(BR$7,'Proposed Factors'!$J$3:$P$3,0),FALSE),VLOOKUP("YB",ylfactors,MATCH(BR$7,'Proposed Factors'!$J$3:$P$3,0),FALSE)))</f>
        <v>1</v>
      </c>
      <c r="BS105" s="15"/>
      <c r="BT105" s="15" t="e">
        <f>IF($AA105="NN",1,IF($AA105="YY",VLOOKUP("YY",gsdfactors,MATCH(BT$7,'Proposed Factors'!$J$11:$P$11,0),FALSE),VLOOKUP(CONCATENATE($Z105,$AA105),gsdfactors,MATCH(BT$7,'Proposed Factors'!$J$11:$P$11,0),FALSE)))</f>
        <v>#N/A</v>
      </c>
      <c r="BU105" s="15" t="e">
        <f>IF($AA105="NN",1,IF($AA105="YY",VLOOKUP("YY",gsdfactors,MATCH(BU$7,'Proposed Factors'!$J$11:$P$11,0),FALSE),VLOOKUP(CONCATENATE($Z105,$AA105),gsdfactors,MATCH(BU$7,'Proposed Factors'!$J$11:$P$11,0),FALSE)))</f>
        <v>#N/A</v>
      </c>
      <c r="BV105" s="15" t="e">
        <f>IF($AA105="NN",1,IF($AA105="YY",VLOOKUP("YY",gsdfactors,MATCH(BV$7,'Proposed Factors'!$J$11:$P$11,0),FALSE),VLOOKUP(CONCATENATE($Z105,$AA105),gsdfactors,MATCH(BV$7,'Proposed Factors'!$J$11:$P$11,0),FALSE)))</f>
        <v>#N/A</v>
      </c>
      <c r="BW105" s="15" t="e">
        <f>IF($AA105="NN",1,IF($AA105="YY",VLOOKUP("YY",gsdfactors,MATCH(BW$7,'Proposed Factors'!$J$11:$P$11,0),FALSE),VLOOKUP(CONCATENATE($Z105,$AA105),gsdfactors,MATCH(BW$7,'Proposed Factors'!$J$11:$P$11,0),FALSE)))</f>
        <v>#N/A</v>
      </c>
      <c r="BX105" s="15" t="e">
        <f>IF($AA105="NN",1,IF($AA105="YY",VLOOKUP("YY",gsdfactors,MATCH(BX$7,'Proposed Factors'!$J$11:$P$11,0),FALSE),VLOOKUP(CONCATENATE($Z105,$AA105),gsdfactors,MATCH(BX$7,'Proposed Factors'!$J$11:$P$11,0),FALSE)))</f>
        <v>#N/A</v>
      </c>
      <c r="BZ105" s="55" t="e">
        <f t="shared" si="73"/>
        <v>#N/A</v>
      </c>
      <c r="CA105" s="55" t="e">
        <f t="shared" si="74"/>
        <v>#N/A</v>
      </c>
      <c r="CB105" s="55" t="e">
        <f t="shared" si="75"/>
        <v>#N/A</v>
      </c>
      <c r="CC105" s="55" t="e">
        <f t="shared" si="76"/>
        <v>#N/A</v>
      </c>
      <c r="CD105" s="55" t="e">
        <f t="shared" si="77"/>
        <v>#N/A</v>
      </c>
      <c r="CF105" s="55" t="e">
        <f t="shared" si="78"/>
        <v>#N/A</v>
      </c>
      <c r="CG105" s="55" t="e">
        <f t="shared" si="79"/>
        <v>#N/A</v>
      </c>
      <c r="CH105" s="55" t="e">
        <f t="shared" si="80"/>
        <v>#N/A</v>
      </c>
      <c r="CI105" s="55" t="e">
        <f t="shared" si="81"/>
        <v>#N/A</v>
      </c>
      <c r="CJ105" s="55" t="e">
        <f t="shared" si="82"/>
        <v>#N/A</v>
      </c>
      <c r="CL105" s="55" t="str">
        <f t="shared" si="83"/>
        <v>31FS</v>
      </c>
      <c r="CM105" s="58">
        <f t="shared" si="84"/>
        <v>2.4476031317323664E-3</v>
      </c>
      <c r="CN105" s="58">
        <f t="shared" si="85"/>
        <v>2.3022714275998616E-3</v>
      </c>
      <c r="CO105" s="58">
        <f t="shared" si="86"/>
        <v>2.5415233905925548E-3</v>
      </c>
      <c r="CP105" s="58">
        <f t="shared" si="87"/>
        <v>2.5946356330622763E-3</v>
      </c>
      <c r="CQ105" s="58">
        <f t="shared" si="88"/>
        <v>2.4531420942796966E-3</v>
      </c>
      <c r="CR105" s="5">
        <f t="shared" si="117"/>
        <v>0.92271778148799977</v>
      </c>
      <c r="CS105" s="5">
        <f t="shared" si="118"/>
        <v>0.93085125855868045</v>
      </c>
      <c r="CT105" s="5">
        <f t="shared" si="119"/>
        <v>0.93849327567011243</v>
      </c>
      <c r="CU105" s="5">
        <f t="shared" si="120"/>
        <v>0.93324712799155241</v>
      </c>
      <c r="CV105" s="5">
        <f t="shared" si="121"/>
        <v>0.95124021367132949</v>
      </c>
    </row>
    <row r="106" spans="1:100" x14ac:dyDescent="0.25">
      <c r="A106" s="174" t="str">
        <f t="shared" si="89"/>
        <v>NNNN</v>
      </c>
      <c r="B106" s="174" t="str">
        <f t="shared" si="90"/>
        <v>NNNN</v>
      </c>
      <c r="C106" s="29" t="str">
        <f t="shared" si="91"/>
        <v>NN</v>
      </c>
      <c r="D106" s="29" t="str">
        <f t="shared" si="92"/>
        <v>N</v>
      </c>
      <c r="E106" s="29" t="str">
        <f t="shared" si="67"/>
        <v>N</v>
      </c>
      <c r="F106" s="175" t="s">
        <v>5</v>
      </c>
      <c r="G106" s="175" t="s">
        <v>6</v>
      </c>
      <c r="H106" s="175" t="s">
        <v>8</v>
      </c>
      <c r="I106" s="176">
        <v>2</v>
      </c>
      <c r="J106" s="175" t="s">
        <v>9</v>
      </c>
      <c r="K106" s="175" t="s">
        <v>5</v>
      </c>
      <c r="L106" s="176">
        <v>2</v>
      </c>
      <c r="M106" s="176">
        <v>2</v>
      </c>
      <c r="N106" s="176">
        <v>2</v>
      </c>
      <c r="O106" s="176">
        <v>2</v>
      </c>
      <c r="P106" s="176">
        <v>2</v>
      </c>
      <c r="Q106" s="1"/>
      <c r="R106" s="13" t="s">
        <v>371</v>
      </c>
      <c r="S106" s="35">
        <v>19101</v>
      </c>
      <c r="T106" s="35">
        <v>10421</v>
      </c>
      <c r="U106" s="35">
        <v>16639</v>
      </c>
      <c r="V106" s="35">
        <v>16360</v>
      </c>
      <c r="W106" s="35">
        <v>18705</v>
      </c>
      <c r="X106" s="35"/>
      <c r="Y106" s="53">
        <f t="shared" si="93"/>
        <v>31</v>
      </c>
      <c r="Z106" s="52" t="str">
        <f t="shared" si="94"/>
        <v>MM</v>
      </c>
      <c r="AA106" s="52" t="str">
        <f t="shared" si="95"/>
        <v>MM</v>
      </c>
      <c r="AB106" s="1"/>
      <c r="AC106" s="128">
        <f t="shared" si="96"/>
        <v>5.3042508984819528E-3</v>
      </c>
      <c r="AD106" s="128">
        <f t="shared" si="97"/>
        <v>4.9910485847759851E-3</v>
      </c>
      <c r="AE106" s="128">
        <f t="shared" si="98"/>
        <v>5.3253252356213979E-3</v>
      </c>
      <c r="AF106" s="128">
        <f t="shared" si="99"/>
        <v>5.4191547244860005E-3</v>
      </c>
      <c r="AG106" s="128">
        <f t="shared" si="100"/>
        <v>5.3029033714898565E-3</v>
      </c>
      <c r="AI106" s="129">
        <f t="shared" si="124"/>
        <v>0.996</v>
      </c>
      <c r="AJ106" s="51">
        <f t="shared" si="124"/>
        <v>0.995</v>
      </c>
      <c r="AK106" s="48">
        <f t="shared" si="124"/>
        <v>0.995</v>
      </c>
      <c r="AL106" s="51">
        <f t="shared" si="124"/>
        <v>0.99</v>
      </c>
      <c r="AM106" s="49">
        <f t="shared" si="124"/>
        <v>1</v>
      </c>
      <c r="AN106" s="15"/>
      <c r="AO106" s="106">
        <f t="shared" si="68"/>
        <v>0.92271778148799977</v>
      </c>
      <c r="AP106" s="106">
        <f t="shared" si="69"/>
        <v>0.93085125855868045</v>
      </c>
      <c r="AQ106" s="106">
        <f t="shared" si="70"/>
        <v>0.93849327567011243</v>
      </c>
      <c r="AR106" s="106">
        <f t="shared" si="71"/>
        <v>0.93324712799155241</v>
      </c>
      <c r="AS106" s="106">
        <f t="shared" si="72"/>
        <v>0.95124021367132949</v>
      </c>
      <c r="AT106" s="15"/>
      <c r="AU106" s="106">
        <f t="shared" si="107"/>
        <v>-7.7282218512000234E-2</v>
      </c>
      <c r="AV106" s="106">
        <f t="shared" si="108"/>
        <v>-6.914874144131955E-2</v>
      </c>
      <c r="AW106" s="106">
        <f t="shared" si="109"/>
        <v>-6.1506724329887574E-2</v>
      </c>
      <c r="AX106" s="106">
        <f t="shared" si="110"/>
        <v>-6.6752872008447595E-2</v>
      </c>
      <c r="AY106" s="106">
        <f t="shared" si="111"/>
        <v>-4.8759786328670507E-2</v>
      </c>
      <c r="AZ106" s="15"/>
      <c r="BA106" s="106">
        <f t="shared" si="101"/>
        <v>-7.7282218512000234E-2</v>
      </c>
      <c r="BB106" s="106">
        <f t="shared" si="102"/>
        <v>-6.914874144131955E-2</v>
      </c>
      <c r="BC106" s="106">
        <f t="shared" si="103"/>
        <v>-6.1506724329887574E-2</v>
      </c>
      <c r="BD106" s="107">
        <f t="shared" si="104"/>
        <v>-6.6752872008447595E-2</v>
      </c>
      <c r="BE106" s="106">
        <f t="shared" si="105"/>
        <v>-4.8759786328670507E-2</v>
      </c>
      <c r="BF106" s="109"/>
      <c r="BG106" s="223" t="str">
        <f t="shared" si="106"/>
        <v>31XX</v>
      </c>
      <c r="BH106" s="106">
        <f t="shared" si="112"/>
        <v>0.92271778148799977</v>
      </c>
      <c r="BI106" s="106">
        <f t="shared" si="113"/>
        <v>0.93085125855868045</v>
      </c>
      <c r="BJ106" s="106">
        <f t="shared" si="114"/>
        <v>0.93849327567011243</v>
      </c>
      <c r="BK106" s="106">
        <f t="shared" si="115"/>
        <v>0.93324712799155241</v>
      </c>
      <c r="BL106" s="106">
        <f t="shared" si="116"/>
        <v>0.95124021367132949</v>
      </c>
      <c r="BM106" s="109"/>
      <c r="BN106" s="15">
        <f>IF($Z106="NN",VLOOKUP("N",ylfactors,MATCH(BN$7,'Proposed Factors'!$J$3:$P$3,0),FALSE),IF('Query Result 1'!$Y106&lt;49,VLOOKUP("YA",ylfactors,MATCH(BN$7,'Proposed Factors'!$J$3:$P$3,0),FALSE),VLOOKUP("YB",ylfactors,MATCH(BN$7,'Proposed Factors'!$J$3:$P$3,0),FALSE)))</f>
        <v>1</v>
      </c>
      <c r="BO106" s="15">
        <f>IF($Z106="NN",VLOOKUP("N",ylfactors,MATCH(BO$7,'Proposed Factors'!$J$3:$P$3,0),FALSE),IF('Query Result 1'!$Y106&lt;49,VLOOKUP("YA",ylfactors,MATCH(BO$7,'Proposed Factors'!$J$3:$P$3,0),FALSE),VLOOKUP("YB",ylfactors,MATCH(BO$7,'Proposed Factors'!$J$3:$P$3,0),FALSE)))</f>
        <v>1</v>
      </c>
      <c r="BP106" s="15">
        <f>IF($Z106="NN",VLOOKUP("N",ylfactors,MATCH(BP$7,'Proposed Factors'!$J$3:$P$3,0),FALSE),IF('Query Result 1'!$Y106&lt;49,VLOOKUP("YA",ylfactors,MATCH(BP$7,'Proposed Factors'!$J$3:$P$3,0),FALSE),VLOOKUP("YB",ylfactors,MATCH(BP$7,'Proposed Factors'!$J$3:$P$3,0),FALSE)))</f>
        <v>1</v>
      </c>
      <c r="BQ106" s="15">
        <f>IF($Z106="NN",VLOOKUP("N",ylfactors,MATCH(BQ$7,'Proposed Factors'!$J$3:$P$3,0),FALSE),IF('Query Result 1'!$Y106&lt;49,VLOOKUP("YA",ylfactors,MATCH(BQ$7,'Proposed Factors'!$J$3:$P$3,0),FALSE),VLOOKUP("YB",ylfactors,MATCH(BQ$7,'Proposed Factors'!$J$3:$P$3,0),FALSE)))</f>
        <v>1</v>
      </c>
      <c r="BR106" s="15">
        <f>IF($Z106="NN",VLOOKUP("N",ylfactors,MATCH(BR$7,'Proposed Factors'!$J$3:$P$3,0),FALSE),IF('Query Result 1'!$Y106&lt;49,VLOOKUP("YA",ylfactors,MATCH(BR$7,'Proposed Factors'!$J$3:$P$3,0),FALSE),VLOOKUP("YB",ylfactors,MATCH(BR$7,'Proposed Factors'!$J$3:$P$3,0),FALSE)))</f>
        <v>1</v>
      </c>
      <c r="BS106" s="15"/>
      <c r="BT106" s="15" t="e">
        <f>IF($AA106="NN",1,IF($AA106="YY",VLOOKUP("YY",gsdfactors,MATCH(BT$7,'Proposed Factors'!$J$11:$P$11,0),FALSE),VLOOKUP(CONCATENATE($Z106,$AA106),gsdfactors,MATCH(BT$7,'Proposed Factors'!$J$11:$P$11,0),FALSE)))</f>
        <v>#N/A</v>
      </c>
      <c r="BU106" s="15" t="e">
        <f>IF($AA106="NN",1,IF($AA106="YY",VLOOKUP("YY",gsdfactors,MATCH(BU$7,'Proposed Factors'!$J$11:$P$11,0),FALSE),VLOOKUP(CONCATENATE($Z106,$AA106),gsdfactors,MATCH(BU$7,'Proposed Factors'!$J$11:$P$11,0),FALSE)))</f>
        <v>#N/A</v>
      </c>
      <c r="BV106" s="15" t="e">
        <f>IF($AA106="NN",1,IF($AA106="YY",VLOOKUP("YY",gsdfactors,MATCH(BV$7,'Proposed Factors'!$J$11:$P$11,0),FALSE),VLOOKUP(CONCATENATE($Z106,$AA106),gsdfactors,MATCH(BV$7,'Proposed Factors'!$J$11:$P$11,0),FALSE)))</f>
        <v>#N/A</v>
      </c>
      <c r="BW106" s="15" t="e">
        <f>IF($AA106="NN",1,IF($AA106="YY",VLOOKUP("YY",gsdfactors,MATCH(BW$7,'Proposed Factors'!$J$11:$P$11,0),FALSE),VLOOKUP(CONCATENATE($Z106,$AA106),gsdfactors,MATCH(BW$7,'Proposed Factors'!$J$11:$P$11,0),FALSE)))</f>
        <v>#N/A</v>
      </c>
      <c r="BX106" s="15" t="e">
        <f>IF($AA106="NN",1,IF($AA106="YY",VLOOKUP("YY",gsdfactors,MATCH(BX$7,'Proposed Factors'!$J$11:$P$11,0),FALSE),VLOOKUP(CONCATENATE($Z106,$AA106),gsdfactors,MATCH(BX$7,'Proposed Factors'!$J$11:$P$11,0),FALSE)))</f>
        <v>#N/A</v>
      </c>
      <c r="BZ106" s="55" t="e">
        <f t="shared" si="73"/>
        <v>#N/A</v>
      </c>
      <c r="CA106" s="55" t="e">
        <f t="shared" si="74"/>
        <v>#N/A</v>
      </c>
      <c r="CB106" s="55" t="e">
        <f t="shared" si="75"/>
        <v>#N/A</v>
      </c>
      <c r="CC106" s="55" t="e">
        <f t="shared" si="76"/>
        <v>#N/A</v>
      </c>
      <c r="CD106" s="55" t="e">
        <f t="shared" si="77"/>
        <v>#N/A</v>
      </c>
      <c r="CF106" s="55" t="e">
        <f t="shared" si="78"/>
        <v>#N/A</v>
      </c>
      <c r="CG106" s="55" t="e">
        <f t="shared" si="79"/>
        <v>#N/A</v>
      </c>
      <c r="CH106" s="55" t="e">
        <f t="shared" si="80"/>
        <v>#N/A</v>
      </c>
      <c r="CI106" s="55" t="e">
        <f t="shared" si="81"/>
        <v>#N/A</v>
      </c>
      <c r="CJ106" s="55" t="e">
        <f t="shared" si="82"/>
        <v>#N/A</v>
      </c>
      <c r="CL106" s="55" t="str">
        <f t="shared" si="83"/>
        <v>31MM</v>
      </c>
      <c r="CM106" s="58">
        <f t="shared" si="84"/>
        <v>5.3042508984819528E-3</v>
      </c>
      <c r="CN106" s="58">
        <f t="shared" si="85"/>
        <v>4.9910485847759851E-3</v>
      </c>
      <c r="CO106" s="58">
        <f t="shared" si="86"/>
        <v>5.3253252356213979E-3</v>
      </c>
      <c r="CP106" s="58">
        <f t="shared" si="87"/>
        <v>5.4191547244860005E-3</v>
      </c>
      <c r="CQ106" s="58">
        <f t="shared" si="88"/>
        <v>5.3029033714898565E-3</v>
      </c>
      <c r="CR106" s="5">
        <f t="shared" si="117"/>
        <v>0.92271778148799977</v>
      </c>
      <c r="CS106" s="5">
        <f t="shared" si="118"/>
        <v>0.93085125855868045</v>
      </c>
      <c r="CT106" s="5">
        <f t="shared" si="119"/>
        <v>0.93849327567011243</v>
      </c>
      <c r="CU106" s="5">
        <f t="shared" si="120"/>
        <v>0.93324712799155241</v>
      </c>
      <c r="CV106" s="5">
        <f t="shared" si="121"/>
        <v>0.95124021367132949</v>
      </c>
    </row>
    <row r="107" spans="1:100" x14ac:dyDescent="0.25">
      <c r="A107" s="174" t="str">
        <f t="shared" si="89"/>
        <v>NNNN</v>
      </c>
      <c r="B107" s="174" t="str">
        <f t="shared" si="90"/>
        <v>NNNN</v>
      </c>
      <c r="C107" s="29" t="str">
        <f t="shared" si="91"/>
        <v>NN</v>
      </c>
      <c r="D107" s="29" t="str">
        <f t="shared" si="92"/>
        <v>N</v>
      </c>
      <c r="E107" s="29" t="str">
        <f t="shared" si="67"/>
        <v>N</v>
      </c>
      <c r="F107" s="175" t="s">
        <v>5</v>
      </c>
      <c r="G107" s="175" t="s">
        <v>6</v>
      </c>
      <c r="H107" s="175" t="s">
        <v>8</v>
      </c>
      <c r="I107" s="176">
        <v>3</v>
      </c>
      <c r="J107" s="175" t="s">
        <v>5</v>
      </c>
      <c r="K107" s="175" t="s">
        <v>5</v>
      </c>
      <c r="L107" s="176">
        <v>510</v>
      </c>
      <c r="M107" s="176">
        <v>236</v>
      </c>
      <c r="N107" s="176">
        <v>405</v>
      </c>
      <c r="O107" s="176">
        <v>388</v>
      </c>
      <c r="P107" s="176">
        <v>499</v>
      </c>
      <c r="Q107" s="1"/>
      <c r="R107" s="13" t="s">
        <v>455</v>
      </c>
      <c r="S107" s="35">
        <v>7500</v>
      </c>
      <c r="T107" s="35">
        <v>3685</v>
      </c>
      <c r="U107" s="35">
        <v>6150</v>
      </c>
      <c r="V107" s="35">
        <v>5963</v>
      </c>
      <c r="W107" s="35">
        <v>7259</v>
      </c>
      <c r="X107" s="35"/>
      <c r="Y107" s="53">
        <f t="shared" si="93"/>
        <v>31</v>
      </c>
      <c r="Z107" s="52" t="str">
        <f t="shared" si="94"/>
        <v>MS</v>
      </c>
      <c r="AA107" s="52" t="str">
        <f t="shared" si="95"/>
        <v>MS</v>
      </c>
      <c r="AB107" s="1"/>
      <c r="AC107" s="128">
        <f t="shared" si="96"/>
        <v>2.0827119909227081E-3</v>
      </c>
      <c r="AD107" s="128">
        <f t="shared" si="97"/>
        <v>1.7648991493042418E-3</v>
      </c>
      <c r="AE107" s="128">
        <f t="shared" si="98"/>
        <v>1.9683124105458016E-3</v>
      </c>
      <c r="AF107" s="128">
        <f t="shared" si="99"/>
        <v>1.975209023356358E-3</v>
      </c>
      <c r="AG107" s="128">
        <f t="shared" si="100"/>
        <v>2.0579404209379775E-3</v>
      </c>
      <c r="AI107" s="129">
        <f t="shared" si="124"/>
        <v>0.996</v>
      </c>
      <c r="AJ107" s="51">
        <f t="shared" si="124"/>
        <v>0.995</v>
      </c>
      <c r="AK107" s="48">
        <f t="shared" si="124"/>
        <v>0.995</v>
      </c>
      <c r="AL107" s="51">
        <f t="shared" si="124"/>
        <v>0.99</v>
      </c>
      <c r="AM107" s="49">
        <f t="shared" si="124"/>
        <v>1</v>
      </c>
      <c r="AN107" s="15"/>
      <c r="AO107" s="106">
        <f t="shared" si="68"/>
        <v>0.92271778148799977</v>
      </c>
      <c r="AP107" s="106">
        <f t="shared" si="69"/>
        <v>0.93085125855868045</v>
      </c>
      <c r="AQ107" s="106">
        <f t="shared" si="70"/>
        <v>0.93849327567011243</v>
      </c>
      <c r="AR107" s="106">
        <f t="shared" si="71"/>
        <v>0.93324712799155241</v>
      </c>
      <c r="AS107" s="106">
        <f t="shared" si="72"/>
        <v>0.95124021367132949</v>
      </c>
      <c r="AT107" s="15"/>
      <c r="AU107" s="106">
        <f t="shared" si="107"/>
        <v>-7.7282218512000234E-2</v>
      </c>
      <c r="AV107" s="106">
        <f t="shared" si="108"/>
        <v>-6.914874144131955E-2</v>
      </c>
      <c r="AW107" s="106">
        <f t="shared" si="109"/>
        <v>-6.1506724329887574E-2</v>
      </c>
      <c r="AX107" s="106">
        <f t="shared" si="110"/>
        <v>-6.6752872008447595E-2</v>
      </c>
      <c r="AY107" s="106">
        <f t="shared" si="111"/>
        <v>-4.8759786328670507E-2</v>
      </c>
      <c r="AZ107" s="15"/>
      <c r="BA107" s="106">
        <f t="shared" si="101"/>
        <v>-7.7282218512000234E-2</v>
      </c>
      <c r="BB107" s="106">
        <f t="shared" si="102"/>
        <v>-6.914874144131955E-2</v>
      </c>
      <c r="BC107" s="106">
        <f t="shared" si="103"/>
        <v>-6.1506724329887574E-2</v>
      </c>
      <c r="BD107" s="107">
        <f t="shared" si="104"/>
        <v>-6.6752872008447595E-2</v>
      </c>
      <c r="BE107" s="106">
        <f t="shared" si="105"/>
        <v>-4.8759786328670507E-2</v>
      </c>
      <c r="BF107" s="109"/>
      <c r="BG107" s="223" t="str">
        <f t="shared" si="106"/>
        <v>31XX</v>
      </c>
      <c r="BH107" s="106">
        <f t="shared" si="112"/>
        <v>0.92271778148799977</v>
      </c>
      <c r="BI107" s="106">
        <f t="shared" si="113"/>
        <v>0.93085125855868045</v>
      </c>
      <c r="BJ107" s="106">
        <f t="shared" si="114"/>
        <v>0.93849327567011243</v>
      </c>
      <c r="BK107" s="106">
        <f t="shared" si="115"/>
        <v>0.93324712799155241</v>
      </c>
      <c r="BL107" s="106">
        <f t="shared" si="116"/>
        <v>0.95124021367132949</v>
      </c>
      <c r="BM107" s="109"/>
      <c r="BN107" s="15">
        <f>IF($Z107="NN",VLOOKUP("N",ylfactors,MATCH(BN$7,'Proposed Factors'!$J$3:$P$3,0),FALSE),IF('Query Result 1'!$Y107&lt;49,VLOOKUP("YA",ylfactors,MATCH(BN$7,'Proposed Factors'!$J$3:$P$3,0),FALSE),VLOOKUP("YB",ylfactors,MATCH(BN$7,'Proposed Factors'!$J$3:$P$3,0),FALSE)))</f>
        <v>1</v>
      </c>
      <c r="BO107" s="15">
        <f>IF($Z107="NN",VLOOKUP("N",ylfactors,MATCH(BO$7,'Proposed Factors'!$J$3:$P$3,0),FALSE),IF('Query Result 1'!$Y107&lt;49,VLOOKUP("YA",ylfactors,MATCH(BO$7,'Proposed Factors'!$J$3:$P$3,0),FALSE),VLOOKUP("YB",ylfactors,MATCH(BO$7,'Proposed Factors'!$J$3:$P$3,0),FALSE)))</f>
        <v>1</v>
      </c>
      <c r="BP107" s="15">
        <f>IF($Z107="NN",VLOOKUP("N",ylfactors,MATCH(BP$7,'Proposed Factors'!$J$3:$P$3,0),FALSE),IF('Query Result 1'!$Y107&lt;49,VLOOKUP("YA",ylfactors,MATCH(BP$7,'Proposed Factors'!$J$3:$P$3,0),FALSE),VLOOKUP("YB",ylfactors,MATCH(BP$7,'Proposed Factors'!$J$3:$P$3,0),FALSE)))</f>
        <v>1</v>
      </c>
      <c r="BQ107" s="15">
        <f>IF($Z107="NN",VLOOKUP("N",ylfactors,MATCH(BQ$7,'Proposed Factors'!$J$3:$P$3,0),FALSE),IF('Query Result 1'!$Y107&lt;49,VLOOKUP("YA",ylfactors,MATCH(BQ$7,'Proposed Factors'!$J$3:$P$3,0),FALSE),VLOOKUP("YB",ylfactors,MATCH(BQ$7,'Proposed Factors'!$J$3:$P$3,0),FALSE)))</f>
        <v>1</v>
      </c>
      <c r="BR107" s="15">
        <f>IF($Z107="NN",VLOOKUP("N",ylfactors,MATCH(BR$7,'Proposed Factors'!$J$3:$P$3,0),FALSE),IF('Query Result 1'!$Y107&lt;49,VLOOKUP("YA",ylfactors,MATCH(BR$7,'Proposed Factors'!$J$3:$P$3,0),FALSE),VLOOKUP("YB",ylfactors,MATCH(BR$7,'Proposed Factors'!$J$3:$P$3,0),FALSE)))</f>
        <v>1</v>
      </c>
      <c r="BS107" s="15"/>
      <c r="BT107" s="15" t="e">
        <f>IF($AA107="NN",1,IF($AA107="YY",VLOOKUP("YY",gsdfactors,MATCH(BT$7,'Proposed Factors'!$J$11:$P$11,0),FALSE),VLOOKUP(CONCATENATE($Z107,$AA107),gsdfactors,MATCH(BT$7,'Proposed Factors'!$J$11:$P$11,0),FALSE)))</f>
        <v>#N/A</v>
      </c>
      <c r="BU107" s="15" t="e">
        <f>IF($AA107="NN",1,IF($AA107="YY",VLOOKUP("YY",gsdfactors,MATCH(BU$7,'Proposed Factors'!$J$11:$P$11,0),FALSE),VLOOKUP(CONCATENATE($Z107,$AA107),gsdfactors,MATCH(BU$7,'Proposed Factors'!$J$11:$P$11,0),FALSE)))</f>
        <v>#N/A</v>
      </c>
      <c r="BV107" s="15" t="e">
        <f>IF($AA107="NN",1,IF($AA107="YY",VLOOKUP("YY",gsdfactors,MATCH(BV$7,'Proposed Factors'!$J$11:$P$11,0),FALSE),VLOOKUP(CONCATENATE($Z107,$AA107),gsdfactors,MATCH(BV$7,'Proposed Factors'!$J$11:$P$11,0),FALSE)))</f>
        <v>#N/A</v>
      </c>
      <c r="BW107" s="15" t="e">
        <f>IF($AA107="NN",1,IF($AA107="YY",VLOOKUP("YY",gsdfactors,MATCH(BW$7,'Proposed Factors'!$J$11:$P$11,0),FALSE),VLOOKUP(CONCATENATE($Z107,$AA107),gsdfactors,MATCH(BW$7,'Proposed Factors'!$J$11:$P$11,0),FALSE)))</f>
        <v>#N/A</v>
      </c>
      <c r="BX107" s="15" t="e">
        <f>IF($AA107="NN",1,IF($AA107="YY",VLOOKUP("YY",gsdfactors,MATCH(BX$7,'Proposed Factors'!$J$11:$P$11,0),FALSE),VLOOKUP(CONCATENATE($Z107,$AA107),gsdfactors,MATCH(BX$7,'Proposed Factors'!$J$11:$P$11,0),FALSE)))</f>
        <v>#N/A</v>
      </c>
      <c r="BZ107" s="55" t="e">
        <f t="shared" si="73"/>
        <v>#N/A</v>
      </c>
      <c r="CA107" s="55" t="e">
        <f t="shared" si="74"/>
        <v>#N/A</v>
      </c>
      <c r="CB107" s="55" t="e">
        <f t="shared" si="75"/>
        <v>#N/A</v>
      </c>
      <c r="CC107" s="55" t="e">
        <f t="shared" si="76"/>
        <v>#N/A</v>
      </c>
      <c r="CD107" s="55" t="e">
        <f t="shared" si="77"/>
        <v>#N/A</v>
      </c>
      <c r="CF107" s="55" t="e">
        <f t="shared" si="78"/>
        <v>#N/A</v>
      </c>
      <c r="CG107" s="55" t="e">
        <f t="shared" si="79"/>
        <v>#N/A</v>
      </c>
      <c r="CH107" s="55" t="e">
        <f t="shared" si="80"/>
        <v>#N/A</v>
      </c>
      <c r="CI107" s="55" t="e">
        <f t="shared" si="81"/>
        <v>#N/A</v>
      </c>
      <c r="CJ107" s="55" t="e">
        <f t="shared" si="82"/>
        <v>#N/A</v>
      </c>
      <c r="CL107" s="55" t="str">
        <f t="shared" si="83"/>
        <v>31MS</v>
      </c>
      <c r="CM107" s="58">
        <f t="shared" si="84"/>
        <v>2.0827119909227081E-3</v>
      </c>
      <c r="CN107" s="58">
        <f t="shared" si="85"/>
        <v>1.7648991493042418E-3</v>
      </c>
      <c r="CO107" s="58">
        <f t="shared" si="86"/>
        <v>1.9683124105458016E-3</v>
      </c>
      <c r="CP107" s="58">
        <f t="shared" si="87"/>
        <v>1.975209023356358E-3</v>
      </c>
      <c r="CQ107" s="58">
        <f t="shared" si="88"/>
        <v>2.0579404209379775E-3</v>
      </c>
      <c r="CR107" s="5">
        <f t="shared" si="117"/>
        <v>0.92271778148799977</v>
      </c>
      <c r="CS107" s="5">
        <f t="shared" si="118"/>
        <v>0.93085125855868045</v>
      </c>
      <c r="CT107" s="5">
        <f t="shared" si="119"/>
        <v>0.93849327567011243</v>
      </c>
      <c r="CU107" s="5">
        <f t="shared" si="120"/>
        <v>0.93324712799155241</v>
      </c>
      <c r="CV107" s="5">
        <f t="shared" si="121"/>
        <v>0.95124021367132949</v>
      </c>
    </row>
    <row r="108" spans="1:100" x14ac:dyDescent="0.25">
      <c r="A108" s="174" t="str">
        <f t="shared" si="89"/>
        <v>NNNN</v>
      </c>
      <c r="B108" s="174" t="str">
        <f t="shared" si="90"/>
        <v>NNNN</v>
      </c>
      <c r="C108" s="29" t="str">
        <f t="shared" si="91"/>
        <v>NN</v>
      </c>
      <c r="D108" s="29" t="str">
        <f t="shared" si="92"/>
        <v>N</v>
      </c>
      <c r="E108" s="29" t="str">
        <f t="shared" si="67"/>
        <v>N</v>
      </c>
      <c r="F108" s="175" t="s">
        <v>5</v>
      </c>
      <c r="G108" s="175" t="s">
        <v>6</v>
      </c>
      <c r="H108" s="175" t="s">
        <v>8</v>
      </c>
      <c r="I108" s="176">
        <v>3</v>
      </c>
      <c r="J108" s="175" t="s">
        <v>9</v>
      </c>
      <c r="K108" s="175" t="s">
        <v>5</v>
      </c>
      <c r="L108" s="176">
        <v>1</v>
      </c>
      <c r="M108" s="176">
        <v>0</v>
      </c>
      <c r="N108" s="176">
        <v>1</v>
      </c>
      <c r="O108" s="176">
        <v>1</v>
      </c>
      <c r="P108" s="176">
        <v>1</v>
      </c>
      <c r="Q108" s="1"/>
      <c r="R108" s="13" t="s">
        <v>204</v>
      </c>
      <c r="S108" s="35">
        <v>17617</v>
      </c>
      <c r="T108" s="35">
        <v>10167</v>
      </c>
      <c r="U108" s="35">
        <v>16173</v>
      </c>
      <c r="V108" s="35">
        <v>15964</v>
      </c>
      <c r="W108" s="35">
        <v>17359</v>
      </c>
      <c r="X108" s="35"/>
      <c r="Y108" s="53">
        <f t="shared" si="93"/>
        <v>32</v>
      </c>
      <c r="Z108" s="52" t="str">
        <f t="shared" si="94"/>
        <v>FM</v>
      </c>
      <c r="AA108" s="52" t="str">
        <f t="shared" si="95"/>
        <v>FM</v>
      </c>
      <c r="AB108" s="1"/>
      <c r="AC108" s="128">
        <f t="shared" si="96"/>
        <v>4.8921516192113801E-3</v>
      </c>
      <c r="AD108" s="128">
        <f t="shared" si="97"/>
        <v>4.8693974629514863E-3</v>
      </c>
      <c r="AE108" s="128">
        <f t="shared" si="98"/>
        <v>5.1761815635377644E-3</v>
      </c>
      <c r="AF108" s="128">
        <f t="shared" si="99"/>
        <v>5.287982030665923E-3</v>
      </c>
      <c r="AG108" s="128">
        <f t="shared" si="100"/>
        <v>4.921309790200076E-3</v>
      </c>
      <c r="AI108" s="129">
        <f t="shared" ref="AI108:AM117" si="125">IFERROR(IF($Z108="NN",VLOOKUP(CONCATENATE(AI$7,"NNXXX"),bdfactors,8,FALSE),VLOOKUP(CONCATENATE(AI$7,$Y108,$Z108),bdfactors,8,FALSE)),VLOOKUP(CONCATENATE(AI$7,$Y108,"XX"),bdfactors,8,FALSE))</f>
        <v>0.99199999999999999</v>
      </c>
      <c r="AJ108" s="51">
        <f t="shared" si="125"/>
        <v>0.98899999999999999</v>
      </c>
      <c r="AK108" s="48">
        <f t="shared" si="125"/>
        <v>0.99299999999999999</v>
      </c>
      <c r="AL108" s="51">
        <f t="shared" si="125"/>
        <v>0.98599999999999999</v>
      </c>
      <c r="AM108" s="49">
        <f t="shared" si="125"/>
        <v>0.998</v>
      </c>
      <c r="AN108" s="15"/>
      <c r="AO108" s="106">
        <f t="shared" si="68"/>
        <v>0.9190120875864416</v>
      </c>
      <c r="AP108" s="106">
        <f t="shared" si="69"/>
        <v>0.92523808514023609</v>
      </c>
      <c r="AQ108" s="106">
        <f t="shared" si="70"/>
        <v>0.93660685702554947</v>
      </c>
      <c r="AR108" s="106">
        <f t="shared" si="71"/>
        <v>0.92947643252491985</v>
      </c>
      <c r="AS108" s="106">
        <f t="shared" si="72"/>
        <v>0.94933773324398685</v>
      </c>
      <c r="AT108" s="15"/>
      <c r="AU108" s="106">
        <f t="shared" si="107"/>
        <v>-8.0987912413558405E-2</v>
      </c>
      <c r="AV108" s="106">
        <f t="shared" si="108"/>
        <v>-7.4761914859763912E-2</v>
      </c>
      <c r="AW108" s="106">
        <f t="shared" si="109"/>
        <v>-6.3393142974450534E-2</v>
      </c>
      <c r="AX108" s="106">
        <f t="shared" si="110"/>
        <v>-7.0523567475080151E-2</v>
      </c>
      <c r="AY108" s="106">
        <f t="shared" si="111"/>
        <v>-5.0662266756013152E-2</v>
      </c>
      <c r="AZ108" s="15"/>
      <c r="BA108" s="106">
        <f t="shared" si="101"/>
        <v>-8.0987912413558405E-2</v>
      </c>
      <c r="BB108" s="106">
        <f t="shared" si="102"/>
        <v>-7.4761914859763912E-2</v>
      </c>
      <c r="BC108" s="106">
        <f t="shared" si="103"/>
        <v>-6.3393142974450534E-2</v>
      </c>
      <c r="BD108" s="107">
        <f t="shared" si="104"/>
        <v>-7.0523567475080151E-2</v>
      </c>
      <c r="BE108" s="106">
        <f t="shared" si="105"/>
        <v>-5.0662266756013152E-2</v>
      </c>
      <c r="BF108" s="109"/>
      <c r="BG108" s="223" t="str">
        <f t="shared" si="106"/>
        <v>32XX</v>
      </c>
      <c r="BH108" s="106">
        <f t="shared" si="112"/>
        <v>0.9190120875864416</v>
      </c>
      <c r="BI108" s="106">
        <f t="shared" si="113"/>
        <v>0.92523808514023609</v>
      </c>
      <c r="BJ108" s="106">
        <f t="shared" si="114"/>
        <v>0.93660685702554947</v>
      </c>
      <c r="BK108" s="106">
        <f t="shared" si="115"/>
        <v>0.92947643252491985</v>
      </c>
      <c r="BL108" s="106">
        <f t="shared" si="116"/>
        <v>0.94933773324398685</v>
      </c>
      <c r="BM108" s="109"/>
      <c r="BN108" s="15">
        <f>IF($Z108="NN",VLOOKUP("N",ylfactors,MATCH(BN$7,'Proposed Factors'!$J$3:$P$3,0),FALSE),IF('Query Result 1'!$Y108&lt;49,VLOOKUP("YA",ylfactors,MATCH(BN$7,'Proposed Factors'!$J$3:$P$3,0),FALSE),VLOOKUP("YB",ylfactors,MATCH(BN$7,'Proposed Factors'!$J$3:$P$3,0),FALSE)))</f>
        <v>1</v>
      </c>
      <c r="BO108" s="15">
        <f>IF($Z108="NN",VLOOKUP("N",ylfactors,MATCH(BO$7,'Proposed Factors'!$J$3:$P$3,0),FALSE),IF('Query Result 1'!$Y108&lt;49,VLOOKUP("YA",ylfactors,MATCH(BO$7,'Proposed Factors'!$J$3:$P$3,0),FALSE),VLOOKUP("YB",ylfactors,MATCH(BO$7,'Proposed Factors'!$J$3:$P$3,0),FALSE)))</f>
        <v>1</v>
      </c>
      <c r="BP108" s="15">
        <f>IF($Z108="NN",VLOOKUP("N",ylfactors,MATCH(BP$7,'Proposed Factors'!$J$3:$P$3,0),FALSE),IF('Query Result 1'!$Y108&lt;49,VLOOKUP("YA",ylfactors,MATCH(BP$7,'Proposed Factors'!$J$3:$P$3,0),FALSE),VLOOKUP("YB",ylfactors,MATCH(BP$7,'Proposed Factors'!$J$3:$P$3,0),FALSE)))</f>
        <v>1</v>
      </c>
      <c r="BQ108" s="15">
        <f>IF($Z108="NN",VLOOKUP("N",ylfactors,MATCH(BQ$7,'Proposed Factors'!$J$3:$P$3,0),FALSE),IF('Query Result 1'!$Y108&lt;49,VLOOKUP("YA",ylfactors,MATCH(BQ$7,'Proposed Factors'!$J$3:$P$3,0),FALSE),VLOOKUP("YB",ylfactors,MATCH(BQ$7,'Proposed Factors'!$J$3:$P$3,0),FALSE)))</f>
        <v>1</v>
      </c>
      <c r="BR108" s="15">
        <f>IF($Z108="NN",VLOOKUP("N",ylfactors,MATCH(BR$7,'Proposed Factors'!$J$3:$P$3,0),FALSE),IF('Query Result 1'!$Y108&lt;49,VLOOKUP("YA",ylfactors,MATCH(BR$7,'Proposed Factors'!$J$3:$P$3,0),FALSE),VLOOKUP("YB",ylfactors,MATCH(BR$7,'Proposed Factors'!$J$3:$P$3,0),FALSE)))</f>
        <v>1</v>
      </c>
      <c r="BS108" s="15"/>
      <c r="BT108" s="15" t="e">
        <f>IF($AA108="NN",1,IF($AA108="YY",VLOOKUP("YY",gsdfactors,MATCH(BT$7,'Proposed Factors'!$J$11:$P$11,0),FALSE),VLOOKUP(CONCATENATE($Z108,$AA108),gsdfactors,MATCH(BT$7,'Proposed Factors'!$J$11:$P$11,0),FALSE)))</f>
        <v>#N/A</v>
      </c>
      <c r="BU108" s="15" t="e">
        <f>IF($AA108="NN",1,IF($AA108="YY",VLOOKUP("YY",gsdfactors,MATCH(BU$7,'Proposed Factors'!$J$11:$P$11,0),FALSE),VLOOKUP(CONCATENATE($Z108,$AA108),gsdfactors,MATCH(BU$7,'Proposed Factors'!$J$11:$P$11,0),FALSE)))</f>
        <v>#N/A</v>
      </c>
      <c r="BV108" s="15" t="e">
        <f>IF($AA108="NN",1,IF($AA108="YY",VLOOKUP("YY",gsdfactors,MATCH(BV$7,'Proposed Factors'!$J$11:$P$11,0),FALSE),VLOOKUP(CONCATENATE($Z108,$AA108),gsdfactors,MATCH(BV$7,'Proposed Factors'!$J$11:$P$11,0),FALSE)))</f>
        <v>#N/A</v>
      </c>
      <c r="BW108" s="15" t="e">
        <f>IF($AA108="NN",1,IF($AA108="YY",VLOOKUP("YY",gsdfactors,MATCH(BW$7,'Proposed Factors'!$J$11:$P$11,0),FALSE),VLOOKUP(CONCATENATE($Z108,$AA108),gsdfactors,MATCH(BW$7,'Proposed Factors'!$J$11:$P$11,0),FALSE)))</f>
        <v>#N/A</v>
      </c>
      <c r="BX108" s="15" t="e">
        <f>IF($AA108="NN",1,IF($AA108="YY",VLOOKUP("YY",gsdfactors,MATCH(BX$7,'Proposed Factors'!$J$11:$P$11,0),FALSE),VLOOKUP(CONCATENATE($Z108,$AA108),gsdfactors,MATCH(BX$7,'Proposed Factors'!$J$11:$P$11,0),FALSE)))</f>
        <v>#N/A</v>
      </c>
      <c r="BZ108" s="55" t="e">
        <f t="shared" si="73"/>
        <v>#N/A</v>
      </c>
      <c r="CA108" s="55" t="e">
        <f t="shared" si="74"/>
        <v>#N/A</v>
      </c>
      <c r="CB108" s="55" t="e">
        <f t="shared" si="75"/>
        <v>#N/A</v>
      </c>
      <c r="CC108" s="55" t="e">
        <f t="shared" si="76"/>
        <v>#N/A</v>
      </c>
      <c r="CD108" s="55" t="e">
        <f t="shared" si="77"/>
        <v>#N/A</v>
      </c>
      <c r="CF108" s="55" t="e">
        <f t="shared" si="78"/>
        <v>#N/A</v>
      </c>
      <c r="CG108" s="55" t="e">
        <f t="shared" si="79"/>
        <v>#N/A</v>
      </c>
      <c r="CH108" s="55" t="e">
        <f t="shared" si="80"/>
        <v>#N/A</v>
      </c>
      <c r="CI108" s="55" t="e">
        <f t="shared" si="81"/>
        <v>#N/A</v>
      </c>
      <c r="CJ108" s="55" t="e">
        <f t="shared" si="82"/>
        <v>#N/A</v>
      </c>
      <c r="CL108" s="55" t="str">
        <f t="shared" si="83"/>
        <v>32FM</v>
      </c>
      <c r="CM108" s="58">
        <f t="shared" si="84"/>
        <v>4.8921516192113801E-3</v>
      </c>
      <c r="CN108" s="58">
        <f t="shared" si="85"/>
        <v>4.8693974629514863E-3</v>
      </c>
      <c r="CO108" s="58">
        <f t="shared" si="86"/>
        <v>5.1761815635377644E-3</v>
      </c>
      <c r="CP108" s="58">
        <f t="shared" si="87"/>
        <v>5.287982030665923E-3</v>
      </c>
      <c r="CQ108" s="58">
        <f t="shared" si="88"/>
        <v>4.921309790200076E-3</v>
      </c>
      <c r="CR108" s="5">
        <f t="shared" si="117"/>
        <v>0.9190120875864416</v>
      </c>
      <c r="CS108" s="5">
        <f t="shared" si="118"/>
        <v>0.92523808514023609</v>
      </c>
      <c r="CT108" s="5">
        <f t="shared" si="119"/>
        <v>0.93660685702554947</v>
      </c>
      <c r="CU108" s="5">
        <f t="shared" si="120"/>
        <v>0.92947643252491985</v>
      </c>
      <c r="CV108" s="5">
        <f t="shared" si="121"/>
        <v>0.94933773324398685</v>
      </c>
    </row>
    <row r="109" spans="1:100" x14ac:dyDescent="0.25">
      <c r="A109" s="174" t="str">
        <f t="shared" si="89"/>
        <v>NNNN</v>
      </c>
      <c r="B109" s="174" t="str">
        <f t="shared" si="90"/>
        <v>NNNN</v>
      </c>
      <c r="C109" s="29" t="str">
        <f t="shared" si="91"/>
        <v>NN</v>
      </c>
      <c r="D109" s="29" t="str">
        <f t="shared" si="92"/>
        <v>N</v>
      </c>
      <c r="E109" s="29" t="str">
        <f t="shared" si="67"/>
        <v>N</v>
      </c>
      <c r="F109" s="175" t="s">
        <v>5</v>
      </c>
      <c r="G109" s="175" t="s">
        <v>6</v>
      </c>
      <c r="H109" s="175" t="s">
        <v>8</v>
      </c>
      <c r="I109" s="176">
        <v>3</v>
      </c>
      <c r="J109" s="175" t="s">
        <v>9</v>
      </c>
      <c r="K109" s="175" t="s">
        <v>9</v>
      </c>
      <c r="L109" s="176">
        <v>1</v>
      </c>
      <c r="M109" s="176">
        <v>1</v>
      </c>
      <c r="N109" s="176">
        <v>1</v>
      </c>
      <c r="O109" s="176">
        <v>1</v>
      </c>
      <c r="P109" s="176">
        <v>1</v>
      </c>
      <c r="Q109" s="1"/>
      <c r="R109" s="13" t="s">
        <v>288</v>
      </c>
      <c r="S109" s="35">
        <v>8201</v>
      </c>
      <c r="T109" s="35">
        <v>4510</v>
      </c>
      <c r="U109" s="35">
        <v>7426</v>
      </c>
      <c r="V109" s="35">
        <v>7291</v>
      </c>
      <c r="W109" s="35">
        <v>8050</v>
      </c>
      <c r="X109" s="35"/>
      <c r="Y109" s="53">
        <f t="shared" si="93"/>
        <v>32</v>
      </c>
      <c r="Z109" s="52" t="str">
        <f t="shared" si="94"/>
        <v>FS</v>
      </c>
      <c r="AA109" s="52" t="str">
        <f t="shared" si="95"/>
        <v>FS</v>
      </c>
      <c r="AB109" s="1"/>
      <c r="AC109" s="128">
        <f t="shared" si="96"/>
        <v>2.2773761383409505E-3</v>
      </c>
      <c r="AD109" s="128">
        <f t="shared" si="97"/>
        <v>2.1600258245216093E-3</v>
      </c>
      <c r="AE109" s="128">
        <f t="shared" si="98"/>
        <v>2.3766972293842478E-3</v>
      </c>
      <c r="AF109" s="128">
        <f t="shared" si="99"/>
        <v>2.4151012895004538E-3</v>
      </c>
      <c r="AG109" s="128">
        <f t="shared" si="100"/>
        <v>2.282190437877217E-3</v>
      </c>
      <c r="AI109" s="129">
        <f t="shared" si="125"/>
        <v>0.99199999999999999</v>
      </c>
      <c r="AJ109" s="51">
        <f t="shared" si="125"/>
        <v>0.98899999999999999</v>
      </c>
      <c r="AK109" s="48">
        <f t="shared" si="125"/>
        <v>0.99299999999999999</v>
      </c>
      <c r="AL109" s="51">
        <f t="shared" si="125"/>
        <v>0.98599999999999999</v>
      </c>
      <c r="AM109" s="49">
        <f t="shared" si="125"/>
        <v>0.998</v>
      </c>
      <c r="AN109" s="15"/>
      <c r="AO109" s="106">
        <f t="shared" si="68"/>
        <v>0.9190120875864416</v>
      </c>
      <c r="AP109" s="106">
        <f t="shared" si="69"/>
        <v>0.92523808514023609</v>
      </c>
      <c r="AQ109" s="106">
        <f t="shared" si="70"/>
        <v>0.93660685702554947</v>
      </c>
      <c r="AR109" s="106">
        <f t="shared" si="71"/>
        <v>0.92947643252491985</v>
      </c>
      <c r="AS109" s="106">
        <f t="shared" si="72"/>
        <v>0.94933773324398685</v>
      </c>
      <c r="AT109" s="15"/>
      <c r="AU109" s="106">
        <f t="shared" si="107"/>
        <v>-8.0987912413558405E-2</v>
      </c>
      <c r="AV109" s="106">
        <f t="shared" si="108"/>
        <v>-7.4761914859763912E-2</v>
      </c>
      <c r="AW109" s="106">
        <f t="shared" si="109"/>
        <v>-6.3393142974450534E-2</v>
      </c>
      <c r="AX109" s="106">
        <f t="shared" si="110"/>
        <v>-7.0523567475080151E-2</v>
      </c>
      <c r="AY109" s="106">
        <f t="shared" si="111"/>
        <v>-5.0662266756013152E-2</v>
      </c>
      <c r="AZ109" s="15"/>
      <c r="BA109" s="106">
        <f t="shared" si="101"/>
        <v>-8.0987912413558405E-2</v>
      </c>
      <c r="BB109" s="106">
        <f t="shared" si="102"/>
        <v>-7.4761914859763912E-2</v>
      </c>
      <c r="BC109" s="106">
        <f t="shared" si="103"/>
        <v>-6.3393142974450534E-2</v>
      </c>
      <c r="BD109" s="107">
        <f t="shared" si="104"/>
        <v>-7.0523567475080151E-2</v>
      </c>
      <c r="BE109" s="106">
        <f t="shared" si="105"/>
        <v>-5.0662266756013152E-2</v>
      </c>
      <c r="BF109" s="109"/>
      <c r="BG109" s="223" t="str">
        <f t="shared" si="106"/>
        <v>32XX</v>
      </c>
      <c r="BH109" s="106">
        <f t="shared" si="112"/>
        <v>0.9190120875864416</v>
      </c>
      <c r="BI109" s="106">
        <f t="shared" si="113"/>
        <v>0.92523808514023609</v>
      </c>
      <c r="BJ109" s="106">
        <f t="shared" si="114"/>
        <v>0.93660685702554947</v>
      </c>
      <c r="BK109" s="106">
        <f t="shared" si="115"/>
        <v>0.92947643252491985</v>
      </c>
      <c r="BL109" s="106">
        <f t="shared" si="116"/>
        <v>0.94933773324398685</v>
      </c>
      <c r="BM109" s="109"/>
      <c r="BN109" s="15">
        <f>IF($Z109="NN",VLOOKUP("N",ylfactors,MATCH(BN$7,'Proposed Factors'!$J$3:$P$3,0),FALSE),IF('Query Result 1'!$Y109&lt;49,VLOOKUP("YA",ylfactors,MATCH(BN$7,'Proposed Factors'!$J$3:$P$3,0),FALSE),VLOOKUP("YB",ylfactors,MATCH(BN$7,'Proposed Factors'!$J$3:$P$3,0),FALSE)))</f>
        <v>1</v>
      </c>
      <c r="BO109" s="15">
        <f>IF($Z109="NN",VLOOKUP("N",ylfactors,MATCH(BO$7,'Proposed Factors'!$J$3:$P$3,0),FALSE),IF('Query Result 1'!$Y109&lt;49,VLOOKUP("YA",ylfactors,MATCH(BO$7,'Proposed Factors'!$J$3:$P$3,0),FALSE),VLOOKUP("YB",ylfactors,MATCH(BO$7,'Proposed Factors'!$J$3:$P$3,0),FALSE)))</f>
        <v>1</v>
      </c>
      <c r="BP109" s="15">
        <f>IF($Z109="NN",VLOOKUP("N",ylfactors,MATCH(BP$7,'Proposed Factors'!$J$3:$P$3,0),FALSE),IF('Query Result 1'!$Y109&lt;49,VLOOKUP("YA",ylfactors,MATCH(BP$7,'Proposed Factors'!$J$3:$P$3,0),FALSE),VLOOKUP("YB",ylfactors,MATCH(BP$7,'Proposed Factors'!$J$3:$P$3,0),FALSE)))</f>
        <v>1</v>
      </c>
      <c r="BQ109" s="15">
        <f>IF($Z109="NN",VLOOKUP("N",ylfactors,MATCH(BQ$7,'Proposed Factors'!$J$3:$P$3,0),FALSE),IF('Query Result 1'!$Y109&lt;49,VLOOKUP("YA",ylfactors,MATCH(BQ$7,'Proposed Factors'!$J$3:$P$3,0),FALSE),VLOOKUP("YB",ylfactors,MATCH(BQ$7,'Proposed Factors'!$J$3:$P$3,0),FALSE)))</f>
        <v>1</v>
      </c>
      <c r="BR109" s="15">
        <f>IF($Z109="NN",VLOOKUP("N",ylfactors,MATCH(BR$7,'Proposed Factors'!$J$3:$P$3,0),FALSE),IF('Query Result 1'!$Y109&lt;49,VLOOKUP("YA",ylfactors,MATCH(BR$7,'Proposed Factors'!$J$3:$P$3,0),FALSE),VLOOKUP("YB",ylfactors,MATCH(BR$7,'Proposed Factors'!$J$3:$P$3,0),FALSE)))</f>
        <v>1</v>
      </c>
      <c r="BS109" s="15"/>
      <c r="BT109" s="15" t="e">
        <f>IF($AA109="NN",1,IF($AA109="YY",VLOOKUP("YY",gsdfactors,MATCH(BT$7,'Proposed Factors'!$J$11:$P$11,0),FALSE),VLOOKUP(CONCATENATE($Z109,$AA109),gsdfactors,MATCH(BT$7,'Proposed Factors'!$J$11:$P$11,0),FALSE)))</f>
        <v>#N/A</v>
      </c>
      <c r="BU109" s="15" t="e">
        <f>IF($AA109="NN",1,IF($AA109="YY",VLOOKUP("YY",gsdfactors,MATCH(BU$7,'Proposed Factors'!$J$11:$P$11,0),FALSE),VLOOKUP(CONCATENATE($Z109,$AA109),gsdfactors,MATCH(BU$7,'Proposed Factors'!$J$11:$P$11,0),FALSE)))</f>
        <v>#N/A</v>
      </c>
      <c r="BV109" s="15" t="e">
        <f>IF($AA109="NN",1,IF($AA109="YY",VLOOKUP("YY",gsdfactors,MATCH(BV$7,'Proposed Factors'!$J$11:$P$11,0),FALSE),VLOOKUP(CONCATENATE($Z109,$AA109),gsdfactors,MATCH(BV$7,'Proposed Factors'!$J$11:$P$11,0),FALSE)))</f>
        <v>#N/A</v>
      </c>
      <c r="BW109" s="15" t="e">
        <f>IF($AA109="NN",1,IF($AA109="YY",VLOOKUP("YY",gsdfactors,MATCH(BW$7,'Proposed Factors'!$J$11:$P$11,0),FALSE),VLOOKUP(CONCATENATE($Z109,$AA109),gsdfactors,MATCH(BW$7,'Proposed Factors'!$J$11:$P$11,0),FALSE)))</f>
        <v>#N/A</v>
      </c>
      <c r="BX109" s="15" t="e">
        <f>IF($AA109="NN",1,IF($AA109="YY",VLOOKUP("YY",gsdfactors,MATCH(BX$7,'Proposed Factors'!$J$11:$P$11,0),FALSE),VLOOKUP(CONCATENATE($Z109,$AA109),gsdfactors,MATCH(BX$7,'Proposed Factors'!$J$11:$P$11,0),FALSE)))</f>
        <v>#N/A</v>
      </c>
      <c r="BZ109" s="55" t="e">
        <f t="shared" si="73"/>
        <v>#N/A</v>
      </c>
      <c r="CA109" s="55" t="e">
        <f t="shared" si="74"/>
        <v>#N/A</v>
      </c>
      <c r="CB109" s="55" t="e">
        <f t="shared" si="75"/>
        <v>#N/A</v>
      </c>
      <c r="CC109" s="55" t="e">
        <f t="shared" si="76"/>
        <v>#N/A</v>
      </c>
      <c r="CD109" s="55" t="e">
        <f t="shared" si="77"/>
        <v>#N/A</v>
      </c>
      <c r="CF109" s="55" t="e">
        <f t="shared" si="78"/>
        <v>#N/A</v>
      </c>
      <c r="CG109" s="55" t="e">
        <f t="shared" si="79"/>
        <v>#N/A</v>
      </c>
      <c r="CH109" s="55" t="e">
        <f t="shared" si="80"/>
        <v>#N/A</v>
      </c>
      <c r="CI109" s="55" t="e">
        <f t="shared" si="81"/>
        <v>#N/A</v>
      </c>
      <c r="CJ109" s="55" t="e">
        <f t="shared" si="82"/>
        <v>#N/A</v>
      </c>
      <c r="CL109" s="55" t="str">
        <f t="shared" si="83"/>
        <v>32FS</v>
      </c>
      <c r="CM109" s="58">
        <f t="shared" si="84"/>
        <v>2.2773761383409505E-3</v>
      </c>
      <c r="CN109" s="58">
        <f t="shared" si="85"/>
        <v>2.1600258245216093E-3</v>
      </c>
      <c r="CO109" s="58">
        <f t="shared" si="86"/>
        <v>2.3766972293842478E-3</v>
      </c>
      <c r="CP109" s="58">
        <f t="shared" si="87"/>
        <v>2.4151012895004538E-3</v>
      </c>
      <c r="CQ109" s="58">
        <f t="shared" si="88"/>
        <v>2.282190437877217E-3</v>
      </c>
      <c r="CR109" s="5">
        <f t="shared" si="117"/>
        <v>0.9190120875864416</v>
      </c>
      <c r="CS109" s="5">
        <f t="shared" si="118"/>
        <v>0.92523808514023609</v>
      </c>
      <c r="CT109" s="5">
        <f t="shared" si="119"/>
        <v>0.93660685702554947</v>
      </c>
      <c r="CU109" s="5">
        <f t="shared" si="120"/>
        <v>0.92947643252491985</v>
      </c>
      <c r="CV109" s="5">
        <f t="shared" si="121"/>
        <v>0.94933773324398685</v>
      </c>
    </row>
    <row r="110" spans="1:100" x14ac:dyDescent="0.25">
      <c r="A110" s="174" t="str">
        <f t="shared" si="89"/>
        <v>NNNN</v>
      </c>
      <c r="B110" s="174" t="str">
        <f t="shared" si="90"/>
        <v>NNNN</v>
      </c>
      <c r="C110" s="29" t="str">
        <f t="shared" si="91"/>
        <v>NN</v>
      </c>
      <c r="D110" s="29" t="str">
        <f t="shared" si="92"/>
        <v>N</v>
      </c>
      <c r="E110" s="29" t="str">
        <f t="shared" si="67"/>
        <v>N</v>
      </c>
      <c r="F110" s="175" t="s">
        <v>5</v>
      </c>
      <c r="G110" s="175" t="s">
        <v>6</v>
      </c>
      <c r="H110" s="175" t="s">
        <v>8</v>
      </c>
      <c r="I110" s="176">
        <v>4</v>
      </c>
      <c r="J110" s="175" t="s">
        <v>5</v>
      </c>
      <c r="K110" s="175" t="s">
        <v>5</v>
      </c>
      <c r="L110" s="176">
        <v>509</v>
      </c>
      <c r="M110" s="176">
        <v>243</v>
      </c>
      <c r="N110" s="176">
        <v>386</v>
      </c>
      <c r="O110" s="176">
        <v>381</v>
      </c>
      <c r="P110" s="176">
        <v>499</v>
      </c>
      <c r="Q110" s="1"/>
      <c r="R110" s="13" t="s">
        <v>372</v>
      </c>
      <c r="S110" s="35">
        <v>17457</v>
      </c>
      <c r="T110" s="35">
        <v>9518</v>
      </c>
      <c r="U110" s="35">
        <v>15324</v>
      </c>
      <c r="V110" s="35">
        <v>15041</v>
      </c>
      <c r="W110" s="35">
        <v>17066</v>
      </c>
      <c r="X110" s="35"/>
      <c r="Y110" s="53">
        <f t="shared" si="93"/>
        <v>32</v>
      </c>
      <c r="Z110" s="52" t="str">
        <f t="shared" si="94"/>
        <v>MM</v>
      </c>
      <c r="AA110" s="52" t="str">
        <f t="shared" si="95"/>
        <v>MM</v>
      </c>
      <c r="AB110" s="1"/>
      <c r="AC110" s="128">
        <f t="shared" si="96"/>
        <v>4.8477204300716951E-3</v>
      </c>
      <c r="AD110" s="128">
        <f t="shared" si="97"/>
        <v>4.5585644784471571E-3</v>
      </c>
      <c r="AE110" s="128">
        <f t="shared" si="98"/>
        <v>4.904458435642905E-3</v>
      </c>
      <c r="AF110" s="128">
        <f t="shared" si="99"/>
        <v>4.9822436559287244E-3</v>
      </c>
      <c r="AG110" s="128">
        <f t="shared" si="100"/>
        <v>4.8382437282996999E-3</v>
      </c>
      <c r="AI110" s="129">
        <f t="shared" si="125"/>
        <v>0.99199999999999999</v>
      </c>
      <c r="AJ110" s="51">
        <f t="shared" si="125"/>
        <v>0.98899999999999999</v>
      </c>
      <c r="AK110" s="48">
        <f t="shared" si="125"/>
        <v>0.99299999999999999</v>
      </c>
      <c r="AL110" s="51">
        <f t="shared" si="125"/>
        <v>0.98599999999999999</v>
      </c>
      <c r="AM110" s="49">
        <f t="shared" si="125"/>
        <v>0.998</v>
      </c>
      <c r="AN110" s="15"/>
      <c r="AO110" s="106">
        <f t="shared" si="68"/>
        <v>0.9190120875864416</v>
      </c>
      <c r="AP110" s="106">
        <f t="shared" si="69"/>
        <v>0.92523808514023609</v>
      </c>
      <c r="AQ110" s="106">
        <f t="shared" si="70"/>
        <v>0.93660685702554947</v>
      </c>
      <c r="AR110" s="106">
        <f t="shared" si="71"/>
        <v>0.92947643252491985</v>
      </c>
      <c r="AS110" s="106">
        <f t="shared" si="72"/>
        <v>0.94933773324398685</v>
      </c>
      <c r="AT110" s="15"/>
      <c r="AU110" s="106">
        <f t="shared" si="107"/>
        <v>-8.0987912413558405E-2</v>
      </c>
      <c r="AV110" s="106">
        <f t="shared" si="108"/>
        <v>-7.4761914859763912E-2</v>
      </c>
      <c r="AW110" s="106">
        <f t="shared" si="109"/>
        <v>-6.3393142974450534E-2</v>
      </c>
      <c r="AX110" s="106">
        <f t="shared" si="110"/>
        <v>-7.0523567475080151E-2</v>
      </c>
      <c r="AY110" s="106">
        <f t="shared" si="111"/>
        <v>-5.0662266756013152E-2</v>
      </c>
      <c r="AZ110" s="15"/>
      <c r="BA110" s="106">
        <f t="shared" si="101"/>
        <v>-8.0987912413558405E-2</v>
      </c>
      <c r="BB110" s="106">
        <f t="shared" si="102"/>
        <v>-7.4761914859763912E-2</v>
      </c>
      <c r="BC110" s="106">
        <f t="shared" si="103"/>
        <v>-6.3393142974450534E-2</v>
      </c>
      <c r="BD110" s="107">
        <f t="shared" si="104"/>
        <v>-7.0523567475080151E-2</v>
      </c>
      <c r="BE110" s="106">
        <f t="shared" si="105"/>
        <v>-5.0662266756013152E-2</v>
      </c>
      <c r="BF110" s="109"/>
      <c r="BG110" s="223" t="str">
        <f t="shared" si="106"/>
        <v>32XX</v>
      </c>
      <c r="BH110" s="106">
        <f t="shared" si="112"/>
        <v>0.9190120875864416</v>
      </c>
      <c r="BI110" s="106">
        <f t="shared" si="113"/>
        <v>0.92523808514023609</v>
      </c>
      <c r="BJ110" s="106">
        <f t="shared" si="114"/>
        <v>0.93660685702554947</v>
      </c>
      <c r="BK110" s="106">
        <f t="shared" si="115"/>
        <v>0.92947643252491985</v>
      </c>
      <c r="BL110" s="106">
        <f t="shared" si="116"/>
        <v>0.94933773324398685</v>
      </c>
      <c r="BM110" s="109"/>
      <c r="BN110" s="15">
        <f>IF($Z110="NN",VLOOKUP("N",ylfactors,MATCH(BN$7,'Proposed Factors'!$J$3:$P$3,0),FALSE),IF('Query Result 1'!$Y110&lt;49,VLOOKUP("YA",ylfactors,MATCH(BN$7,'Proposed Factors'!$J$3:$P$3,0),FALSE),VLOOKUP("YB",ylfactors,MATCH(BN$7,'Proposed Factors'!$J$3:$P$3,0),FALSE)))</f>
        <v>1</v>
      </c>
      <c r="BO110" s="15">
        <f>IF($Z110="NN",VLOOKUP("N",ylfactors,MATCH(BO$7,'Proposed Factors'!$J$3:$P$3,0),FALSE),IF('Query Result 1'!$Y110&lt;49,VLOOKUP("YA",ylfactors,MATCH(BO$7,'Proposed Factors'!$J$3:$P$3,0),FALSE),VLOOKUP("YB",ylfactors,MATCH(BO$7,'Proposed Factors'!$J$3:$P$3,0),FALSE)))</f>
        <v>1</v>
      </c>
      <c r="BP110" s="15">
        <f>IF($Z110="NN",VLOOKUP("N",ylfactors,MATCH(BP$7,'Proposed Factors'!$J$3:$P$3,0),FALSE),IF('Query Result 1'!$Y110&lt;49,VLOOKUP("YA",ylfactors,MATCH(BP$7,'Proposed Factors'!$J$3:$P$3,0),FALSE),VLOOKUP("YB",ylfactors,MATCH(BP$7,'Proposed Factors'!$J$3:$P$3,0),FALSE)))</f>
        <v>1</v>
      </c>
      <c r="BQ110" s="15">
        <f>IF($Z110="NN",VLOOKUP("N",ylfactors,MATCH(BQ$7,'Proposed Factors'!$J$3:$P$3,0),FALSE),IF('Query Result 1'!$Y110&lt;49,VLOOKUP("YA",ylfactors,MATCH(BQ$7,'Proposed Factors'!$J$3:$P$3,0),FALSE),VLOOKUP("YB",ylfactors,MATCH(BQ$7,'Proposed Factors'!$J$3:$P$3,0),FALSE)))</f>
        <v>1</v>
      </c>
      <c r="BR110" s="15">
        <f>IF($Z110="NN",VLOOKUP("N",ylfactors,MATCH(BR$7,'Proposed Factors'!$J$3:$P$3,0),FALSE),IF('Query Result 1'!$Y110&lt;49,VLOOKUP("YA",ylfactors,MATCH(BR$7,'Proposed Factors'!$J$3:$P$3,0),FALSE),VLOOKUP("YB",ylfactors,MATCH(BR$7,'Proposed Factors'!$J$3:$P$3,0),FALSE)))</f>
        <v>1</v>
      </c>
      <c r="BS110" s="15"/>
      <c r="BT110" s="15" t="e">
        <f>IF($AA110="NN",1,IF($AA110="YY",VLOOKUP("YY",gsdfactors,MATCH(BT$7,'Proposed Factors'!$J$11:$P$11,0),FALSE),VLOOKUP(CONCATENATE($Z110,$AA110),gsdfactors,MATCH(BT$7,'Proposed Factors'!$J$11:$P$11,0),FALSE)))</f>
        <v>#N/A</v>
      </c>
      <c r="BU110" s="15" t="e">
        <f>IF($AA110="NN",1,IF($AA110="YY",VLOOKUP("YY",gsdfactors,MATCH(BU$7,'Proposed Factors'!$J$11:$P$11,0),FALSE),VLOOKUP(CONCATENATE($Z110,$AA110),gsdfactors,MATCH(BU$7,'Proposed Factors'!$J$11:$P$11,0),FALSE)))</f>
        <v>#N/A</v>
      </c>
      <c r="BV110" s="15" t="e">
        <f>IF($AA110="NN",1,IF($AA110="YY",VLOOKUP("YY",gsdfactors,MATCH(BV$7,'Proposed Factors'!$J$11:$P$11,0),FALSE),VLOOKUP(CONCATENATE($Z110,$AA110),gsdfactors,MATCH(BV$7,'Proposed Factors'!$J$11:$P$11,0),FALSE)))</f>
        <v>#N/A</v>
      </c>
      <c r="BW110" s="15" t="e">
        <f>IF($AA110="NN",1,IF($AA110="YY",VLOOKUP("YY",gsdfactors,MATCH(BW$7,'Proposed Factors'!$J$11:$P$11,0),FALSE),VLOOKUP(CONCATENATE($Z110,$AA110),gsdfactors,MATCH(BW$7,'Proposed Factors'!$J$11:$P$11,0),FALSE)))</f>
        <v>#N/A</v>
      </c>
      <c r="BX110" s="15" t="e">
        <f>IF($AA110="NN",1,IF($AA110="YY",VLOOKUP("YY",gsdfactors,MATCH(BX$7,'Proposed Factors'!$J$11:$P$11,0),FALSE),VLOOKUP(CONCATENATE($Z110,$AA110),gsdfactors,MATCH(BX$7,'Proposed Factors'!$J$11:$P$11,0),FALSE)))</f>
        <v>#N/A</v>
      </c>
      <c r="BZ110" s="55" t="e">
        <f t="shared" si="73"/>
        <v>#N/A</v>
      </c>
      <c r="CA110" s="55" t="e">
        <f t="shared" si="74"/>
        <v>#N/A</v>
      </c>
      <c r="CB110" s="55" t="e">
        <f t="shared" si="75"/>
        <v>#N/A</v>
      </c>
      <c r="CC110" s="55" t="e">
        <f t="shared" si="76"/>
        <v>#N/A</v>
      </c>
      <c r="CD110" s="55" t="e">
        <f t="shared" si="77"/>
        <v>#N/A</v>
      </c>
      <c r="CF110" s="55" t="e">
        <f t="shared" si="78"/>
        <v>#N/A</v>
      </c>
      <c r="CG110" s="55" t="e">
        <f t="shared" si="79"/>
        <v>#N/A</v>
      </c>
      <c r="CH110" s="55" t="e">
        <f t="shared" si="80"/>
        <v>#N/A</v>
      </c>
      <c r="CI110" s="55" t="e">
        <f t="shared" si="81"/>
        <v>#N/A</v>
      </c>
      <c r="CJ110" s="55" t="e">
        <f t="shared" si="82"/>
        <v>#N/A</v>
      </c>
      <c r="CL110" s="55" t="str">
        <f t="shared" si="83"/>
        <v>32MM</v>
      </c>
      <c r="CM110" s="58">
        <f t="shared" si="84"/>
        <v>4.8477204300716951E-3</v>
      </c>
      <c r="CN110" s="58">
        <f t="shared" si="85"/>
        <v>4.5585644784471571E-3</v>
      </c>
      <c r="CO110" s="58">
        <f t="shared" si="86"/>
        <v>4.904458435642905E-3</v>
      </c>
      <c r="CP110" s="58">
        <f t="shared" si="87"/>
        <v>4.9822436559287244E-3</v>
      </c>
      <c r="CQ110" s="58">
        <f t="shared" si="88"/>
        <v>4.8382437282996999E-3</v>
      </c>
      <c r="CR110" s="5">
        <f t="shared" si="117"/>
        <v>0.9190120875864416</v>
      </c>
      <c r="CS110" s="5">
        <f t="shared" si="118"/>
        <v>0.92523808514023609</v>
      </c>
      <c r="CT110" s="5">
        <f t="shared" si="119"/>
        <v>0.93660685702554947</v>
      </c>
      <c r="CU110" s="5">
        <f t="shared" si="120"/>
        <v>0.92947643252491985</v>
      </c>
      <c r="CV110" s="5">
        <f t="shared" si="121"/>
        <v>0.94933773324398685</v>
      </c>
    </row>
    <row r="111" spans="1:100" x14ac:dyDescent="0.25">
      <c r="A111" s="174" t="str">
        <f t="shared" si="89"/>
        <v>NNNN</v>
      </c>
      <c r="B111" s="174" t="str">
        <f t="shared" si="90"/>
        <v>NNNN</v>
      </c>
      <c r="C111" s="29" t="str">
        <f t="shared" si="91"/>
        <v>NN</v>
      </c>
      <c r="D111" s="29" t="str">
        <f t="shared" si="92"/>
        <v>N</v>
      </c>
      <c r="E111" s="29" t="str">
        <f t="shared" si="67"/>
        <v>N</v>
      </c>
      <c r="F111" s="175" t="s">
        <v>5</v>
      </c>
      <c r="G111" s="175" t="s">
        <v>6</v>
      </c>
      <c r="H111" s="175" t="s">
        <v>8</v>
      </c>
      <c r="I111" s="176">
        <v>4</v>
      </c>
      <c r="J111" s="175" t="s">
        <v>9</v>
      </c>
      <c r="K111" s="175" t="s">
        <v>5</v>
      </c>
      <c r="L111" s="176">
        <v>1</v>
      </c>
      <c r="M111" s="176">
        <v>1</v>
      </c>
      <c r="N111" s="176">
        <v>1</v>
      </c>
      <c r="O111" s="176">
        <v>1</v>
      </c>
      <c r="P111" s="176">
        <v>1</v>
      </c>
      <c r="Q111" s="1"/>
      <c r="R111" s="13" t="s">
        <v>456</v>
      </c>
      <c r="S111" s="35">
        <v>7047</v>
      </c>
      <c r="T111" s="35">
        <v>3569</v>
      </c>
      <c r="U111" s="35">
        <v>5766</v>
      </c>
      <c r="V111" s="35">
        <v>5591</v>
      </c>
      <c r="W111" s="35">
        <v>6836</v>
      </c>
      <c r="X111" s="35"/>
      <c r="Y111" s="53">
        <f t="shared" si="93"/>
        <v>32</v>
      </c>
      <c r="Z111" s="52" t="str">
        <f t="shared" si="94"/>
        <v>MS</v>
      </c>
      <c r="AA111" s="52" t="str">
        <f t="shared" si="95"/>
        <v>MS</v>
      </c>
      <c r="AB111" s="1"/>
      <c r="AC111" s="128">
        <f t="shared" si="96"/>
        <v>1.9569161866709764E-3</v>
      </c>
      <c r="AD111" s="128">
        <f t="shared" si="97"/>
        <v>1.7093419440615573E-3</v>
      </c>
      <c r="AE111" s="128">
        <f t="shared" si="98"/>
        <v>1.8454129039361126E-3</v>
      </c>
      <c r="AF111" s="128">
        <f t="shared" si="99"/>
        <v>1.8519861897678012E-3</v>
      </c>
      <c r="AG111" s="128">
        <f t="shared" si="100"/>
        <v>1.9380191097302679E-3</v>
      </c>
      <c r="AI111" s="129">
        <f t="shared" si="125"/>
        <v>0.99199999999999999</v>
      </c>
      <c r="AJ111" s="51">
        <f t="shared" si="125"/>
        <v>0.98899999999999999</v>
      </c>
      <c r="AK111" s="48">
        <f t="shared" si="125"/>
        <v>0.99299999999999999</v>
      </c>
      <c r="AL111" s="51">
        <f t="shared" si="125"/>
        <v>0.98599999999999999</v>
      </c>
      <c r="AM111" s="49">
        <f t="shared" si="125"/>
        <v>0.998</v>
      </c>
      <c r="AN111" s="15"/>
      <c r="AO111" s="106">
        <f t="shared" si="68"/>
        <v>0.9190120875864416</v>
      </c>
      <c r="AP111" s="106">
        <f t="shared" si="69"/>
        <v>0.92523808514023609</v>
      </c>
      <c r="AQ111" s="106">
        <f t="shared" si="70"/>
        <v>0.93660685702554947</v>
      </c>
      <c r="AR111" s="106">
        <f t="shared" si="71"/>
        <v>0.92947643252491985</v>
      </c>
      <c r="AS111" s="106">
        <f t="shared" si="72"/>
        <v>0.94933773324398685</v>
      </c>
      <c r="AT111" s="15"/>
      <c r="AU111" s="106">
        <f t="shared" si="107"/>
        <v>-8.0987912413558405E-2</v>
      </c>
      <c r="AV111" s="106">
        <f t="shared" si="108"/>
        <v>-7.4761914859763912E-2</v>
      </c>
      <c r="AW111" s="106">
        <f t="shared" si="109"/>
        <v>-6.3393142974450534E-2</v>
      </c>
      <c r="AX111" s="106">
        <f t="shared" si="110"/>
        <v>-7.0523567475080151E-2</v>
      </c>
      <c r="AY111" s="106">
        <f t="shared" si="111"/>
        <v>-5.0662266756013152E-2</v>
      </c>
      <c r="AZ111" s="15"/>
      <c r="BA111" s="106">
        <f t="shared" si="101"/>
        <v>-8.0987912413558405E-2</v>
      </c>
      <c r="BB111" s="106">
        <f t="shared" si="102"/>
        <v>-7.4761914859763912E-2</v>
      </c>
      <c r="BC111" s="106">
        <f t="shared" si="103"/>
        <v>-6.3393142974450534E-2</v>
      </c>
      <c r="BD111" s="107">
        <f t="shared" si="104"/>
        <v>-7.0523567475080151E-2</v>
      </c>
      <c r="BE111" s="106">
        <f t="shared" si="105"/>
        <v>-5.0662266756013152E-2</v>
      </c>
      <c r="BF111" s="109"/>
      <c r="BG111" s="223" t="str">
        <f t="shared" si="106"/>
        <v>32XX</v>
      </c>
      <c r="BH111" s="106">
        <f t="shared" si="112"/>
        <v>0.9190120875864416</v>
      </c>
      <c r="BI111" s="106">
        <f t="shared" si="113"/>
        <v>0.92523808514023609</v>
      </c>
      <c r="BJ111" s="106">
        <f t="shared" si="114"/>
        <v>0.93660685702554947</v>
      </c>
      <c r="BK111" s="106">
        <f t="shared" si="115"/>
        <v>0.92947643252491985</v>
      </c>
      <c r="BL111" s="106">
        <f t="shared" si="116"/>
        <v>0.94933773324398685</v>
      </c>
      <c r="BM111" s="109"/>
      <c r="BN111" s="15">
        <f>IF($Z111="NN",VLOOKUP("N",ylfactors,MATCH(BN$7,'Proposed Factors'!$J$3:$P$3,0),FALSE),IF('Query Result 1'!$Y111&lt;49,VLOOKUP("YA",ylfactors,MATCH(BN$7,'Proposed Factors'!$J$3:$P$3,0),FALSE),VLOOKUP("YB",ylfactors,MATCH(BN$7,'Proposed Factors'!$J$3:$P$3,0),FALSE)))</f>
        <v>1</v>
      </c>
      <c r="BO111" s="15">
        <f>IF($Z111="NN",VLOOKUP("N",ylfactors,MATCH(BO$7,'Proposed Factors'!$J$3:$P$3,0),FALSE),IF('Query Result 1'!$Y111&lt;49,VLOOKUP("YA",ylfactors,MATCH(BO$7,'Proposed Factors'!$J$3:$P$3,0),FALSE),VLOOKUP("YB",ylfactors,MATCH(BO$7,'Proposed Factors'!$J$3:$P$3,0),FALSE)))</f>
        <v>1</v>
      </c>
      <c r="BP111" s="15">
        <f>IF($Z111="NN",VLOOKUP("N",ylfactors,MATCH(BP$7,'Proposed Factors'!$J$3:$P$3,0),FALSE),IF('Query Result 1'!$Y111&lt;49,VLOOKUP("YA",ylfactors,MATCH(BP$7,'Proposed Factors'!$J$3:$P$3,0),FALSE),VLOOKUP("YB",ylfactors,MATCH(BP$7,'Proposed Factors'!$J$3:$P$3,0),FALSE)))</f>
        <v>1</v>
      </c>
      <c r="BQ111" s="15">
        <f>IF($Z111="NN",VLOOKUP("N",ylfactors,MATCH(BQ$7,'Proposed Factors'!$J$3:$P$3,0),FALSE),IF('Query Result 1'!$Y111&lt;49,VLOOKUP("YA",ylfactors,MATCH(BQ$7,'Proposed Factors'!$J$3:$P$3,0),FALSE),VLOOKUP("YB",ylfactors,MATCH(BQ$7,'Proposed Factors'!$J$3:$P$3,0),FALSE)))</f>
        <v>1</v>
      </c>
      <c r="BR111" s="15">
        <f>IF($Z111="NN",VLOOKUP("N",ylfactors,MATCH(BR$7,'Proposed Factors'!$J$3:$P$3,0),FALSE),IF('Query Result 1'!$Y111&lt;49,VLOOKUP("YA",ylfactors,MATCH(BR$7,'Proposed Factors'!$J$3:$P$3,0),FALSE),VLOOKUP("YB",ylfactors,MATCH(BR$7,'Proposed Factors'!$J$3:$P$3,0),FALSE)))</f>
        <v>1</v>
      </c>
      <c r="BS111" s="15"/>
      <c r="BT111" s="15" t="e">
        <f>IF($AA111="NN",1,IF($AA111="YY",VLOOKUP("YY",gsdfactors,MATCH(BT$7,'Proposed Factors'!$J$11:$P$11,0),FALSE),VLOOKUP(CONCATENATE($Z111,$AA111),gsdfactors,MATCH(BT$7,'Proposed Factors'!$J$11:$P$11,0),FALSE)))</f>
        <v>#N/A</v>
      </c>
      <c r="BU111" s="15" t="e">
        <f>IF($AA111="NN",1,IF($AA111="YY",VLOOKUP("YY",gsdfactors,MATCH(BU$7,'Proposed Factors'!$J$11:$P$11,0),FALSE),VLOOKUP(CONCATENATE($Z111,$AA111),gsdfactors,MATCH(BU$7,'Proposed Factors'!$J$11:$P$11,0),FALSE)))</f>
        <v>#N/A</v>
      </c>
      <c r="BV111" s="15" t="e">
        <f>IF($AA111="NN",1,IF($AA111="YY",VLOOKUP("YY",gsdfactors,MATCH(BV$7,'Proposed Factors'!$J$11:$P$11,0),FALSE),VLOOKUP(CONCATENATE($Z111,$AA111),gsdfactors,MATCH(BV$7,'Proposed Factors'!$J$11:$P$11,0),FALSE)))</f>
        <v>#N/A</v>
      </c>
      <c r="BW111" s="15" t="e">
        <f>IF($AA111="NN",1,IF($AA111="YY",VLOOKUP("YY",gsdfactors,MATCH(BW$7,'Proposed Factors'!$J$11:$P$11,0),FALSE),VLOOKUP(CONCATENATE($Z111,$AA111),gsdfactors,MATCH(BW$7,'Proposed Factors'!$J$11:$P$11,0),FALSE)))</f>
        <v>#N/A</v>
      </c>
      <c r="BX111" s="15" t="e">
        <f>IF($AA111="NN",1,IF($AA111="YY",VLOOKUP("YY",gsdfactors,MATCH(BX$7,'Proposed Factors'!$J$11:$P$11,0),FALSE),VLOOKUP(CONCATENATE($Z111,$AA111),gsdfactors,MATCH(BX$7,'Proposed Factors'!$J$11:$P$11,0),FALSE)))</f>
        <v>#N/A</v>
      </c>
      <c r="BZ111" s="55" t="e">
        <f t="shared" si="73"/>
        <v>#N/A</v>
      </c>
      <c r="CA111" s="55" t="e">
        <f t="shared" si="74"/>
        <v>#N/A</v>
      </c>
      <c r="CB111" s="55" t="e">
        <f t="shared" si="75"/>
        <v>#N/A</v>
      </c>
      <c r="CC111" s="55" t="e">
        <f t="shared" si="76"/>
        <v>#N/A</v>
      </c>
      <c r="CD111" s="55" t="e">
        <f t="shared" si="77"/>
        <v>#N/A</v>
      </c>
      <c r="CF111" s="55" t="e">
        <f t="shared" si="78"/>
        <v>#N/A</v>
      </c>
      <c r="CG111" s="55" t="e">
        <f t="shared" si="79"/>
        <v>#N/A</v>
      </c>
      <c r="CH111" s="55" t="e">
        <f t="shared" si="80"/>
        <v>#N/A</v>
      </c>
      <c r="CI111" s="55" t="e">
        <f t="shared" si="81"/>
        <v>#N/A</v>
      </c>
      <c r="CJ111" s="55" t="e">
        <f t="shared" si="82"/>
        <v>#N/A</v>
      </c>
      <c r="CL111" s="55" t="str">
        <f t="shared" si="83"/>
        <v>32MS</v>
      </c>
      <c r="CM111" s="58">
        <f t="shared" si="84"/>
        <v>1.9569161866709764E-3</v>
      </c>
      <c r="CN111" s="58">
        <f t="shared" si="85"/>
        <v>1.7093419440615573E-3</v>
      </c>
      <c r="CO111" s="58">
        <f t="shared" si="86"/>
        <v>1.8454129039361126E-3</v>
      </c>
      <c r="CP111" s="58">
        <f t="shared" si="87"/>
        <v>1.8519861897678012E-3</v>
      </c>
      <c r="CQ111" s="58">
        <f t="shared" si="88"/>
        <v>1.9380191097302679E-3</v>
      </c>
      <c r="CR111" s="5">
        <f t="shared" si="117"/>
        <v>0.9190120875864416</v>
      </c>
      <c r="CS111" s="5">
        <f t="shared" si="118"/>
        <v>0.92523808514023609</v>
      </c>
      <c r="CT111" s="5">
        <f t="shared" si="119"/>
        <v>0.93660685702554947</v>
      </c>
      <c r="CU111" s="5">
        <f t="shared" si="120"/>
        <v>0.92947643252491985</v>
      </c>
      <c r="CV111" s="5">
        <f t="shared" si="121"/>
        <v>0.94933773324398685</v>
      </c>
    </row>
    <row r="112" spans="1:100" x14ac:dyDescent="0.25">
      <c r="A112" s="174" t="str">
        <f t="shared" si="89"/>
        <v>NNNN</v>
      </c>
      <c r="B112" s="174" t="str">
        <f t="shared" si="90"/>
        <v>NNNN</v>
      </c>
      <c r="C112" s="29" t="str">
        <f t="shared" si="91"/>
        <v>NN</v>
      </c>
      <c r="D112" s="29" t="str">
        <f t="shared" si="92"/>
        <v>N</v>
      </c>
      <c r="E112" s="29" t="str">
        <f t="shared" si="67"/>
        <v>N</v>
      </c>
      <c r="F112" s="175" t="s">
        <v>5</v>
      </c>
      <c r="G112" s="175" t="s">
        <v>6</v>
      </c>
      <c r="H112" s="175" t="s">
        <v>8</v>
      </c>
      <c r="I112" s="176">
        <v>4</v>
      </c>
      <c r="J112" s="175" t="s">
        <v>9</v>
      </c>
      <c r="K112" s="175" t="s">
        <v>9</v>
      </c>
      <c r="L112" s="176">
        <v>1</v>
      </c>
      <c r="M112" s="176">
        <v>1</v>
      </c>
      <c r="N112" s="176">
        <v>1</v>
      </c>
      <c r="O112" s="176">
        <v>1</v>
      </c>
      <c r="P112" s="176">
        <v>1</v>
      </c>
      <c r="Q112" s="1"/>
      <c r="R112" s="13" t="s">
        <v>205</v>
      </c>
      <c r="S112" s="35">
        <v>17237</v>
      </c>
      <c r="T112" s="35">
        <v>10112</v>
      </c>
      <c r="U112" s="35">
        <v>15882</v>
      </c>
      <c r="V112" s="35">
        <v>15631</v>
      </c>
      <c r="W112" s="35">
        <v>16972</v>
      </c>
      <c r="X112" s="35"/>
      <c r="Y112" s="53">
        <f t="shared" si="93"/>
        <v>33</v>
      </c>
      <c r="Z112" s="52" t="str">
        <f t="shared" si="94"/>
        <v>FM</v>
      </c>
      <c r="AA112" s="52" t="str">
        <f t="shared" si="95"/>
        <v>FM</v>
      </c>
      <c r="AB112" s="1"/>
      <c r="AC112" s="128">
        <f t="shared" si="96"/>
        <v>4.786627545004629E-3</v>
      </c>
      <c r="AD112" s="128">
        <f t="shared" si="97"/>
        <v>4.8430556846036617E-3</v>
      </c>
      <c r="AE112" s="128">
        <f t="shared" si="98"/>
        <v>5.0830467811851096E-3</v>
      </c>
      <c r="AF112" s="128">
        <f t="shared" si="99"/>
        <v>5.1776777199535858E-3</v>
      </c>
      <c r="AG112" s="128">
        <f t="shared" si="100"/>
        <v>4.8115945480313197E-3</v>
      </c>
      <c r="AI112" s="129">
        <f t="shared" si="125"/>
        <v>0.98799999999999999</v>
      </c>
      <c r="AJ112" s="51">
        <f t="shared" si="125"/>
        <v>0.97299999999999998</v>
      </c>
      <c r="AK112" s="48">
        <f t="shared" si="125"/>
        <v>0.98799999999999999</v>
      </c>
      <c r="AL112" s="51">
        <f t="shared" si="125"/>
        <v>0.98299999999999998</v>
      </c>
      <c r="AM112" s="49">
        <f t="shared" si="125"/>
        <v>0.998</v>
      </c>
      <c r="AN112" s="15"/>
      <c r="AO112" s="106">
        <f t="shared" si="68"/>
        <v>0.91530639368488331</v>
      </c>
      <c r="AP112" s="106">
        <f t="shared" si="69"/>
        <v>0.91026962269105127</v>
      </c>
      <c r="AQ112" s="106">
        <f t="shared" si="70"/>
        <v>0.93189081041414179</v>
      </c>
      <c r="AR112" s="106">
        <f t="shared" si="71"/>
        <v>0.92664841092494554</v>
      </c>
      <c r="AS112" s="106">
        <f t="shared" si="72"/>
        <v>0.94933773324398685</v>
      </c>
      <c r="AT112" s="15"/>
      <c r="AU112" s="106">
        <f t="shared" si="107"/>
        <v>-8.4693606315116687E-2</v>
      </c>
      <c r="AV112" s="106">
        <f t="shared" si="108"/>
        <v>-8.9730377308948728E-2</v>
      </c>
      <c r="AW112" s="106">
        <f t="shared" si="109"/>
        <v>-6.810918958585821E-2</v>
      </c>
      <c r="AX112" s="106">
        <f t="shared" si="110"/>
        <v>-7.3351589075054457E-2</v>
      </c>
      <c r="AY112" s="106">
        <f t="shared" si="111"/>
        <v>-5.0662266756013152E-2</v>
      </c>
      <c r="AZ112" s="15"/>
      <c r="BA112" s="106">
        <f t="shared" si="101"/>
        <v>-8.4693606315116687E-2</v>
      </c>
      <c r="BB112" s="106">
        <f t="shared" si="102"/>
        <v>-8.9730377308948728E-2</v>
      </c>
      <c r="BC112" s="106">
        <f t="shared" si="103"/>
        <v>-6.810918958585821E-2</v>
      </c>
      <c r="BD112" s="107">
        <f t="shared" si="104"/>
        <v>-7.3351589075054457E-2</v>
      </c>
      <c r="BE112" s="106">
        <f t="shared" si="105"/>
        <v>-5.0662266756013152E-2</v>
      </c>
      <c r="BF112" s="109"/>
      <c r="BG112" s="223" t="str">
        <f t="shared" si="106"/>
        <v>33XX</v>
      </c>
      <c r="BH112" s="106">
        <f t="shared" si="112"/>
        <v>0.91530639368488331</v>
      </c>
      <c r="BI112" s="106">
        <f t="shared" si="113"/>
        <v>0.91026962269105127</v>
      </c>
      <c r="BJ112" s="106">
        <f t="shared" si="114"/>
        <v>0.93189081041414179</v>
      </c>
      <c r="BK112" s="106">
        <f t="shared" si="115"/>
        <v>0.92664841092494554</v>
      </c>
      <c r="BL112" s="106">
        <f t="shared" si="116"/>
        <v>0.94933773324398685</v>
      </c>
      <c r="BM112" s="109"/>
      <c r="BN112" s="15">
        <f>IF($Z112="NN",VLOOKUP("N",ylfactors,MATCH(BN$7,'Proposed Factors'!$J$3:$P$3,0),FALSE),IF('Query Result 1'!$Y112&lt;49,VLOOKUP("YA",ylfactors,MATCH(BN$7,'Proposed Factors'!$J$3:$P$3,0),FALSE),VLOOKUP("YB",ylfactors,MATCH(BN$7,'Proposed Factors'!$J$3:$P$3,0),FALSE)))</f>
        <v>1</v>
      </c>
      <c r="BO112" s="15">
        <f>IF($Z112="NN",VLOOKUP("N",ylfactors,MATCH(BO$7,'Proposed Factors'!$J$3:$P$3,0),FALSE),IF('Query Result 1'!$Y112&lt;49,VLOOKUP("YA",ylfactors,MATCH(BO$7,'Proposed Factors'!$J$3:$P$3,0),FALSE),VLOOKUP("YB",ylfactors,MATCH(BO$7,'Proposed Factors'!$J$3:$P$3,0),FALSE)))</f>
        <v>1</v>
      </c>
      <c r="BP112" s="15">
        <f>IF($Z112="NN",VLOOKUP("N",ylfactors,MATCH(BP$7,'Proposed Factors'!$J$3:$P$3,0),FALSE),IF('Query Result 1'!$Y112&lt;49,VLOOKUP("YA",ylfactors,MATCH(BP$7,'Proposed Factors'!$J$3:$P$3,0),FALSE),VLOOKUP("YB",ylfactors,MATCH(BP$7,'Proposed Factors'!$J$3:$P$3,0),FALSE)))</f>
        <v>1</v>
      </c>
      <c r="BQ112" s="15">
        <f>IF($Z112="NN",VLOOKUP("N",ylfactors,MATCH(BQ$7,'Proposed Factors'!$J$3:$P$3,0),FALSE),IF('Query Result 1'!$Y112&lt;49,VLOOKUP("YA",ylfactors,MATCH(BQ$7,'Proposed Factors'!$J$3:$P$3,0),FALSE),VLOOKUP("YB",ylfactors,MATCH(BQ$7,'Proposed Factors'!$J$3:$P$3,0),FALSE)))</f>
        <v>1</v>
      </c>
      <c r="BR112" s="15">
        <f>IF($Z112="NN",VLOOKUP("N",ylfactors,MATCH(BR$7,'Proposed Factors'!$J$3:$P$3,0),FALSE),IF('Query Result 1'!$Y112&lt;49,VLOOKUP("YA",ylfactors,MATCH(BR$7,'Proposed Factors'!$J$3:$P$3,0),FALSE),VLOOKUP("YB",ylfactors,MATCH(BR$7,'Proposed Factors'!$J$3:$P$3,0),FALSE)))</f>
        <v>1</v>
      </c>
      <c r="BS112" s="15"/>
      <c r="BT112" s="15" t="e">
        <f>IF($AA112="NN",1,IF($AA112="YY",VLOOKUP("YY",gsdfactors,MATCH(BT$7,'Proposed Factors'!$J$11:$P$11,0),FALSE),VLOOKUP(CONCATENATE($Z112,$AA112),gsdfactors,MATCH(BT$7,'Proposed Factors'!$J$11:$P$11,0),FALSE)))</f>
        <v>#N/A</v>
      </c>
      <c r="BU112" s="15" t="e">
        <f>IF($AA112="NN",1,IF($AA112="YY",VLOOKUP("YY",gsdfactors,MATCH(BU$7,'Proposed Factors'!$J$11:$P$11,0),FALSE),VLOOKUP(CONCATENATE($Z112,$AA112),gsdfactors,MATCH(BU$7,'Proposed Factors'!$J$11:$P$11,0),FALSE)))</f>
        <v>#N/A</v>
      </c>
      <c r="BV112" s="15" t="e">
        <f>IF($AA112="NN",1,IF($AA112="YY",VLOOKUP("YY",gsdfactors,MATCH(BV$7,'Proposed Factors'!$J$11:$P$11,0),FALSE),VLOOKUP(CONCATENATE($Z112,$AA112),gsdfactors,MATCH(BV$7,'Proposed Factors'!$J$11:$P$11,0),FALSE)))</f>
        <v>#N/A</v>
      </c>
      <c r="BW112" s="15" t="e">
        <f>IF($AA112="NN",1,IF($AA112="YY",VLOOKUP("YY",gsdfactors,MATCH(BW$7,'Proposed Factors'!$J$11:$P$11,0),FALSE),VLOOKUP(CONCATENATE($Z112,$AA112),gsdfactors,MATCH(BW$7,'Proposed Factors'!$J$11:$P$11,0),FALSE)))</f>
        <v>#N/A</v>
      </c>
      <c r="BX112" s="15" t="e">
        <f>IF($AA112="NN",1,IF($AA112="YY",VLOOKUP("YY",gsdfactors,MATCH(BX$7,'Proposed Factors'!$J$11:$P$11,0),FALSE),VLOOKUP(CONCATENATE($Z112,$AA112),gsdfactors,MATCH(BX$7,'Proposed Factors'!$J$11:$P$11,0),FALSE)))</f>
        <v>#N/A</v>
      </c>
      <c r="BZ112" s="55" t="e">
        <f t="shared" si="73"/>
        <v>#N/A</v>
      </c>
      <c r="CA112" s="55" t="e">
        <f t="shared" si="74"/>
        <v>#N/A</v>
      </c>
      <c r="CB112" s="55" t="e">
        <f t="shared" si="75"/>
        <v>#N/A</v>
      </c>
      <c r="CC112" s="55" t="e">
        <f t="shared" si="76"/>
        <v>#N/A</v>
      </c>
      <c r="CD112" s="55" t="e">
        <f t="shared" si="77"/>
        <v>#N/A</v>
      </c>
      <c r="CF112" s="55" t="e">
        <f t="shared" si="78"/>
        <v>#N/A</v>
      </c>
      <c r="CG112" s="55" t="e">
        <f t="shared" si="79"/>
        <v>#N/A</v>
      </c>
      <c r="CH112" s="55" t="e">
        <f t="shared" si="80"/>
        <v>#N/A</v>
      </c>
      <c r="CI112" s="55" t="e">
        <f t="shared" si="81"/>
        <v>#N/A</v>
      </c>
      <c r="CJ112" s="55" t="e">
        <f t="shared" si="82"/>
        <v>#N/A</v>
      </c>
      <c r="CL112" s="55" t="str">
        <f t="shared" si="83"/>
        <v>33FM</v>
      </c>
      <c r="CM112" s="58">
        <f t="shared" si="84"/>
        <v>4.786627545004629E-3</v>
      </c>
      <c r="CN112" s="58">
        <f t="shared" si="85"/>
        <v>4.8430556846036617E-3</v>
      </c>
      <c r="CO112" s="58">
        <f t="shared" si="86"/>
        <v>5.0830467811851096E-3</v>
      </c>
      <c r="CP112" s="58">
        <f t="shared" si="87"/>
        <v>5.1776777199535858E-3</v>
      </c>
      <c r="CQ112" s="58">
        <f t="shared" si="88"/>
        <v>4.8115945480313197E-3</v>
      </c>
      <c r="CR112" s="5">
        <f t="shared" si="117"/>
        <v>0.91530639368488331</v>
      </c>
      <c r="CS112" s="5">
        <f t="shared" si="118"/>
        <v>0.91026962269105127</v>
      </c>
      <c r="CT112" s="5">
        <f t="shared" si="119"/>
        <v>0.93189081041414179</v>
      </c>
      <c r="CU112" s="5">
        <f t="shared" si="120"/>
        <v>0.92664841092494554</v>
      </c>
      <c r="CV112" s="5">
        <f t="shared" si="121"/>
        <v>0.94933773324398685</v>
      </c>
    </row>
    <row r="113" spans="1:100" x14ac:dyDescent="0.25">
      <c r="A113" s="174" t="str">
        <f t="shared" si="89"/>
        <v>NNNN</v>
      </c>
      <c r="B113" s="174" t="str">
        <f t="shared" si="90"/>
        <v>NNNN</v>
      </c>
      <c r="C113" s="29" t="str">
        <f t="shared" si="91"/>
        <v>NN</v>
      </c>
      <c r="D113" s="29" t="str">
        <f t="shared" si="92"/>
        <v>N</v>
      </c>
      <c r="E113" s="29" t="str">
        <f t="shared" si="67"/>
        <v>N</v>
      </c>
      <c r="F113" s="175" t="s">
        <v>5</v>
      </c>
      <c r="G113" s="175" t="s">
        <v>6</v>
      </c>
      <c r="H113" s="175" t="s">
        <v>8</v>
      </c>
      <c r="I113" s="176">
        <v>5</v>
      </c>
      <c r="J113" s="175" t="s">
        <v>5</v>
      </c>
      <c r="K113" s="175" t="s">
        <v>5</v>
      </c>
      <c r="L113" s="176">
        <v>605</v>
      </c>
      <c r="M113" s="176">
        <v>287</v>
      </c>
      <c r="N113" s="176">
        <v>507</v>
      </c>
      <c r="O113" s="176">
        <v>483</v>
      </c>
      <c r="P113" s="176">
        <v>591</v>
      </c>
      <c r="Q113" s="1"/>
      <c r="R113" s="13" t="s">
        <v>289</v>
      </c>
      <c r="S113" s="35">
        <v>8106</v>
      </c>
      <c r="T113" s="35">
        <v>4548</v>
      </c>
      <c r="U113" s="35">
        <v>7318</v>
      </c>
      <c r="V113" s="35">
        <v>7184</v>
      </c>
      <c r="W113" s="35">
        <v>7989</v>
      </c>
      <c r="X113" s="35"/>
      <c r="Y113" s="53">
        <f t="shared" si="93"/>
        <v>33</v>
      </c>
      <c r="Z113" s="52" t="str">
        <f t="shared" si="94"/>
        <v>FS</v>
      </c>
      <c r="AA113" s="52" t="str">
        <f t="shared" si="95"/>
        <v>FS</v>
      </c>
      <c r="AB113" s="1"/>
      <c r="AC113" s="128">
        <f t="shared" si="96"/>
        <v>2.2509951197892627E-3</v>
      </c>
      <c r="AD113" s="128">
        <f t="shared" si="97"/>
        <v>2.1782255986528337E-3</v>
      </c>
      <c r="AE113" s="128">
        <f t="shared" si="98"/>
        <v>2.342131743150273E-3</v>
      </c>
      <c r="AF113" s="128">
        <f t="shared" si="99"/>
        <v>2.3796581626349283E-3</v>
      </c>
      <c r="AG113" s="128">
        <f t="shared" si="100"/>
        <v>2.2648968208945448E-3</v>
      </c>
      <c r="AI113" s="129">
        <f t="shared" si="125"/>
        <v>0.98799999999999999</v>
      </c>
      <c r="AJ113" s="51">
        <f t="shared" si="125"/>
        <v>0.97299999999999998</v>
      </c>
      <c r="AK113" s="48">
        <f t="shared" si="125"/>
        <v>0.98799999999999999</v>
      </c>
      <c r="AL113" s="51">
        <f t="shared" si="125"/>
        <v>0.98299999999999998</v>
      </c>
      <c r="AM113" s="49">
        <f t="shared" si="125"/>
        <v>0.998</v>
      </c>
      <c r="AN113" s="15"/>
      <c r="AO113" s="106">
        <f t="shared" si="68"/>
        <v>0.91530639368488331</v>
      </c>
      <c r="AP113" s="106">
        <f t="shared" si="69"/>
        <v>0.91026962269105127</v>
      </c>
      <c r="AQ113" s="106">
        <f t="shared" si="70"/>
        <v>0.93189081041414179</v>
      </c>
      <c r="AR113" s="106">
        <f t="shared" si="71"/>
        <v>0.92664841092494554</v>
      </c>
      <c r="AS113" s="106">
        <f t="shared" si="72"/>
        <v>0.94933773324398685</v>
      </c>
      <c r="AT113" s="15"/>
      <c r="AU113" s="106">
        <f t="shared" si="107"/>
        <v>-8.4693606315116687E-2</v>
      </c>
      <c r="AV113" s="106">
        <f t="shared" si="108"/>
        <v>-8.9730377308948728E-2</v>
      </c>
      <c r="AW113" s="106">
        <f t="shared" si="109"/>
        <v>-6.810918958585821E-2</v>
      </c>
      <c r="AX113" s="106">
        <f t="shared" si="110"/>
        <v>-7.3351589075054457E-2</v>
      </c>
      <c r="AY113" s="106">
        <f t="shared" si="111"/>
        <v>-5.0662266756013152E-2</v>
      </c>
      <c r="AZ113" s="15"/>
      <c r="BA113" s="106">
        <f t="shared" si="101"/>
        <v>-8.4693606315116687E-2</v>
      </c>
      <c r="BB113" s="106">
        <f t="shared" si="102"/>
        <v>-8.9730377308948728E-2</v>
      </c>
      <c r="BC113" s="106">
        <f t="shared" si="103"/>
        <v>-6.810918958585821E-2</v>
      </c>
      <c r="BD113" s="107">
        <f t="shared" si="104"/>
        <v>-7.3351589075054457E-2</v>
      </c>
      <c r="BE113" s="106">
        <f t="shared" si="105"/>
        <v>-5.0662266756013152E-2</v>
      </c>
      <c r="BF113" s="109"/>
      <c r="BG113" s="223" t="str">
        <f t="shared" si="106"/>
        <v>33XX</v>
      </c>
      <c r="BH113" s="106">
        <f t="shared" si="112"/>
        <v>0.91530639368488331</v>
      </c>
      <c r="BI113" s="106">
        <f t="shared" si="113"/>
        <v>0.91026962269105127</v>
      </c>
      <c r="BJ113" s="106">
        <f t="shared" si="114"/>
        <v>0.93189081041414179</v>
      </c>
      <c r="BK113" s="106">
        <f t="shared" si="115"/>
        <v>0.92664841092494554</v>
      </c>
      <c r="BL113" s="106">
        <f t="shared" si="116"/>
        <v>0.94933773324398685</v>
      </c>
      <c r="BM113" s="109"/>
      <c r="BN113" s="15">
        <f>IF($Z113="NN",VLOOKUP("N",ylfactors,MATCH(BN$7,'Proposed Factors'!$J$3:$P$3,0),FALSE),IF('Query Result 1'!$Y113&lt;49,VLOOKUP("YA",ylfactors,MATCH(BN$7,'Proposed Factors'!$J$3:$P$3,0),FALSE),VLOOKUP("YB",ylfactors,MATCH(BN$7,'Proposed Factors'!$J$3:$P$3,0),FALSE)))</f>
        <v>1</v>
      </c>
      <c r="BO113" s="15">
        <f>IF($Z113="NN",VLOOKUP("N",ylfactors,MATCH(BO$7,'Proposed Factors'!$J$3:$P$3,0),FALSE),IF('Query Result 1'!$Y113&lt;49,VLOOKUP("YA",ylfactors,MATCH(BO$7,'Proposed Factors'!$J$3:$P$3,0),FALSE),VLOOKUP("YB",ylfactors,MATCH(BO$7,'Proposed Factors'!$J$3:$P$3,0),FALSE)))</f>
        <v>1</v>
      </c>
      <c r="BP113" s="15">
        <f>IF($Z113="NN",VLOOKUP("N",ylfactors,MATCH(BP$7,'Proposed Factors'!$J$3:$P$3,0),FALSE),IF('Query Result 1'!$Y113&lt;49,VLOOKUP("YA",ylfactors,MATCH(BP$7,'Proposed Factors'!$J$3:$P$3,0),FALSE),VLOOKUP("YB",ylfactors,MATCH(BP$7,'Proposed Factors'!$J$3:$P$3,0),FALSE)))</f>
        <v>1</v>
      </c>
      <c r="BQ113" s="15">
        <f>IF($Z113="NN",VLOOKUP("N",ylfactors,MATCH(BQ$7,'Proposed Factors'!$J$3:$P$3,0),FALSE),IF('Query Result 1'!$Y113&lt;49,VLOOKUP("YA",ylfactors,MATCH(BQ$7,'Proposed Factors'!$J$3:$P$3,0),FALSE),VLOOKUP("YB",ylfactors,MATCH(BQ$7,'Proposed Factors'!$J$3:$P$3,0),FALSE)))</f>
        <v>1</v>
      </c>
      <c r="BR113" s="15">
        <f>IF($Z113="NN",VLOOKUP("N",ylfactors,MATCH(BR$7,'Proposed Factors'!$J$3:$P$3,0),FALSE),IF('Query Result 1'!$Y113&lt;49,VLOOKUP("YA",ylfactors,MATCH(BR$7,'Proposed Factors'!$J$3:$P$3,0),FALSE),VLOOKUP("YB",ylfactors,MATCH(BR$7,'Proposed Factors'!$J$3:$P$3,0),FALSE)))</f>
        <v>1</v>
      </c>
      <c r="BS113" s="15"/>
      <c r="BT113" s="15" t="e">
        <f>IF($AA113="NN",1,IF($AA113="YY",VLOOKUP("YY",gsdfactors,MATCH(BT$7,'Proposed Factors'!$J$11:$P$11,0),FALSE),VLOOKUP(CONCATENATE($Z113,$AA113),gsdfactors,MATCH(BT$7,'Proposed Factors'!$J$11:$P$11,0),FALSE)))</f>
        <v>#N/A</v>
      </c>
      <c r="BU113" s="15" t="e">
        <f>IF($AA113="NN",1,IF($AA113="YY",VLOOKUP("YY",gsdfactors,MATCH(BU$7,'Proposed Factors'!$J$11:$P$11,0),FALSE),VLOOKUP(CONCATENATE($Z113,$AA113),gsdfactors,MATCH(BU$7,'Proposed Factors'!$J$11:$P$11,0),FALSE)))</f>
        <v>#N/A</v>
      </c>
      <c r="BV113" s="15" t="e">
        <f>IF($AA113="NN",1,IF($AA113="YY",VLOOKUP("YY",gsdfactors,MATCH(BV$7,'Proposed Factors'!$J$11:$P$11,0),FALSE),VLOOKUP(CONCATENATE($Z113,$AA113),gsdfactors,MATCH(BV$7,'Proposed Factors'!$J$11:$P$11,0),FALSE)))</f>
        <v>#N/A</v>
      </c>
      <c r="BW113" s="15" t="e">
        <f>IF($AA113="NN",1,IF($AA113="YY",VLOOKUP("YY",gsdfactors,MATCH(BW$7,'Proposed Factors'!$J$11:$P$11,0),FALSE),VLOOKUP(CONCATENATE($Z113,$AA113),gsdfactors,MATCH(BW$7,'Proposed Factors'!$J$11:$P$11,0),FALSE)))</f>
        <v>#N/A</v>
      </c>
      <c r="BX113" s="15" t="e">
        <f>IF($AA113="NN",1,IF($AA113="YY",VLOOKUP("YY",gsdfactors,MATCH(BX$7,'Proposed Factors'!$J$11:$P$11,0),FALSE),VLOOKUP(CONCATENATE($Z113,$AA113),gsdfactors,MATCH(BX$7,'Proposed Factors'!$J$11:$P$11,0),FALSE)))</f>
        <v>#N/A</v>
      </c>
      <c r="BZ113" s="55" t="e">
        <f t="shared" si="73"/>
        <v>#N/A</v>
      </c>
      <c r="CA113" s="55" t="e">
        <f t="shared" si="74"/>
        <v>#N/A</v>
      </c>
      <c r="CB113" s="55" t="e">
        <f t="shared" si="75"/>
        <v>#N/A</v>
      </c>
      <c r="CC113" s="55" t="e">
        <f t="shared" si="76"/>
        <v>#N/A</v>
      </c>
      <c r="CD113" s="55" t="e">
        <f t="shared" si="77"/>
        <v>#N/A</v>
      </c>
      <c r="CF113" s="55" t="e">
        <f t="shared" si="78"/>
        <v>#N/A</v>
      </c>
      <c r="CG113" s="55" t="e">
        <f t="shared" si="79"/>
        <v>#N/A</v>
      </c>
      <c r="CH113" s="55" t="e">
        <f t="shared" si="80"/>
        <v>#N/A</v>
      </c>
      <c r="CI113" s="55" t="e">
        <f t="shared" si="81"/>
        <v>#N/A</v>
      </c>
      <c r="CJ113" s="55" t="e">
        <f t="shared" si="82"/>
        <v>#N/A</v>
      </c>
      <c r="CL113" s="55" t="str">
        <f t="shared" si="83"/>
        <v>33FS</v>
      </c>
      <c r="CM113" s="58">
        <f t="shared" si="84"/>
        <v>2.2509951197892627E-3</v>
      </c>
      <c r="CN113" s="58">
        <f t="shared" si="85"/>
        <v>2.1782255986528337E-3</v>
      </c>
      <c r="CO113" s="58">
        <f t="shared" si="86"/>
        <v>2.342131743150273E-3</v>
      </c>
      <c r="CP113" s="58">
        <f t="shared" si="87"/>
        <v>2.3796581626349283E-3</v>
      </c>
      <c r="CQ113" s="58">
        <f t="shared" si="88"/>
        <v>2.2648968208945448E-3</v>
      </c>
      <c r="CR113" s="5">
        <f t="shared" si="117"/>
        <v>0.91530639368488331</v>
      </c>
      <c r="CS113" s="5">
        <f t="shared" si="118"/>
        <v>0.91026962269105127</v>
      </c>
      <c r="CT113" s="5">
        <f t="shared" si="119"/>
        <v>0.93189081041414179</v>
      </c>
      <c r="CU113" s="5">
        <f t="shared" si="120"/>
        <v>0.92664841092494554</v>
      </c>
      <c r="CV113" s="5">
        <f t="shared" si="121"/>
        <v>0.94933773324398685</v>
      </c>
    </row>
    <row r="114" spans="1:100" x14ac:dyDescent="0.25">
      <c r="A114" s="174" t="str">
        <f t="shared" si="89"/>
        <v>NNNN</v>
      </c>
      <c r="B114" s="174" t="str">
        <f t="shared" si="90"/>
        <v>NNNN</v>
      </c>
      <c r="C114" s="29" t="str">
        <f t="shared" si="91"/>
        <v>NN</v>
      </c>
      <c r="D114" s="29" t="str">
        <f t="shared" si="92"/>
        <v>N</v>
      </c>
      <c r="E114" s="29" t="str">
        <f t="shared" si="67"/>
        <v>N</v>
      </c>
      <c r="F114" s="175" t="s">
        <v>5</v>
      </c>
      <c r="G114" s="175" t="s">
        <v>6</v>
      </c>
      <c r="H114" s="175" t="s">
        <v>8</v>
      </c>
      <c r="I114" s="176">
        <v>5</v>
      </c>
      <c r="J114" s="175" t="s">
        <v>9</v>
      </c>
      <c r="K114" s="175" t="s">
        <v>5</v>
      </c>
      <c r="L114" s="176">
        <v>1</v>
      </c>
      <c r="M114" s="176">
        <v>1</v>
      </c>
      <c r="N114" s="176">
        <v>1</v>
      </c>
      <c r="O114" s="176">
        <v>1</v>
      </c>
      <c r="P114" s="176">
        <v>1</v>
      </c>
      <c r="Q114" s="1"/>
      <c r="R114" s="13" t="s">
        <v>373</v>
      </c>
      <c r="S114" s="35">
        <v>16996</v>
      </c>
      <c r="T114" s="35">
        <v>9481</v>
      </c>
      <c r="U114" s="35">
        <v>14949</v>
      </c>
      <c r="V114" s="35">
        <v>14672</v>
      </c>
      <c r="W114" s="35">
        <v>16689</v>
      </c>
      <c r="X114" s="35"/>
      <c r="Y114" s="53">
        <f t="shared" si="93"/>
        <v>33</v>
      </c>
      <c r="Z114" s="52" t="str">
        <f t="shared" si="94"/>
        <v>MM</v>
      </c>
      <c r="AA114" s="52" t="str">
        <f t="shared" si="95"/>
        <v>MM</v>
      </c>
      <c r="AB114" s="1"/>
      <c r="AC114" s="128">
        <f t="shared" si="96"/>
        <v>4.7197030663629798E-3</v>
      </c>
      <c r="AD114" s="128">
        <f t="shared" si="97"/>
        <v>4.5408436457404387E-3</v>
      </c>
      <c r="AE114" s="128">
        <f t="shared" si="98"/>
        <v>4.7844393862193808E-3</v>
      </c>
      <c r="AF114" s="128">
        <f t="shared" si="99"/>
        <v>4.8600145548691074E-3</v>
      </c>
      <c r="AG114" s="128">
        <f t="shared" si="100"/>
        <v>4.731363505308432E-3</v>
      </c>
      <c r="AI114" s="129">
        <f t="shared" si="125"/>
        <v>0.98799999999999999</v>
      </c>
      <c r="AJ114" s="51">
        <f t="shared" si="125"/>
        <v>0.97299999999999998</v>
      </c>
      <c r="AK114" s="48">
        <f t="shared" si="125"/>
        <v>0.98799999999999999</v>
      </c>
      <c r="AL114" s="51">
        <f t="shared" si="125"/>
        <v>0.98299999999999998</v>
      </c>
      <c r="AM114" s="49">
        <f t="shared" si="125"/>
        <v>0.998</v>
      </c>
      <c r="AN114" s="15"/>
      <c r="AO114" s="106">
        <f t="shared" si="68"/>
        <v>0.91530639368488331</v>
      </c>
      <c r="AP114" s="106">
        <f t="shared" si="69"/>
        <v>0.91026962269105127</v>
      </c>
      <c r="AQ114" s="106">
        <f t="shared" si="70"/>
        <v>0.93189081041414179</v>
      </c>
      <c r="AR114" s="106">
        <f t="shared" si="71"/>
        <v>0.92664841092494554</v>
      </c>
      <c r="AS114" s="106">
        <f t="shared" si="72"/>
        <v>0.94933773324398685</v>
      </c>
      <c r="AT114" s="15"/>
      <c r="AU114" s="106">
        <f t="shared" si="107"/>
        <v>-8.4693606315116687E-2</v>
      </c>
      <c r="AV114" s="106">
        <f t="shared" si="108"/>
        <v>-8.9730377308948728E-2</v>
      </c>
      <c r="AW114" s="106">
        <f t="shared" si="109"/>
        <v>-6.810918958585821E-2</v>
      </c>
      <c r="AX114" s="106">
        <f t="shared" si="110"/>
        <v>-7.3351589075054457E-2</v>
      </c>
      <c r="AY114" s="106">
        <f t="shared" si="111"/>
        <v>-5.0662266756013152E-2</v>
      </c>
      <c r="AZ114" s="15"/>
      <c r="BA114" s="106">
        <f t="shared" si="101"/>
        <v>-8.4693606315116687E-2</v>
      </c>
      <c r="BB114" s="106">
        <f t="shared" si="102"/>
        <v>-8.9730377308948728E-2</v>
      </c>
      <c r="BC114" s="106">
        <f t="shared" si="103"/>
        <v>-6.810918958585821E-2</v>
      </c>
      <c r="BD114" s="107">
        <f t="shared" si="104"/>
        <v>-7.3351589075054457E-2</v>
      </c>
      <c r="BE114" s="106">
        <f t="shared" si="105"/>
        <v>-5.0662266756013152E-2</v>
      </c>
      <c r="BF114" s="109"/>
      <c r="BG114" s="223" t="str">
        <f t="shared" si="106"/>
        <v>33XX</v>
      </c>
      <c r="BH114" s="106">
        <f t="shared" si="112"/>
        <v>0.91530639368488331</v>
      </c>
      <c r="BI114" s="106">
        <f t="shared" si="113"/>
        <v>0.91026962269105127</v>
      </c>
      <c r="BJ114" s="106">
        <f t="shared" si="114"/>
        <v>0.93189081041414179</v>
      </c>
      <c r="BK114" s="106">
        <f t="shared" si="115"/>
        <v>0.92664841092494554</v>
      </c>
      <c r="BL114" s="106">
        <f t="shared" si="116"/>
        <v>0.94933773324398685</v>
      </c>
      <c r="BM114" s="109"/>
      <c r="BN114" s="15">
        <f>IF($Z114="NN",VLOOKUP("N",ylfactors,MATCH(BN$7,'Proposed Factors'!$J$3:$P$3,0),FALSE),IF('Query Result 1'!$Y114&lt;49,VLOOKUP("YA",ylfactors,MATCH(BN$7,'Proposed Factors'!$J$3:$P$3,0),FALSE),VLOOKUP("YB",ylfactors,MATCH(BN$7,'Proposed Factors'!$J$3:$P$3,0),FALSE)))</f>
        <v>1</v>
      </c>
      <c r="BO114" s="15">
        <f>IF($Z114="NN",VLOOKUP("N",ylfactors,MATCH(BO$7,'Proposed Factors'!$J$3:$P$3,0),FALSE),IF('Query Result 1'!$Y114&lt;49,VLOOKUP("YA",ylfactors,MATCH(BO$7,'Proposed Factors'!$J$3:$P$3,0),FALSE),VLOOKUP("YB",ylfactors,MATCH(BO$7,'Proposed Factors'!$J$3:$P$3,0),FALSE)))</f>
        <v>1</v>
      </c>
      <c r="BP114" s="15">
        <f>IF($Z114="NN",VLOOKUP("N",ylfactors,MATCH(BP$7,'Proposed Factors'!$J$3:$P$3,0),FALSE),IF('Query Result 1'!$Y114&lt;49,VLOOKUP("YA",ylfactors,MATCH(BP$7,'Proposed Factors'!$J$3:$P$3,0),FALSE),VLOOKUP("YB",ylfactors,MATCH(BP$7,'Proposed Factors'!$J$3:$P$3,0),FALSE)))</f>
        <v>1</v>
      </c>
      <c r="BQ114" s="15">
        <f>IF($Z114="NN",VLOOKUP("N",ylfactors,MATCH(BQ$7,'Proposed Factors'!$J$3:$P$3,0),FALSE),IF('Query Result 1'!$Y114&lt;49,VLOOKUP("YA",ylfactors,MATCH(BQ$7,'Proposed Factors'!$J$3:$P$3,0),FALSE),VLOOKUP("YB",ylfactors,MATCH(BQ$7,'Proposed Factors'!$J$3:$P$3,0),FALSE)))</f>
        <v>1</v>
      </c>
      <c r="BR114" s="15">
        <f>IF($Z114="NN",VLOOKUP("N",ylfactors,MATCH(BR$7,'Proposed Factors'!$J$3:$P$3,0),FALSE),IF('Query Result 1'!$Y114&lt;49,VLOOKUP("YA",ylfactors,MATCH(BR$7,'Proposed Factors'!$J$3:$P$3,0),FALSE),VLOOKUP("YB",ylfactors,MATCH(BR$7,'Proposed Factors'!$J$3:$P$3,0),FALSE)))</f>
        <v>1</v>
      </c>
      <c r="BS114" s="15"/>
      <c r="BT114" s="15" t="e">
        <f>IF($AA114="NN",1,IF($AA114="YY",VLOOKUP("YY",gsdfactors,MATCH(BT$7,'Proposed Factors'!$J$11:$P$11,0),FALSE),VLOOKUP(CONCATENATE($Z114,$AA114),gsdfactors,MATCH(BT$7,'Proposed Factors'!$J$11:$P$11,0),FALSE)))</f>
        <v>#N/A</v>
      </c>
      <c r="BU114" s="15" t="e">
        <f>IF($AA114="NN",1,IF($AA114="YY",VLOOKUP("YY",gsdfactors,MATCH(BU$7,'Proposed Factors'!$J$11:$P$11,0),FALSE),VLOOKUP(CONCATENATE($Z114,$AA114),gsdfactors,MATCH(BU$7,'Proposed Factors'!$J$11:$P$11,0),FALSE)))</f>
        <v>#N/A</v>
      </c>
      <c r="BV114" s="15" t="e">
        <f>IF($AA114="NN",1,IF($AA114="YY",VLOOKUP("YY",gsdfactors,MATCH(BV$7,'Proposed Factors'!$J$11:$P$11,0),FALSE),VLOOKUP(CONCATENATE($Z114,$AA114),gsdfactors,MATCH(BV$7,'Proposed Factors'!$J$11:$P$11,0),FALSE)))</f>
        <v>#N/A</v>
      </c>
      <c r="BW114" s="15" t="e">
        <f>IF($AA114="NN",1,IF($AA114="YY",VLOOKUP("YY",gsdfactors,MATCH(BW$7,'Proposed Factors'!$J$11:$P$11,0),FALSE),VLOOKUP(CONCATENATE($Z114,$AA114),gsdfactors,MATCH(BW$7,'Proposed Factors'!$J$11:$P$11,0),FALSE)))</f>
        <v>#N/A</v>
      </c>
      <c r="BX114" s="15" t="e">
        <f>IF($AA114="NN",1,IF($AA114="YY",VLOOKUP("YY",gsdfactors,MATCH(BX$7,'Proposed Factors'!$J$11:$P$11,0),FALSE),VLOOKUP(CONCATENATE($Z114,$AA114),gsdfactors,MATCH(BX$7,'Proposed Factors'!$J$11:$P$11,0),FALSE)))</f>
        <v>#N/A</v>
      </c>
      <c r="BZ114" s="55" t="e">
        <f t="shared" si="73"/>
        <v>#N/A</v>
      </c>
      <c r="CA114" s="55" t="e">
        <f t="shared" si="74"/>
        <v>#N/A</v>
      </c>
      <c r="CB114" s="55" t="e">
        <f t="shared" si="75"/>
        <v>#N/A</v>
      </c>
      <c r="CC114" s="55" t="e">
        <f t="shared" si="76"/>
        <v>#N/A</v>
      </c>
      <c r="CD114" s="55" t="e">
        <f t="shared" si="77"/>
        <v>#N/A</v>
      </c>
      <c r="CF114" s="55" t="e">
        <f t="shared" si="78"/>
        <v>#N/A</v>
      </c>
      <c r="CG114" s="55" t="e">
        <f t="shared" si="79"/>
        <v>#N/A</v>
      </c>
      <c r="CH114" s="55" t="e">
        <f t="shared" si="80"/>
        <v>#N/A</v>
      </c>
      <c r="CI114" s="55" t="e">
        <f t="shared" si="81"/>
        <v>#N/A</v>
      </c>
      <c r="CJ114" s="55" t="e">
        <f t="shared" si="82"/>
        <v>#N/A</v>
      </c>
      <c r="CL114" s="55" t="str">
        <f t="shared" si="83"/>
        <v>33MM</v>
      </c>
      <c r="CM114" s="58">
        <f t="shared" si="84"/>
        <v>4.7197030663629798E-3</v>
      </c>
      <c r="CN114" s="58">
        <f t="shared" si="85"/>
        <v>4.5408436457404387E-3</v>
      </c>
      <c r="CO114" s="58">
        <f t="shared" si="86"/>
        <v>4.7844393862193808E-3</v>
      </c>
      <c r="CP114" s="58">
        <f t="shared" si="87"/>
        <v>4.8600145548691074E-3</v>
      </c>
      <c r="CQ114" s="58">
        <f t="shared" si="88"/>
        <v>4.731363505308432E-3</v>
      </c>
      <c r="CR114" s="5">
        <f t="shared" si="117"/>
        <v>0.91530639368488331</v>
      </c>
      <c r="CS114" s="5">
        <f t="shared" si="118"/>
        <v>0.91026962269105127</v>
      </c>
      <c r="CT114" s="5">
        <f t="shared" si="119"/>
        <v>0.93189081041414179</v>
      </c>
      <c r="CU114" s="5">
        <f t="shared" si="120"/>
        <v>0.92664841092494554</v>
      </c>
      <c r="CV114" s="5">
        <f t="shared" si="121"/>
        <v>0.94933773324398685</v>
      </c>
    </row>
    <row r="115" spans="1:100" x14ac:dyDescent="0.25">
      <c r="A115" s="174" t="str">
        <f t="shared" si="89"/>
        <v>NNNN</v>
      </c>
      <c r="B115" s="174" t="str">
        <f t="shared" si="90"/>
        <v>NNNN</v>
      </c>
      <c r="C115" s="29" t="str">
        <f t="shared" si="91"/>
        <v>NN</v>
      </c>
      <c r="D115" s="29" t="str">
        <f t="shared" si="92"/>
        <v>N</v>
      </c>
      <c r="E115" s="29" t="str">
        <f t="shared" si="67"/>
        <v>N</v>
      </c>
      <c r="F115" s="175" t="s">
        <v>5</v>
      </c>
      <c r="G115" s="175" t="s">
        <v>6</v>
      </c>
      <c r="H115" s="175" t="s">
        <v>8</v>
      </c>
      <c r="I115" s="176">
        <v>6</v>
      </c>
      <c r="J115" s="175" t="s">
        <v>5</v>
      </c>
      <c r="K115" s="175" t="s">
        <v>5</v>
      </c>
      <c r="L115" s="176">
        <v>746</v>
      </c>
      <c r="M115" s="176">
        <v>372</v>
      </c>
      <c r="N115" s="176">
        <v>621</v>
      </c>
      <c r="O115" s="176">
        <v>591</v>
      </c>
      <c r="P115" s="176">
        <v>731</v>
      </c>
      <c r="Q115" s="1"/>
      <c r="R115" s="13" t="s">
        <v>457</v>
      </c>
      <c r="S115" s="35">
        <v>6869</v>
      </c>
      <c r="T115" s="35">
        <v>3493</v>
      </c>
      <c r="U115" s="35">
        <v>5602</v>
      </c>
      <c r="V115" s="35">
        <v>5416</v>
      </c>
      <c r="W115" s="35">
        <v>6663</v>
      </c>
      <c r="X115" s="35"/>
      <c r="Y115" s="53">
        <f t="shared" si="93"/>
        <v>33</v>
      </c>
      <c r="Z115" s="52" t="str">
        <f t="shared" si="94"/>
        <v>MS</v>
      </c>
      <c r="AA115" s="52" t="str">
        <f t="shared" si="95"/>
        <v>MS</v>
      </c>
      <c r="AB115" s="1"/>
      <c r="AC115" s="128">
        <f t="shared" si="96"/>
        <v>1.9074864887530776E-3</v>
      </c>
      <c r="AD115" s="128">
        <f t="shared" si="97"/>
        <v>1.6729423957991089E-3</v>
      </c>
      <c r="AE115" s="128">
        <f t="shared" si="98"/>
        <v>1.7929245729882248E-3</v>
      </c>
      <c r="AF115" s="128">
        <f t="shared" si="99"/>
        <v>1.7940184589129691E-3</v>
      </c>
      <c r="AG115" s="128">
        <f t="shared" si="100"/>
        <v>1.8889732779597387E-3</v>
      </c>
      <c r="AI115" s="129">
        <f t="shared" si="125"/>
        <v>0.98799999999999999</v>
      </c>
      <c r="AJ115" s="51">
        <f t="shared" si="125"/>
        <v>0.97299999999999998</v>
      </c>
      <c r="AK115" s="48">
        <f t="shared" si="125"/>
        <v>0.98799999999999999</v>
      </c>
      <c r="AL115" s="51">
        <f t="shared" si="125"/>
        <v>0.98299999999999998</v>
      </c>
      <c r="AM115" s="49">
        <f t="shared" si="125"/>
        <v>0.998</v>
      </c>
      <c r="AN115" s="15"/>
      <c r="AO115" s="106">
        <f t="shared" si="68"/>
        <v>0.91530639368488331</v>
      </c>
      <c r="AP115" s="106">
        <f t="shared" si="69"/>
        <v>0.91026962269105127</v>
      </c>
      <c r="AQ115" s="106">
        <f t="shared" si="70"/>
        <v>0.93189081041414179</v>
      </c>
      <c r="AR115" s="106">
        <f t="shared" si="71"/>
        <v>0.92664841092494554</v>
      </c>
      <c r="AS115" s="106">
        <f t="shared" si="72"/>
        <v>0.94933773324398685</v>
      </c>
      <c r="AT115" s="15"/>
      <c r="AU115" s="106">
        <f t="shared" si="107"/>
        <v>-8.4693606315116687E-2</v>
      </c>
      <c r="AV115" s="106">
        <f t="shared" si="108"/>
        <v>-8.9730377308948728E-2</v>
      </c>
      <c r="AW115" s="106">
        <f t="shared" si="109"/>
        <v>-6.810918958585821E-2</v>
      </c>
      <c r="AX115" s="106">
        <f t="shared" si="110"/>
        <v>-7.3351589075054457E-2</v>
      </c>
      <c r="AY115" s="106">
        <f t="shared" si="111"/>
        <v>-5.0662266756013152E-2</v>
      </c>
      <c r="AZ115" s="15"/>
      <c r="BA115" s="106">
        <f t="shared" si="101"/>
        <v>-8.4693606315116687E-2</v>
      </c>
      <c r="BB115" s="106">
        <f t="shared" si="102"/>
        <v>-8.9730377308948728E-2</v>
      </c>
      <c r="BC115" s="106">
        <f t="shared" si="103"/>
        <v>-6.810918958585821E-2</v>
      </c>
      <c r="BD115" s="107">
        <f t="shared" si="104"/>
        <v>-7.3351589075054457E-2</v>
      </c>
      <c r="BE115" s="106">
        <f t="shared" si="105"/>
        <v>-5.0662266756013152E-2</v>
      </c>
      <c r="BF115" s="109"/>
      <c r="BG115" s="223" t="str">
        <f t="shared" si="106"/>
        <v>33XX</v>
      </c>
      <c r="BH115" s="106">
        <f t="shared" si="112"/>
        <v>0.91530639368488331</v>
      </c>
      <c r="BI115" s="106">
        <f t="shared" si="113"/>
        <v>0.91026962269105127</v>
      </c>
      <c r="BJ115" s="106">
        <f t="shared" si="114"/>
        <v>0.93189081041414179</v>
      </c>
      <c r="BK115" s="106">
        <f t="shared" si="115"/>
        <v>0.92664841092494554</v>
      </c>
      <c r="BL115" s="106">
        <f t="shared" si="116"/>
        <v>0.94933773324398685</v>
      </c>
      <c r="BM115" s="109"/>
      <c r="BN115" s="15">
        <f>IF($Z115="NN",VLOOKUP("N",ylfactors,MATCH(BN$7,'Proposed Factors'!$J$3:$P$3,0),FALSE),IF('Query Result 1'!$Y115&lt;49,VLOOKUP("YA",ylfactors,MATCH(BN$7,'Proposed Factors'!$J$3:$P$3,0),FALSE),VLOOKUP("YB",ylfactors,MATCH(BN$7,'Proposed Factors'!$J$3:$P$3,0),FALSE)))</f>
        <v>1</v>
      </c>
      <c r="BO115" s="15">
        <f>IF($Z115="NN",VLOOKUP("N",ylfactors,MATCH(BO$7,'Proposed Factors'!$J$3:$P$3,0),FALSE),IF('Query Result 1'!$Y115&lt;49,VLOOKUP("YA",ylfactors,MATCH(BO$7,'Proposed Factors'!$J$3:$P$3,0),FALSE),VLOOKUP("YB",ylfactors,MATCH(BO$7,'Proposed Factors'!$J$3:$P$3,0),FALSE)))</f>
        <v>1</v>
      </c>
      <c r="BP115" s="15">
        <f>IF($Z115="NN",VLOOKUP("N",ylfactors,MATCH(BP$7,'Proposed Factors'!$J$3:$P$3,0),FALSE),IF('Query Result 1'!$Y115&lt;49,VLOOKUP("YA",ylfactors,MATCH(BP$7,'Proposed Factors'!$J$3:$P$3,0),FALSE),VLOOKUP("YB",ylfactors,MATCH(BP$7,'Proposed Factors'!$J$3:$P$3,0),FALSE)))</f>
        <v>1</v>
      </c>
      <c r="BQ115" s="15">
        <f>IF($Z115="NN",VLOOKUP("N",ylfactors,MATCH(BQ$7,'Proposed Factors'!$J$3:$P$3,0),FALSE),IF('Query Result 1'!$Y115&lt;49,VLOOKUP("YA",ylfactors,MATCH(BQ$7,'Proposed Factors'!$J$3:$P$3,0),FALSE),VLOOKUP("YB",ylfactors,MATCH(BQ$7,'Proposed Factors'!$J$3:$P$3,0),FALSE)))</f>
        <v>1</v>
      </c>
      <c r="BR115" s="15">
        <f>IF($Z115="NN",VLOOKUP("N",ylfactors,MATCH(BR$7,'Proposed Factors'!$J$3:$P$3,0),FALSE),IF('Query Result 1'!$Y115&lt;49,VLOOKUP("YA",ylfactors,MATCH(BR$7,'Proposed Factors'!$J$3:$P$3,0),FALSE),VLOOKUP("YB",ylfactors,MATCH(BR$7,'Proposed Factors'!$J$3:$P$3,0),FALSE)))</f>
        <v>1</v>
      </c>
      <c r="BS115" s="15"/>
      <c r="BT115" s="15" t="e">
        <f>IF($AA115="NN",1,IF($AA115="YY",VLOOKUP("YY",gsdfactors,MATCH(BT$7,'Proposed Factors'!$J$11:$P$11,0),FALSE),VLOOKUP(CONCATENATE($Z115,$AA115),gsdfactors,MATCH(BT$7,'Proposed Factors'!$J$11:$P$11,0),FALSE)))</f>
        <v>#N/A</v>
      </c>
      <c r="BU115" s="15" t="e">
        <f>IF($AA115="NN",1,IF($AA115="YY",VLOOKUP("YY",gsdfactors,MATCH(BU$7,'Proposed Factors'!$J$11:$P$11,0),FALSE),VLOOKUP(CONCATENATE($Z115,$AA115),gsdfactors,MATCH(BU$7,'Proposed Factors'!$J$11:$P$11,0),FALSE)))</f>
        <v>#N/A</v>
      </c>
      <c r="BV115" s="15" t="e">
        <f>IF($AA115="NN",1,IF($AA115="YY",VLOOKUP("YY",gsdfactors,MATCH(BV$7,'Proposed Factors'!$J$11:$P$11,0),FALSE),VLOOKUP(CONCATENATE($Z115,$AA115),gsdfactors,MATCH(BV$7,'Proposed Factors'!$J$11:$P$11,0),FALSE)))</f>
        <v>#N/A</v>
      </c>
      <c r="BW115" s="15" t="e">
        <f>IF($AA115="NN",1,IF($AA115="YY",VLOOKUP("YY",gsdfactors,MATCH(BW$7,'Proposed Factors'!$J$11:$P$11,0),FALSE),VLOOKUP(CONCATENATE($Z115,$AA115),gsdfactors,MATCH(BW$7,'Proposed Factors'!$J$11:$P$11,0),FALSE)))</f>
        <v>#N/A</v>
      </c>
      <c r="BX115" s="15" t="e">
        <f>IF($AA115="NN",1,IF($AA115="YY",VLOOKUP("YY",gsdfactors,MATCH(BX$7,'Proposed Factors'!$J$11:$P$11,0),FALSE),VLOOKUP(CONCATENATE($Z115,$AA115),gsdfactors,MATCH(BX$7,'Proposed Factors'!$J$11:$P$11,0),FALSE)))</f>
        <v>#N/A</v>
      </c>
      <c r="BZ115" s="55" t="e">
        <f t="shared" si="73"/>
        <v>#N/A</v>
      </c>
      <c r="CA115" s="55" t="e">
        <f t="shared" si="74"/>
        <v>#N/A</v>
      </c>
      <c r="CB115" s="55" t="e">
        <f t="shared" si="75"/>
        <v>#N/A</v>
      </c>
      <c r="CC115" s="55" t="e">
        <f t="shared" si="76"/>
        <v>#N/A</v>
      </c>
      <c r="CD115" s="55" t="e">
        <f t="shared" si="77"/>
        <v>#N/A</v>
      </c>
      <c r="CF115" s="55" t="e">
        <f t="shared" si="78"/>
        <v>#N/A</v>
      </c>
      <c r="CG115" s="55" t="e">
        <f t="shared" si="79"/>
        <v>#N/A</v>
      </c>
      <c r="CH115" s="55" t="e">
        <f t="shared" si="80"/>
        <v>#N/A</v>
      </c>
      <c r="CI115" s="55" t="e">
        <f t="shared" si="81"/>
        <v>#N/A</v>
      </c>
      <c r="CJ115" s="55" t="e">
        <f t="shared" si="82"/>
        <v>#N/A</v>
      </c>
      <c r="CL115" s="55" t="str">
        <f t="shared" si="83"/>
        <v>33MS</v>
      </c>
      <c r="CM115" s="58">
        <f t="shared" si="84"/>
        <v>1.9074864887530776E-3</v>
      </c>
      <c r="CN115" s="58">
        <f t="shared" si="85"/>
        <v>1.6729423957991089E-3</v>
      </c>
      <c r="CO115" s="58">
        <f t="shared" si="86"/>
        <v>1.7929245729882248E-3</v>
      </c>
      <c r="CP115" s="58">
        <f t="shared" si="87"/>
        <v>1.7940184589129691E-3</v>
      </c>
      <c r="CQ115" s="58">
        <f t="shared" si="88"/>
        <v>1.8889732779597387E-3</v>
      </c>
      <c r="CR115" s="5">
        <f t="shared" si="117"/>
        <v>0.91530639368488331</v>
      </c>
      <c r="CS115" s="5">
        <f t="shared" si="118"/>
        <v>0.91026962269105127</v>
      </c>
      <c r="CT115" s="5">
        <f t="shared" si="119"/>
        <v>0.93189081041414179</v>
      </c>
      <c r="CU115" s="5">
        <f t="shared" si="120"/>
        <v>0.92664841092494554</v>
      </c>
      <c r="CV115" s="5">
        <f t="shared" si="121"/>
        <v>0.94933773324398685</v>
      </c>
    </row>
    <row r="116" spans="1:100" x14ac:dyDescent="0.25">
      <c r="A116" s="174" t="str">
        <f t="shared" si="89"/>
        <v>NNNN</v>
      </c>
      <c r="B116" s="174" t="str">
        <f t="shared" si="90"/>
        <v>NNNN</v>
      </c>
      <c r="C116" s="29" t="str">
        <f t="shared" si="91"/>
        <v>NN</v>
      </c>
      <c r="D116" s="29" t="str">
        <f t="shared" si="92"/>
        <v>N</v>
      </c>
      <c r="E116" s="29" t="str">
        <f t="shared" si="67"/>
        <v>N</v>
      </c>
      <c r="F116" s="175" t="s">
        <v>5</v>
      </c>
      <c r="G116" s="175" t="s">
        <v>6</v>
      </c>
      <c r="H116" s="175" t="s">
        <v>8</v>
      </c>
      <c r="I116" s="176">
        <v>6</v>
      </c>
      <c r="J116" s="175" t="s">
        <v>5</v>
      </c>
      <c r="K116" s="175" t="s">
        <v>9</v>
      </c>
      <c r="L116" s="176">
        <v>1</v>
      </c>
      <c r="M116" s="176">
        <v>0</v>
      </c>
      <c r="N116" s="176">
        <v>1</v>
      </c>
      <c r="O116" s="176">
        <v>1</v>
      </c>
      <c r="P116" s="176">
        <v>1</v>
      </c>
      <c r="Q116" s="1"/>
      <c r="R116" s="13" t="s">
        <v>206</v>
      </c>
      <c r="S116" s="35">
        <v>16955</v>
      </c>
      <c r="T116" s="35">
        <v>10069</v>
      </c>
      <c r="U116" s="35">
        <v>15645</v>
      </c>
      <c r="V116" s="35">
        <v>15404</v>
      </c>
      <c r="W116" s="35">
        <v>16742</v>
      </c>
      <c r="X116" s="35"/>
      <c r="Y116" s="53">
        <f t="shared" si="93"/>
        <v>34</v>
      </c>
      <c r="Z116" s="52" t="str">
        <f t="shared" si="94"/>
        <v>FM</v>
      </c>
      <c r="AA116" s="52" t="str">
        <f t="shared" si="95"/>
        <v>FM</v>
      </c>
      <c r="AB116" s="1"/>
      <c r="AC116" s="128">
        <f t="shared" si="96"/>
        <v>4.7083175741459357E-3</v>
      </c>
      <c r="AD116" s="128">
        <f t="shared" si="97"/>
        <v>4.8224612033499082E-3</v>
      </c>
      <c r="AE116" s="128">
        <f t="shared" si="98"/>
        <v>5.0071947419494424E-3</v>
      </c>
      <c r="AF116" s="128">
        <f t="shared" si="99"/>
        <v>5.1024852919304611E-3</v>
      </c>
      <c r="AG116" s="128">
        <f t="shared" si="100"/>
        <v>4.7463891069491138E-3</v>
      </c>
      <c r="AI116" s="129">
        <f t="shared" si="125"/>
        <v>0.98399999999999999</v>
      </c>
      <c r="AJ116" s="51">
        <f t="shared" si="125"/>
        <v>0.96799999999999997</v>
      </c>
      <c r="AK116" s="48">
        <f t="shared" si="125"/>
        <v>0.98599999999999999</v>
      </c>
      <c r="AL116" s="51">
        <f t="shared" si="125"/>
        <v>0.98</v>
      </c>
      <c r="AM116" s="49">
        <f t="shared" si="125"/>
        <v>0.996</v>
      </c>
      <c r="AN116" s="15"/>
      <c r="AO116" s="106">
        <f t="shared" si="68"/>
        <v>0.91160069978332503</v>
      </c>
      <c r="AP116" s="106">
        <f t="shared" si="69"/>
        <v>0.90559197817568104</v>
      </c>
      <c r="AQ116" s="106">
        <f t="shared" si="70"/>
        <v>0.93000439176957883</v>
      </c>
      <c r="AR116" s="106">
        <f t="shared" si="71"/>
        <v>0.92382038932497113</v>
      </c>
      <c r="AS116" s="106">
        <f t="shared" si="72"/>
        <v>0.9474352528166442</v>
      </c>
      <c r="AT116" s="15"/>
      <c r="AU116" s="106">
        <f t="shared" si="107"/>
        <v>-8.839930021667497E-2</v>
      </c>
      <c r="AV116" s="106">
        <f t="shared" si="108"/>
        <v>-9.4408021824318955E-2</v>
      </c>
      <c r="AW116" s="106">
        <f t="shared" si="109"/>
        <v>-6.9995608230421169E-2</v>
      </c>
      <c r="AX116" s="106">
        <f t="shared" si="110"/>
        <v>-7.6179610675028875E-2</v>
      </c>
      <c r="AY116" s="106">
        <f t="shared" si="111"/>
        <v>-5.2564747183355798E-2</v>
      </c>
      <c r="AZ116" s="15"/>
      <c r="BA116" s="106">
        <f t="shared" si="101"/>
        <v>-8.839930021667497E-2</v>
      </c>
      <c r="BB116" s="106">
        <f t="shared" si="102"/>
        <v>-9.4408021824318955E-2</v>
      </c>
      <c r="BC116" s="106">
        <f t="shared" si="103"/>
        <v>-6.9995608230421169E-2</v>
      </c>
      <c r="BD116" s="107">
        <f t="shared" si="104"/>
        <v>-7.6179610675028875E-2</v>
      </c>
      <c r="BE116" s="106">
        <f t="shared" si="105"/>
        <v>-5.2564747183355798E-2</v>
      </c>
      <c r="BF116" s="109"/>
      <c r="BG116" s="223" t="str">
        <f t="shared" si="106"/>
        <v>34XX</v>
      </c>
      <c r="BH116" s="106">
        <f t="shared" si="112"/>
        <v>0.91160069978332503</v>
      </c>
      <c r="BI116" s="106">
        <f t="shared" si="113"/>
        <v>0.90559197817568104</v>
      </c>
      <c r="BJ116" s="106">
        <f t="shared" si="114"/>
        <v>0.93000439176957883</v>
      </c>
      <c r="BK116" s="106">
        <f t="shared" si="115"/>
        <v>0.92382038932497113</v>
      </c>
      <c r="BL116" s="106">
        <f t="shared" si="116"/>
        <v>0.9474352528166442</v>
      </c>
      <c r="BM116" s="109"/>
      <c r="BN116" s="15">
        <f>IF($Z116="NN",VLOOKUP("N",ylfactors,MATCH(BN$7,'Proposed Factors'!$J$3:$P$3,0),FALSE),IF('Query Result 1'!$Y116&lt;49,VLOOKUP("YA",ylfactors,MATCH(BN$7,'Proposed Factors'!$J$3:$P$3,0),FALSE),VLOOKUP("YB",ylfactors,MATCH(BN$7,'Proposed Factors'!$J$3:$P$3,0),FALSE)))</f>
        <v>1</v>
      </c>
      <c r="BO116" s="15">
        <f>IF($Z116="NN",VLOOKUP("N",ylfactors,MATCH(BO$7,'Proposed Factors'!$J$3:$P$3,0),FALSE),IF('Query Result 1'!$Y116&lt;49,VLOOKUP("YA",ylfactors,MATCH(BO$7,'Proposed Factors'!$J$3:$P$3,0),FALSE),VLOOKUP("YB",ylfactors,MATCH(BO$7,'Proposed Factors'!$J$3:$P$3,0),FALSE)))</f>
        <v>1</v>
      </c>
      <c r="BP116" s="15">
        <f>IF($Z116="NN",VLOOKUP("N",ylfactors,MATCH(BP$7,'Proposed Factors'!$J$3:$P$3,0),FALSE),IF('Query Result 1'!$Y116&lt;49,VLOOKUP("YA",ylfactors,MATCH(BP$7,'Proposed Factors'!$J$3:$P$3,0),FALSE),VLOOKUP("YB",ylfactors,MATCH(BP$7,'Proposed Factors'!$J$3:$P$3,0),FALSE)))</f>
        <v>1</v>
      </c>
      <c r="BQ116" s="15">
        <f>IF($Z116="NN",VLOOKUP("N",ylfactors,MATCH(BQ$7,'Proposed Factors'!$J$3:$P$3,0),FALSE),IF('Query Result 1'!$Y116&lt;49,VLOOKUP("YA",ylfactors,MATCH(BQ$7,'Proposed Factors'!$J$3:$P$3,0),FALSE),VLOOKUP("YB",ylfactors,MATCH(BQ$7,'Proposed Factors'!$J$3:$P$3,0),FALSE)))</f>
        <v>1</v>
      </c>
      <c r="BR116" s="15">
        <f>IF($Z116="NN",VLOOKUP("N",ylfactors,MATCH(BR$7,'Proposed Factors'!$J$3:$P$3,0),FALSE),IF('Query Result 1'!$Y116&lt;49,VLOOKUP("YA",ylfactors,MATCH(BR$7,'Proposed Factors'!$J$3:$P$3,0),FALSE),VLOOKUP("YB",ylfactors,MATCH(BR$7,'Proposed Factors'!$J$3:$P$3,0),FALSE)))</f>
        <v>1</v>
      </c>
      <c r="BS116" s="15"/>
      <c r="BT116" s="15" t="e">
        <f>IF($AA116="NN",1,IF($AA116="YY",VLOOKUP("YY",gsdfactors,MATCH(BT$7,'Proposed Factors'!$J$11:$P$11,0),FALSE),VLOOKUP(CONCATENATE($Z116,$AA116),gsdfactors,MATCH(BT$7,'Proposed Factors'!$J$11:$P$11,0),FALSE)))</f>
        <v>#N/A</v>
      </c>
      <c r="BU116" s="15" t="e">
        <f>IF($AA116="NN",1,IF($AA116="YY",VLOOKUP("YY",gsdfactors,MATCH(BU$7,'Proposed Factors'!$J$11:$P$11,0),FALSE),VLOOKUP(CONCATENATE($Z116,$AA116),gsdfactors,MATCH(BU$7,'Proposed Factors'!$J$11:$P$11,0),FALSE)))</f>
        <v>#N/A</v>
      </c>
      <c r="BV116" s="15" t="e">
        <f>IF($AA116="NN",1,IF($AA116="YY",VLOOKUP("YY",gsdfactors,MATCH(BV$7,'Proposed Factors'!$J$11:$P$11,0),FALSE),VLOOKUP(CONCATENATE($Z116,$AA116),gsdfactors,MATCH(BV$7,'Proposed Factors'!$J$11:$P$11,0),FALSE)))</f>
        <v>#N/A</v>
      </c>
      <c r="BW116" s="15" t="e">
        <f>IF($AA116="NN",1,IF($AA116="YY",VLOOKUP("YY",gsdfactors,MATCH(BW$7,'Proposed Factors'!$J$11:$P$11,0),FALSE),VLOOKUP(CONCATENATE($Z116,$AA116),gsdfactors,MATCH(BW$7,'Proposed Factors'!$J$11:$P$11,0),FALSE)))</f>
        <v>#N/A</v>
      </c>
      <c r="BX116" s="15" t="e">
        <f>IF($AA116="NN",1,IF($AA116="YY",VLOOKUP("YY",gsdfactors,MATCH(BX$7,'Proposed Factors'!$J$11:$P$11,0),FALSE),VLOOKUP(CONCATENATE($Z116,$AA116),gsdfactors,MATCH(BX$7,'Proposed Factors'!$J$11:$P$11,0),FALSE)))</f>
        <v>#N/A</v>
      </c>
      <c r="BZ116" s="55" t="e">
        <f t="shared" si="73"/>
        <v>#N/A</v>
      </c>
      <c r="CA116" s="55" t="e">
        <f t="shared" si="74"/>
        <v>#N/A</v>
      </c>
      <c r="CB116" s="55" t="e">
        <f t="shared" si="75"/>
        <v>#N/A</v>
      </c>
      <c r="CC116" s="55" t="e">
        <f t="shared" si="76"/>
        <v>#N/A</v>
      </c>
      <c r="CD116" s="55" t="e">
        <f t="shared" si="77"/>
        <v>#N/A</v>
      </c>
      <c r="CF116" s="55" t="e">
        <f t="shared" si="78"/>
        <v>#N/A</v>
      </c>
      <c r="CG116" s="55" t="e">
        <f t="shared" si="79"/>
        <v>#N/A</v>
      </c>
      <c r="CH116" s="55" t="e">
        <f t="shared" si="80"/>
        <v>#N/A</v>
      </c>
      <c r="CI116" s="55" t="e">
        <f t="shared" si="81"/>
        <v>#N/A</v>
      </c>
      <c r="CJ116" s="55" t="e">
        <f t="shared" si="82"/>
        <v>#N/A</v>
      </c>
      <c r="CL116" s="55" t="str">
        <f t="shared" si="83"/>
        <v>34FM</v>
      </c>
      <c r="CM116" s="58">
        <f t="shared" si="84"/>
        <v>4.7083175741459357E-3</v>
      </c>
      <c r="CN116" s="58">
        <f t="shared" si="85"/>
        <v>4.8224612033499082E-3</v>
      </c>
      <c r="CO116" s="58">
        <f t="shared" si="86"/>
        <v>5.0071947419494424E-3</v>
      </c>
      <c r="CP116" s="58">
        <f t="shared" si="87"/>
        <v>5.1024852919304611E-3</v>
      </c>
      <c r="CQ116" s="58">
        <f t="shared" si="88"/>
        <v>4.7463891069491138E-3</v>
      </c>
      <c r="CR116" s="5">
        <f t="shared" si="117"/>
        <v>0.91160069978332503</v>
      </c>
      <c r="CS116" s="5">
        <f t="shared" si="118"/>
        <v>0.90559197817568104</v>
      </c>
      <c r="CT116" s="5">
        <f t="shared" si="119"/>
        <v>0.93000439176957883</v>
      </c>
      <c r="CU116" s="5">
        <f t="shared" si="120"/>
        <v>0.92382038932497113</v>
      </c>
      <c r="CV116" s="5">
        <f t="shared" si="121"/>
        <v>0.9474352528166442</v>
      </c>
    </row>
    <row r="117" spans="1:100" x14ac:dyDescent="0.25">
      <c r="A117" s="174" t="str">
        <f t="shared" si="89"/>
        <v>NNNN</v>
      </c>
      <c r="B117" s="174" t="str">
        <f t="shared" si="90"/>
        <v>NNNN</v>
      </c>
      <c r="C117" s="29" t="str">
        <f t="shared" si="91"/>
        <v>NN</v>
      </c>
      <c r="D117" s="29" t="str">
        <f t="shared" si="92"/>
        <v>N</v>
      </c>
      <c r="E117" s="29" t="str">
        <f t="shared" si="67"/>
        <v>N</v>
      </c>
      <c r="F117" s="175" t="s">
        <v>5</v>
      </c>
      <c r="G117" s="175" t="s">
        <v>6</v>
      </c>
      <c r="H117" s="175" t="s">
        <v>8</v>
      </c>
      <c r="I117" s="176">
        <v>6</v>
      </c>
      <c r="J117" s="175" t="s">
        <v>9</v>
      </c>
      <c r="K117" s="175" t="s">
        <v>5</v>
      </c>
      <c r="L117" s="176">
        <v>2</v>
      </c>
      <c r="M117" s="176">
        <v>2</v>
      </c>
      <c r="N117" s="176">
        <v>1</v>
      </c>
      <c r="O117" s="176">
        <v>1</v>
      </c>
      <c r="P117" s="176">
        <v>2</v>
      </c>
      <c r="Q117" s="1"/>
      <c r="R117" s="13" t="s">
        <v>290</v>
      </c>
      <c r="S117" s="35">
        <v>7892</v>
      </c>
      <c r="T117" s="35">
        <v>4365</v>
      </c>
      <c r="U117" s="35">
        <v>7125</v>
      </c>
      <c r="V117" s="35">
        <v>7001</v>
      </c>
      <c r="W117" s="35">
        <v>7760</v>
      </c>
      <c r="X117" s="35"/>
      <c r="Y117" s="53">
        <f t="shared" si="93"/>
        <v>34</v>
      </c>
      <c r="Z117" s="52" t="str">
        <f t="shared" si="94"/>
        <v>FS</v>
      </c>
      <c r="AA117" s="52" t="str">
        <f t="shared" si="95"/>
        <v>FS</v>
      </c>
      <c r="AB117" s="1"/>
      <c r="AC117" s="128">
        <f t="shared" si="96"/>
        <v>2.1915684043149349E-3</v>
      </c>
      <c r="AD117" s="128">
        <f t="shared" si="97"/>
        <v>2.0905793179682537E-3</v>
      </c>
      <c r="AE117" s="128">
        <f t="shared" si="98"/>
        <v>2.2803619390469655E-3</v>
      </c>
      <c r="AF117" s="128">
        <f t="shared" si="99"/>
        <v>2.3190404783695897E-3</v>
      </c>
      <c r="AG117" s="128">
        <f t="shared" si="100"/>
        <v>2.1999748817300873E-3</v>
      </c>
      <c r="AI117" s="129">
        <f t="shared" si="125"/>
        <v>0.98399999999999999</v>
      </c>
      <c r="AJ117" s="51">
        <f t="shared" si="125"/>
        <v>0.96799999999999997</v>
      </c>
      <c r="AK117" s="48">
        <f t="shared" si="125"/>
        <v>0.98599999999999999</v>
      </c>
      <c r="AL117" s="51">
        <f t="shared" si="125"/>
        <v>0.98</v>
      </c>
      <c r="AM117" s="49">
        <f t="shared" si="125"/>
        <v>0.996</v>
      </c>
      <c r="AN117" s="15"/>
      <c r="AO117" s="106">
        <f t="shared" si="68"/>
        <v>0.91160069978332503</v>
      </c>
      <c r="AP117" s="106">
        <f t="shared" si="69"/>
        <v>0.90559197817568104</v>
      </c>
      <c r="AQ117" s="106">
        <f t="shared" si="70"/>
        <v>0.93000439176957883</v>
      </c>
      <c r="AR117" s="106">
        <f t="shared" si="71"/>
        <v>0.92382038932497113</v>
      </c>
      <c r="AS117" s="106">
        <f t="shared" si="72"/>
        <v>0.9474352528166442</v>
      </c>
      <c r="AT117" s="15"/>
      <c r="AU117" s="106">
        <f t="shared" si="107"/>
        <v>-8.839930021667497E-2</v>
      </c>
      <c r="AV117" s="106">
        <f t="shared" si="108"/>
        <v>-9.4408021824318955E-2</v>
      </c>
      <c r="AW117" s="106">
        <f t="shared" si="109"/>
        <v>-6.9995608230421169E-2</v>
      </c>
      <c r="AX117" s="106">
        <f t="shared" si="110"/>
        <v>-7.6179610675028875E-2</v>
      </c>
      <c r="AY117" s="106">
        <f t="shared" si="111"/>
        <v>-5.2564747183355798E-2</v>
      </c>
      <c r="AZ117" s="15"/>
      <c r="BA117" s="106">
        <f t="shared" si="101"/>
        <v>-8.839930021667497E-2</v>
      </c>
      <c r="BB117" s="106">
        <f t="shared" si="102"/>
        <v>-9.4408021824318955E-2</v>
      </c>
      <c r="BC117" s="106">
        <f t="shared" si="103"/>
        <v>-6.9995608230421169E-2</v>
      </c>
      <c r="BD117" s="107">
        <f t="shared" si="104"/>
        <v>-7.6179610675028875E-2</v>
      </c>
      <c r="BE117" s="106">
        <f t="shared" si="105"/>
        <v>-5.2564747183355798E-2</v>
      </c>
      <c r="BF117" s="109"/>
      <c r="BG117" s="223" t="str">
        <f t="shared" si="106"/>
        <v>34XX</v>
      </c>
      <c r="BH117" s="106">
        <f t="shared" si="112"/>
        <v>0.91160069978332503</v>
      </c>
      <c r="BI117" s="106">
        <f t="shared" si="113"/>
        <v>0.90559197817568104</v>
      </c>
      <c r="BJ117" s="106">
        <f t="shared" si="114"/>
        <v>0.93000439176957883</v>
      </c>
      <c r="BK117" s="106">
        <f t="shared" si="115"/>
        <v>0.92382038932497113</v>
      </c>
      <c r="BL117" s="106">
        <f t="shared" si="116"/>
        <v>0.9474352528166442</v>
      </c>
      <c r="BM117" s="109"/>
      <c r="BN117" s="15">
        <f>IF($Z117="NN",VLOOKUP("N",ylfactors,MATCH(BN$7,'Proposed Factors'!$J$3:$P$3,0),FALSE),IF('Query Result 1'!$Y117&lt;49,VLOOKUP("YA",ylfactors,MATCH(BN$7,'Proposed Factors'!$J$3:$P$3,0),FALSE),VLOOKUP("YB",ylfactors,MATCH(BN$7,'Proposed Factors'!$J$3:$P$3,0),FALSE)))</f>
        <v>1</v>
      </c>
      <c r="BO117" s="15">
        <f>IF($Z117="NN",VLOOKUP("N",ylfactors,MATCH(BO$7,'Proposed Factors'!$J$3:$P$3,0),FALSE),IF('Query Result 1'!$Y117&lt;49,VLOOKUP("YA",ylfactors,MATCH(BO$7,'Proposed Factors'!$J$3:$P$3,0),FALSE),VLOOKUP("YB",ylfactors,MATCH(BO$7,'Proposed Factors'!$J$3:$P$3,0),FALSE)))</f>
        <v>1</v>
      </c>
      <c r="BP117" s="15">
        <f>IF($Z117="NN",VLOOKUP("N",ylfactors,MATCH(BP$7,'Proposed Factors'!$J$3:$P$3,0),FALSE),IF('Query Result 1'!$Y117&lt;49,VLOOKUP("YA",ylfactors,MATCH(BP$7,'Proposed Factors'!$J$3:$P$3,0),FALSE),VLOOKUP("YB",ylfactors,MATCH(BP$7,'Proposed Factors'!$J$3:$P$3,0),FALSE)))</f>
        <v>1</v>
      </c>
      <c r="BQ117" s="15">
        <f>IF($Z117="NN",VLOOKUP("N",ylfactors,MATCH(BQ$7,'Proposed Factors'!$J$3:$P$3,0),FALSE),IF('Query Result 1'!$Y117&lt;49,VLOOKUP("YA",ylfactors,MATCH(BQ$7,'Proposed Factors'!$J$3:$P$3,0),FALSE),VLOOKUP("YB",ylfactors,MATCH(BQ$7,'Proposed Factors'!$J$3:$P$3,0),FALSE)))</f>
        <v>1</v>
      </c>
      <c r="BR117" s="15">
        <f>IF($Z117="NN",VLOOKUP("N",ylfactors,MATCH(BR$7,'Proposed Factors'!$J$3:$P$3,0),FALSE),IF('Query Result 1'!$Y117&lt;49,VLOOKUP("YA",ylfactors,MATCH(BR$7,'Proposed Factors'!$J$3:$P$3,0),FALSE),VLOOKUP("YB",ylfactors,MATCH(BR$7,'Proposed Factors'!$J$3:$P$3,0),FALSE)))</f>
        <v>1</v>
      </c>
      <c r="BS117" s="15"/>
      <c r="BT117" s="15" t="e">
        <f>IF($AA117="NN",1,IF($AA117="YY",VLOOKUP("YY",gsdfactors,MATCH(BT$7,'Proposed Factors'!$J$11:$P$11,0),FALSE),VLOOKUP(CONCATENATE($Z117,$AA117),gsdfactors,MATCH(BT$7,'Proposed Factors'!$J$11:$P$11,0),FALSE)))</f>
        <v>#N/A</v>
      </c>
      <c r="BU117" s="15" t="e">
        <f>IF($AA117="NN",1,IF($AA117="YY",VLOOKUP("YY",gsdfactors,MATCH(BU$7,'Proposed Factors'!$J$11:$P$11,0),FALSE),VLOOKUP(CONCATENATE($Z117,$AA117),gsdfactors,MATCH(BU$7,'Proposed Factors'!$J$11:$P$11,0),FALSE)))</f>
        <v>#N/A</v>
      </c>
      <c r="BV117" s="15" t="e">
        <f>IF($AA117="NN",1,IF($AA117="YY",VLOOKUP("YY",gsdfactors,MATCH(BV$7,'Proposed Factors'!$J$11:$P$11,0),FALSE),VLOOKUP(CONCATENATE($Z117,$AA117),gsdfactors,MATCH(BV$7,'Proposed Factors'!$J$11:$P$11,0),FALSE)))</f>
        <v>#N/A</v>
      </c>
      <c r="BW117" s="15" t="e">
        <f>IF($AA117="NN",1,IF($AA117="YY",VLOOKUP("YY",gsdfactors,MATCH(BW$7,'Proposed Factors'!$J$11:$P$11,0),FALSE),VLOOKUP(CONCATENATE($Z117,$AA117),gsdfactors,MATCH(BW$7,'Proposed Factors'!$J$11:$P$11,0),FALSE)))</f>
        <v>#N/A</v>
      </c>
      <c r="BX117" s="15" t="e">
        <f>IF($AA117="NN",1,IF($AA117="YY",VLOOKUP("YY",gsdfactors,MATCH(BX$7,'Proposed Factors'!$J$11:$P$11,0),FALSE),VLOOKUP(CONCATENATE($Z117,$AA117),gsdfactors,MATCH(BX$7,'Proposed Factors'!$J$11:$P$11,0),FALSE)))</f>
        <v>#N/A</v>
      </c>
      <c r="BZ117" s="55" t="e">
        <f t="shared" si="73"/>
        <v>#N/A</v>
      </c>
      <c r="CA117" s="55" t="e">
        <f t="shared" si="74"/>
        <v>#N/A</v>
      </c>
      <c r="CB117" s="55" t="e">
        <f t="shared" si="75"/>
        <v>#N/A</v>
      </c>
      <c r="CC117" s="55" t="e">
        <f t="shared" si="76"/>
        <v>#N/A</v>
      </c>
      <c r="CD117" s="55" t="e">
        <f t="shared" si="77"/>
        <v>#N/A</v>
      </c>
      <c r="CF117" s="55" t="e">
        <f t="shared" si="78"/>
        <v>#N/A</v>
      </c>
      <c r="CG117" s="55" t="e">
        <f t="shared" si="79"/>
        <v>#N/A</v>
      </c>
      <c r="CH117" s="55" t="e">
        <f t="shared" si="80"/>
        <v>#N/A</v>
      </c>
      <c r="CI117" s="55" t="e">
        <f t="shared" si="81"/>
        <v>#N/A</v>
      </c>
      <c r="CJ117" s="55" t="e">
        <f t="shared" si="82"/>
        <v>#N/A</v>
      </c>
      <c r="CL117" s="55" t="str">
        <f t="shared" si="83"/>
        <v>34FS</v>
      </c>
      <c r="CM117" s="58">
        <f t="shared" si="84"/>
        <v>2.1915684043149349E-3</v>
      </c>
      <c r="CN117" s="58">
        <f t="shared" si="85"/>
        <v>2.0905793179682537E-3</v>
      </c>
      <c r="CO117" s="58">
        <f t="shared" si="86"/>
        <v>2.2803619390469655E-3</v>
      </c>
      <c r="CP117" s="58">
        <f t="shared" si="87"/>
        <v>2.3190404783695897E-3</v>
      </c>
      <c r="CQ117" s="58">
        <f t="shared" si="88"/>
        <v>2.1999748817300873E-3</v>
      </c>
      <c r="CR117" s="5">
        <f t="shared" si="117"/>
        <v>0.91160069978332503</v>
      </c>
      <c r="CS117" s="5">
        <f t="shared" si="118"/>
        <v>0.90559197817568104</v>
      </c>
      <c r="CT117" s="5">
        <f t="shared" si="119"/>
        <v>0.93000439176957883</v>
      </c>
      <c r="CU117" s="5">
        <f t="shared" si="120"/>
        <v>0.92382038932497113</v>
      </c>
      <c r="CV117" s="5">
        <f t="shared" si="121"/>
        <v>0.9474352528166442</v>
      </c>
    </row>
    <row r="118" spans="1:100" x14ac:dyDescent="0.25">
      <c r="A118" s="174" t="str">
        <f t="shared" si="89"/>
        <v>NNNN</v>
      </c>
      <c r="B118" s="174" t="str">
        <f t="shared" si="90"/>
        <v>NNNN</v>
      </c>
      <c r="C118" s="29" t="str">
        <f t="shared" si="91"/>
        <v>NN</v>
      </c>
      <c r="D118" s="29" t="str">
        <f t="shared" si="92"/>
        <v>N</v>
      </c>
      <c r="E118" s="29" t="str">
        <f t="shared" si="67"/>
        <v>N</v>
      </c>
      <c r="F118" s="175" t="s">
        <v>5</v>
      </c>
      <c r="G118" s="175" t="s">
        <v>6</v>
      </c>
      <c r="H118" s="175" t="s">
        <v>8</v>
      </c>
      <c r="I118" s="176">
        <v>7</v>
      </c>
      <c r="J118" s="175" t="s">
        <v>5</v>
      </c>
      <c r="K118" s="175" t="s">
        <v>5</v>
      </c>
      <c r="L118" s="176">
        <v>890</v>
      </c>
      <c r="M118" s="176">
        <v>405</v>
      </c>
      <c r="N118" s="176">
        <v>716</v>
      </c>
      <c r="O118" s="176">
        <v>685</v>
      </c>
      <c r="P118" s="176">
        <v>867</v>
      </c>
      <c r="Q118" s="1"/>
      <c r="R118" s="13" t="s">
        <v>374</v>
      </c>
      <c r="S118" s="35">
        <v>16536</v>
      </c>
      <c r="T118" s="35">
        <v>9148</v>
      </c>
      <c r="U118" s="35">
        <v>14556</v>
      </c>
      <c r="V118" s="35">
        <v>14253</v>
      </c>
      <c r="W118" s="35">
        <v>16221</v>
      </c>
      <c r="X118" s="35"/>
      <c r="Y118" s="53">
        <f t="shared" si="93"/>
        <v>34</v>
      </c>
      <c r="Z118" s="52" t="str">
        <f t="shared" si="94"/>
        <v>MM</v>
      </c>
      <c r="AA118" s="52" t="str">
        <f t="shared" si="95"/>
        <v>MM</v>
      </c>
      <c r="AB118" s="1"/>
      <c r="AC118" s="128">
        <f t="shared" si="96"/>
        <v>4.5919633975863867E-3</v>
      </c>
      <c r="AD118" s="128">
        <f t="shared" si="97"/>
        <v>4.381356151379974E-3</v>
      </c>
      <c r="AE118" s="128">
        <f t="shared" si="98"/>
        <v>4.6586594224235275E-3</v>
      </c>
      <c r="AF118" s="128">
        <f t="shared" si="99"/>
        <v>4.7212232449938239E-3</v>
      </c>
      <c r="AG118" s="128">
        <f t="shared" si="100"/>
        <v>4.5986846078020296E-3</v>
      </c>
      <c r="AI118" s="129">
        <f t="shared" ref="AI118:AM127" si="126">IFERROR(IF($Z118="NN",VLOOKUP(CONCATENATE(AI$7,"NNXXX"),bdfactors,8,FALSE),VLOOKUP(CONCATENATE(AI$7,$Y118,$Z118),bdfactors,8,FALSE)),VLOOKUP(CONCATENATE(AI$7,$Y118,"XX"),bdfactors,8,FALSE))</f>
        <v>0.98399999999999999</v>
      </c>
      <c r="AJ118" s="51">
        <f t="shared" si="126"/>
        <v>0.96799999999999997</v>
      </c>
      <c r="AK118" s="48">
        <f t="shared" si="126"/>
        <v>0.98599999999999999</v>
      </c>
      <c r="AL118" s="51">
        <f t="shared" si="126"/>
        <v>0.98</v>
      </c>
      <c r="AM118" s="49">
        <f t="shared" si="126"/>
        <v>0.996</v>
      </c>
      <c r="AN118" s="15"/>
      <c r="AO118" s="106">
        <f t="shared" si="68"/>
        <v>0.91160069978332503</v>
      </c>
      <c r="AP118" s="106">
        <f t="shared" si="69"/>
        <v>0.90559197817568104</v>
      </c>
      <c r="AQ118" s="106">
        <f t="shared" si="70"/>
        <v>0.93000439176957883</v>
      </c>
      <c r="AR118" s="106">
        <f t="shared" si="71"/>
        <v>0.92382038932497113</v>
      </c>
      <c r="AS118" s="106">
        <f t="shared" si="72"/>
        <v>0.9474352528166442</v>
      </c>
      <c r="AT118" s="15"/>
      <c r="AU118" s="106">
        <f t="shared" si="107"/>
        <v>-8.839930021667497E-2</v>
      </c>
      <c r="AV118" s="106">
        <f t="shared" si="108"/>
        <v>-9.4408021824318955E-2</v>
      </c>
      <c r="AW118" s="106">
        <f t="shared" si="109"/>
        <v>-6.9995608230421169E-2</v>
      </c>
      <c r="AX118" s="106">
        <f t="shared" si="110"/>
        <v>-7.6179610675028875E-2</v>
      </c>
      <c r="AY118" s="106">
        <f t="shared" si="111"/>
        <v>-5.2564747183355798E-2</v>
      </c>
      <c r="AZ118" s="15"/>
      <c r="BA118" s="106">
        <f t="shared" si="101"/>
        <v>-8.839930021667497E-2</v>
      </c>
      <c r="BB118" s="106">
        <f t="shared" si="102"/>
        <v>-9.4408021824318955E-2</v>
      </c>
      <c r="BC118" s="106">
        <f t="shared" si="103"/>
        <v>-6.9995608230421169E-2</v>
      </c>
      <c r="BD118" s="107">
        <f t="shared" si="104"/>
        <v>-7.6179610675028875E-2</v>
      </c>
      <c r="BE118" s="106">
        <f t="shared" si="105"/>
        <v>-5.2564747183355798E-2</v>
      </c>
      <c r="BF118" s="109"/>
      <c r="BG118" s="223" t="str">
        <f t="shared" si="106"/>
        <v>34XX</v>
      </c>
      <c r="BH118" s="106">
        <f t="shared" si="112"/>
        <v>0.91160069978332503</v>
      </c>
      <c r="BI118" s="106">
        <f t="shared" si="113"/>
        <v>0.90559197817568104</v>
      </c>
      <c r="BJ118" s="106">
        <f t="shared" si="114"/>
        <v>0.93000439176957883</v>
      </c>
      <c r="BK118" s="106">
        <f t="shared" si="115"/>
        <v>0.92382038932497113</v>
      </c>
      <c r="BL118" s="106">
        <f t="shared" si="116"/>
        <v>0.9474352528166442</v>
      </c>
      <c r="BM118" s="109"/>
      <c r="BN118" s="15">
        <f>IF($Z118="NN",VLOOKUP("N",ylfactors,MATCH(BN$7,'Proposed Factors'!$J$3:$P$3,0),FALSE),IF('Query Result 1'!$Y118&lt;49,VLOOKUP("YA",ylfactors,MATCH(BN$7,'Proposed Factors'!$J$3:$P$3,0),FALSE),VLOOKUP("YB",ylfactors,MATCH(BN$7,'Proposed Factors'!$J$3:$P$3,0),FALSE)))</f>
        <v>1</v>
      </c>
      <c r="BO118" s="15">
        <f>IF($Z118="NN",VLOOKUP("N",ylfactors,MATCH(BO$7,'Proposed Factors'!$J$3:$P$3,0),FALSE),IF('Query Result 1'!$Y118&lt;49,VLOOKUP("YA",ylfactors,MATCH(BO$7,'Proposed Factors'!$J$3:$P$3,0),FALSE),VLOOKUP("YB",ylfactors,MATCH(BO$7,'Proposed Factors'!$J$3:$P$3,0),FALSE)))</f>
        <v>1</v>
      </c>
      <c r="BP118" s="15">
        <f>IF($Z118="NN",VLOOKUP("N",ylfactors,MATCH(BP$7,'Proposed Factors'!$J$3:$P$3,0),FALSE),IF('Query Result 1'!$Y118&lt;49,VLOOKUP("YA",ylfactors,MATCH(BP$7,'Proposed Factors'!$J$3:$P$3,0),FALSE),VLOOKUP("YB",ylfactors,MATCH(BP$7,'Proposed Factors'!$J$3:$P$3,0),FALSE)))</f>
        <v>1</v>
      </c>
      <c r="BQ118" s="15">
        <f>IF($Z118="NN",VLOOKUP("N",ylfactors,MATCH(BQ$7,'Proposed Factors'!$J$3:$P$3,0),FALSE),IF('Query Result 1'!$Y118&lt;49,VLOOKUP("YA",ylfactors,MATCH(BQ$7,'Proposed Factors'!$J$3:$P$3,0),FALSE),VLOOKUP("YB",ylfactors,MATCH(BQ$7,'Proposed Factors'!$J$3:$P$3,0),FALSE)))</f>
        <v>1</v>
      </c>
      <c r="BR118" s="15">
        <f>IF($Z118="NN",VLOOKUP("N",ylfactors,MATCH(BR$7,'Proposed Factors'!$J$3:$P$3,0),FALSE),IF('Query Result 1'!$Y118&lt;49,VLOOKUP("YA",ylfactors,MATCH(BR$7,'Proposed Factors'!$J$3:$P$3,0),FALSE),VLOOKUP("YB",ylfactors,MATCH(BR$7,'Proposed Factors'!$J$3:$P$3,0),FALSE)))</f>
        <v>1</v>
      </c>
      <c r="BS118" s="15"/>
      <c r="BT118" s="15" t="e">
        <f>IF($AA118="NN",1,IF($AA118="YY",VLOOKUP("YY",gsdfactors,MATCH(BT$7,'Proposed Factors'!$J$11:$P$11,0),FALSE),VLOOKUP(CONCATENATE($Z118,$AA118),gsdfactors,MATCH(BT$7,'Proposed Factors'!$J$11:$P$11,0),FALSE)))</f>
        <v>#N/A</v>
      </c>
      <c r="BU118" s="15" t="e">
        <f>IF($AA118="NN",1,IF($AA118="YY",VLOOKUP("YY",gsdfactors,MATCH(BU$7,'Proposed Factors'!$J$11:$P$11,0),FALSE),VLOOKUP(CONCATENATE($Z118,$AA118),gsdfactors,MATCH(BU$7,'Proposed Factors'!$J$11:$P$11,0),FALSE)))</f>
        <v>#N/A</v>
      </c>
      <c r="BV118" s="15" t="e">
        <f>IF($AA118="NN",1,IF($AA118="YY",VLOOKUP("YY",gsdfactors,MATCH(BV$7,'Proposed Factors'!$J$11:$P$11,0),FALSE),VLOOKUP(CONCATENATE($Z118,$AA118),gsdfactors,MATCH(BV$7,'Proposed Factors'!$J$11:$P$11,0),FALSE)))</f>
        <v>#N/A</v>
      </c>
      <c r="BW118" s="15" t="e">
        <f>IF($AA118="NN",1,IF($AA118="YY",VLOOKUP("YY",gsdfactors,MATCH(BW$7,'Proposed Factors'!$J$11:$P$11,0),FALSE),VLOOKUP(CONCATENATE($Z118,$AA118),gsdfactors,MATCH(BW$7,'Proposed Factors'!$J$11:$P$11,0),FALSE)))</f>
        <v>#N/A</v>
      </c>
      <c r="BX118" s="15" t="e">
        <f>IF($AA118="NN",1,IF($AA118="YY",VLOOKUP("YY",gsdfactors,MATCH(BX$7,'Proposed Factors'!$J$11:$P$11,0),FALSE),VLOOKUP(CONCATENATE($Z118,$AA118),gsdfactors,MATCH(BX$7,'Proposed Factors'!$J$11:$P$11,0),FALSE)))</f>
        <v>#N/A</v>
      </c>
      <c r="BZ118" s="55" t="e">
        <f t="shared" si="73"/>
        <v>#N/A</v>
      </c>
      <c r="CA118" s="55" t="e">
        <f t="shared" si="74"/>
        <v>#N/A</v>
      </c>
      <c r="CB118" s="55" t="e">
        <f t="shared" si="75"/>
        <v>#N/A</v>
      </c>
      <c r="CC118" s="55" t="e">
        <f t="shared" si="76"/>
        <v>#N/A</v>
      </c>
      <c r="CD118" s="55" t="e">
        <f t="shared" si="77"/>
        <v>#N/A</v>
      </c>
      <c r="CF118" s="55" t="e">
        <f t="shared" si="78"/>
        <v>#N/A</v>
      </c>
      <c r="CG118" s="55" t="e">
        <f t="shared" si="79"/>
        <v>#N/A</v>
      </c>
      <c r="CH118" s="55" t="e">
        <f t="shared" si="80"/>
        <v>#N/A</v>
      </c>
      <c r="CI118" s="55" t="e">
        <f t="shared" si="81"/>
        <v>#N/A</v>
      </c>
      <c r="CJ118" s="55" t="e">
        <f t="shared" si="82"/>
        <v>#N/A</v>
      </c>
      <c r="CL118" s="55" t="str">
        <f t="shared" si="83"/>
        <v>34MM</v>
      </c>
      <c r="CM118" s="58">
        <f t="shared" si="84"/>
        <v>4.5919633975863867E-3</v>
      </c>
      <c r="CN118" s="58">
        <f t="shared" si="85"/>
        <v>4.381356151379974E-3</v>
      </c>
      <c r="CO118" s="58">
        <f t="shared" si="86"/>
        <v>4.6586594224235275E-3</v>
      </c>
      <c r="CP118" s="58">
        <f t="shared" si="87"/>
        <v>4.7212232449938239E-3</v>
      </c>
      <c r="CQ118" s="58">
        <f t="shared" si="88"/>
        <v>4.5986846078020296E-3</v>
      </c>
      <c r="CR118" s="5">
        <f t="shared" si="117"/>
        <v>0.91160069978332503</v>
      </c>
      <c r="CS118" s="5">
        <f t="shared" si="118"/>
        <v>0.90559197817568104</v>
      </c>
      <c r="CT118" s="5">
        <f t="shared" si="119"/>
        <v>0.93000439176957883</v>
      </c>
      <c r="CU118" s="5">
        <f t="shared" si="120"/>
        <v>0.92382038932497113</v>
      </c>
      <c r="CV118" s="5">
        <f t="shared" si="121"/>
        <v>0.9474352528166442</v>
      </c>
    </row>
    <row r="119" spans="1:100" x14ac:dyDescent="0.25">
      <c r="A119" s="174" t="str">
        <f t="shared" si="89"/>
        <v>NNNN</v>
      </c>
      <c r="B119" s="174" t="str">
        <f t="shared" si="90"/>
        <v>NNNN</v>
      </c>
      <c r="C119" s="29" t="str">
        <f t="shared" si="91"/>
        <v>NN</v>
      </c>
      <c r="D119" s="29" t="str">
        <f t="shared" si="92"/>
        <v>N</v>
      </c>
      <c r="E119" s="29" t="str">
        <f t="shared" si="67"/>
        <v>N</v>
      </c>
      <c r="F119" s="175" t="s">
        <v>5</v>
      </c>
      <c r="G119" s="175" t="s">
        <v>6</v>
      </c>
      <c r="H119" s="175" t="s">
        <v>8</v>
      </c>
      <c r="I119" s="176">
        <v>7</v>
      </c>
      <c r="J119" s="175" t="s">
        <v>5</v>
      </c>
      <c r="K119" s="175" t="s">
        <v>9</v>
      </c>
      <c r="L119" s="176">
        <v>1</v>
      </c>
      <c r="M119" s="176">
        <v>0</v>
      </c>
      <c r="N119" s="176">
        <v>1</v>
      </c>
      <c r="O119" s="176">
        <v>0</v>
      </c>
      <c r="P119" s="176">
        <v>1</v>
      </c>
      <c r="Q119" s="1"/>
      <c r="R119" s="13" t="s">
        <v>458</v>
      </c>
      <c r="S119" s="35">
        <v>6883</v>
      </c>
      <c r="T119" s="35">
        <v>3562</v>
      </c>
      <c r="U119" s="35">
        <v>5619</v>
      </c>
      <c r="V119" s="35">
        <v>5438</v>
      </c>
      <c r="W119" s="35">
        <v>6671</v>
      </c>
      <c r="X119" s="35"/>
      <c r="Y119" s="53">
        <f t="shared" si="93"/>
        <v>34</v>
      </c>
      <c r="Z119" s="52" t="str">
        <f t="shared" si="94"/>
        <v>MS</v>
      </c>
      <c r="AA119" s="52" t="str">
        <f t="shared" si="95"/>
        <v>MS</v>
      </c>
      <c r="AB119" s="1"/>
      <c r="AC119" s="128">
        <f t="shared" si="96"/>
        <v>1.9113742178027999E-3</v>
      </c>
      <c r="AD119" s="128">
        <f t="shared" si="97"/>
        <v>1.705989354090016E-3</v>
      </c>
      <c r="AE119" s="128">
        <f t="shared" si="98"/>
        <v>1.7983654365620911E-3</v>
      </c>
      <c r="AF119" s="128">
        <f t="shared" si="99"/>
        <v>1.8013058307918624E-3</v>
      </c>
      <c r="AG119" s="128">
        <f t="shared" si="100"/>
        <v>1.8912412933017285E-3</v>
      </c>
      <c r="AI119" s="129">
        <f t="shared" si="126"/>
        <v>0.98399999999999999</v>
      </c>
      <c r="AJ119" s="51">
        <f t="shared" si="126"/>
        <v>0.96799999999999997</v>
      </c>
      <c r="AK119" s="48">
        <f t="shared" si="126"/>
        <v>0.98599999999999999</v>
      </c>
      <c r="AL119" s="51">
        <f t="shared" si="126"/>
        <v>0.98</v>
      </c>
      <c r="AM119" s="49">
        <f t="shared" si="126"/>
        <v>0.996</v>
      </c>
      <c r="AN119" s="15"/>
      <c r="AO119" s="106">
        <f t="shared" si="68"/>
        <v>0.91160069978332503</v>
      </c>
      <c r="AP119" s="106">
        <f t="shared" si="69"/>
        <v>0.90559197817568104</v>
      </c>
      <c r="AQ119" s="106">
        <f t="shared" si="70"/>
        <v>0.93000439176957883</v>
      </c>
      <c r="AR119" s="106">
        <f t="shared" si="71"/>
        <v>0.92382038932497113</v>
      </c>
      <c r="AS119" s="106">
        <f t="shared" si="72"/>
        <v>0.9474352528166442</v>
      </c>
      <c r="AT119" s="15"/>
      <c r="AU119" s="106">
        <f t="shared" si="107"/>
        <v>-8.839930021667497E-2</v>
      </c>
      <c r="AV119" s="106">
        <f t="shared" si="108"/>
        <v>-9.4408021824318955E-2</v>
      </c>
      <c r="AW119" s="106">
        <f t="shared" si="109"/>
        <v>-6.9995608230421169E-2</v>
      </c>
      <c r="AX119" s="106">
        <f t="shared" si="110"/>
        <v>-7.6179610675028875E-2</v>
      </c>
      <c r="AY119" s="106">
        <f t="shared" si="111"/>
        <v>-5.2564747183355798E-2</v>
      </c>
      <c r="AZ119" s="15"/>
      <c r="BA119" s="106">
        <f t="shared" si="101"/>
        <v>-8.839930021667497E-2</v>
      </c>
      <c r="BB119" s="106">
        <f t="shared" si="102"/>
        <v>-9.4408021824318955E-2</v>
      </c>
      <c r="BC119" s="106">
        <f t="shared" si="103"/>
        <v>-6.9995608230421169E-2</v>
      </c>
      <c r="BD119" s="107">
        <f t="shared" si="104"/>
        <v>-7.6179610675028875E-2</v>
      </c>
      <c r="BE119" s="106">
        <f t="shared" si="105"/>
        <v>-5.2564747183355798E-2</v>
      </c>
      <c r="BF119" s="109"/>
      <c r="BG119" s="223" t="str">
        <f t="shared" si="106"/>
        <v>34XX</v>
      </c>
      <c r="BH119" s="106">
        <f t="shared" si="112"/>
        <v>0.91160069978332503</v>
      </c>
      <c r="BI119" s="106">
        <f t="shared" si="113"/>
        <v>0.90559197817568104</v>
      </c>
      <c r="BJ119" s="106">
        <f t="shared" si="114"/>
        <v>0.93000439176957883</v>
      </c>
      <c r="BK119" s="106">
        <f t="shared" si="115"/>
        <v>0.92382038932497113</v>
      </c>
      <c r="BL119" s="106">
        <f t="shared" si="116"/>
        <v>0.9474352528166442</v>
      </c>
      <c r="BM119" s="109"/>
      <c r="BN119" s="15">
        <f>IF($Z119="NN",VLOOKUP("N",ylfactors,MATCH(BN$7,'Proposed Factors'!$J$3:$P$3,0),FALSE),IF('Query Result 1'!$Y119&lt;49,VLOOKUP("YA",ylfactors,MATCH(BN$7,'Proposed Factors'!$J$3:$P$3,0),FALSE),VLOOKUP("YB",ylfactors,MATCH(BN$7,'Proposed Factors'!$J$3:$P$3,0),FALSE)))</f>
        <v>1</v>
      </c>
      <c r="BO119" s="15">
        <f>IF($Z119="NN",VLOOKUP("N",ylfactors,MATCH(BO$7,'Proposed Factors'!$J$3:$P$3,0),FALSE),IF('Query Result 1'!$Y119&lt;49,VLOOKUP("YA",ylfactors,MATCH(BO$7,'Proposed Factors'!$J$3:$P$3,0),FALSE),VLOOKUP("YB",ylfactors,MATCH(BO$7,'Proposed Factors'!$J$3:$P$3,0),FALSE)))</f>
        <v>1</v>
      </c>
      <c r="BP119" s="15">
        <f>IF($Z119="NN",VLOOKUP("N",ylfactors,MATCH(BP$7,'Proposed Factors'!$J$3:$P$3,0),FALSE),IF('Query Result 1'!$Y119&lt;49,VLOOKUP("YA",ylfactors,MATCH(BP$7,'Proposed Factors'!$J$3:$P$3,0),FALSE),VLOOKUP("YB",ylfactors,MATCH(BP$7,'Proposed Factors'!$J$3:$P$3,0),FALSE)))</f>
        <v>1</v>
      </c>
      <c r="BQ119" s="15">
        <f>IF($Z119="NN",VLOOKUP("N",ylfactors,MATCH(BQ$7,'Proposed Factors'!$J$3:$P$3,0),FALSE),IF('Query Result 1'!$Y119&lt;49,VLOOKUP("YA",ylfactors,MATCH(BQ$7,'Proposed Factors'!$J$3:$P$3,0),FALSE),VLOOKUP("YB",ylfactors,MATCH(BQ$7,'Proposed Factors'!$J$3:$P$3,0),FALSE)))</f>
        <v>1</v>
      </c>
      <c r="BR119" s="15">
        <f>IF($Z119="NN",VLOOKUP("N",ylfactors,MATCH(BR$7,'Proposed Factors'!$J$3:$P$3,0),FALSE),IF('Query Result 1'!$Y119&lt;49,VLOOKUP("YA",ylfactors,MATCH(BR$7,'Proposed Factors'!$J$3:$P$3,0),FALSE),VLOOKUP("YB",ylfactors,MATCH(BR$7,'Proposed Factors'!$J$3:$P$3,0),FALSE)))</f>
        <v>1</v>
      </c>
      <c r="BS119" s="15"/>
      <c r="BT119" s="15" t="e">
        <f>IF($AA119="NN",1,IF($AA119="YY",VLOOKUP("YY",gsdfactors,MATCH(BT$7,'Proposed Factors'!$J$11:$P$11,0),FALSE),VLOOKUP(CONCATENATE($Z119,$AA119),gsdfactors,MATCH(BT$7,'Proposed Factors'!$J$11:$P$11,0),FALSE)))</f>
        <v>#N/A</v>
      </c>
      <c r="BU119" s="15" t="e">
        <f>IF($AA119="NN",1,IF($AA119="YY",VLOOKUP("YY",gsdfactors,MATCH(BU$7,'Proposed Factors'!$J$11:$P$11,0),FALSE),VLOOKUP(CONCATENATE($Z119,$AA119),gsdfactors,MATCH(BU$7,'Proposed Factors'!$J$11:$P$11,0),FALSE)))</f>
        <v>#N/A</v>
      </c>
      <c r="BV119" s="15" t="e">
        <f>IF($AA119="NN",1,IF($AA119="YY",VLOOKUP("YY",gsdfactors,MATCH(BV$7,'Proposed Factors'!$J$11:$P$11,0),FALSE),VLOOKUP(CONCATENATE($Z119,$AA119),gsdfactors,MATCH(BV$7,'Proposed Factors'!$J$11:$P$11,0),FALSE)))</f>
        <v>#N/A</v>
      </c>
      <c r="BW119" s="15" t="e">
        <f>IF($AA119="NN",1,IF($AA119="YY",VLOOKUP("YY",gsdfactors,MATCH(BW$7,'Proposed Factors'!$J$11:$P$11,0),FALSE),VLOOKUP(CONCATENATE($Z119,$AA119),gsdfactors,MATCH(BW$7,'Proposed Factors'!$J$11:$P$11,0),FALSE)))</f>
        <v>#N/A</v>
      </c>
      <c r="BX119" s="15" t="e">
        <f>IF($AA119="NN",1,IF($AA119="YY",VLOOKUP("YY",gsdfactors,MATCH(BX$7,'Proposed Factors'!$J$11:$P$11,0),FALSE),VLOOKUP(CONCATENATE($Z119,$AA119),gsdfactors,MATCH(BX$7,'Proposed Factors'!$J$11:$P$11,0),FALSE)))</f>
        <v>#N/A</v>
      </c>
      <c r="BZ119" s="55" t="e">
        <f t="shared" si="73"/>
        <v>#N/A</v>
      </c>
      <c r="CA119" s="55" t="e">
        <f t="shared" si="74"/>
        <v>#N/A</v>
      </c>
      <c r="CB119" s="55" t="e">
        <f t="shared" si="75"/>
        <v>#N/A</v>
      </c>
      <c r="CC119" s="55" t="e">
        <f t="shared" si="76"/>
        <v>#N/A</v>
      </c>
      <c r="CD119" s="55" t="e">
        <f t="shared" si="77"/>
        <v>#N/A</v>
      </c>
      <c r="CF119" s="55" t="e">
        <f t="shared" si="78"/>
        <v>#N/A</v>
      </c>
      <c r="CG119" s="55" t="e">
        <f t="shared" si="79"/>
        <v>#N/A</v>
      </c>
      <c r="CH119" s="55" t="e">
        <f t="shared" si="80"/>
        <v>#N/A</v>
      </c>
      <c r="CI119" s="55" t="e">
        <f t="shared" si="81"/>
        <v>#N/A</v>
      </c>
      <c r="CJ119" s="55" t="e">
        <f t="shared" si="82"/>
        <v>#N/A</v>
      </c>
      <c r="CL119" s="55" t="str">
        <f t="shared" si="83"/>
        <v>34MS</v>
      </c>
      <c r="CM119" s="58">
        <f t="shared" si="84"/>
        <v>1.9113742178027999E-3</v>
      </c>
      <c r="CN119" s="58">
        <f t="shared" si="85"/>
        <v>1.705989354090016E-3</v>
      </c>
      <c r="CO119" s="58">
        <f t="shared" si="86"/>
        <v>1.7983654365620911E-3</v>
      </c>
      <c r="CP119" s="58">
        <f t="shared" si="87"/>
        <v>1.8013058307918624E-3</v>
      </c>
      <c r="CQ119" s="58">
        <f t="shared" si="88"/>
        <v>1.8912412933017285E-3</v>
      </c>
      <c r="CR119" s="5">
        <f t="shared" si="117"/>
        <v>0.91160069978332503</v>
      </c>
      <c r="CS119" s="5">
        <f t="shared" si="118"/>
        <v>0.90559197817568104</v>
      </c>
      <c r="CT119" s="5">
        <f t="shared" si="119"/>
        <v>0.93000439176957883</v>
      </c>
      <c r="CU119" s="5">
        <f t="shared" si="120"/>
        <v>0.92382038932497113</v>
      </c>
      <c r="CV119" s="5">
        <f t="shared" si="121"/>
        <v>0.9474352528166442</v>
      </c>
    </row>
    <row r="120" spans="1:100" x14ac:dyDescent="0.25">
      <c r="A120" s="174" t="str">
        <f t="shared" si="89"/>
        <v>NNNN</v>
      </c>
      <c r="B120" s="174" t="str">
        <f t="shared" si="90"/>
        <v>NNNN</v>
      </c>
      <c r="C120" s="29" t="str">
        <f t="shared" si="91"/>
        <v>NN</v>
      </c>
      <c r="D120" s="29" t="str">
        <f t="shared" si="92"/>
        <v>N</v>
      </c>
      <c r="E120" s="29" t="str">
        <f t="shared" si="67"/>
        <v>N</v>
      </c>
      <c r="F120" s="175" t="s">
        <v>5</v>
      </c>
      <c r="G120" s="175" t="s">
        <v>6</v>
      </c>
      <c r="H120" s="175" t="s">
        <v>8</v>
      </c>
      <c r="I120" s="176">
        <v>7</v>
      </c>
      <c r="J120" s="175" t="s">
        <v>9</v>
      </c>
      <c r="K120" s="175" t="s">
        <v>5</v>
      </c>
      <c r="L120" s="176">
        <v>3</v>
      </c>
      <c r="M120" s="176">
        <v>3</v>
      </c>
      <c r="N120" s="176">
        <v>3</v>
      </c>
      <c r="O120" s="176">
        <v>3</v>
      </c>
      <c r="P120" s="176">
        <v>3</v>
      </c>
      <c r="Q120" s="1"/>
      <c r="R120" s="13" t="s">
        <v>207</v>
      </c>
      <c r="S120" s="35">
        <v>17211</v>
      </c>
      <c r="T120" s="35">
        <v>10459</v>
      </c>
      <c r="U120" s="35">
        <v>15857</v>
      </c>
      <c r="V120" s="35">
        <v>15662</v>
      </c>
      <c r="W120" s="35">
        <v>16992</v>
      </c>
      <c r="X120" s="35"/>
      <c r="Y120" s="53">
        <f t="shared" si="93"/>
        <v>35</v>
      </c>
      <c r="Z120" s="52" t="str">
        <f t="shared" si="94"/>
        <v>FM</v>
      </c>
      <c r="AA120" s="52" t="str">
        <f t="shared" si="95"/>
        <v>FM</v>
      </c>
      <c r="AB120" s="1"/>
      <c r="AC120" s="128">
        <f t="shared" si="96"/>
        <v>4.7794074767694306E-3</v>
      </c>
      <c r="AD120" s="128">
        <f t="shared" si="97"/>
        <v>5.0092483589072086E-3</v>
      </c>
      <c r="AE120" s="128">
        <f t="shared" si="98"/>
        <v>5.0750455112235412E-3</v>
      </c>
      <c r="AF120" s="128">
        <f t="shared" si="99"/>
        <v>5.187946289419299E-3</v>
      </c>
      <c r="AG120" s="128">
        <f t="shared" si="100"/>
        <v>4.8172645863862945E-3</v>
      </c>
      <c r="AI120" s="129">
        <f t="shared" si="126"/>
        <v>0.98</v>
      </c>
      <c r="AJ120" s="51">
        <f t="shared" si="126"/>
        <v>0.96199999999999997</v>
      </c>
      <c r="AK120" s="48">
        <f t="shared" si="126"/>
        <v>0.98399999999999999</v>
      </c>
      <c r="AL120" s="51">
        <f t="shared" si="126"/>
        <v>0.95899999999999996</v>
      </c>
      <c r="AM120" s="49">
        <f t="shared" si="126"/>
        <v>0.996</v>
      </c>
      <c r="AN120" s="15"/>
      <c r="AO120" s="106">
        <f t="shared" si="68"/>
        <v>0.90789500588176686</v>
      </c>
      <c r="AP120" s="106">
        <f t="shared" si="69"/>
        <v>0.89997880475723668</v>
      </c>
      <c r="AQ120" s="106">
        <f t="shared" si="70"/>
        <v>0.92811797312501576</v>
      </c>
      <c r="AR120" s="106">
        <f t="shared" si="71"/>
        <v>0.90402423812515031</v>
      </c>
      <c r="AS120" s="106">
        <f t="shared" si="72"/>
        <v>0.9474352528166442</v>
      </c>
      <c r="AT120" s="15"/>
      <c r="AU120" s="106">
        <f t="shared" si="107"/>
        <v>-9.2104994118233141E-2</v>
      </c>
      <c r="AV120" s="106">
        <f t="shared" si="108"/>
        <v>-0.10002119524276332</v>
      </c>
      <c r="AW120" s="106">
        <f t="shared" si="109"/>
        <v>-7.1882026874984239E-2</v>
      </c>
      <c r="AX120" s="106">
        <f t="shared" si="110"/>
        <v>-9.5975761874849685E-2</v>
      </c>
      <c r="AY120" s="106">
        <f t="shared" si="111"/>
        <v>-5.2564747183355798E-2</v>
      </c>
      <c r="AZ120" s="15"/>
      <c r="BA120" s="106">
        <f t="shared" si="101"/>
        <v>-9.2104994118233141E-2</v>
      </c>
      <c r="BB120" s="106">
        <f t="shared" si="102"/>
        <v>-0.10002119524276332</v>
      </c>
      <c r="BC120" s="106">
        <f t="shared" si="103"/>
        <v>-7.1882026874984239E-2</v>
      </c>
      <c r="BD120" s="107">
        <f t="shared" si="104"/>
        <v>-9.5975761874849685E-2</v>
      </c>
      <c r="BE120" s="106">
        <f t="shared" si="105"/>
        <v>-5.2564747183355798E-2</v>
      </c>
      <c r="BF120" s="109"/>
      <c r="BG120" s="223" t="str">
        <f t="shared" si="106"/>
        <v>35XX</v>
      </c>
      <c r="BH120" s="106">
        <f t="shared" si="112"/>
        <v>0.90789500588176686</v>
      </c>
      <c r="BI120" s="106">
        <f t="shared" si="113"/>
        <v>0.89997880475723668</v>
      </c>
      <c r="BJ120" s="106">
        <f t="shared" si="114"/>
        <v>0.92811797312501576</v>
      </c>
      <c r="BK120" s="106">
        <f t="shared" si="115"/>
        <v>0.90402423812515031</v>
      </c>
      <c r="BL120" s="106">
        <f t="shared" si="116"/>
        <v>0.9474352528166442</v>
      </c>
      <c r="BM120" s="109"/>
      <c r="BN120" s="15">
        <f>IF($Z120="NN",VLOOKUP("N",ylfactors,MATCH(BN$7,'Proposed Factors'!$J$3:$P$3,0),FALSE),IF('Query Result 1'!$Y120&lt;49,VLOOKUP("YA",ylfactors,MATCH(BN$7,'Proposed Factors'!$J$3:$P$3,0),FALSE),VLOOKUP("YB",ylfactors,MATCH(BN$7,'Proposed Factors'!$J$3:$P$3,0),FALSE)))</f>
        <v>1</v>
      </c>
      <c r="BO120" s="15">
        <f>IF($Z120="NN",VLOOKUP("N",ylfactors,MATCH(BO$7,'Proposed Factors'!$J$3:$P$3,0),FALSE),IF('Query Result 1'!$Y120&lt;49,VLOOKUP("YA",ylfactors,MATCH(BO$7,'Proposed Factors'!$J$3:$P$3,0),FALSE),VLOOKUP("YB",ylfactors,MATCH(BO$7,'Proposed Factors'!$J$3:$P$3,0),FALSE)))</f>
        <v>1</v>
      </c>
      <c r="BP120" s="15">
        <f>IF($Z120="NN",VLOOKUP("N",ylfactors,MATCH(BP$7,'Proposed Factors'!$J$3:$P$3,0),FALSE),IF('Query Result 1'!$Y120&lt;49,VLOOKUP("YA",ylfactors,MATCH(BP$7,'Proposed Factors'!$J$3:$P$3,0),FALSE),VLOOKUP("YB",ylfactors,MATCH(BP$7,'Proposed Factors'!$J$3:$P$3,0),FALSE)))</f>
        <v>1</v>
      </c>
      <c r="BQ120" s="15">
        <f>IF($Z120="NN",VLOOKUP("N",ylfactors,MATCH(BQ$7,'Proposed Factors'!$J$3:$P$3,0),FALSE),IF('Query Result 1'!$Y120&lt;49,VLOOKUP("YA",ylfactors,MATCH(BQ$7,'Proposed Factors'!$J$3:$P$3,0),FALSE),VLOOKUP("YB",ylfactors,MATCH(BQ$7,'Proposed Factors'!$J$3:$P$3,0),FALSE)))</f>
        <v>1</v>
      </c>
      <c r="BR120" s="15">
        <f>IF($Z120="NN",VLOOKUP("N",ylfactors,MATCH(BR$7,'Proposed Factors'!$J$3:$P$3,0),FALSE),IF('Query Result 1'!$Y120&lt;49,VLOOKUP("YA",ylfactors,MATCH(BR$7,'Proposed Factors'!$J$3:$P$3,0),FALSE),VLOOKUP("YB",ylfactors,MATCH(BR$7,'Proposed Factors'!$J$3:$P$3,0),FALSE)))</f>
        <v>1</v>
      </c>
      <c r="BS120" s="15"/>
      <c r="BT120" s="15" t="e">
        <f>IF($AA120="NN",1,IF($AA120="YY",VLOOKUP("YY",gsdfactors,MATCH(BT$7,'Proposed Factors'!$J$11:$P$11,0),FALSE),VLOOKUP(CONCATENATE($Z120,$AA120),gsdfactors,MATCH(BT$7,'Proposed Factors'!$J$11:$P$11,0),FALSE)))</f>
        <v>#N/A</v>
      </c>
      <c r="BU120" s="15" t="e">
        <f>IF($AA120="NN",1,IF($AA120="YY",VLOOKUP("YY",gsdfactors,MATCH(BU$7,'Proposed Factors'!$J$11:$P$11,0),FALSE),VLOOKUP(CONCATENATE($Z120,$AA120),gsdfactors,MATCH(BU$7,'Proposed Factors'!$J$11:$P$11,0),FALSE)))</f>
        <v>#N/A</v>
      </c>
      <c r="BV120" s="15" t="e">
        <f>IF($AA120="NN",1,IF($AA120="YY",VLOOKUP("YY",gsdfactors,MATCH(BV$7,'Proposed Factors'!$J$11:$P$11,0),FALSE),VLOOKUP(CONCATENATE($Z120,$AA120),gsdfactors,MATCH(BV$7,'Proposed Factors'!$J$11:$P$11,0),FALSE)))</f>
        <v>#N/A</v>
      </c>
      <c r="BW120" s="15" t="e">
        <f>IF($AA120="NN",1,IF($AA120="YY",VLOOKUP("YY",gsdfactors,MATCH(BW$7,'Proposed Factors'!$J$11:$P$11,0),FALSE),VLOOKUP(CONCATENATE($Z120,$AA120),gsdfactors,MATCH(BW$7,'Proposed Factors'!$J$11:$P$11,0),FALSE)))</f>
        <v>#N/A</v>
      </c>
      <c r="BX120" s="15" t="e">
        <f>IF($AA120="NN",1,IF($AA120="YY",VLOOKUP("YY",gsdfactors,MATCH(BX$7,'Proposed Factors'!$J$11:$P$11,0),FALSE),VLOOKUP(CONCATENATE($Z120,$AA120),gsdfactors,MATCH(BX$7,'Proposed Factors'!$J$11:$P$11,0),FALSE)))</f>
        <v>#N/A</v>
      </c>
      <c r="BZ120" s="55" t="e">
        <f t="shared" si="73"/>
        <v>#N/A</v>
      </c>
      <c r="CA120" s="55" t="e">
        <f t="shared" si="74"/>
        <v>#N/A</v>
      </c>
      <c r="CB120" s="55" t="e">
        <f t="shared" si="75"/>
        <v>#N/A</v>
      </c>
      <c r="CC120" s="55" t="e">
        <f t="shared" si="76"/>
        <v>#N/A</v>
      </c>
      <c r="CD120" s="55" t="e">
        <f t="shared" si="77"/>
        <v>#N/A</v>
      </c>
      <c r="CF120" s="55" t="e">
        <f t="shared" si="78"/>
        <v>#N/A</v>
      </c>
      <c r="CG120" s="55" t="e">
        <f t="shared" si="79"/>
        <v>#N/A</v>
      </c>
      <c r="CH120" s="55" t="e">
        <f t="shared" si="80"/>
        <v>#N/A</v>
      </c>
      <c r="CI120" s="55" t="e">
        <f t="shared" si="81"/>
        <v>#N/A</v>
      </c>
      <c r="CJ120" s="55" t="e">
        <f t="shared" si="82"/>
        <v>#N/A</v>
      </c>
      <c r="CL120" s="55" t="str">
        <f t="shared" si="83"/>
        <v>35FM</v>
      </c>
      <c r="CM120" s="58">
        <f t="shared" si="84"/>
        <v>4.7794074767694306E-3</v>
      </c>
      <c r="CN120" s="58">
        <f t="shared" si="85"/>
        <v>5.0092483589072086E-3</v>
      </c>
      <c r="CO120" s="58">
        <f t="shared" si="86"/>
        <v>5.0750455112235412E-3</v>
      </c>
      <c r="CP120" s="58">
        <f t="shared" si="87"/>
        <v>5.187946289419299E-3</v>
      </c>
      <c r="CQ120" s="58">
        <f t="shared" si="88"/>
        <v>4.8172645863862945E-3</v>
      </c>
      <c r="CR120" s="5">
        <f t="shared" si="117"/>
        <v>0.90789500588176686</v>
      </c>
      <c r="CS120" s="5">
        <f t="shared" si="118"/>
        <v>0.89997880475723668</v>
      </c>
      <c r="CT120" s="5">
        <f t="shared" si="119"/>
        <v>0.92811797312501576</v>
      </c>
      <c r="CU120" s="5">
        <f t="shared" si="120"/>
        <v>0.90402423812515031</v>
      </c>
      <c r="CV120" s="5">
        <f t="shared" si="121"/>
        <v>0.9474352528166442</v>
      </c>
    </row>
    <row r="121" spans="1:100" x14ac:dyDescent="0.25">
      <c r="A121" s="174" t="str">
        <f t="shared" si="89"/>
        <v>NNNN</v>
      </c>
      <c r="B121" s="174" t="str">
        <f t="shared" si="90"/>
        <v>NNNN</v>
      </c>
      <c r="C121" s="29" t="str">
        <f t="shared" si="91"/>
        <v>NN</v>
      </c>
      <c r="D121" s="29" t="str">
        <f t="shared" si="92"/>
        <v>N</v>
      </c>
      <c r="E121" s="29" t="str">
        <f t="shared" si="67"/>
        <v>N</v>
      </c>
      <c r="F121" s="175" t="s">
        <v>5</v>
      </c>
      <c r="G121" s="175" t="s">
        <v>6</v>
      </c>
      <c r="H121" s="175" t="s">
        <v>8</v>
      </c>
      <c r="I121" s="176">
        <v>8</v>
      </c>
      <c r="J121" s="175" t="s">
        <v>5</v>
      </c>
      <c r="K121" s="175" t="s">
        <v>5</v>
      </c>
      <c r="L121" s="176">
        <v>852</v>
      </c>
      <c r="M121" s="176">
        <v>396</v>
      </c>
      <c r="N121" s="176">
        <v>706</v>
      </c>
      <c r="O121" s="176">
        <v>673</v>
      </c>
      <c r="P121" s="176">
        <v>833</v>
      </c>
      <c r="Q121" s="1"/>
      <c r="R121" s="13" t="s">
        <v>291</v>
      </c>
      <c r="S121" s="35">
        <v>8271</v>
      </c>
      <c r="T121" s="35">
        <v>4706</v>
      </c>
      <c r="U121" s="35">
        <v>7501</v>
      </c>
      <c r="V121" s="35">
        <v>7383</v>
      </c>
      <c r="W121" s="35">
        <v>8146</v>
      </c>
      <c r="X121" s="35"/>
      <c r="Y121" s="53">
        <f t="shared" si="93"/>
        <v>35</v>
      </c>
      <c r="Z121" s="52" t="str">
        <f t="shared" si="94"/>
        <v>FS</v>
      </c>
      <c r="AA121" s="52" t="str">
        <f t="shared" si="95"/>
        <v>FS</v>
      </c>
      <c r="AB121" s="1"/>
      <c r="AC121" s="128">
        <f t="shared" si="96"/>
        <v>2.2968147835895625E-3</v>
      </c>
      <c r="AD121" s="128">
        <f t="shared" si="97"/>
        <v>2.2538983437247659E-3</v>
      </c>
      <c r="AE121" s="128">
        <f t="shared" si="98"/>
        <v>2.400701039268953E-3</v>
      </c>
      <c r="AF121" s="128">
        <f t="shared" si="99"/>
        <v>2.44557575372128E-3</v>
      </c>
      <c r="AG121" s="128">
        <f t="shared" si="100"/>
        <v>2.3094066219810942E-3</v>
      </c>
      <c r="AI121" s="129">
        <f t="shared" si="126"/>
        <v>0.98</v>
      </c>
      <c r="AJ121" s="51">
        <f t="shared" si="126"/>
        <v>0.96199999999999997</v>
      </c>
      <c r="AK121" s="48">
        <f t="shared" si="126"/>
        <v>0.98399999999999999</v>
      </c>
      <c r="AL121" s="51">
        <f t="shared" si="126"/>
        <v>0.95899999999999996</v>
      </c>
      <c r="AM121" s="49">
        <f t="shared" si="126"/>
        <v>0.996</v>
      </c>
      <c r="AN121" s="15"/>
      <c r="AO121" s="106">
        <f t="shared" si="68"/>
        <v>0.90789500588176686</v>
      </c>
      <c r="AP121" s="106">
        <f t="shared" si="69"/>
        <v>0.89997880475723668</v>
      </c>
      <c r="AQ121" s="106">
        <f t="shared" si="70"/>
        <v>0.92811797312501576</v>
      </c>
      <c r="AR121" s="106">
        <f t="shared" si="71"/>
        <v>0.90402423812515031</v>
      </c>
      <c r="AS121" s="106">
        <f t="shared" si="72"/>
        <v>0.9474352528166442</v>
      </c>
      <c r="AT121" s="15"/>
      <c r="AU121" s="106">
        <f t="shared" si="107"/>
        <v>-9.2104994118233141E-2</v>
      </c>
      <c r="AV121" s="106">
        <f t="shared" si="108"/>
        <v>-0.10002119524276332</v>
      </c>
      <c r="AW121" s="106">
        <f t="shared" si="109"/>
        <v>-7.1882026874984239E-2</v>
      </c>
      <c r="AX121" s="106">
        <f t="shared" si="110"/>
        <v>-9.5975761874849685E-2</v>
      </c>
      <c r="AY121" s="106">
        <f t="shared" si="111"/>
        <v>-5.2564747183355798E-2</v>
      </c>
      <c r="AZ121" s="15"/>
      <c r="BA121" s="106">
        <f t="shared" si="101"/>
        <v>-9.2104994118233141E-2</v>
      </c>
      <c r="BB121" s="106">
        <f t="shared" si="102"/>
        <v>-0.10002119524276332</v>
      </c>
      <c r="BC121" s="106">
        <f t="shared" si="103"/>
        <v>-7.1882026874984239E-2</v>
      </c>
      <c r="BD121" s="107">
        <f t="shared" si="104"/>
        <v>-9.5975761874849685E-2</v>
      </c>
      <c r="BE121" s="106">
        <f t="shared" si="105"/>
        <v>-5.2564747183355798E-2</v>
      </c>
      <c r="BF121" s="109"/>
      <c r="BG121" s="223" t="str">
        <f t="shared" si="106"/>
        <v>35XX</v>
      </c>
      <c r="BH121" s="106">
        <f t="shared" si="112"/>
        <v>0.90789500588176686</v>
      </c>
      <c r="BI121" s="106">
        <f t="shared" si="113"/>
        <v>0.89997880475723668</v>
      </c>
      <c r="BJ121" s="106">
        <f t="shared" si="114"/>
        <v>0.92811797312501576</v>
      </c>
      <c r="BK121" s="106">
        <f t="shared" si="115"/>
        <v>0.90402423812515031</v>
      </c>
      <c r="BL121" s="106">
        <f t="shared" si="116"/>
        <v>0.9474352528166442</v>
      </c>
      <c r="BM121" s="109"/>
      <c r="BN121" s="15">
        <f>IF($Z121="NN",VLOOKUP("N",ylfactors,MATCH(BN$7,'Proposed Factors'!$J$3:$P$3,0),FALSE),IF('Query Result 1'!$Y121&lt;49,VLOOKUP("YA",ylfactors,MATCH(BN$7,'Proposed Factors'!$J$3:$P$3,0),FALSE),VLOOKUP("YB",ylfactors,MATCH(BN$7,'Proposed Factors'!$J$3:$P$3,0),FALSE)))</f>
        <v>1</v>
      </c>
      <c r="BO121" s="15">
        <f>IF($Z121="NN",VLOOKUP("N",ylfactors,MATCH(BO$7,'Proposed Factors'!$J$3:$P$3,0),FALSE),IF('Query Result 1'!$Y121&lt;49,VLOOKUP("YA",ylfactors,MATCH(BO$7,'Proposed Factors'!$J$3:$P$3,0),FALSE),VLOOKUP("YB",ylfactors,MATCH(BO$7,'Proposed Factors'!$J$3:$P$3,0),FALSE)))</f>
        <v>1</v>
      </c>
      <c r="BP121" s="15">
        <f>IF($Z121="NN",VLOOKUP("N",ylfactors,MATCH(BP$7,'Proposed Factors'!$J$3:$P$3,0),FALSE),IF('Query Result 1'!$Y121&lt;49,VLOOKUP("YA",ylfactors,MATCH(BP$7,'Proposed Factors'!$J$3:$P$3,0),FALSE),VLOOKUP("YB",ylfactors,MATCH(BP$7,'Proposed Factors'!$J$3:$P$3,0),FALSE)))</f>
        <v>1</v>
      </c>
      <c r="BQ121" s="15">
        <f>IF($Z121="NN",VLOOKUP("N",ylfactors,MATCH(BQ$7,'Proposed Factors'!$J$3:$P$3,0),FALSE),IF('Query Result 1'!$Y121&lt;49,VLOOKUP("YA",ylfactors,MATCH(BQ$7,'Proposed Factors'!$J$3:$P$3,0),FALSE),VLOOKUP("YB",ylfactors,MATCH(BQ$7,'Proposed Factors'!$J$3:$P$3,0),FALSE)))</f>
        <v>1</v>
      </c>
      <c r="BR121" s="15">
        <f>IF($Z121="NN",VLOOKUP("N",ylfactors,MATCH(BR$7,'Proposed Factors'!$J$3:$P$3,0),FALSE),IF('Query Result 1'!$Y121&lt;49,VLOOKUP("YA",ylfactors,MATCH(BR$7,'Proposed Factors'!$J$3:$P$3,0),FALSE),VLOOKUP("YB",ylfactors,MATCH(BR$7,'Proposed Factors'!$J$3:$P$3,0),FALSE)))</f>
        <v>1</v>
      </c>
      <c r="BS121" s="15"/>
      <c r="BT121" s="15" t="e">
        <f>IF($AA121="NN",1,IF($AA121="YY",VLOOKUP("YY",gsdfactors,MATCH(BT$7,'Proposed Factors'!$J$11:$P$11,0),FALSE),VLOOKUP(CONCATENATE($Z121,$AA121),gsdfactors,MATCH(BT$7,'Proposed Factors'!$J$11:$P$11,0),FALSE)))</f>
        <v>#N/A</v>
      </c>
      <c r="BU121" s="15" t="e">
        <f>IF($AA121="NN",1,IF($AA121="YY",VLOOKUP("YY",gsdfactors,MATCH(BU$7,'Proposed Factors'!$J$11:$P$11,0),FALSE),VLOOKUP(CONCATENATE($Z121,$AA121),gsdfactors,MATCH(BU$7,'Proposed Factors'!$J$11:$P$11,0),FALSE)))</f>
        <v>#N/A</v>
      </c>
      <c r="BV121" s="15" t="e">
        <f>IF($AA121="NN",1,IF($AA121="YY",VLOOKUP("YY",gsdfactors,MATCH(BV$7,'Proposed Factors'!$J$11:$P$11,0),FALSE),VLOOKUP(CONCATENATE($Z121,$AA121),gsdfactors,MATCH(BV$7,'Proposed Factors'!$J$11:$P$11,0),FALSE)))</f>
        <v>#N/A</v>
      </c>
      <c r="BW121" s="15" t="e">
        <f>IF($AA121="NN",1,IF($AA121="YY",VLOOKUP("YY",gsdfactors,MATCH(BW$7,'Proposed Factors'!$J$11:$P$11,0),FALSE),VLOOKUP(CONCATENATE($Z121,$AA121),gsdfactors,MATCH(BW$7,'Proposed Factors'!$J$11:$P$11,0),FALSE)))</f>
        <v>#N/A</v>
      </c>
      <c r="BX121" s="15" t="e">
        <f>IF($AA121="NN",1,IF($AA121="YY",VLOOKUP("YY",gsdfactors,MATCH(BX$7,'Proposed Factors'!$J$11:$P$11,0),FALSE),VLOOKUP(CONCATENATE($Z121,$AA121),gsdfactors,MATCH(BX$7,'Proposed Factors'!$J$11:$P$11,0),FALSE)))</f>
        <v>#N/A</v>
      </c>
      <c r="BZ121" s="55" t="e">
        <f t="shared" si="73"/>
        <v>#N/A</v>
      </c>
      <c r="CA121" s="55" t="e">
        <f t="shared" si="74"/>
        <v>#N/A</v>
      </c>
      <c r="CB121" s="55" t="e">
        <f t="shared" si="75"/>
        <v>#N/A</v>
      </c>
      <c r="CC121" s="55" t="e">
        <f t="shared" si="76"/>
        <v>#N/A</v>
      </c>
      <c r="CD121" s="55" t="e">
        <f t="shared" si="77"/>
        <v>#N/A</v>
      </c>
      <c r="CF121" s="55" t="e">
        <f t="shared" si="78"/>
        <v>#N/A</v>
      </c>
      <c r="CG121" s="55" t="e">
        <f t="shared" si="79"/>
        <v>#N/A</v>
      </c>
      <c r="CH121" s="55" t="e">
        <f t="shared" si="80"/>
        <v>#N/A</v>
      </c>
      <c r="CI121" s="55" t="e">
        <f t="shared" si="81"/>
        <v>#N/A</v>
      </c>
      <c r="CJ121" s="55" t="e">
        <f t="shared" si="82"/>
        <v>#N/A</v>
      </c>
      <c r="CL121" s="55" t="str">
        <f t="shared" si="83"/>
        <v>35FS</v>
      </c>
      <c r="CM121" s="58">
        <f t="shared" si="84"/>
        <v>2.2968147835895625E-3</v>
      </c>
      <c r="CN121" s="58">
        <f t="shared" si="85"/>
        <v>2.2538983437247659E-3</v>
      </c>
      <c r="CO121" s="58">
        <f t="shared" si="86"/>
        <v>2.400701039268953E-3</v>
      </c>
      <c r="CP121" s="58">
        <f t="shared" si="87"/>
        <v>2.44557575372128E-3</v>
      </c>
      <c r="CQ121" s="58">
        <f t="shared" si="88"/>
        <v>2.3094066219810942E-3</v>
      </c>
      <c r="CR121" s="5">
        <f t="shared" si="117"/>
        <v>0.90789500588176686</v>
      </c>
      <c r="CS121" s="5">
        <f t="shared" si="118"/>
        <v>0.89997880475723668</v>
      </c>
      <c r="CT121" s="5">
        <f t="shared" si="119"/>
        <v>0.92811797312501576</v>
      </c>
      <c r="CU121" s="5">
        <f t="shared" si="120"/>
        <v>0.90402423812515031</v>
      </c>
      <c r="CV121" s="5">
        <f t="shared" si="121"/>
        <v>0.9474352528166442</v>
      </c>
    </row>
    <row r="122" spans="1:100" x14ac:dyDescent="0.25">
      <c r="A122" s="174" t="str">
        <f t="shared" si="89"/>
        <v>NNNN</v>
      </c>
      <c r="B122" s="174" t="str">
        <f t="shared" si="90"/>
        <v>NNNN</v>
      </c>
      <c r="C122" s="29" t="str">
        <f t="shared" si="91"/>
        <v>NN</v>
      </c>
      <c r="D122" s="29" t="str">
        <f t="shared" si="92"/>
        <v>N</v>
      </c>
      <c r="E122" s="29" t="str">
        <f t="shared" si="67"/>
        <v>N</v>
      </c>
      <c r="F122" s="175" t="s">
        <v>5</v>
      </c>
      <c r="G122" s="175" t="s">
        <v>6</v>
      </c>
      <c r="H122" s="175" t="s">
        <v>8</v>
      </c>
      <c r="I122" s="176">
        <v>8</v>
      </c>
      <c r="J122" s="175" t="s">
        <v>9</v>
      </c>
      <c r="K122" s="175" t="s">
        <v>5</v>
      </c>
      <c r="L122" s="176">
        <v>1</v>
      </c>
      <c r="M122" s="176">
        <v>0</v>
      </c>
      <c r="N122" s="176">
        <v>1</v>
      </c>
      <c r="O122" s="176">
        <v>1</v>
      </c>
      <c r="P122" s="176">
        <v>1</v>
      </c>
      <c r="Q122" s="1"/>
      <c r="R122" s="13" t="s">
        <v>375</v>
      </c>
      <c r="S122" s="35">
        <v>17314</v>
      </c>
      <c r="T122" s="35">
        <v>9860</v>
      </c>
      <c r="U122" s="35">
        <v>15253</v>
      </c>
      <c r="V122" s="35">
        <v>14960</v>
      </c>
      <c r="W122" s="35">
        <v>16983</v>
      </c>
      <c r="X122" s="35"/>
      <c r="Y122" s="53">
        <f t="shared" si="93"/>
        <v>35</v>
      </c>
      <c r="Z122" s="52" t="str">
        <f t="shared" si="94"/>
        <v>MM</v>
      </c>
      <c r="AA122" s="52" t="str">
        <f t="shared" si="95"/>
        <v>MM</v>
      </c>
      <c r="AB122" s="1"/>
      <c r="AC122" s="128">
        <f t="shared" si="96"/>
        <v>4.8080100547781019E-3</v>
      </c>
      <c r="AD122" s="128">
        <f t="shared" si="97"/>
        <v>4.7223624456281749E-3</v>
      </c>
      <c r="AE122" s="128">
        <f t="shared" si="98"/>
        <v>4.8817348289520515E-3</v>
      </c>
      <c r="AF122" s="128">
        <f t="shared" si="99"/>
        <v>4.9554128776473447E-3</v>
      </c>
      <c r="AG122" s="128">
        <f t="shared" si="100"/>
        <v>4.814713069126556E-3</v>
      </c>
      <c r="AI122" s="129">
        <f t="shared" si="126"/>
        <v>0.98</v>
      </c>
      <c r="AJ122" s="51">
        <f t="shared" si="126"/>
        <v>0.96199999999999997</v>
      </c>
      <c r="AK122" s="48">
        <f t="shared" si="126"/>
        <v>0.98399999999999999</v>
      </c>
      <c r="AL122" s="51">
        <f t="shared" si="126"/>
        <v>0.95899999999999996</v>
      </c>
      <c r="AM122" s="49">
        <f t="shared" si="126"/>
        <v>0.996</v>
      </c>
      <c r="AN122" s="15"/>
      <c r="AO122" s="106">
        <f t="shared" si="68"/>
        <v>0.90789500588176686</v>
      </c>
      <c r="AP122" s="106">
        <f t="shared" si="69"/>
        <v>0.89997880475723668</v>
      </c>
      <c r="AQ122" s="106">
        <f t="shared" si="70"/>
        <v>0.92811797312501576</v>
      </c>
      <c r="AR122" s="106">
        <f t="shared" si="71"/>
        <v>0.90402423812515031</v>
      </c>
      <c r="AS122" s="106">
        <f t="shared" si="72"/>
        <v>0.9474352528166442</v>
      </c>
      <c r="AT122" s="15"/>
      <c r="AU122" s="106">
        <f t="shared" si="107"/>
        <v>-9.2104994118233141E-2</v>
      </c>
      <c r="AV122" s="106">
        <f t="shared" si="108"/>
        <v>-0.10002119524276332</v>
      </c>
      <c r="AW122" s="106">
        <f t="shared" si="109"/>
        <v>-7.1882026874984239E-2</v>
      </c>
      <c r="AX122" s="106">
        <f t="shared" si="110"/>
        <v>-9.5975761874849685E-2</v>
      </c>
      <c r="AY122" s="106">
        <f t="shared" si="111"/>
        <v>-5.2564747183355798E-2</v>
      </c>
      <c r="AZ122" s="15"/>
      <c r="BA122" s="106">
        <f t="shared" si="101"/>
        <v>-9.2104994118233141E-2</v>
      </c>
      <c r="BB122" s="106">
        <f t="shared" si="102"/>
        <v>-0.10002119524276332</v>
      </c>
      <c r="BC122" s="106">
        <f t="shared" si="103"/>
        <v>-7.1882026874984239E-2</v>
      </c>
      <c r="BD122" s="107">
        <f t="shared" si="104"/>
        <v>-9.5975761874849685E-2</v>
      </c>
      <c r="BE122" s="106">
        <f t="shared" si="105"/>
        <v>-5.2564747183355798E-2</v>
      </c>
      <c r="BF122" s="109"/>
      <c r="BG122" s="223" t="str">
        <f t="shared" si="106"/>
        <v>35XX</v>
      </c>
      <c r="BH122" s="106">
        <f t="shared" si="112"/>
        <v>0.90789500588176686</v>
      </c>
      <c r="BI122" s="106">
        <f t="shared" si="113"/>
        <v>0.89997880475723668</v>
      </c>
      <c r="BJ122" s="106">
        <f t="shared" si="114"/>
        <v>0.92811797312501576</v>
      </c>
      <c r="BK122" s="106">
        <f t="shared" si="115"/>
        <v>0.90402423812515031</v>
      </c>
      <c r="BL122" s="106">
        <f t="shared" si="116"/>
        <v>0.9474352528166442</v>
      </c>
      <c r="BM122" s="109"/>
      <c r="BN122" s="15">
        <f>IF($Z122="NN",VLOOKUP("N",ylfactors,MATCH(BN$7,'Proposed Factors'!$J$3:$P$3,0),FALSE),IF('Query Result 1'!$Y122&lt;49,VLOOKUP("YA",ylfactors,MATCH(BN$7,'Proposed Factors'!$J$3:$P$3,0),FALSE),VLOOKUP("YB",ylfactors,MATCH(BN$7,'Proposed Factors'!$J$3:$P$3,0),FALSE)))</f>
        <v>1</v>
      </c>
      <c r="BO122" s="15">
        <f>IF($Z122="NN",VLOOKUP("N",ylfactors,MATCH(BO$7,'Proposed Factors'!$J$3:$P$3,0),FALSE),IF('Query Result 1'!$Y122&lt;49,VLOOKUP("YA",ylfactors,MATCH(BO$7,'Proposed Factors'!$J$3:$P$3,0),FALSE),VLOOKUP("YB",ylfactors,MATCH(BO$7,'Proposed Factors'!$J$3:$P$3,0),FALSE)))</f>
        <v>1</v>
      </c>
      <c r="BP122" s="15">
        <f>IF($Z122="NN",VLOOKUP("N",ylfactors,MATCH(BP$7,'Proposed Factors'!$J$3:$P$3,0),FALSE),IF('Query Result 1'!$Y122&lt;49,VLOOKUP("YA",ylfactors,MATCH(BP$7,'Proposed Factors'!$J$3:$P$3,0),FALSE),VLOOKUP("YB",ylfactors,MATCH(BP$7,'Proposed Factors'!$J$3:$P$3,0),FALSE)))</f>
        <v>1</v>
      </c>
      <c r="BQ122" s="15">
        <f>IF($Z122="NN",VLOOKUP("N",ylfactors,MATCH(BQ$7,'Proposed Factors'!$J$3:$P$3,0),FALSE),IF('Query Result 1'!$Y122&lt;49,VLOOKUP("YA",ylfactors,MATCH(BQ$7,'Proposed Factors'!$J$3:$P$3,0),FALSE),VLOOKUP("YB",ylfactors,MATCH(BQ$7,'Proposed Factors'!$J$3:$P$3,0),FALSE)))</f>
        <v>1</v>
      </c>
      <c r="BR122" s="15">
        <f>IF($Z122="NN",VLOOKUP("N",ylfactors,MATCH(BR$7,'Proposed Factors'!$J$3:$P$3,0),FALSE),IF('Query Result 1'!$Y122&lt;49,VLOOKUP("YA",ylfactors,MATCH(BR$7,'Proposed Factors'!$J$3:$P$3,0),FALSE),VLOOKUP("YB",ylfactors,MATCH(BR$7,'Proposed Factors'!$J$3:$P$3,0),FALSE)))</f>
        <v>1</v>
      </c>
      <c r="BS122" s="15"/>
      <c r="BT122" s="15" t="e">
        <f>IF($AA122="NN",1,IF($AA122="YY",VLOOKUP("YY",gsdfactors,MATCH(BT$7,'Proposed Factors'!$J$11:$P$11,0),FALSE),VLOOKUP(CONCATENATE($Z122,$AA122),gsdfactors,MATCH(BT$7,'Proposed Factors'!$J$11:$P$11,0),FALSE)))</f>
        <v>#N/A</v>
      </c>
      <c r="BU122" s="15" t="e">
        <f>IF($AA122="NN",1,IF($AA122="YY",VLOOKUP("YY",gsdfactors,MATCH(BU$7,'Proposed Factors'!$J$11:$P$11,0),FALSE),VLOOKUP(CONCATENATE($Z122,$AA122),gsdfactors,MATCH(BU$7,'Proposed Factors'!$J$11:$P$11,0),FALSE)))</f>
        <v>#N/A</v>
      </c>
      <c r="BV122" s="15" t="e">
        <f>IF($AA122="NN",1,IF($AA122="YY",VLOOKUP("YY",gsdfactors,MATCH(BV$7,'Proposed Factors'!$J$11:$P$11,0),FALSE),VLOOKUP(CONCATENATE($Z122,$AA122),gsdfactors,MATCH(BV$7,'Proposed Factors'!$J$11:$P$11,0),FALSE)))</f>
        <v>#N/A</v>
      </c>
      <c r="BW122" s="15" t="e">
        <f>IF($AA122="NN",1,IF($AA122="YY",VLOOKUP("YY",gsdfactors,MATCH(BW$7,'Proposed Factors'!$J$11:$P$11,0),FALSE),VLOOKUP(CONCATENATE($Z122,$AA122),gsdfactors,MATCH(BW$7,'Proposed Factors'!$J$11:$P$11,0),FALSE)))</f>
        <v>#N/A</v>
      </c>
      <c r="BX122" s="15" t="e">
        <f>IF($AA122="NN",1,IF($AA122="YY",VLOOKUP("YY",gsdfactors,MATCH(BX$7,'Proposed Factors'!$J$11:$P$11,0),FALSE),VLOOKUP(CONCATENATE($Z122,$AA122),gsdfactors,MATCH(BX$7,'Proposed Factors'!$J$11:$P$11,0),FALSE)))</f>
        <v>#N/A</v>
      </c>
      <c r="BZ122" s="55" t="e">
        <f t="shared" si="73"/>
        <v>#N/A</v>
      </c>
      <c r="CA122" s="55" t="e">
        <f t="shared" si="74"/>
        <v>#N/A</v>
      </c>
      <c r="CB122" s="55" t="e">
        <f t="shared" si="75"/>
        <v>#N/A</v>
      </c>
      <c r="CC122" s="55" t="e">
        <f t="shared" si="76"/>
        <v>#N/A</v>
      </c>
      <c r="CD122" s="55" t="e">
        <f t="shared" si="77"/>
        <v>#N/A</v>
      </c>
      <c r="CF122" s="55" t="e">
        <f t="shared" si="78"/>
        <v>#N/A</v>
      </c>
      <c r="CG122" s="55" t="e">
        <f t="shared" si="79"/>
        <v>#N/A</v>
      </c>
      <c r="CH122" s="55" t="e">
        <f t="shared" si="80"/>
        <v>#N/A</v>
      </c>
      <c r="CI122" s="55" t="e">
        <f t="shared" si="81"/>
        <v>#N/A</v>
      </c>
      <c r="CJ122" s="55" t="e">
        <f t="shared" si="82"/>
        <v>#N/A</v>
      </c>
      <c r="CL122" s="55" t="str">
        <f t="shared" si="83"/>
        <v>35MM</v>
      </c>
      <c r="CM122" s="58">
        <f t="shared" si="84"/>
        <v>4.8080100547781019E-3</v>
      </c>
      <c r="CN122" s="58">
        <f t="shared" si="85"/>
        <v>4.7223624456281749E-3</v>
      </c>
      <c r="CO122" s="58">
        <f t="shared" si="86"/>
        <v>4.8817348289520515E-3</v>
      </c>
      <c r="CP122" s="58">
        <f t="shared" si="87"/>
        <v>4.9554128776473447E-3</v>
      </c>
      <c r="CQ122" s="58">
        <f t="shared" si="88"/>
        <v>4.814713069126556E-3</v>
      </c>
      <c r="CR122" s="5">
        <f t="shared" si="117"/>
        <v>0.90789500588176686</v>
      </c>
      <c r="CS122" s="5">
        <f t="shared" si="118"/>
        <v>0.89997880475723668</v>
      </c>
      <c r="CT122" s="5">
        <f t="shared" si="119"/>
        <v>0.92811797312501576</v>
      </c>
      <c r="CU122" s="5">
        <f t="shared" si="120"/>
        <v>0.90402423812515031</v>
      </c>
      <c r="CV122" s="5">
        <f t="shared" si="121"/>
        <v>0.9474352528166442</v>
      </c>
    </row>
    <row r="123" spans="1:100" x14ac:dyDescent="0.25">
      <c r="A123" s="174" t="str">
        <f t="shared" si="89"/>
        <v>NNNN</v>
      </c>
      <c r="B123" s="174" t="str">
        <f t="shared" si="90"/>
        <v>NNNN</v>
      </c>
      <c r="C123" s="29" t="str">
        <f t="shared" si="91"/>
        <v>NN</v>
      </c>
      <c r="D123" s="29" t="str">
        <f t="shared" si="92"/>
        <v>N</v>
      </c>
      <c r="E123" s="29" t="str">
        <f t="shared" si="67"/>
        <v>N</v>
      </c>
      <c r="F123" s="175" t="s">
        <v>5</v>
      </c>
      <c r="G123" s="175" t="s">
        <v>6</v>
      </c>
      <c r="H123" s="175" t="s">
        <v>8</v>
      </c>
      <c r="I123" s="176">
        <v>9</v>
      </c>
      <c r="J123" s="175" t="s">
        <v>5</v>
      </c>
      <c r="K123" s="175" t="s">
        <v>5</v>
      </c>
      <c r="L123" s="176">
        <v>1020</v>
      </c>
      <c r="M123" s="176">
        <v>434</v>
      </c>
      <c r="N123" s="176">
        <v>828</v>
      </c>
      <c r="O123" s="176">
        <v>787</v>
      </c>
      <c r="P123" s="176">
        <v>990</v>
      </c>
      <c r="Q123" s="1"/>
      <c r="R123" s="13" t="s">
        <v>459</v>
      </c>
      <c r="S123" s="35">
        <v>7155</v>
      </c>
      <c r="T123" s="35">
        <v>3702</v>
      </c>
      <c r="U123" s="35">
        <v>5882</v>
      </c>
      <c r="V123" s="35">
        <v>5700</v>
      </c>
      <c r="W123" s="35">
        <v>6962</v>
      </c>
      <c r="X123" s="35"/>
      <c r="Y123" s="53">
        <f t="shared" si="93"/>
        <v>35</v>
      </c>
      <c r="Z123" s="52" t="str">
        <f t="shared" si="94"/>
        <v>MS</v>
      </c>
      <c r="AA123" s="52" t="str">
        <f t="shared" si="95"/>
        <v>MS</v>
      </c>
      <c r="AB123" s="1"/>
      <c r="AC123" s="128">
        <f t="shared" si="96"/>
        <v>1.9869072393402633E-3</v>
      </c>
      <c r="AD123" s="128">
        <f t="shared" si="97"/>
        <v>1.773041153520842E-3</v>
      </c>
      <c r="AE123" s="128">
        <f t="shared" si="98"/>
        <v>1.8825387965577896E-3</v>
      </c>
      <c r="AF123" s="128">
        <f t="shared" si="99"/>
        <v>1.8880918049859535E-3</v>
      </c>
      <c r="AG123" s="128">
        <f t="shared" si="100"/>
        <v>1.9737403513666067E-3</v>
      </c>
      <c r="AI123" s="129">
        <f t="shared" si="126"/>
        <v>0.98</v>
      </c>
      <c r="AJ123" s="51">
        <f t="shared" si="126"/>
        <v>0.96199999999999997</v>
      </c>
      <c r="AK123" s="48">
        <f t="shared" si="126"/>
        <v>0.98399999999999999</v>
      </c>
      <c r="AL123" s="51">
        <f t="shared" si="126"/>
        <v>0.95899999999999996</v>
      </c>
      <c r="AM123" s="49">
        <f t="shared" si="126"/>
        <v>0.996</v>
      </c>
      <c r="AN123" s="15"/>
      <c r="AO123" s="106">
        <f t="shared" si="68"/>
        <v>0.90789500588176686</v>
      </c>
      <c r="AP123" s="106">
        <f t="shared" si="69"/>
        <v>0.89997880475723668</v>
      </c>
      <c r="AQ123" s="106">
        <f t="shared" si="70"/>
        <v>0.92811797312501576</v>
      </c>
      <c r="AR123" s="106">
        <f t="shared" si="71"/>
        <v>0.90402423812515031</v>
      </c>
      <c r="AS123" s="106">
        <f t="shared" si="72"/>
        <v>0.9474352528166442</v>
      </c>
      <c r="AT123" s="15"/>
      <c r="AU123" s="106">
        <f t="shared" si="107"/>
        <v>-9.2104994118233141E-2</v>
      </c>
      <c r="AV123" s="106">
        <f t="shared" si="108"/>
        <v>-0.10002119524276332</v>
      </c>
      <c r="AW123" s="106">
        <f t="shared" si="109"/>
        <v>-7.1882026874984239E-2</v>
      </c>
      <c r="AX123" s="106">
        <f t="shared" si="110"/>
        <v>-9.5975761874849685E-2</v>
      </c>
      <c r="AY123" s="106">
        <f t="shared" si="111"/>
        <v>-5.2564747183355798E-2</v>
      </c>
      <c r="AZ123" s="15"/>
      <c r="BA123" s="106">
        <f t="shared" si="101"/>
        <v>-9.2104994118233141E-2</v>
      </c>
      <c r="BB123" s="106">
        <f t="shared" si="102"/>
        <v>-0.10002119524276332</v>
      </c>
      <c r="BC123" s="106">
        <f t="shared" si="103"/>
        <v>-7.1882026874984239E-2</v>
      </c>
      <c r="BD123" s="107">
        <f t="shared" si="104"/>
        <v>-9.5975761874849685E-2</v>
      </c>
      <c r="BE123" s="106">
        <f t="shared" si="105"/>
        <v>-5.2564747183355798E-2</v>
      </c>
      <c r="BF123" s="109"/>
      <c r="BG123" s="223" t="str">
        <f t="shared" si="106"/>
        <v>35XX</v>
      </c>
      <c r="BH123" s="106">
        <f t="shared" si="112"/>
        <v>0.90789500588176686</v>
      </c>
      <c r="BI123" s="106">
        <f t="shared" si="113"/>
        <v>0.89997880475723668</v>
      </c>
      <c r="BJ123" s="106">
        <f t="shared" si="114"/>
        <v>0.92811797312501576</v>
      </c>
      <c r="BK123" s="106">
        <f t="shared" si="115"/>
        <v>0.90402423812515031</v>
      </c>
      <c r="BL123" s="106">
        <f t="shared" si="116"/>
        <v>0.9474352528166442</v>
      </c>
      <c r="BM123" s="109"/>
      <c r="BN123" s="15">
        <f>IF($Z123="NN",VLOOKUP("N",ylfactors,MATCH(BN$7,'Proposed Factors'!$J$3:$P$3,0),FALSE),IF('Query Result 1'!$Y123&lt;49,VLOOKUP("YA",ylfactors,MATCH(BN$7,'Proposed Factors'!$J$3:$P$3,0),FALSE),VLOOKUP("YB",ylfactors,MATCH(BN$7,'Proposed Factors'!$J$3:$P$3,0),FALSE)))</f>
        <v>1</v>
      </c>
      <c r="BO123" s="15">
        <f>IF($Z123="NN",VLOOKUP("N",ylfactors,MATCH(BO$7,'Proposed Factors'!$J$3:$P$3,0),FALSE),IF('Query Result 1'!$Y123&lt;49,VLOOKUP("YA",ylfactors,MATCH(BO$7,'Proposed Factors'!$J$3:$P$3,0),FALSE),VLOOKUP("YB",ylfactors,MATCH(BO$7,'Proposed Factors'!$J$3:$P$3,0),FALSE)))</f>
        <v>1</v>
      </c>
      <c r="BP123" s="15">
        <f>IF($Z123="NN",VLOOKUP("N",ylfactors,MATCH(BP$7,'Proposed Factors'!$J$3:$P$3,0),FALSE),IF('Query Result 1'!$Y123&lt;49,VLOOKUP("YA",ylfactors,MATCH(BP$7,'Proposed Factors'!$J$3:$P$3,0),FALSE),VLOOKUP("YB",ylfactors,MATCH(BP$7,'Proposed Factors'!$J$3:$P$3,0),FALSE)))</f>
        <v>1</v>
      </c>
      <c r="BQ123" s="15">
        <f>IF($Z123="NN",VLOOKUP("N",ylfactors,MATCH(BQ$7,'Proposed Factors'!$J$3:$P$3,0),FALSE),IF('Query Result 1'!$Y123&lt;49,VLOOKUP("YA",ylfactors,MATCH(BQ$7,'Proposed Factors'!$J$3:$P$3,0),FALSE),VLOOKUP("YB",ylfactors,MATCH(BQ$7,'Proposed Factors'!$J$3:$P$3,0),FALSE)))</f>
        <v>1</v>
      </c>
      <c r="BR123" s="15">
        <f>IF($Z123="NN",VLOOKUP("N",ylfactors,MATCH(BR$7,'Proposed Factors'!$J$3:$P$3,0),FALSE),IF('Query Result 1'!$Y123&lt;49,VLOOKUP("YA",ylfactors,MATCH(BR$7,'Proposed Factors'!$J$3:$P$3,0),FALSE),VLOOKUP("YB",ylfactors,MATCH(BR$7,'Proposed Factors'!$J$3:$P$3,0),FALSE)))</f>
        <v>1</v>
      </c>
      <c r="BS123" s="15"/>
      <c r="BT123" s="15" t="e">
        <f>IF($AA123="NN",1,IF($AA123="YY",VLOOKUP("YY",gsdfactors,MATCH(BT$7,'Proposed Factors'!$J$11:$P$11,0),FALSE),VLOOKUP(CONCATENATE($Z123,$AA123),gsdfactors,MATCH(BT$7,'Proposed Factors'!$J$11:$P$11,0),FALSE)))</f>
        <v>#N/A</v>
      </c>
      <c r="BU123" s="15" t="e">
        <f>IF($AA123="NN",1,IF($AA123="YY",VLOOKUP("YY",gsdfactors,MATCH(BU$7,'Proposed Factors'!$J$11:$P$11,0),FALSE),VLOOKUP(CONCATENATE($Z123,$AA123),gsdfactors,MATCH(BU$7,'Proposed Factors'!$J$11:$P$11,0),FALSE)))</f>
        <v>#N/A</v>
      </c>
      <c r="BV123" s="15" t="e">
        <f>IF($AA123="NN",1,IF($AA123="YY",VLOOKUP("YY",gsdfactors,MATCH(BV$7,'Proposed Factors'!$J$11:$P$11,0),FALSE),VLOOKUP(CONCATENATE($Z123,$AA123),gsdfactors,MATCH(BV$7,'Proposed Factors'!$J$11:$P$11,0),FALSE)))</f>
        <v>#N/A</v>
      </c>
      <c r="BW123" s="15" t="e">
        <f>IF($AA123="NN",1,IF($AA123="YY",VLOOKUP("YY",gsdfactors,MATCH(BW$7,'Proposed Factors'!$J$11:$P$11,0),FALSE),VLOOKUP(CONCATENATE($Z123,$AA123),gsdfactors,MATCH(BW$7,'Proposed Factors'!$J$11:$P$11,0),FALSE)))</f>
        <v>#N/A</v>
      </c>
      <c r="BX123" s="15" t="e">
        <f>IF($AA123="NN",1,IF($AA123="YY",VLOOKUP("YY",gsdfactors,MATCH(BX$7,'Proposed Factors'!$J$11:$P$11,0),FALSE),VLOOKUP(CONCATENATE($Z123,$AA123),gsdfactors,MATCH(BX$7,'Proposed Factors'!$J$11:$P$11,0),FALSE)))</f>
        <v>#N/A</v>
      </c>
      <c r="BZ123" s="55" t="e">
        <f t="shared" si="73"/>
        <v>#N/A</v>
      </c>
      <c r="CA123" s="55" t="e">
        <f t="shared" si="74"/>
        <v>#N/A</v>
      </c>
      <c r="CB123" s="55" t="e">
        <f t="shared" si="75"/>
        <v>#N/A</v>
      </c>
      <c r="CC123" s="55" t="e">
        <f t="shared" si="76"/>
        <v>#N/A</v>
      </c>
      <c r="CD123" s="55" t="e">
        <f t="shared" si="77"/>
        <v>#N/A</v>
      </c>
      <c r="CF123" s="55" t="e">
        <f t="shared" si="78"/>
        <v>#N/A</v>
      </c>
      <c r="CG123" s="55" t="e">
        <f t="shared" si="79"/>
        <v>#N/A</v>
      </c>
      <c r="CH123" s="55" t="e">
        <f t="shared" si="80"/>
        <v>#N/A</v>
      </c>
      <c r="CI123" s="55" t="e">
        <f t="shared" si="81"/>
        <v>#N/A</v>
      </c>
      <c r="CJ123" s="55" t="e">
        <f t="shared" si="82"/>
        <v>#N/A</v>
      </c>
      <c r="CL123" s="55" t="str">
        <f t="shared" si="83"/>
        <v>35MS</v>
      </c>
      <c r="CM123" s="58">
        <f t="shared" si="84"/>
        <v>1.9869072393402633E-3</v>
      </c>
      <c r="CN123" s="58">
        <f t="shared" si="85"/>
        <v>1.773041153520842E-3</v>
      </c>
      <c r="CO123" s="58">
        <f t="shared" si="86"/>
        <v>1.8825387965577896E-3</v>
      </c>
      <c r="CP123" s="58">
        <f t="shared" si="87"/>
        <v>1.8880918049859535E-3</v>
      </c>
      <c r="CQ123" s="58">
        <f t="shared" si="88"/>
        <v>1.9737403513666067E-3</v>
      </c>
      <c r="CR123" s="5">
        <f t="shared" si="117"/>
        <v>0.90789500588176686</v>
      </c>
      <c r="CS123" s="5">
        <f t="shared" si="118"/>
        <v>0.89997880475723668</v>
      </c>
      <c r="CT123" s="5">
        <f t="shared" si="119"/>
        <v>0.92811797312501576</v>
      </c>
      <c r="CU123" s="5">
        <f t="shared" si="120"/>
        <v>0.90402423812515031</v>
      </c>
      <c r="CV123" s="5">
        <f t="shared" si="121"/>
        <v>0.9474352528166442</v>
      </c>
    </row>
    <row r="124" spans="1:100" x14ac:dyDescent="0.25">
      <c r="A124" s="174" t="str">
        <f t="shared" si="89"/>
        <v>NNNN</v>
      </c>
      <c r="B124" s="174" t="str">
        <f t="shared" si="90"/>
        <v>NNNN</v>
      </c>
      <c r="C124" s="29" t="str">
        <f t="shared" si="91"/>
        <v>NN</v>
      </c>
      <c r="D124" s="29" t="str">
        <f t="shared" si="92"/>
        <v>N</v>
      </c>
      <c r="E124" s="29" t="str">
        <f t="shared" si="67"/>
        <v>N</v>
      </c>
      <c r="F124" s="175" t="s">
        <v>5</v>
      </c>
      <c r="G124" s="175" t="s">
        <v>6</v>
      </c>
      <c r="H124" s="175" t="s">
        <v>8</v>
      </c>
      <c r="I124" s="176">
        <v>10</v>
      </c>
      <c r="J124" s="175" t="s">
        <v>5</v>
      </c>
      <c r="K124" s="175" t="s">
        <v>5</v>
      </c>
      <c r="L124" s="176">
        <v>1018</v>
      </c>
      <c r="M124" s="176">
        <v>440</v>
      </c>
      <c r="N124" s="176">
        <v>821</v>
      </c>
      <c r="O124" s="176">
        <v>786</v>
      </c>
      <c r="P124" s="176">
        <v>1004</v>
      </c>
      <c r="Q124" s="1"/>
      <c r="R124" s="13" t="s">
        <v>208</v>
      </c>
      <c r="S124" s="35">
        <v>18074</v>
      </c>
      <c r="T124" s="35">
        <v>11027</v>
      </c>
      <c r="U124" s="35">
        <v>16695</v>
      </c>
      <c r="V124" s="35">
        <v>16436</v>
      </c>
      <c r="W124" s="35">
        <v>17841</v>
      </c>
      <c r="X124" s="35"/>
      <c r="Y124" s="53">
        <f t="shared" si="93"/>
        <v>36</v>
      </c>
      <c r="Z124" s="52" t="str">
        <f t="shared" si="94"/>
        <v>FM</v>
      </c>
      <c r="AA124" s="52" t="str">
        <f t="shared" si="95"/>
        <v>FM</v>
      </c>
      <c r="AB124" s="1"/>
      <c r="AC124" s="128">
        <f t="shared" si="96"/>
        <v>5.0190582031916032E-3</v>
      </c>
      <c r="AD124" s="128">
        <f t="shared" si="97"/>
        <v>5.28128708802656E-3</v>
      </c>
      <c r="AE124" s="128">
        <f t="shared" si="98"/>
        <v>5.3432480803353105E-3</v>
      </c>
      <c r="AF124" s="128">
        <f t="shared" si="99"/>
        <v>5.4443292818858128E-3</v>
      </c>
      <c r="AG124" s="128">
        <f t="shared" si="100"/>
        <v>5.0579577145549604E-3</v>
      </c>
      <c r="AI124" s="129">
        <f t="shared" si="126"/>
        <v>0.97499999999999998</v>
      </c>
      <c r="AJ124" s="51">
        <f t="shared" si="126"/>
        <v>0.91800000000000004</v>
      </c>
      <c r="AK124" s="48">
        <f t="shared" si="126"/>
        <v>0.98199999999999998</v>
      </c>
      <c r="AL124" s="51">
        <f t="shared" si="126"/>
        <v>0.94599999999999995</v>
      </c>
      <c r="AM124" s="49">
        <f t="shared" si="126"/>
        <v>0.99399999999999999</v>
      </c>
      <c r="AN124" s="15"/>
      <c r="AO124" s="106">
        <f t="shared" si="68"/>
        <v>0.90326288850481906</v>
      </c>
      <c r="AP124" s="106">
        <f t="shared" si="69"/>
        <v>0.85881553302197855</v>
      </c>
      <c r="AQ124" s="106">
        <f t="shared" si="70"/>
        <v>0.92623155448045269</v>
      </c>
      <c r="AR124" s="106">
        <f t="shared" si="71"/>
        <v>0.89176947785859451</v>
      </c>
      <c r="AS124" s="106">
        <f t="shared" si="72"/>
        <v>0.94553277238930145</v>
      </c>
      <c r="AT124" s="15"/>
      <c r="AU124" s="106">
        <f t="shared" si="107"/>
        <v>-9.6737111495180939E-2</v>
      </c>
      <c r="AV124" s="106">
        <f t="shared" si="108"/>
        <v>-0.14118446697802145</v>
      </c>
      <c r="AW124" s="106">
        <f t="shared" si="109"/>
        <v>-7.376844551954731E-2</v>
      </c>
      <c r="AX124" s="106">
        <f t="shared" si="110"/>
        <v>-0.10823052214140549</v>
      </c>
      <c r="AY124" s="106">
        <f t="shared" si="111"/>
        <v>-5.4467227610698554E-2</v>
      </c>
      <c r="AZ124" s="15"/>
      <c r="BA124" s="106">
        <f t="shared" si="101"/>
        <v>-9.6737111495180939E-2</v>
      </c>
      <c r="BB124" s="106">
        <f t="shared" si="102"/>
        <v>-0.14118446697802145</v>
      </c>
      <c r="BC124" s="106">
        <f t="shared" si="103"/>
        <v>-7.376844551954731E-2</v>
      </c>
      <c r="BD124" s="107">
        <f t="shared" si="104"/>
        <v>-0.10823052214140549</v>
      </c>
      <c r="BE124" s="106">
        <f t="shared" si="105"/>
        <v>-5.4467227610698554E-2</v>
      </c>
      <c r="BF124" s="109"/>
      <c r="BG124" s="223" t="str">
        <f t="shared" si="106"/>
        <v>36XX</v>
      </c>
      <c r="BH124" s="106">
        <f t="shared" si="112"/>
        <v>0.90326288850481906</v>
      </c>
      <c r="BI124" s="106">
        <f t="shared" si="113"/>
        <v>0.85881553302197855</v>
      </c>
      <c r="BJ124" s="106">
        <f t="shared" si="114"/>
        <v>0.92623155448045269</v>
      </c>
      <c r="BK124" s="106">
        <f t="shared" si="115"/>
        <v>0.89176947785859451</v>
      </c>
      <c r="BL124" s="106">
        <f t="shared" si="116"/>
        <v>0.94553277238930145</v>
      </c>
      <c r="BM124" s="109"/>
      <c r="BN124" s="15">
        <f>IF($Z124="NN",VLOOKUP("N",ylfactors,MATCH(BN$7,'Proposed Factors'!$J$3:$P$3,0),FALSE),IF('Query Result 1'!$Y124&lt;49,VLOOKUP("YA",ylfactors,MATCH(BN$7,'Proposed Factors'!$J$3:$P$3,0),FALSE),VLOOKUP("YB",ylfactors,MATCH(BN$7,'Proposed Factors'!$J$3:$P$3,0),FALSE)))</f>
        <v>1</v>
      </c>
      <c r="BO124" s="15">
        <f>IF($Z124="NN",VLOOKUP("N",ylfactors,MATCH(BO$7,'Proposed Factors'!$J$3:$P$3,0),FALSE),IF('Query Result 1'!$Y124&lt;49,VLOOKUP("YA",ylfactors,MATCH(BO$7,'Proposed Factors'!$J$3:$P$3,0),FALSE),VLOOKUP("YB",ylfactors,MATCH(BO$7,'Proposed Factors'!$J$3:$P$3,0),FALSE)))</f>
        <v>1</v>
      </c>
      <c r="BP124" s="15">
        <f>IF($Z124="NN",VLOOKUP("N",ylfactors,MATCH(BP$7,'Proposed Factors'!$J$3:$P$3,0),FALSE),IF('Query Result 1'!$Y124&lt;49,VLOOKUP("YA",ylfactors,MATCH(BP$7,'Proposed Factors'!$J$3:$P$3,0),FALSE),VLOOKUP("YB",ylfactors,MATCH(BP$7,'Proposed Factors'!$J$3:$P$3,0),FALSE)))</f>
        <v>1</v>
      </c>
      <c r="BQ124" s="15">
        <f>IF($Z124="NN",VLOOKUP("N",ylfactors,MATCH(BQ$7,'Proposed Factors'!$J$3:$P$3,0),FALSE),IF('Query Result 1'!$Y124&lt;49,VLOOKUP("YA",ylfactors,MATCH(BQ$7,'Proposed Factors'!$J$3:$P$3,0),FALSE),VLOOKUP("YB",ylfactors,MATCH(BQ$7,'Proposed Factors'!$J$3:$P$3,0),FALSE)))</f>
        <v>1</v>
      </c>
      <c r="BR124" s="15">
        <f>IF($Z124="NN",VLOOKUP("N",ylfactors,MATCH(BR$7,'Proposed Factors'!$J$3:$P$3,0),FALSE),IF('Query Result 1'!$Y124&lt;49,VLOOKUP("YA",ylfactors,MATCH(BR$7,'Proposed Factors'!$J$3:$P$3,0),FALSE),VLOOKUP("YB",ylfactors,MATCH(BR$7,'Proposed Factors'!$J$3:$P$3,0),FALSE)))</f>
        <v>1</v>
      </c>
      <c r="BS124" s="15"/>
      <c r="BT124" s="15" t="e">
        <f>IF($AA124="NN",1,IF($AA124="YY",VLOOKUP("YY",gsdfactors,MATCH(BT$7,'Proposed Factors'!$J$11:$P$11,0),FALSE),VLOOKUP(CONCATENATE($Z124,$AA124),gsdfactors,MATCH(BT$7,'Proposed Factors'!$J$11:$P$11,0),FALSE)))</f>
        <v>#N/A</v>
      </c>
      <c r="BU124" s="15" t="e">
        <f>IF($AA124="NN",1,IF($AA124="YY",VLOOKUP("YY",gsdfactors,MATCH(BU$7,'Proposed Factors'!$J$11:$P$11,0),FALSE),VLOOKUP(CONCATENATE($Z124,$AA124),gsdfactors,MATCH(BU$7,'Proposed Factors'!$J$11:$P$11,0),FALSE)))</f>
        <v>#N/A</v>
      </c>
      <c r="BV124" s="15" t="e">
        <f>IF($AA124="NN",1,IF($AA124="YY",VLOOKUP("YY",gsdfactors,MATCH(BV$7,'Proposed Factors'!$J$11:$P$11,0),FALSE),VLOOKUP(CONCATENATE($Z124,$AA124),gsdfactors,MATCH(BV$7,'Proposed Factors'!$J$11:$P$11,0),FALSE)))</f>
        <v>#N/A</v>
      </c>
      <c r="BW124" s="15" t="e">
        <f>IF($AA124="NN",1,IF($AA124="YY",VLOOKUP("YY",gsdfactors,MATCH(BW$7,'Proposed Factors'!$J$11:$P$11,0),FALSE),VLOOKUP(CONCATENATE($Z124,$AA124),gsdfactors,MATCH(BW$7,'Proposed Factors'!$J$11:$P$11,0),FALSE)))</f>
        <v>#N/A</v>
      </c>
      <c r="BX124" s="15" t="e">
        <f>IF($AA124="NN",1,IF($AA124="YY",VLOOKUP("YY",gsdfactors,MATCH(BX$7,'Proposed Factors'!$J$11:$P$11,0),FALSE),VLOOKUP(CONCATENATE($Z124,$AA124),gsdfactors,MATCH(BX$7,'Proposed Factors'!$J$11:$P$11,0),FALSE)))</f>
        <v>#N/A</v>
      </c>
      <c r="BZ124" s="55" t="e">
        <f t="shared" si="73"/>
        <v>#N/A</v>
      </c>
      <c r="CA124" s="55" t="e">
        <f t="shared" si="74"/>
        <v>#N/A</v>
      </c>
      <c r="CB124" s="55" t="e">
        <f t="shared" si="75"/>
        <v>#N/A</v>
      </c>
      <c r="CC124" s="55" t="e">
        <f t="shared" si="76"/>
        <v>#N/A</v>
      </c>
      <c r="CD124" s="55" t="e">
        <f t="shared" si="77"/>
        <v>#N/A</v>
      </c>
      <c r="CF124" s="55" t="e">
        <f t="shared" si="78"/>
        <v>#N/A</v>
      </c>
      <c r="CG124" s="55" t="e">
        <f t="shared" si="79"/>
        <v>#N/A</v>
      </c>
      <c r="CH124" s="55" t="e">
        <f t="shared" si="80"/>
        <v>#N/A</v>
      </c>
      <c r="CI124" s="55" t="e">
        <f t="shared" si="81"/>
        <v>#N/A</v>
      </c>
      <c r="CJ124" s="55" t="e">
        <f t="shared" si="82"/>
        <v>#N/A</v>
      </c>
      <c r="CL124" s="55" t="str">
        <f t="shared" si="83"/>
        <v>36FM</v>
      </c>
      <c r="CM124" s="58">
        <f t="shared" si="84"/>
        <v>5.0190582031916032E-3</v>
      </c>
      <c r="CN124" s="58">
        <f t="shared" si="85"/>
        <v>5.28128708802656E-3</v>
      </c>
      <c r="CO124" s="58">
        <f t="shared" si="86"/>
        <v>5.3432480803353105E-3</v>
      </c>
      <c r="CP124" s="58">
        <f t="shared" si="87"/>
        <v>5.4443292818858128E-3</v>
      </c>
      <c r="CQ124" s="58">
        <f t="shared" si="88"/>
        <v>5.0579577145549604E-3</v>
      </c>
      <c r="CR124" s="5">
        <f t="shared" si="117"/>
        <v>0.90326288850481906</v>
      </c>
      <c r="CS124" s="5">
        <f t="shared" si="118"/>
        <v>0.85881553302197855</v>
      </c>
      <c r="CT124" s="5">
        <f t="shared" si="119"/>
        <v>0.92623155448045269</v>
      </c>
      <c r="CU124" s="5">
        <f t="shared" si="120"/>
        <v>0.89176947785859451</v>
      </c>
      <c r="CV124" s="5">
        <f t="shared" si="121"/>
        <v>0.94553277238930145</v>
      </c>
    </row>
    <row r="125" spans="1:100" x14ac:dyDescent="0.25">
      <c r="A125" s="174" t="str">
        <f t="shared" si="89"/>
        <v>NNNN</v>
      </c>
      <c r="B125" s="174" t="str">
        <f t="shared" si="90"/>
        <v>NNNN</v>
      </c>
      <c r="C125" s="29" t="str">
        <f t="shared" si="91"/>
        <v>NN</v>
      </c>
      <c r="D125" s="29" t="str">
        <f t="shared" si="92"/>
        <v>N</v>
      </c>
      <c r="E125" s="29" t="str">
        <f t="shared" si="67"/>
        <v>N</v>
      </c>
      <c r="F125" s="175" t="s">
        <v>5</v>
      </c>
      <c r="G125" s="175" t="s">
        <v>6</v>
      </c>
      <c r="H125" s="175" t="s">
        <v>8</v>
      </c>
      <c r="I125" s="176">
        <v>11</v>
      </c>
      <c r="J125" s="175" t="s">
        <v>5</v>
      </c>
      <c r="K125" s="175" t="s">
        <v>5</v>
      </c>
      <c r="L125" s="176">
        <v>1045</v>
      </c>
      <c r="M125" s="176">
        <v>479</v>
      </c>
      <c r="N125" s="176">
        <v>870</v>
      </c>
      <c r="O125" s="176">
        <v>840</v>
      </c>
      <c r="P125" s="176">
        <v>1016</v>
      </c>
      <c r="Q125" s="1"/>
      <c r="R125" s="13" t="s">
        <v>292</v>
      </c>
      <c r="S125" s="35">
        <v>8877</v>
      </c>
      <c r="T125" s="35">
        <v>5125</v>
      </c>
      <c r="U125" s="35">
        <v>8003</v>
      </c>
      <c r="V125" s="35">
        <v>7855</v>
      </c>
      <c r="W125" s="35">
        <v>8735</v>
      </c>
      <c r="X125" s="35"/>
      <c r="Y125" s="53">
        <f t="shared" si="93"/>
        <v>36</v>
      </c>
      <c r="Z125" s="52" t="str">
        <f t="shared" si="94"/>
        <v>FS</v>
      </c>
      <c r="AA125" s="52" t="str">
        <f t="shared" si="95"/>
        <v>FS</v>
      </c>
      <c r="AB125" s="1"/>
      <c r="AC125" s="128">
        <f t="shared" si="96"/>
        <v>2.4650979124561175E-3</v>
      </c>
      <c r="AD125" s="128">
        <f t="shared" si="97"/>
        <v>2.4545748005927381E-3</v>
      </c>
      <c r="AE125" s="128">
        <f t="shared" si="98"/>
        <v>2.5613665400972441E-3</v>
      </c>
      <c r="AF125" s="128">
        <f t="shared" si="99"/>
        <v>2.6019230049411693E-3</v>
      </c>
      <c r="AG125" s="128">
        <f t="shared" si="100"/>
        <v>2.4763892515350921E-3</v>
      </c>
      <c r="AI125" s="129">
        <f t="shared" si="126"/>
        <v>0.97499999999999998</v>
      </c>
      <c r="AJ125" s="51">
        <f t="shared" si="126"/>
        <v>0.91800000000000004</v>
      </c>
      <c r="AK125" s="48">
        <f t="shared" si="126"/>
        <v>0.98199999999999998</v>
      </c>
      <c r="AL125" s="51">
        <f t="shared" si="126"/>
        <v>0.94599999999999995</v>
      </c>
      <c r="AM125" s="49">
        <f t="shared" si="126"/>
        <v>0.99399999999999999</v>
      </c>
      <c r="AN125" s="15"/>
      <c r="AO125" s="106">
        <f t="shared" si="68"/>
        <v>0.90326288850481906</v>
      </c>
      <c r="AP125" s="106">
        <f t="shared" si="69"/>
        <v>0.85881553302197855</v>
      </c>
      <c r="AQ125" s="106">
        <f t="shared" si="70"/>
        <v>0.92623155448045269</v>
      </c>
      <c r="AR125" s="106">
        <f t="shared" si="71"/>
        <v>0.89176947785859451</v>
      </c>
      <c r="AS125" s="106">
        <f t="shared" si="72"/>
        <v>0.94553277238930145</v>
      </c>
      <c r="AT125" s="15"/>
      <c r="AU125" s="106">
        <f t="shared" si="107"/>
        <v>-9.6737111495180939E-2</v>
      </c>
      <c r="AV125" s="106">
        <f t="shared" si="108"/>
        <v>-0.14118446697802145</v>
      </c>
      <c r="AW125" s="106">
        <f t="shared" si="109"/>
        <v>-7.376844551954731E-2</v>
      </c>
      <c r="AX125" s="106">
        <f t="shared" si="110"/>
        <v>-0.10823052214140549</v>
      </c>
      <c r="AY125" s="106">
        <f t="shared" si="111"/>
        <v>-5.4467227610698554E-2</v>
      </c>
      <c r="AZ125" s="15"/>
      <c r="BA125" s="106">
        <f t="shared" si="101"/>
        <v>-9.6737111495180939E-2</v>
      </c>
      <c r="BB125" s="106">
        <f t="shared" si="102"/>
        <v>-0.14118446697802145</v>
      </c>
      <c r="BC125" s="106">
        <f t="shared" si="103"/>
        <v>-7.376844551954731E-2</v>
      </c>
      <c r="BD125" s="107">
        <f t="shared" si="104"/>
        <v>-0.10823052214140549</v>
      </c>
      <c r="BE125" s="106">
        <f t="shared" si="105"/>
        <v>-5.4467227610698554E-2</v>
      </c>
      <c r="BF125" s="109"/>
      <c r="BG125" s="223" t="str">
        <f t="shared" si="106"/>
        <v>36XX</v>
      </c>
      <c r="BH125" s="106">
        <f t="shared" si="112"/>
        <v>0.90326288850481906</v>
      </c>
      <c r="BI125" s="106">
        <f t="shared" si="113"/>
        <v>0.85881553302197855</v>
      </c>
      <c r="BJ125" s="106">
        <f t="shared" si="114"/>
        <v>0.92623155448045269</v>
      </c>
      <c r="BK125" s="106">
        <f t="shared" si="115"/>
        <v>0.89176947785859451</v>
      </c>
      <c r="BL125" s="106">
        <f t="shared" si="116"/>
        <v>0.94553277238930145</v>
      </c>
      <c r="BM125" s="109"/>
      <c r="BN125" s="15">
        <f>IF($Z125="NN",VLOOKUP("N",ylfactors,MATCH(BN$7,'Proposed Factors'!$J$3:$P$3,0),FALSE),IF('Query Result 1'!$Y125&lt;49,VLOOKUP("YA",ylfactors,MATCH(BN$7,'Proposed Factors'!$J$3:$P$3,0),FALSE),VLOOKUP("YB",ylfactors,MATCH(BN$7,'Proposed Factors'!$J$3:$P$3,0),FALSE)))</f>
        <v>1</v>
      </c>
      <c r="BO125" s="15">
        <f>IF($Z125="NN",VLOOKUP("N",ylfactors,MATCH(BO$7,'Proposed Factors'!$J$3:$P$3,0),FALSE),IF('Query Result 1'!$Y125&lt;49,VLOOKUP("YA",ylfactors,MATCH(BO$7,'Proposed Factors'!$J$3:$P$3,0),FALSE),VLOOKUP("YB",ylfactors,MATCH(BO$7,'Proposed Factors'!$J$3:$P$3,0),FALSE)))</f>
        <v>1</v>
      </c>
      <c r="BP125" s="15">
        <f>IF($Z125="NN",VLOOKUP("N",ylfactors,MATCH(BP$7,'Proposed Factors'!$J$3:$P$3,0),FALSE),IF('Query Result 1'!$Y125&lt;49,VLOOKUP("YA",ylfactors,MATCH(BP$7,'Proposed Factors'!$J$3:$P$3,0),FALSE),VLOOKUP("YB",ylfactors,MATCH(BP$7,'Proposed Factors'!$J$3:$P$3,0),FALSE)))</f>
        <v>1</v>
      </c>
      <c r="BQ125" s="15">
        <f>IF($Z125="NN",VLOOKUP("N",ylfactors,MATCH(BQ$7,'Proposed Factors'!$J$3:$P$3,0),FALSE),IF('Query Result 1'!$Y125&lt;49,VLOOKUP("YA",ylfactors,MATCH(BQ$7,'Proposed Factors'!$J$3:$P$3,0),FALSE),VLOOKUP("YB",ylfactors,MATCH(BQ$7,'Proposed Factors'!$J$3:$P$3,0),FALSE)))</f>
        <v>1</v>
      </c>
      <c r="BR125" s="15">
        <f>IF($Z125="NN",VLOOKUP("N",ylfactors,MATCH(BR$7,'Proposed Factors'!$J$3:$P$3,0),FALSE),IF('Query Result 1'!$Y125&lt;49,VLOOKUP("YA",ylfactors,MATCH(BR$7,'Proposed Factors'!$J$3:$P$3,0),FALSE),VLOOKUP("YB",ylfactors,MATCH(BR$7,'Proposed Factors'!$J$3:$P$3,0),FALSE)))</f>
        <v>1</v>
      </c>
      <c r="BS125" s="15"/>
      <c r="BT125" s="15" t="e">
        <f>IF($AA125="NN",1,IF($AA125="YY",VLOOKUP("YY",gsdfactors,MATCH(BT$7,'Proposed Factors'!$J$11:$P$11,0),FALSE),VLOOKUP(CONCATENATE($Z125,$AA125),gsdfactors,MATCH(BT$7,'Proposed Factors'!$J$11:$P$11,0),FALSE)))</f>
        <v>#N/A</v>
      </c>
      <c r="BU125" s="15" t="e">
        <f>IF($AA125="NN",1,IF($AA125="YY",VLOOKUP("YY",gsdfactors,MATCH(BU$7,'Proposed Factors'!$J$11:$P$11,0),FALSE),VLOOKUP(CONCATENATE($Z125,$AA125),gsdfactors,MATCH(BU$7,'Proposed Factors'!$J$11:$P$11,0),FALSE)))</f>
        <v>#N/A</v>
      </c>
      <c r="BV125" s="15" t="e">
        <f>IF($AA125="NN",1,IF($AA125="YY",VLOOKUP("YY",gsdfactors,MATCH(BV$7,'Proposed Factors'!$J$11:$P$11,0),FALSE),VLOOKUP(CONCATENATE($Z125,$AA125),gsdfactors,MATCH(BV$7,'Proposed Factors'!$J$11:$P$11,0),FALSE)))</f>
        <v>#N/A</v>
      </c>
      <c r="BW125" s="15" t="e">
        <f>IF($AA125="NN",1,IF($AA125="YY",VLOOKUP("YY",gsdfactors,MATCH(BW$7,'Proposed Factors'!$J$11:$P$11,0),FALSE),VLOOKUP(CONCATENATE($Z125,$AA125),gsdfactors,MATCH(BW$7,'Proposed Factors'!$J$11:$P$11,0),FALSE)))</f>
        <v>#N/A</v>
      </c>
      <c r="BX125" s="15" t="e">
        <f>IF($AA125="NN",1,IF($AA125="YY",VLOOKUP("YY",gsdfactors,MATCH(BX$7,'Proposed Factors'!$J$11:$P$11,0),FALSE),VLOOKUP(CONCATENATE($Z125,$AA125),gsdfactors,MATCH(BX$7,'Proposed Factors'!$J$11:$P$11,0),FALSE)))</f>
        <v>#N/A</v>
      </c>
      <c r="BZ125" s="55" t="e">
        <f t="shared" si="73"/>
        <v>#N/A</v>
      </c>
      <c r="CA125" s="55" t="e">
        <f t="shared" si="74"/>
        <v>#N/A</v>
      </c>
      <c r="CB125" s="55" t="e">
        <f t="shared" si="75"/>
        <v>#N/A</v>
      </c>
      <c r="CC125" s="55" t="e">
        <f t="shared" si="76"/>
        <v>#N/A</v>
      </c>
      <c r="CD125" s="55" t="e">
        <f t="shared" si="77"/>
        <v>#N/A</v>
      </c>
      <c r="CF125" s="55" t="e">
        <f t="shared" si="78"/>
        <v>#N/A</v>
      </c>
      <c r="CG125" s="55" t="e">
        <f t="shared" si="79"/>
        <v>#N/A</v>
      </c>
      <c r="CH125" s="55" t="e">
        <f t="shared" si="80"/>
        <v>#N/A</v>
      </c>
      <c r="CI125" s="55" t="e">
        <f t="shared" si="81"/>
        <v>#N/A</v>
      </c>
      <c r="CJ125" s="55" t="e">
        <f t="shared" si="82"/>
        <v>#N/A</v>
      </c>
      <c r="CL125" s="55" t="str">
        <f t="shared" si="83"/>
        <v>36FS</v>
      </c>
      <c r="CM125" s="58">
        <f t="shared" si="84"/>
        <v>2.4650979124561175E-3</v>
      </c>
      <c r="CN125" s="58">
        <f t="shared" si="85"/>
        <v>2.4545748005927381E-3</v>
      </c>
      <c r="CO125" s="58">
        <f t="shared" si="86"/>
        <v>2.5613665400972441E-3</v>
      </c>
      <c r="CP125" s="58">
        <f t="shared" si="87"/>
        <v>2.6019230049411693E-3</v>
      </c>
      <c r="CQ125" s="58">
        <f t="shared" si="88"/>
        <v>2.4763892515350921E-3</v>
      </c>
      <c r="CR125" s="5">
        <f t="shared" si="117"/>
        <v>0.90326288850481906</v>
      </c>
      <c r="CS125" s="5">
        <f t="shared" si="118"/>
        <v>0.85881553302197855</v>
      </c>
      <c r="CT125" s="5">
        <f t="shared" si="119"/>
        <v>0.92623155448045269</v>
      </c>
      <c r="CU125" s="5">
        <f t="shared" si="120"/>
        <v>0.89176947785859451</v>
      </c>
      <c r="CV125" s="5">
        <f t="shared" si="121"/>
        <v>0.94553277238930145</v>
      </c>
    </row>
    <row r="126" spans="1:100" x14ac:dyDescent="0.25">
      <c r="A126" s="174" t="str">
        <f t="shared" si="89"/>
        <v>NNNN</v>
      </c>
      <c r="B126" s="174" t="str">
        <f t="shared" si="90"/>
        <v>NNNN</v>
      </c>
      <c r="C126" s="29" t="str">
        <f t="shared" si="91"/>
        <v>NN</v>
      </c>
      <c r="D126" s="29" t="str">
        <f t="shared" si="92"/>
        <v>N</v>
      </c>
      <c r="E126" s="29" t="str">
        <f t="shared" si="67"/>
        <v>N</v>
      </c>
      <c r="F126" s="175" t="s">
        <v>5</v>
      </c>
      <c r="G126" s="175" t="s">
        <v>6</v>
      </c>
      <c r="H126" s="175" t="s">
        <v>8</v>
      </c>
      <c r="I126" s="176">
        <v>12</v>
      </c>
      <c r="J126" s="175" t="s">
        <v>5</v>
      </c>
      <c r="K126" s="175" t="s">
        <v>5</v>
      </c>
      <c r="L126" s="176">
        <v>1157</v>
      </c>
      <c r="M126" s="176">
        <v>502</v>
      </c>
      <c r="N126" s="176">
        <v>964</v>
      </c>
      <c r="O126" s="176">
        <v>923</v>
      </c>
      <c r="P126" s="176">
        <v>1133</v>
      </c>
      <c r="Q126" s="1"/>
      <c r="R126" s="13" t="s">
        <v>376</v>
      </c>
      <c r="S126" s="35">
        <v>18070</v>
      </c>
      <c r="T126" s="35">
        <v>10493</v>
      </c>
      <c r="U126" s="35">
        <v>15961</v>
      </c>
      <c r="V126" s="35">
        <v>15638</v>
      </c>
      <c r="W126" s="35">
        <v>17713</v>
      </c>
      <c r="X126" s="35"/>
      <c r="Y126" s="53">
        <f t="shared" si="93"/>
        <v>36</v>
      </c>
      <c r="Z126" s="52" t="str">
        <f t="shared" si="94"/>
        <v>MM</v>
      </c>
      <c r="AA126" s="52" t="str">
        <f t="shared" si="95"/>
        <v>MM</v>
      </c>
      <c r="AB126" s="1"/>
      <c r="AC126" s="128">
        <f t="shared" si="96"/>
        <v>5.017947423463111E-3</v>
      </c>
      <c r="AD126" s="128">
        <f t="shared" si="97"/>
        <v>5.0255323673404099E-3</v>
      </c>
      <c r="AE126" s="128">
        <f t="shared" si="98"/>
        <v>5.1083307942636656E-3</v>
      </c>
      <c r="AF126" s="128">
        <f t="shared" si="99"/>
        <v>5.1799964291877791E-3</v>
      </c>
      <c r="AG126" s="128">
        <f t="shared" si="100"/>
        <v>5.0216694690831233E-3</v>
      </c>
      <c r="AI126" s="129">
        <f t="shared" si="126"/>
        <v>0.97499999999999998</v>
      </c>
      <c r="AJ126" s="51">
        <f t="shared" si="126"/>
        <v>0.91800000000000004</v>
      </c>
      <c r="AK126" s="48">
        <f t="shared" si="126"/>
        <v>0.98199999999999998</v>
      </c>
      <c r="AL126" s="51">
        <f t="shared" si="126"/>
        <v>0.94599999999999995</v>
      </c>
      <c r="AM126" s="49">
        <f t="shared" si="126"/>
        <v>0.99399999999999999</v>
      </c>
      <c r="AN126" s="15"/>
      <c r="AO126" s="106">
        <f t="shared" si="68"/>
        <v>0.90326288850481906</v>
      </c>
      <c r="AP126" s="106">
        <f t="shared" si="69"/>
        <v>0.85881553302197855</v>
      </c>
      <c r="AQ126" s="106">
        <f t="shared" si="70"/>
        <v>0.92623155448045269</v>
      </c>
      <c r="AR126" s="106">
        <f t="shared" si="71"/>
        <v>0.89176947785859451</v>
      </c>
      <c r="AS126" s="106">
        <f t="shared" si="72"/>
        <v>0.94553277238930145</v>
      </c>
      <c r="AT126" s="15"/>
      <c r="AU126" s="106">
        <f t="shared" si="107"/>
        <v>-9.6737111495180939E-2</v>
      </c>
      <c r="AV126" s="106">
        <f t="shared" si="108"/>
        <v>-0.14118446697802145</v>
      </c>
      <c r="AW126" s="106">
        <f t="shared" si="109"/>
        <v>-7.376844551954731E-2</v>
      </c>
      <c r="AX126" s="106">
        <f t="shared" si="110"/>
        <v>-0.10823052214140549</v>
      </c>
      <c r="AY126" s="106">
        <f t="shared" si="111"/>
        <v>-5.4467227610698554E-2</v>
      </c>
      <c r="AZ126" s="15"/>
      <c r="BA126" s="106">
        <f t="shared" si="101"/>
        <v>-9.6737111495180939E-2</v>
      </c>
      <c r="BB126" s="106">
        <f t="shared" si="102"/>
        <v>-0.14118446697802145</v>
      </c>
      <c r="BC126" s="106">
        <f t="shared" si="103"/>
        <v>-7.376844551954731E-2</v>
      </c>
      <c r="BD126" s="107">
        <f t="shared" si="104"/>
        <v>-0.10823052214140549</v>
      </c>
      <c r="BE126" s="106">
        <f t="shared" si="105"/>
        <v>-5.4467227610698554E-2</v>
      </c>
      <c r="BF126" s="109"/>
      <c r="BG126" s="223" t="str">
        <f t="shared" si="106"/>
        <v>36XX</v>
      </c>
      <c r="BH126" s="106">
        <f t="shared" si="112"/>
        <v>0.90326288850481906</v>
      </c>
      <c r="BI126" s="106">
        <f t="shared" si="113"/>
        <v>0.85881553302197855</v>
      </c>
      <c r="BJ126" s="106">
        <f t="shared" si="114"/>
        <v>0.92623155448045269</v>
      </c>
      <c r="BK126" s="106">
        <f t="shared" si="115"/>
        <v>0.89176947785859451</v>
      </c>
      <c r="BL126" s="106">
        <f t="shared" si="116"/>
        <v>0.94553277238930145</v>
      </c>
      <c r="BM126" s="109"/>
      <c r="BN126" s="15">
        <f>IF($Z126="NN",VLOOKUP("N",ylfactors,MATCH(BN$7,'Proposed Factors'!$J$3:$P$3,0),FALSE),IF('Query Result 1'!$Y126&lt;49,VLOOKUP("YA",ylfactors,MATCH(BN$7,'Proposed Factors'!$J$3:$P$3,0),FALSE),VLOOKUP("YB",ylfactors,MATCH(BN$7,'Proposed Factors'!$J$3:$P$3,0),FALSE)))</f>
        <v>1</v>
      </c>
      <c r="BO126" s="15">
        <f>IF($Z126="NN",VLOOKUP("N",ylfactors,MATCH(BO$7,'Proposed Factors'!$J$3:$P$3,0),FALSE),IF('Query Result 1'!$Y126&lt;49,VLOOKUP("YA",ylfactors,MATCH(BO$7,'Proposed Factors'!$J$3:$P$3,0),FALSE),VLOOKUP("YB",ylfactors,MATCH(BO$7,'Proposed Factors'!$J$3:$P$3,0),FALSE)))</f>
        <v>1</v>
      </c>
      <c r="BP126" s="15">
        <f>IF($Z126="NN",VLOOKUP("N",ylfactors,MATCH(BP$7,'Proposed Factors'!$J$3:$P$3,0),FALSE),IF('Query Result 1'!$Y126&lt;49,VLOOKUP("YA",ylfactors,MATCH(BP$7,'Proposed Factors'!$J$3:$P$3,0),FALSE),VLOOKUP("YB",ylfactors,MATCH(BP$7,'Proposed Factors'!$J$3:$P$3,0),FALSE)))</f>
        <v>1</v>
      </c>
      <c r="BQ126" s="15">
        <f>IF($Z126="NN",VLOOKUP("N",ylfactors,MATCH(BQ$7,'Proposed Factors'!$J$3:$P$3,0),FALSE),IF('Query Result 1'!$Y126&lt;49,VLOOKUP("YA",ylfactors,MATCH(BQ$7,'Proposed Factors'!$J$3:$P$3,0),FALSE),VLOOKUP("YB",ylfactors,MATCH(BQ$7,'Proposed Factors'!$J$3:$P$3,0),FALSE)))</f>
        <v>1</v>
      </c>
      <c r="BR126" s="15">
        <f>IF($Z126="NN",VLOOKUP("N",ylfactors,MATCH(BR$7,'Proposed Factors'!$J$3:$P$3,0),FALSE),IF('Query Result 1'!$Y126&lt;49,VLOOKUP("YA",ylfactors,MATCH(BR$7,'Proposed Factors'!$J$3:$P$3,0),FALSE),VLOOKUP("YB",ylfactors,MATCH(BR$7,'Proposed Factors'!$J$3:$P$3,0),FALSE)))</f>
        <v>1</v>
      </c>
      <c r="BS126" s="15"/>
      <c r="BT126" s="15" t="e">
        <f>IF($AA126="NN",1,IF($AA126="YY",VLOOKUP("YY",gsdfactors,MATCH(BT$7,'Proposed Factors'!$J$11:$P$11,0),FALSE),VLOOKUP(CONCATENATE($Z126,$AA126),gsdfactors,MATCH(BT$7,'Proposed Factors'!$J$11:$P$11,0),FALSE)))</f>
        <v>#N/A</v>
      </c>
      <c r="BU126" s="15" t="e">
        <f>IF($AA126="NN",1,IF($AA126="YY",VLOOKUP("YY",gsdfactors,MATCH(BU$7,'Proposed Factors'!$J$11:$P$11,0),FALSE),VLOOKUP(CONCATENATE($Z126,$AA126),gsdfactors,MATCH(BU$7,'Proposed Factors'!$J$11:$P$11,0),FALSE)))</f>
        <v>#N/A</v>
      </c>
      <c r="BV126" s="15" t="e">
        <f>IF($AA126="NN",1,IF($AA126="YY",VLOOKUP("YY",gsdfactors,MATCH(BV$7,'Proposed Factors'!$J$11:$P$11,0),FALSE),VLOOKUP(CONCATENATE($Z126,$AA126),gsdfactors,MATCH(BV$7,'Proposed Factors'!$J$11:$P$11,0),FALSE)))</f>
        <v>#N/A</v>
      </c>
      <c r="BW126" s="15" t="e">
        <f>IF($AA126="NN",1,IF($AA126="YY",VLOOKUP("YY",gsdfactors,MATCH(BW$7,'Proposed Factors'!$J$11:$P$11,0),FALSE),VLOOKUP(CONCATENATE($Z126,$AA126),gsdfactors,MATCH(BW$7,'Proposed Factors'!$J$11:$P$11,0),FALSE)))</f>
        <v>#N/A</v>
      </c>
      <c r="BX126" s="15" t="e">
        <f>IF($AA126="NN",1,IF($AA126="YY",VLOOKUP("YY",gsdfactors,MATCH(BX$7,'Proposed Factors'!$J$11:$P$11,0),FALSE),VLOOKUP(CONCATENATE($Z126,$AA126),gsdfactors,MATCH(BX$7,'Proposed Factors'!$J$11:$P$11,0),FALSE)))</f>
        <v>#N/A</v>
      </c>
      <c r="BZ126" s="55" t="e">
        <f t="shared" si="73"/>
        <v>#N/A</v>
      </c>
      <c r="CA126" s="55" t="e">
        <f t="shared" si="74"/>
        <v>#N/A</v>
      </c>
      <c r="CB126" s="55" t="e">
        <f t="shared" si="75"/>
        <v>#N/A</v>
      </c>
      <c r="CC126" s="55" t="e">
        <f t="shared" si="76"/>
        <v>#N/A</v>
      </c>
      <c r="CD126" s="55" t="e">
        <f t="shared" si="77"/>
        <v>#N/A</v>
      </c>
      <c r="CF126" s="55" t="e">
        <f t="shared" si="78"/>
        <v>#N/A</v>
      </c>
      <c r="CG126" s="55" t="e">
        <f t="shared" si="79"/>
        <v>#N/A</v>
      </c>
      <c r="CH126" s="55" t="e">
        <f t="shared" si="80"/>
        <v>#N/A</v>
      </c>
      <c r="CI126" s="55" t="e">
        <f t="shared" si="81"/>
        <v>#N/A</v>
      </c>
      <c r="CJ126" s="55" t="e">
        <f t="shared" si="82"/>
        <v>#N/A</v>
      </c>
      <c r="CL126" s="55" t="str">
        <f t="shared" si="83"/>
        <v>36MM</v>
      </c>
      <c r="CM126" s="58">
        <f t="shared" si="84"/>
        <v>5.017947423463111E-3</v>
      </c>
      <c r="CN126" s="58">
        <f t="shared" si="85"/>
        <v>5.0255323673404099E-3</v>
      </c>
      <c r="CO126" s="58">
        <f t="shared" si="86"/>
        <v>5.1083307942636656E-3</v>
      </c>
      <c r="CP126" s="58">
        <f t="shared" si="87"/>
        <v>5.1799964291877791E-3</v>
      </c>
      <c r="CQ126" s="58">
        <f t="shared" si="88"/>
        <v>5.0216694690831233E-3</v>
      </c>
      <c r="CR126" s="5">
        <f t="shared" si="117"/>
        <v>0.90326288850481906</v>
      </c>
      <c r="CS126" s="5">
        <f t="shared" si="118"/>
        <v>0.85881553302197855</v>
      </c>
      <c r="CT126" s="5">
        <f t="shared" si="119"/>
        <v>0.92623155448045269</v>
      </c>
      <c r="CU126" s="5">
        <f t="shared" si="120"/>
        <v>0.89176947785859451</v>
      </c>
      <c r="CV126" s="5">
        <f t="shared" si="121"/>
        <v>0.94553277238930145</v>
      </c>
    </row>
    <row r="127" spans="1:100" x14ac:dyDescent="0.25">
      <c r="A127" s="174" t="str">
        <f t="shared" si="89"/>
        <v>NNNN</v>
      </c>
      <c r="B127" s="174" t="str">
        <f t="shared" si="90"/>
        <v>NNNN</v>
      </c>
      <c r="C127" s="29" t="str">
        <f t="shared" si="91"/>
        <v>NN</v>
      </c>
      <c r="D127" s="29" t="str">
        <f t="shared" si="92"/>
        <v>N</v>
      </c>
      <c r="E127" s="29" t="str">
        <f t="shared" si="67"/>
        <v>N</v>
      </c>
      <c r="F127" s="175" t="s">
        <v>5</v>
      </c>
      <c r="G127" s="175" t="s">
        <v>6</v>
      </c>
      <c r="H127" s="175" t="s">
        <v>8</v>
      </c>
      <c r="I127" s="176">
        <v>13</v>
      </c>
      <c r="J127" s="175" t="s">
        <v>5</v>
      </c>
      <c r="K127" s="175" t="s">
        <v>5</v>
      </c>
      <c r="L127" s="176">
        <v>1100</v>
      </c>
      <c r="M127" s="176">
        <v>442</v>
      </c>
      <c r="N127" s="176">
        <v>933</v>
      </c>
      <c r="O127" s="176">
        <v>892</v>
      </c>
      <c r="P127" s="176">
        <v>1084</v>
      </c>
      <c r="Q127" s="1"/>
      <c r="R127" s="13" t="s">
        <v>460</v>
      </c>
      <c r="S127" s="35">
        <v>7588</v>
      </c>
      <c r="T127" s="35">
        <v>3909</v>
      </c>
      <c r="U127" s="35">
        <v>6195</v>
      </c>
      <c r="V127" s="35">
        <v>6000</v>
      </c>
      <c r="W127" s="35">
        <v>7335</v>
      </c>
      <c r="X127" s="35"/>
      <c r="Y127" s="53">
        <f t="shared" si="93"/>
        <v>36</v>
      </c>
      <c r="Z127" s="52" t="str">
        <f t="shared" si="94"/>
        <v>MS</v>
      </c>
      <c r="AA127" s="52" t="str">
        <f t="shared" si="95"/>
        <v>MS</v>
      </c>
      <c r="AB127" s="1"/>
      <c r="AC127" s="128">
        <f t="shared" si="96"/>
        <v>2.1071491449495346E-3</v>
      </c>
      <c r="AD127" s="128">
        <f t="shared" si="97"/>
        <v>1.8721820283935633E-3</v>
      </c>
      <c r="AE127" s="128">
        <f t="shared" si="98"/>
        <v>1.9827146964766246E-3</v>
      </c>
      <c r="AF127" s="128">
        <f t="shared" si="99"/>
        <v>1.9874650578799512E-3</v>
      </c>
      <c r="AG127" s="128">
        <f t="shared" si="100"/>
        <v>2.0794865666868803E-3</v>
      </c>
      <c r="AI127" s="129">
        <f t="shared" si="126"/>
        <v>0.97499999999999998</v>
      </c>
      <c r="AJ127" s="51">
        <f t="shared" si="126"/>
        <v>0.91800000000000004</v>
      </c>
      <c r="AK127" s="48">
        <f t="shared" si="126"/>
        <v>0.98199999999999998</v>
      </c>
      <c r="AL127" s="51">
        <f t="shared" si="126"/>
        <v>0.94599999999999995</v>
      </c>
      <c r="AM127" s="49">
        <f t="shared" si="126"/>
        <v>0.99399999999999999</v>
      </c>
      <c r="AN127" s="15"/>
      <c r="AO127" s="106">
        <f t="shared" si="68"/>
        <v>0.90326288850481906</v>
      </c>
      <c r="AP127" s="106">
        <f t="shared" si="69"/>
        <v>0.85881553302197855</v>
      </c>
      <c r="AQ127" s="106">
        <f t="shared" si="70"/>
        <v>0.92623155448045269</v>
      </c>
      <c r="AR127" s="106">
        <f t="shared" si="71"/>
        <v>0.89176947785859451</v>
      </c>
      <c r="AS127" s="106">
        <f t="shared" si="72"/>
        <v>0.94553277238930145</v>
      </c>
      <c r="AT127" s="15"/>
      <c r="AU127" s="106">
        <f t="shared" si="107"/>
        <v>-9.6737111495180939E-2</v>
      </c>
      <c r="AV127" s="106">
        <f t="shared" si="108"/>
        <v>-0.14118446697802145</v>
      </c>
      <c r="AW127" s="106">
        <f t="shared" si="109"/>
        <v>-7.376844551954731E-2</v>
      </c>
      <c r="AX127" s="106">
        <f t="shared" si="110"/>
        <v>-0.10823052214140549</v>
      </c>
      <c r="AY127" s="106">
        <f t="shared" si="111"/>
        <v>-5.4467227610698554E-2</v>
      </c>
      <c r="AZ127" s="15"/>
      <c r="BA127" s="106">
        <f t="shared" si="101"/>
        <v>-9.6737111495180939E-2</v>
      </c>
      <c r="BB127" s="106">
        <f t="shared" si="102"/>
        <v>-0.14118446697802145</v>
      </c>
      <c r="BC127" s="106">
        <f t="shared" si="103"/>
        <v>-7.376844551954731E-2</v>
      </c>
      <c r="BD127" s="107">
        <f t="shared" si="104"/>
        <v>-0.10823052214140549</v>
      </c>
      <c r="BE127" s="106">
        <f t="shared" si="105"/>
        <v>-5.4467227610698554E-2</v>
      </c>
      <c r="BF127" s="109"/>
      <c r="BG127" s="223" t="str">
        <f t="shared" si="106"/>
        <v>36XX</v>
      </c>
      <c r="BH127" s="106">
        <f t="shared" si="112"/>
        <v>0.90326288850481906</v>
      </c>
      <c r="BI127" s="106">
        <f t="shared" si="113"/>
        <v>0.85881553302197855</v>
      </c>
      <c r="BJ127" s="106">
        <f t="shared" si="114"/>
        <v>0.92623155448045269</v>
      </c>
      <c r="BK127" s="106">
        <f t="shared" si="115"/>
        <v>0.89176947785859451</v>
      </c>
      <c r="BL127" s="106">
        <f t="shared" si="116"/>
        <v>0.94553277238930145</v>
      </c>
      <c r="BM127" s="109"/>
      <c r="BN127" s="15">
        <f>IF($Z127="NN",VLOOKUP("N",ylfactors,MATCH(BN$7,'Proposed Factors'!$J$3:$P$3,0),FALSE),IF('Query Result 1'!$Y127&lt;49,VLOOKUP("YA",ylfactors,MATCH(BN$7,'Proposed Factors'!$J$3:$P$3,0),FALSE),VLOOKUP("YB",ylfactors,MATCH(BN$7,'Proposed Factors'!$J$3:$P$3,0),FALSE)))</f>
        <v>1</v>
      </c>
      <c r="BO127" s="15">
        <f>IF($Z127="NN",VLOOKUP("N",ylfactors,MATCH(BO$7,'Proposed Factors'!$J$3:$P$3,0),FALSE),IF('Query Result 1'!$Y127&lt;49,VLOOKUP("YA",ylfactors,MATCH(BO$7,'Proposed Factors'!$J$3:$P$3,0),FALSE),VLOOKUP("YB",ylfactors,MATCH(BO$7,'Proposed Factors'!$J$3:$P$3,0),FALSE)))</f>
        <v>1</v>
      </c>
      <c r="BP127" s="15">
        <f>IF($Z127="NN",VLOOKUP("N",ylfactors,MATCH(BP$7,'Proposed Factors'!$J$3:$P$3,0),FALSE),IF('Query Result 1'!$Y127&lt;49,VLOOKUP("YA",ylfactors,MATCH(BP$7,'Proposed Factors'!$J$3:$P$3,0),FALSE),VLOOKUP("YB",ylfactors,MATCH(BP$7,'Proposed Factors'!$J$3:$P$3,0),FALSE)))</f>
        <v>1</v>
      </c>
      <c r="BQ127" s="15">
        <f>IF($Z127="NN",VLOOKUP("N",ylfactors,MATCH(BQ$7,'Proposed Factors'!$J$3:$P$3,0),FALSE),IF('Query Result 1'!$Y127&lt;49,VLOOKUP("YA",ylfactors,MATCH(BQ$7,'Proposed Factors'!$J$3:$P$3,0),FALSE),VLOOKUP("YB",ylfactors,MATCH(BQ$7,'Proposed Factors'!$J$3:$P$3,0),FALSE)))</f>
        <v>1</v>
      </c>
      <c r="BR127" s="15">
        <f>IF($Z127="NN",VLOOKUP("N",ylfactors,MATCH(BR$7,'Proposed Factors'!$J$3:$P$3,0),FALSE),IF('Query Result 1'!$Y127&lt;49,VLOOKUP("YA",ylfactors,MATCH(BR$7,'Proposed Factors'!$J$3:$P$3,0),FALSE),VLOOKUP("YB",ylfactors,MATCH(BR$7,'Proposed Factors'!$J$3:$P$3,0),FALSE)))</f>
        <v>1</v>
      </c>
      <c r="BS127" s="15"/>
      <c r="BT127" s="15" t="e">
        <f>IF($AA127="NN",1,IF($AA127="YY",VLOOKUP("YY",gsdfactors,MATCH(BT$7,'Proposed Factors'!$J$11:$P$11,0),FALSE),VLOOKUP(CONCATENATE($Z127,$AA127),gsdfactors,MATCH(BT$7,'Proposed Factors'!$J$11:$P$11,0),FALSE)))</f>
        <v>#N/A</v>
      </c>
      <c r="BU127" s="15" t="e">
        <f>IF($AA127="NN",1,IF($AA127="YY",VLOOKUP("YY",gsdfactors,MATCH(BU$7,'Proposed Factors'!$J$11:$P$11,0),FALSE),VLOOKUP(CONCATENATE($Z127,$AA127),gsdfactors,MATCH(BU$7,'Proposed Factors'!$J$11:$P$11,0),FALSE)))</f>
        <v>#N/A</v>
      </c>
      <c r="BV127" s="15" t="e">
        <f>IF($AA127="NN",1,IF($AA127="YY",VLOOKUP("YY",gsdfactors,MATCH(BV$7,'Proposed Factors'!$J$11:$P$11,0),FALSE),VLOOKUP(CONCATENATE($Z127,$AA127),gsdfactors,MATCH(BV$7,'Proposed Factors'!$J$11:$P$11,0),FALSE)))</f>
        <v>#N/A</v>
      </c>
      <c r="BW127" s="15" t="e">
        <f>IF($AA127="NN",1,IF($AA127="YY",VLOOKUP("YY",gsdfactors,MATCH(BW$7,'Proposed Factors'!$J$11:$P$11,0),FALSE),VLOOKUP(CONCATENATE($Z127,$AA127),gsdfactors,MATCH(BW$7,'Proposed Factors'!$J$11:$P$11,0),FALSE)))</f>
        <v>#N/A</v>
      </c>
      <c r="BX127" s="15" t="e">
        <f>IF($AA127="NN",1,IF($AA127="YY",VLOOKUP("YY",gsdfactors,MATCH(BX$7,'Proposed Factors'!$J$11:$P$11,0),FALSE),VLOOKUP(CONCATENATE($Z127,$AA127),gsdfactors,MATCH(BX$7,'Proposed Factors'!$J$11:$P$11,0),FALSE)))</f>
        <v>#N/A</v>
      </c>
      <c r="BZ127" s="55" t="e">
        <f t="shared" si="73"/>
        <v>#N/A</v>
      </c>
      <c r="CA127" s="55" t="e">
        <f t="shared" si="74"/>
        <v>#N/A</v>
      </c>
      <c r="CB127" s="55" t="e">
        <f t="shared" si="75"/>
        <v>#N/A</v>
      </c>
      <c r="CC127" s="55" t="e">
        <f t="shared" si="76"/>
        <v>#N/A</v>
      </c>
      <c r="CD127" s="55" t="e">
        <f t="shared" si="77"/>
        <v>#N/A</v>
      </c>
      <c r="CF127" s="55" t="e">
        <f t="shared" si="78"/>
        <v>#N/A</v>
      </c>
      <c r="CG127" s="55" t="e">
        <f t="shared" si="79"/>
        <v>#N/A</v>
      </c>
      <c r="CH127" s="55" t="e">
        <f t="shared" si="80"/>
        <v>#N/A</v>
      </c>
      <c r="CI127" s="55" t="e">
        <f t="shared" si="81"/>
        <v>#N/A</v>
      </c>
      <c r="CJ127" s="55" t="e">
        <f t="shared" si="82"/>
        <v>#N/A</v>
      </c>
      <c r="CL127" s="55" t="str">
        <f t="shared" si="83"/>
        <v>36MS</v>
      </c>
      <c r="CM127" s="58">
        <f t="shared" si="84"/>
        <v>2.1071491449495346E-3</v>
      </c>
      <c r="CN127" s="58">
        <f t="shared" si="85"/>
        <v>1.8721820283935633E-3</v>
      </c>
      <c r="CO127" s="58">
        <f t="shared" si="86"/>
        <v>1.9827146964766246E-3</v>
      </c>
      <c r="CP127" s="58">
        <f t="shared" si="87"/>
        <v>1.9874650578799512E-3</v>
      </c>
      <c r="CQ127" s="58">
        <f t="shared" si="88"/>
        <v>2.0794865666868803E-3</v>
      </c>
      <c r="CR127" s="5">
        <f t="shared" si="117"/>
        <v>0.90326288850481906</v>
      </c>
      <c r="CS127" s="5">
        <f t="shared" si="118"/>
        <v>0.85881553302197855</v>
      </c>
      <c r="CT127" s="5">
        <f t="shared" si="119"/>
        <v>0.92623155448045269</v>
      </c>
      <c r="CU127" s="5">
        <f t="shared" si="120"/>
        <v>0.89176947785859451</v>
      </c>
      <c r="CV127" s="5">
        <f t="shared" si="121"/>
        <v>0.94553277238930145</v>
      </c>
    </row>
    <row r="128" spans="1:100" x14ac:dyDescent="0.25">
      <c r="A128" s="174" t="str">
        <f t="shared" si="89"/>
        <v>NNNN</v>
      </c>
      <c r="B128" s="174" t="str">
        <f t="shared" si="90"/>
        <v>NNNN</v>
      </c>
      <c r="C128" s="29" t="str">
        <f t="shared" si="91"/>
        <v>NN</v>
      </c>
      <c r="D128" s="29" t="str">
        <f t="shared" si="92"/>
        <v>N</v>
      </c>
      <c r="E128" s="29" t="str">
        <f t="shared" si="67"/>
        <v>N</v>
      </c>
      <c r="F128" s="175" t="s">
        <v>5</v>
      </c>
      <c r="G128" s="175" t="s">
        <v>6</v>
      </c>
      <c r="H128" s="175" t="s">
        <v>8</v>
      </c>
      <c r="I128" s="176">
        <v>14</v>
      </c>
      <c r="J128" s="175" t="s">
        <v>5</v>
      </c>
      <c r="K128" s="175" t="s">
        <v>5</v>
      </c>
      <c r="L128" s="176">
        <v>1219</v>
      </c>
      <c r="M128" s="176">
        <v>549</v>
      </c>
      <c r="N128" s="176">
        <v>1017</v>
      </c>
      <c r="O128" s="176">
        <v>984</v>
      </c>
      <c r="P128" s="176">
        <v>1182</v>
      </c>
      <c r="Q128" s="1"/>
      <c r="R128" s="13" t="s">
        <v>209</v>
      </c>
      <c r="S128" s="35">
        <v>18855</v>
      </c>
      <c r="T128" s="35">
        <v>11816</v>
      </c>
      <c r="U128" s="35">
        <v>17435</v>
      </c>
      <c r="V128" s="35">
        <v>17186</v>
      </c>
      <c r="W128" s="35">
        <v>18602</v>
      </c>
      <c r="X128" s="35"/>
      <c r="Y128" s="53">
        <f t="shared" si="93"/>
        <v>37</v>
      </c>
      <c r="Z128" s="52" t="str">
        <f t="shared" si="94"/>
        <v>FM</v>
      </c>
      <c r="AA128" s="52" t="str">
        <f t="shared" si="95"/>
        <v>FM</v>
      </c>
      <c r="AB128" s="1"/>
      <c r="AC128" s="128">
        <f t="shared" si="96"/>
        <v>5.2359379451796884E-3</v>
      </c>
      <c r="AD128" s="128">
        <f t="shared" si="97"/>
        <v>5.6591718719617157E-3</v>
      </c>
      <c r="AE128" s="128">
        <f t="shared" si="98"/>
        <v>5.5800856711977322E-3</v>
      </c>
      <c r="AF128" s="128">
        <f t="shared" si="99"/>
        <v>5.6927624141208067E-3</v>
      </c>
      <c r="AG128" s="128">
        <f t="shared" si="100"/>
        <v>5.2737026739617379E-3</v>
      </c>
      <c r="AI128" s="129">
        <f t="shared" ref="AI128:AM137" si="127">IFERROR(IF($Z128="NN",VLOOKUP(CONCATENATE(AI$7,"NNXXX"),bdfactors,8,FALSE),VLOOKUP(CONCATENATE(AI$7,$Y128,$Z128),bdfactors,8,FALSE)),VLOOKUP(CONCATENATE(AI$7,$Y128,"XX"),bdfactors,8,FALSE))</f>
        <v>0.97099999999999997</v>
      </c>
      <c r="AJ128" s="51">
        <f t="shared" si="127"/>
        <v>0.91600000000000004</v>
      </c>
      <c r="AK128" s="48">
        <f t="shared" si="127"/>
        <v>0.96199999999999997</v>
      </c>
      <c r="AL128" s="51">
        <f t="shared" si="127"/>
        <v>0.94199999999999995</v>
      </c>
      <c r="AM128" s="49">
        <f t="shared" si="127"/>
        <v>0.99399999999999999</v>
      </c>
      <c r="AN128" s="15"/>
      <c r="AO128" s="106">
        <f t="shared" si="68"/>
        <v>0.89955719460326078</v>
      </c>
      <c r="AP128" s="106">
        <f t="shared" si="69"/>
        <v>0.8569444752158305</v>
      </c>
      <c r="AQ128" s="106">
        <f t="shared" si="70"/>
        <v>0.90736736803482232</v>
      </c>
      <c r="AR128" s="106">
        <f t="shared" si="71"/>
        <v>0.88799878239196195</v>
      </c>
      <c r="AS128" s="106">
        <f t="shared" si="72"/>
        <v>0.94553277238930145</v>
      </c>
      <c r="AT128" s="15"/>
      <c r="AU128" s="106">
        <f t="shared" si="107"/>
        <v>-0.10044280539673922</v>
      </c>
      <c r="AV128" s="106">
        <f t="shared" si="108"/>
        <v>-0.1430555247841695</v>
      </c>
      <c r="AW128" s="106">
        <f t="shared" si="109"/>
        <v>-9.2632631965177681E-2</v>
      </c>
      <c r="AX128" s="106">
        <f t="shared" si="110"/>
        <v>-0.11200121760803805</v>
      </c>
      <c r="AY128" s="106">
        <f t="shared" si="111"/>
        <v>-5.4467227610698554E-2</v>
      </c>
      <c r="AZ128" s="15"/>
      <c r="BA128" s="106">
        <f t="shared" si="101"/>
        <v>-0.10044280539673922</v>
      </c>
      <c r="BB128" s="106">
        <f t="shared" si="102"/>
        <v>-0.1430555247841695</v>
      </c>
      <c r="BC128" s="106">
        <f t="shared" si="103"/>
        <v>-9.2632631965177681E-2</v>
      </c>
      <c r="BD128" s="107">
        <f t="shared" si="104"/>
        <v>-0.11200121760803805</v>
      </c>
      <c r="BE128" s="106">
        <f t="shared" si="105"/>
        <v>-5.4467227610698554E-2</v>
      </c>
      <c r="BF128" s="109"/>
      <c r="BG128" s="223" t="str">
        <f t="shared" si="106"/>
        <v>37XX</v>
      </c>
      <c r="BH128" s="106">
        <f t="shared" si="112"/>
        <v>0.89955719460326078</v>
      </c>
      <c r="BI128" s="106">
        <f t="shared" si="113"/>
        <v>0.8569444752158305</v>
      </c>
      <c r="BJ128" s="106">
        <f t="shared" si="114"/>
        <v>0.90736736803482232</v>
      </c>
      <c r="BK128" s="106">
        <f t="shared" si="115"/>
        <v>0.88799878239196195</v>
      </c>
      <c r="BL128" s="106">
        <f t="shared" si="116"/>
        <v>0.94553277238930145</v>
      </c>
      <c r="BM128" s="109"/>
      <c r="BN128" s="15">
        <f>IF($Z128="NN",VLOOKUP("N",ylfactors,MATCH(BN$7,'Proposed Factors'!$J$3:$P$3,0),FALSE),IF('Query Result 1'!$Y128&lt;49,VLOOKUP("YA",ylfactors,MATCH(BN$7,'Proposed Factors'!$J$3:$P$3,0),FALSE),VLOOKUP("YB",ylfactors,MATCH(BN$7,'Proposed Factors'!$J$3:$P$3,0),FALSE)))</f>
        <v>1</v>
      </c>
      <c r="BO128" s="15">
        <f>IF($Z128="NN",VLOOKUP("N",ylfactors,MATCH(BO$7,'Proposed Factors'!$J$3:$P$3,0),FALSE),IF('Query Result 1'!$Y128&lt;49,VLOOKUP("YA",ylfactors,MATCH(BO$7,'Proposed Factors'!$J$3:$P$3,0),FALSE),VLOOKUP("YB",ylfactors,MATCH(BO$7,'Proposed Factors'!$J$3:$P$3,0),FALSE)))</f>
        <v>1</v>
      </c>
      <c r="BP128" s="15">
        <f>IF($Z128="NN",VLOOKUP("N",ylfactors,MATCH(BP$7,'Proposed Factors'!$J$3:$P$3,0),FALSE),IF('Query Result 1'!$Y128&lt;49,VLOOKUP("YA",ylfactors,MATCH(BP$7,'Proposed Factors'!$J$3:$P$3,0),FALSE),VLOOKUP("YB",ylfactors,MATCH(BP$7,'Proposed Factors'!$J$3:$P$3,0),FALSE)))</f>
        <v>1</v>
      </c>
      <c r="BQ128" s="15">
        <f>IF($Z128="NN",VLOOKUP("N",ylfactors,MATCH(BQ$7,'Proposed Factors'!$J$3:$P$3,0),FALSE),IF('Query Result 1'!$Y128&lt;49,VLOOKUP("YA",ylfactors,MATCH(BQ$7,'Proposed Factors'!$J$3:$P$3,0),FALSE),VLOOKUP("YB",ylfactors,MATCH(BQ$7,'Proposed Factors'!$J$3:$P$3,0),FALSE)))</f>
        <v>1</v>
      </c>
      <c r="BR128" s="15">
        <f>IF($Z128="NN",VLOOKUP("N",ylfactors,MATCH(BR$7,'Proposed Factors'!$J$3:$P$3,0),FALSE),IF('Query Result 1'!$Y128&lt;49,VLOOKUP("YA",ylfactors,MATCH(BR$7,'Proposed Factors'!$J$3:$P$3,0),FALSE),VLOOKUP("YB",ylfactors,MATCH(BR$7,'Proposed Factors'!$J$3:$P$3,0),FALSE)))</f>
        <v>1</v>
      </c>
      <c r="BS128" s="15"/>
      <c r="BT128" s="15" t="e">
        <f>IF($AA128="NN",1,IF($AA128="YY",VLOOKUP("YY",gsdfactors,MATCH(BT$7,'Proposed Factors'!$J$11:$P$11,0),FALSE),VLOOKUP(CONCATENATE($Z128,$AA128),gsdfactors,MATCH(BT$7,'Proposed Factors'!$J$11:$P$11,0),FALSE)))</f>
        <v>#N/A</v>
      </c>
      <c r="BU128" s="15" t="e">
        <f>IF($AA128="NN",1,IF($AA128="YY",VLOOKUP("YY",gsdfactors,MATCH(BU$7,'Proposed Factors'!$J$11:$P$11,0),FALSE),VLOOKUP(CONCATENATE($Z128,$AA128),gsdfactors,MATCH(BU$7,'Proposed Factors'!$J$11:$P$11,0),FALSE)))</f>
        <v>#N/A</v>
      </c>
      <c r="BV128" s="15" t="e">
        <f>IF($AA128="NN",1,IF($AA128="YY",VLOOKUP("YY",gsdfactors,MATCH(BV$7,'Proposed Factors'!$J$11:$P$11,0),FALSE),VLOOKUP(CONCATENATE($Z128,$AA128),gsdfactors,MATCH(BV$7,'Proposed Factors'!$J$11:$P$11,0),FALSE)))</f>
        <v>#N/A</v>
      </c>
      <c r="BW128" s="15" t="e">
        <f>IF($AA128="NN",1,IF($AA128="YY",VLOOKUP("YY",gsdfactors,MATCH(BW$7,'Proposed Factors'!$J$11:$P$11,0),FALSE),VLOOKUP(CONCATENATE($Z128,$AA128),gsdfactors,MATCH(BW$7,'Proposed Factors'!$J$11:$P$11,0),FALSE)))</f>
        <v>#N/A</v>
      </c>
      <c r="BX128" s="15" t="e">
        <f>IF($AA128="NN",1,IF($AA128="YY",VLOOKUP("YY",gsdfactors,MATCH(BX$7,'Proposed Factors'!$J$11:$P$11,0),FALSE),VLOOKUP(CONCATENATE($Z128,$AA128),gsdfactors,MATCH(BX$7,'Proposed Factors'!$J$11:$P$11,0),FALSE)))</f>
        <v>#N/A</v>
      </c>
      <c r="BZ128" s="55" t="e">
        <f t="shared" si="73"/>
        <v>#N/A</v>
      </c>
      <c r="CA128" s="55" t="e">
        <f t="shared" si="74"/>
        <v>#N/A</v>
      </c>
      <c r="CB128" s="55" t="e">
        <f t="shared" si="75"/>
        <v>#N/A</v>
      </c>
      <c r="CC128" s="55" t="e">
        <f t="shared" si="76"/>
        <v>#N/A</v>
      </c>
      <c r="CD128" s="55" t="e">
        <f t="shared" si="77"/>
        <v>#N/A</v>
      </c>
      <c r="CF128" s="55" t="e">
        <f t="shared" si="78"/>
        <v>#N/A</v>
      </c>
      <c r="CG128" s="55" t="e">
        <f t="shared" si="79"/>
        <v>#N/A</v>
      </c>
      <c r="CH128" s="55" t="e">
        <f t="shared" si="80"/>
        <v>#N/A</v>
      </c>
      <c r="CI128" s="55" t="e">
        <f t="shared" si="81"/>
        <v>#N/A</v>
      </c>
      <c r="CJ128" s="55" t="e">
        <f t="shared" si="82"/>
        <v>#N/A</v>
      </c>
      <c r="CL128" s="55" t="str">
        <f t="shared" si="83"/>
        <v>37FM</v>
      </c>
      <c r="CM128" s="58">
        <f t="shared" si="84"/>
        <v>5.2359379451796884E-3</v>
      </c>
      <c r="CN128" s="58">
        <f t="shared" si="85"/>
        <v>5.6591718719617157E-3</v>
      </c>
      <c r="CO128" s="58">
        <f t="shared" si="86"/>
        <v>5.5800856711977322E-3</v>
      </c>
      <c r="CP128" s="58">
        <f t="shared" si="87"/>
        <v>5.6927624141208067E-3</v>
      </c>
      <c r="CQ128" s="58">
        <f t="shared" si="88"/>
        <v>5.2737026739617379E-3</v>
      </c>
      <c r="CR128" s="5">
        <f t="shared" si="117"/>
        <v>0.89955719460326078</v>
      </c>
      <c r="CS128" s="5">
        <f t="shared" si="118"/>
        <v>0.8569444752158305</v>
      </c>
      <c r="CT128" s="5">
        <f t="shared" si="119"/>
        <v>0.90736736803482232</v>
      </c>
      <c r="CU128" s="5">
        <f t="shared" si="120"/>
        <v>0.88799878239196195</v>
      </c>
      <c r="CV128" s="5">
        <f t="shared" si="121"/>
        <v>0.94553277238930145</v>
      </c>
    </row>
    <row r="129" spans="1:100" x14ac:dyDescent="0.25">
      <c r="A129" s="174" t="str">
        <f t="shared" si="89"/>
        <v>NNNN</v>
      </c>
      <c r="B129" s="174" t="str">
        <f t="shared" si="90"/>
        <v>NNNN</v>
      </c>
      <c r="C129" s="29" t="str">
        <f t="shared" si="91"/>
        <v>NN</v>
      </c>
      <c r="D129" s="29" t="str">
        <f t="shared" si="92"/>
        <v>N</v>
      </c>
      <c r="E129" s="29" t="str">
        <f t="shared" si="67"/>
        <v>N</v>
      </c>
      <c r="F129" s="175" t="s">
        <v>5</v>
      </c>
      <c r="G129" s="175" t="s">
        <v>6</v>
      </c>
      <c r="H129" s="175" t="s">
        <v>8</v>
      </c>
      <c r="I129" s="176">
        <v>15</v>
      </c>
      <c r="J129" s="175" t="s">
        <v>5</v>
      </c>
      <c r="K129" s="175" t="s">
        <v>5</v>
      </c>
      <c r="L129" s="176">
        <v>1407</v>
      </c>
      <c r="M129" s="176">
        <v>617</v>
      </c>
      <c r="N129" s="176">
        <v>1180</v>
      </c>
      <c r="O129" s="176">
        <v>1148</v>
      </c>
      <c r="P129" s="176">
        <v>1382</v>
      </c>
      <c r="Q129" s="1"/>
      <c r="R129" s="13" t="s">
        <v>293</v>
      </c>
      <c r="S129" s="35">
        <v>9136</v>
      </c>
      <c r="T129" s="35">
        <v>5344</v>
      </c>
      <c r="U129" s="35">
        <v>8278</v>
      </c>
      <c r="V129" s="35">
        <v>8125</v>
      </c>
      <c r="W129" s="35">
        <v>9021</v>
      </c>
      <c r="X129" s="35"/>
      <c r="Y129" s="53">
        <f t="shared" si="93"/>
        <v>37</v>
      </c>
      <c r="Z129" s="52" t="str">
        <f t="shared" si="94"/>
        <v>FS</v>
      </c>
      <c r="AA129" s="52" t="str">
        <f t="shared" si="95"/>
        <v>FS</v>
      </c>
      <c r="AB129" s="1"/>
      <c r="AC129" s="128">
        <f t="shared" si="96"/>
        <v>2.5370208998759815E-3</v>
      </c>
      <c r="AD129" s="128">
        <f t="shared" si="97"/>
        <v>2.5594629725595301E-3</v>
      </c>
      <c r="AE129" s="128">
        <f t="shared" si="98"/>
        <v>2.6493805096744955E-3</v>
      </c>
      <c r="AF129" s="128">
        <f t="shared" si="99"/>
        <v>2.6913589325457672E-3</v>
      </c>
      <c r="AG129" s="128">
        <f t="shared" si="100"/>
        <v>2.5574708000112266E-3</v>
      </c>
      <c r="AI129" s="129">
        <f t="shared" si="127"/>
        <v>0.97099999999999997</v>
      </c>
      <c r="AJ129" s="51">
        <f t="shared" si="127"/>
        <v>0.91600000000000004</v>
      </c>
      <c r="AK129" s="48">
        <f t="shared" si="127"/>
        <v>0.96199999999999997</v>
      </c>
      <c r="AL129" s="51">
        <f t="shared" si="127"/>
        <v>0.94199999999999995</v>
      </c>
      <c r="AM129" s="49">
        <f t="shared" si="127"/>
        <v>0.99399999999999999</v>
      </c>
      <c r="AN129" s="15"/>
      <c r="AO129" s="106">
        <f t="shared" si="68"/>
        <v>0.89955719460326078</v>
      </c>
      <c r="AP129" s="106">
        <f t="shared" si="69"/>
        <v>0.8569444752158305</v>
      </c>
      <c r="AQ129" s="106">
        <f t="shared" si="70"/>
        <v>0.90736736803482232</v>
      </c>
      <c r="AR129" s="106">
        <f t="shared" si="71"/>
        <v>0.88799878239196195</v>
      </c>
      <c r="AS129" s="106">
        <f t="shared" si="72"/>
        <v>0.94553277238930145</v>
      </c>
      <c r="AT129" s="15"/>
      <c r="AU129" s="106">
        <f t="shared" si="107"/>
        <v>-0.10044280539673922</v>
      </c>
      <c r="AV129" s="106">
        <f t="shared" si="108"/>
        <v>-0.1430555247841695</v>
      </c>
      <c r="AW129" s="106">
        <f t="shared" si="109"/>
        <v>-9.2632631965177681E-2</v>
      </c>
      <c r="AX129" s="106">
        <f t="shared" si="110"/>
        <v>-0.11200121760803805</v>
      </c>
      <c r="AY129" s="106">
        <f t="shared" si="111"/>
        <v>-5.4467227610698554E-2</v>
      </c>
      <c r="AZ129" s="15"/>
      <c r="BA129" s="106">
        <f t="shared" si="101"/>
        <v>-0.10044280539673922</v>
      </c>
      <c r="BB129" s="106">
        <f t="shared" si="102"/>
        <v>-0.1430555247841695</v>
      </c>
      <c r="BC129" s="106">
        <f t="shared" si="103"/>
        <v>-9.2632631965177681E-2</v>
      </c>
      <c r="BD129" s="107">
        <f t="shared" si="104"/>
        <v>-0.11200121760803805</v>
      </c>
      <c r="BE129" s="106">
        <f t="shared" si="105"/>
        <v>-5.4467227610698554E-2</v>
      </c>
      <c r="BF129" s="109"/>
      <c r="BG129" s="223" t="str">
        <f t="shared" si="106"/>
        <v>37XX</v>
      </c>
      <c r="BH129" s="106">
        <f t="shared" si="112"/>
        <v>0.89955719460326078</v>
      </c>
      <c r="BI129" s="106">
        <f t="shared" si="113"/>
        <v>0.8569444752158305</v>
      </c>
      <c r="BJ129" s="106">
        <f t="shared" si="114"/>
        <v>0.90736736803482232</v>
      </c>
      <c r="BK129" s="106">
        <f t="shared" si="115"/>
        <v>0.88799878239196195</v>
      </c>
      <c r="BL129" s="106">
        <f t="shared" si="116"/>
        <v>0.94553277238930145</v>
      </c>
      <c r="BM129" s="109"/>
      <c r="BN129" s="15">
        <f>IF($Z129="NN",VLOOKUP("N",ylfactors,MATCH(BN$7,'Proposed Factors'!$J$3:$P$3,0),FALSE),IF('Query Result 1'!$Y129&lt;49,VLOOKUP("YA",ylfactors,MATCH(BN$7,'Proposed Factors'!$J$3:$P$3,0),FALSE),VLOOKUP("YB",ylfactors,MATCH(BN$7,'Proposed Factors'!$J$3:$P$3,0),FALSE)))</f>
        <v>1</v>
      </c>
      <c r="BO129" s="15">
        <f>IF($Z129="NN",VLOOKUP("N",ylfactors,MATCH(BO$7,'Proposed Factors'!$J$3:$P$3,0),FALSE),IF('Query Result 1'!$Y129&lt;49,VLOOKUP("YA",ylfactors,MATCH(BO$7,'Proposed Factors'!$J$3:$P$3,0),FALSE),VLOOKUP("YB",ylfactors,MATCH(BO$7,'Proposed Factors'!$J$3:$P$3,0),FALSE)))</f>
        <v>1</v>
      </c>
      <c r="BP129" s="15">
        <f>IF($Z129="NN",VLOOKUP("N",ylfactors,MATCH(BP$7,'Proposed Factors'!$J$3:$P$3,0),FALSE),IF('Query Result 1'!$Y129&lt;49,VLOOKUP("YA",ylfactors,MATCH(BP$7,'Proposed Factors'!$J$3:$P$3,0),FALSE),VLOOKUP("YB",ylfactors,MATCH(BP$7,'Proposed Factors'!$J$3:$P$3,0),FALSE)))</f>
        <v>1</v>
      </c>
      <c r="BQ129" s="15">
        <f>IF($Z129="NN",VLOOKUP("N",ylfactors,MATCH(BQ$7,'Proposed Factors'!$J$3:$P$3,0),FALSE),IF('Query Result 1'!$Y129&lt;49,VLOOKUP("YA",ylfactors,MATCH(BQ$7,'Proposed Factors'!$J$3:$P$3,0),FALSE),VLOOKUP("YB",ylfactors,MATCH(BQ$7,'Proposed Factors'!$J$3:$P$3,0),FALSE)))</f>
        <v>1</v>
      </c>
      <c r="BR129" s="15">
        <f>IF($Z129="NN",VLOOKUP("N",ylfactors,MATCH(BR$7,'Proposed Factors'!$J$3:$P$3,0),FALSE),IF('Query Result 1'!$Y129&lt;49,VLOOKUP("YA",ylfactors,MATCH(BR$7,'Proposed Factors'!$J$3:$P$3,0),FALSE),VLOOKUP("YB",ylfactors,MATCH(BR$7,'Proposed Factors'!$J$3:$P$3,0),FALSE)))</f>
        <v>1</v>
      </c>
      <c r="BS129" s="15"/>
      <c r="BT129" s="15" t="e">
        <f>IF($AA129="NN",1,IF($AA129="YY",VLOOKUP("YY",gsdfactors,MATCH(BT$7,'Proposed Factors'!$J$11:$P$11,0),FALSE),VLOOKUP(CONCATENATE($Z129,$AA129),gsdfactors,MATCH(BT$7,'Proposed Factors'!$J$11:$P$11,0),FALSE)))</f>
        <v>#N/A</v>
      </c>
      <c r="BU129" s="15" t="e">
        <f>IF($AA129="NN",1,IF($AA129="YY",VLOOKUP("YY",gsdfactors,MATCH(BU$7,'Proposed Factors'!$J$11:$P$11,0),FALSE),VLOOKUP(CONCATENATE($Z129,$AA129),gsdfactors,MATCH(BU$7,'Proposed Factors'!$J$11:$P$11,0),FALSE)))</f>
        <v>#N/A</v>
      </c>
      <c r="BV129" s="15" t="e">
        <f>IF($AA129="NN",1,IF($AA129="YY",VLOOKUP("YY",gsdfactors,MATCH(BV$7,'Proposed Factors'!$J$11:$P$11,0),FALSE),VLOOKUP(CONCATENATE($Z129,$AA129),gsdfactors,MATCH(BV$7,'Proposed Factors'!$J$11:$P$11,0),FALSE)))</f>
        <v>#N/A</v>
      </c>
      <c r="BW129" s="15" t="e">
        <f>IF($AA129="NN",1,IF($AA129="YY",VLOOKUP("YY",gsdfactors,MATCH(BW$7,'Proposed Factors'!$J$11:$P$11,0),FALSE),VLOOKUP(CONCATENATE($Z129,$AA129),gsdfactors,MATCH(BW$7,'Proposed Factors'!$J$11:$P$11,0),FALSE)))</f>
        <v>#N/A</v>
      </c>
      <c r="BX129" s="15" t="e">
        <f>IF($AA129="NN",1,IF($AA129="YY",VLOOKUP("YY",gsdfactors,MATCH(BX$7,'Proposed Factors'!$J$11:$P$11,0),FALSE),VLOOKUP(CONCATENATE($Z129,$AA129),gsdfactors,MATCH(BX$7,'Proposed Factors'!$J$11:$P$11,0),FALSE)))</f>
        <v>#N/A</v>
      </c>
      <c r="BZ129" s="55" t="e">
        <f t="shared" si="73"/>
        <v>#N/A</v>
      </c>
      <c r="CA129" s="55" t="e">
        <f t="shared" si="74"/>
        <v>#N/A</v>
      </c>
      <c r="CB129" s="55" t="e">
        <f t="shared" si="75"/>
        <v>#N/A</v>
      </c>
      <c r="CC129" s="55" t="e">
        <f t="shared" si="76"/>
        <v>#N/A</v>
      </c>
      <c r="CD129" s="55" t="e">
        <f t="shared" si="77"/>
        <v>#N/A</v>
      </c>
      <c r="CF129" s="55" t="e">
        <f t="shared" si="78"/>
        <v>#N/A</v>
      </c>
      <c r="CG129" s="55" t="e">
        <f t="shared" si="79"/>
        <v>#N/A</v>
      </c>
      <c r="CH129" s="55" t="e">
        <f t="shared" si="80"/>
        <v>#N/A</v>
      </c>
      <c r="CI129" s="55" t="e">
        <f t="shared" si="81"/>
        <v>#N/A</v>
      </c>
      <c r="CJ129" s="55" t="e">
        <f t="shared" si="82"/>
        <v>#N/A</v>
      </c>
      <c r="CL129" s="55" t="str">
        <f t="shared" si="83"/>
        <v>37FS</v>
      </c>
      <c r="CM129" s="58">
        <f t="shared" si="84"/>
        <v>2.5370208998759815E-3</v>
      </c>
      <c r="CN129" s="58">
        <f t="shared" si="85"/>
        <v>2.5594629725595301E-3</v>
      </c>
      <c r="CO129" s="58">
        <f t="shared" si="86"/>
        <v>2.6493805096744955E-3</v>
      </c>
      <c r="CP129" s="58">
        <f t="shared" si="87"/>
        <v>2.6913589325457672E-3</v>
      </c>
      <c r="CQ129" s="58">
        <f t="shared" si="88"/>
        <v>2.5574708000112266E-3</v>
      </c>
      <c r="CR129" s="5">
        <f t="shared" si="117"/>
        <v>0.89955719460326078</v>
      </c>
      <c r="CS129" s="5">
        <f t="shared" si="118"/>
        <v>0.8569444752158305</v>
      </c>
      <c r="CT129" s="5">
        <f t="shared" si="119"/>
        <v>0.90736736803482232</v>
      </c>
      <c r="CU129" s="5">
        <f t="shared" si="120"/>
        <v>0.88799878239196195</v>
      </c>
      <c r="CV129" s="5">
        <f t="shared" si="121"/>
        <v>0.94553277238930145</v>
      </c>
    </row>
    <row r="130" spans="1:100" x14ac:dyDescent="0.25">
      <c r="A130" s="174" t="str">
        <f t="shared" si="89"/>
        <v>NNNN</v>
      </c>
      <c r="B130" s="174" t="str">
        <f t="shared" si="90"/>
        <v>NNNN</v>
      </c>
      <c r="C130" s="29" t="str">
        <f t="shared" si="91"/>
        <v>NN</v>
      </c>
      <c r="D130" s="29" t="str">
        <f t="shared" si="92"/>
        <v>N</v>
      </c>
      <c r="E130" s="29" t="str">
        <f t="shared" si="67"/>
        <v>N</v>
      </c>
      <c r="F130" s="175" t="s">
        <v>5</v>
      </c>
      <c r="G130" s="175" t="s">
        <v>6</v>
      </c>
      <c r="H130" s="175" t="s">
        <v>8</v>
      </c>
      <c r="I130" s="176">
        <v>16</v>
      </c>
      <c r="J130" s="175" t="s">
        <v>5</v>
      </c>
      <c r="K130" s="175" t="s">
        <v>5</v>
      </c>
      <c r="L130" s="176">
        <v>1295</v>
      </c>
      <c r="M130" s="176">
        <v>570</v>
      </c>
      <c r="N130" s="176">
        <v>1085</v>
      </c>
      <c r="O130" s="176">
        <v>1050</v>
      </c>
      <c r="P130" s="176">
        <v>1275</v>
      </c>
      <c r="Q130" s="1"/>
      <c r="R130" s="13" t="s">
        <v>377</v>
      </c>
      <c r="S130" s="35">
        <v>18794</v>
      </c>
      <c r="T130" s="35">
        <v>10998</v>
      </c>
      <c r="U130" s="35">
        <v>16528</v>
      </c>
      <c r="V130" s="35">
        <v>16181</v>
      </c>
      <c r="W130" s="35">
        <v>18439</v>
      </c>
      <c r="X130" s="35"/>
      <c r="Y130" s="53">
        <f t="shared" si="93"/>
        <v>37</v>
      </c>
      <c r="Z130" s="52" t="str">
        <f t="shared" si="94"/>
        <v>MM</v>
      </c>
      <c r="AA130" s="52" t="str">
        <f t="shared" si="95"/>
        <v>MM</v>
      </c>
      <c r="AB130" s="1"/>
      <c r="AC130" s="128">
        <f t="shared" si="96"/>
        <v>5.2189985543201834E-3</v>
      </c>
      <c r="AD130" s="128">
        <f t="shared" si="97"/>
        <v>5.2673977867158887E-3</v>
      </c>
      <c r="AE130" s="128">
        <f t="shared" si="98"/>
        <v>5.2897995969920343E-3</v>
      </c>
      <c r="AF130" s="128">
        <f t="shared" si="99"/>
        <v>5.3598620169259146E-3</v>
      </c>
      <c r="AG130" s="128">
        <f t="shared" si="100"/>
        <v>5.2274918613686959E-3</v>
      </c>
      <c r="AI130" s="129">
        <f t="shared" si="127"/>
        <v>0.97099999999999997</v>
      </c>
      <c r="AJ130" s="51">
        <f t="shared" si="127"/>
        <v>0.91600000000000004</v>
      </c>
      <c r="AK130" s="48">
        <f t="shared" si="127"/>
        <v>0.96199999999999997</v>
      </c>
      <c r="AL130" s="51">
        <f t="shared" si="127"/>
        <v>0.94199999999999995</v>
      </c>
      <c r="AM130" s="49">
        <f t="shared" si="127"/>
        <v>0.99399999999999999</v>
      </c>
      <c r="AN130" s="15"/>
      <c r="AO130" s="106">
        <f t="shared" si="68"/>
        <v>0.89955719460326078</v>
      </c>
      <c r="AP130" s="106">
        <f t="shared" si="69"/>
        <v>0.8569444752158305</v>
      </c>
      <c r="AQ130" s="106">
        <f t="shared" si="70"/>
        <v>0.90736736803482232</v>
      </c>
      <c r="AR130" s="106">
        <f t="shared" si="71"/>
        <v>0.88799878239196195</v>
      </c>
      <c r="AS130" s="106">
        <f t="shared" si="72"/>
        <v>0.94553277238930145</v>
      </c>
      <c r="AT130" s="15"/>
      <c r="AU130" s="106">
        <f t="shared" si="107"/>
        <v>-0.10044280539673922</v>
      </c>
      <c r="AV130" s="106">
        <f t="shared" si="108"/>
        <v>-0.1430555247841695</v>
      </c>
      <c r="AW130" s="106">
        <f t="shared" si="109"/>
        <v>-9.2632631965177681E-2</v>
      </c>
      <c r="AX130" s="106">
        <f t="shared" si="110"/>
        <v>-0.11200121760803805</v>
      </c>
      <c r="AY130" s="106">
        <f t="shared" si="111"/>
        <v>-5.4467227610698554E-2</v>
      </c>
      <c r="AZ130" s="15"/>
      <c r="BA130" s="106">
        <f t="shared" si="101"/>
        <v>-0.10044280539673922</v>
      </c>
      <c r="BB130" s="106">
        <f t="shared" si="102"/>
        <v>-0.1430555247841695</v>
      </c>
      <c r="BC130" s="106">
        <f t="shared" si="103"/>
        <v>-9.2632631965177681E-2</v>
      </c>
      <c r="BD130" s="107">
        <f t="shared" si="104"/>
        <v>-0.11200121760803805</v>
      </c>
      <c r="BE130" s="106">
        <f t="shared" si="105"/>
        <v>-5.4467227610698554E-2</v>
      </c>
      <c r="BF130" s="109"/>
      <c r="BG130" s="223" t="str">
        <f t="shared" si="106"/>
        <v>37XX</v>
      </c>
      <c r="BH130" s="106">
        <f t="shared" si="112"/>
        <v>0.89955719460326078</v>
      </c>
      <c r="BI130" s="106">
        <f t="shared" si="113"/>
        <v>0.8569444752158305</v>
      </c>
      <c r="BJ130" s="106">
        <f t="shared" si="114"/>
        <v>0.90736736803482232</v>
      </c>
      <c r="BK130" s="106">
        <f t="shared" si="115"/>
        <v>0.88799878239196195</v>
      </c>
      <c r="BL130" s="106">
        <f t="shared" si="116"/>
        <v>0.94553277238930145</v>
      </c>
      <c r="BM130" s="109"/>
      <c r="BN130" s="15">
        <f>IF($Z130="NN",VLOOKUP("N",ylfactors,MATCH(BN$7,'Proposed Factors'!$J$3:$P$3,0),FALSE),IF('Query Result 1'!$Y130&lt;49,VLOOKUP("YA",ylfactors,MATCH(BN$7,'Proposed Factors'!$J$3:$P$3,0),FALSE),VLOOKUP("YB",ylfactors,MATCH(BN$7,'Proposed Factors'!$J$3:$P$3,0),FALSE)))</f>
        <v>1</v>
      </c>
      <c r="BO130" s="15">
        <f>IF($Z130="NN",VLOOKUP("N",ylfactors,MATCH(BO$7,'Proposed Factors'!$J$3:$P$3,0),FALSE),IF('Query Result 1'!$Y130&lt;49,VLOOKUP("YA",ylfactors,MATCH(BO$7,'Proposed Factors'!$J$3:$P$3,0),FALSE),VLOOKUP("YB",ylfactors,MATCH(BO$7,'Proposed Factors'!$J$3:$P$3,0),FALSE)))</f>
        <v>1</v>
      </c>
      <c r="BP130" s="15">
        <f>IF($Z130="NN",VLOOKUP("N",ylfactors,MATCH(BP$7,'Proposed Factors'!$J$3:$P$3,0),FALSE),IF('Query Result 1'!$Y130&lt;49,VLOOKUP("YA",ylfactors,MATCH(BP$7,'Proposed Factors'!$J$3:$P$3,0),FALSE),VLOOKUP("YB",ylfactors,MATCH(BP$7,'Proposed Factors'!$J$3:$P$3,0),FALSE)))</f>
        <v>1</v>
      </c>
      <c r="BQ130" s="15">
        <f>IF($Z130="NN",VLOOKUP("N",ylfactors,MATCH(BQ$7,'Proposed Factors'!$J$3:$P$3,0),FALSE),IF('Query Result 1'!$Y130&lt;49,VLOOKUP("YA",ylfactors,MATCH(BQ$7,'Proposed Factors'!$J$3:$P$3,0),FALSE),VLOOKUP("YB",ylfactors,MATCH(BQ$7,'Proposed Factors'!$J$3:$P$3,0),FALSE)))</f>
        <v>1</v>
      </c>
      <c r="BR130" s="15">
        <f>IF($Z130="NN",VLOOKUP("N",ylfactors,MATCH(BR$7,'Proposed Factors'!$J$3:$P$3,0),FALSE),IF('Query Result 1'!$Y130&lt;49,VLOOKUP("YA",ylfactors,MATCH(BR$7,'Proposed Factors'!$J$3:$P$3,0),FALSE),VLOOKUP("YB",ylfactors,MATCH(BR$7,'Proposed Factors'!$J$3:$P$3,0),FALSE)))</f>
        <v>1</v>
      </c>
      <c r="BS130" s="15"/>
      <c r="BT130" s="15" t="e">
        <f>IF($AA130="NN",1,IF($AA130="YY",VLOOKUP("YY",gsdfactors,MATCH(BT$7,'Proposed Factors'!$J$11:$P$11,0),FALSE),VLOOKUP(CONCATENATE($Z130,$AA130),gsdfactors,MATCH(BT$7,'Proposed Factors'!$J$11:$P$11,0),FALSE)))</f>
        <v>#N/A</v>
      </c>
      <c r="BU130" s="15" t="e">
        <f>IF($AA130="NN",1,IF($AA130="YY",VLOOKUP("YY",gsdfactors,MATCH(BU$7,'Proposed Factors'!$J$11:$P$11,0),FALSE),VLOOKUP(CONCATENATE($Z130,$AA130),gsdfactors,MATCH(BU$7,'Proposed Factors'!$J$11:$P$11,0),FALSE)))</f>
        <v>#N/A</v>
      </c>
      <c r="BV130" s="15" t="e">
        <f>IF($AA130="NN",1,IF($AA130="YY",VLOOKUP("YY",gsdfactors,MATCH(BV$7,'Proposed Factors'!$J$11:$P$11,0),FALSE),VLOOKUP(CONCATENATE($Z130,$AA130),gsdfactors,MATCH(BV$7,'Proposed Factors'!$J$11:$P$11,0),FALSE)))</f>
        <v>#N/A</v>
      </c>
      <c r="BW130" s="15" t="e">
        <f>IF($AA130="NN",1,IF($AA130="YY",VLOOKUP("YY",gsdfactors,MATCH(BW$7,'Proposed Factors'!$J$11:$P$11,0),FALSE),VLOOKUP(CONCATENATE($Z130,$AA130),gsdfactors,MATCH(BW$7,'Proposed Factors'!$J$11:$P$11,0),FALSE)))</f>
        <v>#N/A</v>
      </c>
      <c r="BX130" s="15" t="e">
        <f>IF($AA130="NN",1,IF($AA130="YY",VLOOKUP("YY",gsdfactors,MATCH(BX$7,'Proposed Factors'!$J$11:$P$11,0),FALSE),VLOOKUP(CONCATENATE($Z130,$AA130),gsdfactors,MATCH(BX$7,'Proposed Factors'!$J$11:$P$11,0),FALSE)))</f>
        <v>#N/A</v>
      </c>
      <c r="BZ130" s="55" t="e">
        <f t="shared" si="73"/>
        <v>#N/A</v>
      </c>
      <c r="CA130" s="55" t="e">
        <f t="shared" si="74"/>
        <v>#N/A</v>
      </c>
      <c r="CB130" s="55" t="e">
        <f t="shared" si="75"/>
        <v>#N/A</v>
      </c>
      <c r="CC130" s="55" t="e">
        <f t="shared" si="76"/>
        <v>#N/A</v>
      </c>
      <c r="CD130" s="55" t="e">
        <f t="shared" si="77"/>
        <v>#N/A</v>
      </c>
      <c r="CF130" s="55" t="e">
        <f t="shared" si="78"/>
        <v>#N/A</v>
      </c>
      <c r="CG130" s="55" t="e">
        <f t="shared" si="79"/>
        <v>#N/A</v>
      </c>
      <c r="CH130" s="55" t="e">
        <f t="shared" si="80"/>
        <v>#N/A</v>
      </c>
      <c r="CI130" s="55" t="e">
        <f t="shared" si="81"/>
        <v>#N/A</v>
      </c>
      <c r="CJ130" s="55" t="e">
        <f t="shared" si="82"/>
        <v>#N/A</v>
      </c>
      <c r="CL130" s="55" t="str">
        <f t="shared" si="83"/>
        <v>37MM</v>
      </c>
      <c r="CM130" s="58">
        <f t="shared" si="84"/>
        <v>5.2189985543201834E-3</v>
      </c>
      <c r="CN130" s="58">
        <f t="shared" si="85"/>
        <v>5.2673977867158887E-3</v>
      </c>
      <c r="CO130" s="58">
        <f t="shared" si="86"/>
        <v>5.2897995969920343E-3</v>
      </c>
      <c r="CP130" s="58">
        <f t="shared" si="87"/>
        <v>5.3598620169259146E-3</v>
      </c>
      <c r="CQ130" s="58">
        <f t="shared" si="88"/>
        <v>5.2274918613686959E-3</v>
      </c>
      <c r="CR130" s="5">
        <f t="shared" si="117"/>
        <v>0.89955719460326078</v>
      </c>
      <c r="CS130" s="5">
        <f t="shared" si="118"/>
        <v>0.8569444752158305</v>
      </c>
      <c r="CT130" s="5">
        <f t="shared" si="119"/>
        <v>0.90736736803482232</v>
      </c>
      <c r="CU130" s="5">
        <f t="shared" si="120"/>
        <v>0.88799878239196195</v>
      </c>
      <c r="CV130" s="5">
        <f t="shared" si="121"/>
        <v>0.94553277238930145</v>
      </c>
    </row>
    <row r="131" spans="1:100" x14ac:dyDescent="0.25">
      <c r="A131" s="174" t="str">
        <f t="shared" si="89"/>
        <v>NNNN</v>
      </c>
      <c r="B131" s="174" t="str">
        <f t="shared" si="90"/>
        <v>NNNN</v>
      </c>
      <c r="C131" s="29" t="str">
        <f t="shared" si="91"/>
        <v>NN</v>
      </c>
      <c r="D131" s="29" t="str">
        <f t="shared" si="92"/>
        <v>N</v>
      </c>
      <c r="E131" s="29" t="str">
        <f t="shared" si="67"/>
        <v>N</v>
      </c>
      <c r="F131" s="175" t="s">
        <v>5</v>
      </c>
      <c r="G131" s="175" t="s">
        <v>6</v>
      </c>
      <c r="H131" s="175" t="s">
        <v>8</v>
      </c>
      <c r="I131" s="176">
        <v>17</v>
      </c>
      <c r="J131" s="175" t="s">
        <v>5</v>
      </c>
      <c r="K131" s="175" t="s">
        <v>5</v>
      </c>
      <c r="L131" s="176">
        <v>1439</v>
      </c>
      <c r="M131" s="176">
        <v>633</v>
      </c>
      <c r="N131" s="176">
        <v>1188</v>
      </c>
      <c r="O131" s="176">
        <v>1142</v>
      </c>
      <c r="P131" s="176">
        <v>1393</v>
      </c>
      <c r="Q131" s="1"/>
      <c r="R131" s="13" t="s">
        <v>461</v>
      </c>
      <c r="S131" s="35">
        <v>7987</v>
      </c>
      <c r="T131" s="35">
        <v>4172</v>
      </c>
      <c r="U131" s="35">
        <v>6535</v>
      </c>
      <c r="V131" s="35">
        <v>6292</v>
      </c>
      <c r="W131" s="35">
        <v>7738</v>
      </c>
      <c r="X131" s="35"/>
      <c r="Y131" s="53">
        <f t="shared" si="93"/>
        <v>37</v>
      </c>
      <c r="Z131" s="52" t="str">
        <f t="shared" si="94"/>
        <v>MS</v>
      </c>
      <c r="AA131" s="52" t="str">
        <f t="shared" si="95"/>
        <v>MS</v>
      </c>
      <c r="AB131" s="1"/>
      <c r="AC131" s="128">
        <f t="shared" si="96"/>
        <v>2.2179494228666227E-3</v>
      </c>
      <c r="AD131" s="128">
        <f t="shared" si="97"/>
        <v>1.998143623038615E-3</v>
      </c>
      <c r="AE131" s="128">
        <f t="shared" si="98"/>
        <v>2.0915319679539537E-3</v>
      </c>
      <c r="AF131" s="128">
        <f t="shared" si="99"/>
        <v>2.0841883573634421E-3</v>
      </c>
      <c r="AG131" s="128">
        <f t="shared" si="100"/>
        <v>2.1937378395396156E-3</v>
      </c>
      <c r="AI131" s="129">
        <f t="shared" si="127"/>
        <v>0.97099999999999997</v>
      </c>
      <c r="AJ131" s="51">
        <f t="shared" si="127"/>
        <v>0.91600000000000004</v>
      </c>
      <c r="AK131" s="48">
        <f t="shared" si="127"/>
        <v>0.96199999999999997</v>
      </c>
      <c r="AL131" s="51">
        <f t="shared" si="127"/>
        <v>0.94199999999999995</v>
      </c>
      <c r="AM131" s="49">
        <f t="shared" si="127"/>
        <v>0.99399999999999999</v>
      </c>
      <c r="AN131" s="15"/>
      <c r="AO131" s="106">
        <f t="shared" si="68"/>
        <v>0.89955719460326078</v>
      </c>
      <c r="AP131" s="106">
        <f t="shared" si="69"/>
        <v>0.8569444752158305</v>
      </c>
      <c r="AQ131" s="106">
        <f t="shared" si="70"/>
        <v>0.90736736803482232</v>
      </c>
      <c r="AR131" s="106">
        <f t="shared" si="71"/>
        <v>0.88799878239196195</v>
      </c>
      <c r="AS131" s="106">
        <f t="shared" si="72"/>
        <v>0.94553277238930145</v>
      </c>
      <c r="AT131" s="15"/>
      <c r="AU131" s="106">
        <f t="shared" si="107"/>
        <v>-0.10044280539673922</v>
      </c>
      <c r="AV131" s="106">
        <f t="shared" si="108"/>
        <v>-0.1430555247841695</v>
      </c>
      <c r="AW131" s="106">
        <f t="shared" si="109"/>
        <v>-9.2632631965177681E-2</v>
      </c>
      <c r="AX131" s="106">
        <f t="shared" si="110"/>
        <v>-0.11200121760803805</v>
      </c>
      <c r="AY131" s="106">
        <f t="shared" si="111"/>
        <v>-5.4467227610698554E-2</v>
      </c>
      <c r="AZ131" s="15"/>
      <c r="BA131" s="106">
        <f t="shared" si="101"/>
        <v>-0.10044280539673922</v>
      </c>
      <c r="BB131" s="106">
        <f t="shared" si="102"/>
        <v>-0.1430555247841695</v>
      </c>
      <c r="BC131" s="106">
        <f t="shared" si="103"/>
        <v>-9.2632631965177681E-2</v>
      </c>
      <c r="BD131" s="107">
        <f t="shared" si="104"/>
        <v>-0.11200121760803805</v>
      </c>
      <c r="BE131" s="106">
        <f t="shared" si="105"/>
        <v>-5.4467227610698554E-2</v>
      </c>
      <c r="BF131" s="109"/>
      <c r="BG131" s="223" t="str">
        <f t="shared" si="106"/>
        <v>37XX</v>
      </c>
      <c r="BH131" s="106">
        <f t="shared" si="112"/>
        <v>0.89955719460326078</v>
      </c>
      <c r="BI131" s="106">
        <f t="shared" si="113"/>
        <v>0.8569444752158305</v>
      </c>
      <c r="BJ131" s="106">
        <f t="shared" si="114"/>
        <v>0.90736736803482232</v>
      </c>
      <c r="BK131" s="106">
        <f t="shared" si="115"/>
        <v>0.88799878239196195</v>
      </c>
      <c r="BL131" s="106">
        <f t="shared" si="116"/>
        <v>0.94553277238930145</v>
      </c>
      <c r="BM131" s="109"/>
      <c r="BN131" s="15">
        <f>IF($Z131="NN",VLOOKUP("N",ylfactors,MATCH(BN$7,'Proposed Factors'!$J$3:$P$3,0),FALSE),IF('Query Result 1'!$Y131&lt;49,VLOOKUP("YA",ylfactors,MATCH(BN$7,'Proposed Factors'!$J$3:$P$3,0),FALSE),VLOOKUP("YB",ylfactors,MATCH(BN$7,'Proposed Factors'!$J$3:$P$3,0),FALSE)))</f>
        <v>1</v>
      </c>
      <c r="BO131" s="15">
        <f>IF($Z131="NN",VLOOKUP("N",ylfactors,MATCH(BO$7,'Proposed Factors'!$J$3:$P$3,0),FALSE),IF('Query Result 1'!$Y131&lt;49,VLOOKUP("YA",ylfactors,MATCH(BO$7,'Proposed Factors'!$J$3:$P$3,0),FALSE),VLOOKUP("YB",ylfactors,MATCH(BO$7,'Proposed Factors'!$J$3:$P$3,0),FALSE)))</f>
        <v>1</v>
      </c>
      <c r="BP131" s="15">
        <f>IF($Z131="NN",VLOOKUP("N",ylfactors,MATCH(BP$7,'Proposed Factors'!$J$3:$P$3,0),FALSE),IF('Query Result 1'!$Y131&lt;49,VLOOKUP("YA",ylfactors,MATCH(BP$7,'Proposed Factors'!$J$3:$P$3,0),FALSE),VLOOKUP("YB",ylfactors,MATCH(BP$7,'Proposed Factors'!$J$3:$P$3,0),FALSE)))</f>
        <v>1</v>
      </c>
      <c r="BQ131" s="15">
        <f>IF($Z131="NN",VLOOKUP("N",ylfactors,MATCH(BQ$7,'Proposed Factors'!$J$3:$P$3,0),FALSE),IF('Query Result 1'!$Y131&lt;49,VLOOKUP("YA",ylfactors,MATCH(BQ$7,'Proposed Factors'!$J$3:$P$3,0),FALSE),VLOOKUP("YB",ylfactors,MATCH(BQ$7,'Proposed Factors'!$J$3:$P$3,0),FALSE)))</f>
        <v>1</v>
      </c>
      <c r="BR131" s="15">
        <f>IF($Z131="NN",VLOOKUP("N",ylfactors,MATCH(BR$7,'Proposed Factors'!$J$3:$P$3,0),FALSE),IF('Query Result 1'!$Y131&lt;49,VLOOKUP("YA",ylfactors,MATCH(BR$7,'Proposed Factors'!$J$3:$P$3,0),FALSE),VLOOKUP("YB",ylfactors,MATCH(BR$7,'Proposed Factors'!$J$3:$P$3,0),FALSE)))</f>
        <v>1</v>
      </c>
      <c r="BS131" s="15"/>
      <c r="BT131" s="15" t="e">
        <f>IF($AA131="NN",1,IF($AA131="YY",VLOOKUP("YY",gsdfactors,MATCH(BT$7,'Proposed Factors'!$J$11:$P$11,0),FALSE),VLOOKUP(CONCATENATE($Z131,$AA131),gsdfactors,MATCH(BT$7,'Proposed Factors'!$J$11:$P$11,0),FALSE)))</f>
        <v>#N/A</v>
      </c>
      <c r="BU131" s="15" t="e">
        <f>IF($AA131="NN",1,IF($AA131="YY",VLOOKUP("YY",gsdfactors,MATCH(BU$7,'Proposed Factors'!$J$11:$P$11,0),FALSE),VLOOKUP(CONCATENATE($Z131,$AA131),gsdfactors,MATCH(BU$7,'Proposed Factors'!$J$11:$P$11,0),FALSE)))</f>
        <v>#N/A</v>
      </c>
      <c r="BV131" s="15" t="e">
        <f>IF($AA131="NN",1,IF($AA131="YY",VLOOKUP("YY",gsdfactors,MATCH(BV$7,'Proposed Factors'!$J$11:$P$11,0),FALSE),VLOOKUP(CONCATENATE($Z131,$AA131),gsdfactors,MATCH(BV$7,'Proposed Factors'!$J$11:$P$11,0),FALSE)))</f>
        <v>#N/A</v>
      </c>
      <c r="BW131" s="15" t="e">
        <f>IF($AA131="NN",1,IF($AA131="YY",VLOOKUP("YY",gsdfactors,MATCH(BW$7,'Proposed Factors'!$J$11:$P$11,0),FALSE),VLOOKUP(CONCATENATE($Z131,$AA131),gsdfactors,MATCH(BW$7,'Proposed Factors'!$J$11:$P$11,0),FALSE)))</f>
        <v>#N/A</v>
      </c>
      <c r="BX131" s="15" t="e">
        <f>IF($AA131="NN",1,IF($AA131="YY",VLOOKUP("YY",gsdfactors,MATCH(BX$7,'Proposed Factors'!$J$11:$P$11,0),FALSE),VLOOKUP(CONCATENATE($Z131,$AA131),gsdfactors,MATCH(BX$7,'Proposed Factors'!$J$11:$P$11,0),FALSE)))</f>
        <v>#N/A</v>
      </c>
      <c r="BZ131" s="55" t="e">
        <f t="shared" si="73"/>
        <v>#N/A</v>
      </c>
      <c r="CA131" s="55" t="e">
        <f t="shared" si="74"/>
        <v>#N/A</v>
      </c>
      <c r="CB131" s="55" t="e">
        <f t="shared" si="75"/>
        <v>#N/A</v>
      </c>
      <c r="CC131" s="55" t="e">
        <f t="shared" si="76"/>
        <v>#N/A</v>
      </c>
      <c r="CD131" s="55" t="e">
        <f t="shared" si="77"/>
        <v>#N/A</v>
      </c>
      <c r="CF131" s="55" t="e">
        <f t="shared" si="78"/>
        <v>#N/A</v>
      </c>
      <c r="CG131" s="55" t="e">
        <f t="shared" si="79"/>
        <v>#N/A</v>
      </c>
      <c r="CH131" s="55" t="e">
        <f t="shared" si="80"/>
        <v>#N/A</v>
      </c>
      <c r="CI131" s="55" t="e">
        <f t="shared" si="81"/>
        <v>#N/A</v>
      </c>
      <c r="CJ131" s="55" t="e">
        <f t="shared" si="82"/>
        <v>#N/A</v>
      </c>
      <c r="CL131" s="55" t="str">
        <f t="shared" si="83"/>
        <v>37MS</v>
      </c>
      <c r="CM131" s="58">
        <f t="shared" si="84"/>
        <v>2.2179494228666227E-3</v>
      </c>
      <c r="CN131" s="58">
        <f t="shared" si="85"/>
        <v>1.998143623038615E-3</v>
      </c>
      <c r="CO131" s="58">
        <f t="shared" si="86"/>
        <v>2.0915319679539537E-3</v>
      </c>
      <c r="CP131" s="58">
        <f t="shared" si="87"/>
        <v>2.0841883573634421E-3</v>
      </c>
      <c r="CQ131" s="58">
        <f t="shared" si="88"/>
        <v>2.1937378395396156E-3</v>
      </c>
      <c r="CR131" s="5">
        <f t="shared" si="117"/>
        <v>0.89955719460326078</v>
      </c>
      <c r="CS131" s="5">
        <f t="shared" si="118"/>
        <v>0.8569444752158305</v>
      </c>
      <c r="CT131" s="5">
        <f t="shared" si="119"/>
        <v>0.90736736803482232</v>
      </c>
      <c r="CU131" s="5">
        <f t="shared" si="120"/>
        <v>0.88799878239196195</v>
      </c>
      <c r="CV131" s="5">
        <f t="shared" si="121"/>
        <v>0.94553277238930145</v>
      </c>
    </row>
    <row r="132" spans="1:100" x14ac:dyDescent="0.25">
      <c r="A132" s="174" t="str">
        <f t="shared" si="89"/>
        <v>NNNN</v>
      </c>
      <c r="B132" s="174" t="str">
        <f t="shared" si="90"/>
        <v>NNNN</v>
      </c>
      <c r="C132" s="29" t="str">
        <f t="shared" si="91"/>
        <v>NN</v>
      </c>
      <c r="D132" s="29" t="str">
        <f t="shared" si="92"/>
        <v>N</v>
      </c>
      <c r="E132" s="29" t="str">
        <f t="shared" si="67"/>
        <v>N</v>
      </c>
      <c r="F132" s="175" t="s">
        <v>5</v>
      </c>
      <c r="G132" s="175" t="s">
        <v>6</v>
      </c>
      <c r="H132" s="175" t="s">
        <v>8</v>
      </c>
      <c r="I132" s="176">
        <v>18</v>
      </c>
      <c r="J132" s="175" t="s">
        <v>5</v>
      </c>
      <c r="K132" s="175" t="s">
        <v>5</v>
      </c>
      <c r="L132" s="176">
        <v>1443</v>
      </c>
      <c r="M132" s="176">
        <v>619</v>
      </c>
      <c r="N132" s="176">
        <v>1222</v>
      </c>
      <c r="O132" s="176">
        <v>1180</v>
      </c>
      <c r="P132" s="176">
        <v>1404</v>
      </c>
      <c r="Q132" s="1"/>
      <c r="R132" s="13" t="s">
        <v>210</v>
      </c>
      <c r="S132" s="35">
        <v>18081</v>
      </c>
      <c r="T132" s="35">
        <v>11472</v>
      </c>
      <c r="U132" s="35">
        <v>16780</v>
      </c>
      <c r="V132" s="35">
        <v>16480</v>
      </c>
      <c r="W132" s="35">
        <v>17863</v>
      </c>
      <c r="X132" s="35"/>
      <c r="Y132" s="53">
        <f t="shared" si="93"/>
        <v>38</v>
      </c>
      <c r="Z132" s="52" t="str">
        <f t="shared" si="94"/>
        <v>FM</v>
      </c>
      <c r="AA132" s="52" t="str">
        <f t="shared" si="95"/>
        <v>FM</v>
      </c>
      <c r="AB132" s="1"/>
      <c r="AC132" s="128">
        <f t="shared" si="96"/>
        <v>5.0210020677164645E-3</v>
      </c>
      <c r="AD132" s="128">
        <f t="shared" si="97"/>
        <v>5.4944160219316859E-3</v>
      </c>
      <c r="AE132" s="128">
        <f t="shared" si="98"/>
        <v>5.3704523982046433E-3</v>
      </c>
      <c r="AF132" s="128">
        <f t="shared" si="99"/>
        <v>5.4589040256435989E-3</v>
      </c>
      <c r="AG132" s="128">
        <f t="shared" si="100"/>
        <v>5.0641947567454321E-3</v>
      </c>
      <c r="AI132" s="129">
        <f t="shared" si="127"/>
        <v>0.96699999999999997</v>
      </c>
      <c r="AJ132" s="51">
        <f t="shared" si="127"/>
        <v>0.91400000000000003</v>
      </c>
      <c r="AK132" s="48">
        <f t="shared" si="127"/>
        <v>0.96</v>
      </c>
      <c r="AL132" s="51">
        <f t="shared" si="127"/>
        <v>0.93899999999999995</v>
      </c>
      <c r="AM132" s="49">
        <f t="shared" si="127"/>
        <v>0.96099999999999997</v>
      </c>
      <c r="AN132" s="15"/>
      <c r="AO132" s="106">
        <f t="shared" si="68"/>
        <v>0.89585150070170261</v>
      </c>
      <c r="AP132" s="106">
        <f t="shared" si="69"/>
        <v>0.85507341740968235</v>
      </c>
      <c r="AQ132" s="106">
        <f t="shared" si="70"/>
        <v>0.90548094939025925</v>
      </c>
      <c r="AR132" s="106">
        <f t="shared" si="71"/>
        <v>0.88517076079198753</v>
      </c>
      <c r="AS132" s="106">
        <f t="shared" si="72"/>
        <v>0.91414184533814757</v>
      </c>
      <c r="AT132" s="15"/>
      <c r="AU132" s="106">
        <f t="shared" si="107"/>
        <v>-0.10414849929829739</v>
      </c>
      <c r="AV132" s="106">
        <f t="shared" si="108"/>
        <v>-0.14492658259031765</v>
      </c>
      <c r="AW132" s="106">
        <f t="shared" si="109"/>
        <v>-9.4519050609740751E-2</v>
      </c>
      <c r="AX132" s="106">
        <f t="shared" si="110"/>
        <v>-0.11482923920801247</v>
      </c>
      <c r="AY132" s="106">
        <f t="shared" si="111"/>
        <v>-8.5858154661852426E-2</v>
      </c>
      <c r="AZ132" s="15"/>
      <c r="BA132" s="106">
        <f t="shared" si="101"/>
        <v>-0.10414849929829739</v>
      </c>
      <c r="BB132" s="106">
        <f t="shared" si="102"/>
        <v>-0.14492658259031765</v>
      </c>
      <c r="BC132" s="106">
        <f t="shared" si="103"/>
        <v>-9.4519050609740751E-2</v>
      </c>
      <c r="BD132" s="107">
        <f t="shared" si="104"/>
        <v>-0.11482923920801247</v>
      </c>
      <c r="BE132" s="106">
        <f t="shared" si="105"/>
        <v>-8.5858154661852426E-2</v>
      </c>
      <c r="BF132" s="109"/>
      <c r="BG132" s="223" t="str">
        <f t="shared" si="106"/>
        <v>38XX</v>
      </c>
      <c r="BH132" s="106">
        <f t="shared" si="112"/>
        <v>0.89585150070170261</v>
      </c>
      <c r="BI132" s="106">
        <f t="shared" si="113"/>
        <v>0.85507341740968235</v>
      </c>
      <c r="BJ132" s="106">
        <f t="shared" si="114"/>
        <v>0.90548094939025925</v>
      </c>
      <c r="BK132" s="106">
        <f t="shared" si="115"/>
        <v>0.88517076079198753</v>
      </c>
      <c r="BL132" s="106">
        <f t="shared" si="116"/>
        <v>0.91414184533814757</v>
      </c>
      <c r="BM132" s="109"/>
      <c r="BN132" s="15">
        <f>IF($Z132="NN",VLOOKUP("N",ylfactors,MATCH(BN$7,'Proposed Factors'!$J$3:$P$3,0),FALSE),IF('Query Result 1'!$Y132&lt;49,VLOOKUP("YA",ylfactors,MATCH(BN$7,'Proposed Factors'!$J$3:$P$3,0),FALSE),VLOOKUP("YB",ylfactors,MATCH(BN$7,'Proposed Factors'!$J$3:$P$3,0),FALSE)))</f>
        <v>1</v>
      </c>
      <c r="BO132" s="15">
        <f>IF($Z132="NN",VLOOKUP("N",ylfactors,MATCH(BO$7,'Proposed Factors'!$J$3:$P$3,0),FALSE),IF('Query Result 1'!$Y132&lt;49,VLOOKUP("YA",ylfactors,MATCH(BO$7,'Proposed Factors'!$J$3:$P$3,0),FALSE),VLOOKUP("YB",ylfactors,MATCH(BO$7,'Proposed Factors'!$J$3:$P$3,0),FALSE)))</f>
        <v>1</v>
      </c>
      <c r="BP132" s="15">
        <f>IF($Z132="NN",VLOOKUP("N",ylfactors,MATCH(BP$7,'Proposed Factors'!$J$3:$P$3,0),FALSE),IF('Query Result 1'!$Y132&lt;49,VLOOKUP("YA",ylfactors,MATCH(BP$7,'Proposed Factors'!$J$3:$P$3,0),FALSE),VLOOKUP("YB",ylfactors,MATCH(BP$7,'Proposed Factors'!$J$3:$P$3,0),FALSE)))</f>
        <v>1</v>
      </c>
      <c r="BQ132" s="15">
        <f>IF($Z132="NN",VLOOKUP("N",ylfactors,MATCH(BQ$7,'Proposed Factors'!$J$3:$P$3,0),FALSE),IF('Query Result 1'!$Y132&lt;49,VLOOKUP("YA",ylfactors,MATCH(BQ$7,'Proposed Factors'!$J$3:$P$3,0),FALSE),VLOOKUP("YB",ylfactors,MATCH(BQ$7,'Proposed Factors'!$J$3:$P$3,0),FALSE)))</f>
        <v>1</v>
      </c>
      <c r="BR132" s="15">
        <f>IF($Z132="NN",VLOOKUP("N",ylfactors,MATCH(BR$7,'Proposed Factors'!$J$3:$P$3,0),FALSE),IF('Query Result 1'!$Y132&lt;49,VLOOKUP("YA",ylfactors,MATCH(BR$7,'Proposed Factors'!$J$3:$P$3,0),FALSE),VLOOKUP("YB",ylfactors,MATCH(BR$7,'Proposed Factors'!$J$3:$P$3,0),FALSE)))</f>
        <v>1</v>
      </c>
      <c r="BS132" s="15"/>
      <c r="BT132" s="15" t="e">
        <f>IF($AA132="NN",1,IF($AA132="YY",VLOOKUP("YY",gsdfactors,MATCH(BT$7,'Proposed Factors'!$J$11:$P$11,0),FALSE),VLOOKUP(CONCATENATE($Z132,$AA132),gsdfactors,MATCH(BT$7,'Proposed Factors'!$J$11:$P$11,0),FALSE)))</f>
        <v>#N/A</v>
      </c>
      <c r="BU132" s="15" t="e">
        <f>IF($AA132="NN",1,IF($AA132="YY",VLOOKUP("YY",gsdfactors,MATCH(BU$7,'Proposed Factors'!$J$11:$P$11,0),FALSE),VLOOKUP(CONCATENATE($Z132,$AA132),gsdfactors,MATCH(BU$7,'Proposed Factors'!$J$11:$P$11,0),FALSE)))</f>
        <v>#N/A</v>
      </c>
      <c r="BV132" s="15" t="e">
        <f>IF($AA132="NN",1,IF($AA132="YY",VLOOKUP("YY",gsdfactors,MATCH(BV$7,'Proposed Factors'!$J$11:$P$11,0),FALSE),VLOOKUP(CONCATENATE($Z132,$AA132),gsdfactors,MATCH(BV$7,'Proposed Factors'!$J$11:$P$11,0),FALSE)))</f>
        <v>#N/A</v>
      </c>
      <c r="BW132" s="15" t="e">
        <f>IF($AA132="NN",1,IF($AA132="YY",VLOOKUP("YY",gsdfactors,MATCH(BW$7,'Proposed Factors'!$J$11:$P$11,0),FALSE),VLOOKUP(CONCATENATE($Z132,$AA132),gsdfactors,MATCH(BW$7,'Proposed Factors'!$J$11:$P$11,0),FALSE)))</f>
        <v>#N/A</v>
      </c>
      <c r="BX132" s="15" t="e">
        <f>IF($AA132="NN",1,IF($AA132="YY",VLOOKUP("YY",gsdfactors,MATCH(BX$7,'Proposed Factors'!$J$11:$P$11,0),FALSE),VLOOKUP(CONCATENATE($Z132,$AA132),gsdfactors,MATCH(BX$7,'Proposed Factors'!$J$11:$P$11,0),FALSE)))</f>
        <v>#N/A</v>
      </c>
      <c r="BZ132" s="55" t="e">
        <f t="shared" si="73"/>
        <v>#N/A</v>
      </c>
      <c r="CA132" s="55" t="e">
        <f t="shared" si="74"/>
        <v>#N/A</v>
      </c>
      <c r="CB132" s="55" t="e">
        <f t="shared" si="75"/>
        <v>#N/A</v>
      </c>
      <c r="CC132" s="55" t="e">
        <f t="shared" si="76"/>
        <v>#N/A</v>
      </c>
      <c r="CD132" s="55" t="e">
        <f t="shared" si="77"/>
        <v>#N/A</v>
      </c>
      <c r="CF132" s="55" t="e">
        <f t="shared" si="78"/>
        <v>#N/A</v>
      </c>
      <c r="CG132" s="55" t="e">
        <f t="shared" si="79"/>
        <v>#N/A</v>
      </c>
      <c r="CH132" s="55" t="e">
        <f t="shared" si="80"/>
        <v>#N/A</v>
      </c>
      <c r="CI132" s="55" t="e">
        <f t="shared" si="81"/>
        <v>#N/A</v>
      </c>
      <c r="CJ132" s="55" t="e">
        <f t="shared" si="82"/>
        <v>#N/A</v>
      </c>
      <c r="CL132" s="55" t="str">
        <f t="shared" si="83"/>
        <v>38FM</v>
      </c>
      <c r="CM132" s="58">
        <f t="shared" si="84"/>
        <v>5.0210020677164645E-3</v>
      </c>
      <c r="CN132" s="58">
        <f t="shared" si="85"/>
        <v>5.4944160219316859E-3</v>
      </c>
      <c r="CO132" s="58">
        <f t="shared" si="86"/>
        <v>5.3704523982046433E-3</v>
      </c>
      <c r="CP132" s="58">
        <f t="shared" si="87"/>
        <v>5.4589040256435989E-3</v>
      </c>
      <c r="CQ132" s="58">
        <f t="shared" si="88"/>
        <v>5.0641947567454321E-3</v>
      </c>
      <c r="CR132" s="5">
        <f t="shared" si="117"/>
        <v>0.89585150070170261</v>
      </c>
      <c r="CS132" s="5">
        <f t="shared" si="118"/>
        <v>0.85507341740968235</v>
      </c>
      <c r="CT132" s="5">
        <f t="shared" si="119"/>
        <v>0.90548094939025925</v>
      </c>
      <c r="CU132" s="5">
        <f t="shared" si="120"/>
        <v>0.88517076079198753</v>
      </c>
      <c r="CV132" s="5">
        <f t="shared" si="121"/>
        <v>0.91414184533814757</v>
      </c>
    </row>
    <row r="133" spans="1:100" x14ac:dyDescent="0.25">
      <c r="A133" s="174" t="str">
        <f t="shared" si="89"/>
        <v>NNNN</v>
      </c>
      <c r="B133" s="174" t="str">
        <f t="shared" si="90"/>
        <v>NNNN</v>
      </c>
      <c r="C133" s="29" t="str">
        <f t="shared" si="91"/>
        <v>NN</v>
      </c>
      <c r="D133" s="29" t="str">
        <f t="shared" si="92"/>
        <v>N</v>
      </c>
      <c r="E133" s="29" t="str">
        <f t="shared" si="67"/>
        <v>N</v>
      </c>
      <c r="F133" s="175" t="s">
        <v>5</v>
      </c>
      <c r="G133" s="175" t="s">
        <v>6</v>
      </c>
      <c r="H133" s="175" t="s">
        <v>8</v>
      </c>
      <c r="I133" s="176">
        <v>19</v>
      </c>
      <c r="J133" s="175" t="s">
        <v>5</v>
      </c>
      <c r="K133" s="175" t="s">
        <v>5</v>
      </c>
      <c r="L133" s="176">
        <v>1429</v>
      </c>
      <c r="M133" s="176">
        <v>646</v>
      </c>
      <c r="N133" s="176">
        <v>1185</v>
      </c>
      <c r="O133" s="176">
        <v>1150</v>
      </c>
      <c r="P133" s="176">
        <v>1386</v>
      </c>
      <c r="Q133" s="1"/>
      <c r="R133" s="13" t="s">
        <v>294</v>
      </c>
      <c r="S133" s="35">
        <v>8945</v>
      </c>
      <c r="T133" s="35">
        <v>5325</v>
      </c>
      <c r="U133" s="35">
        <v>8120</v>
      </c>
      <c r="V133" s="35">
        <v>7969</v>
      </c>
      <c r="W133" s="35">
        <v>8798</v>
      </c>
      <c r="X133" s="35"/>
      <c r="Y133" s="53">
        <f t="shared" si="93"/>
        <v>38</v>
      </c>
      <c r="Z133" s="52" t="str">
        <f t="shared" si="94"/>
        <v>FS</v>
      </c>
      <c r="AA133" s="52" t="str">
        <f t="shared" si="95"/>
        <v>FS</v>
      </c>
      <c r="AB133" s="1"/>
      <c r="AC133" s="128">
        <f t="shared" si="96"/>
        <v>2.483981167840483E-3</v>
      </c>
      <c r="AD133" s="128">
        <f t="shared" si="97"/>
        <v>2.5503630854939179E-3</v>
      </c>
      <c r="AE133" s="128">
        <f t="shared" si="98"/>
        <v>2.5988124835173839E-3</v>
      </c>
      <c r="AF133" s="128">
        <f t="shared" si="99"/>
        <v>2.6396848410408886E-3</v>
      </c>
      <c r="AG133" s="128">
        <f t="shared" si="100"/>
        <v>2.4942498723532617E-3</v>
      </c>
      <c r="AI133" s="129">
        <f t="shared" si="127"/>
        <v>0.96699999999999997</v>
      </c>
      <c r="AJ133" s="51">
        <f t="shared" si="127"/>
        <v>0.91400000000000003</v>
      </c>
      <c r="AK133" s="48">
        <f t="shared" si="127"/>
        <v>0.96</v>
      </c>
      <c r="AL133" s="51">
        <f t="shared" si="127"/>
        <v>0.93899999999999995</v>
      </c>
      <c r="AM133" s="49">
        <f t="shared" si="127"/>
        <v>0.96099999999999997</v>
      </c>
      <c r="AN133" s="15"/>
      <c r="AO133" s="106">
        <f t="shared" si="68"/>
        <v>0.89585150070170261</v>
      </c>
      <c r="AP133" s="106">
        <f t="shared" si="69"/>
        <v>0.85507341740968235</v>
      </c>
      <c r="AQ133" s="106">
        <f t="shared" si="70"/>
        <v>0.90548094939025925</v>
      </c>
      <c r="AR133" s="106">
        <f t="shared" si="71"/>
        <v>0.88517076079198753</v>
      </c>
      <c r="AS133" s="106">
        <f t="shared" si="72"/>
        <v>0.91414184533814757</v>
      </c>
      <c r="AT133" s="15"/>
      <c r="AU133" s="106">
        <f t="shared" si="107"/>
        <v>-0.10414849929829739</v>
      </c>
      <c r="AV133" s="106">
        <f t="shared" si="108"/>
        <v>-0.14492658259031765</v>
      </c>
      <c r="AW133" s="106">
        <f t="shared" si="109"/>
        <v>-9.4519050609740751E-2</v>
      </c>
      <c r="AX133" s="106">
        <f t="shared" si="110"/>
        <v>-0.11482923920801247</v>
      </c>
      <c r="AY133" s="106">
        <f t="shared" si="111"/>
        <v>-8.5858154661852426E-2</v>
      </c>
      <c r="AZ133" s="15"/>
      <c r="BA133" s="106">
        <f t="shared" si="101"/>
        <v>-0.10414849929829739</v>
      </c>
      <c r="BB133" s="106">
        <f t="shared" si="102"/>
        <v>-0.14492658259031765</v>
      </c>
      <c r="BC133" s="106">
        <f t="shared" si="103"/>
        <v>-9.4519050609740751E-2</v>
      </c>
      <c r="BD133" s="107">
        <f t="shared" si="104"/>
        <v>-0.11482923920801247</v>
      </c>
      <c r="BE133" s="106">
        <f t="shared" si="105"/>
        <v>-8.5858154661852426E-2</v>
      </c>
      <c r="BF133" s="109"/>
      <c r="BG133" s="223" t="str">
        <f t="shared" si="106"/>
        <v>38XX</v>
      </c>
      <c r="BH133" s="106">
        <f t="shared" si="112"/>
        <v>0.89585150070170261</v>
      </c>
      <c r="BI133" s="106">
        <f t="shared" si="113"/>
        <v>0.85507341740968235</v>
      </c>
      <c r="BJ133" s="106">
        <f t="shared" si="114"/>
        <v>0.90548094939025925</v>
      </c>
      <c r="BK133" s="106">
        <f t="shared" si="115"/>
        <v>0.88517076079198753</v>
      </c>
      <c r="BL133" s="106">
        <f t="shared" si="116"/>
        <v>0.91414184533814757</v>
      </c>
      <c r="BM133" s="109"/>
      <c r="BN133" s="15">
        <f>IF($Z133="NN",VLOOKUP("N",ylfactors,MATCH(BN$7,'Proposed Factors'!$J$3:$P$3,0),FALSE),IF('Query Result 1'!$Y133&lt;49,VLOOKUP("YA",ylfactors,MATCH(BN$7,'Proposed Factors'!$J$3:$P$3,0),FALSE),VLOOKUP("YB",ylfactors,MATCH(BN$7,'Proposed Factors'!$J$3:$P$3,0),FALSE)))</f>
        <v>1</v>
      </c>
      <c r="BO133" s="15">
        <f>IF($Z133="NN",VLOOKUP("N",ylfactors,MATCH(BO$7,'Proposed Factors'!$J$3:$P$3,0),FALSE),IF('Query Result 1'!$Y133&lt;49,VLOOKUP("YA",ylfactors,MATCH(BO$7,'Proposed Factors'!$J$3:$P$3,0),FALSE),VLOOKUP("YB",ylfactors,MATCH(BO$7,'Proposed Factors'!$J$3:$P$3,0),FALSE)))</f>
        <v>1</v>
      </c>
      <c r="BP133" s="15">
        <f>IF($Z133="NN",VLOOKUP("N",ylfactors,MATCH(BP$7,'Proposed Factors'!$J$3:$P$3,0),FALSE),IF('Query Result 1'!$Y133&lt;49,VLOOKUP("YA",ylfactors,MATCH(BP$7,'Proposed Factors'!$J$3:$P$3,0),FALSE),VLOOKUP("YB",ylfactors,MATCH(BP$7,'Proposed Factors'!$J$3:$P$3,0),FALSE)))</f>
        <v>1</v>
      </c>
      <c r="BQ133" s="15">
        <f>IF($Z133="NN",VLOOKUP("N",ylfactors,MATCH(BQ$7,'Proposed Factors'!$J$3:$P$3,0),FALSE),IF('Query Result 1'!$Y133&lt;49,VLOOKUP("YA",ylfactors,MATCH(BQ$7,'Proposed Factors'!$J$3:$P$3,0),FALSE),VLOOKUP("YB",ylfactors,MATCH(BQ$7,'Proposed Factors'!$J$3:$P$3,0),FALSE)))</f>
        <v>1</v>
      </c>
      <c r="BR133" s="15">
        <f>IF($Z133="NN",VLOOKUP("N",ylfactors,MATCH(BR$7,'Proposed Factors'!$J$3:$P$3,0),FALSE),IF('Query Result 1'!$Y133&lt;49,VLOOKUP("YA",ylfactors,MATCH(BR$7,'Proposed Factors'!$J$3:$P$3,0),FALSE),VLOOKUP("YB",ylfactors,MATCH(BR$7,'Proposed Factors'!$J$3:$P$3,0),FALSE)))</f>
        <v>1</v>
      </c>
      <c r="BS133" s="15"/>
      <c r="BT133" s="15" t="e">
        <f>IF($AA133="NN",1,IF($AA133="YY",VLOOKUP("YY",gsdfactors,MATCH(BT$7,'Proposed Factors'!$J$11:$P$11,0),FALSE),VLOOKUP(CONCATENATE($Z133,$AA133),gsdfactors,MATCH(BT$7,'Proposed Factors'!$J$11:$P$11,0),FALSE)))</f>
        <v>#N/A</v>
      </c>
      <c r="BU133" s="15" t="e">
        <f>IF($AA133="NN",1,IF($AA133="YY",VLOOKUP("YY",gsdfactors,MATCH(BU$7,'Proposed Factors'!$J$11:$P$11,0),FALSE),VLOOKUP(CONCATENATE($Z133,$AA133),gsdfactors,MATCH(BU$7,'Proposed Factors'!$J$11:$P$11,0),FALSE)))</f>
        <v>#N/A</v>
      </c>
      <c r="BV133" s="15" t="e">
        <f>IF($AA133="NN",1,IF($AA133="YY",VLOOKUP("YY",gsdfactors,MATCH(BV$7,'Proposed Factors'!$J$11:$P$11,0),FALSE),VLOOKUP(CONCATENATE($Z133,$AA133),gsdfactors,MATCH(BV$7,'Proposed Factors'!$J$11:$P$11,0),FALSE)))</f>
        <v>#N/A</v>
      </c>
      <c r="BW133" s="15" t="e">
        <f>IF($AA133="NN",1,IF($AA133="YY",VLOOKUP("YY",gsdfactors,MATCH(BW$7,'Proposed Factors'!$J$11:$P$11,0),FALSE),VLOOKUP(CONCATENATE($Z133,$AA133),gsdfactors,MATCH(BW$7,'Proposed Factors'!$J$11:$P$11,0),FALSE)))</f>
        <v>#N/A</v>
      </c>
      <c r="BX133" s="15" t="e">
        <f>IF($AA133="NN",1,IF($AA133="YY",VLOOKUP("YY",gsdfactors,MATCH(BX$7,'Proposed Factors'!$J$11:$P$11,0),FALSE),VLOOKUP(CONCATENATE($Z133,$AA133),gsdfactors,MATCH(BX$7,'Proposed Factors'!$J$11:$P$11,0),FALSE)))</f>
        <v>#N/A</v>
      </c>
      <c r="BZ133" s="55" t="e">
        <f t="shared" si="73"/>
        <v>#N/A</v>
      </c>
      <c r="CA133" s="55" t="e">
        <f t="shared" si="74"/>
        <v>#N/A</v>
      </c>
      <c r="CB133" s="55" t="e">
        <f t="shared" si="75"/>
        <v>#N/A</v>
      </c>
      <c r="CC133" s="55" t="e">
        <f t="shared" si="76"/>
        <v>#N/A</v>
      </c>
      <c r="CD133" s="55" t="e">
        <f t="shared" si="77"/>
        <v>#N/A</v>
      </c>
      <c r="CF133" s="55" t="e">
        <f t="shared" si="78"/>
        <v>#N/A</v>
      </c>
      <c r="CG133" s="55" t="e">
        <f t="shared" si="79"/>
        <v>#N/A</v>
      </c>
      <c r="CH133" s="55" t="e">
        <f t="shared" si="80"/>
        <v>#N/A</v>
      </c>
      <c r="CI133" s="55" t="e">
        <f t="shared" si="81"/>
        <v>#N/A</v>
      </c>
      <c r="CJ133" s="55" t="e">
        <f t="shared" si="82"/>
        <v>#N/A</v>
      </c>
      <c r="CL133" s="55" t="str">
        <f t="shared" si="83"/>
        <v>38FS</v>
      </c>
      <c r="CM133" s="58">
        <f t="shared" si="84"/>
        <v>2.483981167840483E-3</v>
      </c>
      <c r="CN133" s="58">
        <f t="shared" si="85"/>
        <v>2.5503630854939179E-3</v>
      </c>
      <c r="CO133" s="58">
        <f t="shared" si="86"/>
        <v>2.5988124835173839E-3</v>
      </c>
      <c r="CP133" s="58">
        <f t="shared" si="87"/>
        <v>2.6396848410408886E-3</v>
      </c>
      <c r="CQ133" s="58">
        <f t="shared" si="88"/>
        <v>2.4942498723532617E-3</v>
      </c>
      <c r="CR133" s="5">
        <f t="shared" si="117"/>
        <v>0.89585150070170261</v>
      </c>
      <c r="CS133" s="5">
        <f t="shared" si="118"/>
        <v>0.85507341740968235</v>
      </c>
      <c r="CT133" s="5">
        <f t="shared" si="119"/>
        <v>0.90548094939025925</v>
      </c>
      <c r="CU133" s="5">
        <f t="shared" si="120"/>
        <v>0.88517076079198753</v>
      </c>
      <c r="CV133" s="5">
        <f t="shared" si="121"/>
        <v>0.91414184533814757</v>
      </c>
    </row>
    <row r="134" spans="1:100" x14ac:dyDescent="0.25">
      <c r="A134" s="174" t="str">
        <f t="shared" si="89"/>
        <v>NNNN</v>
      </c>
      <c r="B134" s="174" t="str">
        <f t="shared" si="90"/>
        <v>NNNN</v>
      </c>
      <c r="C134" s="29" t="str">
        <f t="shared" si="91"/>
        <v>NN</v>
      </c>
      <c r="D134" s="29" t="str">
        <f t="shared" si="92"/>
        <v>N</v>
      </c>
      <c r="E134" s="29" t="str">
        <f t="shared" si="67"/>
        <v>N</v>
      </c>
      <c r="F134" s="175" t="s">
        <v>5</v>
      </c>
      <c r="G134" s="175" t="s">
        <v>6</v>
      </c>
      <c r="H134" s="175" t="s">
        <v>8</v>
      </c>
      <c r="I134" s="176">
        <v>19</v>
      </c>
      <c r="J134" s="175" t="s">
        <v>5</v>
      </c>
      <c r="K134" s="175" t="s">
        <v>9</v>
      </c>
      <c r="L134" s="176">
        <v>1</v>
      </c>
      <c r="M134" s="176">
        <v>1</v>
      </c>
      <c r="N134" s="176">
        <v>1</v>
      </c>
      <c r="O134" s="176">
        <v>1</v>
      </c>
      <c r="P134" s="176">
        <v>1</v>
      </c>
      <c r="Q134" s="1"/>
      <c r="R134" s="13" t="s">
        <v>378</v>
      </c>
      <c r="S134" s="35">
        <v>18100</v>
      </c>
      <c r="T134" s="35">
        <v>10716</v>
      </c>
      <c r="U134" s="35">
        <v>15999</v>
      </c>
      <c r="V134" s="35">
        <v>15620</v>
      </c>
      <c r="W134" s="35">
        <v>17789</v>
      </c>
      <c r="X134" s="35"/>
      <c r="Y134" s="53">
        <f t="shared" si="93"/>
        <v>38</v>
      </c>
      <c r="Z134" s="52" t="str">
        <f t="shared" si="94"/>
        <v>MM</v>
      </c>
      <c r="AA134" s="52" t="str">
        <f t="shared" si="95"/>
        <v>MM</v>
      </c>
      <c r="AB134" s="1"/>
      <c r="AC134" s="128">
        <f t="shared" si="96"/>
        <v>5.0262782714268024E-3</v>
      </c>
      <c r="AD134" s="128">
        <f t="shared" si="97"/>
        <v>5.1323363050052254E-3</v>
      </c>
      <c r="AE134" s="128">
        <f t="shared" si="98"/>
        <v>5.120492724605249E-3</v>
      </c>
      <c r="AF134" s="128">
        <f t="shared" si="99"/>
        <v>5.1740340340141397E-3</v>
      </c>
      <c r="AG134" s="128">
        <f t="shared" si="100"/>
        <v>5.0432156148320266E-3</v>
      </c>
      <c r="AI134" s="129">
        <f t="shared" si="127"/>
        <v>0.96699999999999997</v>
      </c>
      <c r="AJ134" s="51">
        <f t="shared" si="127"/>
        <v>0.91400000000000003</v>
      </c>
      <c r="AK134" s="48">
        <f t="shared" si="127"/>
        <v>0.96</v>
      </c>
      <c r="AL134" s="51">
        <f t="shared" si="127"/>
        <v>0.93899999999999995</v>
      </c>
      <c r="AM134" s="49">
        <f t="shared" si="127"/>
        <v>0.96099999999999997</v>
      </c>
      <c r="AN134" s="15"/>
      <c r="AO134" s="106">
        <f t="shared" si="68"/>
        <v>0.89585150070170261</v>
      </c>
      <c r="AP134" s="106">
        <f t="shared" si="69"/>
        <v>0.85507341740968235</v>
      </c>
      <c r="AQ134" s="106">
        <f t="shared" si="70"/>
        <v>0.90548094939025925</v>
      </c>
      <c r="AR134" s="106">
        <f t="shared" si="71"/>
        <v>0.88517076079198753</v>
      </c>
      <c r="AS134" s="106">
        <f t="shared" si="72"/>
        <v>0.91414184533814757</v>
      </c>
      <c r="AT134" s="15"/>
      <c r="AU134" s="106">
        <f t="shared" si="107"/>
        <v>-0.10414849929829739</v>
      </c>
      <c r="AV134" s="106">
        <f t="shared" si="108"/>
        <v>-0.14492658259031765</v>
      </c>
      <c r="AW134" s="106">
        <f t="shared" si="109"/>
        <v>-9.4519050609740751E-2</v>
      </c>
      <c r="AX134" s="106">
        <f t="shared" si="110"/>
        <v>-0.11482923920801247</v>
      </c>
      <c r="AY134" s="106">
        <f t="shared" si="111"/>
        <v>-8.5858154661852426E-2</v>
      </c>
      <c r="AZ134" s="15"/>
      <c r="BA134" s="106">
        <f t="shared" si="101"/>
        <v>-0.10414849929829739</v>
      </c>
      <c r="BB134" s="106">
        <f t="shared" si="102"/>
        <v>-0.14492658259031765</v>
      </c>
      <c r="BC134" s="106">
        <f t="shared" si="103"/>
        <v>-9.4519050609740751E-2</v>
      </c>
      <c r="BD134" s="107">
        <f t="shared" si="104"/>
        <v>-0.11482923920801247</v>
      </c>
      <c r="BE134" s="106">
        <f t="shared" si="105"/>
        <v>-8.5858154661852426E-2</v>
      </c>
      <c r="BF134" s="109"/>
      <c r="BG134" s="223" t="str">
        <f t="shared" si="106"/>
        <v>38XX</v>
      </c>
      <c r="BH134" s="106">
        <f t="shared" si="112"/>
        <v>0.89585150070170261</v>
      </c>
      <c r="BI134" s="106">
        <f t="shared" si="113"/>
        <v>0.85507341740968235</v>
      </c>
      <c r="BJ134" s="106">
        <f t="shared" si="114"/>
        <v>0.90548094939025925</v>
      </c>
      <c r="BK134" s="106">
        <f t="shared" si="115"/>
        <v>0.88517076079198753</v>
      </c>
      <c r="BL134" s="106">
        <f t="shared" si="116"/>
        <v>0.91414184533814757</v>
      </c>
      <c r="BM134" s="109"/>
      <c r="BN134" s="15">
        <f>IF($Z134="NN",VLOOKUP("N",ylfactors,MATCH(BN$7,'Proposed Factors'!$J$3:$P$3,0),FALSE),IF('Query Result 1'!$Y134&lt;49,VLOOKUP("YA",ylfactors,MATCH(BN$7,'Proposed Factors'!$J$3:$P$3,0),FALSE),VLOOKUP("YB",ylfactors,MATCH(BN$7,'Proposed Factors'!$J$3:$P$3,0),FALSE)))</f>
        <v>1</v>
      </c>
      <c r="BO134" s="15">
        <f>IF($Z134="NN",VLOOKUP("N",ylfactors,MATCH(BO$7,'Proposed Factors'!$J$3:$P$3,0),FALSE),IF('Query Result 1'!$Y134&lt;49,VLOOKUP("YA",ylfactors,MATCH(BO$7,'Proposed Factors'!$J$3:$P$3,0),FALSE),VLOOKUP("YB",ylfactors,MATCH(BO$7,'Proposed Factors'!$J$3:$P$3,0),FALSE)))</f>
        <v>1</v>
      </c>
      <c r="BP134" s="15">
        <f>IF($Z134="NN",VLOOKUP("N",ylfactors,MATCH(BP$7,'Proposed Factors'!$J$3:$P$3,0),FALSE),IF('Query Result 1'!$Y134&lt;49,VLOOKUP("YA",ylfactors,MATCH(BP$7,'Proposed Factors'!$J$3:$P$3,0),FALSE),VLOOKUP("YB",ylfactors,MATCH(BP$7,'Proposed Factors'!$J$3:$P$3,0),FALSE)))</f>
        <v>1</v>
      </c>
      <c r="BQ134" s="15">
        <f>IF($Z134="NN",VLOOKUP("N",ylfactors,MATCH(BQ$7,'Proposed Factors'!$J$3:$P$3,0),FALSE),IF('Query Result 1'!$Y134&lt;49,VLOOKUP("YA",ylfactors,MATCH(BQ$7,'Proposed Factors'!$J$3:$P$3,0),FALSE),VLOOKUP("YB",ylfactors,MATCH(BQ$7,'Proposed Factors'!$J$3:$P$3,0),FALSE)))</f>
        <v>1</v>
      </c>
      <c r="BR134" s="15">
        <f>IF($Z134="NN",VLOOKUP("N",ylfactors,MATCH(BR$7,'Proposed Factors'!$J$3:$P$3,0),FALSE),IF('Query Result 1'!$Y134&lt;49,VLOOKUP("YA",ylfactors,MATCH(BR$7,'Proposed Factors'!$J$3:$P$3,0),FALSE),VLOOKUP("YB",ylfactors,MATCH(BR$7,'Proposed Factors'!$J$3:$P$3,0),FALSE)))</f>
        <v>1</v>
      </c>
      <c r="BS134" s="15"/>
      <c r="BT134" s="15" t="e">
        <f>IF($AA134="NN",1,IF($AA134="YY",VLOOKUP("YY",gsdfactors,MATCH(BT$7,'Proposed Factors'!$J$11:$P$11,0),FALSE),VLOOKUP(CONCATENATE($Z134,$AA134),gsdfactors,MATCH(BT$7,'Proposed Factors'!$J$11:$P$11,0),FALSE)))</f>
        <v>#N/A</v>
      </c>
      <c r="BU134" s="15" t="e">
        <f>IF($AA134="NN",1,IF($AA134="YY",VLOOKUP("YY",gsdfactors,MATCH(BU$7,'Proposed Factors'!$J$11:$P$11,0),FALSE),VLOOKUP(CONCATENATE($Z134,$AA134),gsdfactors,MATCH(BU$7,'Proposed Factors'!$J$11:$P$11,0),FALSE)))</f>
        <v>#N/A</v>
      </c>
      <c r="BV134" s="15" t="e">
        <f>IF($AA134="NN",1,IF($AA134="YY",VLOOKUP("YY",gsdfactors,MATCH(BV$7,'Proposed Factors'!$J$11:$P$11,0),FALSE),VLOOKUP(CONCATENATE($Z134,$AA134),gsdfactors,MATCH(BV$7,'Proposed Factors'!$J$11:$P$11,0),FALSE)))</f>
        <v>#N/A</v>
      </c>
      <c r="BW134" s="15" t="e">
        <f>IF($AA134="NN",1,IF($AA134="YY",VLOOKUP("YY",gsdfactors,MATCH(BW$7,'Proposed Factors'!$J$11:$P$11,0),FALSE),VLOOKUP(CONCATENATE($Z134,$AA134),gsdfactors,MATCH(BW$7,'Proposed Factors'!$J$11:$P$11,0),FALSE)))</f>
        <v>#N/A</v>
      </c>
      <c r="BX134" s="15" t="e">
        <f>IF($AA134="NN",1,IF($AA134="YY",VLOOKUP("YY",gsdfactors,MATCH(BX$7,'Proposed Factors'!$J$11:$P$11,0),FALSE),VLOOKUP(CONCATENATE($Z134,$AA134),gsdfactors,MATCH(BX$7,'Proposed Factors'!$J$11:$P$11,0),FALSE)))</f>
        <v>#N/A</v>
      </c>
      <c r="BZ134" s="55" t="e">
        <f t="shared" si="73"/>
        <v>#N/A</v>
      </c>
      <c r="CA134" s="55" t="e">
        <f t="shared" si="74"/>
        <v>#N/A</v>
      </c>
      <c r="CB134" s="55" t="e">
        <f t="shared" si="75"/>
        <v>#N/A</v>
      </c>
      <c r="CC134" s="55" t="e">
        <f t="shared" si="76"/>
        <v>#N/A</v>
      </c>
      <c r="CD134" s="55" t="e">
        <f t="shared" si="77"/>
        <v>#N/A</v>
      </c>
      <c r="CF134" s="55" t="e">
        <f t="shared" si="78"/>
        <v>#N/A</v>
      </c>
      <c r="CG134" s="55" t="e">
        <f t="shared" si="79"/>
        <v>#N/A</v>
      </c>
      <c r="CH134" s="55" t="e">
        <f t="shared" si="80"/>
        <v>#N/A</v>
      </c>
      <c r="CI134" s="55" t="e">
        <f t="shared" si="81"/>
        <v>#N/A</v>
      </c>
      <c r="CJ134" s="55" t="e">
        <f t="shared" si="82"/>
        <v>#N/A</v>
      </c>
      <c r="CL134" s="55" t="str">
        <f t="shared" si="83"/>
        <v>38MM</v>
      </c>
      <c r="CM134" s="58">
        <f t="shared" si="84"/>
        <v>5.0262782714268024E-3</v>
      </c>
      <c r="CN134" s="58">
        <f t="shared" si="85"/>
        <v>5.1323363050052254E-3</v>
      </c>
      <c r="CO134" s="58">
        <f t="shared" si="86"/>
        <v>5.120492724605249E-3</v>
      </c>
      <c r="CP134" s="58">
        <f t="shared" si="87"/>
        <v>5.1740340340141397E-3</v>
      </c>
      <c r="CQ134" s="58">
        <f t="shared" si="88"/>
        <v>5.0432156148320266E-3</v>
      </c>
      <c r="CR134" s="5">
        <f t="shared" si="117"/>
        <v>0.89585150070170261</v>
      </c>
      <c r="CS134" s="5">
        <f t="shared" si="118"/>
        <v>0.85507341740968235</v>
      </c>
      <c r="CT134" s="5">
        <f t="shared" si="119"/>
        <v>0.90548094939025925</v>
      </c>
      <c r="CU134" s="5">
        <f t="shared" si="120"/>
        <v>0.88517076079198753</v>
      </c>
      <c r="CV134" s="5">
        <f t="shared" si="121"/>
        <v>0.91414184533814757</v>
      </c>
    </row>
    <row r="135" spans="1:100" x14ac:dyDescent="0.25">
      <c r="A135" s="174" t="str">
        <f t="shared" si="89"/>
        <v>NNNN</v>
      </c>
      <c r="B135" s="174" t="str">
        <f t="shared" si="90"/>
        <v>NNNN</v>
      </c>
      <c r="C135" s="29" t="str">
        <f t="shared" si="91"/>
        <v>NN</v>
      </c>
      <c r="D135" s="29" t="str">
        <f t="shared" si="92"/>
        <v>N</v>
      </c>
      <c r="E135" s="29" t="str">
        <f t="shared" si="67"/>
        <v>N</v>
      </c>
      <c r="F135" s="175" t="s">
        <v>5</v>
      </c>
      <c r="G135" s="175" t="s">
        <v>6</v>
      </c>
      <c r="H135" s="175" t="s">
        <v>8</v>
      </c>
      <c r="I135" s="176">
        <v>20</v>
      </c>
      <c r="J135" s="175" t="s">
        <v>5</v>
      </c>
      <c r="K135" s="175" t="s">
        <v>5</v>
      </c>
      <c r="L135" s="176">
        <v>1486</v>
      </c>
      <c r="M135" s="176">
        <v>670</v>
      </c>
      <c r="N135" s="176">
        <v>1242</v>
      </c>
      <c r="O135" s="176">
        <v>1187</v>
      </c>
      <c r="P135" s="176">
        <v>1447</v>
      </c>
      <c r="Q135" s="1"/>
      <c r="R135" s="13" t="s">
        <v>462</v>
      </c>
      <c r="S135" s="35">
        <v>7725</v>
      </c>
      <c r="T135" s="35">
        <v>4038</v>
      </c>
      <c r="U135" s="35">
        <v>6275</v>
      </c>
      <c r="V135" s="35">
        <v>6016</v>
      </c>
      <c r="W135" s="35">
        <v>7478</v>
      </c>
      <c r="X135" s="35"/>
      <c r="Y135" s="53">
        <f t="shared" si="93"/>
        <v>38</v>
      </c>
      <c r="Z135" s="52" t="str">
        <f t="shared" si="94"/>
        <v>MS</v>
      </c>
      <c r="AA135" s="52" t="str">
        <f t="shared" si="95"/>
        <v>MS</v>
      </c>
      <c r="AB135" s="1"/>
      <c r="AC135" s="128">
        <f t="shared" si="96"/>
        <v>2.1451933506503895E-3</v>
      </c>
      <c r="AD135" s="128">
        <f t="shared" si="97"/>
        <v>1.9339654721548245E-3</v>
      </c>
      <c r="AE135" s="128">
        <f t="shared" si="98"/>
        <v>2.0083187603536432E-3</v>
      </c>
      <c r="AF135" s="128">
        <f t="shared" si="99"/>
        <v>1.9927649647009642E-3</v>
      </c>
      <c r="AG135" s="128">
        <f t="shared" si="100"/>
        <v>2.1200273409249476E-3</v>
      </c>
      <c r="AI135" s="129">
        <f t="shared" si="127"/>
        <v>0.96699999999999997</v>
      </c>
      <c r="AJ135" s="51">
        <f t="shared" si="127"/>
        <v>0.91400000000000003</v>
      </c>
      <c r="AK135" s="48">
        <f t="shared" si="127"/>
        <v>0.96</v>
      </c>
      <c r="AL135" s="51">
        <f t="shared" si="127"/>
        <v>0.93899999999999995</v>
      </c>
      <c r="AM135" s="49">
        <f t="shared" si="127"/>
        <v>0.96099999999999997</v>
      </c>
      <c r="AN135" s="15"/>
      <c r="AO135" s="106">
        <f t="shared" si="68"/>
        <v>0.89585150070170261</v>
      </c>
      <c r="AP135" s="106">
        <f t="shared" si="69"/>
        <v>0.85507341740968235</v>
      </c>
      <c r="AQ135" s="106">
        <f t="shared" si="70"/>
        <v>0.90548094939025925</v>
      </c>
      <c r="AR135" s="106">
        <f t="shared" si="71"/>
        <v>0.88517076079198753</v>
      </c>
      <c r="AS135" s="106">
        <f t="shared" si="72"/>
        <v>0.91414184533814757</v>
      </c>
      <c r="AT135" s="15"/>
      <c r="AU135" s="106">
        <f t="shared" si="107"/>
        <v>-0.10414849929829739</v>
      </c>
      <c r="AV135" s="106">
        <f t="shared" si="108"/>
        <v>-0.14492658259031765</v>
      </c>
      <c r="AW135" s="106">
        <f t="shared" si="109"/>
        <v>-9.4519050609740751E-2</v>
      </c>
      <c r="AX135" s="106">
        <f t="shared" si="110"/>
        <v>-0.11482923920801247</v>
      </c>
      <c r="AY135" s="106">
        <f t="shared" si="111"/>
        <v>-8.5858154661852426E-2</v>
      </c>
      <c r="AZ135" s="15"/>
      <c r="BA135" s="106">
        <f t="shared" si="101"/>
        <v>-0.10414849929829739</v>
      </c>
      <c r="BB135" s="106">
        <f t="shared" si="102"/>
        <v>-0.14492658259031765</v>
      </c>
      <c r="BC135" s="106">
        <f t="shared" si="103"/>
        <v>-9.4519050609740751E-2</v>
      </c>
      <c r="BD135" s="107">
        <f t="shared" si="104"/>
        <v>-0.11482923920801247</v>
      </c>
      <c r="BE135" s="106">
        <f t="shared" si="105"/>
        <v>-8.5858154661852426E-2</v>
      </c>
      <c r="BF135" s="109"/>
      <c r="BG135" s="223" t="str">
        <f t="shared" si="106"/>
        <v>38XX</v>
      </c>
      <c r="BH135" s="106">
        <f t="shared" si="112"/>
        <v>0.89585150070170261</v>
      </c>
      <c r="BI135" s="106">
        <f t="shared" si="113"/>
        <v>0.85507341740968235</v>
      </c>
      <c r="BJ135" s="106">
        <f t="shared" si="114"/>
        <v>0.90548094939025925</v>
      </c>
      <c r="BK135" s="106">
        <f t="shared" si="115"/>
        <v>0.88517076079198753</v>
      </c>
      <c r="BL135" s="106">
        <f t="shared" si="116"/>
        <v>0.91414184533814757</v>
      </c>
      <c r="BM135" s="109"/>
      <c r="BN135" s="15">
        <f>IF($Z135="NN",VLOOKUP("N",ylfactors,MATCH(BN$7,'Proposed Factors'!$J$3:$P$3,0),FALSE),IF('Query Result 1'!$Y135&lt;49,VLOOKUP("YA",ylfactors,MATCH(BN$7,'Proposed Factors'!$J$3:$P$3,0),FALSE),VLOOKUP("YB",ylfactors,MATCH(BN$7,'Proposed Factors'!$J$3:$P$3,0),FALSE)))</f>
        <v>1</v>
      </c>
      <c r="BO135" s="15">
        <f>IF($Z135="NN",VLOOKUP("N",ylfactors,MATCH(BO$7,'Proposed Factors'!$J$3:$P$3,0),FALSE),IF('Query Result 1'!$Y135&lt;49,VLOOKUP("YA",ylfactors,MATCH(BO$7,'Proposed Factors'!$J$3:$P$3,0),FALSE),VLOOKUP("YB",ylfactors,MATCH(BO$7,'Proposed Factors'!$J$3:$P$3,0),FALSE)))</f>
        <v>1</v>
      </c>
      <c r="BP135" s="15">
        <f>IF($Z135="NN",VLOOKUP("N",ylfactors,MATCH(BP$7,'Proposed Factors'!$J$3:$P$3,0),FALSE),IF('Query Result 1'!$Y135&lt;49,VLOOKUP("YA",ylfactors,MATCH(BP$7,'Proposed Factors'!$J$3:$P$3,0),FALSE),VLOOKUP("YB",ylfactors,MATCH(BP$7,'Proposed Factors'!$J$3:$P$3,0),FALSE)))</f>
        <v>1</v>
      </c>
      <c r="BQ135" s="15">
        <f>IF($Z135="NN",VLOOKUP("N",ylfactors,MATCH(BQ$7,'Proposed Factors'!$J$3:$P$3,0),FALSE),IF('Query Result 1'!$Y135&lt;49,VLOOKUP("YA",ylfactors,MATCH(BQ$7,'Proposed Factors'!$J$3:$P$3,0),FALSE),VLOOKUP("YB",ylfactors,MATCH(BQ$7,'Proposed Factors'!$J$3:$P$3,0),FALSE)))</f>
        <v>1</v>
      </c>
      <c r="BR135" s="15">
        <f>IF($Z135="NN",VLOOKUP("N",ylfactors,MATCH(BR$7,'Proposed Factors'!$J$3:$P$3,0),FALSE),IF('Query Result 1'!$Y135&lt;49,VLOOKUP("YA",ylfactors,MATCH(BR$7,'Proposed Factors'!$J$3:$P$3,0),FALSE),VLOOKUP("YB",ylfactors,MATCH(BR$7,'Proposed Factors'!$J$3:$P$3,0),FALSE)))</f>
        <v>1</v>
      </c>
      <c r="BS135" s="15"/>
      <c r="BT135" s="15" t="e">
        <f>IF($AA135="NN",1,IF($AA135="YY",VLOOKUP("YY",gsdfactors,MATCH(BT$7,'Proposed Factors'!$J$11:$P$11,0),FALSE),VLOOKUP(CONCATENATE($Z135,$AA135),gsdfactors,MATCH(BT$7,'Proposed Factors'!$J$11:$P$11,0),FALSE)))</f>
        <v>#N/A</v>
      </c>
      <c r="BU135" s="15" t="e">
        <f>IF($AA135="NN",1,IF($AA135="YY",VLOOKUP("YY",gsdfactors,MATCH(BU$7,'Proposed Factors'!$J$11:$P$11,0),FALSE),VLOOKUP(CONCATENATE($Z135,$AA135),gsdfactors,MATCH(BU$7,'Proposed Factors'!$J$11:$P$11,0),FALSE)))</f>
        <v>#N/A</v>
      </c>
      <c r="BV135" s="15" t="e">
        <f>IF($AA135="NN",1,IF($AA135="YY",VLOOKUP("YY",gsdfactors,MATCH(BV$7,'Proposed Factors'!$J$11:$P$11,0),FALSE),VLOOKUP(CONCATENATE($Z135,$AA135),gsdfactors,MATCH(BV$7,'Proposed Factors'!$J$11:$P$11,0),FALSE)))</f>
        <v>#N/A</v>
      </c>
      <c r="BW135" s="15" t="e">
        <f>IF($AA135="NN",1,IF($AA135="YY",VLOOKUP("YY",gsdfactors,MATCH(BW$7,'Proposed Factors'!$J$11:$P$11,0),FALSE),VLOOKUP(CONCATENATE($Z135,$AA135),gsdfactors,MATCH(BW$7,'Proposed Factors'!$J$11:$P$11,0),FALSE)))</f>
        <v>#N/A</v>
      </c>
      <c r="BX135" s="15" t="e">
        <f>IF($AA135="NN",1,IF($AA135="YY",VLOOKUP("YY",gsdfactors,MATCH(BX$7,'Proposed Factors'!$J$11:$P$11,0),FALSE),VLOOKUP(CONCATENATE($Z135,$AA135),gsdfactors,MATCH(BX$7,'Proposed Factors'!$J$11:$P$11,0),FALSE)))</f>
        <v>#N/A</v>
      </c>
      <c r="BZ135" s="55" t="e">
        <f t="shared" si="73"/>
        <v>#N/A</v>
      </c>
      <c r="CA135" s="55" t="e">
        <f t="shared" si="74"/>
        <v>#N/A</v>
      </c>
      <c r="CB135" s="55" t="e">
        <f t="shared" si="75"/>
        <v>#N/A</v>
      </c>
      <c r="CC135" s="55" t="e">
        <f t="shared" si="76"/>
        <v>#N/A</v>
      </c>
      <c r="CD135" s="55" t="e">
        <f t="shared" si="77"/>
        <v>#N/A</v>
      </c>
      <c r="CF135" s="55" t="e">
        <f t="shared" si="78"/>
        <v>#N/A</v>
      </c>
      <c r="CG135" s="55" t="e">
        <f t="shared" si="79"/>
        <v>#N/A</v>
      </c>
      <c r="CH135" s="55" t="e">
        <f t="shared" si="80"/>
        <v>#N/A</v>
      </c>
      <c r="CI135" s="55" t="e">
        <f t="shared" si="81"/>
        <v>#N/A</v>
      </c>
      <c r="CJ135" s="55" t="e">
        <f t="shared" si="82"/>
        <v>#N/A</v>
      </c>
      <c r="CL135" s="55" t="str">
        <f t="shared" si="83"/>
        <v>38MS</v>
      </c>
      <c r="CM135" s="58">
        <f t="shared" si="84"/>
        <v>2.1451933506503895E-3</v>
      </c>
      <c r="CN135" s="58">
        <f t="shared" si="85"/>
        <v>1.9339654721548245E-3</v>
      </c>
      <c r="CO135" s="58">
        <f t="shared" si="86"/>
        <v>2.0083187603536432E-3</v>
      </c>
      <c r="CP135" s="58">
        <f t="shared" si="87"/>
        <v>1.9927649647009642E-3</v>
      </c>
      <c r="CQ135" s="58">
        <f t="shared" si="88"/>
        <v>2.1200273409249476E-3</v>
      </c>
      <c r="CR135" s="5">
        <f t="shared" si="117"/>
        <v>0.89585150070170261</v>
      </c>
      <c r="CS135" s="5">
        <f t="shared" si="118"/>
        <v>0.85507341740968235</v>
      </c>
      <c r="CT135" s="5">
        <f t="shared" si="119"/>
        <v>0.90548094939025925</v>
      </c>
      <c r="CU135" s="5">
        <f t="shared" si="120"/>
        <v>0.88517076079198753</v>
      </c>
      <c r="CV135" s="5">
        <f t="shared" si="121"/>
        <v>0.91414184533814757</v>
      </c>
    </row>
    <row r="136" spans="1:100" x14ac:dyDescent="0.25">
      <c r="A136" s="174" t="str">
        <f t="shared" si="89"/>
        <v>NNNN</v>
      </c>
      <c r="B136" s="174" t="str">
        <f t="shared" si="90"/>
        <v>NNNN</v>
      </c>
      <c r="C136" s="29" t="str">
        <f t="shared" si="91"/>
        <v>NN</v>
      </c>
      <c r="D136" s="29" t="str">
        <f t="shared" si="92"/>
        <v>N</v>
      </c>
      <c r="E136" s="29" t="str">
        <f t="shared" ref="E136:E199" si="128">IF(AND(D136="Y",K136="Y"),"Y","N")</f>
        <v>N</v>
      </c>
      <c r="F136" s="175" t="s">
        <v>5</v>
      </c>
      <c r="G136" s="175" t="s">
        <v>6</v>
      </c>
      <c r="H136" s="175" t="s">
        <v>8</v>
      </c>
      <c r="I136" s="176">
        <v>21</v>
      </c>
      <c r="J136" s="175" t="s">
        <v>5</v>
      </c>
      <c r="K136" s="175" t="s">
        <v>5</v>
      </c>
      <c r="L136" s="176">
        <v>1462</v>
      </c>
      <c r="M136" s="176">
        <v>642</v>
      </c>
      <c r="N136" s="176">
        <v>1217</v>
      </c>
      <c r="O136" s="176">
        <v>1157</v>
      </c>
      <c r="P136" s="176">
        <v>1427</v>
      </c>
      <c r="Q136" s="1"/>
      <c r="R136" s="13" t="s">
        <v>211</v>
      </c>
      <c r="S136" s="35">
        <v>18048</v>
      </c>
      <c r="T136" s="35">
        <v>11618</v>
      </c>
      <c r="U136" s="35">
        <v>16732</v>
      </c>
      <c r="V136" s="35">
        <v>16454</v>
      </c>
      <c r="W136" s="35">
        <v>17852</v>
      </c>
      <c r="X136" s="35"/>
      <c r="Y136" s="53">
        <f t="shared" si="93"/>
        <v>39</v>
      </c>
      <c r="Z136" s="52" t="str">
        <f t="shared" si="94"/>
        <v>FM</v>
      </c>
      <c r="AA136" s="52" t="str">
        <f t="shared" si="95"/>
        <v>FM</v>
      </c>
      <c r="AB136" s="1"/>
      <c r="AC136" s="128">
        <f t="shared" si="96"/>
        <v>5.0118381349564048E-3</v>
      </c>
      <c r="AD136" s="128">
        <f t="shared" si="97"/>
        <v>5.5643414699095475E-3</v>
      </c>
      <c r="AE136" s="128">
        <f t="shared" si="98"/>
        <v>5.3550899598784323E-3</v>
      </c>
      <c r="AF136" s="128">
        <f t="shared" si="99"/>
        <v>5.4502916770594531E-3</v>
      </c>
      <c r="AG136" s="128">
        <f t="shared" si="100"/>
        <v>5.0610762356501958E-3</v>
      </c>
      <c r="AI136" s="129">
        <f t="shared" si="127"/>
        <v>0.95099999999999996</v>
      </c>
      <c r="AJ136" s="51">
        <f t="shared" si="127"/>
        <v>0.90800000000000003</v>
      </c>
      <c r="AK136" s="48">
        <f t="shared" si="127"/>
        <v>0.95899999999999996</v>
      </c>
      <c r="AL136" s="51">
        <f t="shared" si="127"/>
        <v>0.93200000000000005</v>
      </c>
      <c r="AM136" s="49">
        <f t="shared" si="127"/>
        <v>0.96099999999999997</v>
      </c>
      <c r="AN136" s="15"/>
      <c r="AO136" s="106">
        <f t="shared" ref="AO136:AO199" si="129">AI136/$AI$346</f>
        <v>0.88102872509546959</v>
      </c>
      <c r="AP136" s="106">
        <f t="shared" ref="AP136:AP199" si="130">AJ136/$AJ$346</f>
        <v>0.8494602439912381</v>
      </c>
      <c r="AQ136" s="106">
        <f t="shared" ref="AQ136:AQ199" si="131">AK136/$AK$346</f>
        <v>0.90453774006797771</v>
      </c>
      <c r="AR136" s="106">
        <f t="shared" ref="AR136:AR199" si="132">AL136/AL$346</f>
        <v>0.87857204372538078</v>
      </c>
      <c r="AS136" s="106">
        <f t="shared" ref="AS136:AS199" si="133">AM136/AM$346</f>
        <v>0.91414184533814757</v>
      </c>
      <c r="AT136" s="15"/>
      <c r="AU136" s="106">
        <f t="shared" si="107"/>
        <v>-0.11897127490453041</v>
      </c>
      <c r="AV136" s="106">
        <f t="shared" si="108"/>
        <v>-0.1505397560087619</v>
      </c>
      <c r="AW136" s="106">
        <f t="shared" si="109"/>
        <v>-9.5462259932022286E-2</v>
      </c>
      <c r="AX136" s="106">
        <f t="shared" si="110"/>
        <v>-0.12142795627461922</v>
      </c>
      <c r="AY136" s="106">
        <f t="shared" si="111"/>
        <v>-8.5858154661852426E-2</v>
      </c>
      <c r="AZ136" s="15"/>
      <c r="BA136" s="106">
        <f t="shared" si="101"/>
        <v>-0.11897127490453041</v>
      </c>
      <c r="BB136" s="106">
        <f t="shared" si="102"/>
        <v>-0.1505397560087619</v>
      </c>
      <c r="BC136" s="106">
        <f t="shared" si="103"/>
        <v>-9.5462259932022286E-2</v>
      </c>
      <c r="BD136" s="107">
        <f t="shared" si="104"/>
        <v>-0.12142795627461922</v>
      </c>
      <c r="BE136" s="106">
        <f t="shared" si="105"/>
        <v>-8.5858154661852426E-2</v>
      </c>
      <c r="BF136" s="109"/>
      <c r="BG136" s="223" t="str">
        <f t="shared" si="106"/>
        <v>39XX</v>
      </c>
      <c r="BH136" s="106">
        <f t="shared" si="112"/>
        <v>0.88102872509546959</v>
      </c>
      <c r="BI136" s="106">
        <f t="shared" si="113"/>
        <v>0.8494602439912381</v>
      </c>
      <c r="BJ136" s="106">
        <f t="shared" si="114"/>
        <v>0.90453774006797771</v>
      </c>
      <c r="BK136" s="106">
        <f t="shared" si="115"/>
        <v>0.87857204372538078</v>
      </c>
      <c r="BL136" s="106">
        <f t="shared" si="116"/>
        <v>0.91414184533814757</v>
      </c>
      <c r="BM136" s="109"/>
      <c r="BN136" s="15">
        <f>IF($Z136="NN",VLOOKUP("N",ylfactors,MATCH(BN$7,'Proposed Factors'!$J$3:$P$3,0),FALSE),IF('Query Result 1'!$Y136&lt;49,VLOOKUP("YA",ylfactors,MATCH(BN$7,'Proposed Factors'!$J$3:$P$3,0),FALSE),VLOOKUP("YB",ylfactors,MATCH(BN$7,'Proposed Factors'!$J$3:$P$3,0),FALSE)))</f>
        <v>1</v>
      </c>
      <c r="BO136" s="15">
        <f>IF($Z136="NN",VLOOKUP("N",ylfactors,MATCH(BO$7,'Proposed Factors'!$J$3:$P$3,0),FALSE),IF('Query Result 1'!$Y136&lt;49,VLOOKUP("YA",ylfactors,MATCH(BO$7,'Proposed Factors'!$J$3:$P$3,0),FALSE),VLOOKUP("YB",ylfactors,MATCH(BO$7,'Proposed Factors'!$J$3:$P$3,0),FALSE)))</f>
        <v>1</v>
      </c>
      <c r="BP136" s="15">
        <f>IF($Z136="NN",VLOOKUP("N",ylfactors,MATCH(BP$7,'Proposed Factors'!$J$3:$P$3,0),FALSE),IF('Query Result 1'!$Y136&lt;49,VLOOKUP("YA",ylfactors,MATCH(BP$7,'Proposed Factors'!$J$3:$P$3,0),FALSE),VLOOKUP("YB",ylfactors,MATCH(BP$7,'Proposed Factors'!$J$3:$P$3,0),FALSE)))</f>
        <v>1</v>
      </c>
      <c r="BQ136" s="15">
        <f>IF($Z136="NN",VLOOKUP("N",ylfactors,MATCH(BQ$7,'Proposed Factors'!$J$3:$P$3,0),FALSE),IF('Query Result 1'!$Y136&lt;49,VLOOKUP("YA",ylfactors,MATCH(BQ$7,'Proposed Factors'!$J$3:$P$3,0),FALSE),VLOOKUP("YB",ylfactors,MATCH(BQ$7,'Proposed Factors'!$J$3:$P$3,0),FALSE)))</f>
        <v>1</v>
      </c>
      <c r="BR136" s="15">
        <f>IF($Z136="NN",VLOOKUP("N",ylfactors,MATCH(BR$7,'Proposed Factors'!$J$3:$P$3,0),FALSE),IF('Query Result 1'!$Y136&lt;49,VLOOKUP("YA",ylfactors,MATCH(BR$7,'Proposed Factors'!$J$3:$P$3,0),FALSE),VLOOKUP("YB",ylfactors,MATCH(BR$7,'Proposed Factors'!$J$3:$P$3,0),FALSE)))</f>
        <v>1</v>
      </c>
      <c r="BS136" s="15"/>
      <c r="BT136" s="15" t="e">
        <f>IF($AA136="NN",1,IF($AA136="YY",VLOOKUP("YY",gsdfactors,MATCH(BT$7,'Proposed Factors'!$J$11:$P$11,0),FALSE),VLOOKUP(CONCATENATE($Z136,$AA136),gsdfactors,MATCH(BT$7,'Proposed Factors'!$J$11:$P$11,0),FALSE)))</f>
        <v>#N/A</v>
      </c>
      <c r="BU136" s="15" t="e">
        <f>IF($AA136="NN",1,IF($AA136="YY",VLOOKUP("YY",gsdfactors,MATCH(BU$7,'Proposed Factors'!$J$11:$P$11,0),FALSE),VLOOKUP(CONCATENATE($Z136,$AA136),gsdfactors,MATCH(BU$7,'Proposed Factors'!$J$11:$P$11,0),FALSE)))</f>
        <v>#N/A</v>
      </c>
      <c r="BV136" s="15" t="e">
        <f>IF($AA136="NN",1,IF($AA136="YY",VLOOKUP("YY",gsdfactors,MATCH(BV$7,'Proposed Factors'!$J$11:$P$11,0),FALSE),VLOOKUP(CONCATENATE($Z136,$AA136),gsdfactors,MATCH(BV$7,'Proposed Factors'!$J$11:$P$11,0),FALSE)))</f>
        <v>#N/A</v>
      </c>
      <c r="BW136" s="15" t="e">
        <f>IF($AA136="NN",1,IF($AA136="YY",VLOOKUP("YY",gsdfactors,MATCH(BW$7,'Proposed Factors'!$J$11:$P$11,0),FALSE),VLOOKUP(CONCATENATE($Z136,$AA136),gsdfactors,MATCH(BW$7,'Proposed Factors'!$J$11:$P$11,0),FALSE)))</f>
        <v>#N/A</v>
      </c>
      <c r="BX136" s="15" t="e">
        <f>IF($AA136="NN",1,IF($AA136="YY",VLOOKUP("YY",gsdfactors,MATCH(BX$7,'Proposed Factors'!$J$11:$P$11,0),FALSE),VLOOKUP(CONCATENATE($Z136,$AA136),gsdfactors,MATCH(BX$7,'Proposed Factors'!$J$11:$P$11,0),FALSE)))</f>
        <v>#N/A</v>
      </c>
      <c r="BZ136" s="55" t="e">
        <f t="shared" ref="BZ136:BZ199" si="134">PRODUCT(BH136,BN136,BT136)</f>
        <v>#N/A</v>
      </c>
      <c r="CA136" s="55" t="e">
        <f t="shared" ref="CA136:CA199" si="135">PRODUCT(BI136,BO136,BU136)</f>
        <v>#N/A</v>
      </c>
      <c r="CB136" s="55" t="e">
        <f t="shared" ref="CB136:CB199" si="136">PRODUCT(BJ136,BP136,BV136)</f>
        <v>#N/A</v>
      </c>
      <c r="CC136" s="55" t="e">
        <f t="shared" ref="CC136:CC199" si="137">PRODUCT(BK136,BQ136,BW136)</f>
        <v>#N/A</v>
      </c>
      <c r="CD136" s="55" t="e">
        <f t="shared" ref="CD136:CD199" si="138">PRODUCT(BL136,BR136,BX136)</f>
        <v>#N/A</v>
      </c>
      <c r="CF136" s="55" t="e">
        <f t="shared" ref="CF136:CF199" si="139">BZ136/BZ$345</f>
        <v>#N/A</v>
      </c>
      <c r="CG136" s="55" t="e">
        <f t="shared" ref="CG136:CG199" si="140">CA136/CA$345</f>
        <v>#N/A</v>
      </c>
      <c r="CH136" s="55" t="e">
        <f t="shared" ref="CH136:CH199" si="141">CB136/CB$345</f>
        <v>#N/A</v>
      </c>
      <c r="CI136" s="55" t="e">
        <f t="shared" ref="CI136:CI199" si="142">CC136/CC$345</f>
        <v>#N/A</v>
      </c>
      <c r="CJ136" s="55" t="e">
        <f t="shared" ref="CJ136:CJ199" si="143">CD136/CD$345</f>
        <v>#N/A</v>
      </c>
      <c r="CL136" s="55" t="str">
        <f t="shared" ref="CL136:CL199" si="144">IFERROR(CONCATENATE(Y136,Z136),"NNNN")</f>
        <v>39FM</v>
      </c>
      <c r="CM136" s="58">
        <f t="shared" ref="CM136:CM199" si="145">AC136</f>
        <v>5.0118381349564048E-3</v>
      </c>
      <c r="CN136" s="58">
        <f t="shared" ref="CN136:CN199" si="146">AD136</f>
        <v>5.5643414699095475E-3</v>
      </c>
      <c r="CO136" s="58">
        <f t="shared" ref="CO136:CO199" si="147">AE136</f>
        <v>5.3550899598784323E-3</v>
      </c>
      <c r="CP136" s="58">
        <f t="shared" ref="CP136:CP199" si="148">AF136</f>
        <v>5.4502916770594531E-3</v>
      </c>
      <c r="CQ136" s="58">
        <f t="shared" ref="CQ136:CQ199" si="149">AG136</f>
        <v>5.0610762356501958E-3</v>
      </c>
      <c r="CR136" s="5">
        <f t="shared" si="117"/>
        <v>0.88102872509546959</v>
      </c>
      <c r="CS136" s="5">
        <f t="shared" si="118"/>
        <v>0.8494602439912381</v>
      </c>
      <c r="CT136" s="5">
        <f t="shared" si="119"/>
        <v>0.90453774006797771</v>
      </c>
      <c r="CU136" s="5">
        <f t="shared" si="120"/>
        <v>0.87857204372538078</v>
      </c>
      <c r="CV136" s="5">
        <f t="shared" si="121"/>
        <v>0.91414184533814757</v>
      </c>
    </row>
    <row r="137" spans="1:100" x14ac:dyDescent="0.25">
      <c r="A137" s="174" t="str">
        <f t="shared" ref="A137:A200" si="150">IF(CONCATENATE(D137,E137)="NN","NNNN",CONCATENATE(D137,E137,C137))</f>
        <v>NNNN</v>
      </c>
      <c r="B137" s="174" t="str">
        <f t="shared" ref="B137:B200" si="151">IF(C137="NN","NNNN",CONCATENATE(IF(I137&gt;82,"83",I137),C137))</f>
        <v>NNNN</v>
      </c>
      <c r="C137" s="29" t="str">
        <f t="shared" ref="C137:C200" si="152">IF(F137="Y",CONCATENATE(G137,H137),"NN")</f>
        <v>NN</v>
      </c>
      <c r="D137" s="29" t="str">
        <f t="shared" ref="D137:D200" si="153">IF(AND(F137="Y",J137="Y",I137&lt;9),J137,"N")</f>
        <v>N</v>
      </c>
      <c r="E137" s="29" t="str">
        <f t="shared" si="128"/>
        <v>N</v>
      </c>
      <c r="F137" s="175" t="s">
        <v>5</v>
      </c>
      <c r="G137" s="175" t="s">
        <v>6</v>
      </c>
      <c r="H137" s="175" t="s">
        <v>8</v>
      </c>
      <c r="I137" s="176">
        <v>21</v>
      </c>
      <c r="J137" s="175" t="s">
        <v>9</v>
      </c>
      <c r="K137" s="175" t="s">
        <v>5</v>
      </c>
      <c r="L137" s="176">
        <v>1</v>
      </c>
      <c r="M137" s="176">
        <v>0</v>
      </c>
      <c r="N137" s="176">
        <v>1</v>
      </c>
      <c r="O137" s="176">
        <v>1</v>
      </c>
      <c r="P137" s="176">
        <v>1</v>
      </c>
      <c r="Q137" s="1"/>
      <c r="R137" s="13" t="s">
        <v>295</v>
      </c>
      <c r="S137" s="35">
        <v>8935</v>
      </c>
      <c r="T137" s="35">
        <v>5258</v>
      </c>
      <c r="U137" s="35">
        <v>8097</v>
      </c>
      <c r="V137" s="35">
        <v>7937</v>
      </c>
      <c r="W137" s="35">
        <v>8786</v>
      </c>
      <c r="X137" s="35"/>
      <c r="Y137" s="53">
        <f t="shared" ref="Y137:Y200" si="154">VALUE(LEFT($R137,LEN($R137)-2))</f>
        <v>39</v>
      </c>
      <c r="Z137" s="52" t="str">
        <f t="shared" ref="Z137:Z200" si="155">RIGHT(LEFT($R137,LEN($R137)),2)</f>
        <v>FS</v>
      </c>
      <c r="AA137" s="52" t="str">
        <f t="shared" ref="AA137:AA200" si="156">IF(Z137="NN","NN",LEFT(RIGHT($R137,2),2))</f>
        <v>FS</v>
      </c>
      <c r="AB137" s="1"/>
      <c r="AC137" s="128">
        <f t="shared" ref="AC137:AC200" si="157">S137/S$345</f>
        <v>2.4812042185192529E-3</v>
      </c>
      <c r="AD137" s="128">
        <f t="shared" ref="AD137:AD200" si="158">T137/T$345</f>
        <v>2.5182740100520226E-3</v>
      </c>
      <c r="AE137" s="128">
        <f t="shared" ref="AE137:AE200" si="159">U137/U$345</f>
        <v>2.591451315152741E-3</v>
      </c>
      <c r="AF137" s="128">
        <f t="shared" ref="AF137:AF200" si="160">V137/V$345</f>
        <v>2.629085027398862E-3</v>
      </c>
      <c r="AG137" s="128">
        <f t="shared" ref="AG137:AG200" si="161">W137/W$345</f>
        <v>2.490847849340277E-3</v>
      </c>
      <c r="AI137" s="129">
        <f t="shared" si="127"/>
        <v>0.95099999999999996</v>
      </c>
      <c r="AJ137" s="51">
        <f t="shared" si="127"/>
        <v>0.90800000000000003</v>
      </c>
      <c r="AK137" s="48">
        <f t="shared" si="127"/>
        <v>0.95899999999999996</v>
      </c>
      <c r="AL137" s="51">
        <f t="shared" si="127"/>
        <v>0.93200000000000005</v>
      </c>
      <c r="AM137" s="49">
        <f t="shared" si="127"/>
        <v>0.96099999999999997</v>
      </c>
      <c r="AN137" s="15"/>
      <c r="AO137" s="106">
        <f t="shared" si="129"/>
        <v>0.88102872509546959</v>
      </c>
      <c r="AP137" s="106">
        <f t="shared" si="130"/>
        <v>0.8494602439912381</v>
      </c>
      <c r="AQ137" s="106">
        <f t="shared" si="131"/>
        <v>0.90453774006797771</v>
      </c>
      <c r="AR137" s="106">
        <f t="shared" si="132"/>
        <v>0.87857204372538078</v>
      </c>
      <c r="AS137" s="106">
        <f t="shared" si="133"/>
        <v>0.91414184533814757</v>
      </c>
      <c r="AT137" s="15"/>
      <c r="AU137" s="106">
        <f t="shared" si="107"/>
        <v>-0.11897127490453041</v>
      </c>
      <c r="AV137" s="106">
        <f t="shared" si="108"/>
        <v>-0.1505397560087619</v>
      </c>
      <c r="AW137" s="106">
        <f t="shared" si="109"/>
        <v>-9.5462259932022286E-2</v>
      </c>
      <c r="AX137" s="106">
        <f t="shared" si="110"/>
        <v>-0.12142795627461922</v>
      </c>
      <c r="AY137" s="106">
        <f t="shared" si="111"/>
        <v>-8.5858154661852426E-2</v>
      </c>
      <c r="AZ137" s="15"/>
      <c r="BA137" s="106">
        <f t="shared" ref="BA137:BA200" si="162">AU137*AU$346</f>
        <v>-0.11897127490453041</v>
      </c>
      <c r="BB137" s="106">
        <f t="shared" ref="BB137:BB200" si="163">AV137*AV$346</f>
        <v>-0.1505397560087619</v>
      </c>
      <c r="BC137" s="106">
        <f t="shared" ref="BC137:BC200" si="164">AW137*$AW$346</f>
        <v>-9.5462259932022286E-2</v>
      </c>
      <c r="BD137" s="107">
        <f t="shared" ref="BD137:BD200" si="165">AX137*AX$346</f>
        <v>-0.12142795627461922</v>
      </c>
      <c r="BE137" s="106">
        <f t="shared" ref="BE137:BE200" si="166">AY137*AY$346</f>
        <v>-8.5858154661852426E-2</v>
      </c>
      <c r="BF137" s="109"/>
      <c r="BG137" s="223" t="str">
        <f t="shared" ref="BG137:BG200" si="167">CONCATENATE(Y137,IFERROR(IF(Y137&lt;15,Z137,"XX"),"NNX"))</f>
        <v>39XX</v>
      </c>
      <c r="BH137" s="106">
        <f t="shared" si="112"/>
        <v>0.88102872509546959</v>
      </c>
      <c r="BI137" s="106">
        <f t="shared" si="113"/>
        <v>0.8494602439912381</v>
      </c>
      <c r="BJ137" s="106">
        <f t="shared" si="114"/>
        <v>0.90453774006797771</v>
      </c>
      <c r="BK137" s="106">
        <f t="shared" si="115"/>
        <v>0.87857204372538078</v>
      </c>
      <c r="BL137" s="106">
        <f t="shared" si="116"/>
        <v>0.91414184533814757</v>
      </c>
      <c r="BM137" s="109"/>
      <c r="BN137" s="15">
        <f>IF($Z137="NN",VLOOKUP("N",ylfactors,MATCH(BN$7,'Proposed Factors'!$J$3:$P$3,0),FALSE),IF('Query Result 1'!$Y137&lt;49,VLOOKUP("YA",ylfactors,MATCH(BN$7,'Proposed Factors'!$J$3:$P$3,0),FALSE),VLOOKUP("YB",ylfactors,MATCH(BN$7,'Proposed Factors'!$J$3:$P$3,0),FALSE)))</f>
        <v>1</v>
      </c>
      <c r="BO137" s="15">
        <f>IF($Z137="NN",VLOOKUP("N",ylfactors,MATCH(BO$7,'Proposed Factors'!$J$3:$P$3,0),FALSE),IF('Query Result 1'!$Y137&lt;49,VLOOKUP("YA",ylfactors,MATCH(BO$7,'Proposed Factors'!$J$3:$P$3,0),FALSE),VLOOKUP("YB",ylfactors,MATCH(BO$7,'Proposed Factors'!$J$3:$P$3,0),FALSE)))</f>
        <v>1</v>
      </c>
      <c r="BP137" s="15">
        <f>IF($Z137="NN",VLOOKUP("N",ylfactors,MATCH(BP$7,'Proposed Factors'!$J$3:$P$3,0),FALSE),IF('Query Result 1'!$Y137&lt;49,VLOOKUP("YA",ylfactors,MATCH(BP$7,'Proposed Factors'!$J$3:$P$3,0),FALSE),VLOOKUP("YB",ylfactors,MATCH(BP$7,'Proposed Factors'!$J$3:$P$3,0),FALSE)))</f>
        <v>1</v>
      </c>
      <c r="BQ137" s="15">
        <f>IF($Z137="NN",VLOOKUP("N",ylfactors,MATCH(BQ$7,'Proposed Factors'!$J$3:$P$3,0),FALSE),IF('Query Result 1'!$Y137&lt;49,VLOOKUP("YA",ylfactors,MATCH(BQ$7,'Proposed Factors'!$J$3:$P$3,0),FALSE),VLOOKUP("YB",ylfactors,MATCH(BQ$7,'Proposed Factors'!$J$3:$P$3,0),FALSE)))</f>
        <v>1</v>
      </c>
      <c r="BR137" s="15">
        <f>IF($Z137="NN",VLOOKUP("N",ylfactors,MATCH(BR$7,'Proposed Factors'!$J$3:$P$3,0),FALSE),IF('Query Result 1'!$Y137&lt;49,VLOOKUP("YA",ylfactors,MATCH(BR$7,'Proposed Factors'!$J$3:$P$3,0),FALSE),VLOOKUP("YB",ylfactors,MATCH(BR$7,'Proposed Factors'!$J$3:$P$3,0),FALSE)))</f>
        <v>1</v>
      </c>
      <c r="BS137" s="15"/>
      <c r="BT137" s="15" t="e">
        <f>IF($AA137="NN",1,IF($AA137="YY",VLOOKUP("YY",gsdfactors,MATCH(BT$7,'Proposed Factors'!$J$11:$P$11,0),FALSE),VLOOKUP(CONCATENATE($Z137,$AA137),gsdfactors,MATCH(BT$7,'Proposed Factors'!$J$11:$P$11,0),FALSE)))</f>
        <v>#N/A</v>
      </c>
      <c r="BU137" s="15" t="e">
        <f>IF($AA137="NN",1,IF($AA137="YY",VLOOKUP("YY",gsdfactors,MATCH(BU$7,'Proposed Factors'!$J$11:$P$11,0),FALSE),VLOOKUP(CONCATENATE($Z137,$AA137),gsdfactors,MATCH(BU$7,'Proposed Factors'!$J$11:$P$11,0),FALSE)))</f>
        <v>#N/A</v>
      </c>
      <c r="BV137" s="15" t="e">
        <f>IF($AA137="NN",1,IF($AA137="YY",VLOOKUP("YY",gsdfactors,MATCH(BV$7,'Proposed Factors'!$J$11:$P$11,0),FALSE),VLOOKUP(CONCATENATE($Z137,$AA137),gsdfactors,MATCH(BV$7,'Proposed Factors'!$J$11:$P$11,0),FALSE)))</f>
        <v>#N/A</v>
      </c>
      <c r="BW137" s="15" t="e">
        <f>IF($AA137="NN",1,IF($AA137="YY",VLOOKUP("YY",gsdfactors,MATCH(BW$7,'Proposed Factors'!$J$11:$P$11,0),FALSE),VLOOKUP(CONCATENATE($Z137,$AA137),gsdfactors,MATCH(BW$7,'Proposed Factors'!$J$11:$P$11,0),FALSE)))</f>
        <v>#N/A</v>
      </c>
      <c r="BX137" s="15" t="e">
        <f>IF($AA137="NN",1,IF($AA137="YY",VLOOKUP("YY",gsdfactors,MATCH(BX$7,'Proposed Factors'!$J$11:$P$11,0),FALSE),VLOOKUP(CONCATENATE($Z137,$AA137),gsdfactors,MATCH(BX$7,'Proposed Factors'!$J$11:$P$11,0),FALSE)))</f>
        <v>#N/A</v>
      </c>
      <c r="BZ137" s="55" t="e">
        <f t="shared" si="134"/>
        <v>#N/A</v>
      </c>
      <c r="CA137" s="55" t="e">
        <f t="shared" si="135"/>
        <v>#N/A</v>
      </c>
      <c r="CB137" s="55" t="e">
        <f t="shared" si="136"/>
        <v>#N/A</v>
      </c>
      <c r="CC137" s="55" t="e">
        <f t="shared" si="137"/>
        <v>#N/A</v>
      </c>
      <c r="CD137" s="55" t="e">
        <f t="shared" si="138"/>
        <v>#N/A</v>
      </c>
      <c r="CF137" s="55" t="e">
        <f t="shared" si="139"/>
        <v>#N/A</v>
      </c>
      <c r="CG137" s="55" t="e">
        <f t="shared" si="140"/>
        <v>#N/A</v>
      </c>
      <c r="CH137" s="55" t="e">
        <f t="shared" si="141"/>
        <v>#N/A</v>
      </c>
      <c r="CI137" s="55" t="e">
        <f t="shared" si="142"/>
        <v>#N/A</v>
      </c>
      <c r="CJ137" s="55" t="e">
        <f t="shared" si="143"/>
        <v>#N/A</v>
      </c>
      <c r="CL137" s="55" t="str">
        <f t="shared" si="144"/>
        <v>39FS</v>
      </c>
      <c r="CM137" s="58">
        <f t="shared" si="145"/>
        <v>2.4812042185192529E-3</v>
      </c>
      <c r="CN137" s="58">
        <f t="shared" si="146"/>
        <v>2.5182740100520226E-3</v>
      </c>
      <c r="CO137" s="58">
        <f t="shared" si="147"/>
        <v>2.591451315152741E-3</v>
      </c>
      <c r="CP137" s="58">
        <f t="shared" si="148"/>
        <v>2.629085027398862E-3</v>
      </c>
      <c r="CQ137" s="58">
        <f t="shared" si="149"/>
        <v>2.490847849340277E-3</v>
      </c>
      <c r="CR137" s="5">
        <f t="shared" si="117"/>
        <v>0.88102872509546959</v>
      </c>
      <c r="CS137" s="5">
        <f t="shared" si="118"/>
        <v>0.8494602439912381</v>
      </c>
      <c r="CT137" s="5">
        <f t="shared" si="119"/>
        <v>0.90453774006797771</v>
      </c>
      <c r="CU137" s="5">
        <f t="shared" si="120"/>
        <v>0.87857204372538078</v>
      </c>
      <c r="CV137" s="5">
        <f t="shared" si="121"/>
        <v>0.91414184533814757</v>
      </c>
    </row>
    <row r="138" spans="1:100" x14ac:dyDescent="0.25">
      <c r="A138" s="174" t="str">
        <f t="shared" si="150"/>
        <v>NNNN</v>
      </c>
      <c r="B138" s="174" t="str">
        <f t="shared" si="151"/>
        <v>NNNN</v>
      </c>
      <c r="C138" s="29" t="str">
        <f t="shared" si="152"/>
        <v>NN</v>
      </c>
      <c r="D138" s="29" t="str">
        <f t="shared" si="153"/>
        <v>N</v>
      </c>
      <c r="E138" s="29" t="str">
        <f t="shared" si="128"/>
        <v>N</v>
      </c>
      <c r="F138" s="175" t="s">
        <v>5</v>
      </c>
      <c r="G138" s="175" t="s">
        <v>6</v>
      </c>
      <c r="H138" s="175" t="s">
        <v>8</v>
      </c>
      <c r="I138" s="176">
        <v>22</v>
      </c>
      <c r="J138" s="175" t="s">
        <v>5</v>
      </c>
      <c r="K138" s="175" t="s">
        <v>5</v>
      </c>
      <c r="L138" s="176">
        <v>1528</v>
      </c>
      <c r="M138" s="176">
        <v>640</v>
      </c>
      <c r="N138" s="176">
        <v>1230</v>
      </c>
      <c r="O138" s="176">
        <v>1195</v>
      </c>
      <c r="P138" s="176">
        <v>1483</v>
      </c>
      <c r="Q138" s="1"/>
      <c r="R138" s="13" t="s">
        <v>379</v>
      </c>
      <c r="S138" s="35">
        <v>18102</v>
      </c>
      <c r="T138" s="35">
        <v>10987</v>
      </c>
      <c r="U138" s="35">
        <v>16002</v>
      </c>
      <c r="V138" s="35">
        <v>15595</v>
      </c>
      <c r="W138" s="35">
        <v>17813</v>
      </c>
      <c r="X138" s="35"/>
      <c r="Y138" s="53">
        <f t="shared" si="154"/>
        <v>39</v>
      </c>
      <c r="Z138" s="52" t="str">
        <f t="shared" si="155"/>
        <v>MM</v>
      </c>
      <c r="AA138" s="52" t="str">
        <f t="shared" si="156"/>
        <v>MM</v>
      </c>
      <c r="AB138" s="1"/>
      <c r="AC138" s="128">
        <f t="shared" si="157"/>
        <v>5.0268336612910485E-3</v>
      </c>
      <c r="AD138" s="128">
        <f t="shared" si="158"/>
        <v>5.2621294310463244E-3</v>
      </c>
      <c r="AE138" s="128">
        <f t="shared" si="159"/>
        <v>5.1214528770006373E-3</v>
      </c>
      <c r="AF138" s="128">
        <f t="shared" si="160"/>
        <v>5.165752929606306E-3</v>
      </c>
      <c r="AG138" s="128">
        <f t="shared" si="161"/>
        <v>5.0500196608579961E-3</v>
      </c>
      <c r="AI138" s="129">
        <f t="shared" ref="AI138:AM147" si="168">IFERROR(IF($Z138="NN",VLOOKUP(CONCATENATE(AI$7,"NNXXX"),bdfactors,8,FALSE),VLOOKUP(CONCATENATE(AI$7,$Y138,$Z138),bdfactors,8,FALSE)),VLOOKUP(CONCATENATE(AI$7,$Y138,"XX"),bdfactors,8,FALSE))</f>
        <v>0.95099999999999996</v>
      </c>
      <c r="AJ138" s="51">
        <f t="shared" si="168"/>
        <v>0.90800000000000003</v>
      </c>
      <c r="AK138" s="48">
        <f t="shared" si="168"/>
        <v>0.95899999999999996</v>
      </c>
      <c r="AL138" s="51">
        <f t="shared" si="168"/>
        <v>0.93200000000000005</v>
      </c>
      <c r="AM138" s="49">
        <f t="shared" si="168"/>
        <v>0.96099999999999997</v>
      </c>
      <c r="AN138" s="15"/>
      <c r="AO138" s="106">
        <f t="shared" si="129"/>
        <v>0.88102872509546959</v>
      </c>
      <c r="AP138" s="106">
        <f t="shared" si="130"/>
        <v>0.8494602439912381</v>
      </c>
      <c r="AQ138" s="106">
        <f t="shared" si="131"/>
        <v>0.90453774006797771</v>
      </c>
      <c r="AR138" s="106">
        <f t="shared" si="132"/>
        <v>0.87857204372538078</v>
      </c>
      <c r="AS138" s="106">
        <f t="shared" si="133"/>
        <v>0.91414184533814757</v>
      </c>
      <c r="AT138" s="15"/>
      <c r="AU138" s="106">
        <f t="shared" ref="AU138:AU201" si="169">AO138-1</f>
        <v>-0.11897127490453041</v>
      </c>
      <c r="AV138" s="106">
        <f t="shared" ref="AV138:AV201" si="170">AP138-1</f>
        <v>-0.1505397560087619</v>
      </c>
      <c r="AW138" s="106">
        <f t="shared" ref="AW138:AW201" si="171">AQ138-1</f>
        <v>-9.5462259932022286E-2</v>
      </c>
      <c r="AX138" s="106">
        <f t="shared" ref="AX138:AX201" si="172">AR138-1</f>
        <v>-0.12142795627461922</v>
      </c>
      <c r="AY138" s="106">
        <f t="shared" ref="AY138:AY201" si="173">AS138-1</f>
        <v>-8.5858154661852426E-2</v>
      </c>
      <c r="AZ138" s="15"/>
      <c r="BA138" s="106">
        <f t="shared" si="162"/>
        <v>-0.11897127490453041</v>
      </c>
      <c r="BB138" s="106">
        <f t="shared" si="163"/>
        <v>-0.1505397560087619</v>
      </c>
      <c r="BC138" s="106">
        <f t="shared" si="164"/>
        <v>-9.5462259932022286E-2</v>
      </c>
      <c r="BD138" s="107">
        <f t="shared" si="165"/>
        <v>-0.12142795627461922</v>
      </c>
      <c r="BE138" s="106">
        <f t="shared" si="166"/>
        <v>-8.5858154661852426E-2</v>
      </c>
      <c r="BF138" s="109"/>
      <c r="BG138" s="223" t="str">
        <f t="shared" si="167"/>
        <v>39XX</v>
      </c>
      <c r="BH138" s="106">
        <f t="shared" ref="BH138:BH201" si="174">BA138+1</f>
        <v>0.88102872509546959</v>
      </c>
      <c r="BI138" s="106">
        <f t="shared" ref="BI138:BI201" si="175">BB138+1</f>
        <v>0.8494602439912381</v>
      </c>
      <c r="BJ138" s="106">
        <f t="shared" ref="BJ138:BJ201" si="176">BC138+1</f>
        <v>0.90453774006797771</v>
      </c>
      <c r="BK138" s="106">
        <f t="shared" ref="BK138:BK201" si="177">BD138+1</f>
        <v>0.87857204372538078</v>
      </c>
      <c r="BL138" s="106">
        <f t="shared" ref="BL138:BL201" si="178">BE138+1</f>
        <v>0.91414184533814757</v>
      </c>
      <c r="BM138" s="109"/>
      <c r="BN138" s="15">
        <f>IF($Z138="NN",VLOOKUP("N",ylfactors,MATCH(BN$7,'Proposed Factors'!$J$3:$P$3,0),FALSE),IF('Query Result 1'!$Y138&lt;49,VLOOKUP("YA",ylfactors,MATCH(BN$7,'Proposed Factors'!$J$3:$P$3,0),FALSE),VLOOKUP("YB",ylfactors,MATCH(BN$7,'Proposed Factors'!$J$3:$P$3,0),FALSE)))</f>
        <v>1</v>
      </c>
      <c r="BO138" s="15">
        <f>IF($Z138="NN",VLOOKUP("N",ylfactors,MATCH(BO$7,'Proposed Factors'!$J$3:$P$3,0),FALSE),IF('Query Result 1'!$Y138&lt;49,VLOOKUP("YA",ylfactors,MATCH(BO$7,'Proposed Factors'!$J$3:$P$3,0),FALSE),VLOOKUP("YB",ylfactors,MATCH(BO$7,'Proposed Factors'!$J$3:$P$3,0),FALSE)))</f>
        <v>1</v>
      </c>
      <c r="BP138" s="15">
        <f>IF($Z138="NN",VLOOKUP("N",ylfactors,MATCH(BP$7,'Proposed Factors'!$J$3:$P$3,0),FALSE),IF('Query Result 1'!$Y138&lt;49,VLOOKUP("YA",ylfactors,MATCH(BP$7,'Proposed Factors'!$J$3:$P$3,0),FALSE),VLOOKUP("YB",ylfactors,MATCH(BP$7,'Proposed Factors'!$J$3:$P$3,0),FALSE)))</f>
        <v>1</v>
      </c>
      <c r="BQ138" s="15">
        <f>IF($Z138="NN",VLOOKUP("N",ylfactors,MATCH(BQ$7,'Proposed Factors'!$J$3:$P$3,0),FALSE),IF('Query Result 1'!$Y138&lt;49,VLOOKUP("YA",ylfactors,MATCH(BQ$7,'Proposed Factors'!$J$3:$P$3,0),FALSE),VLOOKUP("YB",ylfactors,MATCH(BQ$7,'Proposed Factors'!$J$3:$P$3,0),FALSE)))</f>
        <v>1</v>
      </c>
      <c r="BR138" s="15">
        <f>IF($Z138="NN",VLOOKUP("N",ylfactors,MATCH(BR$7,'Proposed Factors'!$J$3:$P$3,0),FALSE),IF('Query Result 1'!$Y138&lt;49,VLOOKUP("YA",ylfactors,MATCH(BR$7,'Proposed Factors'!$J$3:$P$3,0),FALSE),VLOOKUP("YB",ylfactors,MATCH(BR$7,'Proposed Factors'!$J$3:$P$3,0),FALSE)))</f>
        <v>1</v>
      </c>
      <c r="BS138" s="15"/>
      <c r="BT138" s="15" t="e">
        <f>IF($AA138="NN",1,IF($AA138="YY",VLOOKUP("YY",gsdfactors,MATCH(BT$7,'Proposed Factors'!$J$11:$P$11,0),FALSE),VLOOKUP(CONCATENATE($Z138,$AA138),gsdfactors,MATCH(BT$7,'Proposed Factors'!$J$11:$P$11,0),FALSE)))</f>
        <v>#N/A</v>
      </c>
      <c r="BU138" s="15" t="e">
        <f>IF($AA138="NN",1,IF($AA138="YY",VLOOKUP("YY",gsdfactors,MATCH(BU$7,'Proposed Factors'!$J$11:$P$11,0),FALSE),VLOOKUP(CONCATENATE($Z138,$AA138),gsdfactors,MATCH(BU$7,'Proposed Factors'!$J$11:$P$11,0),FALSE)))</f>
        <v>#N/A</v>
      </c>
      <c r="BV138" s="15" t="e">
        <f>IF($AA138="NN",1,IF($AA138="YY",VLOOKUP("YY",gsdfactors,MATCH(BV$7,'Proposed Factors'!$J$11:$P$11,0),FALSE),VLOOKUP(CONCATENATE($Z138,$AA138),gsdfactors,MATCH(BV$7,'Proposed Factors'!$J$11:$P$11,0),FALSE)))</f>
        <v>#N/A</v>
      </c>
      <c r="BW138" s="15" t="e">
        <f>IF($AA138="NN",1,IF($AA138="YY",VLOOKUP("YY",gsdfactors,MATCH(BW$7,'Proposed Factors'!$J$11:$P$11,0),FALSE),VLOOKUP(CONCATENATE($Z138,$AA138),gsdfactors,MATCH(BW$7,'Proposed Factors'!$J$11:$P$11,0),FALSE)))</f>
        <v>#N/A</v>
      </c>
      <c r="BX138" s="15" t="e">
        <f>IF($AA138="NN",1,IF($AA138="YY",VLOOKUP("YY",gsdfactors,MATCH(BX$7,'Proposed Factors'!$J$11:$P$11,0),FALSE),VLOOKUP(CONCATENATE($Z138,$AA138),gsdfactors,MATCH(BX$7,'Proposed Factors'!$J$11:$P$11,0),FALSE)))</f>
        <v>#N/A</v>
      </c>
      <c r="BZ138" s="55" t="e">
        <f t="shared" si="134"/>
        <v>#N/A</v>
      </c>
      <c r="CA138" s="55" t="e">
        <f t="shared" si="135"/>
        <v>#N/A</v>
      </c>
      <c r="CB138" s="55" t="e">
        <f t="shared" si="136"/>
        <v>#N/A</v>
      </c>
      <c r="CC138" s="55" t="e">
        <f t="shared" si="137"/>
        <v>#N/A</v>
      </c>
      <c r="CD138" s="55" t="e">
        <f t="shared" si="138"/>
        <v>#N/A</v>
      </c>
      <c r="CF138" s="55" t="e">
        <f t="shared" si="139"/>
        <v>#N/A</v>
      </c>
      <c r="CG138" s="55" t="e">
        <f t="shared" si="140"/>
        <v>#N/A</v>
      </c>
      <c r="CH138" s="55" t="e">
        <f t="shared" si="141"/>
        <v>#N/A</v>
      </c>
      <c r="CI138" s="55" t="e">
        <f t="shared" si="142"/>
        <v>#N/A</v>
      </c>
      <c r="CJ138" s="55" t="e">
        <f t="shared" si="143"/>
        <v>#N/A</v>
      </c>
      <c r="CL138" s="55" t="str">
        <f t="shared" si="144"/>
        <v>39MM</v>
      </c>
      <c r="CM138" s="58">
        <f t="shared" si="145"/>
        <v>5.0268336612910485E-3</v>
      </c>
      <c r="CN138" s="58">
        <f t="shared" si="146"/>
        <v>5.2621294310463244E-3</v>
      </c>
      <c r="CO138" s="58">
        <f t="shared" si="147"/>
        <v>5.1214528770006373E-3</v>
      </c>
      <c r="CP138" s="58">
        <f t="shared" si="148"/>
        <v>5.165752929606306E-3</v>
      </c>
      <c r="CQ138" s="58">
        <f t="shared" si="149"/>
        <v>5.0500196608579961E-3</v>
      </c>
      <c r="CR138" s="5">
        <f t="shared" ref="CR138:CR201" si="179">BH138</f>
        <v>0.88102872509546959</v>
      </c>
      <c r="CS138" s="5">
        <f t="shared" ref="CS138:CS201" si="180">BI138</f>
        <v>0.8494602439912381</v>
      </c>
      <c r="CT138" s="5">
        <f t="shared" ref="CT138:CT201" si="181">BJ138</f>
        <v>0.90453774006797771</v>
      </c>
      <c r="CU138" s="5">
        <f t="shared" ref="CU138:CU201" si="182">BK138</f>
        <v>0.87857204372538078</v>
      </c>
      <c r="CV138" s="5">
        <f t="shared" ref="CV138:CV201" si="183">BL138</f>
        <v>0.91414184533814757</v>
      </c>
    </row>
    <row r="139" spans="1:100" x14ac:dyDescent="0.25">
      <c r="A139" s="174" t="str">
        <f t="shared" si="150"/>
        <v>NNNN</v>
      </c>
      <c r="B139" s="174" t="str">
        <f t="shared" si="151"/>
        <v>NNNN</v>
      </c>
      <c r="C139" s="29" t="str">
        <f t="shared" si="152"/>
        <v>NN</v>
      </c>
      <c r="D139" s="29" t="str">
        <f t="shared" si="153"/>
        <v>N</v>
      </c>
      <c r="E139" s="29" t="str">
        <f t="shared" si="128"/>
        <v>N</v>
      </c>
      <c r="F139" s="175" t="s">
        <v>5</v>
      </c>
      <c r="G139" s="175" t="s">
        <v>6</v>
      </c>
      <c r="H139" s="175" t="s">
        <v>8</v>
      </c>
      <c r="I139" s="176">
        <v>23</v>
      </c>
      <c r="J139" s="175" t="s">
        <v>5</v>
      </c>
      <c r="K139" s="175" t="s">
        <v>5</v>
      </c>
      <c r="L139" s="176">
        <v>1591</v>
      </c>
      <c r="M139" s="176">
        <v>691</v>
      </c>
      <c r="N139" s="176">
        <v>1302</v>
      </c>
      <c r="O139" s="176">
        <v>1273</v>
      </c>
      <c r="P139" s="176">
        <v>1547</v>
      </c>
      <c r="Q139" s="1"/>
      <c r="R139" s="13" t="s">
        <v>463</v>
      </c>
      <c r="S139" s="35">
        <v>7644</v>
      </c>
      <c r="T139" s="35">
        <v>4062</v>
      </c>
      <c r="U139" s="35">
        <v>6161</v>
      </c>
      <c r="V139" s="35">
        <v>5937</v>
      </c>
      <c r="W139" s="35">
        <v>7443</v>
      </c>
      <c r="X139" s="35"/>
      <c r="Y139" s="53">
        <f t="shared" si="154"/>
        <v>39</v>
      </c>
      <c r="Z139" s="52" t="str">
        <f t="shared" si="155"/>
        <v>MS</v>
      </c>
      <c r="AA139" s="52" t="str">
        <f t="shared" si="156"/>
        <v>MS</v>
      </c>
      <c r="AB139" s="1"/>
      <c r="AC139" s="128">
        <f t="shared" si="157"/>
        <v>2.1227000611484239E-3</v>
      </c>
      <c r="AD139" s="128">
        <f t="shared" si="158"/>
        <v>1.945460066342966E-3</v>
      </c>
      <c r="AE139" s="128">
        <f t="shared" si="159"/>
        <v>1.9718329693288921E-3</v>
      </c>
      <c r="AF139" s="128">
        <f t="shared" si="160"/>
        <v>1.9665966747722118E-3</v>
      </c>
      <c r="AG139" s="128">
        <f t="shared" si="161"/>
        <v>2.1101047738037422E-3</v>
      </c>
      <c r="AI139" s="129">
        <f t="shared" si="168"/>
        <v>0.95099999999999996</v>
      </c>
      <c r="AJ139" s="51">
        <f t="shared" si="168"/>
        <v>0.90800000000000003</v>
      </c>
      <c r="AK139" s="48">
        <f t="shared" si="168"/>
        <v>0.95899999999999996</v>
      </c>
      <c r="AL139" s="51">
        <f t="shared" si="168"/>
        <v>0.93200000000000005</v>
      </c>
      <c r="AM139" s="49">
        <f t="shared" si="168"/>
        <v>0.96099999999999997</v>
      </c>
      <c r="AN139" s="15"/>
      <c r="AO139" s="106">
        <f t="shared" si="129"/>
        <v>0.88102872509546959</v>
      </c>
      <c r="AP139" s="106">
        <f t="shared" si="130"/>
        <v>0.8494602439912381</v>
      </c>
      <c r="AQ139" s="106">
        <f t="shared" si="131"/>
        <v>0.90453774006797771</v>
      </c>
      <c r="AR139" s="106">
        <f t="shared" si="132"/>
        <v>0.87857204372538078</v>
      </c>
      <c r="AS139" s="106">
        <f t="shared" si="133"/>
        <v>0.91414184533814757</v>
      </c>
      <c r="AT139" s="15"/>
      <c r="AU139" s="106">
        <f t="shared" si="169"/>
        <v>-0.11897127490453041</v>
      </c>
      <c r="AV139" s="106">
        <f t="shared" si="170"/>
        <v>-0.1505397560087619</v>
      </c>
      <c r="AW139" s="106">
        <f t="shared" si="171"/>
        <v>-9.5462259932022286E-2</v>
      </c>
      <c r="AX139" s="106">
        <f t="shared" si="172"/>
        <v>-0.12142795627461922</v>
      </c>
      <c r="AY139" s="106">
        <f t="shared" si="173"/>
        <v>-8.5858154661852426E-2</v>
      </c>
      <c r="AZ139" s="15"/>
      <c r="BA139" s="106">
        <f t="shared" si="162"/>
        <v>-0.11897127490453041</v>
      </c>
      <c r="BB139" s="106">
        <f t="shared" si="163"/>
        <v>-0.1505397560087619</v>
      </c>
      <c r="BC139" s="106">
        <f t="shared" si="164"/>
        <v>-9.5462259932022286E-2</v>
      </c>
      <c r="BD139" s="107">
        <f t="shared" si="165"/>
        <v>-0.12142795627461922</v>
      </c>
      <c r="BE139" s="106">
        <f t="shared" si="166"/>
        <v>-8.5858154661852426E-2</v>
      </c>
      <c r="BF139" s="109"/>
      <c r="BG139" s="223" t="str">
        <f t="shared" si="167"/>
        <v>39XX</v>
      </c>
      <c r="BH139" s="106">
        <f t="shared" si="174"/>
        <v>0.88102872509546959</v>
      </c>
      <c r="BI139" s="106">
        <f t="shared" si="175"/>
        <v>0.8494602439912381</v>
      </c>
      <c r="BJ139" s="106">
        <f t="shared" si="176"/>
        <v>0.90453774006797771</v>
      </c>
      <c r="BK139" s="106">
        <f t="shared" si="177"/>
        <v>0.87857204372538078</v>
      </c>
      <c r="BL139" s="106">
        <f t="shared" si="178"/>
        <v>0.91414184533814757</v>
      </c>
      <c r="BM139" s="109"/>
      <c r="BN139" s="15">
        <f>IF($Z139="NN",VLOOKUP("N",ylfactors,MATCH(BN$7,'Proposed Factors'!$J$3:$P$3,0),FALSE),IF('Query Result 1'!$Y139&lt;49,VLOOKUP("YA",ylfactors,MATCH(BN$7,'Proposed Factors'!$J$3:$P$3,0),FALSE),VLOOKUP("YB",ylfactors,MATCH(BN$7,'Proposed Factors'!$J$3:$P$3,0),FALSE)))</f>
        <v>1</v>
      </c>
      <c r="BO139" s="15">
        <f>IF($Z139="NN",VLOOKUP("N",ylfactors,MATCH(BO$7,'Proposed Factors'!$J$3:$P$3,0),FALSE),IF('Query Result 1'!$Y139&lt;49,VLOOKUP("YA",ylfactors,MATCH(BO$7,'Proposed Factors'!$J$3:$P$3,0),FALSE),VLOOKUP("YB",ylfactors,MATCH(BO$7,'Proposed Factors'!$J$3:$P$3,0),FALSE)))</f>
        <v>1</v>
      </c>
      <c r="BP139" s="15">
        <f>IF($Z139="NN",VLOOKUP("N",ylfactors,MATCH(BP$7,'Proposed Factors'!$J$3:$P$3,0),FALSE),IF('Query Result 1'!$Y139&lt;49,VLOOKUP("YA",ylfactors,MATCH(BP$7,'Proposed Factors'!$J$3:$P$3,0),FALSE),VLOOKUP("YB",ylfactors,MATCH(BP$7,'Proposed Factors'!$J$3:$P$3,0),FALSE)))</f>
        <v>1</v>
      </c>
      <c r="BQ139" s="15">
        <f>IF($Z139="NN",VLOOKUP("N",ylfactors,MATCH(BQ$7,'Proposed Factors'!$J$3:$P$3,0),FALSE),IF('Query Result 1'!$Y139&lt;49,VLOOKUP("YA",ylfactors,MATCH(BQ$7,'Proposed Factors'!$J$3:$P$3,0),FALSE),VLOOKUP("YB",ylfactors,MATCH(BQ$7,'Proposed Factors'!$J$3:$P$3,0),FALSE)))</f>
        <v>1</v>
      </c>
      <c r="BR139" s="15">
        <f>IF($Z139="NN",VLOOKUP("N",ylfactors,MATCH(BR$7,'Proposed Factors'!$J$3:$P$3,0),FALSE),IF('Query Result 1'!$Y139&lt;49,VLOOKUP("YA",ylfactors,MATCH(BR$7,'Proposed Factors'!$J$3:$P$3,0),FALSE),VLOOKUP("YB",ylfactors,MATCH(BR$7,'Proposed Factors'!$J$3:$P$3,0),FALSE)))</f>
        <v>1</v>
      </c>
      <c r="BS139" s="15"/>
      <c r="BT139" s="15" t="e">
        <f>IF($AA139="NN",1,IF($AA139="YY",VLOOKUP("YY",gsdfactors,MATCH(BT$7,'Proposed Factors'!$J$11:$P$11,0),FALSE),VLOOKUP(CONCATENATE($Z139,$AA139),gsdfactors,MATCH(BT$7,'Proposed Factors'!$J$11:$P$11,0),FALSE)))</f>
        <v>#N/A</v>
      </c>
      <c r="BU139" s="15" t="e">
        <f>IF($AA139="NN",1,IF($AA139="YY",VLOOKUP("YY",gsdfactors,MATCH(BU$7,'Proposed Factors'!$J$11:$P$11,0),FALSE),VLOOKUP(CONCATENATE($Z139,$AA139),gsdfactors,MATCH(BU$7,'Proposed Factors'!$J$11:$P$11,0),FALSE)))</f>
        <v>#N/A</v>
      </c>
      <c r="BV139" s="15" t="e">
        <f>IF($AA139="NN",1,IF($AA139="YY",VLOOKUP("YY",gsdfactors,MATCH(BV$7,'Proposed Factors'!$J$11:$P$11,0),FALSE),VLOOKUP(CONCATENATE($Z139,$AA139),gsdfactors,MATCH(BV$7,'Proposed Factors'!$J$11:$P$11,0),FALSE)))</f>
        <v>#N/A</v>
      </c>
      <c r="BW139" s="15" t="e">
        <f>IF($AA139="NN",1,IF($AA139="YY",VLOOKUP("YY",gsdfactors,MATCH(BW$7,'Proposed Factors'!$J$11:$P$11,0),FALSE),VLOOKUP(CONCATENATE($Z139,$AA139),gsdfactors,MATCH(BW$7,'Proposed Factors'!$J$11:$P$11,0),FALSE)))</f>
        <v>#N/A</v>
      </c>
      <c r="BX139" s="15" t="e">
        <f>IF($AA139="NN",1,IF($AA139="YY",VLOOKUP("YY",gsdfactors,MATCH(BX$7,'Proposed Factors'!$J$11:$P$11,0),FALSE),VLOOKUP(CONCATENATE($Z139,$AA139),gsdfactors,MATCH(BX$7,'Proposed Factors'!$J$11:$P$11,0),FALSE)))</f>
        <v>#N/A</v>
      </c>
      <c r="BZ139" s="55" t="e">
        <f t="shared" si="134"/>
        <v>#N/A</v>
      </c>
      <c r="CA139" s="55" t="e">
        <f t="shared" si="135"/>
        <v>#N/A</v>
      </c>
      <c r="CB139" s="55" t="e">
        <f t="shared" si="136"/>
        <v>#N/A</v>
      </c>
      <c r="CC139" s="55" t="e">
        <f t="shared" si="137"/>
        <v>#N/A</v>
      </c>
      <c r="CD139" s="55" t="e">
        <f t="shared" si="138"/>
        <v>#N/A</v>
      </c>
      <c r="CF139" s="55" t="e">
        <f t="shared" si="139"/>
        <v>#N/A</v>
      </c>
      <c r="CG139" s="55" t="e">
        <f t="shared" si="140"/>
        <v>#N/A</v>
      </c>
      <c r="CH139" s="55" t="e">
        <f t="shared" si="141"/>
        <v>#N/A</v>
      </c>
      <c r="CI139" s="55" t="e">
        <f t="shared" si="142"/>
        <v>#N/A</v>
      </c>
      <c r="CJ139" s="55" t="e">
        <f t="shared" si="143"/>
        <v>#N/A</v>
      </c>
      <c r="CL139" s="55" t="str">
        <f t="shared" si="144"/>
        <v>39MS</v>
      </c>
      <c r="CM139" s="58">
        <f t="shared" si="145"/>
        <v>2.1227000611484239E-3</v>
      </c>
      <c r="CN139" s="58">
        <f t="shared" si="146"/>
        <v>1.945460066342966E-3</v>
      </c>
      <c r="CO139" s="58">
        <f t="shared" si="147"/>
        <v>1.9718329693288921E-3</v>
      </c>
      <c r="CP139" s="58">
        <f t="shared" si="148"/>
        <v>1.9665966747722118E-3</v>
      </c>
      <c r="CQ139" s="58">
        <f t="shared" si="149"/>
        <v>2.1101047738037422E-3</v>
      </c>
      <c r="CR139" s="5">
        <f t="shared" si="179"/>
        <v>0.88102872509546959</v>
      </c>
      <c r="CS139" s="5">
        <f t="shared" si="180"/>
        <v>0.8494602439912381</v>
      </c>
      <c r="CT139" s="5">
        <f t="shared" si="181"/>
        <v>0.90453774006797771</v>
      </c>
      <c r="CU139" s="5">
        <f t="shared" si="182"/>
        <v>0.87857204372538078</v>
      </c>
      <c r="CV139" s="5">
        <f t="shared" si="183"/>
        <v>0.91414184533814757</v>
      </c>
    </row>
    <row r="140" spans="1:100" x14ac:dyDescent="0.25">
      <c r="A140" s="174" t="str">
        <f t="shared" si="150"/>
        <v>NNNN</v>
      </c>
      <c r="B140" s="174" t="str">
        <f t="shared" si="151"/>
        <v>NNNN</v>
      </c>
      <c r="C140" s="29" t="str">
        <f t="shared" si="152"/>
        <v>NN</v>
      </c>
      <c r="D140" s="29" t="str">
        <f t="shared" si="153"/>
        <v>N</v>
      </c>
      <c r="E140" s="29" t="str">
        <f t="shared" si="128"/>
        <v>N</v>
      </c>
      <c r="F140" s="175" t="s">
        <v>5</v>
      </c>
      <c r="G140" s="175" t="s">
        <v>6</v>
      </c>
      <c r="H140" s="175" t="s">
        <v>8</v>
      </c>
      <c r="I140" s="176">
        <v>24</v>
      </c>
      <c r="J140" s="175" t="s">
        <v>5</v>
      </c>
      <c r="K140" s="175" t="s">
        <v>5</v>
      </c>
      <c r="L140" s="176">
        <v>1522</v>
      </c>
      <c r="M140" s="176">
        <v>647</v>
      </c>
      <c r="N140" s="176">
        <v>1251</v>
      </c>
      <c r="O140" s="176">
        <v>1209</v>
      </c>
      <c r="P140" s="176">
        <v>1468</v>
      </c>
      <c r="Q140" s="1"/>
      <c r="R140" s="13" t="s">
        <v>175</v>
      </c>
      <c r="S140" s="35">
        <v>6170</v>
      </c>
      <c r="T140" s="35">
        <v>2087</v>
      </c>
      <c r="U140" s="35">
        <v>4620</v>
      </c>
      <c r="V140" s="35">
        <v>4490</v>
      </c>
      <c r="W140" s="35">
        <v>5887</v>
      </c>
      <c r="X140" s="35"/>
      <c r="Y140" s="53">
        <f t="shared" si="154"/>
        <v>3</v>
      </c>
      <c r="Z140" s="52" t="str">
        <f t="shared" si="155"/>
        <v>FM</v>
      </c>
      <c r="AA140" s="52" t="str">
        <f t="shared" si="156"/>
        <v>FM</v>
      </c>
      <c r="AB140" s="1"/>
      <c r="AC140" s="128">
        <f t="shared" si="157"/>
        <v>1.7133777311990812E-3</v>
      </c>
      <c r="AD140" s="128">
        <f t="shared" si="158"/>
        <v>9.9955075294381351E-4</v>
      </c>
      <c r="AE140" s="128">
        <f t="shared" si="159"/>
        <v>1.4786346888978218E-3</v>
      </c>
      <c r="AF140" s="128">
        <f t="shared" si="160"/>
        <v>1.4872863516468301E-3</v>
      </c>
      <c r="AG140" s="128">
        <f t="shared" si="161"/>
        <v>1.66897578978673E-3</v>
      </c>
      <c r="AI140" s="129">
        <f t="shared" si="168"/>
        <v>1.319</v>
      </c>
      <c r="AJ140" s="51">
        <f t="shared" si="168"/>
        <v>1.1779999999999999</v>
      </c>
      <c r="AK140" s="48">
        <f t="shared" si="168"/>
        <v>1.171</v>
      </c>
      <c r="AL140" s="51">
        <f t="shared" si="168"/>
        <v>1.2170000000000001</v>
      </c>
      <c r="AM140" s="49">
        <f t="shared" si="168"/>
        <v>1.123</v>
      </c>
      <c r="AN140" s="15"/>
      <c r="AO140" s="106">
        <f t="shared" si="129"/>
        <v>1.2219525640388269</v>
      </c>
      <c r="AP140" s="106">
        <f t="shared" si="130"/>
        <v>1.1020530478212316</v>
      </c>
      <c r="AQ140" s="106">
        <f t="shared" si="131"/>
        <v>1.1044981163916601</v>
      </c>
      <c r="AR140" s="106">
        <f t="shared" si="132"/>
        <v>1.147234095722949</v>
      </c>
      <c r="AS140" s="106">
        <f t="shared" si="133"/>
        <v>1.068242759952903</v>
      </c>
      <c r="AT140" s="15"/>
      <c r="AU140" s="106">
        <f t="shared" si="169"/>
        <v>0.2219525640388269</v>
      </c>
      <c r="AV140" s="106">
        <f t="shared" si="170"/>
        <v>0.10205304782123159</v>
      </c>
      <c r="AW140" s="106">
        <f t="shared" si="171"/>
        <v>0.10449811639166007</v>
      </c>
      <c r="AX140" s="106">
        <f t="shared" si="172"/>
        <v>0.14723409572294899</v>
      </c>
      <c r="AY140" s="106">
        <f t="shared" si="173"/>
        <v>6.8242759952902965E-2</v>
      </c>
      <c r="AZ140" s="15"/>
      <c r="BA140" s="106">
        <f t="shared" si="162"/>
        <v>0.2219525640388269</v>
      </c>
      <c r="BB140" s="106">
        <f t="shared" si="163"/>
        <v>0.10205304782123159</v>
      </c>
      <c r="BC140" s="106">
        <f t="shared" si="164"/>
        <v>0.10449811639166007</v>
      </c>
      <c r="BD140" s="107">
        <f t="shared" si="165"/>
        <v>0.14723409572294899</v>
      </c>
      <c r="BE140" s="106">
        <f t="shared" si="166"/>
        <v>6.8242759952902965E-2</v>
      </c>
      <c r="BF140" s="109"/>
      <c r="BG140" s="223" t="str">
        <f t="shared" si="167"/>
        <v>3FM</v>
      </c>
      <c r="BH140" s="106">
        <f t="shared" si="174"/>
        <v>1.2219525640388269</v>
      </c>
      <c r="BI140" s="106">
        <f t="shared" si="175"/>
        <v>1.1020530478212316</v>
      </c>
      <c r="BJ140" s="106">
        <f t="shared" si="176"/>
        <v>1.1044981163916601</v>
      </c>
      <c r="BK140" s="106">
        <f t="shared" si="177"/>
        <v>1.147234095722949</v>
      </c>
      <c r="BL140" s="106">
        <f t="shared" si="178"/>
        <v>1.068242759952903</v>
      </c>
      <c r="BM140" s="109"/>
      <c r="BN140" s="15">
        <f>IF($Z140="NN",VLOOKUP("N",ylfactors,MATCH(BN$7,'Proposed Factors'!$J$3:$P$3,0),FALSE),IF('Query Result 1'!$Y140&lt;49,VLOOKUP("YA",ylfactors,MATCH(BN$7,'Proposed Factors'!$J$3:$P$3,0),FALSE),VLOOKUP("YB",ylfactors,MATCH(BN$7,'Proposed Factors'!$J$3:$P$3,0),FALSE)))</f>
        <v>1</v>
      </c>
      <c r="BO140" s="15">
        <f>IF($Z140="NN",VLOOKUP("N",ylfactors,MATCH(BO$7,'Proposed Factors'!$J$3:$P$3,0),FALSE),IF('Query Result 1'!$Y140&lt;49,VLOOKUP("YA",ylfactors,MATCH(BO$7,'Proposed Factors'!$J$3:$P$3,0),FALSE),VLOOKUP("YB",ylfactors,MATCH(BO$7,'Proposed Factors'!$J$3:$P$3,0),FALSE)))</f>
        <v>1</v>
      </c>
      <c r="BP140" s="15">
        <f>IF($Z140="NN",VLOOKUP("N",ylfactors,MATCH(BP$7,'Proposed Factors'!$J$3:$P$3,0),FALSE),IF('Query Result 1'!$Y140&lt;49,VLOOKUP("YA",ylfactors,MATCH(BP$7,'Proposed Factors'!$J$3:$P$3,0),FALSE),VLOOKUP("YB",ylfactors,MATCH(BP$7,'Proposed Factors'!$J$3:$P$3,0),FALSE)))</f>
        <v>1</v>
      </c>
      <c r="BQ140" s="15">
        <f>IF($Z140="NN",VLOOKUP("N",ylfactors,MATCH(BQ$7,'Proposed Factors'!$J$3:$P$3,0),FALSE),IF('Query Result 1'!$Y140&lt;49,VLOOKUP("YA",ylfactors,MATCH(BQ$7,'Proposed Factors'!$J$3:$P$3,0),FALSE),VLOOKUP("YB",ylfactors,MATCH(BQ$7,'Proposed Factors'!$J$3:$P$3,0),FALSE)))</f>
        <v>1</v>
      </c>
      <c r="BR140" s="15">
        <f>IF($Z140="NN",VLOOKUP("N",ylfactors,MATCH(BR$7,'Proposed Factors'!$J$3:$P$3,0),FALSE),IF('Query Result 1'!$Y140&lt;49,VLOOKUP("YA",ylfactors,MATCH(BR$7,'Proposed Factors'!$J$3:$P$3,0),FALSE),VLOOKUP("YB",ylfactors,MATCH(BR$7,'Proposed Factors'!$J$3:$P$3,0),FALSE)))</f>
        <v>1</v>
      </c>
      <c r="BS140" s="15"/>
      <c r="BT140" s="15" t="e">
        <f>IF($AA140="NN",1,IF($AA140="YY",VLOOKUP("YY",gsdfactors,MATCH(BT$7,'Proposed Factors'!$J$11:$P$11,0),FALSE),VLOOKUP(CONCATENATE($Z140,$AA140),gsdfactors,MATCH(BT$7,'Proposed Factors'!$J$11:$P$11,0),FALSE)))</f>
        <v>#N/A</v>
      </c>
      <c r="BU140" s="15" t="e">
        <f>IF($AA140="NN",1,IF($AA140="YY",VLOOKUP("YY",gsdfactors,MATCH(BU$7,'Proposed Factors'!$J$11:$P$11,0),FALSE),VLOOKUP(CONCATENATE($Z140,$AA140),gsdfactors,MATCH(BU$7,'Proposed Factors'!$J$11:$P$11,0),FALSE)))</f>
        <v>#N/A</v>
      </c>
      <c r="BV140" s="15" t="e">
        <f>IF($AA140="NN",1,IF($AA140="YY",VLOOKUP("YY",gsdfactors,MATCH(BV$7,'Proposed Factors'!$J$11:$P$11,0),FALSE),VLOOKUP(CONCATENATE($Z140,$AA140),gsdfactors,MATCH(BV$7,'Proposed Factors'!$J$11:$P$11,0),FALSE)))</f>
        <v>#N/A</v>
      </c>
      <c r="BW140" s="15" t="e">
        <f>IF($AA140="NN",1,IF($AA140="YY",VLOOKUP("YY",gsdfactors,MATCH(BW$7,'Proposed Factors'!$J$11:$P$11,0),FALSE),VLOOKUP(CONCATENATE($Z140,$AA140),gsdfactors,MATCH(BW$7,'Proposed Factors'!$J$11:$P$11,0),FALSE)))</f>
        <v>#N/A</v>
      </c>
      <c r="BX140" s="15" t="e">
        <f>IF($AA140="NN",1,IF($AA140="YY",VLOOKUP("YY",gsdfactors,MATCH(BX$7,'Proposed Factors'!$J$11:$P$11,0),FALSE),VLOOKUP(CONCATENATE($Z140,$AA140),gsdfactors,MATCH(BX$7,'Proposed Factors'!$J$11:$P$11,0),FALSE)))</f>
        <v>#N/A</v>
      </c>
      <c r="BZ140" s="55" t="e">
        <f t="shared" si="134"/>
        <v>#N/A</v>
      </c>
      <c r="CA140" s="55" t="e">
        <f t="shared" si="135"/>
        <v>#N/A</v>
      </c>
      <c r="CB140" s="55" t="e">
        <f t="shared" si="136"/>
        <v>#N/A</v>
      </c>
      <c r="CC140" s="55" t="e">
        <f t="shared" si="137"/>
        <v>#N/A</v>
      </c>
      <c r="CD140" s="55" t="e">
        <f t="shared" si="138"/>
        <v>#N/A</v>
      </c>
      <c r="CF140" s="55" t="e">
        <f t="shared" si="139"/>
        <v>#N/A</v>
      </c>
      <c r="CG140" s="55" t="e">
        <f t="shared" si="140"/>
        <v>#N/A</v>
      </c>
      <c r="CH140" s="55" t="e">
        <f t="shared" si="141"/>
        <v>#N/A</v>
      </c>
      <c r="CI140" s="55" t="e">
        <f t="shared" si="142"/>
        <v>#N/A</v>
      </c>
      <c r="CJ140" s="55" t="e">
        <f t="shared" si="143"/>
        <v>#N/A</v>
      </c>
      <c r="CL140" s="55" t="str">
        <f t="shared" si="144"/>
        <v>3FM</v>
      </c>
      <c r="CM140" s="58">
        <f t="shared" si="145"/>
        <v>1.7133777311990812E-3</v>
      </c>
      <c r="CN140" s="58">
        <f t="shared" si="146"/>
        <v>9.9955075294381351E-4</v>
      </c>
      <c r="CO140" s="58">
        <f t="shared" si="147"/>
        <v>1.4786346888978218E-3</v>
      </c>
      <c r="CP140" s="58">
        <f t="shared" si="148"/>
        <v>1.4872863516468301E-3</v>
      </c>
      <c r="CQ140" s="58">
        <f t="shared" si="149"/>
        <v>1.66897578978673E-3</v>
      </c>
      <c r="CR140" s="5">
        <f t="shared" si="179"/>
        <v>1.2219525640388269</v>
      </c>
      <c r="CS140" s="5">
        <f t="shared" si="180"/>
        <v>1.1020530478212316</v>
      </c>
      <c r="CT140" s="5">
        <f t="shared" si="181"/>
        <v>1.1044981163916601</v>
      </c>
      <c r="CU140" s="5">
        <f t="shared" si="182"/>
        <v>1.147234095722949</v>
      </c>
      <c r="CV140" s="5">
        <f t="shared" si="183"/>
        <v>1.068242759952903</v>
      </c>
    </row>
    <row r="141" spans="1:100" x14ac:dyDescent="0.25">
      <c r="A141" s="174" t="str">
        <f t="shared" si="150"/>
        <v>NNNN</v>
      </c>
      <c r="B141" s="174" t="str">
        <f t="shared" si="151"/>
        <v>NNNN</v>
      </c>
      <c r="C141" s="29" t="str">
        <f t="shared" si="152"/>
        <v>NN</v>
      </c>
      <c r="D141" s="29" t="str">
        <f t="shared" si="153"/>
        <v>N</v>
      </c>
      <c r="E141" s="29" t="str">
        <f t="shared" si="128"/>
        <v>N</v>
      </c>
      <c r="F141" s="175" t="s">
        <v>5</v>
      </c>
      <c r="G141" s="175" t="s">
        <v>6</v>
      </c>
      <c r="H141" s="175" t="s">
        <v>8</v>
      </c>
      <c r="I141" s="176">
        <v>24</v>
      </c>
      <c r="J141" s="175" t="s">
        <v>9</v>
      </c>
      <c r="K141" s="175" t="s">
        <v>5</v>
      </c>
      <c r="L141" s="176">
        <v>1</v>
      </c>
      <c r="M141" s="176">
        <v>0</v>
      </c>
      <c r="N141" s="176">
        <v>1</v>
      </c>
      <c r="O141" s="176">
        <v>1</v>
      </c>
      <c r="P141" s="176">
        <v>1</v>
      </c>
      <c r="Q141" s="1"/>
      <c r="R141" s="13" t="s">
        <v>259</v>
      </c>
      <c r="S141" s="35">
        <v>14485</v>
      </c>
      <c r="T141" s="35">
        <v>7962</v>
      </c>
      <c r="U141" s="35">
        <v>11168</v>
      </c>
      <c r="V141" s="35">
        <v>10610</v>
      </c>
      <c r="W141" s="35">
        <v>14183</v>
      </c>
      <c r="X141" s="35"/>
      <c r="Y141" s="53">
        <f t="shared" si="154"/>
        <v>3</v>
      </c>
      <c r="Z141" s="52" t="str">
        <f t="shared" si="155"/>
        <v>FS</v>
      </c>
      <c r="AA141" s="52" t="str">
        <f t="shared" si="156"/>
        <v>FS</v>
      </c>
      <c r="AB141" s="1"/>
      <c r="AC141" s="128">
        <f t="shared" si="157"/>
        <v>4.0224110918020565E-3</v>
      </c>
      <c r="AD141" s="128">
        <f t="shared" si="158"/>
        <v>3.8133316219159763E-3</v>
      </c>
      <c r="AE141" s="128">
        <f t="shared" si="159"/>
        <v>3.5743273172317912E-3</v>
      </c>
      <c r="AF141" s="128">
        <f t="shared" si="160"/>
        <v>3.5145007106843801E-3</v>
      </c>
      <c r="AG141" s="128">
        <f t="shared" si="161"/>
        <v>4.0209076994301325E-3</v>
      </c>
      <c r="AI141" s="129">
        <f t="shared" si="168"/>
        <v>1.5640000000000001</v>
      </c>
      <c r="AJ141" s="51">
        <f t="shared" si="168"/>
        <v>1.524</v>
      </c>
      <c r="AK141" s="48">
        <f t="shared" si="168"/>
        <v>1.1850000000000001</v>
      </c>
      <c r="AL141" s="51">
        <f t="shared" si="168"/>
        <v>1.3660000000000001</v>
      </c>
      <c r="AM141" s="49">
        <f t="shared" si="168"/>
        <v>1.3069999999999999</v>
      </c>
      <c r="AN141" s="15"/>
      <c r="AO141" s="106">
        <f t="shared" si="129"/>
        <v>1.4489263155092689</v>
      </c>
      <c r="AP141" s="106">
        <f t="shared" si="130"/>
        <v>1.4257460482848532</v>
      </c>
      <c r="AQ141" s="106">
        <f t="shared" si="131"/>
        <v>1.1177030469036013</v>
      </c>
      <c r="AR141" s="106">
        <f t="shared" si="132"/>
        <v>1.2876925018550109</v>
      </c>
      <c r="AS141" s="106">
        <f t="shared" si="133"/>
        <v>1.2432709592684275</v>
      </c>
      <c r="AT141" s="15"/>
      <c r="AU141" s="106">
        <f t="shared" si="169"/>
        <v>0.44892631550926887</v>
      </c>
      <c r="AV141" s="106">
        <f t="shared" si="170"/>
        <v>0.42574604828485318</v>
      </c>
      <c r="AW141" s="106">
        <f t="shared" si="171"/>
        <v>0.11770304690360134</v>
      </c>
      <c r="AX141" s="106">
        <f t="shared" si="172"/>
        <v>0.28769250185501094</v>
      </c>
      <c r="AY141" s="106">
        <f t="shared" si="173"/>
        <v>0.24327095926842746</v>
      </c>
      <c r="AZ141" s="15"/>
      <c r="BA141" s="106">
        <f t="shared" si="162"/>
        <v>0.44892631550926887</v>
      </c>
      <c r="BB141" s="106">
        <f t="shared" si="163"/>
        <v>0.42574604828485318</v>
      </c>
      <c r="BC141" s="106">
        <f t="shared" si="164"/>
        <v>0.11770304690360134</v>
      </c>
      <c r="BD141" s="107">
        <f t="shared" si="165"/>
        <v>0.28769250185501094</v>
      </c>
      <c r="BE141" s="106">
        <f t="shared" si="166"/>
        <v>0.24327095926842746</v>
      </c>
      <c r="BF141" s="109"/>
      <c r="BG141" s="223" t="str">
        <f t="shared" si="167"/>
        <v>3FS</v>
      </c>
      <c r="BH141" s="106">
        <f t="shared" si="174"/>
        <v>1.4489263155092689</v>
      </c>
      <c r="BI141" s="106">
        <f t="shared" si="175"/>
        <v>1.4257460482848532</v>
      </c>
      <c r="BJ141" s="106">
        <f t="shared" si="176"/>
        <v>1.1177030469036013</v>
      </c>
      <c r="BK141" s="106">
        <f t="shared" si="177"/>
        <v>1.2876925018550109</v>
      </c>
      <c r="BL141" s="106">
        <f t="shared" si="178"/>
        <v>1.2432709592684275</v>
      </c>
      <c r="BM141" s="109"/>
      <c r="BN141" s="15">
        <f>IF($Z141="NN",VLOOKUP("N",ylfactors,MATCH(BN$7,'Proposed Factors'!$J$3:$P$3,0),FALSE),IF('Query Result 1'!$Y141&lt;49,VLOOKUP("YA",ylfactors,MATCH(BN$7,'Proposed Factors'!$J$3:$P$3,0),FALSE),VLOOKUP("YB",ylfactors,MATCH(BN$7,'Proposed Factors'!$J$3:$P$3,0),FALSE)))</f>
        <v>1</v>
      </c>
      <c r="BO141" s="15">
        <f>IF($Z141="NN",VLOOKUP("N",ylfactors,MATCH(BO$7,'Proposed Factors'!$J$3:$P$3,0),FALSE),IF('Query Result 1'!$Y141&lt;49,VLOOKUP("YA",ylfactors,MATCH(BO$7,'Proposed Factors'!$J$3:$P$3,0),FALSE),VLOOKUP("YB",ylfactors,MATCH(BO$7,'Proposed Factors'!$J$3:$P$3,0),FALSE)))</f>
        <v>1</v>
      </c>
      <c r="BP141" s="15">
        <f>IF($Z141="NN",VLOOKUP("N",ylfactors,MATCH(BP$7,'Proposed Factors'!$J$3:$P$3,0),FALSE),IF('Query Result 1'!$Y141&lt;49,VLOOKUP("YA",ylfactors,MATCH(BP$7,'Proposed Factors'!$J$3:$P$3,0),FALSE),VLOOKUP("YB",ylfactors,MATCH(BP$7,'Proposed Factors'!$J$3:$P$3,0),FALSE)))</f>
        <v>1</v>
      </c>
      <c r="BQ141" s="15">
        <f>IF($Z141="NN",VLOOKUP("N",ylfactors,MATCH(BQ$7,'Proposed Factors'!$J$3:$P$3,0),FALSE),IF('Query Result 1'!$Y141&lt;49,VLOOKUP("YA",ylfactors,MATCH(BQ$7,'Proposed Factors'!$J$3:$P$3,0),FALSE),VLOOKUP("YB",ylfactors,MATCH(BQ$7,'Proposed Factors'!$J$3:$P$3,0),FALSE)))</f>
        <v>1</v>
      </c>
      <c r="BR141" s="15">
        <f>IF($Z141="NN",VLOOKUP("N",ylfactors,MATCH(BR$7,'Proposed Factors'!$J$3:$P$3,0),FALSE),IF('Query Result 1'!$Y141&lt;49,VLOOKUP("YA",ylfactors,MATCH(BR$7,'Proposed Factors'!$J$3:$P$3,0),FALSE),VLOOKUP("YB",ylfactors,MATCH(BR$7,'Proposed Factors'!$J$3:$P$3,0),FALSE)))</f>
        <v>1</v>
      </c>
      <c r="BS141" s="15"/>
      <c r="BT141" s="15" t="e">
        <f>IF($AA141="NN",1,IF($AA141="YY",VLOOKUP("YY",gsdfactors,MATCH(BT$7,'Proposed Factors'!$J$11:$P$11,0),FALSE),VLOOKUP(CONCATENATE($Z141,$AA141),gsdfactors,MATCH(BT$7,'Proposed Factors'!$J$11:$P$11,0),FALSE)))</f>
        <v>#N/A</v>
      </c>
      <c r="BU141" s="15" t="e">
        <f>IF($AA141="NN",1,IF($AA141="YY",VLOOKUP("YY",gsdfactors,MATCH(BU$7,'Proposed Factors'!$J$11:$P$11,0),FALSE),VLOOKUP(CONCATENATE($Z141,$AA141),gsdfactors,MATCH(BU$7,'Proposed Factors'!$J$11:$P$11,0),FALSE)))</f>
        <v>#N/A</v>
      </c>
      <c r="BV141" s="15" t="e">
        <f>IF($AA141="NN",1,IF($AA141="YY",VLOOKUP("YY",gsdfactors,MATCH(BV$7,'Proposed Factors'!$J$11:$P$11,0),FALSE),VLOOKUP(CONCATENATE($Z141,$AA141),gsdfactors,MATCH(BV$7,'Proposed Factors'!$J$11:$P$11,0),FALSE)))</f>
        <v>#N/A</v>
      </c>
      <c r="BW141" s="15" t="e">
        <f>IF($AA141="NN",1,IF($AA141="YY",VLOOKUP("YY",gsdfactors,MATCH(BW$7,'Proposed Factors'!$J$11:$P$11,0),FALSE),VLOOKUP(CONCATENATE($Z141,$AA141),gsdfactors,MATCH(BW$7,'Proposed Factors'!$J$11:$P$11,0),FALSE)))</f>
        <v>#N/A</v>
      </c>
      <c r="BX141" s="15" t="e">
        <f>IF($AA141="NN",1,IF($AA141="YY",VLOOKUP("YY",gsdfactors,MATCH(BX$7,'Proposed Factors'!$J$11:$P$11,0),FALSE),VLOOKUP(CONCATENATE($Z141,$AA141),gsdfactors,MATCH(BX$7,'Proposed Factors'!$J$11:$P$11,0),FALSE)))</f>
        <v>#N/A</v>
      </c>
      <c r="BZ141" s="55" t="e">
        <f t="shared" si="134"/>
        <v>#N/A</v>
      </c>
      <c r="CA141" s="55" t="e">
        <f t="shared" si="135"/>
        <v>#N/A</v>
      </c>
      <c r="CB141" s="55" t="e">
        <f t="shared" si="136"/>
        <v>#N/A</v>
      </c>
      <c r="CC141" s="55" t="e">
        <f t="shared" si="137"/>
        <v>#N/A</v>
      </c>
      <c r="CD141" s="55" t="e">
        <f t="shared" si="138"/>
        <v>#N/A</v>
      </c>
      <c r="CF141" s="55" t="e">
        <f t="shared" si="139"/>
        <v>#N/A</v>
      </c>
      <c r="CG141" s="55" t="e">
        <f t="shared" si="140"/>
        <v>#N/A</v>
      </c>
      <c r="CH141" s="55" t="e">
        <f t="shared" si="141"/>
        <v>#N/A</v>
      </c>
      <c r="CI141" s="55" t="e">
        <f t="shared" si="142"/>
        <v>#N/A</v>
      </c>
      <c r="CJ141" s="55" t="e">
        <f t="shared" si="143"/>
        <v>#N/A</v>
      </c>
      <c r="CL141" s="55" t="str">
        <f t="shared" si="144"/>
        <v>3FS</v>
      </c>
      <c r="CM141" s="58">
        <f t="shared" si="145"/>
        <v>4.0224110918020565E-3</v>
      </c>
      <c r="CN141" s="58">
        <f t="shared" si="146"/>
        <v>3.8133316219159763E-3</v>
      </c>
      <c r="CO141" s="58">
        <f t="shared" si="147"/>
        <v>3.5743273172317912E-3</v>
      </c>
      <c r="CP141" s="58">
        <f t="shared" si="148"/>
        <v>3.5145007106843801E-3</v>
      </c>
      <c r="CQ141" s="58">
        <f t="shared" si="149"/>
        <v>4.0209076994301325E-3</v>
      </c>
      <c r="CR141" s="5">
        <f t="shared" si="179"/>
        <v>1.4489263155092689</v>
      </c>
      <c r="CS141" s="5">
        <f t="shared" si="180"/>
        <v>1.4257460482848532</v>
      </c>
      <c r="CT141" s="5">
        <f t="shared" si="181"/>
        <v>1.1177030469036013</v>
      </c>
      <c r="CU141" s="5">
        <f t="shared" si="182"/>
        <v>1.2876925018550109</v>
      </c>
      <c r="CV141" s="5">
        <f t="shared" si="183"/>
        <v>1.2432709592684275</v>
      </c>
    </row>
    <row r="142" spans="1:100" x14ac:dyDescent="0.25">
      <c r="A142" s="174" t="str">
        <f t="shared" si="150"/>
        <v>NNNN</v>
      </c>
      <c r="B142" s="174" t="str">
        <f t="shared" si="151"/>
        <v>NNNN</v>
      </c>
      <c r="C142" s="29" t="str">
        <f t="shared" si="152"/>
        <v>NN</v>
      </c>
      <c r="D142" s="29" t="str">
        <f t="shared" si="153"/>
        <v>N</v>
      </c>
      <c r="E142" s="29" t="str">
        <f t="shared" si="128"/>
        <v>N</v>
      </c>
      <c r="F142" s="175" t="s">
        <v>5</v>
      </c>
      <c r="G142" s="175" t="s">
        <v>6</v>
      </c>
      <c r="H142" s="175" t="s">
        <v>8</v>
      </c>
      <c r="I142" s="176">
        <v>25</v>
      </c>
      <c r="J142" s="175" t="s">
        <v>5</v>
      </c>
      <c r="K142" s="175" t="s">
        <v>5</v>
      </c>
      <c r="L142" s="176">
        <v>1602</v>
      </c>
      <c r="M142" s="176">
        <v>710</v>
      </c>
      <c r="N142" s="176">
        <v>1323</v>
      </c>
      <c r="O142" s="176">
        <v>1284</v>
      </c>
      <c r="P142" s="176">
        <v>1568</v>
      </c>
      <c r="Q142" s="1"/>
      <c r="R142" s="13" t="s">
        <v>343</v>
      </c>
      <c r="S142" s="35">
        <v>3653</v>
      </c>
      <c r="T142" s="35">
        <v>1012</v>
      </c>
      <c r="U142" s="35">
        <v>2283</v>
      </c>
      <c r="V142" s="35">
        <v>2184</v>
      </c>
      <c r="W142" s="35">
        <v>3399</v>
      </c>
      <c r="X142" s="35"/>
      <c r="Y142" s="53">
        <f t="shared" si="154"/>
        <v>3</v>
      </c>
      <c r="Z142" s="52" t="str">
        <f t="shared" si="155"/>
        <v>MM</v>
      </c>
      <c r="AA142" s="52" t="str">
        <f t="shared" si="156"/>
        <v>MM</v>
      </c>
      <c r="AB142" s="1"/>
      <c r="AC142" s="128">
        <f t="shared" si="157"/>
        <v>1.0144195870454204E-3</v>
      </c>
      <c r="AD142" s="128">
        <f t="shared" si="158"/>
        <v>4.846887215999709E-4</v>
      </c>
      <c r="AE142" s="128">
        <f t="shared" si="159"/>
        <v>7.3067597289041717E-4</v>
      </c>
      <c r="AF142" s="128">
        <f t="shared" si="160"/>
        <v>7.2343728106830226E-4</v>
      </c>
      <c r="AG142" s="128">
        <f t="shared" si="161"/>
        <v>9.6362301842790811E-4</v>
      </c>
      <c r="AI142" s="129">
        <f t="shared" si="168"/>
        <v>1.4410000000000001</v>
      </c>
      <c r="AJ142" s="51">
        <f t="shared" si="168"/>
        <v>1.4</v>
      </c>
      <c r="AK142" s="48">
        <f t="shared" si="168"/>
        <v>1.3340000000000001</v>
      </c>
      <c r="AL142" s="51">
        <f t="shared" si="168"/>
        <v>1.448</v>
      </c>
      <c r="AM142" s="49">
        <f t="shared" si="168"/>
        <v>1.3280000000000001</v>
      </c>
      <c r="AN142" s="15"/>
      <c r="AO142" s="106">
        <f t="shared" si="129"/>
        <v>1.3349762280363531</v>
      </c>
      <c r="AP142" s="106">
        <f t="shared" si="130"/>
        <v>1.309740464303671</v>
      </c>
      <c r="AQ142" s="106">
        <f t="shared" si="131"/>
        <v>1.258241235923548</v>
      </c>
      <c r="AR142" s="106">
        <f t="shared" si="132"/>
        <v>1.3649917589209777</v>
      </c>
      <c r="AS142" s="106">
        <f t="shared" si="133"/>
        <v>1.2632470037555257</v>
      </c>
      <c r="AT142" s="15"/>
      <c r="AU142" s="106">
        <f t="shared" si="169"/>
        <v>0.33497622803635307</v>
      </c>
      <c r="AV142" s="106">
        <f t="shared" si="170"/>
        <v>0.30974046430367097</v>
      </c>
      <c r="AW142" s="106">
        <f t="shared" si="171"/>
        <v>0.25824123592354797</v>
      </c>
      <c r="AX142" s="106">
        <f t="shared" si="172"/>
        <v>0.36499175892097768</v>
      </c>
      <c r="AY142" s="106">
        <f t="shared" si="173"/>
        <v>0.26324700375552568</v>
      </c>
      <c r="AZ142" s="15"/>
      <c r="BA142" s="106">
        <f t="shared" si="162"/>
        <v>0.33497622803635307</v>
      </c>
      <c r="BB142" s="106">
        <f t="shared" si="163"/>
        <v>0.30974046430367097</v>
      </c>
      <c r="BC142" s="106">
        <f t="shared" si="164"/>
        <v>0.25824123592354797</v>
      </c>
      <c r="BD142" s="107">
        <f t="shared" si="165"/>
        <v>0.36499175892097768</v>
      </c>
      <c r="BE142" s="106">
        <f t="shared" si="166"/>
        <v>0.26324700375552568</v>
      </c>
      <c r="BF142" s="109"/>
      <c r="BG142" s="223" t="str">
        <f t="shared" si="167"/>
        <v>3MM</v>
      </c>
      <c r="BH142" s="106">
        <f t="shared" si="174"/>
        <v>1.3349762280363531</v>
      </c>
      <c r="BI142" s="106">
        <f t="shared" si="175"/>
        <v>1.309740464303671</v>
      </c>
      <c r="BJ142" s="106">
        <f t="shared" si="176"/>
        <v>1.258241235923548</v>
      </c>
      <c r="BK142" s="106">
        <f t="shared" si="177"/>
        <v>1.3649917589209777</v>
      </c>
      <c r="BL142" s="106">
        <f t="shared" si="178"/>
        <v>1.2632470037555257</v>
      </c>
      <c r="BM142" s="109"/>
      <c r="BN142" s="15">
        <f>IF($Z142="NN",VLOOKUP("N",ylfactors,MATCH(BN$7,'Proposed Factors'!$J$3:$P$3,0),FALSE),IF('Query Result 1'!$Y142&lt;49,VLOOKUP("YA",ylfactors,MATCH(BN$7,'Proposed Factors'!$J$3:$P$3,0),FALSE),VLOOKUP("YB",ylfactors,MATCH(BN$7,'Proposed Factors'!$J$3:$P$3,0),FALSE)))</f>
        <v>1</v>
      </c>
      <c r="BO142" s="15">
        <f>IF($Z142="NN",VLOOKUP("N",ylfactors,MATCH(BO$7,'Proposed Factors'!$J$3:$P$3,0),FALSE),IF('Query Result 1'!$Y142&lt;49,VLOOKUP("YA",ylfactors,MATCH(BO$7,'Proposed Factors'!$J$3:$P$3,0),FALSE),VLOOKUP("YB",ylfactors,MATCH(BO$7,'Proposed Factors'!$J$3:$P$3,0),FALSE)))</f>
        <v>1</v>
      </c>
      <c r="BP142" s="15">
        <f>IF($Z142="NN",VLOOKUP("N",ylfactors,MATCH(BP$7,'Proposed Factors'!$J$3:$P$3,0),FALSE),IF('Query Result 1'!$Y142&lt;49,VLOOKUP("YA",ylfactors,MATCH(BP$7,'Proposed Factors'!$J$3:$P$3,0),FALSE),VLOOKUP("YB",ylfactors,MATCH(BP$7,'Proposed Factors'!$J$3:$P$3,0),FALSE)))</f>
        <v>1</v>
      </c>
      <c r="BQ142" s="15">
        <f>IF($Z142="NN",VLOOKUP("N",ylfactors,MATCH(BQ$7,'Proposed Factors'!$J$3:$P$3,0),FALSE),IF('Query Result 1'!$Y142&lt;49,VLOOKUP("YA",ylfactors,MATCH(BQ$7,'Proposed Factors'!$J$3:$P$3,0),FALSE),VLOOKUP("YB",ylfactors,MATCH(BQ$7,'Proposed Factors'!$J$3:$P$3,0),FALSE)))</f>
        <v>1</v>
      </c>
      <c r="BR142" s="15">
        <f>IF($Z142="NN",VLOOKUP("N",ylfactors,MATCH(BR$7,'Proposed Factors'!$J$3:$P$3,0),FALSE),IF('Query Result 1'!$Y142&lt;49,VLOOKUP("YA",ylfactors,MATCH(BR$7,'Proposed Factors'!$J$3:$P$3,0),FALSE),VLOOKUP("YB",ylfactors,MATCH(BR$7,'Proposed Factors'!$J$3:$P$3,0),FALSE)))</f>
        <v>1</v>
      </c>
      <c r="BS142" s="15"/>
      <c r="BT142" s="15" t="e">
        <f>IF($AA142="NN",1,IF($AA142="YY",VLOOKUP("YY",gsdfactors,MATCH(BT$7,'Proposed Factors'!$J$11:$P$11,0),FALSE),VLOOKUP(CONCATENATE($Z142,$AA142),gsdfactors,MATCH(BT$7,'Proposed Factors'!$J$11:$P$11,0),FALSE)))</f>
        <v>#N/A</v>
      </c>
      <c r="BU142" s="15" t="e">
        <f>IF($AA142="NN",1,IF($AA142="YY",VLOOKUP("YY",gsdfactors,MATCH(BU$7,'Proposed Factors'!$J$11:$P$11,0),FALSE),VLOOKUP(CONCATENATE($Z142,$AA142),gsdfactors,MATCH(BU$7,'Proposed Factors'!$J$11:$P$11,0),FALSE)))</f>
        <v>#N/A</v>
      </c>
      <c r="BV142" s="15" t="e">
        <f>IF($AA142="NN",1,IF($AA142="YY",VLOOKUP("YY",gsdfactors,MATCH(BV$7,'Proposed Factors'!$J$11:$P$11,0),FALSE),VLOOKUP(CONCATENATE($Z142,$AA142),gsdfactors,MATCH(BV$7,'Proposed Factors'!$J$11:$P$11,0),FALSE)))</f>
        <v>#N/A</v>
      </c>
      <c r="BW142" s="15" t="e">
        <f>IF($AA142="NN",1,IF($AA142="YY",VLOOKUP("YY",gsdfactors,MATCH(BW$7,'Proposed Factors'!$J$11:$P$11,0),FALSE),VLOOKUP(CONCATENATE($Z142,$AA142),gsdfactors,MATCH(BW$7,'Proposed Factors'!$J$11:$P$11,0),FALSE)))</f>
        <v>#N/A</v>
      </c>
      <c r="BX142" s="15" t="e">
        <f>IF($AA142="NN",1,IF($AA142="YY",VLOOKUP("YY",gsdfactors,MATCH(BX$7,'Proposed Factors'!$J$11:$P$11,0),FALSE),VLOOKUP(CONCATENATE($Z142,$AA142),gsdfactors,MATCH(BX$7,'Proposed Factors'!$J$11:$P$11,0),FALSE)))</f>
        <v>#N/A</v>
      </c>
      <c r="BZ142" s="55" t="e">
        <f t="shared" si="134"/>
        <v>#N/A</v>
      </c>
      <c r="CA142" s="55" t="e">
        <f t="shared" si="135"/>
        <v>#N/A</v>
      </c>
      <c r="CB142" s="55" t="e">
        <f t="shared" si="136"/>
        <v>#N/A</v>
      </c>
      <c r="CC142" s="55" t="e">
        <f t="shared" si="137"/>
        <v>#N/A</v>
      </c>
      <c r="CD142" s="55" t="e">
        <f t="shared" si="138"/>
        <v>#N/A</v>
      </c>
      <c r="CF142" s="55" t="e">
        <f t="shared" si="139"/>
        <v>#N/A</v>
      </c>
      <c r="CG142" s="55" t="e">
        <f t="shared" si="140"/>
        <v>#N/A</v>
      </c>
      <c r="CH142" s="55" t="e">
        <f t="shared" si="141"/>
        <v>#N/A</v>
      </c>
      <c r="CI142" s="55" t="e">
        <f t="shared" si="142"/>
        <v>#N/A</v>
      </c>
      <c r="CJ142" s="55" t="e">
        <f t="shared" si="143"/>
        <v>#N/A</v>
      </c>
      <c r="CL142" s="55" t="str">
        <f t="shared" si="144"/>
        <v>3MM</v>
      </c>
      <c r="CM142" s="58">
        <f t="shared" si="145"/>
        <v>1.0144195870454204E-3</v>
      </c>
      <c r="CN142" s="58">
        <f t="shared" si="146"/>
        <v>4.846887215999709E-4</v>
      </c>
      <c r="CO142" s="58">
        <f t="shared" si="147"/>
        <v>7.3067597289041717E-4</v>
      </c>
      <c r="CP142" s="58">
        <f t="shared" si="148"/>
        <v>7.2343728106830226E-4</v>
      </c>
      <c r="CQ142" s="58">
        <f t="shared" si="149"/>
        <v>9.6362301842790811E-4</v>
      </c>
      <c r="CR142" s="5">
        <f t="shared" si="179"/>
        <v>1.3349762280363531</v>
      </c>
      <c r="CS142" s="5">
        <f t="shared" si="180"/>
        <v>1.309740464303671</v>
      </c>
      <c r="CT142" s="5">
        <f t="shared" si="181"/>
        <v>1.258241235923548</v>
      </c>
      <c r="CU142" s="5">
        <f t="shared" si="182"/>
        <v>1.3649917589209777</v>
      </c>
      <c r="CV142" s="5">
        <f t="shared" si="183"/>
        <v>1.2632470037555257</v>
      </c>
    </row>
    <row r="143" spans="1:100" x14ac:dyDescent="0.25">
      <c r="A143" s="174" t="str">
        <f t="shared" si="150"/>
        <v>NNNN</v>
      </c>
      <c r="B143" s="174" t="str">
        <f t="shared" si="151"/>
        <v>NNNN</v>
      </c>
      <c r="C143" s="29" t="str">
        <f t="shared" si="152"/>
        <v>NN</v>
      </c>
      <c r="D143" s="29" t="str">
        <f t="shared" si="153"/>
        <v>N</v>
      </c>
      <c r="E143" s="29" t="str">
        <f t="shared" si="128"/>
        <v>N</v>
      </c>
      <c r="F143" s="175" t="s">
        <v>5</v>
      </c>
      <c r="G143" s="175" t="s">
        <v>6</v>
      </c>
      <c r="H143" s="175" t="s">
        <v>8</v>
      </c>
      <c r="I143" s="176">
        <v>26</v>
      </c>
      <c r="J143" s="175" t="s">
        <v>5</v>
      </c>
      <c r="K143" s="175" t="s">
        <v>5</v>
      </c>
      <c r="L143" s="176">
        <v>1672</v>
      </c>
      <c r="M143" s="176">
        <v>696</v>
      </c>
      <c r="N143" s="176">
        <v>1384</v>
      </c>
      <c r="O143" s="176">
        <v>1342</v>
      </c>
      <c r="P143" s="176">
        <v>1634</v>
      </c>
      <c r="Q143" s="1"/>
      <c r="R143" s="13" t="s">
        <v>427</v>
      </c>
      <c r="S143" s="35">
        <v>13008</v>
      </c>
      <c r="T143" s="35">
        <v>6916</v>
      </c>
      <c r="U143" s="35">
        <v>8683</v>
      </c>
      <c r="V143" s="35">
        <v>7963</v>
      </c>
      <c r="W143" s="35">
        <v>12670</v>
      </c>
      <c r="X143" s="35"/>
      <c r="Y143" s="53">
        <f t="shared" si="154"/>
        <v>3</v>
      </c>
      <c r="Z143" s="52" t="str">
        <f t="shared" si="155"/>
        <v>MS</v>
      </c>
      <c r="AA143" s="52" t="str">
        <f t="shared" si="156"/>
        <v>MS</v>
      </c>
      <c r="AB143" s="1"/>
      <c r="AC143" s="128">
        <f t="shared" si="157"/>
        <v>3.612255677056345E-3</v>
      </c>
      <c r="AD143" s="128">
        <f t="shared" si="158"/>
        <v>3.3123588918828051E-3</v>
      </c>
      <c r="AE143" s="128">
        <f t="shared" si="159"/>
        <v>2.7790010830519019E-3</v>
      </c>
      <c r="AF143" s="128">
        <f t="shared" si="160"/>
        <v>2.6376973759830087E-3</v>
      </c>
      <c r="AG143" s="128">
        <f t="shared" si="161"/>
        <v>3.5919692978763156E-3</v>
      </c>
      <c r="AI143" s="129">
        <f t="shared" si="168"/>
        <v>1.67</v>
      </c>
      <c r="AJ143" s="51">
        <f t="shared" si="168"/>
        <v>1.946</v>
      </c>
      <c r="AK143" s="48">
        <f t="shared" si="168"/>
        <v>1.363</v>
      </c>
      <c r="AL143" s="51">
        <f t="shared" si="168"/>
        <v>1.5289999999999999</v>
      </c>
      <c r="AM143" s="49">
        <f t="shared" si="168"/>
        <v>1.6850000000000001</v>
      </c>
      <c r="AN143" s="15"/>
      <c r="AO143" s="106">
        <f t="shared" si="129"/>
        <v>1.5471272039005619</v>
      </c>
      <c r="AP143" s="106">
        <f t="shared" si="130"/>
        <v>1.8205392453821025</v>
      </c>
      <c r="AQ143" s="106">
        <f t="shared" si="131"/>
        <v>1.2855943062697119</v>
      </c>
      <c r="AR143" s="106">
        <f t="shared" si="132"/>
        <v>1.4413483421202864</v>
      </c>
      <c r="AS143" s="106">
        <f t="shared" si="133"/>
        <v>1.6028397600361901</v>
      </c>
      <c r="AT143" s="15"/>
      <c r="AU143" s="106">
        <f t="shared" si="169"/>
        <v>0.54712720390056191</v>
      </c>
      <c r="AV143" s="106">
        <f t="shared" si="170"/>
        <v>0.82053924538210254</v>
      </c>
      <c r="AW143" s="106">
        <f t="shared" si="171"/>
        <v>0.28559430626971194</v>
      </c>
      <c r="AX143" s="106">
        <f t="shared" si="172"/>
        <v>0.4413483421202864</v>
      </c>
      <c r="AY143" s="106">
        <f t="shared" si="173"/>
        <v>0.60283976003619011</v>
      </c>
      <c r="AZ143" s="15"/>
      <c r="BA143" s="106">
        <f t="shared" si="162"/>
        <v>0.54712720390056191</v>
      </c>
      <c r="BB143" s="106">
        <f t="shared" si="163"/>
        <v>0.82053924538210254</v>
      </c>
      <c r="BC143" s="106">
        <f t="shared" si="164"/>
        <v>0.28559430626971194</v>
      </c>
      <c r="BD143" s="107">
        <f t="shared" si="165"/>
        <v>0.4413483421202864</v>
      </c>
      <c r="BE143" s="106">
        <f t="shared" si="166"/>
        <v>0.60283976003619011</v>
      </c>
      <c r="BF143" s="109"/>
      <c r="BG143" s="223" t="str">
        <f t="shared" si="167"/>
        <v>3MS</v>
      </c>
      <c r="BH143" s="106">
        <f t="shared" si="174"/>
        <v>1.5471272039005619</v>
      </c>
      <c r="BI143" s="106">
        <f t="shared" si="175"/>
        <v>1.8205392453821025</v>
      </c>
      <c r="BJ143" s="106">
        <f t="shared" si="176"/>
        <v>1.2855943062697119</v>
      </c>
      <c r="BK143" s="106">
        <f t="shared" si="177"/>
        <v>1.4413483421202864</v>
      </c>
      <c r="BL143" s="106">
        <f t="shared" si="178"/>
        <v>1.6028397600361901</v>
      </c>
      <c r="BM143" s="109"/>
      <c r="BN143" s="15">
        <f>IF($Z143="NN",VLOOKUP("N",ylfactors,MATCH(BN$7,'Proposed Factors'!$J$3:$P$3,0),FALSE),IF('Query Result 1'!$Y143&lt;49,VLOOKUP("YA",ylfactors,MATCH(BN$7,'Proposed Factors'!$J$3:$P$3,0),FALSE),VLOOKUP("YB",ylfactors,MATCH(BN$7,'Proposed Factors'!$J$3:$P$3,0),FALSE)))</f>
        <v>1</v>
      </c>
      <c r="BO143" s="15">
        <f>IF($Z143="NN",VLOOKUP("N",ylfactors,MATCH(BO$7,'Proposed Factors'!$J$3:$P$3,0),FALSE),IF('Query Result 1'!$Y143&lt;49,VLOOKUP("YA",ylfactors,MATCH(BO$7,'Proposed Factors'!$J$3:$P$3,0),FALSE),VLOOKUP("YB",ylfactors,MATCH(BO$7,'Proposed Factors'!$J$3:$P$3,0),FALSE)))</f>
        <v>1</v>
      </c>
      <c r="BP143" s="15">
        <f>IF($Z143="NN",VLOOKUP("N",ylfactors,MATCH(BP$7,'Proposed Factors'!$J$3:$P$3,0),FALSE),IF('Query Result 1'!$Y143&lt;49,VLOOKUP("YA",ylfactors,MATCH(BP$7,'Proposed Factors'!$J$3:$P$3,0),FALSE),VLOOKUP("YB",ylfactors,MATCH(BP$7,'Proposed Factors'!$J$3:$P$3,0),FALSE)))</f>
        <v>1</v>
      </c>
      <c r="BQ143" s="15">
        <f>IF($Z143="NN",VLOOKUP("N",ylfactors,MATCH(BQ$7,'Proposed Factors'!$J$3:$P$3,0),FALSE),IF('Query Result 1'!$Y143&lt;49,VLOOKUP("YA",ylfactors,MATCH(BQ$7,'Proposed Factors'!$J$3:$P$3,0),FALSE),VLOOKUP("YB",ylfactors,MATCH(BQ$7,'Proposed Factors'!$J$3:$P$3,0),FALSE)))</f>
        <v>1</v>
      </c>
      <c r="BR143" s="15">
        <f>IF($Z143="NN",VLOOKUP("N",ylfactors,MATCH(BR$7,'Proposed Factors'!$J$3:$P$3,0),FALSE),IF('Query Result 1'!$Y143&lt;49,VLOOKUP("YA",ylfactors,MATCH(BR$7,'Proposed Factors'!$J$3:$P$3,0),FALSE),VLOOKUP("YB",ylfactors,MATCH(BR$7,'Proposed Factors'!$J$3:$P$3,0),FALSE)))</f>
        <v>1</v>
      </c>
      <c r="BS143" s="15"/>
      <c r="BT143" s="15" t="e">
        <f>IF($AA143="NN",1,IF($AA143="YY",VLOOKUP("YY",gsdfactors,MATCH(BT$7,'Proposed Factors'!$J$11:$P$11,0),FALSE),VLOOKUP(CONCATENATE($Z143,$AA143),gsdfactors,MATCH(BT$7,'Proposed Factors'!$J$11:$P$11,0),FALSE)))</f>
        <v>#N/A</v>
      </c>
      <c r="BU143" s="15" t="e">
        <f>IF($AA143="NN",1,IF($AA143="YY",VLOOKUP("YY",gsdfactors,MATCH(BU$7,'Proposed Factors'!$J$11:$P$11,0),FALSE),VLOOKUP(CONCATENATE($Z143,$AA143),gsdfactors,MATCH(BU$7,'Proposed Factors'!$J$11:$P$11,0),FALSE)))</f>
        <v>#N/A</v>
      </c>
      <c r="BV143" s="15" t="e">
        <f>IF($AA143="NN",1,IF($AA143="YY",VLOOKUP("YY",gsdfactors,MATCH(BV$7,'Proposed Factors'!$J$11:$P$11,0),FALSE),VLOOKUP(CONCATENATE($Z143,$AA143),gsdfactors,MATCH(BV$7,'Proposed Factors'!$J$11:$P$11,0),FALSE)))</f>
        <v>#N/A</v>
      </c>
      <c r="BW143" s="15" t="e">
        <f>IF($AA143="NN",1,IF($AA143="YY",VLOOKUP("YY",gsdfactors,MATCH(BW$7,'Proposed Factors'!$J$11:$P$11,0),FALSE),VLOOKUP(CONCATENATE($Z143,$AA143),gsdfactors,MATCH(BW$7,'Proposed Factors'!$J$11:$P$11,0),FALSE)))</f>
        <v>#N/A</v>
      </c>
      <c r="BX143" s="15" t="e">
        <f>IF($AA143="NN",1,IF($AA143="YY",VLOOKUP("YY",gsdfactors,MATCH(BX$7,'Proposed Factors'!$J$11:$P$11,0),FALSE),VLOOKUP(CONCATENATE($Z143,$AA143),gsdfactors,MATCH(BX$7,'Proposed Factors'!$J$11:$P$11,0),FALSE)))</f>
        <v>#N/A</v>
      </c>
      <c r="BZ143" s="55" t="e">
        <f t="shared" si="134"/>
        <v>#N/A</v>
      </c>
      <c r="CA143" s="55" t="e">
        <f t="shared" si="135"/>
        <v>#N/A</v>
      </c>
      <c r="CB143" s="55" t="e">
        <f t="shared" si="136"/>
        <v>#N/A</v>
      </c>
      <c r="CC143" s="55" t="e">
        <f t="shared" si="137"/>
        <v>#N/A</v>
      </c>
      <c r="CD143" s="55" t="e">
        <f t="shared" si="138"/>
        <v>#N/A</v>
      </c>
      <c r="CF143" s="55" t="e">
        <f t="shared" si="139"/>
        <v>#N/A</v>
      </c>
      <c r="CG143" s="55" t="e">
        <f t="shared" si="140"/>
        <v>#N/A</v>
      </c>
      <c r="CH143" s="55" t="e">
        <f t="shared" si="141"/>
        <v>#N/A</v>
      </c>
      <c r="CI143" s="55" t="e">
        <f t="shared" si="142"/>
        <v>#N/A</v>
      </c>
      <c r="CJ143" s="55" t="e">
        <f t="shared" si="143"/>
        <v>#N/A</v>
      </c>
      <c r="CL143" s="55" t="str">
        <f t="shared" si="144"/>
        <v>3MS</v>
      </c>
      <c r="CM143" s="58">
        <f t="shared" si="145"/>
        <v>3.612255677056345E-3</v>
      </c>
      <c r="CN143" s="58">
        <f t="shared" si="146"/>
        <v>3.3123588918828051E-3</v>
      </c>
      <c r="CO143" s="58">
        <f t="shared" si="147"/>
        <v>2.7790010830519019E-3</v>
      </c>
      <c r="CP143" s="58">
        <f t="shared" si="148"/>
        <v>2.6376973759830087E-3</v>
      </c>
      <c r="CQ143" s="58">
        <f t="shared" si="149"/>
        <v>3.5919692978763156E-3</v>
      </c>
      <c r="CR143" s="5">
        <f t="shared" si="179"/>
        <v>1.5471272039005619</v>
      </c>
      <c r="CS143" s="5">
        <f t="shared" si="180"/>
        <v>1.8205392453821025</v>
      </c>
      <c r="CT143" s="5">
        <f t="shared" si="181"/>
        <v>1.2855943062697119</v>
      </c>
      <c r="CU143" s="5">
        <f t="shared" si="182"/>
        <v>1.4413483421202864</v>
      </c>
      <c r="CV143" s="5">
        <f t="shared" si="183"/>
        <v>1.6028397600361901</v>
      </c>
    </row>
    <row r="144" spans="1:100" x14ac:dyDescent="0.25">
      <c r="A144" s="174" t="str">
        <f t="shared" si="150"/>
        <v>NNNN</v>
      </c>
      <c r="B144" s="174" t="str">
        <f t="shared" si="151"/>
        <v>NNNN</v>
      </c>
      <c r="C144" s="29" t="str">
        <f t="shared" si="152"/>
        <v>NN</v>
      </c>
      <c r="D144" s="29" t="str">
        <f t="shared" si="153"/>
        <v>N</v>
      </c>
      <c r="E144" s="29" t="str">
        <f t="shared" si="128"/>
        <v>N</v>
      </c>
      <c r="F144" s="175" t="s">
        <v>5</v>
      </c>
      <c r="G144" s="175" t="s">
        <v>6</v>
      </c>
      <c r="H144" s="175" t="s">
        <v>8</v>
      </c>
      <c r="I144" s="176">
        <v>27</v>
      </c>
      <c r="J144" s="175" t="s">
        <v>5</v>
      </c>
      <c r="K144" s="175" t="s">
        <v>5</v>
      </c>
      <c r="L144" s="176">
        <v>1786</v>
      </c>
      <c r="M144" s="176">
        <v>729</v>
      </c>
      <c r="N144" s="176">
        <v>1468</v>
      </c>
      <c r="O144" s="176">
        <v>1428</v>
      </c>
      <c r="P144" s="176">
        <v>1721</v>
      </c>
      <c r="Q144" s="1"/>
      <c r="R144" s="13" t="s">
        <v>212</v>
      </c>
      <c r="S144" s="35">
        <v>18090</v>
      </c>
      <c r="T144" s="35">
        <v>11902</v>
      </c>
      <c r="U144" s="35">
        <v>16796</v>
      </c>
      <c r="V144" s="35">
        <v>16498</v>
      </c>
      <c r="W144" s="35">
        <v>17917</v>
      </c>
      <c r="X144" s="35"/>
      <c r="Y144" s="53">
        <f t="shared" si="154"/>
        <v>40</v>
      </c>
      <c r="Z144" s="52" t="str">
        <f t="shared" si="155"/>
        <v>FM</v>
      </c>
      <c r="AA144" s="52" t="str">
        <f t="shared" si="156"/>
        <v>FM</v>
      </c>
      <c r="AB144" s="1"/>
      <c r="AC144" s="128">
        <f t="shared" si="157"/>
        <v>5.0235013221055719E-3</v>
      </c>
      <c r="AD144" s="128">
        <f t="shared" si="158"/>
        <v>5.7003608344692227E-3</v>
      </c>
      <c r="AE144" s="128">
        <f t="shared" si="159"/>
        <v>5.3755732109800466E-3</v>
      </c>
      <c r="AF144" s="128">
        <f t="shared" si="160"/>
        <v>5.4648664208172392E-3</v>
      </c>
      <c r="AG144" s="128">
        <f t="shared" si="161"/>
        <v>5.0795038603038628E-3</v>
      </c>
      <c r="AI144" s="129">
        <f t="shared" si="168"/>
        <v>0.94699999999999995</v>
      </c>
      <c r="AJ144" s="51">
        <f t="shared" si="168"/>
        <v>0.90300000000000002</v>
      </c>
      <c r="AK144" s="48">
        <f t="shared" si="168"/>
        <v>0.94299999999999995</v>
      </c>
      <c r="AL144" s="51">
        <f t="shared" si="168"/>
        <v>0.92700000000000005</v>
      </c>
      <c r="AM144" s="49">
        <f t="shared" si="168"/>
        <v>0.96099999999999997</v>
      </c>
      <c r="AN144" s="15"/>
      <c r="AO144" s="106">
        <f t="shared" si="129"/>
        <v>0.87732303119391142</v>
      </c>
      <c r="AP144" s="106">
        <f t="shared" si="130"/>
        <v>0.84478259947586776</v>
      </c>
      <c r="AQ144" s="106">
        <f t="shared" si="131"/>
        <v>0.88944639091147337</v>
      </c>
      <c r="AR144" s="106">
        <f t="shared" si="132"/>
        <v>0.87385867439209008</v>
      </c>
      <c r="AS144" s="106">
        <f t="shared" si="133"/>
        <v>0.91414184533814757</v>
      </c>
      <c r="AT144" s="15"/>
      <c r="AU144" s="106">
        <f t="shared" si="169"/>
        <v>-0.12267696880608858</v>
      </c>
      <c r="AV144" s="106">
        <f t="shared" si="170"/>
        <v>-0.15521740052413224</v>
      </c>
      <c r="AW144" s="106">
        <f t="shared" si="171"/>
        <v>-0.11055360908852663</v>
      </c>
      <c r="AX144" s="106">
        <f t="shared" si="172"/>
        <v>-0.12614132560790992</v>
      </c>
      <c r="AY144" s="106">
        <f t="shared" si="173"/>
        <v>-8.5858154661852426E-2</v>
      </c>
      <c r="AZ144" s="15"/>
      <c r="BA144" s="106">
        <f t="shared" si="162"/>
        <v>-0.12267696880608858</v>
      </c>
      <c r="BB144" s="106">
        <f t="shared" si="163"/>
        <v>-0.15521740052413224</v>
      </c>
      <c r="BC144" s="106">
        <f t="shared" si="164"/>
        <v>-0.11055360908852663</v>
      </c>
      <c r="BD144" s="107">
        <f t="shared" si="165"/>
        <v>-0.12614132560790992</v>
      </c>
      <c r="BE144" s="106">
        <f t="shared" si="166"/>
        <v>-8.5858154661852426E-2</v>
      </c>
      <c r="BF144" s="109"/>
      <c r="BG144" s="223" t="str">
        <f t="shared" si="167"/>
        <v>40XX</v>
      </c>
      <c r="BH144" s="106">
        <f t="shared" si="174"/>
        <v>0.87732303119391142</v>
      </c>
      <c r="BI144" s="106">
        <f t="shared" si="175"/>
        <v>0.84478259947586776</v>
      </c>
      <c r="BJ144" s="106">
        <f t="shared" si="176"/>
        <v>0.88944639091147337</v>
      </c>
      <c r="BK144" s="106">
        <f t="shared" si="177"/>
        <v>0.87385867439209008</v>
      </c>
      <c r="BL144" s="106">
        <f t="shared" si="178"/>
        <v>0.91414184533814757</v>
      </c>
      <c r="BM144" s="109"/>
      <c r="BN144" s="15">
        <f>IF($Z144="NN",VLOOKUP("N",ylfactors,MATCH(BN$7,'Proposed Factors'!$J$3:$P$3,0),FALSE),IF('Query Result 1'!$Y144&lt;49,VLOOKUP("YA",ylfactors,MATCH(BN$7,'Proposed Factors'!$J$3:$P$3,0),FALSE),VLOOKUP("YB",ylfactors,MATCH(BN$7,'Proposed Factors'!$J$3:$P$3,0),FALSE)))</f>
        <v>1</v>
      </c>
      <c r="BO144" s="15">
        <f>IF($Z144="NN",VLOOKUP("N",ylfactors,MATCH(BO$7,'Proposed Factors'!$J$3:$P$3,0),FALSE),IF('Query Result 1'!$Y144&lt;49,VLOOKUP("YA",ylfactors,MATCH(BO$7,'Proposed Factors'!$J$3:$P$3,0),FALSE),VLOOKUP("YB",ylfactors,MATCH(BO$7,'Proposed Factors'!$J$3:$P$3,0),FALSE)))</f>
        <v>1</v>
      </c>
      <c r="BP144" s="15">
        <f>IF($Z144="NN",VLOOKUP("N",ylfactors,MATCH(BP$7,'Proposed Factors'!$J$3:$P$3,0),FALSE),IF('Query Result 1'!$Y144&lt;49,VLOOKUP("YA",ylfactors,MATCH(BP$7,'Proposed Factors'!$J$3:$P$3,0),FALSE),VLOOKUP("YB",ylfactors,MATCH(BP$7,'Proposed Factors'!$J$3:$P$3,0),FALSE)))</f>
        <v>1</v>
      </c>
      <c r="BQ144" s="15">
        <f>IF($Z144="NN",VLOOKUP("N",ylfactors,MATCH(BQ$7,'Proposed Factors'!$J$3:$P$3,0),FALSE),IF('Query Result 1'!$Y144&lt;49,VLOOKUP("YA",ylfactors,MATCH(BQ$7,'Proposed Factors'!$J$3:$P$3,0),FALSE),VLOOKUP("YB",ylfactors,MATCH(BQ$7,'Proposed Factors'!$J$3:$P$3,0),FALSE)))</f>
        <v>1</v>
      </c>
      <c r="BR144" s="15">
        <f>IF($Z144="NN",VLOOKUP("N",ylfactors,MATCH(BR$7,'Proposed Factors'!$J$3:$P$3,0),FALSE),IF('Query Result 1'!$Y144&lt;49,VLOOKUP("YA",ylfactors,MATCH(BR$7,'Proposed Factors'!$J$3:$P$3,0),FALSE),VLOOKUP("YB",ylfactors,MATCH(BR$7,'Proposed Factors'!$J$3:$P$3,0),FALSE)))</f>
        <v>1</v>
      </c>
      <c r="BS144" s="15"/>
      <c r="BT144" s="15" t="e">
        <f>IF($AA144="NN",1,IF($AA144="YY",VLOOKUP("YY",gsdfactors,MATCH(BT$7,'Proposed Factors'!$J$11:$P$11,0),FALSE),VLOOKUP(CONCATENATE($Z144,$AA144),gsdfactors,MATCH(BT$7,'Proposed Factors'!$J$11:$P$11,0),FALSE)))</f>
        <v>#N/A</v>
      </c>
      <c r="BU144" s="15" t="e">
        <f>IF($AA144="NN",1,IF($AA144="YY",VLOOKUP("YY",gsdfactors,MATCH(BU$7,'Proposed Factors'!$J$11:$P$11,0),FALSE),VLOOKUP(CONCATENATE($Z144,$AA144),gsdfactors,MATCH(BU$7,'Proposed Factors'!$J$11:$P$11,0),FALSE)))</f>
        <v>#N/A</v>
      </c>
      <c r="BV144" s="15" t="e">
        <f>IF($AA144="NN",1,IF($AA144="YY",VLOOKUP("YY",gsdfactors,MATCH(BV$7,'Proposed Factors'!$J$11:$P$11,0),FALSE),VLOOKUP(CONCATENATE($Z144,$AA144),gsdfactors,MATCH(BV$7,'Proposed Factors'!$J$11:$P$11,0),FALSE)))</f>
        <v>#N/A</v>
      </c>
      <c r="BW144" s="15" t="e">
        <f>IF($AA144="NN",1,IF($AA144="YY",VLOOKUP("YY",gsdfactors,MATCH(BW$7,'Proposed Factors'!$J$11:$P$11,0),FALSE),VLOOKUP(CONCATENATE($Z144,$AA144),gsdfactors,MATCH(BW$7,'Proposed Factors'!$J$11:$P$11,0),FALSE)))</f>
        <v>#N/A</v>
      </c>
      <c r="BX144" s="15" t="e">
        <f>IF($AA144="NN",1,IF($AA144="YY",VLOOKUP("YY",gsdfactors,MATCH(BX$7,'Proposed Factors'!$J$11:$P$11,0),FALSE),VLOOKUP(CONCATENATE($Z144,$AA144),gsdfactors,MATCH(BX$7,'Proposed Factors'!$J$11:$P$11,0),FALSE)))</f>
        <v>#N/A</v>
      </c>
      <c r="BZ144" s="55" t="e">
        <f t="shared" si="134"/>
        <v>#N/A</v>
      </c>
      <c r="CA144" s="55" t="e">
        <f t="shared" si="135"/>
        <v>#N/A</v>
      </c>
      <c r="CB144" s="55" t="e">
        <f t="shared" si="136"/>
        <v>#N/A</v>
      </c>
      <c r="CC144" s="55" t="e">
        <f t="shared" si="137"/>
        <v>#N/A</v>
      </c>
      <c r="CD144" s="55" t="e">
        <f t="shared" si="138"/>
        <v>#N/A</v>
      </c>
      <c r="CF144" s="55" t="e">
        <f t="shared" si="139"/>
        <v>#N/A</v>
      </c>
      <c r="CG144" s="55" t="e">
        <f t="shared" si="140"/>
        <v>#N/A</v>
      </c>
      <c r="CH144" s="55" t="e">
        <f t="shared" si="141"/>
        <v>#N/A</v>
      </c>
      <c r="CI144" s="55" t="e">
        <f t="shared" si="142"/>
        <v>#N/A</v>
      </c>
      <c r="CJ144" s="55" t="e">
        <f t="shared" si="143"/>
        <v>#N/A</v>
      </c>
      <c r="CL144" s="55" t="str">
        <f t="shared" si="144"/>
        <v>40FM</v>
      </c>
      <c r="CM144" s="58">
        <f t="shared" si="145"/>
        <v>5.0235013221055719E-3</v>
      </c>
      <c r="CN144" s="58">
        <f t="shared" si="146"/>
        <v>5.7003608344692227E-3</v>
      </c>
      <c r="CO144" s="58">
        <f t="shared" si="147"/>
        <v>5.3755732109800466E-3</v>
      </c>
      <c r="CP144" s="58">
        <f t="shared" si="148"/>
        <v>5.4648664208172392E-3</v>
      </c>
      <c r="CQ144" s="58">
        <f t="shared" si="149"/>
        <v>5.0795038603038628E-3</v>
      </c>
      <c r="CR144" s="5">
        <f t="shared" si="179"/>
        <v>0.87732303119391142</v>
      </c>
      <c r="CS144" s="5">
        <f t="shared" si="180"/>
        <v>0.84478259947586776</v>
      </c>
      <c r="CT144" s="5">
        <f t="shared" si="181"/>
        <v>0.88944639091147337</v>
      </c>
      <c r="CU144" s="5">
        <f t="shared" si="182"/>
        <v>0.87385867439209008</v>
      </c>
      <c r="CV144" s="5">
        <f t="shared" si="183"/>
        <v>0.91414184533814757</v>
      </c>
    </row>
    <row r="145" spans="1:100" x14ac:dyDescent="0.25">
      <c r="A145" s="174" t="str">
        <f t="shared" si="150"/>
        <v>NNNN</v>
      </c>
      <c r="B145" s="174" t="str">
        <f t="shared" si="151"/>
        <v>NNNN</v>
      </c>
      <c r="C145" s="29" t="str">
        <f t="shared" si="152"/>
        <v>NN</v>
      </c>
      <c r="D145" s="29" t="str">
        <f t="shared" si="153"/>
        <v>N</v>
      </c>
      <c r="E145" s="29" t="str">
        <f t="shared" si="128"/>
        <v>N</v>
      </c>
      <c r="F145" s="175" t="s">
        <v>5</v>
      </c>
      <c r="G145" s="175" t="s">
        <v>6</v>
      </c>
      <c r="H145" s="175" t="s">
        <v>8</v>
      </c>
      <c r="I145" s="176">
        <v>28</v>
      </c>
      <c r="J145" s="175" t="s">
        <v>5</v>
      </c>
      <c r="K145" s="175" t="s">
        <v>5</v>
      </c>
      <c r="L145" s="176">
        <v>1867</v>
      </c>
      <c r="M145" s="176">
        <v>843</v>
      </c>
      <c r="N145" s="176">
        <v>1561</v>
      </c>
      <c r="O145" s="176">
        <v>1494</v>
      </c>
      <c r="P145" s="176">
        <v>1812</v>
      </c>
      <c r="Q145" s="1"/>
      <c r="R145" s="13" t="s">
        <v>296</v>
      </c>
      <c r="S145" s="35">
        <v>8805</v>
      </c>
      <c r="T145" s="35">
        <v>5311</v>
      </c>
      <c r="U145" s="35">
        <v>7966</v>
      </c>
      <c r="V145" s="35">
        <v>7801</v>
      </c>
      <c r="W145" s="35">
        <v>8700</v>
      </c>
      <c r="X145" s="35"/>
      <c r="Y145" s="53">
        <f t="shared" si="154"/>
        <v>40</v>
      </c>
      <c r="Z145" s="52" t="str">
        <f t="shared" si="155"/>
        <v>FS</v>
      </c>
      <c r="AA145" s="52" t="str">
        <f t="shared" si="156"/>
        <v>FS</v>
      </c>
      <c r="AB145" s="1"/>
      <c r="AC145" s="128">
        <f t="shared" si="157"/>
        <v>2.4451038773432594E-3</v>
      </c>
      <c r="AD145" s="128">
        <f t="shared" si="158"/>
        <v>2.5436579055508352E-3</v>
      </c>
      <c r="AE145" s="128">
        <f t="shared" si="159"/>
        <v>2.5495246605541232E-3</v>
      </c>
      <c r="AF145" s="128">
        <f t="shared" si="160"/>
        <v>2.5840358194202497E-3</v>
      </c>
      <c r="AG145" s="128">
        <f t="shared" si="161"/>
        <v>2.4664666844138867E-3</v>
      </c>
      <c r="AI145" s="129">
        <f t="shared" si="168"/>
        <v>0.94699999999999995</v>
      </c>
      <c r="AJ145" s="51">
        <f t="shared" si="168"/>
        <v>0.90300000000000002</v>
      </c>
      <c r="AK145" s="48">
        <f t="shared" si="168"/>
        <v>0.94299999999999995</v>
      </c>
      <c r="AL145" s="51">
        <f t="shared" si="168"/>
        <v>0.92700000000000005</v>
      </c>
      <c r="AM145" s="49">
        <f t="shared" si="168"/>
        <v>0.96099999999999997</v>
      </c>
      <c r="AN145" s="15"/>
      <c r="AO145" s="106">
        <f t="shared" si="129"/>
        <v>0.87732303119391142</v>
      </c>
      <c r="AP145" s="106">
        <f t="shared" si="130"/>
        <v>0.84478259947586776</v>
      </c>
      <c r="AQ145" s="106">
        <f t="shared" si="131"/>
        <v>0.88944639091147337</v>
      </c>
      <c r="AR145" s="106">
        <f t="shared" si="132"/>
        <v>0.87385867439209008</v>
      </c>
      <c r="AS145" s="106">
        <f t="shared" si="133"/>
        <v>0.91414184533814757</v>
      </c>
      <c r="AT145" s="15"/>
      <c r="AU145" s="106">
        <f t="shared" si="169"/>
        <v>-0.12267696880608858</v>
      </c>
      <c r="AV145" s="106">
        <f t="shared" si="170"/>
        <v>-0.15521740052413224</v>
      </c>
      <c r="AW145" s="106">
        <f t="shared" si="171"/>
        <v>-0.11055360908852663</v>
      </c>
      <c r="AX145" s="106">
        <f t="shared" si="172"/>
        <v>-0.12614132560790992</v>
      </c>
      <c r="AY145" s="106">
        <f t="shared" si="173"/>
        <v>-8.5858154661852426E-2</v>
      </c>
      <c r="AZ145" s="15"/>
      <c r="BA145" s="106">
        <f t="shared" si="162"/>
        <v>-0.12267696880608858</v>
      </c>
      <c r="BB145" s="106">
        <f t="shared" si="163"/>
        <v>-0.15521740052413224</v>
      </c>
      <c r="BC145" s="106">
        <f t="shared" si="164"/>
        <v>-0.11055360908852663</v>
      </c>
      <c r="BD145" s="107">
        <f t="shared" si="165"/>
        <v>-0.12614132560790992</v>
      </c>
      <c r="BE145" s="106">
        <f t="shared" si="166"/>
        <v>-8.5858154661852426E-2</v>
      </c>
      <c r="BF145" s="109"/>
      <c r="BG145" s="223" t="str">
        <f t="shared" si="167"/>
        <v>40XX</v>
      </c>
      <c r="BH145" s="106">
        <f t="shared" si="174"/>
        <v>0.87732303119391142</v>
      </c>
      <c r="BI145" s="106">
        <f t="shared" si="175"/>
        <v>0.84478259947586776</v>
      </c>
      <c r="BJ145" s="106">
        <f t="shared" si="176"/>
        <v>0.88944639091147337</v>
      </c>
      <c r="BK145" s="106">
        <f t="shared" si="177"/>
        <v>0.87385867439209008</v>
      </c>
      <c r="BL145" s="106">
        <f t="shared" si="178"/>
        <v>0.91414184533814757</v>
      </c>
      <c r="BM145" s="109"/>
      <c r="BN145" s="15">
        <f>IF($Z145="NN",VLOOKUP("N",ylfactors,MATCH(BN$7,'Proposed Factors'!$J$3:$P$3,0),FALSE),IF('Query Result 1'!$Y145&lt;49,VLOOKUP("YA",ylfactors,MATCH(BN$7,'Proposed Factors'!$J$3:$P$3,0),FALSE),VLOOKUP("YB",ylfactors,MATCH(BN$7,'Proposed Factors'!$J$3:$P$3,0),FALSE)))</f>
        <v>1</v>
      </c>
      <c r="BO145" s="15">
        <f>IF($Z145="NN",VLOOKUP("N",ylfactors,MATCH(BO$7,'Proposed Factors'!$J$3:$P$3,0),FALSE),IF('Query Result 1'!$Y145&lt;49,VLOOKUP("YA",ylfactors,MATCH(BO$7,'Proposed Factors'!$J$3:$P$3,0),FALSE),VLOOKUP("YB",ylfactors,MATCH(BO$7,'Proposed Factors'!$J$3:$P$3,0),FALSE)))</f>
        <v>1</v>
      </c>
      <c r="BP145" s="15">
        <f>IF($Z145="NN",VLOOKUP("N",ylfactors,MATCH(BP$7,'Proposed Factors'!$J$3:$P$3,0),FALSE),IF('Query Result 1'!$Y145&lt;49,VLOOKUP("YA",ylfactors,MATCH(BP$7,'Proposed Factors'!$J$3:$P$3,0),FALSE),VLOOKUP("YB",ylfactors,MATCH(BP$7,'Proposed Factors'!$J$3:$P$3,0),FALSE)))</f>
        <v>1</v>
      </c>
      <c r="BQ145" s="15">
        <f>IF($Z145="NN",VLOOKUP("N",ylfactors,MATCH(BQ$7,'Proposed Factors'!$J$3:$P$3,0),FALSE),IF('Query Result 1'!$Y145&lt;49,VLOOKUP("YA",ylfactors,MATCH(BQ$7,'Proposed Factors'!$J$3:$P$3,0),FALSE),VLOOKUP("YB",ylfactors,MATCH(BQ$7,'Proposed Factors'!$J$3:$P$3,0),FALSE)))</f>
        <v>1</v>
      </c>
      <c r="BR145" s="15">
        <f>IF($Z145="NN",VLOOKUP("N",ylfactors,MATCH(BR$7,'Proposed Factors'!$J$3:$P$3,0),FALSE),IF('Query Result 1'!$Y145&lt;49,VLOOKUP("YA",ylfactors,MATCH(BR$7,'Proposed Factors'!$J$3:$P$3,0),FALSE),VLOOKUP("YB",ylfactors,MATCH(BR$7,'Proposed Factors'!$J$3:$P$3,0),FALSE)))</f>
        <v>1</v>
      </c>
      <c r="BS145" s="15"/>
      <c r="BT145" s="15" t="e">
        <f>IF($AA145="NN",1,IF($AA145="YY",VLOOKUP("YY",gsdfactors,MATCH(BT$7,'Proposed Factors'!$J$11:$P$11,0),FALSE),VLOOKUP(CONCATENATE($Z145,$AA145),gsdfactors,MATCH(BT$7,'Proposed Factors'!$J$11:$P$11,0),FALSE)))</f>
        <v>#N/A</v>
      </c>
      <c r="BU145" s="15" t="e">
        <f>IF($AA145="NN",1,IF($AA145="YY",VLOOKUP("YY",gsdfactors,MATCH(BU$7,'Proposed Factors'!$J$11:$P$11,0),FALSE),VLOOKUP(CONCATENATE($Z145,$AA145),gsdfactors,MATCH(BU$7,'Proposed Factors'!$J$11:$P$11,0),FALSE)))</f>
        <v>#N/A</v>
      </c>
      <c r="BV145" s="15" t="e">
        <f>IF($AA145="NN",1,IF($AA145="YY",VLOOKUP("YY",gsdfactors,MATCH(BV$7,'Proposed Factors'!$J$11:$P$11,0),FALSE),VLOOKUP(CONCATENATE($Z145,$AA145),gsdfactors,MATCH(BV$7,'Proposed Factors'!$J$11:$P$11,0),FALSE)))</f>
        <v>#N/A</v>
      </c>
      <c r="BW145" s="15" t="e">
        <f>IF($AA145="NN",1,IF($AA145="YY",VLOOKUP("YY",gsdfactors,MATCH(BW$7,'Proposed Factors'!$J$11:$P$11,0),FALSE),VLOOKUP(CONCATENATE($Z145,$AA145),gsdfactors,MATCH(BW$7,'Proposed Factors'!$J$11:$P$11,0),FALSE)))</f>
        <v>#N/A</v>
      </c>
      <c r="BX145" s="15" t="e">
        <f>IF($AA145="NN",1,IF($AA145="YY",VLOOKUP("YY",gsdfactors,MATCH(BX$7,'Proposed Factors'!$J$11:$P$11,0),FALSE),VLOOKUP(CONCATENATE($Z145,$AA145),gsdfactors,MATCH(BX$7,'Proposed Factors'!$J$11:$P$11,0),FALSE)))</f>
        <v>#N/A</v>
      </c>
      <c r="BZ145" s="55" t="e">
        <f t="shared" si="134"/>
        <v>#N/A</v>
      </c>
      <c r="CA145" s="55" t="e">
        <f t="shared" si="135"/>
        <v>#N/A</v>
      </c>
      <c r="CB145" s="55" t="e">
        <f t="shared" si="136"/>
        <v>#N/A</v>
      </c>
      <c r="CC145" s="55" t="e">
        <f t="shared" si="137"/>
        <v>#N/A</v>
      </c>
      <c r="CD145" s="55" t="e">
        <f t="shared" si="138"/>
        <v>#N/A</v>
      </c>
      <c r="CF145" s="55" t="e">
        <f t="shared" si="139"/>
        <v>#N/A</v>
      </c>
      <c r="CG145" s="55" t="e">
        <f t="shared" si="140"/>
        <v>#N/A</v>
      </c>
      <c r="CH145" s="55" t="e">
        <f t="shared" si="141"/>
        <v>#N/A</v>
      </c>
      <c r="CI145" s="55" t="e">
        <f t="shared" si="142"/>
        <v>#N/A</v>
      </c>
      <c r="CJ145" s="55" t="e">
        <f t="shared" si="143"/>
        <v>#N/A</v>
      </c>
      <c r="CL145" s="55" t="str">
        <f t="shared" si="144"/>
        <v>40FS</v>
      </c>
      <c r="CM145" s="58">
        <f t="shared" si="145"/>
        <v>2.4451038773432594E-3</v>
      </c>
      <c r="CN145" s="58">
        <f t="shared" si="146"/>
        <v>2.5436579055508352E-3</v>
      </c>
      <c r="CO145" s="58">
        <f t="shared" si="147"/>
        <v>2.5495246605541232E-3</v>
      </c>
      <c r="CP145" s="58">
        <f t="shared" si="148"/>
        <v>2.5840358194202497E-3</v>
      </c>
      <c r="CQ145" s="58">
        <f t="shared" si="149"/>
        <v>2.4664666844138867E-3</v>
      </c>
      <c r="CR145" s="5">
        <f t="shared" si="179"/>
        <v>0.87732303119391142</v>
      </c>
      <c r="CS145" s="5">
        <f t="shared" si="180"/>
        <v>0.84478259947586776</v>
      </c>
      <c r="CT145" s="5">
        <f t="shared" si="181"/>
        <v>0.88944639091147337</v>
      </c>
      <c r="CU145" s="5">
        <f t="shared" si="182"/>
        <v>0.87385867439209008</v>
      </c>
      <c r="CV145" s="5">
        <f t="shared" si="183"/>
        <v>0.91414184533814757</v>
      </c>
    </row>
    <row r="146" spans="1:100" x14ac:dyDescent="0.25">
      <c r="A146" s="174" t="str">
        <f t="shared" si="150"/>
        <v>NNNN</v>
      </c>
      <c r="B146" s="174" t="str">
        <f t="shared" si="151"/>
        <v>NNNN</v>
      </c>
      <c r="C146" s="29" t="str">
        <f t="shared" si="152"/>
        <v>NN</v>
      </c>
      <c r="D146" s="29" t="str">
        <f t="shared" si="153"/>
        <v>N</v>
      </c>
      <c r="E146" s="29" t="str">
        <f t="shared" si="128"/>
        <v>N</v>
      </c>
      <c r="F146" s="175" t="s">
        <v>5</v>
      </c>
      <c r="G146" s="175" t="s">
        <v>6</v>
      </c>
      <c r="H146" s="175" t="s">
        <v>8</v>
      </c>
      <c r="I146" s="176">
        <v>29</v>
      </c>
      <c r="J146" s="175" t="s">
        <v>5</v>
      </c>
      <c r="K146" s="175" t="s">
        <v>5</v>
      </c>
      <c r="L146" s="176">
        <v>1964</v>
      </c>
      <c r="M146" s="176">
        <v>909</v>
      </c>
      <c r="N146" s="176">
        <v>1647</v>
      </c>
      <c r="O146" s="176">
        <v>1581</v>
      </c>
      <c r="P146" s="176">
        <v>1918</v>
      </c>
      <c r="Q146" s="1"/>
      <c r="R146" s="13" t="s">
        <v>380</v>
      </c>
      <c r="S146" s="35">
        <v>18025</v>
      </c>
      <c r="T146" s="35">
        <v>11031</v>
      </c>
      <c r="U146" s="35">
        <v>16004</v>
      </c>
      <c r="V146" s="35">
        <v>15614</v>
      </c>
      <c r="W146" s="35">
        <v>17729</v>
      </c>
      <c r="X146" s="35"/>
      <c r="Y146" s="53">
        <f t="shared" si="154"/>
        <v>40</v>
      </c>
      <c r="Z146" s="52" t="str">
        <f t="shared" si="155"/>
        <v>MM</v>
      </c>
      <c r="AA146" s="52" t="str">
        <f t="shared" si="156"/>
        <v>MM</v>
      </c>
      <c r="AB146" s="1"/>
      <c r="AC146" s="128">
        <f t="shared" si="157"/>
        <v>5.0054511515175747E-3</v>
      </c>
      <c r="AD146" s="128">
        <f t="shared" si="158"/>
        <v>5.2832028537245839E-3</v>
      </c>
      <c r="AE146" s="128">
        <f t="shared" si="159"/>
        <v>5.1220929785975632E-3</v>
      </c>
      <c r="AF146" s="128">
        <f t="shared" si="160"/>
        <v>5.1720465689562593E-3</v>
      </c>
      <c r="AG146" s="128">
        <f t="shared" si="161"/>
        <v>5.0262054997671033E-3</v>
      </c>
      <c r="AI146" s="129">
        <f t="shared" si="168"/>
        <v>0.94699999999999995</v>
      </c>
      <c r="AJ146" s="51">
        <f t="shared" si="168"/>
        <v>0.90300000000000002</v>
      </c>
      <c r="AK146" s="48">
        <f t="shared" si="168"/>
        <v>0.94299999999999995</v>
      </c>
      <c r="AL146" s="51">
        <f t="shared" si="168"/>
        <v>0.92700000000000005</v>
      </c>
      <c r="AM146" s="49">
        <f t="shared" si="168"/>
        <v>0.96099999999999997</v>
      </c>
      <c r="AN146" s="15"/>
      <c r="AO146" s="106">
        <f t="shared" si="129"/>
        <v>0.87732303119391142</v>
      </c>
      <c r="AP146" s="106">
        <f t="shared" si="130"/>
        <v>0.84478259947586776</v>
      </c>
      <c r="AQ146" s="106">
        <f t="shared" si="131"/>
        <v>0.88944639091147337</v>
      </c>
      <c r="AR146" s="106">
        <f t="shared" si="132"/>
        <v>0.87385867439209008</v>
      </c>
      <c r="AS146" s="106">
        <f t="shared" si="133"/>
        <v>0.91414184533814757</v>
      </c>
      <c r="AT146" s="15"/>
      <c r="AU146" s="106">
        <f t="shared" si="169"/>
        <v>-0.12267696880608858</v>
      </c>
      <c r="AV146" s="106">
        <f t="shared" si="170"/>
        <v>-0.15521740052413224</v>
      </c>
      <c r="AW146" s="106">
        <f t="shared" si="171"/>
        <v>-0.11055360908852663</v>
      </c>
      <c r="AX146" s="106">
        <f t="shared" si="172"/>
        <v>-0.12614132560790992</v>
      </c>
      <c r="AY146" s="106">
        <f t="shared" si="173"/>
        <v>-8.5858154661852426E-2</v>
      </c>
      <c r="AZ146" s="15"/>
      <c r="BA146" s="106">
        <f t="shared" si="162"/>
        <v>-0.12267696880608858</v>
      </c>
      <c r="BB146" s="106">
        <f t="shared" si="163"/>
        <v>-0.15521740052413224</v>
      </c>
      <c r="BC146" s="106">
        <f t="shared" si="164"/>
        <v>-0.11055360908852663</v>
      </c>
      <c r="BD146" s="107">
        <f t="shared" si="165"/>
        <v>-0.12614132560790992</v>
      </c>
      <c r="BE146" s="106">
        <f t="shared" si="166"/>
        <v>-8.5858154661852426E-2</v>
      </c>
      <c r="BF146" s="109"/>
      <c r="BG146" s="223" t="str">
        <f t="shared" si="167"/>
        <v>40XX</v>
      </c>
      <c r="BH146" s="106">
        <f t="shared" si="174"/>
        <v>0.87732303119391142</v>
      </c>
      <c r="BI146" s="106">
        <f t="shared" si="175"/>
        <v>0.84478259947586776</v>
      </c>
      <c r="BJ146" s="106">
        <f t="shared" si="176"/>
        <v>0.88944639091147337</v>
      </c>
      <c r="BK146" s="106">
        <f t="shared" si="177"/>
        <v>0.87385867439209008</v>
      </c>
      <c r="BL146" s="106">
        <f t="shared" si="178"/>
        <v>0.91414184533814757</v>
      </c>
      <c r="BM146" s="109"/>
      <c r="BN146" s="15">
        <f>IF($Z146="NN",VLOOKUP("N",ylfactors,MATCH(BN$7,'Proposed Factors'!$J$3:$P$3,0),FALSE),IF('Query Result 1'!$Y146&lt;49,VLOOKUP("YA",ylfactors,MATCH(BN$7,'Proposed Factors'!$J$3:$P$3,0),FALSE),VLOOKUP("YB",ylfactors,MATCH(BN$7,'Proposed Factors'!$J$3:$P$3,0),FALSE)))</f>
        <v>1</v>
      </c>
      <c r="BO146" s="15">
        <f>IF($Z146="NN",VLOOKUP("N",ylfactors,MATCH(BO$7,'Proposed Factors'!$J$3:$P$3,0),FALSE),IF('Query Result 1'!$Y146&lt;49,VLOOKUP("YA",ylfactors,MATCH(BO$7,'Proposed Factors'!$J$3:$P$3,0),FALSE),VLOOKUP("YB",ylfactors,MATCH(BO$7,'Proposed Factors'!$J$3:$P$3,0),FALSE)))</f>
        <v>1</v>
      </c>
      <c r="BP146" s="15">
        <f>IF($Z146="NN",VLOOKUP("N",ylfactors,MATCH(BP$7,'Proposed Factors'!$J$3:$P$3,0),FALSE),IF('Query Result 1'!$Y146&lt;49,VLOOKUP("YA",ylfactors,MATCH(BP$7,'Proposed Factors'!$J$3:$P$3,0),FALSE),VLOOKUP("YB",ylfactors,MATCH(BP$7,'Proposed Factors'!$J$3:$P$3,0),FALSE)))</f>
        <v>1</v>
      </c>
      <c r="BQ146" s="15">
        <f>IF($Z146="NN",VLOOKUP("N",ylfactors,MATCH(BQ$7,'Proposed Factors'!$J$3:$P$3,0),FALSE),IF('Query Result 1'!$Y146&lt;49,VLOOKUP("YA",ylfactors,MATCH(BQ$7,'Proposed Factors'!$J$3:$P$3,0),FALSE),VLOOKUP("YB",ylfactors,MATCH(BQ$7,'Proposed Factors'!$J$3:$P$3,0),FALSE)))</f>
        <v>1</v>
      </c>
      <c r="BR146" s="15">
        <f>IF($Z146="NN",VLOOKUP("N",ylfactors,MATCH(BR$7,'Proposed Factors'!$J$3:$P$3,0),FALSE),IF('Query Result 1'!$Y146&lt;49,VLOOKUP("YA",ylfactors,MATCH(BR$7,'Proposed Factors'!$J$3:$P$3,0),FALSE),VLOOKUP("YB",ylfactors,MATCH(BR$7,'Proposed Factors'!$J$3:$P$3,0),FALSE)))</f>
        <v>1</v>
      </c>
      <c r="BS146" s="15"/>
      <c r="BT146" s="15" t="e">
        <f>IF($AA146="NN",1,IF($AA146="YY",VLOOKUP("YY",gsdfactors,MATCH(BT$7,'Proposed Factors'!$J$11:$P$11,0),FALSE),VLOOKUP(CONCATENATE($Z146,$AA146),gsdfactors,MATCH(BT$7,'Proposed Factors'!$J$11:$P$11,0),FALSE)))</f>
        <v>#N/A</v>
      </c>
      <c r="BU146" s="15" t="e">
        <f>IF($AA146="NN",1,IF($AA146="YY",VLOOKUP("YY",gsdfactors,MATCH(BU$7,'Proposed Factors'!$J$11:$P$11,0),FALSE),VLOOKUP(CONCATENATE($Z146,$AA146),gsdfactors,MATCH(BU$7,'Proposed Factors'!$J$11:$P$11,0),FALSE)))</f>
        <v>#N/A</v>
      </c>
      <c r="BV146" s="15" t="e">
        <f>IF($AA146="NN",1,IF($AA146="YY",VLOOKUP("YY",gsdfactors,MATCH(BV$7,'Proposed Factors'!$J$11:$P$11,0),FALSE),VLOOKUP(CONCATENATE($Z146,$AA146),gsdfactors,MATCH(BV$7,'Proposed Factors'!$J$11:$P$11,0),FALSE)))</f>
        <v>#N/A</v>
      </c>
      <c r="BW146" s="15" t="e">
        <f>IF($AA146="NN",1,IF($AA146="YY",VLOOKUP("YY",gsdfactors,MATCH(BW$7,'Proposed Factors'!$J$11:$P$11,0),FALSE),VLOOKUP(CONCATENATE($Z146,$AA146),gsdfactors,MATCH(BW$7,'Proposed Factors'!$J$11:$P$11,0),FALSE)))</f>
        <v>#N/A</v>
      </c>
      <c r="BX146" s="15" t="e">
        <f>IF($AA146="NN",1,IF($AA146="YY",VLOOKUP("YY",gsdfactors,MATCH(BX$7,'Proposed Factors'!$J$11:$P$11,0),FALSE),VLOOKUP(CONCATENATE($Z146,$AA146),gsdfactors,MATCH(BX$7,'Proposed Factors'!$J$11:$P$11,0),FALSE)))</f>
        <v>#N/A</v>
      </c>
      <c r="BZ146" s="55" t="e">
        <f t="shared" si="134"/>
        <v>#N/A</v>
      </c>
      <c r="CA146" s="55" t="e">
        <f t="shared" si="135"/>
        <v>#N/A</v>
      </c>
      <c r="CB146" s="55" t="e">
        <f t="shared" si="136"/>
        <v>#N/A</v>
      </c>
      <c r="CC146" s="55" t="e">
        <f t="shared" si="137"/>
        <v>#N/A</v>
      </c>
      <c r="CD146" s="55" t="e">
        <f t="shared" si="138"/>
        <v>#N/A</v>
      </c>
      <c r="CF146" s="55" t="e">
        <f t="shared" si="139"/>
        <v>#N/A</v>
      </c>
      <c r="CG146" s="55" t="e">
        <f t="shared" si="140"/>
        <v>#N/A</v>
      </c>
      <c r="CH146" s="55" t="e">
        <f t="shared" si="141"/>
        <v>#N/A</v>
      </c>
      <c r="CI146" s="55" t="e">
        <f t="shared" si="142"/>
        <v>#N/A</v>
      </c>
      <c r="CJ146" s="55" t="e">
        <f t="shared" si="143"/>
        <v>#N/A</v>
      </c>
      <c r="CL146" s="55" t="str">
        <f t="shared" si="144"/>
        <v>40MM</v>
      </c>
      <c r="CM146" s="58">
        <f t="shared" si="145"/>
        <v>5.0054511515175747E-3</v>
      </c>
      <c r="CN146" s="58">
        <f t="shared" si="146"/>
        <v>5.2832028537245839E-3</v>
      </c>
      <c r="CO146" s="58">
        <f t="shared" si="147"/>
        <v>5.1220929785975632E-3</v>
      </c>
      <c r="CP146" s="58">
        <f t="shared" si="148"/>
        <v>5.1720465689562593E-3</v>
      </c>
      <c r="CQ146" s="58">
        <f t="shared" si="149"/>
        <v>5.0262054997671033E-3</v>
      </c>
      <c r="CR146" s="5">
        <f t="shared" si="179"/>
        <v>0.87732303119391142</v>
      </c>
      <c r="CS146" s="5">
        <f t="shared" si="180"/>
        <v>0.84478259947586776</v>
      </c>
      <c r="CT146" s="5">
        <f t="shared" si="181"/>
        <v>0.88944639091147337</v>
      </c>
      <c r="CU146" s="5">
        <f t="shared" si="182"/>
        <v>0.87385867439209008</v>
      </c>
      <c r="CV146" s="5">
        <f t="shared" si="183"/>
        <v>0.91414184533814757</v>
      </c>
    </row>
    <row r="147" spans="1:100" x14ac:dyDescent="0.25">
      <c r="A147" s="174" t="str">
        <f t="shared" si="150"/>
        <v>NNNN</v>
      </c>
      <c r="B147" s="174" t="str">
        <f t="shared" si="151"/>
        <v>NNNN</v>
      </c>
      <c r="C147" s="29" t="str">
        <f t="shared" si="152"/>
        <v>NN</v>
      </c>
      <c r="D147" s="29" t="str">
        <f t="shared" si="153"/>
        <v>N</v>
      </c>
      <c r="E147" s="29" t="str">
        <f t="shared" si="128"/>
        <v>N</v>
      </c>
      <c r="F147" s="175" t="s">
        <v>5</v>
      </c>
      <c r="G147" s="175" t="s">
        <v>6</v>
      </c>
      <c r="H147" s="175" t="s">
        <v>8</v>
      </c>
      <c r="I147" s="176">
        <v>30</v>
      </c>
      <c r="J147" s="175" t="s">
        <v>5</v>
      </c>
      <c r="K147" s="175" t="s">
        <v>5</v>
      </c>
      <c r="L147" s="176">
        <v>2034</v>
      </c>
      <c r="M147" s="176">
        <v>932</v>
      </c>
      <c r="N147" s="176">
        <v>1697</v>
      </c>
      <c r="O147" s="176">
        <v>1627</v>
      </c>
      <c r="P147" s="176">
        <v>1969</v>
      </c>
      <c r="Q147" s="1"/>
      <c r="R147" s="13" t="s">
        <v>464</v>
      </c>
      <c r="S147" s="35">
        <v>7727</v>
      </c>
      <c r="T147" s="35">
        <v>4215</v>
      </c>
      <c r="U147" s="35">
        <v>6302</v>
      </c>
      <c r="V147" s="35">
        <v>6050</v>
      </c>
      <c r="W147" s="35">
        <v>7526</v>
      </c>
      <c r="X147" s="35"/>
      <c r="Y147" s="53">
        <f t="shared" si="154"/>
        <v>40</v>
      </c>
      <c r="Z147" s="52" t="str">
        <f t="shared" si="155"/>
        <v>MS</v>
      </c>
      <c r="AA147" s="52" t="str">
        <f t="shared" si="156"/>
        <v>MS</v>
      </c>
      <c r="AB147" s="1"/>
      <c r="AC147" s="128">
        <f t="shared" si="157"/>
        <v>2.1457487405146356E-3</v>
      </c>
      <c r="AD147" s="128">
        <f t="shared" si="158"/>
        <v>2.018738104292369E-3</v>
      </c>
      <c r="AE147" s="128">
        <f t="shared" si="159"/>
        <v>2.016960131912137E-3</v>
      </c>
      <c r="AF147" s="128">
        <f t="shared" si="160"/>
        <v>2.0040272666956172E-3</v>
      </c>
      <c r="AG147" s="128">
        <f t="shared" si="161"/>
        <v>2.1336354329768862E-3</v>
      </c>
      <c r="AI147" s="129">
        <f t="shared" si="168"/>
        <v>0.94699999999999995</v>
      </c>
      <c r="AJ147" s="51">
        <f t="shared" si="168"/>
        <v>0.90300000000000002</v>
      </c>
      <c r="AK147" s="48">
        <f t="shared" si="168"/>
        <v>0.94299999999999995</v>
      </c>
      <c r="AL147" s="51">
        <f t="shared" si="168"/>
        <v>0.92700000000000005</v>
      </c>
      <c r="AM147" s="49">
        <f t="shared" si="168"/>
        <v>0.96099999999999997</v>
      </c>
      <c r="AN147" s="15"/>
      <c r="AO147" s="106">
        <f t="shared" si="129"/>
        <v>0.87732303119391142</v>
      </c>
      <c r="AP147" s="106">
        <f t="shared" si="130"/>
        <v>0.84478259947586776</v>
      </c>
      <c r="AQ147" s="106">
        <f t="shared" si="131"/>
        <v>0.88944639091147337</v>
      </c>
      <c r="AR147" s="106">
        <f t="shared" si="132"/>
        <v>0.87385867439209008</v>
      </c>
      <c r="AS147" s="106">
        <f t="shared" si="133"/>
        <v>0.91414184533814757</v>
      </c>
      <c r="AT147" s="15"/>
      <c r="AU147" s="106">
        <f t="shared" si="169"/>
        <v>-0.12267696880608858</v>
      </c>
      <c r="AV147" s="106">
        <f t="shared" si="170"/>
        <v>-0.15521740052413224</v>
      </c>
      <c r="AW147" s="106">
        <f t="shared" si="171"/>
        <v>-0.11055360908852663</v>
      </c>
      <c r="AX147" s="106">
        <f t="shared" si="172"/>
        <v>-0.12614132560790992</v>
      </c>
      <c r="AY147" s="106">
        <f t="shared" si="173"/>
        <v>-8.5858154661852426E-2</v>
      </c>
      <c r="AZ147" s="15"/>
      <c r="BA147" s="106">
        <f t="shared" si="162"/>
        <v>-0.12267696880608858</v>
      </c>
      <c r="BB147" s="106">
        <f t="shared" si="163"/>
        <v>-0.15521740052413224</v>
      </c>
      <c r="BC147" s="106">
        <f t="shared" si="164"/>
        <v>-0.11055360908852663</v>
      </c>
      <c r="BD147" s="107">
        <f t="shared" si="165"/>
        <v>-0.12614132560790992</v>
      </c>
      <c r="BE147" s="106">
        <f t="shared" si="166"/>
        <v>-8.5858154661852426E-2</v>
      </c>
      <c r="BF147" s="109"/>
      <c r="BG147" s="223" t="str">
        <f t="shared" si="167"/>
        <v>40XX</v>
      </c>
      <c r="BH147" s="106">
        <f t="shared" si="174"/>
        <v>0.87732303119391142</v>
      </c>
      <c r="BI147" s="106">
        <f t="shared" si="175"/>
        <v>0.84478259947586776</v>
      </c>
      <c r="BJ147" s="106">
        <f t="shared" si="176"/>
        <v>0.88944639091147337</v>
      </c>
      <c r="BK147" s="106">
        <f t="shared" si="177"/>
        <v>0.87385867439209008</v>
      </c>
      <c r="BL147" s="106">
        <f t="shared" si="178"/>
        <v>0.91414184533814757</v>
      </c>
      <c r="BM147" s="109"/>
      <c r="BN147" s="15">
        <f>IF($Z147="NN",VLOOKUP("N",ylfactors,MATCH(BN$7,'Proposed Factors'!$J$3:$P$3,0),FALSE),IF('Query Result 1'!$Y147&lt;49,VLOOKUP("YA",ylfactors,MATCH(BN$7,'Proposed Factors'!$J$3:$P$3,0),FALSE),VLOOKUP("YB",ylfactors,MATCH(BN$7,'Proposed Factors'!$J$3:$P$3,0),FALSE)))</f>
        <v>1</v>
      </c>
      <c r="BO147" s="15">
        <f>IF($Z147="NN",VLOOKUP("N",ylfactors,MATCH(BO$7,'Proposed Factors'!$J$3:$P$3,0),FALSE),IF('Query Result 1'!$Y147&lt;49,VLOOKUP("YA",ylfactors,MATCH(BO$7,'Proposed Factors'!$J$3:$P$3,0),FALSE),VLOOKUP("YB",ylfactors,MATCH(BO$7,'Proposed Factors'!$J$3:$P$3,0),FALSE)))</f>
        <v>1</v>
      </c>
      <c r="BP147" s="15">
        <f>IF($Z147="NN",VLOOKUP("N",ylfactors,MATCH(BP$7,'Proposed Factors'!$J$3:$P$3,0),FALSE),IF('Query Result 1'!$Y147&lt;49,VLOOKUP("YA",ylfactors,MATCH(BP$7,'Proposed Factors'!$J$3:$P$3,0),FALSE),VLOOKUP("YB",ylfactors,MATCH(BP$7,'Proposed Factors'!$J$3:$P$3,0),FALSE)))</f>
        <v>1</v>
      </c>
      <c r="BQ147" s="15">
        <f>IF($Z147="NN",VLOOKUP("N",ylfactors,MATCH(BQ$7,'Proposed Factors'!$J$3:$P$3,0),FALSE),IF('Query Result 1'!$Y147&lt;49,VLOOKUP("YA",ylfactors,MATCH(BQ$7,'Proposed Factors'!$J$3:$P$3,0),FALSE),VLOOKUP("YB",ylfactors,MATCH(BQ$7,'Proposed Factors'!$J$3:$P$3,0),FALSE)))</f>
        <v>1</v>
      </c>
      <c r="BR147" s="15">
        <f>IF($Z147="NN",VLOOKUP("N",ylfactors,MATCH(BR$7,'Proposed Factors'!$J$3:$P$3,0),FALSE),IF('Query Result 1'!$Y147&lt;49,VLOOKUP("YA",ylfactors,MATCH(BR$7,'Proposed Factors'!$J$3:$P$3,0),FALSE),VLOOKUP("YB",ylfactors,MATCH(BR$7,'Proposed Factors'!$J$3:$P$3,0),FALSE)))</f>
        <v>1</v>
      </c>
      <c r="BS147" s="15"/>
      <c r="BT147" s="15" t="e">
        <f>IF($AA147="NN",1,IF($AA147="YY",VLOOKUP("YY",gsdfactors,MATCH(BT$7,'Proposed Factors'!$J$11:$P$11,0),FALSE),VLOOKUP(CONCATENATE($Z147,$AA147),gsdfactors,MATCH(BT$7,'Proposed Factors'!$J$11:$P$11,0),FALSE)))</f>
        <v>#N/A</v>
      </c>
      <c r="BU147" s="15" t="e">
        <f>IF($AA147="NN",1,IF($AA147="YY",VLOOKUP("YY",gsdfactors,MATCH(BU$7,'Proposed Factors'!$J$11:$P$11,0),FALSE),VLOOKUP(CONCATENATE($Z147,$AA147),gsdfactors,MATCH(BU$7,'Proposed Factors'!$J$11:$P$11,0),FALSE)))</f>
        <v>#N/A</v>
      </c>
      <c r="BV147" s="15" t="e">
        <f>IF($AA147="NN",1,IF($AA147="YY",VLOOKUP("YY",gsdfactors,MATCH(BV$7,'Proposed Factors'!$J$11:$P$11,0),FALSE),VLOOKUP(CONCATENATE($Z147,$AA147),gsdfactors,MATCH(BV$7,'Proposed Factors'!$J$11:$P$11,0),FALSE)))</f>
        <v>#N/A</v>
      </c>
      <c r="BW147" s="15" t="e">
        <f>IF($AA147="NN",1,IF($AA147="YY",VLOOKUP("YY",gsdfactors,MATCH(BW$7,'Proposed Factors'!$J$11:$P$11,0),FALSE),VLOOKUP(CONCATENATE($Z147,$AA147),gsdfactors,MATCH(BW$7,'Proposed Factors'!$J$11:$P$11,0),FALSE)))</f>
        <v>#N/A</v>
      </c>
      <c r="BX147" s="15" t="e">
        <f>IF($AA147="NN",1,IF($AA147="YY",VLOOKUP("YY",gsdfactors,MATCH(BX$7,'Proposed Factors'!$J$11:$P$11,0),FALSE),VLOOKUP(CONCATENATE($Z147,$AA147),gsdfactors,MATCH(BX$7,'Proposed Factors'!$J$11:$P$11,0),FALSE)))</f>
        <v>#N/A</v>
      </c>
      <c r="BZ147" s="55" t="e">
        <f t="shared" si="134"/>
        <v>#N/A</v>
      </c>
      <c r="CA147" s="55" t="e">
        <f t="shared" si="135"/>
        <v>#N/A</v>
      </c>
      <c r="CB147" s="55" t="e">
        <f t="shared" si="136"/>
        <v>#N/A</v>
      </c>
      <c r="CC147" s="55" t="e">
        <f t="shared" si="137"/>
        <v>#N/A</v>
      </c>
      <c r="CD147" s="55" t="e">
        <f t="shared" si="138"/>
        <v>#N/A</v>
      </c>
      <c r="CF147" s="55" t="e">
        <f t="shared" si="139"/>
        <v>#N/A</v>
      </c>
      <c r="CG147" s="55" t="e">
        <f t="shared" si="140"/>
        <v>#N/A</v>
      </c>
      <c r="CH147" s="55" t="e">
        <f t="shared" si="141"/>
        <v>#N/A</v>
      </c>
      <c r="CI147" s="55" t="e">
        <f t="shared" si="142"/>
        <v>#N/A</v>
      </c>
      <c r="CJ147" s="55" t="e">
        <f t="shared" si="143"/>
        <v>#N/A</v>
      </c>
      <c r="CL147" s="55" t="str">
        <f t="shared" si="144"/>
        <v>40MS</v>
      </c>
      <c r="CM147" s="58">
        <f t="shared" si="145"/>
        <v>2.1457487405146356E-3</v>
      </c>
      <c r="CN147" s="58">
        <f t="shared" si="146"/>
        <v>2.018738104292369E-3</v>
      </c>
      <c r="CO147" s="58">
        <f t="shared" si="147"/>
        <v>2.016960131912137E-3</v>
      </c>
      <c r="CP147" s="58">
        <f t="shared" si="148"/>
        <v>2.0040272666956172E-3</v>
      </c>
      <c r="CQ147" s="58">
        <f t="shared" si="149"/>
        <v>2.1336354329768862E-3</v>
      </c>
      <c r="CR147" s="5">
        <f t="shared" si="179"/>
        <v>0.87732303119391142</v>
      </c>
      <c r="CS147" s="5">
        <f t="shared" si="180"/>
        <v>0.84478259947586776</v>
      </c>
      <c r="CT147" s="5">
        <f t="shared" si="181"/>
        <v>0.88944639091147337</v>
      </c>
      <c r="CU147" s="5">
        <f t="shared" si="182"/>
        <v>0.87385867439209008</v>
      </c>
      <c r="CV147" s="5">
        <f t="shared" si="183"/>
        <v>0.91414184533814757</v>
      </c>
    </row>
    <row r="148" spans="1:100" x14ac:dyDescent="0.25">
      <c r="A148" s="174" t="str">
        <f t="shared" si="150"/>
        <v>NNNN</v>
      </c>
      <c r="B148" s="174" t="str">
        <f t="shared" si="151"/>
        <v>NNNN</v>
      </c>
      <c r="C148" s="29" t="str">
        <f t="shared" si="152"/>
        <v>NN</v>
      </c>
      <c r="D148" s="29" t="str">
        <f t="shared" si="153"/>
        <v>N</v>
      </c>
      <c r="E148" s="29" t="str">
        <f t="shared" si="128"/>
        <v>N</v>
      </c>
      <c r="F148" s="175" t="s">
        <v>5</v>
      </c>
      <c r="G148" s="175" t="s">
        <v>6</v>
      </c>
      <c r="H148" s="175" t="s">
        <v>8</v>
      </c>
      <c r="I148" s="176">
        <v>31</v>
      </c>
      <c r="J148" s="175" t="s">
        <v>5</v>
      </c>
      <c r="K148" s="175" t="s">
        <v>5</v>
      </c>
      <c r="L148" s="176">
        <v>2169</v>
      </c>
      <c r="M148" s="176">
        <v>1018</v>
      </c>
      <c r="N148" s="176">
        <v>1803</v>
      </c>
      <c r="O148" s="176">
        <v>1728</v>
      </c>
      <c r="P148" s="176">
        <v>2121</v>
      </c>
      <c r="Q148" s="1"/>
      <c r="R148" s="13" t="s">
        <v>213</v>
      </c>
      <c r="S148" s="35">
        <v>18532</v>
      </c>
      <c r="T148" s="35">
        <v>12363</v>
      </c>
      <c r="U148" s="35">
        <v>17247</v>
      </c>
      <c r="V148" s="35">
        <v>16963</v>
      </c>
      <c r="W148" s="35">
        <v>18355</v>
      </c>
      <c r="X148" s="35"/>
      <c r="Y148" s="53">
        <f t="shared" si="154"/>
        <v>41</v>
      </c>
      <c r="Z148" s="52" t="str">
        <f t="shared" si="155"/>
        <v>FM</v>
      </c>
      <c r="AA148" s="52" t="str">
        <f t="shared" si="156"/>
        <v>FM</v>
      </c>
      <c r="AB148" s="1"/>
      <c r="AC148" s="128">
        <f t="shared" si="157"/>
        <v>5.1462424821039502E-3</v>
      </c>
      <c r="AD148" s="128">
        <f t="shared" si="158"/>
        <v>5.9211528311664428E-3</v>
      </c>
      <c r="AE148" s="128">
        <f t="shared" si="159"/>
        <v>5.5199161210867393E-3</v>
      </c>
      <c r="AF148" s="128">
        <f t="shared" si="160"/>
        <v>5.6188949628029356E-3</v>
      </c>
      <c r="AG148" s="128">
        <f t="shared" si="161"/>
        <v>5.2036777002778039E-3</v>
      </c>
      <c r="AI148" s="129">
        <f t="shared" ref="AI148:AM157" si="184">IFERROR(IF($Z148="NN",VLOOKUP(CONCATENATE(AI$7,"NNXXX"),bdfactors,8,FALSE),VLOOKUP(CONCATENATE(AI$7,$Y148,$Z148),bdfactors,8,FALSE)),VLOOKUP(CONCATENATE(AI$7,$Y148,"XX"),bdfactors,8,FALSE))</f>
        <v>0.92600000000000005</v>
      </c>
      <c r="AJ148" s="51">
        <f t="shared" si="184"/>
        <v>0.86499999999999999</v>
      </c>
      <c r="AK148" s="48">
        <f t="shared" si="184"/>
        <v>0.93600000000000005</v>
      </c>
      <c r="AL148" s="51">
        <f t="shared" si="184"/>
        <v>0.93100000000000005</v>
      </c>
      <c r="AM148" s="49">
        <f t="shared" si="184"/>
        <v>0.89200000000000002</v>
      </c>
      <c r="AN148" s="15"/>
      <c r="AO148" s="106">
        <f t="shared" si="129"/>
        <v>0.85786813821073071</v>
      </c>
      <c r="AP148" s="106">
        <f t="shared" si="130"/>
        <v>0.80923250115905387</v>
      </c>
      <c r="AQ148" s="106">
        <f t="shared" si="131"/>
        <v>0.88284392565550285</v>
      </c>
      <c r="AR148" s="106">
        <f t="shared" si="132"/>
        <v>0.87762936985872264</v>
      </c>
      <c r="AS148" s="106">
        <f t="shared" si="133"/>
        <v>0.84850627059482586</v>
      </c>
      <c r="AT148" s="15"/>
      <c r="AU148" s="106">
        <f t="shared" si="169"/>
        <v>-0.14213186178926929</v>
      </c>
      <c r="AV148" s="106">
        <f t="shared" si="170"/>
        <v>-0.19076749884094613</v>
      </c>
      <c r="AW148" s="106">
        <f t="shared" si="171"/>
        <v>-0.11715607434449715</v>
      </c>
      <c r="AX148" s="106">
        <f t="shared" si="172"/>
        <v>-0.12237063014127736</v>
      </c>
      <c r="AY148" s="106">
        <f t="shared" si="173"/>
        <v>-0.15149372940517414</v>
      </c>
      <c r="AZ148" s="15"/>
      <c r="BA148" s="106">
        <f t="shared" si="162"/>
        <v>-0.14213186178926929</v>
      </c>
      <c r="BB148" s="106">
        <f t="shared" si="163"/>
        <v>-0.19076749884094613</v>
      </c>
      <c r="BC148" s="106">
        <f t="shared" si="164"/>
        <v>-0.11715607434449715</v>
      </c>
      <c r="BD148" s="107">
        <f t="shared" si="165"/>
        <v>-0.12237063014127736</v>
      </c>
      <c r="BE148" s="106">
        <f t="shared" si="166"/>
        <v>-0.15149372940517414</v>
      </c>
      <c r="BF148" s="109"/>
      <c r="BG148" s="223" t="str">
        <f t="shared" si="167"/>
        <v>41XX</v>
      </c>
      <c r="BH148" s="106">
        <f t="shared" si="174"/>
        <v>0.85786813821073071</v>
      </c>
      <c r="BI148" s="106">
        <f t="shared" si="175"/>
        <v>0.80923250115905387</v>
      </c>
      <c r="BJ148" s="106">
        <f t="shared" si="176"/>
        <v>0.88284392565550285</v>
      </c>
      <c r="BK148" s="106">
        <f t="shared" si="177"/>
        <v>0.87762936985872264</v>
      </c>
      <c r="BL148" s="106">
        <f t="shared" si="178"/>
        <v>0.84850627059482586</v>
      </c>
      <c r="BM148" s="109"/>
      <c r="BN148" s="15">
        <f>IF($Z148="NN",VLOOKUP("N",ylfactors,MATCH(BN$7,'Proposed Factors'!$J$3:$P$3,0),FALSE),IF('Query Result 1'!$Y148&lt;49,VLOOKUP("YA",ylfactors,MATCH(BN$7,'Proposed Factors'!$J$3:$P$3,0),FALSE),VLOOKUP("YB",ylfactors,MATCH(BN$7,'Proposed Factors'!$J$3:$P$3,0),FALSE)))</f>
        <v>1</v>
      </c>
      <c r="BO148" s="15">
        <f>IF($Z148="NN",VLOOKUP("N",ylfactors,MATCH(BO$7,'Proposed Factors'!$J$3:$P$3,0),FALSE),IF('Query Result 1'!$Y148&lt;49,VLOOKUP("YA",ylfactors,MATCH(BO$7,'Proposed Factors'!$J$3:$P$3,0),FALSE),VLOOKUP("YB",ylfactors,MATCH(BO$7,'Proposed Factors'!$J$3:$P$3,0),FALSE)))</f>
        <v>1</v>
      </c>
      <c r="BP148" s="15">
        <f>IF($Z148="NN",VLOOKUP("N",ylfactors,MATCH(BP$7,'Proposed Factors'!$J$3:$P$3,0),FALSE),IF('Query Result 1'!$Y148&lt;49,VLOOKUP("YA",ylfactors,MATCH(BP$7,'Proposed Factors'!$J$3:$P$3,0),FALSE),VLOOKUP("YB",ylfactors,MATCH(BP$7,'Proposed Factors'!$J$3:$P$3,0),FALSE)))</f>
        <v>1</v>
      </c>
      <c r="BQ148" s="15">
        <f>IF($Z148="NN",VLOOKUP("N",ylfactors,MATCH(BQ$7,'Proposed Factors'!$J$3:$P$3,0),FALSE),IF('Query Result 1'!$Y148&lt;49,VLOOKUP("YA",ylfactors,MATCH(BQ$7,'Proposed Factors'!$J$3:$P$3,0),FALSE),VLOOKUP("YB",ylfactors,MATCH(BQ$7,'Proposed Factors'!$J$3:$P$3,0),FALSE)))</f>
        <v>1</v>
      </c>
      <c r="BR148" s="15">
        <f>IF($Z148="NN",VLOOKUP("N",ylfactors,MATCH(BR$7,'Proposed Factors'!$J$3:$P$3,0),FALSE),IF('Query Result 1'!$Y148&lt;49,VLOOKUP("YA",ylfactors,MATCH(BR$7,'Proposed Factors'!$J$3:$P$3,0),FALSE),VLOOKUP("YB",ylfactors,MATCH(BR$7,'Proposed Factors'!$J$3:$P$3,0),FALSE)))</f>
        <v>1</v>
      </c>
      <c r="BS148" s="15"/>
      <c r="BT148" s="15" t="e">
        <f>IF($AA148="NN",1,IF($AA148="YY",VLOOKUP("YY",gsdfactors,MATCH(BT$7,'Proposed Factors'!$J$11:$P$11,0),FALSE),VLOOKUP(CONCATENATE($Z148,$AA148),gsdfactors,MATCH(BT$7,'Proposed Factors'!$J$11:$P$11,0),FALSE)))</f>
        <v>#N/A</v>
      </c>
      <c r="BU148" s="15" t="e">
        <f>IF($AA148="NN",1,IF($AA148="YY",VLOOKUP("YY",gsdfactors,MATCH(BU$7,'Proposed Factors'!$J$11:$P$11,0),FALSE),VLOOKUP(CONCATENATE($Z148,$AA148),gsdfactors,MATCH(BU$7,'Proposed Factors'!$J$11:$P$11,0),FALSE)))</f>
        <v>#N/A</v>
      </c>
      <c r="BV148" s="15" t="e">
        <f>IF($AA148="NN",1,IF($AA148="YY",VLOOKUP("YY",gsdfactors,MATCH(BV$7,'Proposed Factors'!$J$11:$P$11,0),FALSE),VLOOKUP(CONCATENATE($Z148,$AA148),gsdfactors,MATCH(BV$7,'Proposed Factors'!$J$11:$P$11,0),FALSE)))</f>
        <v>#N/A</v>
      </c>
      <c r="BW148" s="15" t="e">
        <f>IF($AA148="NN",1,IF($AA148="YY",VLOOKUP("YY",gsdfactors,MATCH(BW$7,'Proposed Factors'!$J$11:$P$11,0),FALSE),VLOOKUP(CONCATENATE($Z148,$AA148),gsdfactors,MATCH(BW$7,'Proposed Factors'!$J$11:$P$11,0),FALSE)))</f>
        <v>#N/A</v>
      </c>
      <c r="BX148" s="15" t="e">
        <f>IF($AA148="NN",1,IF($AA148="YY",VLOOKUP("YY",gsdfactors,MATCH(BX$7,'Proposed Factors'!$J$11:$P$11,0),FALSE),VLOOKUP(CONCATENATE($Z148,$AA148),gsdfactors,MATCH(BX$7,'Proposed Factors'!$J$11:$P$11,0),FALSE)))</f>
        <v>#N/A</v>
      </c>
      <c r="BZ148" s="55" t="e">
        <f t="shared" si="134"/>
        <v>#N/A</v>
      </c>
      <c r="CA148" s="55" t="e">
        <f t="shared" si="135"/>
        <v>#N/A</v>
      </c>
      <c r="CB148" s="55" t="e">
        <f t="shared" si="136"/>
        <v>#N/A</v>
      </c>
      <c r="CC148" s="55" t="e">
        <f t="shared" si="137"/>
        <v>#N/A</v>
      </c>
      <c r="CD148" s="55" t="e">
        <f t="shared" si="138"/>
        <v>#N/A</v>
      </c>
      <c r="CF148" s="55" t="e">
        <f t="shared" si="139"/>
        <v>#N/A</v>
      </c>
      <c r="CG148" s="55" t="e">
        <f t="shared" si="140"/>
        <v>#N/A</v>
      </c>
      <c r="CH148" s="55" t="e">
        <f t="shared" si="141"/>
        <v>#N/A</v>
      </c>
      <c r="CI148" s="55" t="e">
        <f t="shared" si="142"/>
        <v>#N/A</v>
      </c>
      <c r="CJ148" s="55" t="e">
        <f t="shared" si="143"/>
        <v>#N/A</v>
      </c>
      <c r="CL148" s="55" t="str">
        <f t="shared" si="144"/>
        <v>41FM</v>
      </c>
      <c r="CM148" s="58">
        <f t="shared" si="145"/>
        <v>5.1462424821039502E-3</v>
      </c>
      <c r="CN148" s="58">
        <f t="shared" si="146"/>
        <v>5.9211528311664428E-3</v>
      </c>
      <c r="CO148" s="58">
        <f t="shared" si="147"/>
        <v>5.5199161210867393E-3</v>
      </c>
      <c r="CP148" s="58">
        <f t="shared" si="148"/>
        <v>5.6188949628029356E-3</v>
      </c>
      <c r="CQ148" s="58">
        <f t="shared" si="149"/>
        <v>5.2036777002778039E-3</v>
      </c>
      <c r="CR148" s="5">
        <f t="shared" si="179"/>
        <v>0.85786813821073071</v>
      </c>
      <c r="CS148" s="5">
        <f t="shared" si="180"/>
        <v>0.80923250115905387</v>
      </c>
      <c r="CT148" s="5">
        <f t="shared" si="181"/>
        <v>0.88284392565550285</v>
      </c>
      <c r="CU148" s="5">
        <f t="shared" si="182"/>
        <v>0.87762936985872264</v>
      </c>
      <c r="CV148" s="5">
        <f t="shared" si="183"/>
        <v>0.84850627059482586</v>
      </c>
    </row>
    <row r="149" spans="1:100" x14ac:dyDescent="0.25">
      <c r="A149" s="174" t="str">
        <f t="shared" si="150"/>
        <v>NNNN</v>
      </c>
      <c r="B149" s="174" t="str">
        <f t="shared" si="151"/>
        <v>NNNN</v>
      </c>
      <c r="C149" s="29" t="str">
        <f t="shared" si="152"/>
        <v>NN</v>
      </c>
      <c r="D149" s="29" t="str">
        <f t="shared" si="153"/>
        <v>N</v>
      </c>
      <c r="E149" s="29" t="str">
        <f t="shared" si="128"/>
        <v>N</v>
      </c>
      <c r="F149" s="175" t="s">
        <v>5</v>
      </c>
      <c r="G149" s="175" t="s">
        <v>6</v>
      </c>
      <c r="H149" s="175" t="s">
        <v>8</v>
      </c>
      <c r="I149" s="176">
        <v>32</v>
      </c>
      <c r="J149" s="175" t="s">
        <v>5</v>
      </c>
      <c r="K149" s="175" t="s">
        <v>5</v>
      </c>
      <c r="L149" s="176">
        <v>2025</v>
      </c>
      <c r="M149" s="176">
        <v>969</v>
      </c>
      <c r="N149" s="176">
        <v>1685</v>
      </c>
      <c r="O149" s="176">
        <v>1614</v>
      </c>
      <c r="P149" s="176">
        <v>1969</v>
      </c>
      <c r="Q149" s="1"/>
      <c r="R149" s="13" t="s">
        <v>297</v>
      </c>
      <c r="S149" s="35">
        <v>8726</v>
      </c>
      <c r="T149" s="35">
        <v>5203</v>
      </c>
      <c r="U149" s="35">
        <v>7871</v>
      </c>
      <c r="V149" s="35">
        <v>7704</v>
      </c>
      <c r="W149" s="35">
        <v>8592</v>
      </c>
      <c r="X149" s="35"/>
      <c r="Y149" s="53">
        <f t="shared" si="154"/>
        <v>41</v>
      </c>
      <c r="Z149" s="52" t="str">
        <f t="shared" si="155"/>
        <v>FS</v>
      </c>
      <c r="AA149" s="52" t="str">
        <f t="shared" si="156"/>
        <v>FS</v>
      </c>
      <c r="AB149" s="1"/>
      <c r="AC149" s="128">
        <f t="shared" si="157"/>
        <v>2.4231659777055399E-3</v>
      </c>
      <c r="AD149" s="128">
        <f t="shared" si="158"/>
        <v>2.491932231704198E-3</v>
      </c>
      <c r="AE149" s="128">
        <f t="shared" si="159"/>
        <v>2.5191198347001638E-3</v>
      </c>
      <c r="AF149" s="128">
        <f t="shared" si="160"/>
        <v>2.5519051343178573E-3</v>
      </c>
      <c r="AG149" s="128">
        <f t="shared" si="161"/>
        <v>2.4358484772970248E-3</v>
      </c>
      <c r="AI149" s="129">
        <f t="shared" si="184"/>
        <v>0.92600000000000005</v>
      </c>
      <c r="AJ149" s="51">
        <f t="shared" si="184"/>
        <v>0.86499999999999999</v>
      </c>
      <c r="AK149" s="48">
        <f t="shared" si="184"/>
        <v>0.93600000000000005</v>
      </c>
      <c r="AL149" s="51">
        <f t="shared" si="184"/>
        <v>0.93100000000000005</v>
      </c>
      <c r="AM149" s="49">
        <f t="shared" si="184"/>
        <v>0.89200000000000002</v>
      </c>
      <c r="AN149" s="15"/>
      <c r="AO149" s="106">
        <f t="shared" si="129"/>
        <v>0.85786813821073071</v>
      </c>
      <c r="AP149" s="106">
        <f t="shared" si="130"/>
        <v>0.80923250115905387</v>
      </c>
      <c r="AQ149" s="106">
        <f t="shared" si="131"/>
        <v>0.88284392565550285</v>
      </c>
      <c r="AR149" s="106">
        <f t="shared" si="132"/>
        <v>0.87762936985872264</v>
      </c>
      <c r="AS149" s="106">
        <f t="shared" si="133"/>
        <v>0.84850627059482586</v>
      </c>
      <c r="AT149" s="15"/>
      <c r="AU149" s="106">
        <f t="shared" si="169"/>
        <v>-0.14213186178926929</v>
      </c>
      <c r="AV149" s="106">
        <f t="shared" si="170"/>
        <v>-0.19076749884094613</v>
      </c>
      <c r="AW149" s="106">
        <f t="shared" si="171"/>
        <v>-0.11715607434449715</v>
      </c>
      <c r="AX149" s="106">
        <f t="shared" si="172"/>
        <v>-0.12237063014127736</v>
      </c>
      <c r="AY149" s="106">
        <f t="shared" si="173"/>
        <v>-0.15149372940517414</v>
      </c>
      <c r="AZ149" s="15"/>
      <c r="BA149" s="106">
        <f t="shared" si="162"/>
        <v>-0.14213186178926929</v>
      </c>
      <c r="BB149" s="106">
        <f t="shared" si="163"/>
        <v>-0.19076749884094613</v>
      </c>
      <c r="BC149" s="106">
        <f t="shared" si="164"/>
        <v>-0.11715607434449715</v>
      </c>
      <c r="BD149" s="107">
        <f t="shared" si="165"/>
        <v>-0.12237063014127736</v>
      </c>
      <c r="BE149" s="106">
        <f t="shared" si="166"/>
        <v>-0.15149372940517414</v>
      </c>
      <c r="BF149" s="109"/>
      <c r="BG149" s="223" t="str">
        <f t="shared" si="167"/>
        <v>41XX</v>
      </c>
      <c r="BH149" s="106">
        <f t="shared" si="174"/>
        <v>0.85786813821073071</v>
      </c>
      <c r="BI149" s="106">
        <f t="shared" si="175"/>
        <v>0.80923250115905387</v>
      </c>
      <c r="BJ149" s="106">
        <f t="shared" si="176"/>
        <v>0.88284392565550285</v>
      </c>
      <c r="BK149" s="106">
        <f t="shared" si="177"/>
        <v>0.87762936985872264</v>
      </c>
      <c r="BL149" s="106">
        <f t="shared" si="178"/>
        <v>0.84850627059482586</v>
      </c>
      <c r="BM149" s="109"/>
      <c r="BN149" s="15">
        <f>IF($Z149="NN",VLOOKUP("N",ylfactors,MATCH(BN$7,'Proposed Factors'!$J$3:$P$3,0),FALSE),IF('Query Result 1'!$Y149&lt;49,VLOOKUP("YA",ylfactors,MATCH(BN$7,'Proposed Factors'!$J$3:$P$3,0),FALSE),VLOOKUP("YB",ylfactors,MATCH(BN$7,'Proposed Factors'!$J$3:$P$3,0),FALSE)))</f>
        <v>1</v>
      </c>
      <c r="BO149" s="15">
        <f>IF($Z149="NN",VLOOKUP("N",ylfactors,MATCH(BO$7,'Proposed Factors'!$J$3:$P$3,0),FALSE),IF('Query Result 1'!$Y149&lt;49,VLOOKUP("YA",ylfactors,MATCH(BO$7,'Proposed Factors'!$J$3:$P$3,0),FALSE),VLOOKUP("YB",ylfactors,MATCH(BO$7,'Proposed Factors'!$J$3:$P$3,0),FALSE)))</f>
        <v>1</v>
      </c>
      <c r="BP149" s="15">
        <f>IF($Z149="NN",VLOOKUP("N",ylfactors,MATCH(BP$7,'Proposed Factors'!$J$3:$P$3,0),FALSE),IF('Query Result 1'!$Y149&lt;49,VLOOKUP("YA",ylfactors,MATCH(BP$7,'Proposed Factors'!$J$3:$P$3,0),FALSE),VLOOKUP("YB",ylfactors,MATCH(BP$7,'Proposed Factors'!$J$3:$P$3,0),FALSE)))</f>
        <v>1</v>
      </c>
      <c r="BQ149" s="15">
        <f>IF($Z149="NN",VLOOKUP("N",ylfactors,MATCH(BQ$7,'Proposed Factors'!$J$3:$P$3,0),FALSE),IF('Query Result 1'!$Y149&lt;49,VLOOKUP("YA",ylfactors,MATCH(BQ$7,'Proposed Factors'!$J$3:$P$3,0),FALSE),VLOOKUP("YB",ylfactors,MATCH(BQ$7,'Proposed Factors'!$J$3:$P$3,0),FALSE)))</f>
        <v>1</v>
      </c>
      <c r="BR149" s="15">
        <f>IF($Z149="NN",VLOOKUP("N",ylfactors,MATCH(BR$7,'Proposed Factors'!$J$3:$P$3,0),FALSE),IF('Query Result 1'!$Y149&lt;49,VLOOKUP("YA",ylfactors,MATCH(BR$7,'Proposed Factors'!$J$3:$P$3,0),FALSE),VLOOKUP("YB",ylfactors,MATCH(BR$7,'Proposed Factors'!$J$3:$P$3,0),FALSE)))</f>
        <v>1</v>
      </c>
      <c r="BS149" s="15"/>
      <c r="BT149" s="15" t="e">
        <f>IF($AA149="NN",1,IF($AA149="YY",VLOOKUP("YY",gsdfactors,MATCH(BT$7,'Proposed Factors'!$J$11:$P$11,0),FALSE),VLOOKUP(CONCATENATE($Z149,$AA149),gsdfactors,MATCH(BT$7,'Proposed Factors'!$J$11:$P$11,0),FALSE)))</f>
        <v>#N/A</v>
      </c>
      <c r="BU149" s="15" t="e">
        <f>IF($AA149="NN",1,IF($AA149="YY",VLOOKUP("YY",gsdfactors,MATCH(BU$7,'Proposed Factors'!$J$11:$P$11,0),FALSE),VLOOKUP(CONCATENATE($Z149,$AA149),gsdfactors,MATCH(BU$7,'Proposed Factors'!$J$11:$P$11,0),FALSE)))</f>
        <v>#N/A</v>
      </c>
      <c r="BV149" s="15" t="e">
        <f>IF($AA149="NN",1,IF($AA149="YY",VLOOKUP("YY",gsdfactors,MATCH(BV$7,'Proposed Factors'!$J$11:$P$11,0),FALSE),VLOOKUP(CONCATENATE($Z149,$AA149),gsdfactors,MATCH(BV$7,'Proposed Factors'!$J$11:$P$11,0),FALSE)))</f>
        <v>#N/A</v>
      </c>
      <c r="BW149" s="15" t="e">
        <f>IF($AA149="NN",1,IF($AA149="YY",VLOOKUP("YY",gsdfactors,MATCH(BW$7,'Proposed Factors'!$J$11:$P$11,0),FALSE),VLOOKUP(CONCATENATE($Z149,$AA149),gsdfactors,MATCH(BW$7,'Proposed Factors'!$J$11:$P$11,0),FALSE)))</f>
        <v>#N/A</v>
      </c>
      <c r="BX149" s="15" t="e">
        <f>IF($AA149="NN",1,IF($AA149="YY",VLOOKUP("YY",gsdfactors,MATCH(BX$7,'Proposed Factors'!$J$11:$P$11,0),FALSE),VLOOKUP(CONCATENATE($Z149,$AA149),gsdfactors,MATCH(BX$7,'Proposed Factors'!$J$11:$P$11,0),FALSE)))</f>
        <v>#N/A</v>
      </c>
      <c r="BZ149" s="55" t="e">
        <f t="shared" si="134"/>
        <v>#N/A</v>
      </c>
      <c r="CA149" s="55" t="e">
        <f t="shared" si="135"/>
        <v>#N/A</v>
      </c>
      <c r="CB149" s="55" t="e">
        <f t="shared" si="136"/>
        <v>#N/A</v>
      </c>
      <c r="CC149" s="55" t="e">
        <f t="shared" si="137"/>
        <v>#N/A</v>
      </c>
      <c r="CD149" s="55" t="e">
        <f t="shared" si="138"/>
        <v>#N/A</v>
      </c>
      <c r="CF149" s="55" t="e">
        <f t="shared" si="139"/>
        <v>#N/A</v>
      </c>
      <c r="CG149" s="55" t="e">
        <f t="shared" si="140"/>
        <v>#N/A</v>
      </c>
      <c r="CH149" s="55" t="e">
        <f t="shared" si="141"/>
        <v>#N/A</v>
      </c>
      <c r="CI149" s="55" t="e">
        <f t="shared" si="142"/>
        <v>#N/A</v>
      </c>
      <c r="CJ149" s="55" t="e">
        <f t="shared" si="143"/>
        <v>#N/A</v>
      </c>
      <c r="CL149" s="55" t="str">
        <f t="shared" si="144"/>
        <v>41FS</v>
      </c>
      <c r="CM149" s="58">
        <f t="shared" si="145"/>
        <v>2.4231659777055399E-3</v>
      </c>
      <c r="CN149" s="58">
        <f t="shared" si="146"/>
        <v>2.491932231704198E-3</v>
      </c>
      <c r="CO149" s="58">
        <f t="shared" si="147"/>
        <v>2.5191198347001638E-3</v>
      </c>
      <c r="CP149" s="58">
        <f t="shared" si="148"/>
        <v>2.5519051343178573E-3</v>
      </c>
      <c r="CQ149" s="58">
        <f t="shared" si="149"/>
        <v>2.4358484772970248E-3</v>
      </c>
      <c r="CR149" s="5">
        <f t="shared" si="179"/>
        <v>0.85786813821073071</v>
      </c>
      <c r="CS149" s="5">
        <f t="shared" si="180"/>
        <v>0.80923250115905387</v>
      </c>
      <c r="CT149" s="5">
        <f t="shared" si="181"/>
        <v>0.88284392565550285</v>
      </c>
      <c r="CU149" s="5">
        <f t="shared" si="182"/>
        <v>0.87762936985872264</v>
      </c>
      <c r="CV149" s="5">
        <f t="shared" si="183"/>
        <v>0.84850627059482586</v>
      </c>
    </row>
    <row r="150" spans="1:100" x14ac:dyDescent="0.25">
      <c r="A150" s="174" t="str">
        <f t="shared" si="150"/>
        <v>NNNN</v>
      </c>
      <c r="B150" s="174" t="str">
        <f t="shared" si="151"/>
        <v>NNNN</v>
      </c>
      <c r="C150" s="29" t="str">
        <f t="shared" si="152"/>
        <v>NN</v>
      </c>
      <c r="D150" s="29" t="str">
        <f t="shared" si="153"/>
        <v>N</v>
      </c>
      <c r="E150" s="29" t="str">
        <f t="shared" si="128"/>
        <v>N</v>
      </c>
      <c r="F150" s="175" t="s">
        <v>5</v>
      </c>
      <c r="G150" s="175" t="s">
        <v>6</v>
      </c>
      <c r="H150" s="175" t="s">
        <v>8</v>
      </c>
      <c r="I150" s="176">
        <v>33</v>
      </c>
      <c r="J150" s="175" t="s">
        <v>5</v>
      </c>
      <c r="K150" s="175" t="s">
        <v>5</v>
      </c>
      <c r="L150" s="176">
        <v>1888</v>
      </c>
      <c r="M150" s="176">
        <v>943</v>
      </c>
      <c r="N150" s="176">
        <v>1618</v>
      </c>
      <c r="O150" s="176">
        <v>1546</v>
      </c>
      <c r="P150" s="176">
        <v>1845</v>
      </c>
      <c r="Q150" s="1"/>
      <c r="R150" s="13" t="s">
        <v>381</v>
      </c>
      <c r="S150" s="35">
        <v>17678</v>
      </c>
      <c r="T150" s="35">
        <v>10963</v>
      </c>
      <c r="U150" s="35">
        <v>15652</v>
      </c>
      <c r="V150" s="35">
        <v>15253</v>
      </c>
      <c r="W150" s="35">
        <v>17381</v>
      </c>
      <c r="X150" s="35"/>
      <c r="Y150" s="53">
        <f t="shared" si="154"/>
        <v>41</v>
      </c>
      <c r="Z150" s="52" t="str">
        <f t="shared" si="155"/>
        <v>MM</v>
      </c>
      <c r="AA150" s="52" t="str">
        <f t="shared" si="156"/>
        <v>MM</v>
      </c>
      <c r="AB150" s="1"/>
      <c r="AC150" s="128">
        <f t="shared" si="157"/>
        <v>4.9090910100708842E-3</v>
      </c>
      <c r="AD150" s="128">
        <f t="shared" si="158"/>
        <v>5.2506348368581823E-3</v>
      </c>
      <c r="AE150" s="128">
        <f t="shared" si="159"/>
        <v>5.0094350975386816E-3</v>
      </c>
      <c r="AF150" s="128">
        <f t="shared" si="160"/>
        <v>5.0524674213071495E-3</v>
      </c>
      <c r="AG150" s="128">
        <f t="shared" si="161"/>
        <v>4.9275468323905476E-3</v>
      </c>
      <c r="AI150" s="129">
        <f t="shared" si="184"/>
        <v>0.92600000000000005</v>
      </c>
      <c r="AJ150" s="51">
        <f t="shared" si="184"/>
        <v>0.86499999999999999</v>
      </c>
      <c r="AK150" s="48">
        <f t="shared" si="184"/>
        <v>0.93600000000000005</v>
      </c>
      <c r="AL150" s="51">
        <f t="shared" si="184"/>
        <v>0.93100000000000005</v>
      </c>
      <c r="AM150" s="49">
        <f t="shared" si="184"/>
        <v>0.89200000000000002</v>
      </c>
      <c r="AN150" s="15"/>
      <c r="AO150" s="106">
        <f t="shared" si="129"/>
        <v>0.85786813821073071</v>
      </c>
      <c r="AP150" s="106">
        <f t="shared" si="130"/>
        <v>0.80923250115905387</v>
      </c>
      <c r="AQ150" s="106">
        <f t="shared" si="131"/>
        <v>0.88284392565550285</v>
      </c>
      <c r="AR150" s="106">
        <f t="shared" si="132"/>
        <v>0.87762936985872264</v>
      </c>
      <c r="AS150" s="106">
        <f t="shared" si="133"/>
        <v>0.84850627059482586</v>
      </c>
      <c r="AT150" s="15"/>
      <c r="AU150" s="106">
        <f t="shared" si="169"/>
        <v>-0.14213186178926929</v>
      </c>
      <c r="AV150" s="106">
        <f t="shared" si="170"/>
        <v>-0.19076749884094613</v>
      </c>
      <c r="AW150" s="106">
        <f t="shared" si="171"/>
        <v>-0.11715607434449715</v>
      </c>
      <c r="AX150" s="106">
        <f t="shared" si="172"/>
        <v>-0.12237063014127736</v>
      </c>
      <c r="AY150" s="106">
        <f t="shared" si="173"/>
        <v>-0.15149372940517414</v>
      </c>
      <c r="AZ150" s="15"/>
      <c r="BA150" s="106">
        <f t="shared" si="162"/>
        <v>-0.14213186178926929</v>
      </c>
      <c r="BB150" s="106">
        <f t="shared" si="163"/>
        <v>-0.19076749884094613</v>
      </c>
      <c r="BC150" s="106">
        <f t="shared" si="164"/>
        <v>-0.11715607434449715</v>
      </c>
      <c r="BD150" s="107">
        <f t="shared" si="165"/>
        <v>-0.12237063014127736</v>
      </c>
      <c r="BE150" s="106">
        <f t="shared" si="166"/>
        <v>-0.15149372940517414</v>
      </c>
      <c r="BF150" s="109"/>
      <c r="BG150" s="223" t="str">
        <f t="shared" si="167"/>
        <v>41XX</v>
      </c>
      <c r="BH150" s="106">
        <f t="shared" si="174"/>
        <v>0.85786813821073071</v>
      </c>
      <c r="BI150" s="106">
        <f t="shared" si="175"/>
        <v>0.80923250115905387</v>
      </c>
      <c r="BJ150" s="106">
        <f t="shared" si="176"/>
        <v>0.88284392565550285</v>
      </c>
      <c r="BK150" s="106">
        <f t="shared" si="177"/>
        <v>0.87762936985872264</v>
      </c>
      <c r="BL150" s="106">
        <f t="shared" si="178"/>
        <v>0.84850627059482586</v>
      </c>
      <c r="BM150" s="109"/>
      <c r="BN150" s="15">
        <f>IF($Z150="NN",VLOOKUP("N",ylfactors,MATCH(BN$7,'Proposed Factors'!$J$3:$P$3,0),FALSE),IF('Query Result 1'!$Y150&lt;49,VLOOKUP("YA",ylfactors,MATCH(BN$7,'Proposed Factors'!$J$3:$P$3,0),FALSE),VLOOKUP("YB",ylfactors,MATCH(BN$7,'Proposed Factors'!$J$3:$P$3,0),FALSE)))</f>
        <v>1</v>
      </c>
      <c r="BO150" s="15">
        <f>IF($Z150="NN",VLOOKUP("N",ylfactors,MATCH(BO$7,'Proposed Factors'!$J$3:$P$3,0),FALSE),IF('Query Result 1'!$Y150&lt;49,VLOOKUP("YA",ylfactors,MATCH(BO$7,'Proposed Factors'!$J$3:$P$3,0),FALSE),VLOOKUP("YB",ylfactors,MATCH(BO$7,'Proposed Factors'!$J$3:$P$3,0),FALSE)))</f>
        <v>1</v>
      </c>
      <c r="BP150" s="15">
        <f>IF($Z150="NN",VLOOKUP("N",ylfactors,MATCH(BP$7,'Proposed Factors'!$J$3:$P$3,0),FALSE),IF('Query Result 1'!$Y150&lt;49,VLOOKUP("YA",ylfactors,MATCH(BP$7,'Proposed Factors'!$J$3:$P$3,0),FALSE),VLOOKUP("YB",ylfactors,MATCH(BP$7,'Proposed Factors'!$J$3:$P$3,0),FALSE)))</f>
        <v>1</v>
      </c>
      <c r="BQ150" s="15">
        <f>IF($Z150="NN",VLOOKUP("N",ylfactors,MATCH(BQ$7,'Proposed Factors'!$J$3:$P$3,0),FALSE),IF('Query Result 1'!$Y150&lt;49,VLOOKUP("YA",ylfactors,MATCH(BQ$7,'Proposed Factors'!$J$3:$P$3,0),FALSE),VLOOKUP("YB",ylfactors,MATCH(BQ$7,'Proposed Factors'!$J$3:$P$3,0),FALSE)))</f>
        <v>1</v>
      </c>
      <c r="BR150" s="15">
        <f>IF($Z150="NN",VLOOKUP("N",ylfactors,MATCH(BR$7,'Proposed Factors'!$J$3:$P$3,0),FALSE),IF('Query Result 1'!$Y150&lt;49,VLOOKUP("YA",ylfactors,MATCH(BR$7,'Proposed Factors'!$J$3:$P$3,0),FALSE),VLOOKUP("YB",ylfactors,MATCH(BR$7,'Proposed Factors'!$J$3:$P$3,0),FALSE)))</f>
        <v>1</v>
      </c>
      <c r="BS150" s="15"/>
      <c r="BT150" s="15" t="e">
        <f>IF($AA150="NN",1,IF($AA150="YY",VLOOKUP("YY",gsdfactors,MATCH(BT$7,'Proposed Factors'!$J$11:$P$11,0),FALSE),VLOOKUP(CONCATENATE($Z150,$AA150),gsdfactors,MATCH(BT$7,'Proposed Factors'!$J$11:$P$11,0),FALSE)))</f>
        <v>#N/A</v>
      </c>
      <c r="BU150" s="15" t="e">
        <f>IF($AA150="NN",1,IF($AA150="YY",VLOOKUP("YY",gsdfactors,MATCH(BU$7,'Proposed Factors'!$J$11:$P$11,0),FALSE),VLOOKUP(CONCATENATE($Z150,$AA150),gsdfactors,MATCH(BU$7,'Proposed Factors'!$J$11:$P$11,0),FALSE)))</f>
        <v>#N/A</v>
      </c>
      <c r="BV150" s="15" t="e">
        <f>IF($AA150="NN",1,IF($AA150="YY",VLOOKUP("YY",gsdfactors,MATCH(BV$7,'Proposed Factors'!$J$11:$P$11,0),FALSE),VLOOKUP(CONCATENATE($Z150,$AA150),gsdfactors,MATCH(BV$7,'Proposed Factors'!$J$11:$P$11,0),FALSE)))</f>
        <v>#N/A</v>
      </c>
      <c r="BW150" s="15" t="e">
        <f>IF($AA150="NN",1,IF($AA150="YY",VLOOKUP("YY",gsdfactors,MATCH(BW$7,'Proposed Factors'!$J$11:$P$11,0),FALSE),VLOOKUP(CONCATENATE($Z150,$AA150),gsdfactors,MATCH(BW$7,'Proposed Factors'!$J$11:$P$11,0),FALSE)))</f>
        <v>#N/A</v>
      </c>
      <c r="BX150" s="15" t="e">
        <f>IF($AA150="NN",1,IF($AA150="YY",VLOOKUP("YY",gsdfactors,MATCH(BX$7,'Proposed Factors'!$J$11:$P$11,0),FALSE),VLOOKUP(CONCATENATE($Z150,$AA150),gsdfactors,MATCH(BX$7,'Proposed Factors'!$J$11:$P$11,0),FALSE)))</f>
        <v>#N/A</v>
      </c>
      <c r="BZ150" s="55" t="e">
        <f t="shared" si="134"/>
        <v>#N/A</v>
      </c>
      <c r="CA150" s="55" t="e">
        <f t="shared" si="135"/>
        <v>#N/A</v>
      </c>
      <c r="CB150" s="55" t="e">
        <f t="shared" si="136"/>
        <v>#N/A</v>
      </c>
      <c r="CC150" s="55" t="e">
        <f t="shared" si="137"/>
        <v>#N/A</v>
      </c>
      <c r="CD150" s="55" t="e">
        <f t="shared" si="138"/>
        <v>#N/A</v>
      </c>
      <c r="CF150" s="55" t="e">
        <f t="shared" si="139"/>
        <v>#N/A</v>
      </c>
      <c r="CG150" s="55" t="e">
        <f t="shared" si="140"/>
        <v>#N/A</v>
      </c>
      <c r="CH150" s="55" t="e">
        <f t="shared" si="141"/>
        <v>#N/A</v>
      </c>
      <c r="CI150" s="55" t="e">
        <f t="shared" si="142"/>
        <v>#N/A</v>
      </c>
      <c r="CJ150" s="55" t="e">
        <f t="shared" si="143"/>
        <v>#N/A</v>
      </c>
      <c r="CL150" s="55" t="str">
        <f t="shared" si="144"/>
        <v>41MM</v>
      </c>
      <c r="CM150" s="58">
        <f t="shared" si="145"/>
        <v>4.9090910100708842E-3</v>
      </c>
      <c r="CN150" s="58">
        <f t="shared" si="146"/>
        <v>5.2506348368581823E-3</v>
      </c>
      <c r="CO150" s="58">
        <f t="shared" si="147"/>
        <v>5.0094350975386816E-3</v>
      </c>
      <c r="CP150" s="58">
        <f t="shared" si="148"/>
        <v>5.0524674213071495E-3</v>
      </c>
      <c r="CQ150" s="58">
        <f t="shared" si="149"/>
        <v>4.9275468323905476E-3</v>
      </c>
      <c r="CR150" s="5">
        <f t="shared" si="179"/>
        <v>0.85786813821073071</v>
      </c>
      <c r="CS150" s="5">
        <f t="shared" si="180"/>
        <v>0.80923250115905387</v>
      </c>
      <c r="CT150" s="5">
        <f t="shared" si="181"/>
        <v>0.88284392565550285</v>
      </c>
      <c r="CU150" s="5">
        <f t="shared" si="182"/>
        <v>0.87762936985872264</v>
      </c>
      <c r="CV150" s="5">
        <f t="shared" si="183"/>
        <v>0.84850627059482586</v>
      </c>
    </row>
    <row r="151" spans="1:100" x14ac:dyDescent="0.25">
      <c r="A151" s="174" t="str">
        <f t="shared" si="150"/>
        <v>NNNN</v>
      </c>
      <c r="B151" s="174" t="str">
        <f t="shared" si="151"/>
        <v>NNNN</v>
      </c>
      <c r="C151" s="29" t="str">
        <f t="shared" si="152"/>
        <v>NN</v>
      </c>
      <c r="D151" s="29" t="str">
        <f t="shared" si="153"/>
        <v>N</v>
      </c>
      <c r="E151" s="29" t="str">
        <f t="shared" si="128"/>
        <v>N</v>
      </c>
      <c r="F151" s="175" t="s">
        <v>5</v>
      </c>
      <c r="G151" s="175" t="s">
        <v>6</v>
      </c>
      <c r="H151" s="175" t="s">
        <v>8</v>
      </c>
      <c r="I151" s="176">
        <v>34</v>
      </c>
      <c r="J151" s="175" t="s">
        <v>5</v>
      </c>
      <c r="K151" s="175" t="s">
        <v>5</v>
      </c>
      <c r="L151" s="176">
        <v>1958</v>
      </c>
      <c r="M151" s="176">
        <v>940</v>
      </c>
      <c r="N151" s="176">
        <v>1647</v>
      </c>
      <c r="O151" s="176">
        <v>1549</v>
      </c>
      <c r="P151" s="176">
        <v>1912</v>
      </c>
      <c r="Q151" s="1"/>
      <c r="R151" s="13" t="s">
        <v>465</v>
      </c>
      <c r="S151" s="35">
        <v>7607</v>
      </c>
      <c r="T151" s="35">
        <v>4162</v>
      </c>
      <c r="U151" s="35">
        <v>6120</v>
      </c>
      <c r="V151" s="35">
        <v>5850</v>
      </c>
      <c r="W151" s="35">
        <v>7368</v>
      </c>
      <c r="X151" s="35"/>
      <c r="Y151" s="53">
        <f t="shared" si="154"/>
        <v>41</v>
      </c>
      <c r="Z151" s="52" t="str">
        <f t="shared" si="155"/>
        <v>MS</v>
      </c>
      <c r="AA151" s="52" t="str">
        <f t="shared" si="156"/>
        <v>MS</v>
      </c>
      <c r="AB151" s="1"/>
      <c r="AC151" s="128">
        <f t="shared" si="157"/>
        <v>2.112425348659872E-3</v>
      </c>
      <c r="AD151" s="128">
        <f t="shared" si="158"/>
        <v>1.9933542087935559E-3</v>
      </c>
      <c r="AE151" s="128">
        <f t="shared" si="159"/>
        <v>1.9587108865919199E-3</v>
      </c>
      <c r="AF151" s="128">
        <f t="shared" si="160"/>
        <v>1.9377784314329523E-3</v>
      </c>
      <c r="AG151" s="128">
        <f t="shared" si="161"/>
        <v>2.0888421299725883E-3</v>
      </c>
      <c r="AI151" s="129">
        <f t="shared" si="184"/>
        <v>0.92600000000000005</v>
      </c>
      <c r="AJ151" s="51">
        <f t="shared" si="184"/>
        <v>0.86499999999999999</v>
      </c>
      <c r="AK151" s="48">
        <f t="shared" si="184"/>
        <v>0.93600000000000005</v>
      </c>
      <c r="AL151" s="51">
        <f t="shared" si="184"/>
        <v>0.93100000000000005</v>
      </c>
      <c r="AM151" s="49">
        <f t="shared" si="184"/>
        <v>0.89200000000000002</v>
      </c>
      <c r="AN151" s="15"/>
      <c r="AO151" s="106">
        <f t="shared" si="129"/>
        <v>0.85786813821073071</v>
      </c>
      <c r="AP151" s="106">
        <f t="shared" si="130"/>
        <v>0.80923250115905387</v>
      </c>
      <c r="AQ151" s="106">
        <f t="shared" si="131"/>
        <v>0.88284392565550285</v>
      </c>
      <c r="AR151" s="106">
        <f t="shared" si="132"/>
        <v>0.87762936985872264</v>
      </c>
      <c r="AS151" s="106">
        <f t="shared" si="133"/>
        <v>0.84850627059482586</v>
      </c>
      <c r="AT151" s="15"/>
      <c r="AU151" s="106">
        <f t="shared" si="169"/>
        <v>-0.14213186178926929</v>
      </c>
      <c r="AV151" s="106">
        <f t="shared" si="170"/>
        <v>-0.19076749884094613</v>
      </c>
      <c r="AW151" s="106">
        <f t="shared" si="171"/>
        <v>-0.11715607434449715</v>
      </c>
      <c r="AX151" s="106">
        <f t="shared" si="172"/>
        <v>-0.12237063014127736</v>
      </c>
      <c r="AY151" s="106">
        <f t="shared" si="173"/>
        <v>-0.15149372940517414</v>
      </c>
      <c r="AZ151" s="15"/>
      <c r="BA151" s="106">
        <f t="shared" si="162"/>
        <v>-0.14213186178926929</v>
      </c>
      <c r="BB151" s="106">
        <f t="shared" si="163"/>
        <v>-0.19076749884094613</v>
      </c>
      <c r="BC151" s="106">
        <f t="shared" si="164"/>
        <v>-0.11715607434449715</v>
      </c>
      <c r="BD151" s="107">
        <f t="shared" si="165"/>
        <v>-0.12237063014127736</v>
      </c>
      <c r="BE151" s="106">
        <f t="shared" si="166"/>
        <v>-0.15149372940517414</v>
      </c>
      <c r="BF151" s="109"/>
      <c r="BG151" s="223" t="str">
        <f t="shared" si="167"/>
        <v>41XX</v>
      </c>
      <c r="BH151" s="106">
        <f t="shared" si="174"/>
        <v>0.85786813821073071</v>
      </c>
      <c r="BI151" s="106">
        <f t="shared" si="175"/>
        <v>0.80923250115905387</v>
      </c>
      <c r="BJ151" s="106">
        <f t="shared" si="176"/>
        <v>0.88284392565550285</v>
      </c>
      <c r="BK151" s="106">
        <f t="shared" si="177"/>
        <v>0.87762936985872264</v>
      </c>
      <c r="BL151" s="106">
        <f t="shared" si="178"/>
        <v>0.84850627059482586</v>
      </c>
      <c r="BM151" s="109"/>
      <c r="BN151" s="15">
        <f>IF($Z151="NN",VLOOKUP("N",ylfactors,MATCH(BN$7,'Proposed Factors'!$J$3:$P$3,0),FALSE),IF('Query Result 1'!$Y151&lt;49,VLOOKUP("YA",ylfactors,MATCH(BN$7,'Proposed Factors'!$J$3:$P$3,0),FALSE),VLOOKUP("YB",ylfactors,MATCH(BN$7,'Proposed Factors'!$J$3:$P$3,0),FALSE)))</f>
        <v>1</v>
      </c>
      <c r="BO151" s="15">
        <f>IF($Z151="NN",VLOOKUP("N",ylfactors,MATCH(BO$7,'Proposed Factors'!$J$3:$P$3,0),FALSE),IF('Query Result 1'!$Y151&lt;49,VLOOKUP("YA",ylfactors,MATCH(BO$7,'Proposed Factors'!$J$3:$P$3,0),FALSE),VLOOKUP("YB",ylfactors,MATCH(BO$7,'Proposed Factors'!$J$3:$P$3,0),FALSE)))</f>
        <v>1</v>
      </c>
      <c r="BP151" s="15">
        <f>IF($Z151="NN",VLOOKUP("N",ylfactors,MATCH(BP$7,'Proposed Factors'!$J$3:$P$3,0),FALSE),IF('Query Result 1'!$Y151&lt;49,VLOOKUP("YA",ylfactors,MATCH(BP$7,'Proposed Factors'!$J$3:$P$3,0),FALSE),VLOOKUP("YB",ylfactors,MATCH(BP$7,'Proposed Factors'!$J$3:$P$3,0),FALSE)))</f>
        <v>1</v>
      </c>
      <c r="BQ151" s="15">
        <f>IF($Z151="NN",VLOOKUP("N",ylfactors,MATCH(BQ$7,'Proposed Factors'!$J$3:$P$3,0),FALSE),IF('Query Result 1'!$Y151&lt;49,VLOOKUP("YA",ylfactors,MATCH(BQ$7,'Proposed Factors'!$J$3:$P$3,0),FALSE),VLOOKUP("YB",ylfactors,MATCH(BQ$7,'Proposed Factors'!$J$3:$P$3,0),FALSE)))</f>
        <v>1</v>
      </c>
      <c r="BR151" s="15">
        <f>IF($Z151="NN",VLOOKUP("N",ylfactors,MATCH(BR$7,'Proposed Factors'!$J$3:$P$3,0),FALSE),IF('Query Result 1'!$Y151&lt;49,VLOOKUP("YA",ylfactors,MATCH(BR$7,'Proposed Factors'!$J$3:$P$3,0),FALSE),VLOOKUP("YB",ylfactors,MATCH(BR$7,'Proposed Factors'!$J$3:$P$3,0),FALSE)))</f>
        <v>1</v>
      </c>
      <c r="BS151" s="15"/>
      <c r="BT151" s="15" t="e">
        <f>IF($AA151="NN",1,IF($AA151="YY",VLOOKUP("YY",gsdfactors,MATCH(BT$7,'Proposed Factors'!$J$11:$P$11,0),FALSE),VLOOKUP(CONCATENATE($Z151,$AA151),gsdfactors,MATCH(BT$7,'Proposed Factors'!$J$11:$P$11,0),FALSE)))</f>
        <v>#N/A</v>
      </c>
      <c r="BU151" s="15" t="e">
        <f>IF($AA151="NN",1,IF($AA151="YY",VLOOKUP("YY",gsdfactors,MATCH(BU$7,'Proposed Factors'!$J$11:$P$11,0),FALSE),VLOOKUP(CONCATENATE($Z151,$AA151),gsdfactors,MATCH(BU$7,'Proposed Factors'!$J$11:$P$11,0),FALSE)))</f>
        <v>#N/A</v>
      </c>
      <c r="BV151" s="15" t="e">
        <f>IF($AA151="NN",1,IF($AA151="YY",VLOOKUP("YY",gsdfactors,MATCH(BV$7,'Proposed Factors'!$J$11:$P$11,0),FALSE),VLOOKUP(CONCATENATE($Z151,$AA151),gsdfactors,MATCH(BV$7,'Proposed Factors'!$J$11:$P$11,0),FALSE)))</f>
        <v>#N/A</v>
      </c>
      <c r="BW151" s="15" t="e">
        <f>IF($AA151="NN",1,IF($AA151="YY",VLOOKUP("YY",gsdfactors,MATCH(BW$7,'Proposed Factors'!$J$11:$P$11,0),FALSE),VLOOKUP(CONCATENATE($Z151,$AA151),gsdfactors,MATCH(BW$7,'Proposed Factors'!$J$11:$P$11,0),FALSE)))</f>
        <v>#N/A</v>
      </c>
      <c r="BX151" s="15" t="e">
        <f>IF($AA151="NN",1,IF($AA151="YY",VLOOKUP("YY",gsdfactors,MATCH(BX$7,'Proposed Factors'!$J$11:$P$11,0),FALSE),VLOOKUP(CONCATENATE($Z151,$AA151),gsdfactors,MATCH(BX$7,'Proposed Factors'!$J$11:$P$11,0),FALSE)))</f>
        <v>#N/A</v>
      </c>
      <c r="BZ151" s="55" t="e">
        <f t="shared" si="134"/>
        <v>#N/A</v>
      </c>
      <c r="CA151" s="55" t="e">
        <f t="shared" si="135"/>
        <v>#N/A</v>
      </c>
      <c r="CB151" s="55" t="e">
        <f t="shared" si="136"/>
        <v>#N/A</v>
      </c>
      <c r="CC151" s="55" t="e">
        <f t="shared" si="137"/>
        <v>#N/A</v>
      </c>
      <c r="CD151" s="55" t="e">
        <f t="shared" si="138"/>
        <v>#N/A</v>
      </c>
      <c r="CF151" s="55" t="e">
        <f t="shared" si="139"/>
        <v>#N/A</v>
      </c>
      <c r="CG151" s="55" t="e">
        <f t="shared" si="140"/>
        <v>#N/A</v>
      </c>
      <c r="CH151" s="55" t="e">
        <f t="shared" si="141"/>
        <v>#N/A</v>
      </c>
      <c r="CI151" s="55" t="e">
        <f t="shared" si="142"/>
        <v>#N/A</v>
      </c>
      <c r="CJ151" s="55" t="e">
        <f t="shared" si="143"/>
        <v>#N/A</v>
      </c>
      <c r="CL151" s="55" t="str">
        <f t="shared" si="144"/>
        <v>41MS</v>
      </c>
      <c r="CM151" s="58">
        <f t="shared" si="145"/>
        <v>2.112425348659872E-3</v>
      </c>
      <c r="CN151" s="58">
        <f t="shared" si="146"/>
        <v>1.9933542087935559E-3</v>
      </c>
      <c r="CO151" s="58">
        <f t="shared" si="147"/>
        <v>1.9587108865919199E-3</v>
      </c>
      <c r="CP151" s="58">
        <f t="shared" si="148"/>
        <v>1.9377784314329523E-3</v>
      </c>
      <c r="CQ151" s="58">
        <f t="shared" si="149"/>
        <v>2.0888421299725883E-3</v>
      </c>
      <c r="CR151" s="5">
        <f t="shared" si="179"/>
        <v>0.85786813821073071</v>
      </c>
      <c r="CS151" s="5">
        <f t="shared" si="180"/>
        <v>0.80923250115905387</v>
      </c>
      <c r="CT151" s="5">
        <f t="shared" si="181"/>
        <v>0.88284392565550285</v>
      </c>
      <c r="CU151" s="5">
        <f t="shared" si="182"/>
        <v>0.87762936985872264</v>
      </c>
      <c r="CV151" s="5">
        <f t="shared" si="183"/>
        <v>0.84850627059482586</v>
      </c>
    </row>
    <row r="152" spans="1:100" x14ac:dyDescent="0.25">
      <c r="A152" s="174" t="str">
        <f t="shared" si="150"/>
        <v>NNNN</v>
      </c>
      <c r="B152" s="174" t="str">
        <f t="shared" si="151"/>
        <v>NNNN</v>
      </c>
      <c r="C152" s="29" t="str">
        <f t="shared" si="152"/>
        <v>NN</v>
      </c>
      <c r="D152" s="29" t="str">
        <f t="shared" si="153"/>
        <v>N</v>
      </c>
      <c r="E152" s="29" t="str">
        <f t="shared" si="128"/>
        <v>N</v>
      </c>
      <c r="F152" s="175" t="s">
        <v>5</v>
      </c>
      <c r="G152" s="175" t="s">
        <v>6</v>
      </c>
      <c r="H152" s="175" t="s">
        <v>8</v>
      </c>
      <c r="I152" s="176">
        <v>35</v>
      </c>
      <c r="J152" s="175" t="s">
        <v>5</v>
      </c>
      <c r="K152" s="175" t="s">
        <v>5</v>
      </c>
      <c r="L152" s="176">
        <v>2018</v>
      </c>
      <c r="M152" s="176">
        <v>981</v>
      </c>
      <c r="N152" s="176">
        <v>1729</v>
      </c>
      <c r="O152" s="176">
        <v>1635</v>
      </c>
      <c r="P152" s="176">
        <v>1982</v>
      </c>
      <c r="Q152" s="1"/>
      <c r="R152" s="13" t="s">
        <v>214</v>
      </c>
      <c r="S152" s="35">
        <v>17664</v>
      </c>
      <c r="T152" s="35">
        <v>11957</v>
      </c>
      <c r="U152" s="35">
        <v>16427</v>
      </c>
      <c r="V152" s="35">
        <v>16137</v>
      </c>
      <c r="W152" s="35">
        <v>17491</v>
      </c>
      <c r="X152" s="35"/>
      <c r="Y152" s="53">
        <f t="shared" si="154"/>
        <v>42</v>
      </c>
      <c r="Z152" s="52" t="str">
        <f t="shared" si="155"/>
        <v>FM</v>
      </c>
      <c r="AA152" s="52" t="str">
        <f t="shared" si="156"/>
        <v>FM</v>
      </c>
      <c r="AB152" s="1"/>
      <c r="AC152" s="128">
        <f t="shared" si="157"/>
        <v>4.9052032810211624E-3</v>
      </c>
      <c r="AD152" s="128">
        <f t="shared" si="158"/>
        <v>5.7267026128170473E-3</v>
      </c>
      <c r="AE152" s="128">
        <f t="shared" si="159"/>
        <v>5.2574744663472983E-3</v>
      </c>
      <c r="AF152" s="128">
        <f t="shared" si="160"/>
        <v>5.3452872731681285E-3</v>
      </c>
      <c r="AG152" s="128">
        <f t="shared" si="161"/>
        <v>4.9587320433429069E-3</v>
      </c>
      <c r="AI152" s="129">
        <f t="shared" si="184"/>
        <v>0.91800000000000004</v>
      </c>
      <c r="AJ152" s="51">
        <f t="shared" si="184"/>
        <v>0.84299999999999997</v>
      </c>
      <c r="AK152" s="48">
        <f t="shared" si="184"/>
        <v>0.93100000000000005</v>
      </c>
      <c r="AL152" s="51">
        <f t="shared" si="184"/>
        <v>0.90300000000000002</v>
      </c>
      <c r="AM152" s="49">
        <f t="shared" si="184"/>
        <v>0.89100000000000001</v>
      </c>
      <c r="AN152" s="15"/>
      <c r="AO152" s="106">
        <f t="shared" si="129"/>
        <v>0.85045675040761426</v>
      </c>
      <c r="AP152" s="106">
        <f t="shared" si="130"/>
        <v>0.7886508652914247</v>
      </c>
      <c r="AQ152" s="106">
        <f t="shared" si="131"/>
        <v>0.87812787904409528</v>
      </c>
      <c r="AR152" s="106">
        <f t="shared" si="132"/>
        <v>0.85123450159229486</v>
      </c>
      <c r="AS152" s="106">
        <f t="shared" si="133"/>
        <v>0.84755503038115454</v>
      </c>
      <c r="AT152" s="15"/>
      <c r="AU152" s="106">
        <f t="shared" si="169"/>
        <v>-0.14954324959238574</v>
      </c>
      <c r="AV152" s="106">
        <f t="shared" si="170"/>
        <v>-0.2113491347085753</v>
      </c>
      <c r="AW152" s="106">
        <f t="shared" si="171"/>
        <v>-0.12187212095590472</v>
      </c>
      <c r="AX152" s="106">
        <f t="shared" si="172"/>
        <v>-0.14876549840770514</v>
      </c>
      <c r="AY152" s="106">
        <f t="shared" si="173"/>
        <v>-0.15244496961884546</v>
      </c>
      <c r="AZ152" s="15"/>
      <c r="BA152" s="106">
        <f t="shared" si="162"/>
        <v>-0.14954324959238574</v>
      </c>
      <c r="BB152" s="106">
        <f t="shared" si="163"/>
        <v>-0.2113491347085753</v>
      </c>
      <c r="BC152" s="106">
        <f t="shared" si="164"/>
        <v>-0.12187212095590472</v>
      </c>
      <c r="BD152" s="107">
        <f t="shared" si="165"/>
        <v>-0.14876549840770514</v>
      </c>
      <c r="BE152" s="106">
        <f t="shared" si="166"/>
        <v>-0.15244496961884546</v>
      </c>
      <c r="BF152" s="109"/>
      <c r="BG152" s="223" t="str">
        <f t="shared" si="167"/>
        <v>42XX</v>
      </c>
      <c r="BH152" s="106">
        <f t="shared" si="174"/>
        <v>0.85045675040761426</v>
      </c>
      <c r="BI152" s="106">
        <f t="shared" si="175"/>
        <v>0.7886508652914247</v>
      </c>
      <c r="BJ152" s="106">
        <f t="shared" si="176"/>
        <v>0.87812787904409528</v>
      </c>
      <c r="BK152" s="106">
        <f t="shared" si="177"/>
        <v>0.85123450159229486</v>
      </c>
      <c r="BL152" s="106">
        <f t="shared" si="178"/>
        <v>0.84755503038115454</v>
      </c>
      <c r="BM152" s="109"/>
      <c r="BN152" s="15">
        <f>IF($Z152="NN",VLOOKUP("N",ylfactors,MATCH(BN$7,'Proposed Factors'!$J$3:$P$3,0),FALSE),IF('Query Result 1'!$Y152&lt;49,VLOOKUP("YA",ylfactors,MATCH(BN$7,'Proposed Factors'!$J$3:$P$3,0),FALSE),VLOOKUP("YB",ylfactors,MATCH(BN$7,'Proposed Factors'!$J$3:$P$3,0),FALSE)))</f>
        <v>1</v>
      </c>
      <c r="BO152" s="15">
        <f>IF($Z152="NN",VLOOKUP("N",ylfactors,MATCH(BO$7,'Proposed Factors'!$J$3:$P$3,0),FALSE),IF('Query Result 1'!$Y152&lt;49,VLOOKUP("YA",ylfactors,MATCH(BO$7,'Proposed Factors'!$J$3:$P$3,0),FALSE),VLOOKUP("YB",ylfactors,MATCH(BO$7,'Proposed Factors'!$J$3:$P$3,0),FALSE)))</f>
        <v>1</v>
      </c>
      <c r="BP152" s="15">
        <f>IF($Z152="NN",VLOOKUP("N",ylfactors,MATCH(BP$7,'Proposed Factors'!$J$3:$P$3,0),FALSE),IF('Query Result 1'!$Y152&lt;49,VLOOKUP("YA",ylfactors,MATCH(BP$7,'Proposed Factors'!$J$3:$P$3,0),FALSE),VLOOKUP("YB",ylfactors,MATCH(BP$7,'Proposed Factors'!$J$3:$P$3,0),FALSE)))</f>
        <v>1</v>
      </c>
      <c r="BQ152" s="15">
        <f>IF($Z152="NN",VLOOKUP("N",ylfactors,MATCH(BQ$7,'Proposed Factors'!$J$3:$P$3,0),FALSE),IF('Query Result 1'!$Y152&lt;49,VLOOKUP("YA",ylfactors,MATCH(BQ$7,'Proposed Factors'!$J$3:$P$3,0),FALSE),VLOOKUP("YB",ylfactors,MATCH(BQ$7,'Proposed Factors'!$J$3:$P$3,0),FALSE)))</f>
        <v>1</v>
      </c>
      <c r="BR152" s="15">
        <f>IF($Z152="NN",VLOOKUP("N",ylfactors,MATCH(BR$7,'Proposed Factors'!$J$3:$P$3,0),FALSE),IF('Query Result 1'!$Y152&lt;49,VLOOKUP("YA",ylfactors,MATCH(BR$7,'Proposed Factors'!$J$3:$P$3,0),FALSE),VLOOKUP("YB",ylfactors,MATCH(BR$7,'Proposed Factors'!$J$3:$P$3,0),FALSE)))</f>
        <v>1</v>
      </c>
      <c r="BS152" s="15"/>
      <c r="BT152" s="15" t="e">
        <f>IF($AA152="NN",1,IF($AA152="YY",VLOOKUP("YY",gsdfactors,MATCH(BT$7,'Proposed Factors'!$J$11:$P$11,0),FALSE),VLOOKUP(CONCATENATE($Z152,$AA152),gsdfactors,MATCH(BT$7,'Proposed Factors'!$J$11:$P$11,0),FALSE)))</f>
        <v>#N/A</v>
      </c>
      <c r="BU152" s="15" t="e">
        <f>IF($AA152="NN",1,IF($AA152="YY",VLOOKUP("YY",gsdfactors,MATCH(BU$7,'Proposed Factors'!$J$11:$P$11,0),FALSE),VLOOKUP(CONCATENATE($Z152,$AA152),gsdfactors,MATCH(BU$7,'Proposed Factors'!$J$11:$P$11,0),FALSE)))</f>
        <v>#N/A</v>
      </c>
      <c r="BV152" s="15" t="e">
        <f>IF($AA152="NN",1,IF($AA152="YY",VLOOKUP("YY",gsdfactors,MATCH(BV$7,'Proposed Factors'!$J$11:$P$11,0),FALSE),VLOOKUP(CONCATENATE($Z152,$AA152),gsdfactors,MATCH(BV$7,'Proposed Factors'!$J$11:$P$11,0),FALSE)))</f>
        <v>#N/A</v>
      </c>
      <c r="BW152" s="15" t="e">
        <f>IF($AA152="NN",1,IF($AA152="YY",VLOOKUP("YY",gsdfactors,MATCH(BW$7,'Proposed Factors'!$J$11:$P$11,0),FALSE),VLOOKUP(CONCATENATE($Z152,$AA152),gsdfactors,MATCH(BW$7,'Proposed Factors'!$J$11:$P$11,0),FALSE)))</f>
        <v>#N/A</v>
      </c>
      <c r="BX152" s="15" t="e">
        <f>IF($AA152="NN",1,IF($AA152="YY",VLOOKUP("YY",gsdfactors,MATCH(BX$7,'Proposed Factors'!$J$11:$P$11,0),FALSE),VLOOKUP(CONCATENATE($Z152,$AA152),gsdfactors,MATCH(BX$7,'Proposed Factors'!$J$11:$P$11,0),FALSE)))</f>
        <v>#N/A</v>
      </c>
      <c r="BZ152" s="55" t="e">
        <f t="shared" si="134"/>
        <v>#N/A</v>
      </c>
      <c r="CA152" s="55" t="e">
        <f t="shared" si="135"/>
        <v>#N/A</v>
      </c>
      <c r="CB152" s="55" t="e">
        <f t="shared" si="136"/>
        <v>#N/A</v>
      </c>
      <c r="CC152" s="55" t="e">
        <f t="shared" si="137"/>
        <v>#N/A</v>
      </c>
      <c r="CD152" s="55" t="e">
        <f t="shared" si="138"/>
        <v>#N/A</v>
      </c>
      <c r="CF152" s="55" t="e">
        <f t="shared" si="139"/>
        <v>#N/A</v>
      </c>
      <c r="CG152" s="55" t="e">
        <f t="shared" si="140"/>
        <v>#N/A</v>
      </c>
      <c r="CH152" s="55" t="e">
        <f t="shared" si="141"/>
        <v>#N/A</v>
      </c>
      <c r="CI152" s="55" t="e">
        <f t="shared" si="142"/>
        <v>#N/A</v>
      </c>
      <c r="CJ152" s="55" t="e">
        <f t="shared" si="143"/>
        <v>#N/A</v>
      </c>
      <c r="CL152" s="55" t="str">
        <f t="shared" si="144"/>
        <v>42FM</v>
      </c>
      <c r="CM152" s="58">
        <f t="shared" si="145"/>
        <v>4.9052032810211624E-3</v>
      </c>
      <c r="CN152" s="58">
        <f t="shared" si="146"/>
        <v>5.7267026128170473E-3</v>
      </c>
      <c r="CO152" s="58">
        <f t="shared" si="147"/>
        <v>5.2574744663472983E-3</v>
      </c>
      <c r="CP152" s="58">
        <f t="shared" si="148"/>
        <v>5.3452872731681285E-3</v>
      </c>
      <c r="CQ152" s="58">
        <f t="shared" si="149"/>
        <v>4.9587320433429069E-3</v>
      </c>
      <c r="CR152" s="5">
        <f t="shared" si="179"/>
        <v>0.85045675040761426</v>
      </c>
      <c r="CS152" s="5">
        <f t="shared" si="180"/>
        <v>0.7886508652914247</v>
      </c>
      <c r="CT152" s="5">
        <f t="shared" si="181"/>
        <v>0.87812787904409528</v>
      </c>
      <c r="CU152" s="5">
        <f t="shared" si="182"/>
        <v>0.85123450159229486</v>
      </c>
      <c r="CV152" s="5">
        <f t="shared" si="183"/>
        <v>0.84755503038115454</v>
      </c>
    </row>
    <row r="153" spans="1:100" x14ac:dyDescent="0.25">
      <c r="A153" s="174" t="str">
        <f t="shared" si="150"/>
        <v>NNNN</v>
      </c>
      <c r="B153" s="174" t="str">
        <f t="shared" si="151"/>
        <v>NNNN</v>
      </c>
      <c r="C153" s="29" t="str">
        <f t="shared" si="152"/>
        <v>NN</v>
      </c>
      <c r="D153" s="29" t="str">
        <f t="shared" si="153"/>
        <v>N</v>
      </c>
      <c r="E153" s="29" t="str">
        <f t="shared" si="128"/>
        <v>N</v>
      </c>
      <c r="F153" s="175" t="s">
        <v>5</v>
      </c>
      <c r="G153" s="175" t="s">
        <v>6</v>
      </c>
      <c r="H153" s="175" t="s">
        <v>8</v>
      </c>
      <c r="I153" s="176">
        <v>36</v>
      </c>
      <c r="J153" s="175" t="s">
        <v>5</v>
      </c>
      <c r="K153" s="175" t="s">
        <v>5</v>
      </c>
      <c r="L153" s="176">
        <v>2144</v>
      </c>
      <c r="M153" s="176">
        <v>1125</v>
      </c>
      <c r="N153" s="176">
        <v>1827</v>
      </c>
      <c r="O153" s="176">
        <v>1727</v>
      </c>
      <c r="P153" s="176">
        <v>2109</v>
      </c>
      <c r="Q153" s="1"/>
      <c r="R153" s="13" t="s">
        <v>298</v>
      </c>
      <c r="S153" s="35">
        <v>8554</v>
      </c>
      <c r="T153" s="35">
        <v>5223</v>
      </c>
      <c r="U153" s="35">
        <v>7765</v>
      </c>
      <c r="V153" s="35">
        <v>7583</v>
      </c>
      <c r="W153" s="35">
        <v>8442</v>
      </c>
      <c r="X153" s="35"/>
      <c r="Y153" s="53">
        <f t="shared" si="154"/>
        <v>42</v>
      </c>
      <c r="Z153" s="52" t="str">
        <f t="shared" si="155"/>
        <v>FS</v>
      </c>
      <c r="AA153" s="52" t="str">
        <f t="shared" si="156"/>
        <v>FS</v>
      </c>
      <c r="AB153" s="1"/>
      <c r="AC153" s="128">
        <f t="shared" si="157"/>
        <v>2.3754024493803792E-3</v>
      </c>
      <c r="AD153" s="128">
        <f t="shared" si="158"/>
        <v>2.5015110601943162E-3</v>
      </c>
      <c r="AE153" s="128">
        <f t="shared" si="159"/>
        <v>2.485194450063114E-3</v>
      </c>
      <c r="AF153" s="128">
        <f t="shared" si="160"/>
        <v>2.5118245889839451E-3</v>
      </c>
      <c r="AG153" s="128">
        <f t="shared" si="161"/>
        <v>2.3933231896347161E-3</v>
      </c>
      <c r="AI153" s="129">
        <f t="shared" si="184"/>
        <v>0.91800000000000004</v>
      </c>
      <c r="AJ153" s="51">
        <f t="shared" si="184"/>
        <v>0.84299999999999997</v>
      </c>
      <c r="AK153" s="48">
        <f t="shared" si="184"/>
        <v>0.93100000000000005</v>
      </c>
      <c r="AL153" s="51">
        <f t="shared" si="184"/>
        <v>0.90300000000000002</v>
      </c>
      <c r="AM153" s="49">
        <f t="shared" si="184"/>
        <v>0.89100000000000001</v>
      </c>
      <c r="AN153" s="15"/>
      <c r="AO153" s="106">
        <f t="shared" si="129"/>
        <v>0.85045675040761426</v>
      </c>
      <c r="AP153" s="106">
        <f t="shared" si="130"/>
        <v>0.7886508652914247</v>
      </c>
      <c r="AQ153" s="106">
        <f t="shared" si="131"/>
        <v>0.87812787904409528</v>
      </c>
      <c r="AR153" s="106">
        <f t="shared" si="132"/>
        <v>0.85123450159229486</v>
      </c>
      <c r="AS153" s="106">
        <f t="shared" si="133"/>
        <v>0.84755503038115454</v>
      </c>
      <c r="AT153" s="15"/>
      <c r="AU153" s="106">
        <f t="shared" si="169"/>
        <v>-0.14954324959238574</v>
      </c>
      <c r="AV153" s="106">
        <f t="shared" si="170"/>
        <v>-0.2113491347085753</v>
      </c>
      <c r="AW153" s="106">
        <f t="shared" si="171"/>
        <v>-0.12187212095590472</v>
      </c>
      <c r="AX153" s="106">
        <f t="shared" si="172"/>
        <v>-0.14876549840770514</v>
      </c>
      <c r="AY153" s="106">
        <f t="shared" si="173"/>
        <v>-0.15244496961884546</v>
      </c>
      <c r="AZ153" s="15"/>
      <c r="BA153" s="106">
        <f t="shared" si="162"/>
        <v>-0.14954324959238574</v>
      </c>
      <c r="BB153" s="106">
        <f t="shared" si="163"/>
        <v>-0.2113491347085753</v>
      </c>
      <c r="BC153" s="106">
        <f t="shared" si="164"/>
        <v>-0.12187212095590472</v>
      </c>
      <c r="BD153" s="107">
        <f t="shared" si="165"/>
        <v>-0.14876549840770514</v>
      </c>
      <c r="BE153" s="106">
        <f t="shared" si="166"/>
        <v>-0.15244496961884546</v>
      </c>
      <c r="BF153" s="109"/>
      <c r="BG153" s="223" t="str">
        <f t="shared" si="167"/>
        <v>42XX</v>
      </c>
      <c r="BH153" s="106">
        <f t="shared" si="174"/>
        <v>0.85045675040761426</v>
      </c>
      <c r="BI153" s="106">
        <f t="shared" si="175"/>
        <v>0.7886508652914247</v>
      </c>
      <c r="BJ153" s="106">
        <f t="shared" si="176"/>
        <v>0.87812787904409528</v>
      </c>
      <c r="BK153" s="106">
        <f t="shared" si="177"/>
        <v>0.85123450159229486</v>
      </c>
      <c r="BL153" s="106">
        <f t="shared" si="178"/>
        <v>0.84755503038115454</v>
      </c>
      <c r="BM153" s="109"/>
      <c r="BN153" s="15">
        <f>IF($Z153="NN",VLOOKUP("N",ylfactors,MATCH(BN$7,'Proposed Factors'!$J$3:$P$3,0),FALSE),IF('Query Result 1'!$Y153&lt;49,VLOOKUP("YA",ylfactors,MATCH(BN$7,'Proposed Factors'!$J$3:$P$3,0),FALSE),VLOOKUP("YB",ylfactors,MATCH(BN$7,'Proposed Factors'!$J$3:$P$3,0),FALSE)))</f>
        <v>1</v>
      </c>
      <c r="BO153" s="15">
        <f>IF($Z153="NN",VLOOKUP("N",ylfactors,MATCH(BO$7,'Proposed Factors'!$J$3:$P$3,0),FALSE),IF('Query Result 1'!$Y153&lt;49,VLOOKUP("YA",ylfactors,MATCH(BO$7,'Proposed Factors'!$J$3:$P$3,0),FALSE),VLOOKUP("YB",ylfactors,MATCH(BO$7,'Proposed Factors'!$J$3:$P$3,0),FALSE)))</f>
        <v>1</v>
      </c>
      <c r="BP153" s="15">
        <f>IF($Z153="NN",VLOOKUP("N",ylfactors,MATCH(BP$7,'Proposed Factors'!$J$3:$P$3,0),FALSE),IF('Query Result 1'!$Y153&lt;49,VLOOKUP("YA",ylfactors,MATCH(BP$7,'Proposed Factors'!$J$3:$P$3,0),FALSE),VLOOKUP("YB",ylfactors,MATCH(BP$7,'Proposed Factors'!$J$3:$P$3,0),FALSE)))</f>
        <v>1</v>
      </c>
      <c r="BQ153" s="15">
        <f>IF($Z153="NN",VLOOKUP("N",ylfactors,MATCH(BQ$7,'Proposed Factors'!$J$3:$P$3,0),FALSE),IF('Query Result 1'!$Y153&lt;49,VLOOKUP("YA",ylfactors,MATCH(BQ$7,'Proposed Factors'!$J$3:$P$3,0),FALSE),VLOOKUP("YB",ylfactors,MATCH(BQ$7,'Proposed Factors'!$J$3:$P$3,0),FALSE)))</f>
        <v>1</v>
      </c>
      <c r="BR153" s="15">
        <f>IF($Z153="NN",VLOOKUP("N",ylfactors,MATCH(BR$7,'Proposed Factors'!$J$3:$P$3,0),FALSE),IF('Query Result 1'!$Y153&lt;49,VLOOKUP("YA",ylfactors,MATCH(BR$7,'Proposed Factors'!$J$3:$P$3,0),FALSE),VLOOKUP("YB",ylfactors,MATCH(BR$7,'Proposed Factors'!$J$3:$P$3,0),FALSE)))</f>
        <v>1</v>
      </c>
      <c r="BS153" s="15"/>
      <c r="BT153" s="15" t="e">
        <f>IF($AA153="NN",1,IF($AA153="YY",VLOOKUP("YY",gsdfactors,MATCH(BT$7,'Proposed Factors'!$J$11:$P$11,0),FALSE),VLOOKUP(CONCATENATE($Z153,$AA153),gsdfactors,MATCH(BT$7,'Proposed Factors'!$J$11:$P$11,0),FALSE)))</f>
        <v>#N/A</v>
      </c>
      <c r="BU153" s="15" t="e">
        <f>IF($AA153="NN",1,IF($AA153="YY",VLOOKUP("YY",gsdfactors,MATCH(BU$7,'Proposed Factors'!$J$11:$P$11,0),FALSE),VLOOKUP(CONCATENATE($Z153,$AA153),gsdfactors,MATCH(BU$7,'Proposed Factors'!$J$11:$P$11,0),FALSE)))</f>
        <v>#N/A</v>
      </c>
      <c r="BV153" s="15" t="e">
        <f>IF($AA153="NN",1,IF($AA153="YY",VLOOKUP("YY",gsdfactors,MATCH(BV$7,'Proposed Factors'!$J$11:$P$11,0),FALSE),VLOOKUP(CONCATENATE($Z153,$AA153),gsdfactors,MATCH(BV$7,'Proposed Factors'!$J$11:$P$11,0),FALSE)))</f>
        <v>#N/A</v>
      </c>
      <c r="BW153" s="15" t="e">
        <f>IF($AA153="NN",1,IF($AA153="YY",VLOOKUP("YY",gsdfactors,MATCH(BW$7,'Proposed Factors'!$J$11:$P$11,0),FALSE),VLOOKUP(CONCATENATE($Z153,$AA153),gsdfactors,MATCH(BW$7,'Proposed Factors'!$J$11:$P$11,0),FALSE)))</f>
        <v>#N/A</v>
      </c>
      <c r="BX153" s="15" t="e">
        <f>IF($AA153="NN",1,IF($AA153="YY",VLOOKUP("YY",gsdfactors,MATCH(BX$7,'Proposed Factors'!$J$11:$P$11,0),FALSE),VLOOKUP(CONCATENATE($Z153,$AA153),gsdfactors,MATCH(BX$7,'Proposed Factors'!$J$11:$P$11,0),FALSE)))</f>
        <v>#N/A</v>
      </c>
      <c r="BZ153" s="55" t="e">
        <f t="shared" si="134"/>
        <v>#N/A</v>
      </c>
      <c r="CA153" s="55" t="e">
        <f t="shared" si="135"/>
        <v>#N/A</v>
      </c>
      <c r="CB153" s="55" t="e">
        <f t="shared" si="136"/>
        <v>#N/A</v>
      </c>
      <c r="CC153" s="55" t="e">
        <f t="shared" si="137"/>
        <v>#N/A</v>
      </c>
      <c r="CD153" s="55" t="e">
        <f t="shared" si="138"/>
        <v>#N/A</v>
      </c>
      <c r="CF153" s="55" t="e">
        <f t="shared" si="139"/>
        <v>#N/A</v>
      </c>
      <c r="CG153" s="55" t="e">
        <f t="shared" si="140"/>
        <v>#N/A</v>
      </c>
      <c r="CH153" s="55" t="e">
        <f t="shared" si="141"/>
        <v>#N/A</v>
      </c>
      <c r="CI153" s="55" t="e">
        <f t="shared" si="142"/>
        <v>#N/A</v>
      </c>
      <c r="CJ153" s="55" t="e">
        <f t="shared" si="143"/>
        <v>#N/A</v>
      </c>
      <c r="CL153" s="55" t="str">
        <f t="shared" si="144"/>
        <v>42FS</v>
      </c>
      <c r="CM153" s="58">
        <f t="shared" si="145"/>
        <v>2.3754024493803792E-3</v>
      </c>
      <c r="CN153" s="58">
        <f t="shared" si="146"/>
        <v>2.5015110601943162E-3</v>
      </c>
      <c r="CO153" s="58">
        <f t="shared" si="147"/>
        <v>2.485194450063114E-3</v>
      </c>
      <c r="CP153" s="58">
        <f t="shared" si="148"/>
        <v>2.5118245889839451E-3</v>
      </c>
      <c r="CQ153" s="58">
        <f t="shared" si="149"/>
        <v>2.3933231896347161E-3</v>
      </c>
      <c r="CR153" s="5">
        <f t="shared" si="179"/>
        <v>0.85045675040761426</v>
      </c>
      <c r="CS153" s="5">
        <f t="shared" si="180"/>
        <v>0.7886508652914247</v>
      </c>
      <c r="CT153" s="5">
        <f t="shared" si="181"/>
        <v>0.87812787904409528</v>
      </c>
      <c r="CU153" s="5">
        <f t="shared" si="182"/>
        <v>0.85123450159229486</v>
      </c>
      <c r="CV153" s="5">
        <f t="shared" si="183"/>
        <v>0.84755503038115454</v>
      </c>
    </row>
    <row r="154" spans="1:100" x14ac:dyDescent="0.25">
      <c r="A154" s="174" t="str">
        <f t="shared" si="150"/>
        <v>NNNN</v>
      </c>
      <c r="B154" s="174" t="str">
        <f t="shared" si="151"/>
        <v>NNNN</v>
      </c>
      <c r="C154" s="29" t="str">
        <f t="shared" si="152"/>
        <v>NN</v>
      </c>
      <c r="D154" s="29" t="str">
        <f t="shared" si="153"/>
        <v>N</v>
      </c>
      <c r="E154" s="29" t="str">
        <f t="shared" si="128"/>
        <v>N</v>
      </c>
      <c r="F154" s="175" t="s">
        <v>5</v>
      </c>
      <c r="G154" s="175" t="s">
        <v>6</v>
      </c>
      <c r="H154" s="175" t="s">
        <v>8</v>
      </c>
      <c r="I154" s="176">
        <v>37</v>
      </c>
      <c r="J154" s="175" t="s">
        <v>5</v>
      </c>
      <c r="K154" s="175" t="s">
        <v>5</v>
      </c>
      <c r="L154" s="176">
        <v>2154</v>
      </c>
      <c r="M154" s="176">
        <v>1131</v>
      </c>
      <c r="N154" s="176">
        <v>1800</v>
      </c>
      <c r="O154" s="176">
        <v>1701</v>
      </c>
      <c r="P154" s="176">
        <v>2102</v>
      </c>
      <c r="Q154" s="1"/>
      <c r="R154" s="13" t="s">
        <v>382</v>
      </c>
      <c r="S154" s="35">
        <v>17418</v>
      </c>
      <c r="T154" s="35">
        <v>11094</v>
      </c>
      <c r="U154" s="35">
        <v>15415</v>
      </c>
      <c r="V154" s="35">
        <v>15048</v>
      </c>
      <c r="W154" s="35">
        <v>17134</v>
      </c>
      <c r="X154" s="35"/>
      <c r="Y154" s="53">
        <f t="shared" si="154"/>
        <v>42</v>
      </c>
      <c r="Z154" s="52" t="str">
        <f t="shared" si="155"/>
        <v>MM</v>
      </c>
      <c r="AA154" s="52" t="str">
        <f t="shared" si="156"/>
        <v>MM</v>
      </c>
      <c r="AB154" s="1"/>
      <c r="AC154" s="128">
        <f t="shared" si="157"/>
        <v>4.8368903277188971E-3</v>
      </c>
      <c r="AD154" s="128">
        <f t="shared" si="158"/>
        <v>5.3133761634684556E-3</v>
      </c>
      <c r="AE154" s="128">
        <f t="shared" si="159"/>
        <v>4.9335830583030135E-3</v>
      </c>
      <c r="AF154" s="128">
        <f t="shared" si="160"/>
        <v>4.9845623651629178E-3</v>
      </c>
      <c r="AG154" s="128">
        <f t="shared" si="161"/>
        <v>4.8575218587066128E-3</v>
      </c>
      <c r="AI154" s="129">
        <f t="shared" si="184"/>
        <v>0.91800000000000004</v>
      </c>
      <c r="AJ154" s="51">
        <f t="shared" si="184"/>
        <v>0.84299999999999997</v>
      </c>
      <c r="AK154" s="48">
        <f t="shared" si="184"/>
        <v>0.93100000000000005</v>
      </c>
      <c r="AL154" s="51">
        <f t="shared" si="184"/>
        <v>0.90300000000000002</v>
      </c>
      <c r="AM154" s="49">
        <f t="shared" si="184"/>
        <v>0.89100000000000001</v>
      </c>
      <c r="AN154" s="15"/>
      <c r="AO154" s="106">
        <f t="shared" si="129"/>
        <v>0.85045675040761426</v>
      </c>
      <c r="AP154" s="106">
        <f t="shared" si="130"/>
        <v>0.7886508652914247</v>
      </c>
      <c r="AQ154" s="106">
        <f t="shared" si="131"/>
        <v>0.87812787904409528</v>
      </c>
      <c r="AR154" s="106">
        <f t="shared" si="132"/>
        <v>0.85123450159229486</v>
      </c>
      <c r="AS154" s="106">
        <f t="shared" si="133"/>
        <v>0.84755503038115454</v>
      </c>
      <c r="AT154" s="15"/>
      <c r="AU154" s="106">
        <f t="shared" si="169"/>
        <v>-0.14954324959238574</v>
      </c>
      <c r="AV154" s="106">
        <f t="shared" si="170"/>
        <v>-0.2113491347085753</v>
      </c>
      <c r="AW154" s="106">
        <f t="shared" si="171"/>
        <v>-0.12187212095590472</v>
      </c>
      <c r="AX154" s="106">
        <f t="shared" si="172"/>
        <v>-0.14876549840770514</v>
      </c>
      <c r="AY154" s="106">
        <f t="shared" si="173"/>
        <v>-0.15244496961884546</v>
      </c>
      <c r="AZ154" s="15"/>
      <c r="BA154" s="106">
        <f t="shared" si="162"/>
        <v>-0.14954324959238574</v>
      </c>
      <c r="BB154" s="106">
        <f t="shared" si="163"/>
        <v>-0.2113491347085753</v>
      </c>
      <c r="BC154" s="106">
        <f t="shared" si="164"/>
        <v>-0.12187212095590472</v>
      </c>
      <c r="BD154" s="107">
        <f t="shared" si="165"/>
        <v>-0.14876549840770514</v>
      </c>
      <c r="BE154" s="106">
        <f t="shared" si="166"/>
        <v>-0.15244496961884546</v>
      </c>
      <c r="BF154" s="109"/>
      <c r="BG154" s="223" t="str">
        <f t="shared" si="167"/>
        <v>42XX</v>
      </c>
      <c r="BH154" s="106">
        <f t="shared" si="174"/>
        <v>0.85045675040761426</v>
      </c>
      <c r="BI154" s="106">
        <f t="shared" si="175"/>
        <v>0.7886508652914247</v>
      </c>
      <c r="BJ154" s="106">
        <f t="shared" si="176"/>
        <v>0.87812787904409528</v>
      </c>
      <c r="BK154" s="106">
        <f t="shared" si="177"/>
        <v>0.85123450159229486</v>
      </c>
      <c r="BL154" s="106">
        <f t="shared" si="178"/>
        <v>0.84755503038115454</v>
      </c>
      <c r="BM154" s="109"/>
      <c r="BN154" s="15">
        <f>IF($Z154="NN",VLOOKUP("N",ylfactors,MATCH(BN$7,'Proposed Factors'!$J$3:$P$3,0),FALSE),IF('Query Result 1'!$Y154&lt;49,VLOOKUP("YA",ylfactors,MATCH(BN$7,'Proposed Factors'!$J$3:$P$3,0),FALSE),VLOOKUP("YB",ylfactors,MATCH(BN$7,'Proposed Factors'!$J$3:$P$3,0),FALSE)))</f>
        <v>1</v>
      </c>
      <c r="BO154" s="15">
        <f>IF($Z154="NN",VLOOKUP("N",ylfactors,MATCH(BO$7,'Proposed Factors'!$J$3:$P$3,0),FALSE),IF('Query Result 1'!$Y154&lt;49,VLOOKUP("YA",ylfactors,MATCH(BO$7,'Proposed Factors'!$J$3:$P$3,0),FALSE),VLOOKUP("YB",ylfactors,MATCH(BO$7,'Proposed Factors'!$J$3:$P$3,0),FALSE)))</f>
        <v>1</v>
      </c>
      <c r="BP154" s="15">
        <f>IF($Z154="NN",VLOOKUP("N",ylfactors,MATCH(BP$7,'Proposed Factors'!$J$3:$P$3,0),FALSE),IF('Query Result 1'!$Y154&lt;49,VLOOKUP("YA",ylfactors,MATCH(BP$7,'Proposed Factors'!$J$3:$P$3,0),FALSE),VLOOKUP("YB",ylfactors,MATCH(BP$7,'Proposed Factors'!$J$3:$P$3,0),FALSE)))</f>
        <v>1</v>
      </c>
      <c r="BQ154" s="15">
        <f>IF($Z154="NN",VLOOKUP("N",ylfactors,MATCH(BQ$7,'Proposed Factors'!$J$3:$P$3,0),FALSE),IF('Query Result 1'!$Y154&lt;49,VLOOKUP("YA",ylfactors,MATCH(BQ$7,'Proposed Factors'!$J$3:$P$3,0),FALSE),VLOOKUP("YB",ylfactors,MATCH(BQ$7,'Proposed Factors'!$J$3:$P$3,0),FALSE)))</f>
        <v>1</v>
      </c>
      <c r="BR154" s="15">
        <f>IF($Z154="NN",VLOOKUP("N",ylfactors,MATCH(BR$7,'Proposed Factors'!$J$3:$P$3,0),FALSE),IF('Query Result 1'!$Y154&lt;49,VLOOKUP("YA",ylfactors,MATCH(BR$7,'Proposed Factors'!$J$3:$P$3,0),FALSE),VLOOKUP("YB",ylfactors,MATCH(BR$7,'Proposed Factors'!$J$3:$P$3,0),FALSE)))</f>
        <v>1</v>
      </c>
      <c r="BS154" s="15"/>
      <c r="BT154" s="15" t="e">
        <f>IF($AA154="NN",1,IF($AA154="YY",VLOOKUP("YY",gsdfactors,MATCH(BT$7,'Proposed Factors'!$J$11:$P$11,0),FALSE),VLOOKUP(CONCATENATE($Z154,$AA154),gsdfactors,MATCH(BT$7,'Proposed Factors'!$J$11:$P$11,0),FALSE)))</f>
        <v>#N/A</v>
      </c>
      <c r="BU154" s="15" t="e">
        <f>IF($AA154="NN",1,IF($AA154="YY",VLOOKUP("YY",gsdfactors,MATCH(BU$7,'Proposed Factors'!$J$11:$P$11,0),FALSE),VLOOKUP(CONCATENATE($Z154,$AA154),gsdfactors,MATCH(BU$7,'Proposed Factors'!$J$11:$P$11,0),FALSE)))</f>
        <v>#N/A</v>
      </c>
      <c r="BV154" s="15" t="e">
        <f>IF($AA154="NN",1,IF($AA154="YY",VLOOKUP("YY",gsdfactors,MATCH(BV$7,'Proposed Factors'!$J$11:$P$11,0),FALSE),VLOOKUP(CONCATENATE($Z154,$AA154),gsdfactors,MATCH(BV$7,'Proposed Factors'!$J$11:$P$11,0),FALSE)))</f>
        <v>#N/A</v>
      </c>
      <c r="BW154" s="15" t="e">
        <f>IF($AA154="NN",1,IF($AA154="YY",VLOOKUP("YY",gsdfactors,MATCH(BW$7,'Proposed Factors'!$J$11:$P$11,0),FALSE),VLOOKUP(CONCATENATE($Z154,$AA154),gsdfactors,MATCH(BW$7,'Proposed Factors'!$J$11:$P$11,0),FALSE)))</f>
        <v>#N/A</v>
      </c>
      <c r="BX154" s="15" t="e">
        <f>IF($AA154="NN",1,IF($AA154="YY",VLOOKUP("YY",gsdfactors,MATCH(BX$7,'Proposed Factors'!$J$11:$P$11,0),FALSE),VLOOKUP(CONCATENATE($Z154,$AA154),gsdfactors,MATCH(BX$7,'Proposed Factors'!$J$11:$P$11,0),FALSE)))</f>
        <v>#N/A</v>
      </c>
      <c r="BZ154" s="55" t="e">
        <f t="shared" si="134"/>
        <v>#N/A</v>
      </c>
      <c r="CA154" s="55" t="e">
        <f t="shared" si="135"/>
        <v>#N/A</v>
      </c>
      <c r="CB154" s="55" t="e">
        <f t="shared" si="136"/>
        <v>#N/A</v>
      </c>
      <c r="CC154" s="55" t="e">
        <f t="shared" si="137"/>
        <v>#N/A</v>
      </c>
      <c r="CD154" s="55" t="e">
        <f t="shared" si="138"/>
        <v>#N/A</v>
      </c>
      <c r="CF154" s="55" t="e">
        <f t="shared" si="139"/>
        <v>#N/A</v>
      </c>
      <c r="CG154" s="55" t="e">
        <f t="shared" si="140"/>
        <v>#N/A</v>
      </c>
      <c r="CH154" s="55" t="e">
        <f t="shared" si="141"/>
        <v>#N/A</v>
      </c>
      <c r="CI154" s="55" t="e">
        <f t="shared" si="142"/>
        <v>#N/A</v>
      </c>
      <c r="CJ154" s="55" t="e">
        <f t="shared" si="143"/>
        <v>#N/A</v>
      </c>
      <c r="CL154" s="55" t="str">
        <f t="shared" si="144"/>
        <v>42MM</v>
      </c>
      <c r="CM154" s="58">
        <f t="shared" si="145"/>
        <v>4.8368903277188971E-3</v>
      </c>
      <c r="CN154" s="58">
        <f t="shared" si="146"/>
        <v>5.3133761634684556E-3</v>
      </c>
      <c r="CO154" s="58">
        <f t="shared" si="147"/>
        <v>4.9335830583030135E-3</v>
      </c>
      <c r="CP154" s="58">
        <f t="shared" si="148"/>
        <v>4.9845623651629178E-3</v>
      </c>
      <c r="CQ154" s="58">
        <f t="shared" si="149"/>
        <v>4.8575218587066128E-3</v>
      </c>
      <c r="CR154" s="5">
        <f t="shared" si="179"/>
        <v>0.85045675040761426</v>
      </c>
      <c r="CS154" s="5">
        <f t="shared" si="180"/>
        <v>0.7886508652914247</v>
      </c>
      <c r="CT154" s="5">
        <f t="shared" si="181"/>
        <v>0.87812787904409528</v>
      </c>
      <c r="CU154" s="5">
        <f t="shared" si="182"/>
        <v>0.85123450159229486</v>
      </c>
      <c r="CV154" s="5">
        <f t="shared" si="183"/>
        <v>0.84755503038115454</v>
      </c>
    </row>
    <row r="155" spans="1:100" x14ac:dyDescent="0.25">
      <c r="A155" s="174" t="str">
        <f t="shared" si="150"/>
        <v>NNNN</v>
      </c>
      <c r="B155" s="174" t="str">
        <f t="shared" si="151"/>
        <v>NNNN</v>
      </c>
      <c r="C155" s="29" t="str">
        <f t="shared" si="152"/>
        <v>NN</v>
      </c>
      <c r="D155" s="29" t="str">
        <f t="shared" si="153"/>
        <v>N</v>
      </c>
      <c r="E155" s="29" t="str">
        <f t="shared" si="128"/>
        <v>N</v>
      </c>
      <c r="F155" s="175" t="s">
        <v>5</v>
      </c>
      <c r="G155" s="175" t="s">
        <v>6</v>
      </c>
      <c r="H155" s="175" t="s">
        <v>8</v>
      </c>
      <c r="I155" s="176">
        <v>38</v>
      </c>
      <c r="J155" s="175" t="s">
        <v>5</v>
      </c>
      <c r="K155" s="175" t="s">
        <v>5</v>
      </c>
      <c r="L155" s="176">
        <v>2170</v>
      </c>
      <c r="M155" s="176">
        <v>1237</v>
      </c>
      <c r="N155" s="176">
        <v>1860</v>
      </c>
      <c r="O155" s="176">
        <v>1770</v>
      </c>
      <c r="P155" s="176">
        <v>2135</v>
      </c>
      <c r="Q155" s="1"/>
      <c r="R155" s="13" t="s">
        <v>466</v>
      </c>
      <c r="S155" s="35">
        <v>7251</v>
      </c>
      <c r="T155" s="35">
        <v>4030</v>
      </c>
      <c r="U155" s="35">
        <v>5862</v>
      </c>
      <c r="V155" s="35">
        <v>5592</v>
      </c>
      <c r="W155" s="35">
        <v>7014</v>
      </c>
      <c r="X155" s="35"/>
      <c r="Y155" s="53">
        <f t="shared" si="154"/>
        <v>42</v>
      </c>
      <c r="Z155" s="52" t="str">
        <f t="shared" si="155"/>
        <v>MS</v>
      </c>
      <c r="AA155" s="52" t="str">
        <f t="shared" si="156"/>
        <v>MS</v>
      </c>
      <c r="AB155" s="1"/>
      <c r="AC155" s="128">
        <f t="shared" si="157"/>
        <v>2.0135659528240741E-3</v>
      </c>
      <c r="AD155" s="128">
        <f t="shared" si="158"/>
        <v>1.9301339407587774E-3</v>
      </c>
      <c r="AE155" s="128">
        <f t="shared" si="159"/>
        <v>1.8761377805885349E-3</v>
      </c>
      <c r="AF155" s="128">
        <f t="shared" si="160"/>
        <v>1.8523174339441144E-3</v>
      </c>
      <c r="AG155" s="128">
        <f t="shared" si="161"/>
        <v>1.9884824510895405E-3</v>
      </c>
      <c r="AI155" s="129">
        <f t="shared" si="184"/>
        <v>0.91800000000000004</v>
      </c>
      <c r="AJ155" s="51">
        <f t="shared" si="184"/>
        <v>0.84299999999999997</v>
      </c>
      <c r="AK155" s="48">
        <f t="shared" si="184"/>
        <v>0.93100000000000005</v>
      </c>
      <c r="AL155" s="51">
        <f t="shared" si="184"/>
        <v>0.90300000000000002</v>
      </c>
      <c r="AM155" s="49">
        <f t="shared" si="184"/>
        <v>0.89100000000000001</v>
      </c>
      <c r="AN155" s="15"/>
      <c r="AO155" s="106">
        <f t="shared" si="129"/>
        <v>0.85045675040761426</v>
      </c>
      <c r="AP155" s="106">
        <f t="shared" si="130"/>
        <v>0.7886508652914247</v>
      </c>
      <c r="AQ155" s="106">
        <f t="shared" si="131"/>
        <v>0.87812787904409528</v>
      </c>
      <c r="AR155" s="106">
        <f t="shared" si="132"/>
        <v>0.85123450159229486</v>
      </c>
      <c r="AS155" s="106">
        <f t="shared" si="133"/>
        <v>0.84755503038115454</v>
      </c>
      <c r="AT155" s="15"/>
      <c r="AU155" s="106">
        <f t="shared" si="169"/>
        <v>-0.14954324959238574</v>
      </c>
      <c r="AV155" s="106">
        <f t="shared" si="170"/>
        <v>-0.2113491347085753</v>
      </c>
      <c r="AW155" s="106">
        <f t="shared" si="171"/>
        <v>-0.12187212095590472</v>
      </c>
      <c r="AX155" s="106">
        <f t="shared" si="172"/>
        <v>-0.14876549840770514</v>
      </c>
      <c r="AY155" s="106">
        <f t="shared" si="173"/>
        <v>-0.15244496961884546</v>
      </c>
      <c r="AZ155" s="15"/>
      <c r="BA155" s="106">
        <f t="shared" si="162"/>
        <v>-0.14954324959238574</v>
      </c>
      <c r="BB155" s="106">
        <f t="shared" si="163"/>
        <v>-0.2113491347085753</v>
      </c>
      <c r="BC155" s="106">
        <f t="shared" si="164"/>
        <v>-0.12187212095590472</v>
      </c>
      <c r="BD155" s="107">
        <f t="shared" si="165"/>
        <v>-0.14876549840770514</v>
      </c>
      <c r="BE155" s="106">
        <f t="shared" si="166"/>
        <v>-0.15244496961884546</v>
      </c>
      <c r="BF155" s="109"/>
      <c r="BG155" s="223" t="str">
        <f t="shared" si="167"/>
        <v>42XX</v>
      </c>
      <c r="BH155" s="106">
        <f t="shared" si="174"/>
        <v>0.85045675040761426</v>
      </c>
      <c r="BI155" s="106">
        <f t="shared" si="175"/>
        <v>0.7886508652914247</v>
      </c>
      <c r="BJ155" s="106">
        <f t="shared" si="176"/>
        <v>0.87812787904409528</v>
      </c>
      <c r="BK155" s="106">
        <f t="shared" si="177"/>
        <v>0.85123450159229486</v>
      </c>
      <c r="BL155" s="106">
        <f t="shared" si="178"/>
        <v>0.84755503038115454</v>
      </c>
      <c r="BM155" s="109"/>
      <c r="BN155" s="15">
        <f>IF($Z155="NN",VLOOKUP("N",ylfactors,MATCH(BN$7,'Proposed Factors'!$J$3:$P$3,0),FALSE),IF('Query Result 1'!$Y155&lt;49,VLOOKUP("YA",ylfactors,MATCH(BN$7,'Proposed Factors'!$J$3:$P$3,0),FALSE),VLOOKUP("YB",ylfactors,MATCH(BN$7,'Proposed Factors'!$J$3:$P$3,0),FALSE)))</f>
        <v>1</v>
      </c>
      <c r="BO155" s="15">
        <f>IF($Z155="NN",VLOOKUP("N",ylfactors,MATCH(BO$7,'Proposed Factors'!$J$3:$P$3,0),FALSE),IF('Query Result 1'!$Y155&lt;49,VLOOKUP("YA",ylfactors,MATCH(BO$7,'Proposed Factors'!$J$3:$P$3,0),FALSE),VLOOKUP("YB",ylfactors,MATCH(BO$7,'Proposed Factors'!$J$3:$P$3,0),FALSE)))</f>
        <v>1</v>
      </c>
      <c r="BP155" s="15">
        <f>IF($Z155="NN",VLOOKUP("N",ylfactors,MATCH(BP$7,'Proposed Factors'!$J$3:$P$3,0),FALSE),IF('Query Result 1'!$Y155&lt;49,VLOOKUP("YA",ylfactors,MATCH(BP$7,'Proposed Factors'!$J$3:$P$3,0),FALSE),VLOOKUP("YB",ylfactors,MATCH(BP$7,'Proposed Factors'!$J$3:$P$3,0),FALSE)))</f>
        <v>1</v>
      </c>
      <c r="BQ155" s="15">
        <f>IF($Z155="NN",VLOOKUP("N",ylfactors,MATCH(BQ$7,'Proposed Factors'!$J$3:$P$3,0),FALSE),IF('Query Result 1'!$Y155&lt;49,VLOOKUP("YA",ylfactors,MATCH(BQ$7,'Proposed Factors'!$J$3:$P$3,0),FALSE),VLOOKUP("YB",ylfactors,MATCH(BQ$7,'Proposed Factors'!$J$3:$P$3,0),FALSE)))</f>
        <v>1</v>
      </c>
      <c r="BR155" s="15">
        <f>IF($Z155="NN",VLOOKUP("N",ylfactors,MATCH(BR$7,'Proposed Factors'!$J$3:$P$3,0),FALSE),IF('Query Result 1'!$Y155&lt;49,VLOOKUP("YA",ylfactors,MATCH(BR$7,'Proposed Factors'!$J$3:$P$3,0),FALSE),VLOOKUP("YB",ylfactors,MATCH(BR$7,'Proposed Factors'!$J$3:$P$3,0),FALSE)))</f>
        <v>1</v>
      </c>
      <c r="BS155" s="15"/>
      <c r="BT155" s="15" t="e">
        <f>IF($AA155="NN",1,IF($AA155="YY",VLOOKUP("YY",gsdfactors,MATCH(BT$7,'Proposed Factors'!$J$11:$P$11,0),FALSE),VLOOKUP(CONCATENATE($Z155,$AA155),gsdfactors,MATCH(BT$7,'Proposed Factors'!$J$11:$P$11,0),FALSE)))</f>
        <v>#N/A</v>
      </c>
      <c r="BU155" s="15" t="e">
        <f>IF($AA155="NN",1,IF($AA155="YY",VLOOKUP("YY",gsdfactors,MATCH(BU$7,'Proposed Factors'!$J$11:$P$11,0),FALSE),VLOOKUP(CONCATENATE($Z155,$AA155),gsdfactors,MATCH(BU$7,'Proposed Factors'!$J$11:$P$11,0),FALSE)))</f>
        <v>#N/A</v>
      </c>
      <c r="BV155" s="15" t="e">
        <f>IF($AA155="NN",1,IF($AA155="YY",VLOOKUP("YY",gsdfactors,MATCH(BV$7,'Proposed Factors'!$J$11:$P$11,0),FALSE),VLOOKUP(CONCATENATE($Z155,$AA155),gsdfactors,MATCH(BV$7,'Proposed Factors'!$J$11:$P$11,0),FALSE)))</f>
        <v>#N/A</v>
      </c>
      <c r="BW155" s="15" t="e">
        <f>IF($AA155="NN",1,IF($AA155="YY",VLOOKUP("YY",gsdfactors,MATCH(BW$7,'Proposed Factors'!$J$11:$P$11,0),FALSE),VLOOKUP(CONCATENATE($Z155,$AA155),gsdfactors,MATCH(BW$7,'Proposed Factors'!$J$11:$P$11,0),FALSE)))</f>
        <v>#N/A</v>
      </c>
      <c r="BX155" s="15" t="e">
        <f>IF($AA155="NN",1,IF($AA155="YY",VLOOKUP("YY",gsdfactors,MATCH(BX$7,'Proposed Factors'!$J$11:$P$11,0),FALSE),VLOOKUP(CONCATENATE($Z155,$AA155),gsdfactors,MATCH(BX$7,'Proposed Factors'!$J$11:$P$11,0),FALSE)))</f>
        <v>#N/A</v>
      </c>
      <c r="BZ155" s="55" t="e">
        <f t="shared" si="134"/>
        <v>#N/A</v>
      </c>
      <c r="CA155" s="55" t="e">
        <f t="shared" si="135"/>
        <v>#N/A</v>
      </c>
      <c r="CB155" s="55" t="e">
        <f t="shared" si="136"/>
        <v>#N/A</v>
      </c>
      <c r="CC155" s="55" t="e">
        <f t="shared" si="137"/>
        <v>#N/A</v>
      </c>
      <c r="CD155" s="55" t="e">
        <f t="shared" si="138"/>
        <v>#N/A</v>
      </c>
      <c r="CF155" s="55" t="e">
        <f t="shared" si="139"/>
        <v>#N/A</v>
      </c>
      <c r="CG155" s="55" t="e">
        <f t="shared" si="140"/>
        <v>#N/A</v>
      </c>
      <c r="CH155" s="55" t="e">
        <f t="shared" si="141"/>
        <v>#N/A</v>
      </c>
      <c r="CI155" s="55" t="e">
        <f t="shared" si="142"/>
        <v>#N/A</v>
      </c>
      <c r="CJ155" s="55" t="e">
        <f t="shared" si="143"/>
        <v>#N/A</v>
      </c>
      <c r="CL155" s="55" t="str">
        <f t="shared" si="144"/>
        <v>42MS</v>
      </c>
      <c r="CM155" s="58">
        <f t="shared" si="145"/>
        <v>2.0135659528240741E-3</v>
      </c>
      <c r="CN155" s="58">
        <f t="shared" si="146"/>
        <v>1.9301339407587774E-3</v>
      </c>
      <c r="CO155" s="58">
        <f t="shared" si="147"/>
        <v>1.8761377805885349E-3</v>
      </c>
      <c r="CP155" s="58">
        <f t="shared" si="148"/>
        <v>1.8523174339441144E-3</v>
      </c>
      <c r="CQ155" s="58">
        <f t="shared" si="149"/>
        <v>1.9884824510895405E-3</v>
      </c>
      <c r="CR155" s="5">
        <f t="shared" si="179"/>
        <v>0.85045675040761426</v>
      </c>
      <c r="CS155" s="5">
        <f t="shared" si="180"/>
        <v>0.7886508652914247</v>
      </c>
      <c r="CT155" s="5">
        <f t="shared" si="181"/>
        <v>0.87812787904409528</v>
      </c>
      <c r="CU155" s="5">
        <f t="shared" si="182"/>
        <v>0.85123450159229486</v>
      </c>
      <c r="CV155" s="5">
        <f t="shared" si="183"/>
        <v>0.84755503038115454</v>
      </c>
    </row>
    <row r="156" spans="1:100" x14ac:dyDescent="0.25">
      <c r="A156" s="174" t="str">
        <f t="shared" si="150"/>
        <v>NNNN</v>
      </c>
      <c r="B156" s="174" t="str">
        <f t="shared" si="151"/>
        <v>NNNN</v>
      </c>
      <c r="C156" s="29" t="str">
        <f t="shared" si="152"/>
        <v>NN</v>
      </c>
      <c r="D156" s="29" t="str">
        <f t="shared" si="153"/>
        <v>N</v>
      </c>
      <c r="E156" s="29" t="str">
        <f t="shared" si="128"/>
        <v>N</v>
      </c>
      <c r="F156" s="175" t="s">
        <v>5</v>
      </c>
      <c r="G156" s="175" t="s">
        <v>6</v>
      </c>
      <c r="H156" s="175" t="s">
        <v>8</v>
      </c>
      <c r="I156" s="176">
        <v>38</v>
      </c>
      <c r="J156" s="175" t="s">
        <v>9</v>
      </c>
      <c r="K156" s="175" t="s">
        <v>5</v>
      </c>
      <c r="L156" s="176">
        <v>1</v>
      </c>
      <c r="M156" s="176">
        <v>0</v>
      </c>
      <c r="N156" s="176">
        <v>1</v>
      </c>
      <c r="O156" s="176">
        <v>1</v>
      </c>
      <c r="P156" s="176">
        <v>1</v>
      </c>
      <c r="Q156" s="1"/>
      <c r="R156" s="13" t="s">
        <v>215</v>
      </c>
      <c r="S156" s="35">
        <v>17631</v>
      </c>
      <c r="T156" s="35">
        <v>12127</v>
      </c>
      <c r="U156" s="35">
        <v>16442</v>
      </c>
      <c r="V156" s="35">
        <v>16123</v>
      </c>
      <c r="W156" s="35">
        <v>17436</v>
      </c>
      <c r="X156" s="35"/>
      <c r="Y156" s="53">
        <f t="shared" si="154"/>
        <v>43</v>
      </c>
      <c r="Z156" s="52" t="str">
        <f t="shared" si="155"/>
        <v>FM</v>
      </c>
      <c r="AA156" s="52" t="str">
        <f t="shared" si="156"/>
        <v>FM</v>
      </c>
      <c r="AB156" s="1"/>
      <c r="AC156" s="128">
        <f t="shared" si="157"/>
        <v>4.8960393482611018E-3</v>
      </c>
      <c r="AD156" s="128">
        <f t="shared" si="158"/>
        <v>5.8081226549830502E-3</v>
      </c>
      <c r="AE156" s="128">
        <f t="shared" si="159"/>
        <v>5.26227522832424E-3</v>
      </c>
      <c r="AF156" s="128">
        <f t="shared" si="160"/>
        <v>5.3406498546997418E-3</v>
      </c>
      <c r="AG156" s="128">
        <f t="shared" si="161"/>
        <v>4.9431394378667273E-3</v>
      </c>
      <c r="AI156" s="129">
        <f t="shared" si="184"/>
        <v>0.91</v>
      </c>
      <c r="AJ156" s="51">
        <f t="shared" si="184"/>
        <v>0.84299999999999997</v>
      </c>
      <c r="AK156" s="48">
        <f t="shared" si="184"/>
        <v>0.92800000000000005</v>
      </c>
      <c r="AL156" s="51">
        <f t="shared" si="184"/>
        <v>0.90200000000000002</v>
      </c>
      <c r="AM156" s="49">
        <f t="shared" si="184"/>
        <v>0.88600000000000001</v>
      </c>
      <c r="AN156" s="15"/>
      <c r="AO156" s="106">
        <f t="shared" si="129"/>
        <v>0.84304536260449781</v>
      </c>
      <c r="AP156" s="106">
        <f t="shared" si="130"/>
        <v>0.7886508652914247</v>
      </c>
      <c r="AQ156" s="106">
        <f t="shared" si="131"/>
        <v>0.87529825107725068</v>
      </c>
      <c r="AR156" s="106">
        <f t="shared" si="132"/>
        <v>0.85029182772563672</v>
      </c>
      <c r="AS156" s="106">
        <f t="shared" si="133"/>
        <v>0.84279882931279793</v>
      </c>
      <c r="AT156" s="15"/>
      <c r="AU156" s="106">
        <f t="shared" si="169"/>
        <v>-0.15695463739550219</v>
      </c>
      <c r="AV156" s="106">
        <f t="shared" si="170"/>
        <v>-0.2113491347085753</v>
      </c>
      <c r="AW156" s="106">
        <f t="shared" si="171"/>
        <v>-0.12470174892274932</v>
      </c>
      <c r="AX156" s="106">
        <f t="shared" si="172"/>
        <v>-0.14970817227436328</v>
      </c>
      <c r="AY156" s="106">
        <f t="shared" si="173"/>
        <v>-0.15720117068720207</v>
      </c>
      <c r="AZ156" s="15"/>
      <c r="BA156" s="106">
        <f t="shared" si="162"/>
        <v>-0.15695463739550219</v>
      </c>
      <c r="BB156" s="106">
        <f t="shared" si="163"/>
        <v>-0.2113491347085753</v>
      </c>
      <c r="BC156" s="106">
        <f t="shared" si="164"/>
        <v>-0.12470174892274932</v>
      </c>
      <c r="BD156" s="107">
        <f t="shared" si="165"/>
        <v>-0.14970817227436328</v>
      </c>
      <c r="BE156" s="106">
        <f t="shared" si="166"/>
        <v>-0.15720117068720207</v>
      </c>
      <c r="BF156" s="109"/>
      <c r="BG156" s="223" t="str">
        <f t="shared" si="167"/>
        <v>43XX</v>
      </c>
      <c r="BH156" s="106">
        <f t="shared" si="174"/>
        <v>0.84304536260449781</v>
      </c>
      <c r="BI156" s="106">
        <f t="shared" si="175"/>
        <v>0.7886508652914247</v>
      </c>
      <c r="BJ156" s="106">
        <f t="shared" si="176"/>
        <v>0.87529825107725068</v>
      </c>
      <c r="BK156" s="106">
        <f t="shared" si="177"/>
        <v>0.85029182772563672</v>
      </c>
      <c r="BL156" s="106">
        <f t="shared" si="178"/>
        <v>0.84279882931279793</v>
      </c>
      <c r="BM156" s="109"/>
      <c r="BN156" s="15">
        <f>IF($Z156="NN",VLOOKUP("N",ylfactors,MATCH(BN$7,'Proposed Factors'!$J$3:$P$3,0),FALSE),IF('Query Result 1'!$Y156&lt;49,VLOOKUP("YA",ylfactors,MATCH(BN$7,'Proposed Factors'!$J$3:$P$3,0),FALSE),VLOOKUP("YB",ylfactors,MATCH(BN$7,'Proposed Factors'!$J$3:$P$3,0),FALSE)))</f>
        <v>1</v>
      </c>
      <c r="BO156" s="15">
        <f>IF($Z156="NN",VLOOKUP("N",ylfactors,MATCH(BO$7,'Proposed Factors'!$J$3:$P$3,0),FALSE),IF('Query Result 1'!$Y156&lt;49,VLOOKUP("YA",ylfactors,MATCH(BO$7,'Proposed Factors'!$J$3:$P$3,0),FALSE),VLOOKUP("YB",ylfactors,MATCH(BO$7,'Proposed Factors'!$J$3:$P$3,0),FALSE)))</f>
        <v>1</v>
      </c>
      <c r="BP156" s="15">
        <f>IF($Z156="NN",VLOOKUP("N",ylfactors,MATCH(BP$7,'Proposed Factors'!$J$3:$P$3,0),FALSE),IF('Query Result 1'!$Y156&lt;49,VLOOKUP("YA",ylfactors,MATCH(BP$7,'Proposed Factors'!$J$3:$P$3,0),FALSE),VLOOKUP("YB",ylfactors,MATCH(BP$7,'Proposed Factors'!$J$3:$P$3,0),FALSE)))</f>
        <v>1</v>
      </c>
      <c r="BQ156" s="15">
        <f>IF($Z156="NN",VLOOKUP("N",ylfactors,MATCH(BQ$7,'Proposed Factors'!$J$3:$P$3,0),FALSE),IF('Query Result 1'!$Y156&lt;49,VLOOKUP("YA",ylfactors,MATCH(BQ$7,'Proposed Factors'!$J$3:$P$3,0),FALSE),VLOOKUP("YB",ylfactors,MATCH(BQ$7,'Proposed Factors'!$J$3:$P$3,0),FALSE)))</f>
        <v>1</v>
      </c>
      <c r="BR156" s="15">
        <f>IF($Z156="NN",VLOOKUP("N",ylfactors,MATCH(BR$7,'Proposed Factors'!$J$3:$P$3,0),FALSE),IF('Query Result 1'!$Y156&lt;49,VLOOKUP("YA",ylfactors,MATCH(BR$7,'Proposed Factors'!$J$3:$P$3,0),FALSE),VLOOKUP("YB",ylfactors,MATCH(BR$7,'Proposed Factors'!$J$3:$P$3,0),FALSE)))</f>
        <v>1</v>
      </c>
      <c r="BS156" s="15"/>
      <c r="BT156" s="15" t="e">
        <f>IF($AA156="NN",1,IF($AA156="YY",VLOOKUP("YY",gsdfactors,MATCH(BT$7,'Proposed Factors'!$J$11:$P$11,0),FALSE),VLOOKUP(CONCATENATE($Z156,$AA156),gsdfactors,MATCH(BT$7,'Proposed Factors'!$J$11:$P$11,0),FALSE)))</f>
        <v>#N/A</v>
      </c>
      <c r="BU156" s="15" t="e">
        <f>IF($AA156="NN",1,IF($AA156="YY",VLOOKUP("YY",gsdfactors,MATCH(BU$7,'Proposed Factors'!$J$11:$P$11,0),FALSE),VLOOKUP(CONCATENATE($Z156,$AA156),gsdfactors,MATCH(BU$7,'Proposed Factors'!$J$11:$P$11,0),FALSE)))</f>
        <v>#N/A</v>
      </c>
      <c r="BV156" s="15" t="e">
        <f>IF($AA156="NN",1,IF($AA156="YY",VLOOKUP("YY",gsdfactors,MATCH(BV$7,'Proposed Factors'!$J$11:$P$11,0),FALSE),VLOOKUP(CONCATENATE($Z156,$AA156),gsdfactors,MATCH(BV$7,'Proposed Factors'!$J$11:$P$11,0),FALSE)))</f>
        <v>#N/A</v>
      </c>
      <c r="BW156" s="15" t="e">
        <f>IF($AA156="NN",1,IF($AA156="YY",VLOOKUP("YY",gsdfactors,MATCH(BW$7,'Proposed Factors'!$J$11:$P$11,0),FALSE),VLOOKUP(CONCATENATE($Z156,$AA156),gsdfactors,MATCH(BW$7,'Proposed Factors'!$J$11:$P$11,0),FALSE)))</f>
        <v>#N/A</v>
      </c>
      <c r="BX156" s="15" t="e">
        <f>IF($AA156="NN",1,IF($AA156="YY",VLOOKUP("YY",gsdfactors,MATCH(BX$7,'Proposed Factors'!$J$11:$P$11,0),FALSE),VLOOKUP(CONCATENATE($Z156,$AA156),gsdfactors,MATCH(BX$7,'Proposed Factors'!$J$11:$P$11,0),FALSE)))</f>
        <v>#N/A</v>
      </c>
      <c r="BZ156" s="55" t="e">
        <f t="shared" si="134"/>
        <v>#N/A</v>
      </c>
      <c r="CA156" s="55" t="e">
        <f t="shared" si="135"/>
        <v>#N/A</v>
      </c>
      <c r="CB156" s="55" t="e">
        <f t="shared" si="136"/>
        <v>#N/A</v>
      </c>
      <c r="CC156" s="55" t="e">
        <f t="shared" si="137"/>
        <v>#N/A</v>
      </c>
      <c r="CD156" s="55" t="e">
        <f t="shared" si="138"/>
        <v>#N/A</v>
      </c>
      <c r="CF156" s="55" t="e">
        <f t="shared" si="139"/>
        <v>#N/A</v>
      </c>
      <c r="CG156" s="55" t="e">
        <f t="shared" si="140"/>
        <v>#N/A</v>
      </c>
      <c r="CH156" s="55" t="e">
        <f t="shared" si="141"/>
        <v>#N/A</v>
      </c>
      <c r="CI156" s="55" t="e">
        <f t="shared" si="142"/>
        <v>#N/A</v>
      </c>
      <c r="CJ156" s="55" t="e">
        <f t="shared" si="143"/>
        <v>#N/A</v>
      </c>
      <c r="CL156" s="55" t="str">
        <f t="shared" si="144"/>
        <v>43FM</v>
      </c>
      <c r="CM156" s="58">
        <f t="shared" si="145"/>
        <v>4.8960393482611018E-3</v>
      </c>
      <c r="CN156" s="58">
        <f t="shared" si="146"/>
        <v>5.8081226549830502E-3</v>
      </c>
      <c r="CO156" s="58">
        <f t="shared" si="147"/>
        <v>5.26227522832424E-3</v>
      </c>
      <c r="CP156" s="58">
        <f t="shared" si="148"/>
        <v>5.3406498546997418E-3</v>
      </c>
      <c r="CQ156" s="58">
        <f t="shared" si="149"/>
        <v>4.9431394378667273E-3</v>
      </c>
      <c r="CR156" s="5">
        <f t="shared" si="179"/>
        <v>0.84304536260449781</v>
      </c>
      <c r="CS156" s="5">
        <f t="shared" si="180"/>
        <v>0.7886508652914247</v>
      </c>
      <c r="CT156" s="5">
        <f t="shared" si="181"/>
        <v>0.87529825107725068</v>
      </c>
      <c r="CU156" s="5">
        <f t="shared" si="182"/>
        <v>0.85029182772563672</v>
      </c>
      <c r="CV156" s="5">
        <f t="shared" si="183"/>
        <v>0.84279882931279793</v>
      </c>
    </row>
    <row r="157" spans="1:100" x14ac:dyDescent="0.25">
      <c r="A157" s="174" t="str">
        <f t="shared" si="150"/>
        <v>NNNN</v>
      </c>
      <c r="B157" s="174" t="str">
        <f t="shared" si="151"/>
        <v>NNNN</v>
      </c>
      <c r="C157" s="29" t="str">
        <f t="shared" si="152"/>
        <v>NN</v>
      </c>
      <c r="D157" s="29" t="str">
        <f t="shared" si="153"/>
        <v>N</v>
      </c>
      <c r="E157" s="29" t="str">
        <f t="shared" si="128"/>
        <v>N</v>
      </c>
      <c r="F157" s="175" t="s">
        <v>5</v>
      </c>
      <c r="G157" s="175" t="s">
        <v>6</v>
      </c>
      <c r="H157" s="175" t="s">
        <v>8</v>
      </c>
      <c r="I157" s="176">
        <v>39</v>
      </c>
      <c r="J157" s="175" t="s">
        <v>5</v>
      </c>
      <c r="K157" s="175" t="s">
        <v>5</v>
      </c>
      <c r="L157" s="176">
        <v>2039</v>
      </c>
      <c r="M157" s="176">
        <v>1118</v>
      </c>
      <c r="N157" s="176">
        <v>1763</v>
      </c>
      <c r="O157" s="176">
        <v>1651</v>
      </c>
      <c r="P157" s="176">
        <v>2008</v>
      </c>
      <c r="Q157" s="1"/>
      <c r="R157" s="13" t="s">
        <v>299</v>
      </c>
      <c r="S157" s="35">
        <v>8318</v>
      </c>
      <c r="T157" s="35">
        <v>5246</v>
      </c>
      <c r="U157" s="35">
        <v>7527</v>
      </c>
      <c r="V157" s="35">
        <v>7354</v>
      </c>
      <c r="W157" s="35">
        <v>8197</v>
      </c>
      <c r="X157" s="35"/>
      <c r="Y157" s="53">
        <f t="shared" si="154"/>
        <v>43</v>
      </c>
      <c r="Z157" s="52" t="str">
        <f t="shared" si="155"/>
        <v>FS</v>
      </c>
      <c r="AA157" s="52" t="str">
        <f t="shared" si="156"/>
        <v>FS</v>
      </c>
      <c r="AB157" s="1"/>
      <c r="AC157" s="128">
        <f t="shared" si="157"/>
        <v>2.3098664453993448E-3</v>
      </c>
      <c r="AD157" s="128">
        <f t="shared" si="158"/>
        <v>2.512526712957952E-3</v>
      </c>
      <c r="AE157" s="128">
        <f t="shared" si="159"/>
        <v>2.4090223600289839E-3</v>
      </c>
      <c r="AF157" s="128">
        <f t="shared" si="160"/>
        <v>2.4359696726081936E-3</v>
      </c>
      <c r="AG157" s="128">
        <f t="shared" si="161"/>
        <v>2.3238652197862791E-3</v>
      </c>
      <c r="AI157" s="129">
        <f t="shared" si="184"/>
        <v>0.91</v>
      </c>
      <c r="AJ157" s="51">
        <f t="shared" si="184"/>
        <v>0.84299999999999997</v>
      </c>
      <c r="AK157" s="48">
        <f t="shared" si="184"/>
        <v>0.92800000000000005</v>
      </c>
      <c r="AL157" s="51">
        <f t="shared" si="184"/>
        <v>0.90200000000000002</v>
      </c>
      <c r="AM157" s="49">
        <f t="shared" si="184"/>
        <v>0.88600000000000001</v>
      </c>
      <c r="AN157" s="15"/>
      <c r="AO157" s="106">
        <f t="shared" si="129"/>
        <v>0.84304536260449781</v>
      </c>
      <c r="AP157" s="106">
        <f t="shared" si="130"/>
        <v>0.7886508652914247</v>
      </c>
      <c r="AQ157" s="106">
        <f t="shared" si="131"/>
        <v>0.87529825107725068</v>
      </c>
      <c r="AR157" s="106">
        <f t="shared" si="132"/>
        <v>0.85029182772563672</v>
      </c>
      <c r="AS157" s="106">
        <f t="shared" si="133"/>
        <v>0.84279882931279793</v>
      </c>
      <c r="AT157" s="15"/>
      <c r="AU157" s="106">
        <f t="shared" si="169"/>
        <v>-0.15695463739550219</v>
      </c>
      <c r="AV157" s="106">
        <f t="shared" si="170"/>
        <v>-0.2113491347085753</v>
      </c>
      <c r="AW157" s="106">
        <f t="shared" si="171"/>
        <v>-0.12470174892274932</v>
      </c>
      <c r="AX157" s="106">
        <f t="shared" si="172"/>
        <v>-0.14970817227436328</v>
      </c>
      <c r="AY157" s="106">
        <f t="shared" si="173"/>
        <v>-0.15720117068720207</v>
      </c>
      <c r="AZ157" s="15"/>
      <c r="BA157" s="106">
        <f t="shared" si="162"/>
        <v>-0.15695463739550219</v>
      </c>
      <c r="BB157" s="106">
        <f t="shared" si="163"/>
        <v>-0.2113491347085753</v>
      </c>
      <c r="BC157" s="106">
        <f t="shared" si="164"/>
        <v>-0.12470174892274932</v>
      </c>
      <c r="BD157" s="107">
        <f t="shared" si="165"/>
        <v>-0.14970817227436328</v>
      </c>
      <c r="BE157" s="106">
        <f t="shared" si="166"/>
        <v>-0.15720117068720207</v>
      </c>
      <c r="BF157" s="109"/>
      <c r="BG157" s="223" t="str">
        <f t="shared" si="167"/>
        <v>43XX</v>
      </c>
      <c r="BH157" s="106">
        <f t="shared" si="174"/>
        <v>0.84304536260449781</v>
      </c>
      <c r="BI157" s="106">
        <f t="shared" si="175"/>
        <v>0.7886508652914247</v>
      </c>
      <c r="BJ157" s="106">
        <f t="shared" si="176"/>
        <v>0.87529825107725068</v>
      </c>
      <c r="BK157" s="106">
        <f t="shared" si="177"/>
        <v>0.85029182772563672</v>
      </c>
      <c r="BL157" s="106">
        <f t="shared" si="178"/>
        <v>0.84279882931279793</v>
      </c>
      <c r="BM157" s="109"/>
      <c r="BN157" s="15">
        <f>IF($Z157="NN",VLOOKUP("N",ylfactors,MATCH(BN$7,'Proposed Factors'!$J$3:$P$3,0),FALSE),IF('Query Result 1'!$Y157&lt;49,VLOOKUP("YA",ylfactors,MATCH(BN$7,'Proposed Factors'!$J$3:$P$3,0),FALSE),VLOOKUP("YB",ylfactors,MATCH(BN$7,'Proposed Factors'!$J$3:$P$3,0),FALSE)))</f>
        <v>1</v>
      </c>
      <c r="BO157" s="15">
        <f>IF($Z157="NN",VLOOKUP("N",ylfactors,MATCH(BO$7,'Proposed Factors'!$J$3:$P$3,0),FALSE),IF('Query Result 1'!$Y157&lt;49,VLOOKUP("YA",ylfactors,MATCH(BO$7,'Proposed Factors'!$J$3:$P$3,0),FALSE),VLOOKUP("YB",ylfactors,MATCH(BO$7,'Proposed Factors'!$J$3:$P$3,0),FALSE)))</f>
        <v>1</v>
      </c>
      <c r="BP157" s="15">
        <f>IF($Z157="NN",VLOOKUP("N",ylfactors,MATCH(BP$7,'Proposed Factors'!$J$3:$P$3,0),FALSE),IF('Query Result 1'!$Y157&lt;49,VLOOKUP("YA",ylfactors,MATCH(BP$7,'Proposed Factors'!$J$3:$P$3,0),FALSE),VLOOKUP("YB",ylfactors,MATCH(BP$7,'Proposed Factors'!$J$3:$P$3,0),FALSE)))</f>
        <v>1</v>
      </c>
      <c r="BQ157" s="15">
        <f>IF($Z157="NN",VLOOKUP("N",ylfactors,MATCH(BQ$7,'Proposed Factors'!$J$3:$P$3,0),FALSE),IF('Query Result 1'!$Y157&lt;49,VLOOKUP("YA",ylfactors,MATCH(BQ$7,'Proposed Factors'!$J$3:$P$3,0),FALSE),VLOOKUP("YB",ylfactors,MATCH(BQ$7,'Proposed Factors'!$J$3:$P$3,0),FALSE)))</f>
        <v>1</v>
      </c>
      <c r="BR157" s="15">
        <f>IF($Z157="NN",VLOOKUP("N",ylfactors,MATCH(BR$7,'Proposed Factors'!$J$3:$P$3,0),FALSE),IF('Query Result 1'!$Y157&lt;49,VLOOKUP("YA",ylfactors,MATCH(BR$7,'Proposed Factors'!$J$3:$P$3,0),FALSE),VLOOKUP("YB",ylfactors,MATCH(BR$7,'Proposed Factors'!$J$3:$P$3,0),FALSE)))</f>
        <v>1</v>
      </c>
      <c r="BS157" s="15"/>
      <c r="BT157" s="15" t="e">
        <f>IF($AA157="NN",1,IF($AA157="YY",VLOOKUP("YY",gsdfactors,MATCH(BT$7,'Proposed Factors'!$J$11:$P$11,0),FALSE),VLOOKUP(CONCATENATE($Z157,$AA157),gsdfactors,MATCH(BT$7,'Proposed Factors'!$J$11:$P$11,0),FALSE)))</f>
        <v>#N/A</v>
      </c>
      <c r="BU157" s="15" t="e">
        <f>IF($AA157="NN",1,IF($AA157="YY",VLOOKUP("YY",gsdfactors,MATCH(BU$7,'Proposed Factors'!$J$11:$P$11,0),FALSE),VLOOKUP(CONCATENATE($Z157,$AA157),gsdfactors,MATCH(BU$7,'Proposed Factors'!$J$11:$P$11,0),FALSE)))</f>
        <v>#N/A</v>
      </c>
      <c r="BV157" s="15" t="e">
        <f>IF($AA157="NN",1,IF($AA157="YY",VLOOKUP("YY",gsdfactors,MATCH(BV$7,'Proposed Factors'!$J$11:$P$11,0),FALSE),VLOOKUP(CONCATENATE($Z157,$AA157),gsdfactors,MATCH(BV$7,'Proposed Factors'!$J$11:$P$11,0),FALSE)))</f>
        <v>#N/A</v>
      </c>
      <c r="BW157" s="15" t="e">
        <f>IF($AA157="NN",1,IF($AA157="YY",VLOOKUP("YY",gsdfactors,MATCH(BW$7,'Proposed Factors'!$J$11:$P$11,0),FALSE),VLOOKUP(CONCATENATE($Z157,$AA157),gsdfactors,MATCH(BW$7,'Proposed Factors'!$J$11:$P$11,0),FALSE)))</f>
        <v>#N/A</v>
      </c>
      <c r="BX157" s="15" t="e">
        <f>IF($AA157="NN",1,IF($AA157="YY",VLOOKUP("YY",gsdfactors,MATCH(BX$7,'Proposed Factors'!$J$11:$P$11,0),FALSE),VLOOKUP(CONCATENATE($Z157,$AA157),gsdfactors,MATCH(BX$7,'Proposed Factors'!$J$11:$P$11,0),FALSE)))</f>
        <v>#N/A</v>
      </c>
      <c r="BZ157" s="55" t="e">
        <f t="shared" si="134"/>
        <v>#N/A</v>
      </c>
      <c r="CA157" s="55" t="e">
        <f t="shared" si="135"/>
        <v>#N/A</v>
      </c>
      <c r="CB157" s="55" t="e">
        <f t="shared" si="136"/>
        <v>#N/A</v>
      </c>
      <c r="CC157" s="55" t="e">
        <f t="shared" si="137"/>
        <v>#N/A</v>
      </c>
      <c r="CD157" s="55" t="e">
        <f t="shared" si="138"/>
        <v>#N/A</v>
      </c>
      <c r="CF157" s="55" t="e">
        <f t="shared" si="139"/>
        <v>#N/A</v>
      </c>
      <c r="CG157" s="55" t="e">
        <f t="shared" si="140"/>
        <v>#N/A</v>
      </c>
      <c r="CH157" s="55" t="e">
        <f t="shared" si="141"/>
        <v>#N/A</v>
      </c>
      <c r="CI157" s="55" t="e">
        <f t="shared" si="142"/>
        <v>#N/A</v>
      </c>
      <c r="CJ157" s="55" t="e">
        <f t="shared" si="143"/>
        <v>#N/A</v>
      </c>
      <c r="CL157" s="55" t="str">
        <f t="shared" si="144"/>
        <v>43FS</v>
      </c>
      <c r="CM157" s="58">
        <f t="shared" si="145"/>
        <v>2.3098664453993448E-3</v>
      </c>
      <c r="CN157" s="58">
        <f t="shared" si="146"/>
        <v>2.512526712957952E-3</v>
      </c>
      <c r="CO157" s="58">
        <f t="shared" si="147"/>
        <v>2.4090223600289839E-3</v>
      </c>
      <c r="CP157" s="58">
        <f t="shared" si="148"/>
        <v>2.4359696726081936E-3</v>
      </c>
      <c r="CQ157" s="58">
        <f t="shared" si="149"/>
        <v>2.3238652197862791E-3</v>
      </c>
      <c r="CR157" s="5">
        <f t="shared" si="179"/>
        <v>0.84304536260449781</v>
      </c>
      <c r="CS157" s="5">
        <f t="shared" si="180"/>
        <v>0.7886508652914247</v>
      </c>
      <c r="CT157" s="5">
        <f t="shared" si="181"/>
        <v>0.87529825107725068</v>
      </c>
      <c r="CU157" s="5">
        <f t="shared" si="182"/>
        <v>0.85029182772563672</v>
      </c>
      <c r="CV157" s="5">
        <f t="shared" si="183"/>
        <v>0.84279882931279793</v>
      </c>
    </row>
    <row r="158" spans="1:100" x14ac:dyDescent="0.25">
      <c r="A158" s="174" t="str">
        <f t="shared" si="150"/>
        <v>NNNN</v>
      </c>
      <c r="B158" s="174" t="str">
        <f t="shared" si="151"/>
        <v>NNNN</v>
      </c>
      <c r="C158" s="29" t="str">
        <f t="shared" si="152"/>
        <v>NN</v>
      </c>
      <c r="D158" s="29" t="str">
        <f t="shared" si="153"/>
        <v>N</v>
      </c>
      <c r="E158" s="29" t="str">
        <f t="shared" si="128"/>
        <v>N</v>
      </c>
      <c r="F158" s="175" t="s">
        <v>5</v>
      </c>
      <c r="G158" s="175" t="s">
        <v>6</v>
      </c>
      <c r="H158" s="175" t="s">
        <v>8</v>
      </c>
      <c r="I158" s="176">
        <v>39</v>
      </c>
      <c r="J158" s="175" t="s">
        <v>5</v>
      </c>
      <c r="K158" s="175" t="s">
        <v>9</v>
      </c>
      <c r="L158" s="176">
        <v>1</v>
      </c>
      <c r="M158" s="176">
        <v>0</v>
      </c>
      <c r="N158" s="176">
        <v>0</v>
      </c>
      <c r="O158" s="176">
        <v>0</v>
      </c>
      <c r="P158" s="176">
        <v>1</v>
      </c>
      <c r="Q158" s="1"/>
      <c r="R158" s="13" t="s">
        <v>383</v>
      </c>
      <c r="S158" s="35">
        <v>17040</v>
      </c>
      <c r="T158" s="35">
        <v>11019</v>
      </c>
      <c r="U158" s="35">
        <v>15159</v>
      </c>
      <c r="V158" s="35">
        <v>14768</v>
      </c>
      <c r="W158" s="35">
        <v>16739</v>
      </c>
      <c r="X158" s="35"/>
      <c r="Y158" s="53">
        <f t="shared" si="154"/>
        <v>43</v>
      </c>
      <c r="Z158" s="52" t="str">
        <f t="shared" si="155"/>
        <v>MM</v>
      </c>
      <c r="AA158" s="52" t="str">
        <f t="shared" si="156"/>
        <v>MM</v>
      </c>
      <c r="AB158" s="1"/>
      <c r="AC158" s="128">
        <f t="shared" si="157"/>
        <v>4.731921643376393E-3</v>
      </c>
      <c r="AD158" s="128">
        <f t="shared" si="158"/>
        <v>5.2774555566305129E-3</v>
      </c>
      <c r="AE158" s="128">
        <f t="shared" si="159"/>
        <v>4.8516500538965546E-3</v>
      </c>
      <c r="AF158" s="128">
        <f t="shared" si="160"/>
        <v>4.8918139957951868E-3</v>
      </c>
      <c r="AG158" s="128">
        <f t="shared" si="161"/>
        <v>4.7455386011958679E-3</v>
      </c>
      <c r="AI158" s="129">
        <f t="shared" ref="AI158:AM167" si="185">IFERROR(IF($Z158="NN",VLOOKUP(CONCATENATE(AI$7,"NNXXX"),bdfactors,8,FALSE),VLOOKUP(CONCATENATE(AI$7,$Y158,$Z158),bdfactors,8,FALSE)),VLOOKUP(CONCATENATE(AI$7,$Y158,"XX"),bdfactors,8,FALSE))</f>
        <v>0.91</v>
      </c>
      <c r="AJ158" s="51">
        <f t="shared" si="185"/>
        <v>0.84299999999999997</v>
      </c>
      <c r="AK158" s="48">
        <f t="shared" si="185"/>
        <v>0.92800000000000005</v>
      </c>
      <c r="AL158" s="51">
        <f t="shared" si="185"/>
        <v>0.90200000000000002</v>
      </c>
      <c r="AM158" s="49">
        <f t="shared" si="185"/>
        <v>0.88600000000000001</v>
      </c>
      <c r="AN158" s="15"/>
      <c r="AO158" s="106">
        <f t="shared" si="129"/>
        <v>0.84304536260449781</v>
      </c>
      <c r="AP158" s="106">
        <f t="shared" si="130"/>
        <v>0.7886508652914247</v>
      </c>
      <c r="AQ158" s="106">
        <f t="shared" si="131"/>
        <v>0.87529825107725068</v>
      </c>
      <c r="AR158" s="106">
        <f t="shared" si="132"/>
        <v>0.85029182772563672</v>
      </c>
      <c r="AS158" s="106">
        <f t="shared" si="133"/>
        <v>0.84279882931279793</v>
      </c>
      <c r="AT158" s="15"/>
      <c r="AU158" s="106">
        <f t="shared" si="169"/>
        <v>-0.15695463739550219</v>
      </c>
      <c r="AV158" s="106">
        <f t="shared" si="170"/>
        <v>-0.2113491347085753</v>
      </c>
      <c r="AW158" s="106">
        <f t="shared" si="171"/>
        <v>-0.12470174892274932</v>
      </c>
      <c r="AX158" s="106">
        <f t="shared" si="172"/>
        <v>-0.14970817227436328</v>
      </c>
      <c r="AY158" s="106">
        <f t="shared" si="173"/>
        <v>-0.15720117068720207</v>
      </c>
      <c r="AZ158" s="15"/>
      <c r="BA158" s="106">
        <f t="shared" si="162"/>
        <v>-0.15695463739550219</v>
      </c>
      <c r="BB158" s="106">
        <f t="shared" si="163"/>
        <v>-0.2113491347085753</v>
      </c>
      <c r="BC158" s="106">
        <f t="shared" si="164"/>
        <v>-0.12470174892274932</v>
      </c>
      <c r="BD158" s="107">
        <f t="shared" si="165"/>
        <v>-0.14970817227436328</v>
      </c>
      <c r="BE158" s="106">
        <f t="shared" si="166"/>
        <v>-0.15720117068720207</v>
      </c>
      <c r="BF158" s="109"/>
      <c r="BG158" s="223" t="str">
        <f t="shared" si="167"/>
        <v>43XX</v>
      </c>
      <c r="BH158" s="106">
        <f t="shared" si="174"/>
        <v>0.84304536260449781</v>
      </c>
      <c r="BI158" s="106">
        <f t="shared" si="175"/>
        <v>0.7886508652914247</v>
      </c>
      <c r="BJ158" s="106">
        <f t="shared" si="176"/>
        <v>0.87529825107725068</v>
      </c>
      <c r="BK158" s="106">
        <f t="shared" si="177"/>
        <v>0.85029182772563672</v>
      </c>
      <c r="BL158" s="106">
        <f t="shared" si="178"/>
        <v>0.84279882931279793</v>
      </c>
      <c r="BM158" s="109"/>
      <c r="BN158" s="15">
        <f>IF($Z158="NN",VLOOKUP("N",ylfactors,MATCH(BN$7,'Proposed Factors'!$J$3:$P$3,0),FALSE),IF('Query Result 1'!$Y158&lt;49,VLOOKUP("YA",ylfactors,MATCH(BN$7,'Proposed Factors'!$J$3:$P$3,0),FALSE),VLOOKUP("YB",ylfactors,MATCH(BN$7,'Proposed Factors'!$J$3:$P$3,0),FALSE)))</f>
        <v>1</v>
      </c>
      <c r="BO158" s="15">
        <f>IF($Z158="NN",VLOOKUP("N",ylfactors,MATCH(BO$7,'Proposed Factors'!$J$3:$P$3,0),FALSE),IF('Query Result 1'!$Y158&lt;49,VLOOKUP("YA",ylfactors,MATCH(BO$7,'Proposed Factors'!$J$3:$P$3,0),FALSE),VLOOKUP("YB",ylfactors,MATCH(BO$7,'Proposed Factors'!$J$3:$P$3,0),FALSE)))</f>
        <v>1</v>
      </c>
      <c r="BP158" s="15">
        <f>IF($Z158="NN",VLOOKUP("N",ylfactors,MATCH(BP$7,'Proposed Factors'!$J$3:$P$3,0),FALSE),IF('Query Result 1'!$Y158&lt;49,VLOOKUP("YA",ylfactors,MATCH(BP$7,'Proposed Factors'!$J$3:$P$3,0),FALSE),VLOOKUP("YB",ylfactors,MATCH(BP$7,'Proposed Factors'!$J$3:$P$3,0),FALSE)))</f>
        <v>1</v>
      </c>
      <c r="BQ158" s="15">
        <f>IF($Z158="NN",VLOOKUP("N",ylfactors,MATCH(BQ$7,'Proposed Factors'!$J$3:$P$3,0),FALSE),IF('Query Result 1'!$Y158&lt;49,VLOOKUP("YA",ylfactors,MATCH(BQ$7,'Proposed Factors'!$J$3:$P$3,0),FALSE),VLOOKUP("YB",ylfactors,MATCH(BQ$7,'Proposed Factors'!$J$3:$P$3,0),FALSE)))</f>
        <v>1</v>
      </c>
      <c r="BR158" s="15">
        <f>IF($Z158="NN",VLOOKUP("N",ylfactors,MATCH(BR$7,'Proposed Factors'!$J$3:$P$3,0),FALSE),IF('Query Result 1'!$Y158&lt;49,VLOOKUP("YA",ylfactors,MATCH(BR$7,'Proposed Factors'!$J$3:$P$3,0),FALSE),VLOOKUP("YB",ylfactors,MATCH(BR$7,'Proposed Factors'!$J$3:$P$3,0),FALSE)))</f>
        <v>1</v>
      </c>
      <c r="BS158" s="15"/>
      <c r="BT158" s="15" t="e">
        <f>IF($AA158="NN",1,IF($AA158="YY",VLOOKUP("YY",gsdfactors,MATCH(BT$7,'Proposed Factors'!$J$11:$P$11,0),FALSE),VLOOKUP(CONCATENATE($Z158,$AA158),gsdfactors,MATCH(BT$7,'Proposed Factors'!$J$11:$P$11,0),FALSE)))</f>
        <v>#N/A</v>
      </c>
      <c r="BU158" s="15" t="e">
        <f>IF($AA158="NN",1,IF($AA158="YY",VLOOKUP("YY",gsdfactors,MATCH(BU$7,'Proposed Factors'!$J$11:$P$11,0),FALSE),VLOOKUP(CONCATENATE($Z158,$AA158),gsdfactors,MATCH(BU$7,'Proposed Factors'!$J$11:$P$11,0),FALSE)))</f>
        <v>#N/A</v>
      </c>
      <c r="BV158" s="15" t="e">
        <f>IF($AA158="NN",1,IF($AA158="YY",VLOOKUP("YY",gsdfactors,MATCH(BV$7,'Proposed Factors'!$J$11:$P$11,0),FALSE),VLOOKUP(CONCATENATE($Z158,$AA158),gsdfactors,MATCH(BV$7,'Proposed Factors'!$J$11:$P$11,0),FALSE)))</f>
        <v>#N/A</v>
      </c>
      <c r="BW158" s="15" t="e">
        <f>IF($AA158="NN",1,IF($AA158="YY",VLOOKUP("YY",gsdfactors,MATCH(BW$7,'Proposed Factors'!$J$11:$P$11,0),FALSE),VLOOKUP(CONCATENATE($Z158,$AA158),gsdfactors,MATCH(BW$7,'Proposed Factors'!$J$11:$P$11,0),FALSE)))</f>
        <v>#N/A</v>
      </c>
      <c r="BX158" s="15" t="e">
        <f>IF($AA158="NN",1,IF($AA158="YY",VLOOKUP("YY",gsdfactors,MATCH(BX$7,'Proposed Factors'!$J$11:$P$11,0),FALSE),VLOOKUP(CONCATENATE($Z158,$AA158),gsdfactors,MATCH(BX$7,'Proposed Factors'!$J$11:$P$11,0),FALSE)))</f>
        <v>#N/A</v>
      </c>
      <c r="BZ158" s="55" t="e">
        <f t="shared" si="134"/>
        <v>#N/A</v>
      </c>
      <c r="CA158" s="55" t="e">
        <f t="shared" si="135"/>
        <v>#N/A</v>
      </c>
      <c r="CB158" s="55" t="e">
        <f t="shared" si="136"/>
        <v>#N/A</v>
      </c>
      <c r="CC158" s="55" t="e">
        <f t="shared" si="137"/>
        <v>#N/A</v>
      </c>
      <c r="CD158" s="55" t="e">
        <f t="shared" si="138"/>
        <v>#N/A</v>
      </c>
      <c r="CF158" s="55" t="e">
        <f t="shared" si="139"/>
        <v>#N/A</v>
      </c>
      <c r="CG158" s="55" t="e">
        <f t="shared" si="140"/>
        <v>#N/A</v>
      </c>
      <c r="CH158" s="55" t="e">
        <f t="shared" si="141"/>
        <v>#N/A</v>
      </c>
      <c r="CI158" s="55" t="e">
        <f t="shared" si="142"/>
        <v>#N/A</v>
      </c>
      <c r="CJ158" s="55" t="e">
        <f t="shared" si="143"/>
        <v>#N/A</v>
      </c>
      <c r="CL158" s="55" t="str">
        <f t="shared" si="144"/>
        <v>43MM</v>
      </c>
      <c r="CM158" s="58">
        <f t="shared" si="145"/>
        <v>4.731921643376393E-3</v>
      </c>
      <c r="CN158" s="58">
        <f t="shared" si="146"/>
        <v>5.2774555566305129E-3</v>
      </c>
      <c r="CO158" s="58">
        <f t="shared" si="147"/>
        <v>4.8516500538965546E-3</v>
      </c>
      <c r="CP158" s="58">
        <f t="shared" si="148"/>
        <v>4.8918139957951868E-3</v>
      </c>
      <c r="CQ158" s="58">
        <f t="shared" si="149"/>
        <v>4.7455386011958679E-3</v>
      </c>
      <c r="CR158" s="5">
        <f t="shared" si="179"/>
        <v>0.84304536260449781</v>
      </c>
      <c r="CS158" s="5">
        <f t="shared" si="180"/>
        <v>0.7886508652914247</v>
      </c>
      <c r="CT158" s="5">
        <f t="shared" si="181"/>
        <v>0.87529825107725068</v>
      </c>
      <c r="CU158" s="5">
        <f t="shared" si="182"/>
        <v>0.85029182772563672</v>
      </c>
      <c r="CV158" s="5">
        <f t="shared" si="183"/>
        <v>0.84279882931279793</v>
      </c>
    </row>
    <row r="159" spans="1:100" x14ac:dyDescent="0.25">
      <c r="A159" s="174" t="str">
        <f t="shared" si="150"/>
        <v>NNNN</v>
      </c>
      <c r="B159" s="174" t="str">
        <f t="shared" si="151"/>
        <v>NNNN</v>
      </c>
      <c r="C159" s="29" t="str">
        <f t="shared" si="152"/>
        <v>NN</v>
      </c>
      <c r="D159" s="29" t="str">
        <f t="shared" si="153"/>
        <v>N</v>
      </c>
      <c r="E159" s="29" t="str">
        <f t="shared" si="128"/>
        <v>N</v>
      </c>
      <c r="F159" s="175" t="s">
        <v>5</v>
      </c>
      <c r="G159" s="175" t="s">
        <v>6</v>
      </c>
      <c r="H159" s="175" t="s">
        <v>8</v>
      </c>
      <c r="I159" s="176">
        <v>40</v>
      </c>
      <c r="J159" s="175" t="s">
        <v>5</v>
      </c>
      <c r="K159" s="175" t="s">
        <v>5</v>
      </c>
      <c r="L159" s="176">
        <v>1978</v>
      </c>
      <c r="M159" s="176">
        <v>1103</v>
      </c>
      <c r="N159" s="176">
        <v>1662</v>
      </c>
      <c r="O159" s="176">
        <v>1555</v>
      </c>
      <c r="P159" s="176">
        <v>1930</v>
      </c>
      <c r="Q159" s="1"/>
      <c r="R159" s="13" t="s">
        <v>467</v>
      </c>
      <c r="S159" s="35">
        <v>7022</v>
      </c>
      <c r="T159" s="35">
        <v>4001</v>
      </c>
      <c r="U159" s="35">
        <v>5726</v>
      </c>
      <c r="V159" s="35">
        <v>5449</v>
      </c>
      <c r="W159" s="35">
        <v>6823</v>
      </c>
      <c r="X159" s="35"/>
      <c r="Y159" s="53">
        <f t="shared" si="154"/>
        <v>43</v>
      </c>
      <c r="Z159" s="52" t="str">
        <f t="shared" si="155"/>
        <v>MS</v>
      </c>
      <c r="AA159" s="52" t="str">
        <f t="shared" si="156"/>
        <v>MS</v>
      </c>
      <c r="AB159" s="1"/>
      <c r="AC159" s="128">
        <f t="shared" si="157"/>
        <v>1.9499738133679008E-3</v>
      </c>
      <c r="AD159" s="128">
        <f t="shared" si="158"/>
        <v>1.9162446394481061E-3</v>
      </c>
      <c r="AE159" s="128">
        <f t="shared" si="159"/>
        <v>1.8326108719976034E-3</v>
      </c>
      <c r="AF159" s="128">
        <f t="shared" si="160"/>
        <v>1.8049495167313089E-3</v>
      </c>
      <c r="AG159" s="128">
        <f t="shared" si="161"/>
        <v>1.9343335847995344E-3</v>
      </c>
      <c r="AI159" s="129">
        <f t="shared" si="185"/>
        <v>0.91</v>
      </c>
      <c r="AJ159" s="51">
        <f t="shared" si="185"/>
        <v>0.84299999999999997</v>
      </c>
      <c r="AK159" s="48">
        <f t="shared" si="185"/>
        <v>0.92800000000000005</v>
      </c>
      <c r="AL159" s="51">
        <f t="shared" si="185"/>
        <v>0.90200000000000002</v>
      </c>
      <c r="AM159" s="49">
        <f t="shared" si="185"/>
        <v>0.88600000000000001</v>
      </c>
      <c r="AN159" s="15"/>
      <c r="AO159" s="106">
        <f t="shared" si="129"/>
        <v>0.84304536260449781</v>
      </c>
      <c r="AP159" s="106">
        <f t="shared" si="130"/>
        <v>0.7886508652914247</v>
      </c>
      <c r="AQ159" s="106">
        <f t="shared" si="131"/>
        <v>0.87529825107725068</v>
      </c>
      <c r="AR159" s="106">
        <f t="shared" si="132"/>
        <v>0.85029182772563672</v>
      </c>
      <c r="AS159" s="106">
        <f t="shared" si="133"/>
        <v>0.84279882931279793</v>
      </c>
      <c r="AT159" s="15"/>
      <c r="AU159" s="106">
        <f t="shared" si="169"/>
        <v>-0.15695463739550219</v>
      </c>
      <c r="AV159" s="106">
        <f t="shared" si="170"/>
        <v>-0.2113491347085753</v>
      </c>
      <c r="AW159" s="106">
        <f t="shared" si="171"/>
        <v>-0.12470174892274932</v>
      </c>
      <c r="AX159" s="106">
        <f t="shared" si="172"/>
        <v>-0.14970817227436328</v>
      </c>
      <c r="AY159" s="106">
        <f t="shared" si="173"/>
        <v>-0.15720117068720207</v>
      </c>
      <c r="AZ159" s="15"/>
      <c r="BA159" s="106">
        <f t="shared" si="162"/>
        <v>-0.15695463739550219</v>
      </c>
      <c r="BB159" s="106">
        <f t="shared" si="163"/>
        <v>-0.2113491347085753</v>
      </c>
      <c r="BC159" s="106">
        <f t="shared" si="164"/>
        <v>-0.12470174892274932</v>
      </c>
      <c r="BD159" s="107">
        <f t="shared" si="165"/>
        <v>-0.14970817227436328</v>
      </c>
      <c r="BE159" s="106">
        <f t="shared" si="166"/>
        <v>-0.15720117068720207</v>
      </c>
      <c r="BF159" s="109"/>
      <c r="BG159" s="223" t="str">
        <f t="shared" si="167"/>
        <v>43XX</v>
      </c>
      <c r="BH159" s="106">
        <f t="shared" si="174"/>
        <v>0.84304536260449781</v>
      </c>
      <c r="BI159" s="106">
        <f t="shared" si="175"/>
        <v>0.7886508652914247</v>
      </c>
      <c r="BJ159" s="106">
        <f t="shared" si="176"/>
        <v>0.87529825107725068</v>
      </c>
      <c r="BK159" s="106">
        <f t="shared" si="177"/>
        <v>0.85029182772563672</v>
      </c>
      <c r="BL159" s="106">
        <f t="shared" si="178"/>
        <v>0.84279882931279793</v>
      </c>
      <c r="BM159" s="109"/>
      <c r="BN159" s="15">
        <f>IF($Z159="NN",VLOOKUP("N",ylfactors,MATCH(BN$7,'Proposed Factors'!$J$3:$P$3,0),FALSE),IF('Query Result 1'!$Y159&lt;49,VLOOKUP("YA",ylfactors,MATCH(BN$7,'Proposed Factors'!$J$3:$P$3,0),FALSE),VLOOKUP("YB",ylfactors,MATCH(BN$7,'Proposed Factors'!$J$3:$P$3,0),FALSE)))</f>
        <v>1</v>
      </c>
      <c r="BO159" s="15">
        <f>IF($Z159="NN",VLOOKUP("N",ylfactors,MATCH(BO$7,'Proposed Factors'!$J$3:$P$3,0),FALSE),IF('Query Result 1'!$Y159&lt;49,VLOOKUP("YA",ylfactors,MATCH(BO$7,'Proposed Factors'!$J$3:$P$3,0),FALSE),VLOOKUP("YB",ylfactors,MATCH(BO$7,'Proposed Factors'!$J$3:$P$3,0),FALSE)))</f>
        <v>1</v>
      </c>
      <c r="BP159" s="15">
        <f>IF($Z159="NN",VLOOKUP("N",ylfactors,MATCH(BP$7,'Proposed Factors'!$J$3:$P$3,0),FALSE),IF('Query Result 1'!$Y159&lt;49,VLOOKUP("YA",ylfactors,MATCH(BP$7,'Proposed Factors'!$J$3:$P$3,0),FALSE),VLOOKUP("YB",ylfactors,MATCH(BP$7,'Proposed Factors'!$J$3:$P$3,0),FALSE)))</f>
        <v>1</v>
      </c>
      <c r="BQ159" s="15">
        <f>IF($Z159="NN",VLOOKUP("N",ylfactors,MATCH(BQ$7,'Proposed Factors'!$J$3:$P$3,0),FALSE),IF('Query Result 1'!$Y159&lt;49,VLOOKUP("YA",ylfactors,MATCH(BQ$7,'Proposed Factors'!$J$3:$P$3,0),FALSE),VLOOKUP("YB",ylfactors,MATCH(BQ$7,'Proposed Factors'!$J$3:$P$3,0),FALSE)))</f>
        <v>1</v>
      </c>
      <c r="BR159" s="15">
        <f>IF($Z159="NN",VLOOKUP("N",ylfactors,MATCH(BR$7,'Proposed Factors'!$J$3:$P$3,0),FALSE),IF('Query Result 1'!$Y159&lt;49,VLOOKUP("YA",ylfactors,MATCH(BR$7,'Proposed Factors'!$J$3:$P$3,0),FALSE),VLOOKUP("YB",ylfactors,MATCH(BR$7,'Proposed Factors'!$J$3:$P$3,0),FALSE)))</f>
        <v>1</v>
      </c>
      <c r="BS159" s="15"/>
      <c r="BT159" s="15" t="e">
        <f>IF($AA159="NN",1,IF($AA159="YY",VLOOKUP("YY",gsdfactors,MATCH(BT$7,'Proposed Factors'!$J$11:$P$11,0),FALSE),VLOOKUP(CONCATENATE($Z159,$AA159),gsdfactors,MATCH(BT$7,'Proposed Factors'!$J$11:$P$11,0),FALSE)))</f>
        <v>#N/A</v>
      </c>
      <c r="BU159" s="15" t="e">
        <f>IF($AA159="NN",1,IF($AA159="YY",VLOOKUP("YY",gsdfactors,MATCH(BU$7,'Proposed Factors'!$J$11:$P$11,0),FALSE),VLOOKUP(CONCATENATE($Z159,$AA159),gsdfactors,MATCH(BU$7,'Proposed Factors'!$J$11:$P$11,0),FALSE)))</f>
        <v>#N/A</v>
      </c>
      <c r="BV159" s="15" t="e">
        <f>IF($AA159="NN",1,IF($AA159="YY",VLOOKUP("YY",gsdfactors,MATCH(BV$7,'Proposed Factors'!$J$11:$P$11,0),FALSE),VLOOKUP(CONCATENATE($Z159,$AA159),gsdfactors,MATCH(BV$7,'Proposed Factors'!$J$11:$P$11,0),FALSE)))</f>
        <v>#N/A</v>
      </c>
      <c r="BW159" s="15" t="e">
        <f>IF($AA159="NN",1,IF($AA159="YY",VLOOKUP("YY",gsdfactors,MATCH(BW$7,'Proposed Factors'!$J$11:$P$11,0),FALSE),VLOOKUP(CONCATENATE($Z159,$AA159),gsdfactors,MATCH(BW$7,'Proposed Factors'!$J$11:$P$11,0),FALSE)))</f>
        <v>#N/A</v>
      </c>
      <c r="BX159" s="15" t="e">
        <f>IF($AA159="NN",1,IF($AA159="YY",VLOOKUP("YY",gsdfactors,MATCH(BX$7,'Proposed Factors'!$J$11:$P$11,0),FALSE),VLOOKUP(CONCATENATE($Z159,$AA159),gsdfactors,MATCH(BX$7,'Proposed Factors'!$J$11:$P$11,0),FALSE)))</f>
        <v>#N/A</v>
      </c>
      <c r="BZ159" s="55" t="e">
        <f t="shared" si="134"/>
        <v>#N/A</v>
      </c>
      <c r="CA159" s="55" t="e">
        <f t="shared" si="135"/>
        <v>#N/A</v>
      </c>
      <c r="CB159" s="55" t="e">
        <f t="shared" si="136"/>
        <v>#N/A</v>
      </c>
      <c r="CC159" s="55" t="e">
        <f t="shared" si="137"/>
        <v>#N/A</v>
      </c>
      <c r="CD159" s="55" t="e">
        <f t="shared" si="138"/>
        <v>#N/A</v>
      </c>
      <c r="CF159" s="55" t="e">
        <f t="shared" si="139"/>
        <v>#N/A</v>
      </c>
      <c r="CG159" s="55" t="e">
        <f t="shared" si="140"/>
        <v>#N/A</v>
      </c>
      <c r="CH159" s="55" t="e">
        <f t="shared" si="141"/>
        <v>#N/A</v>
      </c>
      <c r="CI159" s="55" t="e">
        <f t="shared" si="142"/>
        <v>#N/A</v>
      </c>
      <c r="CJ159" s="55" t="e">
        <f t="shared" si="143"/>
        <v>#N/A</v>
      </c>
      <c r="CL159" s="55" t="str">
        <f t="shared" si="144"/>
        <v>43MS</v>
      </c>
      <c r="CM159" s="58">
        <f t="shared" si="145"/>
        <v>1.9499738133679008E-3</v>
      </c>
      <c r="CN159" s="58">
        <f t="shared" si="146"/>
        <v>1.9162446394481061E-3</v>
      </c>
      <c r="CO159" s="58">
        <f t="shared" si="147"/>
        <v>1.8326108719976034E-3</v>
      </c>
      <c r="CP159" s="58">
        <f t="shared" si="148"/>
        <v>1.8049495167313089E-3</v>
      </c>
      <c r="CQ159" s="58">
        <f t="shared" si="149"/>
        <v>1.9343335847995344E-3</v>
      </c>
      <c r="CR159" s="5">
        <f t="shared" si="179"/>
        <v>0.84304536260449781</v>
      </c>
      <c r="CS159" s="5">
        <f t="shared" si="180"/>
        <v>0.7886508652914247</v>
      </c>
      <c r="CT159" s="5">
        <f t="shared" si="181"/>
        <v>0.87529825107725068</v>
      </c>
      <c r="CU159" s="5">
        <f t="shared" si="182"/>
        <v>0.85029182772563672</v>
      </c>
      <c r="CV159" s="5">
        <f t="shared" si="183"/>
        <v>0.84279882931279793</v>
      </c>
    </row>
    <row r="160" spans="1:100" x14ac:dyDescent="0.25">
      <c r="A160" s="174" t="str">
        <f t="shared" si="150"/>
        <v>NNNN</v>
      </c>
      <c r="B160" s="174" t="str">
        <f t="shared" si="151"/>
        <v>NNNN</v>
      </c>
      <c r="C160" s="29" t="str">
        <f t="shared" si="152"/>
        <v>NN</v>
      </c>
      <c r="D160" s="29" t="str">
        <f t="shared" si="153"/>
        <v>N</v>
      </c>
      <c r="E160" s="29" t="str">
        <f t="shared" si="128"/>
        <v>N</v>
      </c>
      <c r="F160" s="175" t="s">
        <v>5</v>
      </c>
      <c r="G160" s="175" t="s">
        <v>6</v>
      </c>
      <c r="H160" s="175" t="s">
        <v>8</v>
      </c>
      <c r="I160" s="176">
        <v>41</v>
      </c>
      <c r="J160" s="175" t="s">
        <v>5</v>
      </c>
      <c r="K160" s="175" t="s">
        <v>5</v>
      </c>
      <c r="L160" s="176">
        <v>1977</v>
      </c>
      <c r="M160" s="176">
        <v>1077</v>
      </c>
      <c r="N160" s="176">
        <v>1649</v>
      </c>
      <c r="O160" s="176">
        <v>1545</v>
      </c>
      <c r="P160" s="176">
        <v>1931</v>
      </c>
      <c r="Q160" s="1"/>
      <c r="R160" s="13" t="s">
        <v>216</v>
      </c>
      <c r="S160" s="35">
        <v>17529</v>
      </c>
      <c r="T160" s="35">
        <v>12429</v>
      </c>
      <c r="U160" s="35">
        <v>16412</v>
      </c>
      <c r="V160" s="35">
        <v>16126</v>
      </c>
      <c r="W160" s="35">
        <v>17369</v>
      </c>
      <c r="X160" s="35"/>
      <c r="Y160" s="53">
        <f t="shared" si="154"/>
        <v>44</v>
      </c>
      <c r="Z160" s="52" t="str">
        <f t="shared" si="155"/>
        <v>FM</v>
      </c>
      <c r="AA160" s="52" t="str">
        <f t="shared" si="156"/>
        <v>FM</v>
      </c>
      <c r="AB160" s="1"/>
      <c r="AC160" s="128">
        <f t="shared" si="157"/>
        <v>4.8677144651845536E-3</v>
      </c>
      <c r="AD160" s="128">
        <f t="shared" si="158"/>
        <v>5.9527629651838325E-3</v>
      </c>
      <c r="AE160" s="128">
        <f t="shared" si="159"/>
        <v>5.2526737043703574E-3</v>
      </c>
      <c r="AF160" s="128">
        <f t="shared" si="160"/>
        <v>5.3416435872286824E-3</v>
      </c>
      <c r="AG160" s="128">
        <f t="shared" si="161"/>
        <v>4.9241448093775633E-3</v>
      </c>
      <c r="AI160" s="129">
        <f t="shared" si="185"/>
        <v>0.90200000000000002</v>
      </c>
      <c r="AJ160" s="51">
        <f t="shared" si="185"/>
        <v>0.83199999999999996</v>
      </c>
      <c r="AK160" s="48">
        <f t="shared" si="185"/>
        <v>0.92200000000000004</v>
      </c>
      <c r="AL160" s="51">
        <f t="shared" si="185"/>
        <v>0.89800000000000002</v>
      </c>
      <c r="AM160" s="49">
        <f t="shared" si="185"/>
        <v>0.86399999999999999</v>
      </c>
      <c r="AN160" s="15"/>
      <c r="AO160" s="106">
        <f t="shared" si="129"/>
        <v>0.83563397480138135</v>
      </c>
      <c r="AP160" s="106">
        <f t="shared" si="130"/>
        <v>0.77836004735761011</v>
      </c>
      <c r="AQ160" s="106">
        <f t="shared" si="131"/>
        <v>0.86963899514356158</v>
      </c>
      <c r="AR160" s="106">
        <f t="shared" si="132"/>
        <v>0.84652113225900416</v>
      </c>
      <c r="AS160" s="106">
        <f t="shared" si="133"/>
        <v>0.8218715446120286</v>
      </c>
      <c r="AT160" s="15"/>
      <c r="AU160" s="106">
        <f t="shared" si="169"/>
        <v>-0.16436602519861865</v>
      </c>
      <c r="AV160" s="106">
        <f t="shared" si="170"/>
        <v>-0.22163995264238989</v>
      </c>
      <c r="AW160" s="106">
        <f t="shared" si="171"/>
        <v>-0.13036100485643842</v>
      </c>
      <c r="AX160" s="106">
        <f t="shared" si="172"/>
        <v>-0.15347886774099584</v>
      </c>
      <c r="AY160" s="106">
        <f t="shared" si="173"/>
        <v>-0.1781284553879714</v>
      </c>
      <c r="AZ160" s="15"/>
      <c r="BA160" s="106">
        <f t="shared" si="162"/>
        <v>-0.16436602519861865</v>
      </c>
      <c r="BB160" s="106">
        <f t="shared" si="163"/>
        <v>-0.22163995264238989</v>
      </c>
      <c r="BC160" s="106">
        <f t="shared" si="164"/>
        <v>-0.13036100485643842</v>
      </c>
      <c r="BD160" s="107">
        <f t="shared" si="165"/>
        <v>-0.15347886774099584</v>
      </c>
      <c r="BE160" s="106">
        <f t="shared" si="166"/>
        <v>-0.1781284553879714</v>
      </c>
      <c r="BF160" s="109"/>
      <c r="BG160" s="223" t="str">
        <f t="shared" si="167"/>
        <v>44XX</v>
      </c>
      <c r="BH160" s="106">
        <f t="shared" si="174"/>
        <v>0.83563397480138135</v>
      </c>
      <c r="BI160" s="106">
        <f t="shared" si="175"/>
        <v>0.77836004735761011</v>
      </c>
      <c r="BJ160" s="106">
        <f t="shared" si="176"/>
        <v>0.86963899514356158</v>
      </c>
      <c r="BK160" s="106">
        <f t="shared" si="177"/>
        <v>0.84652113225900416</v>
      </c>
      <c r="BL160" s="106">
        <f t="shared" si="178"/>
        <v>0.8218715446120286</v>
      </c>
      <c r="BM160" s="109"/>
      <c r="BN160" s="15">
        <f>IF($Z160="NN",VLOOKUP("N",ylfactors,MATCH(BN$7,'Proposed Factors'!$J$3:$P$3,0),FALSE),IF('Query Result 1'!$Y160&lt;49,VLOOKUP("YA",ylfactors,MATCH(BN$7,'Proposed Factors'!$J$3:$P$3,0),FALSE),VLOOKUP("YB",ylfactors,MATCH(BN$7,'Proposed Factors'!$J$3:$P$3,0),FALSE)))</f>
        <v>1</v>
      </c>
      <c r="BO160" s="15">
        <f>IF($Z160="NN",VLOOKUP("N",ylfactors,MATCH(BO$7,'Proposed Factors'!$J$3:$P$3,0),FALSE),IF('Query Result 1'!$Y160&lt;49,VLOOKUP("YA",ylfactors,MATCH(BO$7,'Proposed Factors'!$J$3:$P$3,0),FALSE),VLOOKUP("YB",ylfactors,MATCH(BO$7,'Proposed Factors'!$J$3:$P$3,0),FALSE)))</f>
        <v>1</v>
      </c>
      <c r="BP160" s="15">
        <f>IF($Z160="NN",VLOOKUP("N",ylfactors,MATCH(BP$7,'Proposed Factors'!$J$3:$P$3,0),FALSE),IF('Query Result 1'!$Y160&lt;49,VLOOKUP("YA",ylfactors,MATCH(BP$7,'Proposed Factors'!$J$3:$P$3,0),FALSE),VLOOKUP("YB",ylfactors,MATCH(BP$7,'Proposed Factors'!$J$3:$P$3,0),FALSE)))</f>
        <v>1</v>
      </c>
      <c r="BQ160" s="15">
        <f>IF($Z160="NN",VLOOKUP("N",ylfactors,MATCH(BQ$7,'Proposed Factors'!$J$3:$P$3,0),FALSE),IF('Query Result 1'!$Y160&lt;49,VLOOKUP("YA",ylfactors,MATCH(BQ$7,'Proposed Factors'!$J$3:$P$3,0),FALSE),VLOOKUP("YB",ylfactors,MATCH(BQ$7,'Proposed Factors'!$J$3:$P$3,0),FALSE)))</f>
        <v>1</v>
      </c>
      <c r="BR160" s="15">
        <f>IF($Z160="NN",VLOOKUP("N",ylfactors,MATCH(BR$7,'Proposed Factors'!$J$3:$P$3,0),FALSE),IF('Query Result 1'!$Y160&lt;49,VLOOKUP("YA",ylfactors,MATCH(BR$7,'Proposed Factors'!$J$3:$P$3,0),FALSE),VLOOKUP("YB",ylfactors,MATCH(BR$7,'Proposed Factors'!$J$3:$P$3,0),FALSE)))</f>
        <v>1</v>
      </c>
      <c r="BS160" s="15"/>
      <c r="BT160" s="15" t="e">
        <f>IF($AA160="NN",1,IF($AA160="YY",VLOOKUP("YY",gsdfactors,MATCH(BT$7,'Proposed Factors'!$J$11:$P$11,0),FALSE),VLOOKUP(CONCATENATE($Z160,$AA160),gsdfactors,MATCH(BT$7,'Proposed Factors'!$J$11:$P$11,0),FALSE)))</f>
        <v>#N/A</v>
      </c>
      <c r="BU160" s="15" t="e">
        <f>IF($AA160="NN",1,IF($AA160="YY",VLOOKUP("YY",gsdfactors,MATCH(BU$7,'Proposed Factors'!$J$11:$P$11,0),FALSE),VLOOKUP(CONCATENATE($Z160,$AA160),gsdfactors,MATCH(BU$7,'Proposed Factors'!$J$11:$P$11,0),FALSE)))</f>
        <v>#N/A</v>
      </c>
      <c r="BV160" s="15" t="e">
        <f>IF($AA160="NN",1,IF($AA160="YY",VLOOKUP("YY",gsdfactors,MATCH(BV$7,'Proposed Factors'!$J$11:$P$11,0),FALSE),VLOOKUP(CONCATENATE($Z160,$AA160),gsdfactors,MATCH(BV$7,'Proposed Factors'!$J$11:$P$11,0),FALSE)))</f>
        <v>#N/A</v>
      </c>
      <c r="BW160" s="15" t="e">
        <f>IF($AA160="NN",1,IF($AA160="YY",VLOOKUP("YY",gsdfactors,MATCH(BW$7,'Proposed Factors'!$J$11:$P$11,0),FALSE),VLOOKUP(CONCATENATE($Z160,$AA160),gsdfactors,MATCH(BW$7,'Proposed Factors'!$J$11:$P$11,0),FALSE)))</f>
        <v>#N/A</v>
      </c>
      <c r="BX160" s="15" t="e">
        <f>IF($AA160="NN",1,IF($AA160="YY",VLOOKUP("YY",gsdfactors,MATCH(BX$7,'Proposed Factors'!$J$11:$P$11,0),FALSE),VLOOKUP(CONCATENATE($Z160,$AA160),gsdfactors,MATCH(BX$7,'Proposed Factors'!$J$11:$P$11,0),FALSE)))</f>
        <v>#N/A</v>
      </c>
      <c r="BZ160" s="55" t="e">
        <f t="shared" si="134"/>
        <v>#N/A</v>
      </c>
      <c r="CA160" s="55" t="e">
        <f t="shared" si="135"/>
        <v>#N/A</v>
      </c>
      <c r="CB160" s="55" t="e">
        <f t="shared" si="136"/>
        <v>#N/A</v>
      </c>
      <c r="CC160" s="55" t="e">
        <f t="shared" si="137"/>
        <v>#N/A</v>
      </c>
      <c r="CD160" s="55" t="e">
        <f t="shared" si="138"/>
        <v>#N/A</v>
      </c>
      <c r="CF160" s="55" t="e">
        <f t="shared" si="139"/>
        <v>#N/A</v>
      </c>
      <c r="CG160" s="55" t="e">
        <f t="shared" si="140"/>
        <v>#N/A</v>
      </c>
      <c r="CH160" s="55" t="e">
        <f t="shared" si="141"/>
        <v>#N/A</v>
      </c>
      <c r="CI160" s="55" t="e">
        <f t="shared" si="142"/>
        <v>#N/A</v>
      </c>
      <c r="CJ160" s="55" t="e">
        <f t="shared" si="143"/>
        <v>#N/A</v>
      </c>
      <c r="CL160" s="55" t="str">
        <f t="shared" si="144"/>
        <v>44FM</v>
      </c>
      <c r="CM160" s="58">
        <f t="shared" si="145"/>
        <v>4.8677144651845536E-3</v>
      </c>
      <c r="CN160" s="58">
        <f t="shared" si="146"/>
        <v>5.9527629651838325E-3</v>
      </c>
      <c r="CO160" s="58">
        <f t="shared" si="147"/>
        <v>5.2526737043703574E-3</v>
      </c>
      <c r="CP160" s="58">
        <f t="shared" si="148"/>
        <v>5.3416435872286824E-3</v>
      </c>
      <c r="CQ160" s="58">
        <f t="shared" si="149"/>
        <v>4.9241448093775633E-3</v>
      </c>
      <c r="CR160" s="5">
        <f t="shared" si="179"/>
        <v>0.83563397480138135</v>
      </c>
      <c r="CS160" s="5">
        <f t="shared" si="180"/>
        <v>0.77836004735761011</v>
      </c>
      <c r="CT160" s="5">
        <f t="shared" si="181"/>
        <v>0.86963899514356158</v>
      </c>
      <c r="CU160" s="5">
        <f t="shared" si="182"/>
        <v>0.84652113225900416</v>
      </c>
      <c r="CV160" s="5">
        <f t="shared" si="183"/>
        <v>0.8218715446120286</v>
      </c>
    </row>
    <row r="161" spans="1:100" x14ac:dyDescent="0.25">
      <c r="A161" s="174" t="str">
        <f t="shared" si="150"/>
        <v>NNNN</v>
      </c>
      <c r="B161" s="174" t="str">
        <f t="shared" si="151"/>
        <v>NNNN</v>
      </c>
      <c r="C161" s="29" t="str">
        <f t="shared" si="152"/>
        <v>NN</v>
      </c>
      <c r="D161" s="29" t="str">
        <f t="shared" si="153"/>
        <v>N</v>
      </c>
      <c r="E161" s="29" t="str">
        <f t="shared" si="128"/>
        <v>N</v>
      </c>
      <c r="F161" s="175" t="s">
        <v>5</v>
      </c>
      <c r="G161" s="175" t="s">
        <v>6</v>
      </c>
      <c r="H161" s="175" t="s">
        <v>8</v>
      </c>
      <c r="I161" s="176">
        <v>42</v>
      </c>
      <c r="J161" s="175" t="s">
        <v>5</v>
      </c>
      <c r="K161" s="175" t="s">
        <v>5</v>
      </c>
      <c r="L161" s="176">
        <v>1820</v>
      </c>
      <c r="M161" s="176">
        <v>1013</v>
      </c>
      <c r="N161" s="176">
        <v>1556</v>
      </c>
      <c r="O161" s="176">
        <v>1443</v>
      </c>
      <c r="P161" s="176">
        <v>1784</v>
      </c>
      <c r="Q161" s="1"/>
      <c r="R161" s="13" t="s">
        <v>300</v>
      </c>
      <c r="S161" s="35">
        <v>8249</v>
      </c>
      <c r="T161" s="35">
        <v>5271</v>
      </c>
      <c r="U161" s="35">
        <v>7464</v>
      </c>
      <c r="V161" s="35">
        <v>7283</v>
      </c>
      <c r="W161" s="35">
        <v>8141</v>
      </c>
      <c r="X161" s="35"/>
      <c r="Y161" s="53">
        <f t="shared" si="154"/>
        <v>44</v>
      </c>
      <c r="Z161" s="52" t="str">
        <f t="shared" si="155"/>
        <v>FS</v>
      </c>
      <c r="AA161" s="52" t="str">
        <f t="shared" si="156"/>
        <v>FS</v>
      </c>
      <c r="AB161" s="1"/>
      <c r="AC161" s="128">
        <f t="shared" si="157"/>
        <v>2.2907054950828559E-3</v>
      </c>
      <c r="AD161" s="128">
        <f t="shared" si="158"/>
        <v>2.5245002485705993E-3</v>
      </c>
      <c r="AE161" s="128">
        <f t="shared" si="159"/>
        <v>2.3888591597258316E-3</v>
      </c>
      <c r="AF161" s="128">
        <f t="shared" si="160"/>
        <v>2.4124513360899475E-3</v>
      </c>
      <c r="AG161" s="128">
        <f t="shared" si="161"/>
        <v>2.3079891123923509E-3</v>
      </c>
      <c r="AI161" s="129">
        <f t="shared" si="185"/>
        <v>0.90200000000000002</v>
      </c>
      <c r="AJ161" s="51">
        <f t="shared" si="185"/>
        <v>0.83199999999999996</v>
      </c>
      <c r="AK161" s="48">
        <f t="shared" si="185"/>
        <v>0.92200000000000004</v>
      </c>
      <c r="AL161" s="51">
        <f t="shared" si="185"/>
        <v>0.89800000000000002</v>
      </c>
      <c r="AM161" s="49">
        <f t="shared" si="185"/>
        <v>0.86399999999999999</v>
      </c>
      <c r="AN161" s="15"/>
      <c r="AO161" s="106">
        <f t="shared" si="129"/>
        <v>0.83563397480138135</v>
      </c>
      <c r="AP161" s="106">
        <f t="shared" si="130"/>
        <v>0.77836004735761011</v>
      </c>
      <c r="AQ161" s="106">
        <f t="shared" si="131"/>
        <v>0.86963899514356158</v>
      </c>
      <c r="AR161" s="106">
        <f t="shared" si="132"/>
        <v>0.84652113225900416</v>
      </c>
      <c r="AS161" s="106">
        <f t="shared" si="133"/>
        <v>0.8218715446120286</v>
      </c>
      <c r="AT161" s="15"/>
      <c r="AU161" s="106">
        <f t="shared" si="169"/>
        <v>-0.16436602519861865</v>
      </c>
      <c r="AV161" s="106">
        <f t="shared" si="170"/>
        <v>-0.22163995264238989</v>
      </c>
      <c r="AW161" s="106">
        <f t="shared" si="171"/>
        <v>-0.13036100485643842</v>
      </c>
      <c r="AX161" s="106">
        <f t="shared" si="172"/>
        <v>-0.15347886774099584</v>
      </c>
      <c r="AY161" s="106">
        <f t="shared" si="173"/>
        <v>-0.1781284553879714</v>
      </c>
      <c r="AZ161" s="15"/>
      <c r="BA161" s="106">
        <f t="shared" si="162"/>
        <v>-0.16436602519861865</v>
      </c>
      <c r="BB161" s="106">
        <f t="shared" si="163"/>
        <v>-0.22163995264238989</v>
      </c>
      <c r="BC161" s="106">
        <f t="shared" si="164"/>
        <v>-0.13036100485643842</v>
      </c>
      <c r="BD161" s="107">
        <f t="shared" si="165"/>
        <v>-0.15347886774099584</v>
      </c>
      <c r="BE161" s="106">
        <f t="shared" si="166"/>
        <v>-0.1781284553879714</v>
      </c>
      <c r="BF161" s="109"/>
      <c r="BG161" s="223" t="str">
        <f t="shared" si="167"/>
        <v>44XX</v>
      </c>
      <c r="BH161" s="106">
        <f t="shared" si="174"/>
        <v>0.83563397480138135</v>
      </c>
      <c r="BI161" s="106">
        <f t="shared" si="175"/>
        <v>0.77836004735761011</v>
      </c>
      <c r="BJ161" s="106">
        <f t="shared" si="176"/>
        <v>0.86963899514356158</v>
      </c>
      <c r="BK161" s="106">
        <f t="shared" si="177"/>
        <v>0.84652113225900416</v>
      </c>
      <c r="BL161" s="106">
        <f t="shared" si="178"/>
        <v>0.8218715446120286</v>
      </c>
      <c r="BM161" s="109"/>
      <c r="BN161" s="15">
        <f>IF($Z161="NN",VLOOKUP("N",ylfactors,MATCH(BN$7,'Proposed Factors'!$J$3:$P$3,0),FALSE),IF('Query Result 1'!$Y161&lt;49,VLOOKUP("YA",ylfactors,MATCH(BN$7,'Proposed Factors'!$J$3:$P$3,0),FALSE),VLOOKUP("YB",ylfactors,MATCH(BN$7,'Proposed Factors'!$J$3:$P$3,0),FALSE)))</f>
        <v>1</v>
      </c>
      <c r="BO161" s="15">
        <f>IF($Z161="NN",VLOOKUP("N",ylfactors,MATCH(BO$7,'Proposed Factors'!$J$3:$P$3,0),FALSE),IF('Query Result 1'!$Y161&lt;49,VLOOKUP("YA",ylfactors,MATCH(BO$7,'Proposed Factors'!$J$3:$P$3,0),FALSE),VLOOKUP("YB",ylfactors,MATCH(BO$7,'Proposed Factors'!$J$3:$P$3,0),FALSE)))</f>
        <v>1</v>
      </c>
      <c r="BP161" s="15">
        <f>IF($Z161="NN",VLOOKUP("N",ylfactors,MATCH(BP$7,'Proposed Factors'!$J$3:$P$3,0),FALSE),IF('Query Result 1'!$Y161&lt;49,VLOOKUP("YA",ylfactors,MATCH(BP$7,'Proposed Factors'!$J$3:$P$3,0),FALSE),VLOOKUP("YB",ylfactors,MATCH(BP$7,'Proposed Factors'!$J$3:$P$3,0),FALSE)))</f>
        <v>1</v>
      </c>
      <c r="BQ161" s="15">
        <f>IF($Z161="NN",VLOOKUP("N",ylfactors,MATCH(BQ$7,'Proposed Factors'!$J$3:$P$3,0),FALSE),IF('Query Result 1'!$Y161&lt;49,VLOOKUP("YA",ylfactors,MATCH(BQ$7,'Proposed Factors'!$J$3:$P$3,0),FALSE),VLOOKUP("YB",ylfactors,MATCH(BQ$7,'Proposed Factors'!$J$3:$P$3,0),FALSE)))</f>
        <v>1</v>
      </c>
      <c r="BR161" s="15">
        <f>IF($Z161="NN",VLOOKUP("N",ylfactors,MATCH(BR$7,'Proposed Factors'!$J$3:$P$3,0),FALSE),IF('Query Result 1'!$Y161&lt;49,VLOOKUP("YA",ylfactors,MATCH(BR$7,'Proposed Factors'!$J$3:$P$3,0),FALSE),VLOOKUP("YB",ylfactors,MATCH(BR$7,'Proposed Factors'!$J$3:$P$3,0),FALSE)))</f>
        <v>1</v>
      </c>
      <c r="BS161" s="15"/>
      <c r="BT161" s="15" t="e">
        <f>IF($AA161="NN",1,IF($AA161="YY",VLOOKUP("YY",gsdfactors,MATCH(BT$7,'Proposed Factors'!$J$11:$P$11,0),FALSE),VLOOKUP(CONCATENATE($Z161,$AA161),gsdfactors,MATCH(BT$7,'Proposed Factors'!$J$11:$P$11,0),FALSE)))</f>
        <v>#N/A</v>
      </c>
      <c r="BU161" s="15" t="e">
        <f>IF($AA161="NN",1,IF($AA161="YY",VLOOKUP("YY",gsdfactors,MATCH(BU$7,'Proposed Factors'!$J$11:$P$11,0),FALSE),VLOOKUP(CONCATENATE($Z161,$AA161),gsdfactors,MATCH(BU$7,'Proposed Factors'!$J$11:$P$11,0),FALSE)))</f>
        <v>#N/A</v>
      </c>
      <c r="BV161" s="15" t="e">
        <f>IF($AA161="NN",1,IF($AA161="YY",VLOOKUP("YY",gsdfactors,MATCH(BV$7,'Proposed Factors'!$J$11:$P$11,0),FALSE),VLOOKUP(CONCATENATE($Z161,$AA161),gsdfactors,MATCH(BV$7,'Proposed Factors'!$J$11:$P$11,0),FALSE)))</f>
        <v>#N/A</v>
      </c>
      <c r="BW161" s="15" t="e">
        <f>IF($AA161="NN",1,IF($AA161="YY",VLOOKUP("YY",gsdfactors,MATCH(BW$7,'Proposed Factors'!$J$11:$P$11,0),FALSE),VLOOKUP(CONCATENATE($Z161,$AA161),gsdfactors,MATCH(BW$7,'Proposed Factors'!$J$11:$P$11,0),FALSE)))</f>
        <v>#N/A</v>
      </c>
      <c r="BX161" s="15" t="e">
        <f>IF($AA161="NN",1,IF($AA161="YY",VLOOKUP("YY",gsdfactors,MATCH(BX$7,'Proposed Factors'!$J$11:$P$11,0),FALSE),VLOOKUP(CONCATENATE($Z161,$AA161),gsdfactors,MATCH(BX$7,'Proposed Factors'!$J$11:$P$11,0),FALSE)))</f>
        <v>#N/A</v>
      </c>
      <c r="BZ161" s="55" t="e">
        <f t="shared" si="134"/>
        <v>#N/A</v>
      </c>
      <c r="CA161" s="55" t="e">
        <f t="shared" si="135"/>
        <v>#N/A</v>
      </c>
      <c r="CB161" s="55" t="e">
        <f t="shared" si="136"/>
        <v>#N/A</v>
      </c>
      <c r="CC161" s="55" t="e">
        <f t="shared" si="137"/>
        <v>#N/A</v>
      </c>
      <c r="CD161" s="55" t="e">
        <f t="shared" si="138"/>
        <v>#N/A</v>
      </c>
      <c r="CF161" s="55" t="e">
        <f t="shared" si="139"/>
        <v>#N/A</v>
      </c>
      <c r="CG161" s="55" t="e">
        <f t="shared" si="140"/>
        <v>#N/A</v>
      </c>
      <c r="CH161" s="55" t="e">
        <f t="shared" si="141"/>
        <v>#N/A</v>
      </c>
      <c r="CI161" s="55" t="e">
        <f t="shared" si="142"/>
        <v>#N/A</v>
      </c>
      <c r="CJ161" s="55" t="e">
        <f t="shared" si="143"/>
        <v>#N/A</v>
      </c>
      <c r="CL161" s="55" t="str">
        <f t="shared" si="144"/>
        <v>44FS</v>
      </c>
      <c r="CM161" s="58">
        <f t="shared" si="145"/>
        <v>2.2907054950828559E-3</v>
      </c>
      <c r="CN161" s="58">
        <f t="shared" si="146"/>
        <v>2.5245002485705993E-3</v>
      </c>
      <c r="CO161" s="58">
        <f t="shared" si="147"/>
        <v>2.3888591597258316E-3</v>
      </c>
      <c r="CP161" s="58">
        <f t="shared" si="148"/>
        <v>2.4124513360899475E-3</v>
      </c>
      <c r="CQ161" s="58">
        <f t="shared" si="149"/>
        <v>2.3079891123923509E-3</v>
      </c>
      <c r="CR161" s="5">
        <f t="shared" si="179"/>
        <v>0.83563397480138135</v>
      </c>
      <c r="CS161" s="5">
        <f t="shared" si="180"/>
        <v>0.77836004735761011</v>
      </c>
      <c r="CT161" s="5">
        <f t="shared" si="181"/>
        <v>0.86963899514356158</v>
      </c>
      <c r="CU161" s="5">
        <f t="shared" si="182"/>
        <v>0.84652113225900416</v>
      </c>
      <c r="CV161" s="5">
        <f t="shared" si="183"/>
        <v>0.8218715446120286</v>
      </c>
    </row>
    <row r="162" spans="1:100" x14ac:dyDescent="0.25">
      <c r="A162" s="174" t="str">
        <f t="shared" si="150"/>
        <v>NNNN</v>
      </c>
      <c r="B162" s="174" t="str">
        <f t="shared" si="151"/>
        <v>NNNN</v>
      </c>
      <c r="C162" s="29" t="str">
        <f t="shared" si="152"/>
        <v>NN</v>
      </c>
      <c r="D162" s="29" t="str">
        <f t="shared" si="153"/>
        <v>N</v>
      </c>
      <c r="E162" s="29" t="str">
        <f t="shared" si="128"/>
        <v>N</v>
      </c>
      <c r="F162" s="175" t="s">
        <v>5</v>
      </c>
      <c r="G162" s="175" t="s">
        <v>6</v>
      </c>
      <c r="H162" s="175" t="s">
        <v>8</v>
      </c>
      <c r="I162" s="176">
        <v>43</v>
      </c>
      <c r="J162" s="175" t="s">
        <v>5</v>
      </c>
      <c r="K162" s="175" t="s">
        <v>5</v>
      </c>
      <c r="L162" s="176">
        <v>1774</v>
      </c>
      <c r="M162" s="176">
        <v>1046</v>
      </c>
      <c r="N162" s="176">
        <v>1517</v>
      </c>
      <c r="O162" s="176">
        <v>1373</v>
      </c>
      <c r="P162" s="176">
        <v>1736</v>
      </c>
      <c r="Q162" s="1"/>
      <c r="R162" s="13" t="s">
        <v>384</v>
      </c>
      <c r="S162" s="35">
        <v>16860</v>
      </c>
      <c r="T162" s="35">
        <v>11098</v>
      </c>
      <c r="U162" s="35">
        <v>15022</v>
      </c>
      <c r="V162" s="35">
        <v>14628</v>
      </c>
      <c r="W162" s="35">
        <v>16624</v>
      </c>
      <c r="X162" s="35"/>
      <c r="Y162" s="53">
        <f t="shared" si="154"/>
        <v>44</v>
      </c>
      <c r="Z162" s="52" t="str">
        <f t="shared" si="155"/>
        <v>MM</v>
      </c>
      <c r="AA162" s="52" t="str">
        <f t="shared" si="156"/>
        <v>MM</v>
      </c>
      <c r="AB162" s="1"/>
      <c r="AC162" s="128">
        <f t="shared" si="157"/>
        <v>4.6819365555942479E-3</v>
      </c>
      <c r="AD162" s="128">
        <f t="shared" si="158"/>
        <v>5.3152919291664788E-3</v>
      </c>
      <c r="AE162" s="128">
        <f t="shared" si="159"/>
        <v>4.8078030945071602E-3</v>
      </c>
      <c r="AF162" s="128">
        <f t="shared" si="160"/>
        <v>4.8454398111113205E-3</v>
      </c>
      <c r="AG162" s="128">
        <f t="shared" si="161"/>
        <v>4.712935880654765E-3</v>
      </c>
      <c r="AI162" s="129">
        <f t="shared" si="185"/>
        <v>0.90200000000000002</v>
      </c>
      <c r="AJ162" s="51">
        <f t="shared" si="185"/>
        <v>0.83199999999999996</v>
      </c>
      <c r="AK162" s="48">
        <f t="shared" si="185"/>
        <v>0.92200000000000004</v>
      </c>
      <c r="AL162" s="51">
        <f t="shared" si="185"/>
        <v>0.89800000000000002</v>
      </c>
      <c r="AM162" s="49">
        <f t="shared" si="185"/>
        <v>0.86399999999999999</v>
      </c>
      <c r="AN162" s="15"/>
      <c r="AO162" s="106">
        <f t="shared" si="129"/>
        <v>0.83563397480138135</v>
      </c>
      <c r="AP162" s="106">
        <f t="shared" si="130"/>
        <v>0.77836004735761011</v>
      </c>
      <c r="AQ162" s="106">
        <f t="shared" si="131"/>
        <v>0.86963899514356158</v>
      </c>
      <c r="AR162" s="106">
        <f t="shared" si="132"/>
        <v>0.84652113225900416</v>
      </c>
      <c r="AS162" s="106">
        <f t="shared" si="133"/>
        <v>0.8218715446120286</v>
      </c>
      <c r="AT162" s="15"/>
      <c r="AU162" s="106">
        <f t="shared" si="169"/>
        <v>-0.16436602519861865</v>
      </c>
      <c r="AV162" s="106">
        <f t="shared" si="170"/>
        <v>-0.22163995264238989</v>
      </c>
      <c r="AW162" s="106">
        <f t="shared" si="171"/>
        <v>-0.13036100485643842</v>
      </c>
      <c r="AX162" s="106">
        <f t="shared" si="172"/>
        <v>-0.15347886774099584</v>
      </c>
      <c r="AY162" s="106">
        <f t="shared" si="173"/>
        <v>-0.1781284553879714</v>
      </c>
      <c r="AZ162" s="15"/>
      <c r="BA162" s="106">
        <f t="shared" si="162"/>
        <v>-0.16436602519861865</v>
      </c>
      <c r="BB162" s="106">
        <f t="shared" si="163"/>
        <v>-0.22163995264238989</v>
      </c>
      <c r="BC162" s="106">
        <f t="shared" si="164"/>
        <v>-0.13036100485643842</v>
      </c>
      <c r="BD162" s="107">
        <f t="shared" si="165"/>
        <v>-0.15347886774099584</v>
      </c>
      <c r="BE162" s="106">
        <f t="shared" si="166"/>
        <v>-0.1781284553879714</v>
      </c>
      <c r="BF162" s="109"/>
      <c r="BG162" s="223" t="str">
        <f t="shared" si="167"/>
        <v>44XX</v>
      </c>
      <c r="BH162" s="106">
        <f t="shared" si="174"/>
        <v>0.83563397480138135</v>
      </c>
      <c r="BI162" s="106">
        <f t="shared" si="175"/>
        <v>0.77836004735761011</v>
      </c>
      <c r="BJ162" s="106">
        <f t="shared" si="176"/>
        <v>0.86963899514356158</v>
      </c>
      <c r="BK162" s="106">
        <f t="shared" si="177"/>
        <v>0.84652113225900416</v>
      </c>
      <c r="BL162" s="106">
        <f t="shared" si="178"/>
        <v>0.8218715446120286</v>
      </c>
      <c r="BM162" s="109"/>
      <c r="BN162" s="15">
        <f>IF($Z162="NN",VLOOKUP("N",ylfactors,MATCH(BN$7,'Proposed Factors'!$J$3:$P$3,0),FALSE),IF('Query Result 1'!$Y162&lt;49,VLOOKUP("YA",ylfactors,MATCH(BN$7,'Proposed Factors'!$J$3:$P$3,0),FALSE),VLOOKUP("YB",ylfactors,MATCH(BN$7,'Proposed Factors'!$J$3:$P$3,0),FALSE)))</f>
        <v>1</v>
      </c>
      <c r="BO162" s="15">
        <f>IF($Z162="NN",VLOOKUP("N",ylfactors,MATCH(BO$7,'Proposed Factors'!$J$3:$P$3,0),FALSE),IF('Query Result 1'!$Y162&lt;49,VLOOKUP("YA",ylfactors,MATCH(BO$7,'Proposed Factors'!$J$3:$P$3,0),FALSE),VLOOKUP("YB",ylfactors,MATCH(BO$7,'Proposed Factors'!$J$3:$P$3,0),FALSE)))</f>
        <v>1</v>
      </c>
      <c r="BP162" s="15">
        <f>IF($Z162="NN",VLOOKUP("N",ylfactors,MATCH(BP$7,'Proposed Factors'!$J$3:$P$3,0),FALSE),IF('Query Result 1'!$Y162&lt;49,VLOOKUP("YA",ylfactors,MATCH(BP$7,'Proposed Factors'!$J$3:$P$3,0),FALSE),VLOOKUP("YB",ylfactors,MATCH(BP$7,'Proposed Factors'!$J$3:$P$3,0),FALSE)))</f>
        <v>1</v>
      </c>
      <c r="BQ162" s="15">
        <f>IF($Z162="NN",VLOOKUP("N",ylfactors,MATCH(BQ$7,'Proposed Factors'!$J$3:$P$3,0),FALSE),IF('Query Result 1'!$Y162&lt;49,VLOOKUP("YA",ylfactors,MATCH(BQ$7,'Proposed Factors'!$J$3:$P$3,0),FALSE),VLOOKUP("YB",ylfactors,MATCH(BQ$7,'Proposed Factors'!$J$3:$P$3,0),FALSE)))</f>
        <v>1</v>
      </c>
      <c r="BR162" s="15">
        <f>IF($Z162="NN",VLOOKUP("N",ylfactors,MATCH(BR$7,'Proposed Factors'!$J$3:$P$3,0),FALSE),IF('Query Result 1'!$Y162&lt;49,VLOOKUP("YA",ylfactors,MATCH(BR$7,'Proposed Factors'!$J$3:$P$3,0),FALSE),VLOOKUP("YB",ylfactors,MATCH(BR$7,'Proposed Factors'!$J$3:$P$3,0),FALSE)))</f>
        <v>1</v>
      </c>
      <c r="BS162" s="15"/>
      <c r="BT162" s="15" t="e">
        <f>IF($AA162="NN",1,IF($AA162="YY",VLOOKUP("YY",gsdfactors,MATCH(BT$7,'Proposed Factors'!$J$11:$P$11,0),FALSE),VLOOKUP(CONCATENATE($Z162,$AA162),gsdfactors,MATCH(BT$7,'Proposed Factors'!$J$11:$P$11,0),FALSE)))</f>
        <v>#N/A</v>
      </c>
      <c r="BU162" s="15" t="e">
        <f>IF($AA162="NN",1,IF($AA162="YY",VLOOKUP("YY",gsdfactors,MATCH(BU$7,'Proposed Factors'!$J$11:$P$11,0),FALSE),VLOOKUP(CONCATENATE($Z162,$AA162),gsdfactors,MATCH(BU$7,'Proposed Factors'!$J$11:$P$11,0),FALSE)))</f>
        <v>#N/A</v>
      </c>
      <c r="BV162" s="15" t="e">
        <f>IF($AA162="NN",1,IF($AA162="YY",VLOOKUP("YY",gsdfactors,MATCH(BV$7,'Proposed Factors'!$J$11:$P$11,0),FALSE),VLOOKUP(CONCATENATE($Z162,$AA162),gsdfactors,MATCH(BV$7,'Proposed Factors'!$J$11:$P$11,0),FALSE)))</f>
        <v>#N/A</v>
      </c>
      <c r="BW162" s="15" t="e">
        <f>IF($AA162="NN",1,IF($AA162="YY",VLOOKUP("YY",gsdfactors,MATCH(BW$7,'Proposed Factors'!$J$11:$P$11,0),FALSE),VLOOKUP(CONCATENATE($Z162,$AA162),gsdfactors,MATCH(BW$7,'Proposed Factors'!$J$11:$P$11,0),FALSE)))</f>
        <v>#N/A</v>
      </c>
      <c r="BX162" s="15" t="e">
        <f>IF($AA162="NN",1,IF($AA162="YY",VLOOKUP("YY",gsdfactors,MATCH(BX$7,'Proposed Factors'!$J$11:$P$11,0),FALSE),VLOOKUP(CONCATENATE($Z162,$AA162),gsdfactors,MATCH(BX$7,'Proposed Factors'!$J$11:$P$11,0),FALSE)))</f>
        <v>#N/A</v>
      </c>
      <c r="BZ162" s="55" t="e">
        <f t="shared" si="134"/>
        <v>#N/A</v>
      </c>
      <c r="CA162" s="55" t="e">
        <f t="shared" si="135"/>
        <v>#N/A</v>
      </c>
      <c r="CB162" s="55" t="e">
        <f t="shared" si="136"/>
        <v>#N/A</v>
      </c>
      <c r="CC162" s="55" t="e">
        <f t="shared" si="137"/>
        <v>#N/A</v>
      </c>
      <c r="CD162" s="55" t="e">
        <f t="shared" si="138"/>
        <v>#N/A</v>
      </c>
      <c r="CF162" s="55" t="e">
        <f t="shared" si="139"/>
        <v>#N/A</v>
      </c>
      <c r="CG162" s="55" t="e">
        <f t="shared" si="140"/>
        <v>#N/A</v>
      </c>
      <c r="CH162" s="55" t="e">
        <f t="shared" si="141"/>
        <v>#N/A</v>
      </c>
      <c r="CI162" s="55" t="e">
        <f t="shared" si="142"/>
        <v>#N/A</v>
      </c>
      <c r="CJ162" s="55" t="e">
        <f t="shared" si="143"/>
        <v>#N/A</v>
      </c>
      <c r="CL162" s="55" t="str">
        <f t="shared" si="144"/>
        <v>44MM</v>
      </c>
      <c r="CM162" s="58">
        <f t="shared" si="145"/>
        <v>4.6819365555942479E-3</v>
      </c>
      <c r="CN162" s="58">
        <f t="shared" si="146"/>
        <v>5.3152919291664788E-3</v>
      </c>
      <c r="CO162" s="58">
        <f t="shared" si="147"/>
        <v>4.8078030945071602E-3</v>
      </c>
      <c r="CP162" s="58">
        <f t="shared" si="148"/>
        <v>4.8454398111113205E-3</v>
      </c>
      <c r="CQ162" s="58">
        <f t="shared" si="149"/>
        <v>4.712935880654765E-3</v>
      </c>
      <c r="CR162" s="5">
        <f t="shared" si="179"/>
        <v>0.83563397480138135</v>
      </c>
      <c r="CS162" s="5">
        <f t="shared" si="180"/>
        <v>0.77836004735761011</v>
      </c>
      <c r="CT162" s="5">
        <f t="shared" si="181"/>
        <v>0.86963899514356158</v>
      </c>
      <c r="CU162" s="5">
        <f t="shared" si="182"/>
        <v>0.84652113225900416</v>
      </c>
      <c r="CV162" s="5">
        <f t="shared" si="183"/>
        <v>0.8218715446120286</v>
      </c>
    </row>
    <row r="163" spans="1:100" x14ac:dyDescent="0.25">
      <c r="A163" s="174" t="str">
        <f t="shared" si="150"/>
        <v>NNNN</v>
      </c>
      <c r="B163" s="174" t="str">
        <f t="shared" si="151"/>
        <v>NNNN</v>
      </c>
      <c r="C163" s="29" t="str">
        <f t="shared" si="152"/>
        <v>NN</v>
      </c>
      <c r="D163" s="29" t="str">
        <f t="shared" si="153"/>
        <v>N</v>
      </c>
      <c r="E163" s="29" t="str">
        <f t="shared" si="128"/>
        <v>N</v>
      </c>
      <c r="F163" s="175" t="s">
        <v>5</v>
      </c>
      <c r="G163" s="175" t="s">
        <v>6</v>
      </c>
      <c r="H163" s="175" t="s">
        <v>8</v>
      </c>
      <c r="I163" s="176">
        <v>44</v>
      </c>
      <c r="J163" s="175" t="s">
        <v>5</v>
      </c>
      <c r="K163" s="175" t="s">
        <v>5</v>
      </c>
      <c r="L163" s="176">
        <v>1675</v>
      </c>
      <c r="M163" s="176">
        <v>1041</v>
      </c>
      <c r="N163" s="176">
        <v>1419</v>
      </c>
      <c r="O163" s="176">
        <v>1331</v>
      </c>
      <c r="P163" s="176">
        <v>1650</v>
      </c>
      <c r="Q163" s="1"/>
      <c r="R163" s="13" t="s">
        <v>468</v>
      </c>
      <c r="S163" s="35">
        <v>6734</v>
      </c>
      <c r="T163" s="35">
        <v>3795</v>
      </c>
      <c r="U163" s="35">
        <v>5464</v>
      </c>
      <c r="V163" s="35">
        <v>5222</v>
      </c>
      <c r="W163" s="35">
        <v>6518</v>
      </c>
      <c r="X163" s="35"/>
      <c r="Y163" s="53">
        <f t="shared" si="154"/>
        <v>44</v>
      </c>
      <c r="Z163" s="52" t="str">
        <f t="shared" si="155"/>
        <v>MS</v>
      </c>
      <c r="AA163" s="52" t="str">
        <f t="shared" si="156"/>
        <v>MS</v>
      </c>
      <c r="AB163" s="1"/>
      <c r="AC163" s="128">
        <f t="shared" si="157"/>
        <v>1.8699976729164688E-3</v>
      </c>
      <c r="AD163" s="128">
        <f t="shared" si="158"/>
        <v>1.8175827059998908E-3</v>
      </c>
      <c r="AE163" s="128">
        <f t="shared" si="159"/>
        <v>1.7487575628003676E-3</v>
      </c>
      <c r="AF163" s="128">
        <f t="shared" si="160"/>
        <v>1.7297570887081842E-3</v>
      </c>
      <c r="AG163" s="128">
        <f t="shared" si="161"/>
        <v>1.8478654998861739E-3</v>
      </c>
      <c r="AI163" s="129">
        <f t="shared" si="185"/>
        <v>0.90200000000000002</v>
      </c>
      <c r="AJ163" s="51">
        <f t="shared" si="185"/>
        <v>0.83199999999999996</v>
      </c>
      <c r="AK163" s="48">
        <f t="shared" si="185"/>
        <v>0.92200000000000004</v>
      </c>
      <c r="AL163" s="51">
        <f t="shared" si="185"/>
        <v>0.89800000000000002</v>
      </c>
      <c r="AM163" s="49">
        <f t="shared" si="185"/>
        <v>0.86399999999999999</v>
      </c>
      <c r="AN163" s="15"/>
      <c r="AO163" s="106">
        <f t="shared" si="129"/>
        <v>0.83563397480138135</v>
      </c>
      <c r="AP163" s="106">
        <f t="shared" si="130"/>
        <v>0.77836004735761011</v>
      </c>
      <c r="AQ163" s="106">
        <f t="shared" si="131"/>
        <v>0.86963899514356158</v>
      </c>
      <c r="AR163" s="106">
        <f t="shared" si="132"/>
        <v>0.84652113225900416</v>
      </c>
      <c r="AS163" s="106">
        <f t="shared" si="133"/>
        <v>0.8218715446120286</v>
      </c>
      <c r="AT163" s="15"/>
      <c r="AU163" s="106">
        <f t="shared" si="169"/>
        <v>-0.16436602519861865</v>
      </c>
      <c r="AV163" s="106">
        <f t="shared" si="170"/>
        <v>-0.22163995264238989</v>
      </c>
      <c r="AW163" s="106">
        <f t="shared" si="171"/>
        <v>-0.13036100485643842</v>
      </c>
      <c r="AX163" s="106">
        <f t="shared" si="172"/>
        <v>-0.15347886774099584</v>
      </c>
      <c r="AY163" s="106">
        <f t="shared" si="173"/>
        <v>-0.1781284553879714</v>
      </c>
      <c r="AZ163" s="15"/>
      <c r="BA163" s="106">
        <f t="shared" si="162"/>
        <v>-0.16436602519861865</v>
      </c>
      <c r="BB163" s="106">
        <f t="shared" si="163"/>
        <v>-0.22163995264238989</v>
      </c>
      <c r="BC163" s="106">
        <f t="shared" si="164"/>
        <v>-0.13036100485643842</v>
      </c>
      <c r="BD163" s="107">
        <f t="shared" si="165"/>
        <v>-0.15347886774099584</v>
      </c>
      <c r="BE163" s="106">
        <f t="shared" si="166"/>
        <v>-0.1781284553879714</v>
      </c>
      <c r="BF163" s="109"/>
      <c r="BG163" s="223" t="str">
        <f t="shared" si="167"/>
        <v>44XX</v>
      </c>
      <c r="BH163" s="106">
        <f t="shared" si="174"/>
        <v>0.83563397480138135</v>
      </c>
      <c r="BI163" s="106">
        <f t="shared" si="175"/>
        <v>0.77836004735761011</v>
      </c>
      <c r="BJ163" s="106">
        <f t="shared" si="176"/>
        <v>0.86963899514356158</v>
      </c>
      <c r="BK163" s="106">
        <f t="shared" si="177"/>
        <v>0.84652113225900416</v>
      </c>
      <c r="BL163" s="106">
        <f t="shared" si="178"/>
        <v>0.8218715446120286</v>
      </c>
      <c r="BM163" s="109"/>
      <c r="BN163" s="15">
        <f>IF($Z163="NN",VLOOKUP("N",ylfactors,MATCH(BN$7,'Proposed Factors'!$J$3:$P$3,0),FALSE),IF('Query Result 1'!$Y163&lt;49,VLOOKUP("YA",ylfactors,MATCH(BN$7,'Proposed Factors'!$J$3:$P$3,0),FALSE),VLOOKUP("YB",ylfactors,MATCH(BN$7,'Proposed Factors'!$J$3:$P$3,0),FALSE)))</f>
        <v>1</v>
      </c>
      <c r="BO163" s="15">
        <f>IF($Z163="NN",VLOOKUP("N",ylfactors,MATCH(BO$7,'Proposed Factors'!$J$3:$P$3,0),FALSE),IF('Query Result 1'!$Y163&lt;49,VLOOKUP("YA",ylfactors,MATCH(BO$7,'Proposed Factors'!$J$3:$P$3,0),FALSE),VLOOKUP("YB",ylfactors,MATCH(BO$7,'Proposed Factors'!$J$3:$P$3,0),FALSE)))</f>
        <v>1</v>
      </c>
      <c r="BP163" s="15">
        <f>IF($Z163="NN",VLOOKUP("N",ylfactors,MATCH(BP$7,'Proposed Factors'!$J$3:$P$3,0),FALSE),IF('Query Result 1'!$Y163&lt;49,VLOOKUP("YA",ylfactors,MATCH(BP$7,'Proposed Factors'!$J$3:$P$3,0),FALSE),VLOOKUP("YB",ylfactors,MATCH(BP$7,'Proposed Factors'!$J$3:$P$3,0),FALSE)))</f>
        <v>1</v>
      </c>
      <c r="BQ163" s="15">
        <f>IF($Z163="NN",VLOOKUP("N",ylfactors,MATCH(BQ$7,'Proposed Factors'!$J$3:$P$3,0),FALSE),IF('Query Result 1'!$Y163&lt;49,VLOOKUP("YA",ylfactors,MATCH(BQ$7,'Proposed Factors'!$J$3:$P$3,0),FALSE),VLOOKUP("YB",ylfactors,MATCH(BQ$7,'Proposed Factors'!$J$3:$P$3,0),FALSE)))</f>
        <v>1</v>
      </c>
      <c r="BR163" s="15">
        <f>IF($Z163="NN",VLOOKUP("N",ylfactors,MATCH(BR$7,'Proposed Factors'!$J$3:$P$3,0),FALSE),IF('Query Result 1'!$Y163&lt;49,VLOOKUP("YA",ylfactors,MATCH(BR$7,'Proposed Factors'!$J$3:$P$3,0),FALSE),VLOOKUP("YB",ylfactors,MATCH(BR$7,'Proposed Factors'!$J$3:$P$3,0),FALSE)))</f>
        <v>1</v>
      </c>
      <c r="BS163" s="15"/>
      <c r="BT163" s="15" t="e">
        <f>IF($AA163="NN",1,IF($AA163="YY",VLOOKUP("YY",gsdfactors,MATCH(BT$7,'Proposed Factors'!$J$11:$P$11,0),FALSE),VLOOKUP(CONCATENATE($Z163,$AA163),gsdfactors,MATCH(BT$7,'Proposed Factors'!$J$11:$P$11,0),FALSE)))</f>
        <v>#N/A</v>
      </c>
      <c r="BU163" s="15" t="e">
        <f>IF($AA163="NN",1,IF($AA163="YY",VLOOKUP("YY",gsdfactors,MATCH(BU$7,'Proposed Factors'!$J$11:$P$11,0),FALSE),VLOOKUP(CONCATENATE($Z163,$AA163),gsdfactors,MATCH(BU$7,'Proposed Factors'!$J$11:$P$11,0),FALSE)))</f>
        <v>#N/A</v>
      </c>
      <c r="BV163" s="15" t="e">
        <f>IF($AA163="NN",1,IF($AA163="YY",VLOOKUP("YY",gsdfactors,MATCH(BV$7,'Proposed Factors'!$J$11:$P$11,0),FALSE),VLOOKUP(CONCATENATE($Z163,$AA163),gsdfactors,MATCH(BV$7,'Proposed Factors'!$J$11:$P$11,0),FALSE)))</f>
        <v>#N/A</v>
      </c>
      <c r="BW163" s="15" t="e">
        <f>IF($AA163="NN",1,IF($AA163="YY",VLOOKUP("YY",gsdfactors,MATCH(BW$7,'Proposed Factors'!$J$11:$P$11,0),FALSE),VLOOKUP(CONCATENATE($Z163,$AA163),gsdfactors,MATCH(BW$7,'Proposed Factors'!$J$11:$P$11,0),FALSE)))</f>
        <v>#N/A</v>
      </c>
      <c r="BX163" s="15" t="e">
        <f>IF($AA163="NN",1,IF($AA163="YY",VLOOKUP("YY",gsdfactors,MATCH(BX$7,'Proposed Factors'!$J$11:$P$11,0),FALSE),VLOOKUP(CONCATENATE($Z163,$AA163),gsdfactors,MATCH(BX$7,'Proposed Factors'!$J$11:$P$11,0),FALSE)))</f>
        <v>#N/A</v>
      </c>
      <c r="BZ163" s="55" t="e">
        <f t="shared" si="134"/>
        <v>#N/A</v>
      </c>
      <c r="CA163" s="55" t="e">
        <f t="shared" si="135"/>
        <v>#N/A</v>
      </c>
      <c r="CB163" s="55" t="e">
        <f t="shared" si="136"/>
        <v>#N/A</v>
      </c>
      <c r="CC163" s="55" t="e">
        <f t="shared" si="137"/>
        <v>#N/A</v>
      </c>
      <c r="CD163" s="55" t="e">
        <f t="shared" si="138"/>
        <v>#N/A</v>
      </c>
      <c r="CF163" s="55" t="e">
        <f t="shared" si="139"/>
        <v>#N/A</v>
      </c>
      <c r="CG163" s="55" t="e">
        <f t="shared" si="140"/>
        <v>#N/A</v>
      </c>
      <c r="CH163" s="55" t="e">
        <f t="shared" si="141"/>
        <v>#N/A</v>
      </c>
      <c r="CI163" s="55" t="e">
        <f t="shared" si="142"/>
        <v>#N/A</v>
      </c>
      <c r="CJ163" s="55" t="e">
        <f t="shared" si="143"/>
        <v>#N/A</v>
      </c>
      <c r="CL163" s="55" t="str">
        <f t="shared" si="144"/>
        <v>44MS</v>
      </c>
      <c r="CM163" s="58">
        <f t="shared" si="145"/>
        <v>1.8699976729164688E-3</v>
      </c>
      <c r="CN163" s="58">
        <f t="shared" si="146"/>
        <v>1.8175827059998908E-3</v>
      </c>
      <c r="CO163" s="58">
        <f t="shared" si="147"/>
        <v>1.7487575628003676E-3</v>
      </c>
      <c r="CP163" s="58">
        <f t="shared" si="148"/>
        <v>1.7297570887081842E-3</v>
      </c>
      <c r="CQ163" s="58">
        <f t="shared" si="149"/>
        <v>1.8478654998861739E-3</v>
      </c>
      <c r="CR163" s="5">
        <f t="shared" si="179"/>
        <v>0.83563397480138135</v>
      </c>
      <c r="CS163" s="5">
        <f t="shared" si="180"/>
        <v>0.77836004735761011</v>
      </c>
      <c r="CT163" s="5">
        <f t="shared" si="181"/>
        <v>0.86963899514356158</v>
      </c>
      <c r="CU163" s="5">
        <f t="shared" si="182"/>
        <v>0.84652113225900416</v>
      </c>
      <c r="CV163" s="5">
        <f t="shared" si="183"/>
        <v>0.8218715446120286</v>
      </c>
    </row>
    <row r="164" spans="1:100" x14ac:dyDescent="0.25">
      <c r="A164" s="174" t="str">
        <f t="shared" si="150"/>
        <v>NNNN</v>
      </c>
      <c r="B164" s="174" t="str">
        <f t="shared" si="151"/>
        <v>NNNN</v>
      </c>
      <c r="C164" s="29" t="str">
        <f t="shared" si="152"/>
        <v>NN</v>
      </c>
      <c r="D164" s="29" t="str">
        <f t="shared" si="153"/>
        <v>N</v>
      </c>
      <c r="E164" s="29" t="str">
        <f t="shared" si="128"/>
        <v>N</v>
      </c>
      <c r="F164" s="175" t="s">
        <v>5</v>
      </c>
      <c r="G164" s="175" t="s">
        <v>6</v>
      </c>
      <c r="H164" s="175" t="s">
        <v>8</v>
      </c>
      <c r="I164" s="176">
        <v>45</v>
      </c>
      <c r="J164" s="175" t="s">
        <v>5</v>
      </c>
      <c r="K164" s="175" t="s">
        <v>5</v>
      </c>
      <c r="L164" s="176">
        <v>1605</v>
      </c>
      <c r="M164" s="176">
        <v>981</v>
      </c>
      <c r="N164" s="176">
        <v>1399</v>
      </c>
      <c r="O164" s="176">
        <v>1264</v>
      </c>
      <c r="P164" s="176">
        <v>1575</v>
      </c>
      <c r="Q164" s="1"/>
      <c r="R164" s="13" t="s">
        <v>217</v>
      </c>
      <c r="S164" s="35">
        <v>17038</v>
      </c>
      <c r="T164" s="35">
        <v>12167</v>
      </c>
      <c r="U164" s="35">
        <v>15950</v>
      </c>
      <c r="V164" s="35">
        <v>15635</v>
      </c>
      <c r="W164" s="35">
        <v>16894</v>
      </c>
      <c r="X164" s="35"/>
      <c r="Y164" s="53">
        <f t="shared" si="154"/>
        <v>45</v>
      </c>
      <c r="Z164" s="52" t="str">
        <f t="shared" si="155"/>
        <v>FM</v>
      </c>
      <c r="AA164" s="52" t="str">
        <f t="shared" si="156"/>
        <v>FM</v>
      </c>
      <c r="AB164" s="1"/>
      <c r="AC164" s="128">
        <f t="shared" si="157"/>
        <v>4.7313662535121469E-3</v>
      </c>
      <c r="AD164" s="128">
        <f t="shared" si="158"/>
        <v>5.8272803119632866E-3</v>
      </c>
      <c r="AE164" s="128">
        <f t="shared" si="159"/>
        <v>5.1048102354805756E-3</v>
      </c>
      <c r="AF164" s="128">
        <f t="shared" si="160"/>
        <v>5.1790026966588394E-3</v>
      </c>
      <c r="AG164" s="128">
        <f t="shared" si="161"/>
        <v>4.7894813984469195E-3</v>
      </c>
      <c r="AI164" s="129">
        <f t="shared" si="185"/>
        <v>0.877</v>
      </c>
      <c r="AJ164" s="51">
        <f t="shared" si="185"/>
        <v>0.83199999999999996</v>
      </c>
      <c r="AK164" s="48">
        <f t="shared" si="185"/>
        <v>0.91500000000000004</v>
      </c>
      <c r="AL164" s="51">
        <f t="shared" si="185"/>
        <v>0.89600000000000002</v>
      </c>
      <c r="AM164" s="49">
        <f t="shared" si="185"/>
        <v>0.84199999999999997</v>
      </c>
      <c r="AN164" s="15"/>
      <c r="AO164" s="106">
        <f t="shared" si="129"/>
        <v>0.81247338791664236</v>
      </c>
      <c r="AP164" s="106">
        <f t="shared" si="130"/>
        <v>0.77836004735761011</v>
      </c>
      <c r="AQ164" s="106">
        <f t="shared" si="131"/>
        <v>0.86303652988759094</v>
      </c>
      <c r="AR164" s="106">
        <f t="shared" si="132"/>
        <v>0.84463578452568788</v>
      </c>
      <c r="AS164" s="106">
        <f t="shared" si="133"/>
        <v>0.80094425991125939</v>
      </c>
      <c r="AT164" s="15"/>
      <c r="AU164" s="106">
        <f t="shared" si="169"/>
        <v>-0.18752661208335764</v>
      </c>
      <c r="AV164" s="106">
        <f t="shared" si="170"/>
        <v>-0.22163995264238989</v>
      </c>
      <c r="AW164" s="106">
        <f t="shared" si="171"/>
        <v>-0.13696347011240906</v>
      </c>
      <c r="AX164" s="106">
        <f t="shared" si="172"/>
        <v>-0.15536421547431212</v>
      </c>
      <c r="AY164" s="106">
        <f t="shared" si="173"/>
        <v>-0.19905574008874061</v>
      </c>
      <c r="AZ164" s="15"/>
      <c r="BA164" s="106">
        <f t="shared" si="162"/>
        <v>-0.18752661208335764</v>
      </c>
      <c r="BB164" s="106">
        <f t="shared" si="163"/>
        <v>-0.22163995264238989</v>
      </c>
      <c r="BC164" s="106">
        <f t="shared" si="164"/>
        <v>-0.13696347011240906</v>
      </c>
      <c r="BD164" s="107">
        <f t="shared" si="165"/>
        <v>-0.15536421547431212</v>
      </c>
      <c r="BE164" s="106">
        <f t="shared" si="166"/>
        <v>-0.19905574008874061</v>
      </c>
      <c r="BF164" s="109"/>
      <c r="BG164" s="223" t="str">
        <f t="shared" si="167"/>
        <v>45XX</v>
      </c>
      <c r="BH164" s="106">
        <f t="shared" si="174"/>
        <v>0.81247338791664236</v>
      </c>
      <c r="BI164" s="106">
        <f t="shared" si="175"/>
        <v>0.77836004735761011</v>
      </c>
      <c r="BJ164" s="106">
        <f t="shared" si="176"/>
        <v>0.86303652988759094</v>
      </c>
      <c r="BK164" s="106">
        <f t="shared" si="177"/>
        <v>0.84463578452568788</v>
      </c>
      <c r="BL164" s="106">
        <f t="shared" si="178"/>
        <v>0.80094425991125939</v>
      </c>
      <c r="BM164" s="109"/>
      <c r="BN164" s="15">
        <f>IF($Z164="NN",VLOOKUP("N",ylfactors,MATCH(BN$7,'Proposed Factors'!$J$3:$P$3,0),FALSE),IF('Query Result 1'!$Y164&lt;49,VLOOKUP("YA",ylfactors,MATCH(BN$7,'Proposed Factors'!$J$3:$P$3,0),FALSE),VLOOKUP("YB",ylfactors,MATCH(BN$7,'Proposed Factors'!$J$3:$P$3,0),FALSE)))</f>
        <v>1</v>
      </c>
      <c r="BO164" s="15">
        <f>IF($Z164="NN",VLOOKUP("N",ylfactors,MATCH(BO$7,'Proposed Factors'!$J$3:$P$3,0),FALSE),IF('Query Result 1'!$Y164&lt;49,VLOOKUP("YA",ylfactors,MATCH(BO$7,'Proposed Factors'!$J$3:$P$3,0),FALSE),VLOOKUP("YB",ylfactors,MATCH(BO$7,'Proposed Factors'!$J$3:$P$3,0),FALSE)))</f>
        <v>1</v>
      </c>
      <c r="BP164" s="15">
        <f>IF($Z164="NN",VLOOKUP("N",ylfactors,MATCH(BP$7,'Proposed Factors'!$J$3:$P$3,0),FALSE),IF('Query Result 1'!$Y164&lt;49,VLOOKUP("YA",ylfactors,MATCH(BP$7,'Proposed Factors'!$J$3:$P$3,0),FALSE),VLOOKUP("YB",ylfactors,MATCH(BP$7,'Proposed Factors'!$J$3:$P$3,0),FALSE)))</f>
        <v>1</v>
      </c>
      <c r="BQ164" s="15">
        <f>IF($Z164="NN",VLOOKUP("N",ylfactors,MATCH(BQ$7,'Proposed Factors'!$J$3:$P$3,0),FALSE),IF('Query Result 1'!$Y164&lt;49,VLOOKUP("YA",ylfactors,MATCH(BQ$7,'Proposed Factors'!$J$3:$P$3,0),FALSE),VLOOKUP("YB",ylfactors,MATCH(BQ$7,'Proposed Factors'!$J$3:$P$3,0),FALSE)))</f>
        <v>1</v>
      </c>
      <c r="BR164" s="15">
        <f>IF($Z164="NN",VLOOKUP("N",ylfactors,MATCH(BR$7,'Proposed Factors'!$J$3:$P$3,0),FALSE),IF('Query Result 1'!$Y164&lt;49,VLOOKUP("YA",ylfactors,MATCH(BR$7,'Proposed Factors'!$J$3:$P$3,0),FALSE),VLOOKUP("YB",ylfactors,MATCH(BR$7,'Proposed Factors'!$J$3:$P$3,0),FALSE)))</f>
        <v>1</v>
      </c>
      <c r="BS164" s="15"/>
      <c r="BT164" s="15" t="e">
        <f>IF($AA164="NN",1,IF($AA164="YY",VLOOKUP("YY",gsdfactors,MATCH(BT$7,'Proposed Factors'!$J$11:$P$11,0),FALSE),VLOOKUP(CONCATENATE($Z164,$AA164),gsdfactors,MATCH(BT$7,'Proposed Factors'!$J$11:$P$11,0),FALSE)))</f>
        <v>#N/A</v>
      </c>
      <c r="BU164" s="15" t="e">
        <f>IF($AA164="NN",1,IF($AA164="YY",VLOOKUP("YY",gsdfactors,MATCH(BU$7,'Proposed Factors'!$J$11:$P$11,0),FALSE),VLOOKUP(CONCATENATE($Z164,$AA164),gsdfactors,MATCH(BU$7,'Proposed Factors'!$J$11:$P$11,0),FALSE)))</f>
        <v>#N/A</v>
      </c>
      <c r="BV164" s="15" t="e">
        <f>IF($AA164="NN",1,IF($AA164="YY",VLOOKUP("YY",gsdfactors,MATCH(BV$7,'Proposed Factors'!$J$11:$P$11,0),FALSE),VLOOKUP(CONCATENATE($Z164,$AA164),gsdfactors,MATCH(BV$7,'Proposed Factors'!$J$11:$P$11,0),FALSE)))</f>
        <v>#N/A</v>
      </c>
      <c r="BW164" s="15" t="e">
        <f>IF($AA164="NN",1,IF($AA164="YY",VLOOKUP("YY",gsdfactors,MATCH(BW$7,'Proposed Factors'!$J$11:$P$11,0),FALSE),VLOOKUP(CONCATENATE($Z164,$AA164),gsdfactors,MATCH(BW$7,'Proposed Factors'!$J$11:$P$11,0),FALSE)))</f>
        <v>#N/A</v>
      </c>
      <c r="BX164" s="15" t="e">
        <f>IF($AA164="NN",1,IF($AA164="YY",VLOOKUP("YY",gsdfactors,MATCH(BX$7,'Proposed Factors'!$J$11:$P$11,0),FALSE),VLOOKUP(CONCATENATE($Z164,$AA164),gsdfactors,MATCH(BX$7,'Proposed Factors'!$J$11:$P$11,0),FALSE)))</f>
        <v>#N/A</v>
      </c>
      <c r="BZ164" s="55" t="e">
        <f t="shared" si="134"/>
        <v>#N/A</v>
      </c>
      <c r="CA164" s="55" t="e">
        <f t="shared" si="135"/>
        <v>#N/A</v>
      </c>
      <c r="CB164" s="55" t="e">
        <f t="shared" si="136"/>
        <v>#N/A</v>
      </c>
      <c r="CC164" s="55" t="e">
        <f t="shared" si="137"/>
        <v>#N/A</v>
      </c>
      <c r="CD164" s="55" t="e">
        <f t="shared" si="138"/>
        <v>#N/A</v>
      </c>
      <c r="CF164" s="55" t="e">
        <f t="shared" si="139"/>
        <v>#N/A</v>
      </c>
      <c r="CG164" s="55" t="e">
        <f t="shared" si="140"/>
        <v>#N/A</v>
      </c>
      <c r="CH164" s="55" t="e">
        <f t="shared" si="141"/>
        <v>#N/A</v>
      </c>
      <c r="CI164" s="55" t="e">
        <f t="shared" si="142"/>
        <v>#N/A</v>
      </c>
      <c r="CJ164" s="55" t="e">
        <f t="shared" si="143"/>
        <v>#N/A</v>
      </c>
      <c r="CL164" s="55" t="str">
        <f t="shared" si="144"/>
        <v>45FM</v>
      </c>
      <c r="CM164" s="58">
        <f t="shared" si="145"/>
        <v>4.7313662535121469E-3</v>
      </c>
      <c r="CN164" s="58">
        <f t="shared" si="146"/>
        <v>5.8272803119632866E-3</v>
      </c>
      <c r="CO164" s="58">
        <f t="shared" si="147"/>
        <v>5.1048102354805756E-3</v>
      </c>
      <c r="CP164" s="58">
        <f t="shared" si="148"/>
        <v>5.1790026966588394E-3</v>
      </c>
      <c r="CQ164" s="58">
        <f t="shared" si="149"/>
        <v>4.7894813984469195E-3</v>
      </c>
      <c r="CR164" s="5">
        <f t="shared" si="179"/>
        <v>0.81247338791664236</v>
      </c>
      <c r="CS164" s="5">
        <f t="shared" si="180"/>
        <v>0.77836004735761011</v>
      </c>
      <c r="CT164" s="5">
        <f t="shared" si="181"/>
        <v>0.86303652988759094</v>
      </c>
      <c r="CU164" s="5">
        <f t="shared" si="182"/>
        <v>0.84463578452568788</v>
      </c>
      <c r="CV164" s="5">
        <f t="shared" si="183"/>
        <v>0.80094425991125939</v>
      </c>
    </row>
    <row r="165" spans="1:100" x14ac:dyDescent="0.25">
      <c r="A165" s="174" t="str">
        <f t="shared" si="150"/>
        <v>NNNN</v>
      </c>
      <c r="B165" s="174" t="str">
        <f t="shared" si="151"/>
        <v>NNNN</v>
      </c>
      <c r="C165" s="29" t="str">
        <f t="shared" si="152"/>
        <v>NN</v>
      </c>
      <c r="D165" s="29" t="str">
        <f t="shared" si="153"/>
        <v>N</v>
      </c>
      <c r="E165" s="29" t="str">
        <f t="shared" si="128"/>
        <v>N</v>
      </c>
      <c r="F165" s="175" t="s">
        <v>5</v>
      </c>
      <c r="G165" s="175" t="s">
        <v>6</v>
      </c>
      <c r="H165" s="175" t="s">
        <v>8</v>
      </c>
      <c r="I165" s="176">
        <v>46</v>
      </c>
      <c r="J165" s="175" t="s">
        <v>5</v>
      </c>
      <c r="K165" s="175" t="s">
        <v>5</v>
      </c>
      <c r="L165" s="176">
        <v>1528</v>
      </c>
      <c r="M165" s="176">
        <v>964</v>
      </c>
      <c r="N165" s="176">
        <v>1300</v>
      </c>
      <c r="O165" s="176">
        <v>1208</v>
      </c>
      <c r="P165" s="176">
        <v>1498</v>
      </c>
      <c r="Q165" s="1"/>
      <c r="R165" s="13" t="s">
        <v>301</v>
      </c>
      <c r="S165" s="35">
        <v>8189</v>
      </c>
      <c r="T165" s="35">
        <v>5311</v>
      </c>
      <c r="U165" s="35">
        <v>7474</v>
      </c>
      <c r="V165" s="35">
        <v>7271</v>
      </c>
      <c r="W165" s="35">
        <v>8080</v>
      </c>
      <c r="X165" s="35"/>
      <c r="Y165" s="53">
        <f t="shared" si="154"/>
        <v>45</v>
      </c>
      <c r="Z165" s="52" t="str">
        <f t="shared" si="155"/>
        <v>FS</v>
      </c>
      <c r="AA165" s="52" t="str">
        <f t="shared" si="156"/>
        <v>FS</v>
      </c>
      <c r="AB165" s="1"/>
      <c r="AC165" s="128">
        <f t="shared" si="157"/>
        <v>2.2740437991554743E-3</v>
      </c>
      <c r="AD165" s="128">
        <f t="shared" si="158"/>
        <v>2.5436579055508352E-3</v>
      </c>
      <c r="AE165" s="128">
        <f t="shared" si="159"/>
        <v>2.3920596677104592E-3</v>
      </c>
      <c r="AF165" s="128">
        <f t="shared" si="160"/>
        <v>2.4084764059741875E-3</v>
      </c>
      <c r="AG165" s="128">
        <f t="shared" si="161"/>
        <v>2.2906954954096787E-3</v>
      </c>
      <c r="AI165" s="129">
        <f t="shared" si="185"/>
        <v>0.877</v>
      </c>
      <c r="AJ165" s="51">
        <f t="shared" si="185"/>
        <v>0.83199999999999996</v>
      </c>
      <c r="AK165" s="48">
        <f t="shared" si="185"/>
        <v>0.91500000000000004</v>
      </c>
      <c r="AL165" s="51">
        <f t="shared" si="185"/>
        <v>0.89600000000000002</v>
      </c>
      <c r="AM165" s="49">
        <f t="shared" si="185"/>
        <v>0.84199999999999997</v>
      </c>
      <c r="AN165" s="15"/>
      <c r="AO165" s="106">
        <f t="shared" si="129"/>
        <v>0.81247338791664236</v>
      </c>
      <c r="AP165" s="106">
        <f t="shared" si="130"/>
        <v>0.77836004735761011</v>
      </c>
      <c r="AQ165" s="106">
        <f t="shared" si="131"/>
        <v>0.86303652988759094</v>
      </c>
      <c r="AR165" s="106">
        <f t="shared" si="132"/>
        <v>0.84463578452568788</v>
      </c>
      <c r="AS165" s="106">
        <f t="shared" si="133"/>
        <v>0.80094425991125939</v>
      </c>
      <c r="AT165" s="15"/>
      <c r="AU165" s="106">
        <f t="shared" si="169"/>
        <v>-0.18752661208335764</v>
      </c>
      <c r="AV165" s="106">
        <f t="shared" si="170"/>
        <v>-0.22163995264238989</v>
      </c>
      <c r="AW165" s="106">
        <f t="shared" si="171"/>
        <v>-0.13696347011240906</v>
      </c>
      <c r="AX165" s="106">
        <f t="shared" si="172"/>
        <v>-0.15536421547431212</v>
      </c>
      <c r="AY165" s="106">
        <f t="shared" si="173"/>
        <v>-0.19905574008874061</v>
      </c>
      <c r="AZ165" s="15"/>
      <c r="BA165" s="106">
        <f t="shared" si="162"/>
        <v>-0.18752661208335764</v>
      </c>
      <c r="BB165" s="106">
        <f t="shared" si="163"/>
        <v>-0.22163995264238989</v>
      </c>
      <c r="BC165" s="106">
        <f t="shared" si="164"/>
        <v>-0.13696347011240906</v>
      </c>
      <c r="BD165" s="107">
        <f t="shared" si="165"/>
        <v>-0.15536421547431212</v>
      </c>
      <c r="BE165" s="106">
        <f t="shared" si="166"/>
        <v>-0.19905574008874061</v>
      </c>
      <c r="BF165" s="109"/>
      <c r="BG165" s="223" t="str">
        <f t="shared" si="167"/>
        <v>45XX</v>
      </c>
      <c r="BH165" s="106">
        <f t="shared" si="174"/>
        <v>0.81247338791664236</v>
      </c>
      <c r="BI165" s="106">
        <f t="shared" si="175"/>
        <v>0.77836004735761011</v>
      </c>
      <c r="BJ165" s="106">
        <f t="shared" si="176"/>
        <v>0.86303652988759094</v>
      </c>
      <c r="BK165" s="106">
        <f t="shared" si="177"/>
        <v>0.84463578452568788</v>
      </c>
      <c r="BL165" s="106">
        <f t="shared" si="178"/>
        <v>0.80094425991125939</v>
      </c>
      <c r="BM165" s="109"/>
      <c r="BN165" s="15">
        <f>IF($Z165="NN",VLOOKUP("N",ylfactors,MATCH(BN$7,'Proposed Factors'!$J$3:$P$3,0),FALSE),IF('Query Result 1'!$Y165&lt;49,VLOOKUP("YA",ylfactors,MATCH(BN$7,'Proposed Factors'!$J$3:$P$3,0),FALSE),VLOOKUP("YB",ylfactors,MATCH(BN$7,'Proposed Factors'!$J$3:$P$3,0),FALSE)))</f>
        <v>1</v>
      </c>
      <c r="BO165" s="15">
        <f>IF($Z165="NN",VLOOKUP("N",ylfactors,MATCH(BO$7,'Proposed Factors'!$J$3:$P$3,0),FALSE),IF('Query Result 1'!$Y165&lt;49,VLOOKUP("YA",ylfactors,MATCH(BO$7,'Proposed Factors'!$J$3:$P$3,0),FALSE),VLOOKUP("YB",ylfactors,MATCH(BO$7,'Proposed Factors'!$J$3:$P$3,0),FALSE)))</f>
        <v>1</v>
      </c>
      <c r="BP165" s="15">
        <f>IF($Z165="NN",VLOOKUP("N",ylfactors,MATCH(BP$7,'Proposed Factors'!$J$3:$P$3,0),FALSE),IF('Query Result 1'!$Y165&lt;49,VLOOKUP("YA",ylfactors,MATCH(BP$7,'Proposed Factors'!$J$3:$P$3,0),FALSE),VLOOKUP("YB",ylfactors,MATCH(BP$7,'Proposed Factors'!$J$3:$P$3,0),FALSE)))</f>
        <v>1</v>
      </c>
      <c r="BQ165" s="15">
        <f>IF($Z165="NN",VLOOKUP("N",ylfactors,MATCH(BQ$7,'Proposed Factors'!$J$3:$P$3,0),FALSE),IF('Query Result 1'!$Y165&lt;49,VLOOKUP("YA",ylfactors,MATCH(BQ$7,'Proposed Factors'!$J$3:$P$3,0),FALSE),VLOOKUP("YB",ylfactors,MATCH(BQ$7,'Proposed Factors'!$J$3:$P$3,0),FALSE)))</f>
        <v>1</v>
      </c>
      <c r="BR165" s="15">
        <f>IF($Z165="NN",VLOOKUP("N",ylfactors,MATCH(BR$7,'Proposed Factors'!$J$3:$P$3,0),FALSE),IF('Query Result 1'!$Y165&lt;49,VLOOKUP("YA",ylfactors,MATCH(BR$7,'Proposed Factors'!$J$3:$P$3,0),FALSE),VLOOKUP("YB",ylfactors,MATCH(BR$7,'Proposed Factors'!$J$3:$P$3,0),FALSE)))</f>
        <v>1</v>
      </c>
      <c r="BS165" s="15"/>
      <c r="BT165" s="15" t="e">
        <f>IF($AA165="NN",1,IF($AA165="YY",VLOOKUP("YY",gsdfactors,MATCH(BT$7,'Proposed Factors'!$J$11:$P$11,0),FALSE),VLOOKUP(CONCATENATE($Z165,$AA165),gsdfactors,MATCH(BT$7,'Proposed Factors'!$J$11:$P$11,0),FALSE)))</f>
        <v>#N/A</v>
      </c>
      <c r="BU165" s="15" t="e">
        <f>IF($AA165="NN",1,IF($AA165="YY",VLOOKUP("YY",gsdfactors,MATCH(BU$7,'Proposed Factors'!$J$11:$P$11,0),FALSE),VLOOKUP(CONCATENATE($Z165,$AA165),gsdfactors,MATCH(BU$7,'Proposed Factors'!$J$11:$P$11,0),FALSE)))</f>
        <v>#N/A</v>
      </c>
      <c r="BV165" s="15" t="e">
        <f>IF($AA165="NN",1,IF($AA165="YY",VLOOKUP("YY",gsdfactors,MATCH(BV$7,'Proposed Factors'!$J$11:$P$11,0),FALSE),VLOOKUP(CONCATENATE($Z165,$AA165),gsdfactors,MATCH(BV$7,'Proposed Factors'!$J$11:$P$11,0),FALSE)))</f>
        <v>#N/A</v>
      </c>
      <c r="BW165" s="15" t="e">
        <f>IF($AA165="NN",1,IF($AA165="YY",VLOOKUP("YY",gsdfactors,MATCH(BW$7,'Proposed Factors'!$J$11:$P$11,0),FALSE),VLOOKUP(CONCATENATE($Z165,$AA165),gsdfactors,MATCH(BW$7,'Proposed Factors'!$J$11:$P$11,0),FALSE)))</f>
        <v>#N/A</v>
      </c>
      <c r="BX165" s="15" t="e">
        <f>IF($AA165="NN",1,IF($AA165="YY",VLOOKUP("YY",gsdfactors,MATCH(BX$7,'Proposed Factors'!$J$11:$P$11,0),FALSE),VLOOKUP(CONCATENATE($Z165,$AA165),gsdfactors,MATCH(BX$7,'Proposed Factors'!$J$11:$P$11,0),FALSE)))</f>
        <v>#N/A</v>
      </c>
      <c r="BZ165" s="55" t="e">
        <f t="shared" si="134"/>
        <v>#N/A</v>
      </c>
      <c r="CA165" s="55" t="e">
        <f t="shared" si="135"/>
        <v>#N/A</v>
      </c>
      <c r="CB165" s="55" t="e">
        <f t="shared" si="136"/>
        <v>#N/A</v>
      </c>
      <c r="CC165" s="55" t="e">
        <f t="shared" si="137"/>
        <v>#N/A</v>
      </c>
      <c r="CD165" s="55" t="e">
        <f t="shared" si="138"/>
        <v>#N/A</v>
      </c>
      <c r="CF165" s="55" t="e">
        <f t="shared" si="139"/>
        <v>#N/A</v>
      </c>
      <c r="CG165" s="55" t="e">
        <f t="shared" si="140"/>
        <v>#N/A</v>
      </c>
      <c r="CH165" s="55" t="e">
        <f t="shared" si="141"/>
        <v>#N/A</v>
      </c>
      <c r="CI165" s="55" t="e">
        <f t="shared" si="142"/>
        <v>#N/A</v>
      </c>
      <c r="CJ165" s="55" t="e">
        <f t="shared" si="143"/>
        <v>#N/A</v>
      </c>
      <c r="CL165" s="55" t="str">
        <f t="shared" si="144"/>
        <v>45FS</v>
      </c>
      <c r="CM165" s="58">
        <f t="shared" si="145"/>
        <v>2.2740437991554743E-3</v>
      </c>
      <c r="CN165" s="58">
        <f t="shared" si="146"/>
        <v>2.5436579055508352E-3</v>
      </c>
      <c r="CO165" s="58">
        <f t="shared" si="147"/>
        <v>2.3920596677104592E-3</v>
      </c>
      <c r="CP165" s="58">
        <f t="shared" si="148"/>
        <v>2.4084764059741875E-3</v>
      </c>
      <c r="CQ165" s="58">
        <f t="shared" si="149"/>
        <v>2.2906954954096787E-3</v>
      </c>
      <c r="CR165" s="5">
        <f t="shared" si="179"/>
        <v>0.81247338791664236</v>
      </c>
      <c r="CS165" s="5">
        <f t="shared" si="180"/>
        <v>0.77836004735761011</v>
      </c>
      <c r="CT165" s="5">
        <f t="shared" si="181"/>
        <v>0.86303652988759094</v>
      </c>
      <c r="CU165" s="5">
        <f t="shared" si="182"/>
        <v>0.84463578452568788</v>
      </c>
      <c r="CV165" s="5">
        <f t="shared" si="183"/>
        <v>0.80094425991125939</v>
      </c>
    </row>
    <row r="166" spans="1:100" x14ac:dyDescent="0.25">
      <c r="A166" s="174" t="str">
        <f t="shared" si="150"/>
        <v>NNNN</v>
      </c>
      <c r="B166" s="174" t="str">
        <f t="shared" si="151"/>
        <v>NNNN</v>
      </c>
      <c r="C166" s="29" t="str">
        <f t="shared" si="152"/>
        <v>NN</v>
      </c>
      <c r="D166" s="29" t="str">
        <f t="shared" si="153"/>
        <v>N</v>
      </c>
      <c r="E166" s="29" t="str">
        <f t="shared" si="128"/>
        <v>N</v>
      </c>
      <c r="F166" s="175" t="s">
        <v>5</v>
      </c>
      <c r="G166" s="175" t="s">
        <v>6</v>
      </c>
      <c r="H166" s="175" t="s">
        <v>8</v>
      </c>
      <c r="I166" s="176">
        <v>47</v>
      </c>
      <c r="J166" s="175" t="s">
        <v>5</v>
      </c>
      <c r="K166" s="175" t="s">
        <v>5</v>
      </c>
      <c r="L166" s="176">
        <v>1362</v>
      </c>
      <c r="M166" s="176">
        <v>848</v>
      </c>
      <c r="N166" s="176">
        <v>1189</v>
      </c>
      <c r="O166" s="176">
        <v>1076</v>
      </c>
      <c r="P166" s="176">
        <v>1332</v>
      </c>
      <c r="Q166" s="1"/>
      <c r="R166" s="13" t="s">
        <v>385</v>
      </c>
      <c r="S166" s="35">
        <v>16335</v>
      </c>
      <c r="T166" s="35">
        <v>10952</v>
      </c>
      <c r="U166" s="35">
        <v>14578</v>
      </c>
      <c r="V166" s="35">
        <v>14152</v>
      </c>
      <c r="W166" s="35">
        <v>16101</v>
      </c>
      <c r="X166" s="35"/>
      <c r="Y166" s="53">
        <f t="shared" si="154"/>
        <v>45</v>
      </c>
      <c r="Z166" s="52" t="str">
        <f t="shared" si="155"/>
        <v>MM</v>
      </c>
      <c r="AA166" s="52" t="str">
        <f t="shared" si="156"/>
        <v>MM</v>
      </c>
      <c r="AB166" s="1"/>
      <c r="AC166" s="128">
        <f t="shared" si="157"/>
        <v>4.5361467162296585E-3</v>
      </c>
      <c r="AD166" s="128">
        <f t="shared" si="158"/>
        <v>5.245366481188618E-3</v>
      </c>
      <c r="AE166" s="128">
        <f t="shared" si="159"/>
        <v>4.6657005399897075E-3</v>
      </c>
      <c r="AF166" s="128">
        <f t="shared" si="160"/>
        <v>4.687767583186178E-3</v>
      </c>
      <c r="AG166" s="128">
        <f t="shared" si="161"/>
        <v>4.564664377672183E-3</v>
      </c>
      <c r="AI166" s="129">
        <f t="shared" si="185"/>
        <v>0.877</v>
      </c>
      <c r="AJ166" s="51">
        <f t="shared" si="185"/>
        <v>0.83199999999999996</v>
      </c>
      <c r="AK166" s="48">
        <f t="shared" si="185"/>
        <v>0.91500000000000004</v>
      </c>
      <c r="AL166" s="51">
        <f t="shared" si="185"/>
        <v>0.89600000000000002</v>
      </c>
      <c r="AM166" s="49">
        <f t="shared" si="185"/>
        <v>0.84199999999999997</v>
      </c>
      <c r="AN166" s="15"/>
      <c r="AO166" s="106">
        <f t="shared" si="129"/>
        <v>0.81247338791664236</v>
      </c>
      <c r="AP166" s="106">
        <f t="shared" si="130"/>
        <v>0.77836004735761011</v>
      </c>
      <c r="AQ166" s="106">
        <f t="shared" si="131"/>
        <v>0.86303652988759094</v>
      </c>
      <c r="AR166" s="106">
        <f t="shared" si="132"/>
        <v>0.84463578452568788</v>
      </c>
      <c r="AS166" s="106">
        <f t="shared" si="133"/>
        <v>0.80094425991125939</v>
      </c>
      <c r="AT166" s="15"/>
      <c r="AU166" s="106">
        <f t="shared" si="169"/>
        <v>-0.18752661208335764</v>
      </c>
      <c r="AV166" s="106">
        <f t="shared" si="170"/>
        <v>-0.22163995264238989</v>
      </c>
      <c r="AW166" s="106">
        <f t="shared" si="171"/>
        <v>-0.13696347011240906</v>
      </c>
      <c r="AX166" s="106">
        <f t="shared" si="172"/>
        <v>-0.15536421547431212</v>
      </c>
      <c r="AY166" s="106">
        <f t="shared" si="173"/>
        <v>-0.19905574008874061</v>
      </c>
      <c r="AZ166" s="15"/>
      <c r="BA166" s="106">
        <f t="shared" si="162"/>
        <v>-0.18752661208335764</v>
      </c>
      <c r="BB166" s="106">
        <f t="shared" si="163"/>
        <v>-0.22163995264238989</v>
      </c>
      <c r="BC166" s="106">
        <f t="shared" si="164"/>
        <v>-0.13696347011240906</v>
      </c>
      <c r="BD166" s="107">
        <f t="shared" si="165"/>
        <v>-0.15536421547431212</v>
      </c>
      <c r="BE166" s="106">
        <f t="shared" si="166"/>
        <v>-0.19905574008874061</v>
      </c>
      <c r="BF166" s="109"/>
      <c r="BG166" s="223" t="str">
        <f t="shared" si="167"/>
        <v>45XX</v>
      </c>
      <c r="BH166" s="106">
        <f t="shared" si="174"/>
        <v>0.81247338791664236</v>
      </c>
      <c r="BI166" s="106">
        <f t="shared" si="175"/>
        <v>0.77836004735761011</v>
      </c>
      <c r="BJ166" s="106">
        <f t="shared" si="176"/>
        <v>0.86303652988759094</v>
      </c>
      <c r="BK166" s="106">
        <f t="shared" si="177"/>
        <v>0.84463578452568788</v>
      </c>
      <c r="BL166" s="106">
        <f t="shared" si="178"/>
        <v>0.80094425991125939</v>
      </c>
      <c r="BM166" s="109"/>
      <c r="BN166" s="15">
        <f>IF($Z166="NN",VLOOKUP("N",ylfactors,MATCH(BN$7,'Proposed Factors'!$J$3:$P$3,0),FALSE),IF('Query Result 1'!$Y166&lt;49,VLOOKUP("YA",ylfactors,MATCH(BN$7,'Proposed Factors'!$J$3:$P$3,0),FALSE),VLOOKUP("YB",ylfactors,MATCH(BN$7,'Proposed Factors'!$J$3:$P$3,0),FALSE)))</f>
        <v>1</v>
      </c>
      <c r="BO166" s="15">
        <f>IF($Z166="NN",VLOOKUP("N",ylfactors,MATCH(BO$7,'Proposed Factors'!$J$3:$P$3,0),FALSE),IF('Query Result 1'!$Y166&lt;49,VLOOKUP("YA",ylfactors,MATCH(BO$7,'Proposed Factors'!$J$3:$P$3,0),FALSE),VLOOKUP("YB",ylfactors,MATCH(BO$7,'Proposed Factors'!$J$3:$P$3,0),FALSE)))</f>
        <v>1</v>
      </c>
      <c r="BP166" s="15">
        <f>IF($Z166="NN",VLOOKUP("N",ylfactors,MATCH(BP$7,'Proposed Factors'!$J$3:$P$3,0),FALSE),IF('Query Result 1'!$Y166&lt;49,VLOOKUP("YA",ylfactors,MATCH(BP$7,'Proposed Factors'!$J$3:$P$3,0),FALSE),VLOOKUP("YB",ylfactors,MATCH(BP$7,'Proposed Factors'!$J$3:$P$3,0),FALSE)))</f>
        <v>1</v>
      </c>
      <c r="BQ166" s="15">
        <f>IF($Z166="NN",VLOOKUP("N",ylfactors,MATCH(BQ$7,'Proposed Factors'!$J$3:$P$3,0),FALSE),IF('Query Result 1'!$Y166&lt;49,VLOOKUP("YA",ylfactors,MATCH(BQ$7,'Proposed Factors'!$J$3:$P$3,0),FALSE),VLOOKUP("YB",ylfactors,MATCH(BQ$7,'Proposed Factors'!$J$3:$P$3,0),FALSE)))</f>
        <v>1</v>
      </c>
      <c r="BR166" s="15">
        <f>IF($Z166="NN",VLOOKUP("N",ylfactors,MATCH(BR$7,'Proposed Factors'!$J$3:$P$3,0),FALSE),IF('Query Result 1'!$Y166&lt;49,VLOOKUP("YA",ylfactors,MATCH(BR$7,'Proposed Factors'!$J$3:$P$3,0),FALSE),VLOOKUP("YB",ylfactors,MATCH(BR$7,'Proposed Factors'!$J$3:$P$3,0),FALSE)))</f>
        <v>1</v>
      </c>
      <c r="BS166" s="15"/>
      <c r="BT166" s="15" t="e">
        <f>IF($AA166="NN",1,IF($AA166="YY",VLOOKUP("YY",gsdfactors,MATCH(BT$7,'Proposed Factors'!$J$11:$P$11,0),FALSE),VLOOKUP(CONCATENATE($Z166,$AA166),gsdfactors,MATCH(BT$7,'Proposed Factors'!$J$11:$P$11,0),FALSE)))</f>
        <v>#N/A</v>
      </c>
      <c r="BU166" s="15" t="e">
        <f>IF($AA166="NN",1,IF($AA166="YY",VLOOKUP("YY",gsdfactors,MATCH(BU$7,'Proposed Factors'!$J$11:$P$11,0),FALSE),VLOOKUP(CONCATENATE($Z166,$AA166),gsdfactors,MATCH(BU$7,'Proposed Factors'!$J$11:$P$11,0),FALSE)))</f>
        <v>#N/A</v>
      </c>
      <c r="BV166" s="15" t="e">
        <f>IF($AA166="NN",1,IF($AA166="YY",VLOOKUP("YY",gsdfactors,MATCH(BV$7,'Proposed Factors'!$J$11:$P$11,0),FALSE),VLOOKUP(CONCATENATE($Z166,$AA166),gsdfactors,MATCH(BV$7,'Proposed Factors'!$J$11:$P$11,0),FALSE)))</f>
        <v>#N/A</v>
      </c>
      <c r="BW166" s="15" t="e">
        <f>IF($AA166="NN",1,IF($AA166="YY",VLOOKUP("YY",gsdfactors,MATCH(BW$7,'Proposed Factors'!$J$11:$P$11,0),FALSE),VLOOKUP(CONCATENATE($Z166,$AA166),gsdfactors,MATCH(BW$7,'Proposed Factors'!$J$11:$P$11,0),FALSE)))</f>
        <v>#N/A</v>
      </c>
      <c r="BX166" s="15" t="e">
        <f>IF($AA166="NN",1,IF($AA166="YY",VLOOKUP("YY",gsdfactors,MATCH(BX$7,'Proposed Factors'!$J$11:$P$11,0),FALSE),VLOOKUP(CONCATENATE($Z166,$AA166),gsdfactors,MATCH(BX$7,'Proposed Factors'!$J$11:$P$11,0),FALSE)))</f>
        <v>#N/A</v>
      </c>
      <c r="BZ166" s="55" t="e">
        <f t="shared" si="134"/>
        <v>#N/A</v>
      </c>
      <c r="CA166" s="55" t="e">
        <f t="shared" si="135"/>
        <v>#N/A</v>
      </c>
      <c r="CB166" s="55" t="e">
        <f t="shared" si="136"/>
        <v>#N/A</v>
      </c>
      <c r="CC166" s="55" t="e">
        <f t="shared" si="137"/>
        <v>#N/A</v>
      </c>
      <c r="CD166" s="55" t="e">
        <f t="shared" si="138"/>
        <v>#N/A</v>
      </c>
      <c r="CF166" s="55" t="e">
        <f t="shared" si="139"/>
        <v>#N/A</v>
      </c>
      <c r="CG166" s="55" t="e">
        <f t="shared" si="140"/>
        <v>#N/A</v>
      </c>
      <c r="CH166" s="55" t="e">
        <f t="shared" si="141"/>
        <v>#N/A</v>
      </c>
      <c r="CI166" s="55" t="e">
        <f t="shared" si="142"/>
        <v>#N/A</v>
      </c>
      <c r="CJ166" s="55" t="e">
        <f t="shared" si="143"/>
        <v>#N/A</v>
      </c>
      <c r="CL166" s="55" t="str">
        <f t="shared" si="144"/>
        <v>45MM</v>
      </c>
      <c r="CM166" s="58">
        <f t="shared" si="145"/>
        <v>4.5361467162296585E-3</v>
      </c>
      <c r="CN166" s="58">
        <f t="shared" si="146"/>
        <v>5.245366481188618E-3</v>
      </c>
      <c r="CO166" s="58">
        <f t="shared" si="147"/>
        <v>4.6657005399897075E-3</v>
      </c>
      <c r="CP166" s="58">
        <f t="shared" si="148"/>
        <v>4.687767583186178E-3</v>
      </c>
      <c r="CQ166" s="58">
        <f t="shared" si="149"/>
        <v>4.564664377672183E-3</v>
      </c>
      <c r="CR166" s="5">
        <f t="shared" si="179"/>
        <v>0.81247338791664236</v>
      </c>
      <c r="CS166" s="5">
        <f t="shared" si="180"/>
        <v>0.77836004735761011</v>
      </c>
      <c r="CT166" s="5">
        <f t="shared" si="181"/>
        <v>0.86303652988759094</v>
      </c>
      <c r="CU166" s="5">
        <f t="shared" si="182"/>
        <v>0.84463578452568788</v>
      </c>
      <c r="CV166" s="5">
        <f t="shared" si="183"/>
        <v>0.80094425991125939</v>
      </c>
    </row>
    <row r="167" spans="1:100" x14ac:dyDescent="0.25">
      <c r="A167" s="174" t="str">
        <f t="shared" si="150"/>
        <v>NNNN</v>
      </c>
      <c r="B167" s="174" t="str">
        <f t="shared" si="151"/>
        <v>NNNN</v>
      </c>
      <c r="C167" s="29" t="str">
        <f t="shared" si="152"/>
        <v>NN</v>
      </c>
      <c r="D167" s="29" t="str">
        <f t="shared" si="153"/>
        <v>N</v>
      </c>
      <c r="E167" s="29" t="str">
        <f t="shared" si="128"/>
        <v>N</v>
      </c>
      <c r="F167" s="175" t="s">
        <v>5</v>
      </c>
      <c r="G167" s="175" t="s">
        <v>6</v>
      </c>
      <c r="H167" s="175" t="s">
        <v>8</v>
      </c>
      <c r="I167" s="176">
        <v>48</v>
      </c>
      <c r="J167" s="175" t="s">
        <v>5</v>
      </c>
      <c r="K167" s="175" t="s">
        <v>5</v>
      </c>
      <c r="L167" s="176">
        <v>1251</v>
      </c>
      <c r="M167" s="176">
        <v>804</v>
      </c>
      <c r="N167" s="176">
        <v>1080</v>
      </c>
      <c r="O167" s="176">
        <v>973</v>
      </c>
      <c r="P167" s="176">
        <v>1215</v>
      </c>
      <c r="Q167" s="1"/>
      <c r="R167" s="13" t="s">
        <v>469</v>
      </c>
      <c r="S167" s="35">
        <v>6354</v>
      </c>
      <c r="T167" s="35">
        <v>3660</v>
      </c>
      <c r="U167" s="35">
        <v>5119</v>
      </c>
      <c r="V167" s="35">
        <v>4869</v>
      </c>
      <c r="W167" s="35">
        <v>6168</v>
      </c>
      <c r="X167" s="35"/>
      <c r="Y167" s="53">
        <f t="shared" si="154"/>
        <v>45</v>
      </c>
      <c r="Z167" s="52" t="str">
        <f t="shared" si="155"/>
        <v>MS</v>
      </c>
      <c r="AA167" s="52" t="str">
        <f t="shared" si="156"/>
        <v>MS</v>
      </c>
      <c r="AB167" s="1"/>
      <c r="AC167" s="128">
        <f t="shared" si="157"/>
        <v>1.7644735987097182E-3</v>
      </c>
      <c r="AD167" s="128">
        <f t="shared" si="158"/>
        <v>1.7529256136915943E-3</v>
      </c>
      <c r="AE167" s="128">
        <f t="shared" si="159"/>
        <v>1.6383400373307252E-3</v>
      </c>
      <c r="AF167" s="128">
        <f t="shared" si="160"/>
        <v>1.6128278944695803E-3</v>
      </c>
      <c r="AG167" s="128">
        <f t="shared" si="161"/>
        <v>1.748639828674121E-3</v>
      </c>
      <c r="AI167" s="129">
        <f t="shared" si="185"/>
        <v>0.877</v>
      </c>
      <c r="AJ167" s="51">
        <f t="shared" si="185"/>
        <v>0.83199999999999996</v>
      </c>
      <c r="AK167" s="48">
        <f t="shared" si="185"/>
        <v>0.91500000000000004</v>
      </c>
      <c r="AL167" s="51">
        <f t="shared" si="185"/>
        <v>0.89600000000000002</v>
      </c>
      <c r="AM167" s="49">
        <f t="shared" si="185"/>
        <v>0.84199999999999997</v>
      </c>
      <c r="AN167" s="15"/>
      <c r="AO167" s="106">
        <f t="shared" si="129"/>
        <v>0.81247338791664236</v>
      </c>
      <c r="AP167" s="106">
        <f t="shared" si="130"/>
        <v>0.77836004735761011</v>
      </c>
      <c r="AQ167" s="106">
        <f t="shared" si="131"/>
        <v>0.86303652988759094</v>
      </c>
      <c r="AR167" s="106">
        <f t="shared" si="132"/>
        <v>0.84463578452568788</v>
      </c>
      <c r="AS167" s="106">
        <f t="shared" si="133"/>
        <v>0.80094425991125939</v>
      </c>
      <c r="AT167" s="15"/>
      <c r="AU167" s="106">
        <f t="shared" si="169"/>
        <v>-0.18752661208335764</v>
      </c>
      <c r="AV167" s="106">
        <f t="shared" si="170"/>
        <v>-0.22163995264238989</v>
      </c>
      <c r="AW167" s="106">
        <f t="shared" si="171"/>
        <v>-0.13696347011240906</v>
      </c>
      <c r="AX167" s="106">
        <f t="shared" si="172"/>
        <v>-0.15536421547431212</v>
      </c>
      <c r="AY167" s="106">
        <f t="shared" si="173"/>
        <v>-0.19905574008874061</v>
      </c>
      <c r="AZ167" s="15"/>
      <c r="BA167" s="106">
        <f t="shared" si="162"/>
        <v>-0.18752661208335764</v>
      </c>
      <c r="BB167" s="106">
        <f t="shared" si="163"/>
        <v>-0.22163995264238989</v>
      </c>
      <c r="BC167" s="106">
        <f t="shared" si="164"/>
        <v>-0.13696347011240906</v>
      </c>
      <c r="BD167" s="107">
        <f t="shared" si="165"/>
        <v>-0.15536421547431212</v>
      </c>
      <c r="BE167" s="106">
        <f t="shared" si="166"/>
        <v>-0.19905574008874061</v>
      </c>
      <c r="BF167" s="109"/>
      <c r="BG167" s="223" t="str">
        <f t="shared" si="167"/>
        <v>45XX</v>
      </c>
      <c r="BH167" s="106">
        <f t="shared" si="174"/>
        <v>0.81247338791664236</v>
      </c>
      <c r="BI167" s="106">
        <f t="shared" si="175"/>
        <v>0.77836004735761011</v>
      </c>
      <c r="BJ167" s="106">
        <f t="shared" si="176"/>
        <v>0.86303652988759094</v>
      </c>
      <c r="BK167" s="106">
        <f t="shared" si="177"/>
        <v>0.84463578452568788</v>
      </c>
      <c r="BL167" s="106">
        <f t="shared" si="178"/>
        <v>0.80094425991125939</v>
      </c>
      <c r="BM167" s="109"/>
      <c r="BN167" s="15">
        <f>IF($Z167="NN",VLOOKUP("N",ylfactors,MATCH(BN$7,'Proposed Factors'!$J$3:$P$3,0),FALSE),IF('Query Result 1'!$Y167&lt;49,VLOOKUP("YA",ylfactors,MATCH(BN$7,'Proposed Factors'!$J$3:$P$3,0),FALSE),VLOOKUP("YB",ylfactors,MATCH(BN$7,'Proposed Factors'!$J$3:$P$3,0),FALSE)))</f>
        <v>1</v>
      </c>
      <c r="BO167" s="15">
        <f>IF($Z167="NN",VLOOKUP("N",ylfactors,MATCH(BO$7,'Proposed Factors'!$J$3:$P$3,0),FALSE),IF('Query Result 1'!$Y167&lt;49,VLOOKUP("YA",ylfactors,MATCH(BO$7,'Proposed Factors'!$J$3:$P$3,0),FALSE),VLOOKUP("YB",ylfactors,MATCH(BO$7,'Proposed Factors'!$J$3:$P$3,0),FALSE)))</f>
        <v>1</v>
      </c>
      <c r="BP167" s="15">
        <f>IF($Z167="NN",VLOOKUP("N",ylfactors,MATCH(BP$7,'Proposed Factors'!$J$3:$P$3,0),FALSE),IF('Query Result 1'!$Y167&lt;49,VLOOKUP("YA",ylfactors,MATCH(BP$7,'Proposed Factors'!$J$3:$P$3,0),FALSE),VLOOKUP("YB",ylfactors,MATCH(BP$7,'Proposed Factors'!$J$3:$P$3,0),FALSE)))</f>
        <v>1</v>
      </c>
      <c r="BQ167" s="15">
        <f>IF($Z167="NN",VLOOKUP("N",ylfactors,MATCH(BQ$7,'Proposed Factors'!$J$3:$P$3,0),FALSE),IF('Query Result 1'!$Y167&lt;49,VLOOKUP("YA",ylfactors,MATCH(BQ$7,'Proposed Factors'!$J$3:$P$3,0),FALSE),VLOOKUP("YB",ylfactors,MATCH(BQ$7,'Proposed Factors'!$J$3:$P$3,0),FALSE)))</f>
        <v>1</v>
      </c>
      <c r="BR167" s="15">
        <f>IF($Z167="NN",VLOOKUP("N",ylfactors,MATCH(BR$7,'Proposed Factors'!$J$3:$P$3,0),FALSE),IF('Query Result 1'!$Y167&lt;49,VLOOKUP("YA",ylfactors,MATCH(BR$7,'Proposed Factors'!$J$3:$P$3,0),FALSE),VLOOKUP("YB",ylfactors,MATCH(BR$7,'Proposed Factors'!$J$3:$P$3,0),FALSE)))</f>
        <v>1</v>
      </c>
      <c r="BS167" s="15"/>
      <c r="BT167" s="15" t="e">
        <f>IF($AA167="NN",1,IF($AA167="YY",VLOOKUP("YY",gsdfactors,MATCH(BT$7,'Proposed Factors'!$J$11:$P$11,0),FALSE),VLOOKUP(CONCATENATE($Z167,$AA167),gsdfactors,MATCH(BT$7,'Proposed Factors'!$J$11:$P$11,0),FALSE)))</f>
        <v>#N/A</v>
      </c>
      <c r="BU167" s="15" t="e">
        <f>IF($AA167="NN",1,IF($AA167="YY",VLOOKUP("YY",gsdfactors,MATCH(BU$7,'Proposed Factors'!$J$11:$P$11,0),FALSE),VLOOKUP(CONCATENATE($Z167,$AA167),gsdfactors,MATCH(BU$7,'Proposed Factors'!$J$11:$P$11,0),FALSE)))</f>
        <v>#N/A</v>
      </c>
      <c r="BV167" s="15" t="e">
        <f>IF($AA167="NN",1,IF($AA167="YY",VLOOKUP("YY",gsdfactors,MATCH(BV$7,'Proposed Factors'!$J$11:$P$11,0),FALSE),VLOOKUP(CONCATENATE($Z167,$AA167),gsdfactors,MATCH(BV$7,'Proposed Factors'!$J$11:$P$11,0),FALSE)))</f>
        <v>#N/A</v>
      </c>
      <c r="BW167" s="15" t="e">
        <f>IF($AA167="NN",1,IF($AA167="YY",VLOOKUP("YY",gsdfactors,MATCH(BW$7,'Proposed Factors'!$J$11:$P$11,0),FALSE),VLOOKUP(CONCATENATE($Z167,$AA167),gsdfactors,MATCH(BW$7,'Proposed Factors'!$J$11:$P$11,0),FALSE)))</f>
        <v>#N/A</v>
      </c>
      <c r="BX167" s="15" t="e">
        <f>IF($AA167="NN",1,IF($AA167="YY",VLOOKUP("YY",gsdfactors,MATCH(BX$7,'Proposed Factors'!$J$11:$P$11,0),FALSE),VLOOKUP(CONCATENATE($Z167,$AA167),gsdfactors,MATCH(BX$7,'Proposed Factors'!$J$11:$P$11,0),FALSE)))</f>
        <v>#N/A</v>
      </c>
      <c r="BZ167" s="55" t="e">
        <f t="shared" si="134"/>
        <v>#N/A</v>
      </c>
      <c r="CA167" s="55" t="e">
        <f t="shared" si="135"/>
        <v>#N/A</v>
      </c>
      <c r="CB167" s="55" t="e">
        <f t="shared" si="136"/>
        <v>#N/A</v>
      </c>
      <c r="CC167" s="55" t="e">
        <f t="shared" si="137"/>
        <v>#N/A</v>
      </c>
      <c r="CD167" s="55" t="e">
        <f t="shared" si="138"/>
        <v>#N/A</v>
      </c>
      <c r="CF167" s="55" t="e">
        <f t="shared" si="139"/>
        <v>#N/A</v>
      </c>
      <c r="CG167" s="55" t="e">
        <f t="shared" si="140"/>
        <v>#N/A</v>
      </c>
      <c r="CH167" s="55" t="e">
        <f t="shared" si="141"/>
        <v>#N/A</v>
      </c>
      <c r="CI167" s="55" t="e">
        <f t="shared" si="142"/>
        <v>#N/A</v>
      </c>
      <c r="CJ167" s="55" t="e">
        <f t="shared" si="143"/>
        <v>#N/A</v>
      </c>
      <c r="CL167" s="55" t="str">
        <f t="shared" si="144"/>
        <v>45MS</v>
      </c>
      <c r="CM167" s="58">
        <f t="shared" si="145"/>
        <v>1.7644735987097182E-3</v>
      </c>
      <c r="CN167" s="58">
        <f t="shared" si="146"/>
        <v>1.7529256136915943E-3</v>
      </c>
      <c r="CO167" s="58">
        <f t="shared" si="147"/>
        <v>1.6383400373307252E-3</v>
      </c>
      <c r="CP167" s="58">
        <f t="shared" si="148"/>
        <v>1.6128278944695803E-3</v>
      </c>
      <c r="CQ167" s="58">
        <f t="shared" si="149"/>
        <v>1.748639828674121E-3</v>
      </c>
      <c r="CR167" s="5">
        <f t="shared" si="179"/>
        <v>0.81247338791664236</v>
      </c>
      <c r="CS167" s="5">
        <f t="shared" si="180"/>
        <v>0.77836004735761011</v>
      </c>
      <c r="CT167" s="5">
        <f t="shared" si="181"/>
        <v>0.86303652988759094</v>
      </c>
      <c r="CU167" s="5">
        <f t="shared" si="182"/>
        <v>0.84463578452568788</v>
      </c>
      <c r="CV167" s="5">
        <f t="shared" si="183"/>
        <v>0.80094425991125939</v>
      </c>
    </row>
    <row r="168" spans="1:100" x14ac:dyDescent="0.25">
      <c r="A168" s="174" t="str">
        <f t="shared" si="150"/>
        <v>NNNN</v>
      </c>
      <c r="B168" s="174" t="str">
        <f t="shared" si="151"/>
        <v>NNNN</v>
      </c>
      <c r="C168" s="29" t="str">
        <f t="shared" si="152"/>
        <v>NN</v>
      </c>
      <c r="D168" s="29" t="str">
        <f t="shared" si="153"/>
        <v>N</v>
      </c>
      <c r="E168" s="29" t="str">
        <f t="shared" si="128"/>
        <v>N</v>
      </c>
      <c r="F168" s="175" t="s">
        <v>5</v>
      </c>
      <c r="G168" s="175" t="s">
        <v>6</v>
      </c>
      <c r="H168" s="175" t="s">
        <v>8</v>
      </c>
      <c r="I168" s="176">
        <v>49</v>
      </c>
      <c r="J168" s="175" t="s">
        <v>5</v>
      </c>
      <c r="K168" s="175" t="s">
        <v>5</v>
      </c>
      <c r="L168" s="176">
        <v>1144</v>
      </c>
      <c r="M168" s="176">
        <v>757</v>
      </c>
      <c r="N168" s="176">
        <v>979</v>
      </c>
      <c r="O168" s="176">
        <v>886</v>
      </c>
      <c r="P168" s="176">
        <v>1126</v>
      </c>
      <c r="Q168" s="1"/>
      <c r="R168" s="13" t="s">
        <v>218</v>
      </c>
      <c r="S168" s="35">
        <v>16779</v>
      </c>
      <c r="T168" s="35">
        <v>12117</v>
      </c>
      <c r="U168" s="35">
        <v>15784</v>
      </c>
      <c r="V168" s="35">
        <v>15452</v>
      </c>
      <c r="W168" s="35">
        <v>16643</v>
      </c>
      <c r="X168" s="35"/>
      <c r="Y168" s="53">
        <f t="shared" si="154"/>
        <v>46</v>
      </c>
      <c r="Z168" s="52" t="str">
        <f t="shared" si="155"/>
        <v>FM</v>
      </c>
      <c r="AA168" s="52" t="str">
        <f t="shared" si="156"/>
        <v>FM</v>
      </c>
      <c r="AB168" s="1"/>
      <c r="AC168" s="128">
        <f t="shared" si="157"/>
        <v>4.6594432660922828E-3</v>
      </c>
      <c r="AD168" s="128">
        <f t="shared" si="158"/>
        <v>5.8033332407379911E-3</v>
      </c>
      <c r="AE168" s="128">
        <f t="shared" si="159"/>
        <v>5.0516818029357619E-3</v>
      </c>
      <c r="AF168" s="128">
        <f t="shared" si="160"/>
        <v>5.1183850123935008E-3</v>
      </c>
      <c r="AG168" s="128">
        <f t="shared" si="161"/>
        <v>4.7183224170919908E-3</v>
      </c>
      <c r="AI168" s="129">
        <f t="shared" ref="AI168:AM177" si="186">IFERROR(IF($Z168="NN",VLOOKUP(CONCATENATE(AI$7,"NNXXX"),bdfactors,8,FALSE),VLOOKUP(CONCATENATE(AI$7,$Y168,$Z168),bdfactors,8,FALSE)),VLOOKUP(CONCATENATE(AI$7,$Y168,"XX"),bdfactors,8,FALSE))</f>
        <v>0.86499999999999999</v>
      </c>
      <c r="AJ168" s="51">
        <f t="shared" si="186"/>
        <v>0.82699999999999996</v>
      </c>
      <c r="AK168" s="48">
        <f t="shared" si="186"/>
        <v>0.90800000000000003</v>
      </c>
      <c r="AL168" s="51">
        <f t="shared" si="186"/>
        <v>0.89600000000000002</v>
      </c>
      <c r="AM168" s="49">
        <f t="shared" si="186"/>
        <v>0.872</v>
      </c>
      <c r="AN168" s="15"/>
      <c r="AO168" s="106">
        <f t="shared" si="129"/>
        <v>0.80135630621196763</v>
      </c>
      <c r="AP168" s="106">
        <f t="shared" si="130"/>
        <v>0.77368240284223988</v>
      </c>
      <c r="AQ168" s="106">
        <f t="shared" si="131"/>
        <v>0.85643406463162031</v>
      </c>
      <c r="AR168" s="106">
        <f t="shared" si="132"/>
        <v>0.84463578452568788</v>
      </c>
      <c r="AS168" s="106">
        <f t="shared" si="133"/>
        <v>0.8294814663213993</v>
      </c>
      <c r="AT168" s="15"/>
      <c r="AU168" s="106">
        <f t="shared" si="169"/>
        <v>-0.19864369378803237</v>
      </c>
      <c r="AV168" s="106">
        <f t="shared" si="170"/>
        <v>-0.22631759715776012</v>
      </c>
      <c r="AW168" s="106">
        <f t="shared" si="171"/>
        <v>-0.14356593536837969</v>
      </c>
      <c r="AX168" s="106">
        <f t="shared" si="172"/>
        <v>-0.15536421547431212</v>
      </c>
      <c r="AY168" s="106">
        <f t="shared" si="173"/>
        <v>-0.1705185336786007</v>
      </c>
      <c r="AZ168" s="15"/>
      <c r="BA168" s="106">
        <f t="shared" si="162"/>
        <v>-0.19864369378803237</v>
      </c>
      <c r="BB168" s="106">
        <f t="shared" si="163"/>
        <v>-0.22631759715776012</v>
      </c>
      <c r="BC168" s="106">
        <f t="shared" si="164"/>
        <v>-0.14356593536837969</v>
      </c>
      <c r="BD168" s="107">
        <f t="shared" si="165"/>
        <v>-0.15536421547431212</v>
      </c>
      <c r="BE168" s="106">
        <f t="shared" si="166"/>
        <v>-0.1705185336786007</v>
      </c>
      <c r="BF168" s="109"/>
      <c r="BG168" s="223" t="str">
        <f t="shared" si="167"/>
        <v>46XX</v>
      </c>
      <c r="BH168" s="106">
        <f t="shared" si="174"/>
        <v>0.80135630621196763</v>
      </c>
      <c r="BI168" s="106">
        <f t="shared" si="175"/>
        <v>0.77368240284223988</v>
      </c>
      <c r="BJ168" s="106">
        <f t="shared" si="176"/>
        <v>0.85643406463162031</v>
      </c>
      <c r="BK168" s="106">
        <f t="shared" si="177"/>
        <v>0.84463578452568788</v>
      </c>
      <c r="BL168" s="106">
        <f t="shared" si="178"/>
        <v>0.8294814663213993</v>
      </c>
      <c r="BM168" s="109"/>
      <c r="BN168" s="15">
        <f>IF($Z168="NN",VLOOKUP("N",ylfactors,MATCH(BN$7,'Proposed Factors'!$J$3:$P$3,0),FALSE),IF('Query Result 1'!$Y168&lt;49,VLOOKUP("YA",ylfactors,MATCH(BN$7,'Proposed Factors'!$J$3:$P$3,0),FALSE),VLOOKUP("YB",ylfactors,MATCH(BN$7,'Proposed Factors'!$J$3:$P$3,0),FALSE)))</f>
        <v>1</v>
      </c>
      <c r="BO168" s="15">
        <f>IF($Z168="NN",VLOOKUP("N",ylfactors,MATCH(BO$7,'Proposed Factors'!$J$3:$P$3,0),FALSE),IF('Query Result 1'!$Y168&lt;49,VLOOKUP("YA",ylfactors,MATCH(BO$7,'Proposed Factors'!$J$3:$P$3,0),FALSE),VLOOKUP("YB",ylfactors,MATCH(BO$7,'Proposed Factors'!$J$3:$P$3,0),FALSE)))</f>
        <v>1</v>
      </c>
      <c r="BP168" s="15">
        <f>IF($Z168="NN",VLOOKUP("N",ylfactors,MATCH(BP$7,'Proposed Factors'!$J$3:$P$3,0),FALSE),IF('Query Result 1'!$Y168&lt;49,VLOOKUP("YA",ylfactors,MATCH(BP$7,'Proposed Factors'!$J$3:$P$3,0),FALSE),VLOOKUP("YB",ylfactors,MATCH(BP$7,'Proposed Factors'!$J$3:$P$3,0),FALSE)))</f>
        <v>1</v>
      </c>
      <c r="BQ168" s="15">
        <f>IF($Z168="NN",VLOOKUP("N",ylfactors,MATCH(BQ$7,'Proposed Factors'!$J$3:$P$3,0),FALSE),IF('Query Result 1'!$Y168&lt;49,VLOOKUP("YA",ylfactors,MATCH(BQ$7,'Proposed Factors'!$J$3:$P$3,0),FALSE),VLOOKUP("YB",ylfactors,MATCH(BQ$7,'Proposed Factors'!$J$3:$P$3,0),FALSE)))</f>
        <v>1</v>
      </c>
      <c r="BR168" s="15">
        <f>IF($Z168="NN",VLOOKUP("N",ylfactors,MATCH(BR$7,'Proposed Factors'!$J$3:$P$3,0),FALSE),IF('Query Result 1'!$Y168&lt;49,VLOOKUP("YA",ylfactors,MATCH(BR$7,'Proposed Factors'!$J$3:$P$3,0),FALSE),VLOOKUP("YB",ylfactors,MATCH(BR$7,'Proposed Factors'!$J$3:$P$3,0),FALSE)))</f>
        <v>1</v>
      </c>
      <c r="BS168" s="15"/>
      <c r="BT168" s="15" t="e">
        <f>IF($AA168="NN",1,IF($AA168="YY",VLOOKUP("YY",gsdfactors,MATCH(BT$7,'Proposed Factors'!$J$11:$P$11,0),FALSE),VLOOKUP(CONCATENATE($Z168,$AA168),gsdfactors,MATCH(BT$7,'Proposed Factors'!$J$11:$P$11,0),FALSE)))</f>
        <v>#N/A</v>
      </c>
      <c r="BU168" s="15" t="e">
        <f>IF($AA168="NN",1,IF($AA168="YY",VLOOKUP("YY",gsdfactors,MATCH(BU$7,'Proposed Factors'!$J$11:$P$11,0),FALSE),VLOOKUP(CONCATENATE($Z168,$AA168),gsdfactors,MATCH(BU$7,'Proposed Factors'!$J$11:$P$11,0),FALSE)))</f>
        <v>#N/A</v>
      </c>
      <c r="BV168" s="15" t="e">
        <f>IF($AA168="NN",1,IF($AA168="YY",VLOOKUP("YY",gsdfactors,MATCH(BV$7,'Proposed Factors'!$J$11:$P$11,0),FALSE),VLOOKUP(CONCATENATE($Z168,$AA168),gsdfactors,MATCH(BV$7,'Proposed Factors'!$J$11:$P$11,0),FALSE)))</f>
        <v>#N/A</v>
      </c>
      <c r="BW168" s="15" t="e">
        <f>IF($AA168="NN",1,IF($AA168="YY",VLOOKUP("YY",gsdfactors,MATCH(BW$7,'Proposed Factors'!$J$11:$P$11,0),FALSE),VLOOKUP(CONCATENATE($Z168,$AA168),gsdfactors,MATCH(BW$7,'Proposed Factors'!$J$11:$P$11,0),FALSE)))</f>
        <v>#N/A</v>
      </c>
      <c r="BX168" s="15" t="e">
        <f>IF($AA168="NN",1,IF($AA168="YY",VLOOKUP("YY",gsdfactors,MATCH(BX$7,'Proposed Factors'!$J$11:$P$11,0),FALSE),VLOOKUP(CONCATENATE($Z168,$AA168),gsdfactors,MATCH(BX$7,'Proposed Factors'!$J$11:$P$11,0),FALSE)))</f>
        <v>#N/A</v>
      </c>
      <c r="BZ168" s="55" t="e">
        <f t="shared" si="134"/>
        <v>#N/A</v>
      </c>
      <c r="CA168" s="55" t="e">
        <f t="shared" si="135"/>
        <v>#N/A</v>
      </c>
      <c r="CB168" s="55" t="e">
        <f t="shared" si="136"/>
        <v>#N/A</v>
      </c>
      <c r="CC168" s="55" t="e">
        <f t="shared" si="137"/>
        <v>#N/A</v>
      </c>
      <c r="CD168" s="55" t="e">
        <f t="shared" si="138"/>
        <v>#N/A</v>
      </c>
      <c r="CF168" s="55" t="e">
        <f t="shared" si="139"/>
        <v>#N/A</v>
      </c>
      <c r="CG168" s="55" t="e">
        <f t="shared" si="140"/>
        <v>#N/A</v>
      </c>
      <c r="CH168" s="55" t="e">
        <f t="shared" si="141"/>
        <v>#N/A</v>
      </c>
      <c r="CI168" s="55" t="e">
        <f t="shared" si="142"/>
        <v>#N/A</v>
      </c>
      <c r="CJ168" s="55" t="e">
        <f t="shared" si="143"/>
        <v>#N/A</v>
      </c>
      <c r="CL168" s="55" t="str">
        <f t="shared" si="144"/>
        <v>46FM</v>
      </c>
      <c r="CM168" s="58">
        <f t="shared" si="145"/>
        <v>4.6594432660922828E-3</v>
      </c>
      <c r="CN168" s="58">
        <f t="shared" si="146"/>
        <v>5.8033332407379911E-3</v>
      </c>
      <c r="CO168" s="58">
        <f t="shared" si="147"/>
        <v>5.0516818029357619E-3</v>
      </c>
      <c r="CP168" s="58">
        <f t="shared" si="148"/>
        <v>5.1183850123935008E-3</v>
      </c>
      <c r="CQ168" s="58">
        <f t="shared" si="149"/>
        <v>4.7183224170919908E-3</v>
      </c>
      <c r="CR168" s="5">
        <f t="shared" si="179"/>
        <v>0.80135630621196763</v>
      </c>
      <c r="CS168" s="5">
        <f t="shared" si="180"/>
        <v>0.77368240284223988</v>
      </c>
      <c r="CT168" s="5">
        <f t="shared" si="181"/>
        <v>0.85643406463162031</v>
      </c>
      <c r="CU168" s="5">
        <f t="shared" si="182"/>
        <v>0.84463578452568788</v>
      </c>
      <c r="CV168" s="5">
        <f t="shared" si="183"/>
        <v>0.8294814663213993</v>
      </c>
    </row>
    <row r="169" spans="1:100" x14ac:dyDescent="0.25">
      <c r="A169" s="174" t="str">
        <f t="shared" si="150"/>
        <v>NNNN</v>
      </c>
      <c r="B169" s="174" t="str">
        <f t="shared" si="151"/>
        <v>NNNN</v>
      </c>
      <c r="C169" s="29" t="str">
        <f t="shared" si="152"/>
        <v>NN</v>
      </c>
      <c r="D169" s="29" t="str">
        <f t="shared" si="153"/>
        <v>N</v>
      </c>
      <c r="E169" s="29" t="str">
        <f t="shared" si="128"/>
        <v>N</v>
      </c>
      <c r="F169" s="175" t="s">
        <v>5</v>
      </c>
      <c r="G169" s="175" t="s">
        <v>6</v>
      </c>
      <c r="H169" s="175" t="s">
        <v>8</v>
      </c>
      <c r="I169" s="176">
        <v>50</v>
      </c>
      <c r="J169" s="175" t="s">
        <v>5</v>
      </c>
      <c r="K169" s="175" t="s">
        <v>5</v>
      </c>
      <c r="L169" s="176">
        <v>1064</v>
      </c>
      <c r="M169" s="176">
        <v>696</v>
      </c>
      <c r="N169" s="176">
        <v>923</v>
      </c>
      <c r="O169" s="176">
        <v>824</v>
      </c>
      <c r="P169" s="176">
        <v>1043</v>
      </c>
      <c r="Q169" s="1"/>
      <c r="R169" s="13" t="s">
        <v>302</v>
      </c>
      <c r="S169" s="35">
        <v>8041</v>
      </c>
      <c r="T169" s="35">
        <v>5297</v>
      </c>
      <c r="U169" s="35">
        <v>7377</v>
      </c>
      <c r="V169" s="35">
        <v>7223</v>
      </c>
      <c r="W169" s="35">
        <v>7954</v>
      </c>
      <c r="X169" s="35"/>
      <c r="Y169" s="53">
        <f t="shared" si="154"/>
        <v>46</v>
      </c>
      <c r="Z169" s="52" t="str">
        <f t="shared" si="155"/>
        <v>FS</v>
      </c>
      <c r="AA169" s="52" t="str">
        <f t="shared" si="156"/>
        <v>FS</v>
      </c>
      <c r="AB169" s="1"/>
      <c r="AC169" s="128">
        <f t="shared" si="157"/>
        <v>2.2329449492012659E-3</v>
      </c>
      <c r="AD169" s="128">
        <f t="shared" si="158"/>
        <v>2.5369527256077526E-3</v>
      </c>
      <c r="AE169" s="128">
        <f t="shared" si="159"/>
        <v>2.3610147402595739E-3</v>
      </c>
      <c r="AF169" s="128">
        <f t="shared" si="160"/>
        <v>2.3925766855111478E-3</v>
      </c>
      <c r="AG169" s="128">
        <f t="shared" si="161"/>
        <v>2.2549742537733394E-3</v>
      </c>
      <c r="AI169" s="129">
        <f t="shared" si="186"/>
        <v>0.86499999999999999</v>
      </c>
      <c r="AJ169" s="51">
        <f t="shared" si="186"/>
        <v>0.82699999999999996</v>
      </c>
      <c r="AK169" s="48">
        <f t="shared" si="186"/>
        <v>0.90800000000000003</v>
      </c>
      <c r="AL169" s="51">
        <f t="shared" si="186"/>
        <v>0.89600000000000002</v>
      </c>
      <c r="AM169" s="49">
        <f t="shared" si="186"/>
        <v>0.872</v>
      </c>
      <c r="AN169" s="15"/>
      <c r="AO169" s="106">
        <f t="shared" si="129"/>
        <v>0.80135630621196763</v>
      </c>
      <c r="AP169" s="106">
        <f t="shared" si="130"/>
        <v>0.77368240284223988</v>
      </c>
      <c r="AQ169" s="106">
        <f t="shared" si="131"/>
        <v>0.85643406463162031</v>
      </c>
      <c r="AR169" s="106">
        <f t="shared" si="132"/>
        <v>0.84463578452568788</v>
      </c>
      <c r="AS169" s="106">
        <f t="shared" si="133"/>
        <v>0.8294814663213993</v>
      </c>
      <c r="AT169" s="15"/>
      <c r="AU169" s="106">
        <f t="shared" si="169"/>
        <v>-0.19864369378803237</v>
      </c>
      <c r="AV169" s="106">
        <f t="shared" si="170"/>
        <v>-0.22631759715776012</v>
      </c>
      <c r="AW169" s="106">
        <f t="shared" si="171"/>
        <v>-0.14356593536837969</v>
      </c>
      <c r="AX169" s="106">
        <f t="shared" si="172"/>
        <v>-0.15536421547431212</v>
      </c>
      <c r="AY169" s="106">
        <f t="shared" si="173"/>
        <v>-0.1705185336786007</v>
      </c>
      <c r="AZ169" s="15"/>
      <c r="BA169" s="106">
        <f t="shared" si="162"/>
        <v>-0.19864369378803237</v>
      </c>
      <c r="BB169" s="106">
        <f t="shared" si="163"/>
        <v>-0.22631759715776012</v>
      </c>
      <c r="BC169" s="106">
        <f t="shared" si="164"/>
        <v>-0.14356593536837969</v>
      </c>
      <c r="BD169" s="107">
        <f t="shared" si="165"/>
        <v>-0.15536421547431212</v>
      </c>
      <c r="BE169" s="106">
        <f t="shared" si="166"/>
        <v>-0.1705185336786007</v>
      </c>
      <c r="BF169" s="109"/>
      <c r="BG169" s="223" t="str">
        <f t="shared" si="167"/>
        <v>46XX</v>
      </c>
      <c r="BH169" s="106">
        <f t="shared" si="174"/>
        <v>0.80135630621196763</v>
      </c>
      <c r="BI169" s="106">
        <f t="shared" si="175"/>
        <v>0.77368240284223988</v>
      </c>
      <c r="BJ169" s="106">
        <f t="shared" si="176"/>
        <v>0.85643406463162031</v>
      </c>
      <c r="BK169" s="106">
        <f t="shared" si="177"/>
        <v>0.84463578452568788</v>
      </c>
      <c r="BL169" s="106">
        <f t="shared" si="178"/>
        <v>0.8294814663213993</v>
      </c>
      <c r="BM169" s="109"/>
      <c r="BN169" s="15">
        <f>IF($Z169="NN",VLOOKUP("N",ylfactors,MATCH(BN$7,'Proposed Factors'!$J$3:$P$3,0),FALSE),IF('Query Result 1'!$Y169&lt;49,VLOOKUP("YA",ylfactors,MATCH(BN$7,'Proposed Factors'!$J$3:$P$3,0),FALSE),VLOOKUP("YB",ylfactors,MATCH(BN$7,'Proposed Factors'!$J$3:$P$3,0),FALSE)))</f>
        <v>1</v>
      </c>
      <c r="BO169" s="15">
        <f>IF($Z169="NN",VLOOKUP("N",ylfactors,MATCH(BO$7,'Proposed Factors'!$J$3:$P$3,0),FALSE),IF('Query Result 1'!$Y169&lt;49,VLOOKUP("YA",ylfactors,MATCH(BO$7,'Proposed Factors'!$J$3:$P$3,0),FALSE),VLOOKUP("YB",ylfactors,MATCH(BO$7,'Proposed Factors'!$J$3:$P$3,0),FALSE)))</f>
        <v>1</v>
      </c>
      <c r="BP169" s="15">
        <f>IF($Z169="NN",VLOOKUP("N",ylfactors,MATCH(BP$7,'Proposed Factors'!$J$3:$P$3,0),FALSE),IF('Query Result 1'!$Y169&lt;49,VLOOKUP("YA",ylfactors,MATCH(BP$7,'Proposed Factors'!$J$3:$P$3,0),FALSE),VLOOKUP("YB",ylfactors,MATCH(BP$7,'Proposed Factors'!$J$3:$P$3,0),FALSE)))</f>
        <v>1</v>
      </c>
      <c r="BQ169" s="15">
        <f>IF($Z169="NN",VLOOKUP("N",ylfactors,MATCH(BQ$7,'Proposed Factors'!$J$3:$P$3,0),FALSE),IF('Query Result 1'!$Y169&lt;49,VLOOKUP("YA",ylfactors,MATCH(BQ$7,'Proposed Factors'!$J$3:$P$3,0),FALSE),VLOOKUP("YB",ylfactors,MATCH(BQ$7,'Proposed Factors'!$J$3:$P$3,0),FALSE)))</f>
        <v>1</v>
      </c>
      <c r="BR169" s="15">
        <f>IF($Z169="NN",VLOOKUP("N",ylfactors,MATCH(BR$7,'Proposed Factors'!$J$3:$P$3,0),FALSE),IF('Query Result 1'!$Y169&lt;49,VLOOKUP("YA",ylfactors,MATCH(BR$7,'Proposed Factors'!$J$3:$P$3,0),FALSE),VLOOKUP("YB",ylfactors,MATCH(BR$7,'Proposed Factors'!$J$3:$P$3,0),FALSE)))</f>
        <v>1</v>
      </c>
      <c r="BS169" s="15"/>
      <c r="BT169" s="15" t="e">
        <f>IF($AA169="NN",1,IF($AA169="YY",VLOOKUP("YY",gsdfactors,MATCH(BT$7,'Proposed Factors'!$J$11:$P$11,0),FALSE),VLOOKUP(CONCATENATE($Z169,$AA169),gsdfactors,MATCH(BT$7,'Proposed Factors'!$J$11:$P$11,0),FALSE)))</f>
        <v>#N/A</v>
      </c>
      <c r="BU169" s="15" t="e">
        <f>IF($AA169="NN",1,IF($AA169="YY",VLOOKUP("YY",gsdfactors,MATCH(BU$7,'Proposed Factors'!$J$11:$P$11,0),FALSE),VLOOKUP(CONCATENATE($Z169,$AA169),gsdfactors,MATCH(BU$7,'Proposed Factors'!$J$11:$P$11,0),FALSE)))</f>
        <v>#N/A</v>
      </c>
      <c r="BV169" s="15" t="e">
        <f>IF($AA169="NN",1,IF($AA169="YY",VLOOKUP("YY",gsdfactors,MATCH(BV$7,'Proposed Factors'!$J$11:$P$11,0),FALSE),VLOOKUP(CONCATENATE($Z169,$AA169),gsdfactors,MATCH(BV$7,'Proposed Factors'!$J$11:$P$11,0),FALSE)))</f>
        <v>#N/A</v>
      </c>
      <c r="BW169" s="15" t="e">
        <f>IF($AA169="NN",1,IF($AA169="YY",VLOOKUP("YY",gsdfactors,MATCH(BW$7,'Proposed Factors'!$J$11:$P$11,0),FALSE),VLOOKUP(CONCATENATE($Z169,$AA169),gsdfactors,MATCH(BW$7,'Proposed Factors'!$J$11:$P$11,0),FALSE)))</f>
        <v>#N/A</v>
      </c>
      <c r="BX169" s="15" t="e">
        <f>IF($AA169="NN",1,IF($AA169="YY",VLOOKUP("YY",gsdfactors,MATCH(BX$7,'Proposed Factors'!$J$11:$P$11,0),FALSE),VLOOKUP(CONCATENATE($Z169,$AA169),gsdfactors,MATCH(BX$7,'Proposed Factors'!$J$11:$P$11,0),FALSE)))</f>
        <v>#N/A</v>
      </c>
      <c r="BZ169" s="55" t="e">
        <f t="shared" si="134"/>
        <v>#N/A</v>
      </c>
      <c r="CA169" s="55" t="e">
        <f t="shared" si="135"/>
        <v>#N/A</v>
      </c>
      <c r="CB169" s="55" t="e">
        <f t="shared" si="136"/>
        <v>#N/A</v>
      </c>
      <c r="CC169" s="55" t="e">
        <f t="shared" si="137"/>
        <v>#N/A</v>
      </c>
      <c r="CD169" s="55" t="e">
        <f t="shared" si="138"/>
        <v>#N/A</v>
      </c>
      <c r="CF169" s="55" t="e">
        <f t="shared" si="139"/>
        <v>#N/A</v>
      </c>
      <c r="CG169" s="55" t="e">
        <f t="shared" si="140"/>
        <v>#N/A</v>
      </c>
      <c r="CH169" s="55" t="e">
        <f t="shared" si="141"/>
        <v>#N/A</v>
      </c>
      <c r="CI169" s="55" t="e">
        <f t="shared" si="142"/>
        <v>#N/A</v>
      </c>
      <c r="CJ169" s="55" t="e">
        <f t="shared" si="143"/>
        <v>#N/A</v>
      </c>
      <c r="CL169" s="55" t="str">
        <f t="shared" si="144"/>
        <v>46FS</v>
      </c>
      <c r="CM169" s="58">
        <f t="shared" si="145"/>
        <v>2.2329449492012659E-3</v>
      </c>
      <c r="CN169" s="58">
        <f t="shared" si="146"/>
        <v>2.5369527256077526E-3</v>
      </c>
      <c r="CO169" s="58">
        <f t="shared" si="147"/>
        <v>2.3610147402595739E-3</v>
      </c>
      <c r="CP169" s="58">
        <f t="shared" si="148"/>
        <v>2.3925766855111478E-3</v>
      </c>
      <c r="CQ169" s="58">
        <f t="shared" si="149"/>
        <v>2.2549742537733394E-3</v>
      </c>
      <c r="CR169" s="5">
        <f t="shared" si="179"/>
        <v>0.80135630621196763</v>
      </c>
      <c r="CS169" s="5">
        <f t="shared" si="180"/>
        <v>0.77368240284223988</v>
      </c>
      <c r="CT169" s="5">
        <f t="shared" si="181"/>
        <v>0.85643406463162031</v>
      </c>
      <c r="CU169" s="5">
        <f t="shared" si="182"/>
        <v>0.84463578452568788</v>
      </c>
      <c r="CV169" s="5">
        <f t="shared" si="183"/>
        <v>0.8294814663213993</v>
      </c>
    </row>
    <row r="170" spans="1:100" x14ac:dyDescent="0.25">
      <c r="A170" s="174" t="str">
        <f t="shared" si="150"/>
        <v>NNNN</v>
      </c>
      <c r="B170" s="174" t="str">
        <f t="shared" si="151"/>
        <v>NNNN</v>
      </c>
      <c r="C170" s="29" t="str">
        <f t="shared" si="152"/>
        <v>NN</v>
      </c>
      <c r="D170" s="29" t="str">
        <f t="shared" si="153"/>
        <v>N</v>
      </c>
      <c r="E170" s="29" t="str">
        <f t="shared" si="128"/>
        <v>N</v>
      </c>
      <c r="F170" s="175" t="s">
        <v>5</v>
      </c>
      <c r="G170" s="175" t="s">
        <v>6</v>
      </c>
      <c r="H170" s="175" t="s">
        <v>8</v>
      </c>
      <c r="I170" s="176">
        <v>51</v>
      </c>
      <c r="J170" s="175" t="s">
        <v>5</v>
      </c>
      <c r="K170" s="175" t="s">
        <v>5</v>
      </c>
      <c r="L170" s="176">
        <v>1025</v>
      </c>
      <c r="M170" s="176">
        <v>651</v>
      </c>
      <c r="N170" s="176">
        <v>902</v>
      </c>
      <c r="O170" s="176">
        <v>810</v>
      </c>
      <c r="P170" s="176">
        <v>1006</v>
      </c>
      <c r="Q170" s="1"/>
      <c r="R170" s="13" t="s">
        <v>386</v>
      </c>
      <c r="S170" s="35">
        <v>16255</v>
      </c>
      <c r="T170" s="35">
        <v>11158</v>
      </c>
      <c r="U170" s="35">
        <v>14578</v>
      </c>
      <c r="V170" s="35">
        <v>14161</v>
      </c>
      <c r="W170" s="35">
        <v>16046</v>
      </c>
      <c r="X170" s="35"/>
      <c r="Y170" s="53">
        <f t="shared" si="154"/>
        <v>46</v>
      </c>
      <c r="Z170" s="52" t="str">
        <f t="shared" si="155"/>
        <v>MM</v>
      </c>
      <c r="AA170" s="52" t="str">
        <f t="shared" si="156"/>
        <v>MM</v>
      </c>
      <c r="AB170" s="1"/>
      <c r="AC170" s="128">
        <f t="shared" si="157"/>
        <v>4.5139311216598156E-3</v>
      </c>
      <c r="AD170" s="128">
        <f t="shared" si="158"/>
        <v>5.3440284146368333E-3</v>
      </c>
      <c r="AE170" s="128">
        <f t="shared" si="159"/>
        <v>4.6657005399897075E-3</v>
      </c>
      <c r="AF170" s="128">
        <f t="shared" si="160"/>
        <v>4.6907487807729981E-3</v>
      </c>
      <c r="AG170" s="128">
        <f t="shared" si="161"/>
        <v>4.5490717721960033E-3</v>
      </c>
      <c r="AI170" s="129">
        <f t="shared" si="186"/>
        <v>0.86499999999999999</v>
      </c>
      <c r="AJ170" s="51">
        <f t="shared" si="186"/>
        <v>0.82699999999999996</v>
      </c>
      <c r="AK170" s="48">
        <f t="shared" si="186"/>
        <v>0.90800000000000003</v>
      </c>
      <c r="AL170" s="51">
        <f t="shared" si="186"/>
        <v>0.89600000000000002</v>
      </c>
      <c r="AM170" s="49">
        <f t="shared" si="186"/>
        <v>0.872</v>
      </c>
      <c r="AN170" s="15"/>
      <c r="AO170" s="106">
        <f t="shared" si="129"/>
        <v>0.80135630621196763</v>
      </c>
      <c r="AP170" s="106">
        <f t="shared" si="130"/>
        <v>0.77368240284223988</v>
      </c>
      <c r="AQ170" s="106">
        <f t="shared" si="131"/>
        <v>0.85643406463162031</v>
      </c>
      <c r="AR170" s="106">
        <f t="shared" si="132"/>
        <v>0.84463578452568788</v>
      </c>
      <c r="AS170" s="106">
        <f t="shared" si="133"/>
        <v>0.8294814663213993</v>
      </c>
      <c r="AT170" s="15"/>
      <c r="AU170" s="106">
        <f t="shared" si="169"/>
        <v>-0.19864369378803237</v>
      </c>
      <c r="AV170" s="106">
        <f t="shared" si="170"/>
        <v>-0.22631759715776012</v>
      </c>
      <c r="AW170" s="106">
        <f t="shared" si="171"/>
        <v>-0.14356593536837969</v>
      </c>
      <c r="AX170" s="106">
        <f t="shared" si="172"/>
        <v>-0.15536421547431212</v>
      </c>
      <c r="AY170" s="106">
        <f t="shared" si="173"/>
        <v>-0.1705185336786007</v>
      </c>
      <c r="AZ170" s="15"/>
      <c r="BA170" s="106">
        <f t="shared" si="162"/>
        <v>-0.19864369378803237</v>
      </c>
      <c r="BB170" s="106">
        <f t="shared" si="163"/>
        <v>-0.22631759715776012</v>
      </c>
      <c r="BC170" s="106">
        <f t="shared" si="164"/>
        <v>-0.14356593536837969</v>
      </c>
      <c r="BD170" s="107">
        <f t="shared" si="165"/>
        <v>-0.15536421547431212</v>
      </c>
      <c r="BE170" s="106">
        <f t="shared" si="166"/>
        <v>-0.1705185336786007</v>
      </c>
      <c r="BF170" s="109"/>
      <c r="BG170" s="223" t="str">
        <f t="shared" si="167"/>
        <v>46XX</v>
      </c>
      <c r="BH170" s="106">
        <f t="shared" si="174"/>
        <v>0.80135630621196763</v>
      </c>
      <c r="BI170" s="106">
        <f t="shared" si="175"/>
        <v>0.77368240284223988</v>
      </c>
      <c r="BJ170" s="106">
        <f t="shared" si="176"/>
        <v>0.85643406463162031</v>
      </c>
      <c r="BK170" s="106">
        <f t="shared" si="177"/>
        <v>0.84463578452568788</v>
      </c>
      <c r="BL170" s="106">
        <f t="shared" si="178"/>
        <v>0.8294814663213993</v>
      </c>
      <c r="BM170" s="109"/>
      <c r="BN170" s="15">
        <f>IF($Z170="NN",VLOOKUP("N",ylfactors,MATCH(BN$7,'Proposed Factors'!$J$3:$P$3,0),FALSE),IF('Query Result 1'!$Y170&lt;49,VLOOKUP("YA",ylfactors,MATCH(BN$7,'Proposed Factors'!$J$3:$P$3,0),FALSE),VLOOKUP("YB",ylfactors,MATCH(BN$7,'Proposed Factors'!$J$3:$P$3,0),FALSE)))</f>
        <v>1</v>
      </c>
      <c r="BO170" s="15">
        <f>IF($Z170="NN",VLOOKUP("N",ylfactors,MATCH(BO$7,'Proposed Factors'!$J$3:$P$3,0),FALSE),IF('Query Result 1'!$Y170&lt;49,VLOOKUP("YA",ylfactors,MATCH(BO$7,'Proposed Factors'!$J$3:$P$3,0),FALSE),VLOOKUP("YB",ylfactors,MATCH(BO$7,'Proposed Factors'!$J$3:$P$3,0),FALSE)))</f>
        <v>1</v>
      </c>
      <c r="BP170" s="15">
        <f>IF($Z170="NN",VLOOKUP("N",ylfactors,MATCH(BP$7,'Proposed Factors'!$J$3:$P$3,0),FALSE),IF('Query Result 1'!$Y170&lt;49,VLOOKUP("YA",ylfactors,MATCH(BP$7,'Proposed Factors'!$J$3:$P$3,0),FALSE),VLOOKUP("YB",ylfactors,MATCH(BP$7,'Proposed Factors'!$J$3:$P$3,0),FALSE)))</f>
        <v>1</v>
      </c>
      <c r="BQ170" s="15">
        <f>IF($Z170="NN",VLOOKUP("N",ylfactors,MATCH(BQ$7,'Proposed Factors'!$J$3:$P$3,0),FALSE),IF('Query Result 1'!$Y170&lt;49,VLOOKUP("YA",ylfactors,MATCH(BQ$7,'Proposed Factors'!$J$3:$P$3,0),FALSE),VLOOKUP("YB",ylfactors,MATCH(BQ$7,'Proposed Factors'!$J$3:$P$3,0),FALSE)))</f>
        <v>1</v>
      </c>
      <c r="BR170" s="15">
        <f>IF($Z170="NN",VLOOKUP("N",ylfactors,MATCH(BR$7,'Proposed Factors'!$J$3:$P$3,0),FALSE),IF('Query Result 1'!$Y170&lt;49,VLOOKUP("YA",ylfactors,MATCH(BR$7,'Proposed Factors'!$J$3:$P$3,0),FALSE),VLOOKUP("YB",ylfactors,MATCH(BR$7,'Proposed Factors'!$J$3:$P$3,0),FALSE)))</f>
        <v>1</v>
      </c>
      <c r="BS170" s="15"/>
      <c r="BT170" s="15" t="e">
        <f>IF($AA170="NN",1,IF($AA170="YY",VLOOKUP("YY",gsdfactors,MATCH(BT$7,'Proposed Factors'!$J$11:$P$11,0),FALSE),VLOOKUP(CONCATENATE($Z170,$AA170),gsdfactors,MATCH(BT$7,'Proposed Factors'!$J$11:$P$11,0),FALSE)))</f>
        <v>#N/A</v>
      </c>
      <c r="BU170" s="15" t="e">
        <f>IF($AA170="NN",1,IF($AA170="YY",VLOOKUP("YY",gsdfactors,MATCH(BU$7,'Proposed Factors'!$J$11:$P$11,0),FALSE),VLOOKUP(CONCATENATE($Z170,$AA170),gsdfactors,MATCH(BU$7,'Proposed Factors'!$J$11:$P$11,0),FALSE)))</f>
        <v>#N/A</v>
      </c>
      <c r="BV170" s="15" t="e">
        <f>IF($AA170="NN",1,IF($AA170="YY",VLOOKUP("YY",gsdfactors,MATCH(BV$7,'Proposed Factors'!$J$11:$P$11,0),FALSE),VLOOKUP(CONCATENATE($Z170,$AA170),gsdfactors,MATCH(BV$7,'Proposed Factors'!$J$11:$P$11,0),FALSE)))</f>
        <v>#N/A</v>
      </c>
      <c r="BW170" s="15" t="e">
        <f>IF($AA170="NN",1,IF($AA170="YY",VLOOKUP("YY",gsdfactors,MATCH(BW$7,'Proposed Factors'!$J$11:$P$11,0),FALSE),VLOOKUP(CONCATENATE($Z170,$AA170),gsdfactors,MATCH(BW$7,'Proposed Factors'!$J$11:$P$11,0),FALSE)))</f>
        <v>#N/A</v>
      </c>
      <c r="BX170" s="15" t="e">
        <f>IF($AA170="NN",1,IF($AA170="YY",VLOOKUP("YY",gsdfactors,MATCH(BX$7,'Proposed Factors'!$J$11:$P$11,0),FALSE),VLOOKUP(CONCATENATE($Z170,$AA170),gsdfactors,MATCH(BX$7,'Proposed Factors'!$J$11:$P$11,0),FALSE)))</f>
        <v>#N/A</v>
      </c>
      <c r="BZ170" s="55" t="e">
        <f t="shared" si="134"/>
        <v>#N/A</v>
      </c>
      <c r="CA170" s="55" t="e">
        <f t="shared" si="135"/>
        <v>#N/A</v>
      </c>
      <c r="CB170" s="55" t="e">
        <f t="shared" si="136"/>
        <v>#N/A</v>
      </c>
      <c r="CC170" s="55" t="e">
        <f t="shared" si="137"/>
        <v>#N/A</v>
      </c>
      <c r="CD170" s="55" t="e">
        <f t="shared" si="138"/>
        <v>#N/A</v>
      </c>
      <c r="CF170" s="55" t="e">
        <f t="shared" si="139"/>
        <v>#N/A</v>
      </c>
      <c r="CG170" s="55" t="e">
        <f t="shared" si="140"/>
        <v>#N/A</v>
      </c>
      <c r="CH170" s="55" t="e">
        <f t="shared" si="141"/>
        <v>#N/A</v>
      </c>
      <c r="CI170" s="55" t="e">
        <f t="shared" si="142"/>
        <v>#N/A</v>
      </c>
      <c r="CJ170" s="55" t="e">
        <f t="shared" si="143"/>
        <v>#N/A</v>
      </c>
      <c r="CL170" s="55" t="str">
        <f t="shared" si="144"/>
        <v>46MM</v>
      </c>
      <c r="CM170" s="58">
        <f t="shared" si="145"/>
        <v>4.5139311216598156E-3</v>
      </c>
      <c r="CN170" s="58">
        <f t="shared" si="146"/>
        <v>5.3440284146368333E-3</v>
      </c>
      <c r="CO170" s="58">
        <f t="shared" si="147"/>
        <v>4.6657005399897075E-3</v>
      </c>
      <c r="CP170" s="58">
        <f t="shared" si="148"/>
        <v>4.6907487807729981E-3</v>
      </c>
      <c r="CQ170" s="58">
        <f t="shared" si="149"/>
        <v>4.5490717721960033E-3</v>
      </c>
      <c r="CR170" s="5">
        <f t="shared" si="179"/>
        <v>0.80135630621196763</v>
      </c>
      <c r="CS170" s="5">
        <f t="shared" si="180"/>
        <v>0.77368240284223988</v>
      </c>
      <c r="CT170" s="5">
        <f t="shared" si="181"/>
        <v>0.85643406463162031</v>
      </c>
      <c r="CU170" s="5">
        <f t="shared" si="182"/>
        <v>0.84463578452568788</v>
      </c>
      <c r="CV170" s="5">
        <f t="shared" si="183"/>
        <v>0.8294814663213993</v>
      </c>
    </row>
    <row r="171" spans="1:100" x14ac:dyDescent="0.25">
      <c r="A171" s="174" t="str">
        <f t="shared" si="150"/>
        <v>NNNN</v>
      </c>
      <c r="B171" s="174" t="str">
        <f t="shared" si="151"/>
        <v>NNNN</v>
      </c>
      <c r="C171" s="29" t="str">
        <f t="shared" si="152"/>
        <v>NN</v>
      </c>
      <c r="D171" s="29" t="str">
        <f t="shared" si="153"/>
        <v>N</v>
      </c>
      <c r="E171" s="29" t="str">
        <f t="shared" si="128"/>
        <v>N</v>
      </c>
      <c r="F171" s="175" t="s">
        <v>5</v>
      </c>
      <c r="G171" s="175" t="s">
        <v>6</v>
      </c>
      <c r="H171" s="175" t="s">
        <v>8</v>
      </c>
      <c r="I171" s="176">
        <v>52</v>
      </c>
      <c r="J171" s="175" t="s">
        <v>5</v>
      </c>
      <c r="K171" s="175" t="s">
        <v>5</v>
      </c>
      <c r="L171" s="176">
        <v>950</v>
      </c>
      <c r="M171" s="176">
        <v>613</v>
      </c>
      <c r="N171" s="176">
        <v>848</v>
      </c>
      <c r="O171" s="176">
        <v>748</v>
      </c>
      <c r="P171" s="176">
        <v>935</v>
      </c>
      <c r="Q171" s="1"/>
      <c r="R171" s="13" t="s">
        <v>470</v>
      </c>
      <c r="S171" s="35">
        <v>6126</v>
      </c>
      <c r="T171" s="35">
        <v>3589</v>
      </c>
      <c r="U171" s="35">
        <v>4930</v>
      </c>
      <c r="V171" s="35">
        <v>4684</v>
      </c>
      <c r="W171" s="35">
        <v>5942</v>
      </c>
      <c r="X171" s="35"/>
      <c r="Y171" s="53">
        <f t="shared" si="154"/>
        <v>46</v>
      </c>
      <c r="Z171" s="52" t="str">
        <f t="shared" si="155"/>
        <v>MS</v>
      </c>
      <c r="AA171" s="52" t="str">
        <f t="shared" si="156"/>
        <v>MS</v>
      </c>
      <c r="AB171" s="1"/>
      <c r="AC171" s="128">
        <f t="shared" si="157"/>
        <v>1.701159154185668E-3</v>
      </c>
      <c r="AD171" s="128">
        <f t="shared" si="158"/>
        <v>1.7189207725516755E-3</v>
      </c>
      <c r="AE171" s="128">
        <f t="shared" si="159"/>
        <v>1.5778504364212687E-3</v>
      </c>
      <c r="AF171" s="128">
        <f t="shared" si="160"/>
        <v>1.5515477218516153E-3</v>
      </c>
      <c r="AG171" s="128">
        <f t="shared" si="161"/>
        <v>1.6845683952629099E-3</v>
      </c>
      <c r="AI171" s="129">
        <f t="shared" si="186"/>
        <v>0.86499999999999999</v>
      </c>
      <c r="AJ171" s="51">
        <f t="shared" si="186"/>
        <v>0.82699999999999996</v>
      </c>
      <c r="AK171" s="48">
        <f t="shared" si="186"/>
        <v>0.90800000000000003</v>
      </c>
      <c r="AL171" s="51">
        <f t="shared" si="186"/>
        <v>0.89600000000000002</v>
      </c>
      <c r="AM171" s="49">
        <f t="shared" si="186"/>
        <v>0.872</v>
      </c>
      <c r="AN171" s="15"/>
      <c r="AO171" s="106">
        <f t="shared" si="129"/>
        <v>0.80135630621196763</v>
      </c>
      <c r="AP171" s="106">
        <f t="shared" si="130"/>
        <v>0.77368240284223988</v>
      </c>
      <c r="AQ171" s="106">
        <f t="shared" si="131"/>
        <v>0.85643406463162031</v>
      </c>
      <c r="AR171" s="106">
        <f t="shared" si="132"/>
        <v>0.84463578452568788</v>
      </c>
      <c r="AS171" s="106">
        <f t="shared" si="133"/>
        <v>0.8294814663213993</v>
      </c>
      <c r="AT171" s="15"/>
      <c r="AU171" s="106">
        <f t="shared" si="169"/>
        <v>-0.19864369378803237</v>
      </c>
      <c r="AV171" s="106">
        <f t="shared" si="170"/>
        <v>-0.22631759715776012</v>
      </c>
      <c r="AW171" s="106">
        <f t="shared" si="171"/>
        <v>-0.14356593536837969</v>
      </c>
      <c r="AX171" s="106">
        <f t="shared" si="172"/>
        <v>-0.15536421547431212</v>
      </c>
      <c r="AY171" s="106">
        <f t="shared" si="173"/>
        <v>-0.1705185336786007</v>
      </c>
      <c r="AZ171" s="15"/>
      <c r="BA171" s="106">
        <f t="shared" si="162"/>
        <v>-0.19864369378803237</v>
      </c>
      <c r="BB171" s="106">
        <f t="shared" si="163"/>
        <v>-0.22631759715776012</v>
      </c>
      <c r="BC171" s="106">
        <f t="shared" si="164"/>
        <v>-0.14356593536837969</v>
      </c>
      <c r="BD171" s="107">
        <f t="shared" si="165"/>
        <v>-0.15536421547431212</v>
      </c>
      <c r="BE171" s="106">
        <f t="shared" si="166"/>
        <v>-0.1705185336786007</v>
      </c>
      <c r="BF171" s="109"/>
      <c r="BG171" s="223" t="str">
        <f t="shared" si="167"/>
        <v>46XX</v>
      </c>
      <c r="BH171" s="106">
        <f t="shared" si="174"/>
        <v>0.80135630621196763</v>
      </c>
      <c r="BI171" s="106">
        <f t="shared" si="175"/>
        <v>0.77368240284223988</v>
      </c>
      <c r="BJ171" s="106">
        <f t="shared" si="176"/>
        <v>0.85643406463162031</v>
      </c>
      <c r="BK171" s="106">
        <f t="shared" si="177"/>
        <v>0.84463578452568788</v>
      </c>
      <c r="BL171" s="106">
        <f t="shared" si="178"/>
        <v>0.8294814663213993</v>
      </c>
      <c r="BM171" s="109"/>
      <c r="BN171" s="15">
        <f>IF($Z171="NN",VLOOKUP("N",ylfactors,MATCH(BN$7,'Proposed Factors'!$J$3:$P$3,0),FALSE),IF('Query Result 1'!$Y171&lt;49,VLOOKUP("YA",ylfactors,MATCH(BN$7,'Proposed Factors'!$J$3:$P$3,0),FALSE),VLOOKUP("YB",ylfactors,MATCH(BN$7,'Proposed Factors'!$J$3:$P$3,0),FALSE)))</f>
        <v>1</v>
      </c>
      <c r="BO171" s="15">
        <f>IF($Z171="NN",VLOOKUP("N",ylfactors,MATCH(BO$7,'Proposed Factors'!$J$3:$P$3,0),FALSE),IF('Query Result 1'!$Y171&lt;49,VLOOKUP("YA",ylfactors,MATCH(BO$7,'Proposed Factors'!$J$3:$P$3,0),FALSE),VLOOKUP("YB",ylfactors,MATCH(BO$7,'Proposed Factors'!$J$3:$P$3,0),FALSE)))</f>
        <v>1</v>
      </c>
      <c r="BP171" s="15">
        <f>IF($Z171="NN",VLOOKUP("N",ylfactors,MATCH(BP$7,'Proposed Factors'!$J$3:$P$3,0),FALSE),IF('Query Result 1'!$Y171&lt;49,VLOOKUP("YA",ylfactors,MATCH(BP$7,'Proposed Factors'!$J$3:$P$3,0),FALSE),VLOOKUP("YB",ylfactors,MATCH(BP$7,'Proposed Factors'!$J$3:$P$3,0),FALSE)))</f>
        <v>1</v>
      </c>
      <c r="BQ171" s="15">
        <f>IF($Z171="NN",VLOOKUP("N",ylfactors,MATCH(BQ$7,'Proposed Factors'!$J$3:$P$3,0),FALSE),IF('Query Result 1'!$Y171&lt;49,VLOOKUP("YA",ylfactors,MATCH(BQ$7,'Proposed Factors'!$J$3:$P$3,0),FALSE),VLOOKUP("YB",ylfactors,MATCH(BQ$7,'Proposed Factors'!$J$3:$P$3,0),FALSE)))</f>
        <v>1</v>
      </c>
      <c r="BR171" s="15">
        <f>IF($Z171="NN",VLOOKUP("N",ylfactors,MATCH(BR$7,'Proposed Factors'!$J$3:$P$3,0),FALSE),IF('Query Result 1'!$Y171&lt;49,VLOOKUP("YA",ylfactors,MATCH(BR$7,'Proposed Factors'!$J$3:$P$3,0),FALSE),VLOOKUP("YB",ylfactors,MATCH(BR$7,'Proposed Factors'!$J$3:$P$3,0),FALSE)))</f>
        <v>1</v>
      </c>
      <c r="BS171" s="15"/>
      <c r="BT171" s="15" t="e">
        <f>IF($AA171="NN",1,IF($AA171="YY",VLOOKUP("YY",gsdfactors,MATCH(BT$7,'Proposed Factors'!$J$11:$P$11,0),FALSE),VLOOKUP(CONCATENATE($Z171,$AA171),gsdfactors,MATCH(BT$7,'Proposed Factors'!$J$11:$P$11,0),FALSE)))</f>
        <v>#N/A</v>
      </c>
      <c r="BU171" s="15" t="e">
        <f>IF($AA171="NN",1,IF($AA171="YY",VLOOKUP("YY",gsdfactors,MATCH(BU$7,'Proposed Factors'!$J$11:$P$11,0),FALSE),VLOOKUP(CONCATENATE($Z171,$AA171),gsdfactors,MATCH(BU$7,'Proposed Factors'!$J$11:$P$11,0),FALSE)))</f>
        <v>#N/A</v>
      </c>
      <c r="BV171" s="15" t="e">
        <f>IF($AA171="NN",1,IF($AA171="YY",VLOOKUP("YY",gsdfactors,MATCH(BV$7,'Proposed Factors'!$J$11:$P$11,0),FALSE),VLOOKUP(CONCATENATE($Z171,$AA171),gsdfactors,MATCH(BV$7,'Proposed Factors'!$J$11:$P$11,0),FALSE)))</f>
        <v>#N/A</v>
      </c>
      <c r="BW171" s="15" t="e">
        <f>IF($AA171="NN",1,IF($AA171="YY",VLOOKUP("YY",gsdfactors,MATCH(BW$7,'Proposed Factors'!$J$11:$P$11,0),FALSE),VLOOKUP(CONCATENATE($Z171,$AA171),gsdfactors,MATCH(BW$7,'Proposed Factors'!$J$11:$P$11,0),FALSE)))</f>
        <v>#N/A</v>
      </c>
      <c r="BX171" s="15" t="e">
        <f>IF($AA171="NN",1,IF($AA171="YY",VLOOKUP("YY",gsdfactors,MATCH(BX$7,'Proposed Factors'!$J$11:$P$11,0),FALSE),VLOOKUP(CONCATENATE($Z171,$AA171),gsdfactors,MATCH(BX$7,'Proposed Factors'!$J$11:$P$11,0),FALSE)))</f>
        <v>#N/A</v>
      </c>
      <c r="BZ171" s="55" t="e">
        <f t="shared" si="134"/>
        <v>#N/A</v>
      </c>
      <c r="CA171" s="55" t="e">
        <f t="shared" si="135"/>
        <v>#N/A</v>
      </c>
      <c r="CB171" s="55" t="e">
        <f t="shared" si="136"/>
        <v>#N/A</v>
      </c>
      <c r="CC171" s="55" t="e">
        <f t="shared" si="137"/>
        <v>#N/A</v>
      </c>
      <c r="CD171" s="55" t="e">
        <f t="shared" si="138"/>
        <v>#N/A</v>
      </c>
      <c r="CF171" s="55" t="e">
        <f t="shared" si="139"/>
        <v>#N/A</v>
      </c>
      <c r="CG171" s="55" t="e">
        <f t="shared" si="140"/>
        <v>#N/A</v>
      </c>
      <c r="CH171" s="55" t="e">
        <f t="shared" si="141"/>
        <v>#N/A</v>
      </c>
      <c r="CI171" s="55" t="e">
        <f t="shared" si="142"/>
        <v>#N/A</v>
      </c>
      <c r="CJ171" s="55" t="e">
        <f t="shared" si="143"/>
        <v>#N/A</v>
      </c>
      <c r="CL171" s="55" t="str">
        <f t="shared" si="144"/>
        <v>46MS</v>
      </c>
      <c r="CM171" s="58">
        <f t="shared" si="145"/>
        <v>1.701159154185668E-3</v>
      </c>
      <c r="CN171" s="58">
        <f t="shared" si="146"/>
        <v>1.7189207725516755E-3</v>
      </c>
      <c r="CO171" s="58">
        <f t="shared" si="147"/>
        <v>1.5778504364212687E-3</v>
      </c>
      <c r="CP171" s="58">
        <f t="shared" si="148"/>
        <v>1.5515477218516153E-3</v>
      </c>
      <c r="CQ171" s="58">
        <f t="shared" si="149"/>
        <v>1.6845683952629099E-3</v>
      </c>
      <c r="CR171" s="5">
        <f t="shared" si="179"/>
        <v>0.80135630621196763</v>
      </c>
      <c r="CS171" s="5">
        <f t="shared" si="180"/>
        <v>0.77368240284223988</v>
      </c>
      <c r="CT171" s="5">
        <f t="shared" si="181"/>
        <v>0.85643406463162031</v>
      </c>
      <c r="CU171" s="5">
        <f t="shared" si="182"/>
        <v>0.84463578452568788</v>
      </c>
      <c r="CV171" s="5">
        <f t="shared" si="183"/>
        <v>0.8294814663213993</v>
      </c>
    </row>
    <row r="172" spans="1:100" x14ac:dyDescent="0.25">
      <c r="A172" s="174" t="str">
        <f t="shared" si="150"/>
        <v>NNNN</v>
      </c>
      <c r="B172" s="174" t="str">
        <f t="shared" si="151"/>
        <v>NNNN</v>
      </c>
      <c r="C172" s="29" t="str">
        <f t="shared" si="152"/>
        <v>NN</v>
      </c>
      <c r="D172" s="29" t="str">
        <f t="shared" si="153"/>
        <v>N</v>
      </c>
      <c r="E172" s="29" t="str">
        <f t="shared" si="128"/>
        <v>N</v>
      </c>
      <c r="F172" s="175" t="s">
        <v>5</v>
      </c>
      <c r="G172" s="175" t="s">
        <v>6</v>
      </c>
      <c r="H172" s="175" t="s">
        <v>8</v>
      </c>
      <c r="I172" s="176">
        <v>53</v>
      </c>
      <c r="J172" s="175" t="s">
        <v>5</v>
      </c>
      <c r="K172" s="175" t="s">
        <v>5</v>
      </c>
      <c r="L172" s="176">
        <v>941</v>
      </c>
      <c r="M172" s="176">
        <v>623</v>
      </c>
      <c r="N172" s="176">
        <v>802</v>
      </c>
      <c r="O172" s="176">
        <v>722</v>
      </c>
      <c r="P172" s="176">
        <v>919</v>
      </c>
      <c r="Q172" s="1"/>
      <c r="R172" s="13" t="s">
        <v>219</v>
      </c>
      <c r="S172" s="35">
        <v>17064</v>
      </c>
      <c r="T172" s="35">
        <v>12489</v>
      </c>
      <c r="U172" s="35">
        <v>16094</v>
      </c>
      <c r="V172" s="35">
        <v>15732</v>
      </c>
      <c r="W172" s="35">
        <v>16931</v>
      </c>
      <c r="X172" s="35"/>
      <c r="Y172" s="53">
        <f t="shared" si="154"/>
        <v>47</v>
      </c>
      <c r="Z172" s="52" t="str">
        <f t="shared" si="155"/>
        <v>FM</v>
      </c>
      <c r="AA172" s="52" t="str">
        <f t="shared" si="156"/>
        <v>FM</v>
      </c>
      <c r="AB172" s="1"/>
      <c r="AC172" s="128">
        <f t="shared" si="157"/>
        <v>4.7385863217473453E-3</v>
      </c>
      <c r="AD172" s="128">
        <f t="shared" si="158"/>
        <v>5.9814994506541862E-3</v>
      </c>
      <c r="AE172" s="128">
        <f t="shared" si="159"/>
        <v>5.1508975504592092E-3</v>
      </c>
      <c r="AF172" s="128">
        <f t="shared" si="160"/>
        <v>5.2111333817612317E-3</v>
      </c>
      <c r="AG172" s="128">
        <f t="shared" si="161"/>
        <v>4.7999709694036222E-3</v>
      </c>
      <c r="AI172" s="129">
        <f t="shared" si="186"/>
        <v>0.86099999999999999</v>
      </c>
      <c r="AJ172" s="51">
        <f t="shared" si="186"/>
        <v>0.82199999999999995</v>
      </c>
      <c r="AK172" s="48">
        <f t="shared" si="186"/>
        <v>0.89600000000000002</v>
      </c>
      <c r="AL172" s="51">
        <f t="shared" si="186"/>
        <v>0.878</v>
      </c>
      <c r="AM172" s="49">
        <f t="shared" si="186"/>
        <v>0.9</v>
      </c>
      <c r="AN172" s="15"/>
      <c r="AO172" s="106">
        <f t="shared" si="129"/>
        <v>0.79765061231040946</v>
      </c>
      <c r="AP172" s="106">
        <f t="shared" si="130"/>
        <v>0.76900475832686965</v>
      </c>
      <c r="AQ172" s="106">
        <f t="shared" si="131"/>
        <v>0.845115552764242</v>
      </c>
      <c r="AR172" s="106">
        <f t="shared" si="132"/>
        <v>0.82766765492584149</v>
      </c>
      <c r="AS172" s="106">
        <f t="shared" si="133"/>
        <v>0.85611619230419655</v>
      </c>
      <c r="AT172" s="15"/>
      <c r="AU172" s="106">
        <f t="shared" si="169"/>
        <v>-0.20234938768959054</v>
      </c>
      <c r="AV172" s="106">
        <f t="shared" si="170"/>
        <v>-0.23099524167313035</v>
      </c>
      <c r="AW172" s="106">
        <f t="shared" si="171"/>
        <v>-0.154884447235758</v>
      </c>
      <c r="AX172" s="106">
        <f t="shared" si="172"/>
        <v>-0.17233234507415851</v>
      </c>
      <c r="AY172" s="106">
        <f t="shared" si="173"/>
        <v>-0.14388380769580345</v>
      </c>
      <c r="AZ172" s="15"/>
      <c r="BA172" s="106">
        <f t="shared" si="162"/>
        <v>-0.20234938768959054</v>
      </c>
      <c r="BB172" s="106">
        <f t="shared" si="163"/>
        <v>-0.23099524167313035</v>
      </c>
      <c r="BC172" s="106">
        <f t="shared" si="164"/>
        <v>-0.154884447235758</v>
      </c>
      <c r="BD172" s="107">
        <f t="shared" si="165"/>
        <v>-0.17233234507415851</v>
      </c>
      <c r="BE172" s="106">
        <f t="shared" si="166"/>
        <v>-0.14388380769580345</v>
      </c>
      <c r="BF172" s="109"/>
      <c r="BG172" s="223" t="str">
        <f t="shared" si="167"/>
        <v>47XX</v>
      </c>
      <c r="BH172" s="106">
        <f t="shared" si="174"/>
        <v>0.79765061231040946</v>
      </c>
      <c r="BI172" s="106">
        <f t="shared" si="175"/>
        <v>0.76900475832686965</v>
      </c>
      <c r="BJ172" s="106">
        <f t="shared" si="176"/>
        <v>0.845115552764242</v>
      </c>
      <c r="BK172" s="106">
        <f t="shared" si="177"/>
        <v>0.82766765492584149</v>
      </c>
      <c r="BL172" s="106">
        <f t="shared" si="178"/>
        <v>0.85611619230419655</v>
      </c>
      <c r="BM172" s="109"/>
      <c r="BN172" s="15">
        <f>IF($Z172="NN",VLOOKUP("N",ylfactors,MATCH(BN$7,'Proposed Factors'!$J$3:$P$3,0),FALSE),IF('Query Result 1'!$Y172&lt;49,VLOOKUP("YA",ylfactors,MATCH(BN$7,'Proposed Factors'!$J$3:$P$3,0),FALSE),VLOOKUP("YB",ylfactors,MATCH(BN$7,'Proposed Factors'!$J$3:$P$3,0),FALSE)))</f>
        <v>1</v>
      </c>
      <c r="BO172" s="15">
        <f>IF($Z172="NN",VLOOKUP("N",ylfactors,MATCH(BO$7,'Proposed Factors'!$J$3:$P$3,0),FALSE),IF('Query Result 1'!$Y172&lt;49,VLOOKUP("YA",ylfactors,MATCH(BO$7,'Proposed Factors'!$J$3:$P$3,0),FALSE),VLOOKUP("YB",ylfactors,MATCH(BO$7,'Proposed Factors'!$J$3:$P$3,0),FALSE)))</f>
        <v>1</v>
      </c>
      <c r="BP172" s="15">
        <f>IF($Z172="NN",VLOOKUP("N",ylfactors,MATCH(BP$7,'Proposed Factors'!$J$3:$P$3,0),FALSE),IF('Query Result 1'!$Y172&lt;49,VLOOKUP("YA",ylfactors,MATCH(BP$7,'Proposed Factors'!$J$3:$P$3,0),FALSE),VLOOKUP("YB",ylfactors,MATCH(BP$7,'Proposed Factors'!$J$3:$P$3,0),FALSE)))</f>
        <v>1</v>
      </c>
      <c r="BQ172" s="15">
        <f>IF($Z172="NN",VLOOKUP("N",ylfactors,MATCH(BQ$7,'Proposed Factors'!$J$3:$P$3,0),FALSE),IF('Query Result 1'!$Y172&lt;49,VLOOKUP("YA",ylfactors,MATCH(BQ$7,'Proposed Factors'!$J$3:$P$3,0),FALSE),VLOOKUP("YB",ylfactors,MATCH(BQ$7,'Proposed Factors'!$J$3:$P$3,0),FALSE)))</f>
        <v>1</v>
      </c>
      <c r="BR172" s="15">
        <f>IF($Z172="NN",VLOOKUP("N",ylfactors,MATCH(BR$7,'Proposed Factors'!$J$3:$P$3,0),FALSE),IF('Query Result 1'!$Y172&lt;49,VLOOKUP("YA",ylfactors,MATCH(BR$7,'Proposed Factors'!$J$3:$P$3,0),FALSE),VLOOKUP("YB",ylfactors,MATCH(BR$7,'Proposed Factors'!$J$3:$P$3,0),FALSE)))</f>
        <v>1</v>
      </c>
      <c r="BS172" s="15"/>
      <c r="BT172" s="15" t="e">
        <f>IF($AA172="NN",1,IF($AA172="YY",VLOOKUP("YY",gsdfactors,MATCH(BT$7,'Proposed Factors'!$J$11:$P$11,0),FALSE),VLOOKUP(CONCATENATE($Z172,$AA172),gsdfactors,MATCH(BT$7,'Proposed Factors'!$J$11:$P$11,0),FALSE)))</f>
        <v>#N/A</v>
      </c>
      <c r="BU172" s="15" t="e">
        <f>IF($AA172="NN",1,IF($AA172="YY",VLOOKUP("YY",gsdfactors,MATCH(BU$7,'Proposed Factors'!$J$11:$P$11,0),FALSE),VLOOKUP(CONCATENATE($Z172,$AA172),gsdfactors,MATCH(BU$7,'Proposed Factors'!$J$11:$P$11,0),FALSE)))</f>
        <v>#N/A</v>
      </c>
      <c r="BV172" s="15" t="e">
        <f>IF($AA172="NN",1,IF($AA172="YY",VLOOKUP("YY",gsdfactors,MATCH(BV$7,'Proposed Factors'!$J$11:$P$11,0),FALSE),VLOOKUP(CONCATENATE($Z172,$AA172),gsdfactors,MATCH(BV$7,'Proposed Factors'!$J$11:$P$11,0),FALSE)))</f>
        <v>#N/A</v>
      </c>
      <c r="BW172" s="15" t="e">
        <f>IF($AA172="NN",1,IF($AA172="YY",VLOOKUP("YY",gsdfactors,MATCH(BW$7,'Proposed Factors'!$J$11:$P$11,0),FALSE),VLOOKUP(CONCATENATE($Z172,$AA172),gsdfactors,MATCH(BW$7,'Proposed Factors'!$J$11:$P$11,0),FALSE)))</f>
        <v>#N/A</v>
      </c>
      <c r="BX172" s="15" t="e">
        <f>IF($AA172="NN",1,IF($AA172="YY",VLOOKUP("YY",gsdfactors,MATCH(BX$7,'Proposed Factors'!$J$11:$P$11,0),FALSE),VLOOKUP(CONCATENATE($Z172,$AA172),gsdfactors,MATCH(BX$7,'Proposed Factors'!$J$11:$P$11,0),FALSE)))</f>
        <v>#N/A</v>
      </c>
      <c r="BZ172" s="55" t="e">
        <f t="shared" si="134"/>
        <v>#N/A</v>
      </c>
      <c r="CA172" s="55" t="e">
        <f t="shared" si="135"/>
        <v>#N/A</v>
      </c>
      <c r="CB172" s="55" t="e">
        <f t="shared" si="136"/>
        <v>#N/A</v>
      </c>
      <c r="CC172" s="55" t="e">
        <f t="shared" si="137"/>
        <v>#N/A</v>
      </c>
      <c r="CD172" s="55" t="e">
        <f t="shared" si="138"/>
        <v>#N/A</v>
      </c>
      <c r="CF172" s="55" t="e">
        <f t="shared" si="139"/>
        <v>#N/A</v>
      </c>
      <c r="CG172" s="55" t="e">
        <f t="shared" si="140"/>
        <v>#N/A</v>
      </c>
      <c r="CH172" s="55" t="e">
        <f t="shared" si="141"/>
        <v>#N/A</v>
      </c>
      <c r="CI172" s="55" t="e">
        <f t="shared" si="142"/>
        <v>#N/A</v>
      </c>
      <c r="CJ172" s="55" t="e">
        <f t="shared" si="143"/>
        <v>#N/A</v>
      </c>
      <c r="CL172" s="55" t="str">
        <f t="shared" si="144"/>
        <v>47FM</v>
      </c>
      <c r="CM172" s="58">
        <f t="shared" si="145"/>
        <v>4.7385863217473453E-3</v>
      </c>
      <c r="CN172" s="58">
        <f t="shared" si="146"/>
        <v>5.9814994506541862E-3</v>
      </c>
      <c r="CO172" s="58">
        <f t="shared" si="147"/>
        <v>5.1508975504592092E-3</v>
      </c>
      <c r="CP172" s="58">
        <f t="shared" si="148"/>
        <v>5.2111333817612317E-3</v>
      </c>
      <c r="CQ172" s="58">
        <f t="shared" si="149"/>
        <v>4.7999709694036222E-3</v>
      </c>
      <c r="CR172" s="5">
        <f t="shared" si="179"/>
        <v>0.79765061231040946</v>
      </c>
      <c r="CS172" s="5">
        <f t="shared" si="180"/>
        <v>0.76900475832686965</v>
      </c>
      <c r="CT172" s="5">
        <f t="shared" si="181"/>
        <v>0.845115552764242</v>
      </c>
      <c r="CU172" s="5">
        <f t="shared" si="182"/>
        <v>0.82766765492584149</v>
      </c>
      <c r="CV172" s="5">
        <f t="shared" si="183"/>
        <v>0.85611619230419655</v>
      </c>
    </row>
    <row r="173" spans="1:100" x14ac:dyDescent="0.25">
      <c r="A173" s="174" t="str">
        <f t="shared" si="150"/>
        <v>NNNN</v>
      </c>
      <c r="B173" s="174" t="str">
        <f t="shared" si="151"/>
        <v>NNNN</v>
      </c>
      <c r="C173" s="29" t="str">
        <f t="shared" si="152"/>
        <v>NN</v>
      </c>
      <c r="D173" s="29" t="str">
        <f t="shared" si="153"/>
        <v>N</v>
      </c>
      <c r="E173" s="29" t="str">
        <f t="shared" si="128"/>
        <v>N</v>
      </c>
      <c r="F173" s="175" t="s">
        <v>5</v>
      </c>
      <c r="G173" s="175" t="s">
        <v>6</v>
      </c>
      <c r="H173" s="175" t="s">
        <v>8</v>
      </c>
      <c r="I173" s="176">
        <v>54</v>
      </c>
      <c r="J173" s="175" t="s">
        <v>5</v>
      </c>
      <c r="K173" s="175" t="s">
        <v>5</v>
      </c>
      <c r="L173" s="176">
        <v>866</v>
      </c>
      <c r="M173" s="176">
        <v>588</v>
      </c>
      <c r="N173" s="176">
        <v>757</v>
      </c>
      <c r="O173" s="176">
        <v>678</v>
      </c>
      <c r="P173" s="176">
        <v>856</v>
      </c>
      <c r="Q173" s="1"/>
      <c r="R173" s="13" t="s">
        <v>303</v>
      </c>
      <c r="S173" s="35">
        <v>7849</v>
      </c>
      <c r="T173" s="35">
        <v>5199</v>
      </c>
      <c r="U173" s="35">
        <v>7166</v>
      </c>
      <c r="V173" s="35">
        <v>7001</v>
      </c>
      <c r="W173" s="35">
        <v>7745</v>
      </c>
      <c r="X173" s="35"/>
      <c r="Y173" s="53">
        <f t="shared" si="154"/>
        <v>47</v>
      </c>
      <c r="Z173" s="52" t="str">
        <f t="shared" si="155"/>
        <v>FS</v>
      </c>
      <c r="AA173" s="52" t="str">
        <f t="shared" si="156"/>
        <v>FS</v>
      </c>
      <c r="AB173" s="1"/>
      <c r="AC173" s="128">
        <f t="shared" si="157"/>
        <v>2.1796275222336447E-3</v>
      </c>
      <c r="AD173" s="128">
        <f t="shared" si="158"/>
        <v>2.4900164660061745E-3</v>
      </c>
      <c r="AE173" s="128">
        <f t="shared" si="159"/>
        <v>2.2934840217839376E-3</v>
      </c>
      <c r="AF173" s="128">
        <f t="shared" si="160"/>
        <v>2.3190404783695897E-3</v>
      </c>
      <c r="AG173" s="128">
        <f t="shared" si="161"/>
        <v>2.1957223529638567E-3</v>
      </c>
      <c r="AI173" s="129">
        <f t="shared" si="186"/>
        <v>0.86099999999999999</v>
      </c>
      <c r="AJ173" s="51">
        <f t="shared" si="186"/>
        <v>0.82199999999999995</v>
      </c>
      <c r="AK173" s="48">
        <f t="shared" si="186"/>
        <v>0.89600000000000002</v>
      </c>
      <c r="AL173" s="51">
        <f t="shared" si="186"/>
        <v>0.878</v>
      </c>
      <c r="AM173" s="49">
        <f t="shared" si="186"/>
        <v>0.9</v>
      </c>
      <c r="AN173" s="15"/>
      <c r="AO173" s="106">
        <f t="shared" si="129"/>
        <v>0.79765061231040946</v>
      </c>
      <c r="AP173" s="106">
        <f t="shared" si="130"/>
        <v>0.76900475832686965</v>
      </c>
      <c r="AQ173" s="106">
        <f t="shared" si="131"/>
        <v>0.845115552764242</v>
      </c>
      <c r="AR173" s="106">
        <f t="shared" si="132"/>
        <v>0.82766765492584149</v>
      </c>
      <c r="AS173" s="106">
        <f t="shared" si="133"/>
        <v>0.85611619230419655</v>
      </c>
      <c r="AT173" s="15"/>
      <c r="AU173" s="106">
        <f t="shared" si="169"/>
        <v>-0.20234938768959054</v>
      </c>
      <c r="AV173" s="106">
        <f t="shared" si="170"/>
        <v>-0.23099524167313035</v>
      </c>
      <c r="AW173" s="106">
        <f t="shared" si="171"/>
        <v>-0.154884447235758</v>
      </c>
      <c r="AX173" s="106">
        <f t="shared" si="172"/>
        <v>-0.17233234507415851</v>
      </c>
      <c r="AY173" s="106">
        <f t="shared" si="173"/>
        <v>-0.14388380769580345</v>
      </c>
      <c r="AZ173" s="15"/>
      <c r="BA173" s="106">
        <f t="shared" si="162"/>
        <v>-0.20234938768959054</v>
      </c>
      <c r="BB173" s="106">
        <f t="shared" si="163"/>
        <v>-0.23099524167313035</v>
      </c>
      <c r="BC173" s="106">
        <f t="shared" si="164"/>
        <v>-0.154884447235758</v>
      </c>
      <c r="BD173" s="107">
        <f t="shared" si="165"/>
        <v>-0.17233234507415851</v>
      </c>
      <c r="BE173" s="106">
        <f t="shared" si="166"/>
        <v>-0.14388380769580345</v>
      </c>
      <c r="BF173" s="109"/>
      <c r="BG173" s="223" t="str">
        <f t="shared" si="167"/>
        <v>47XX</v>
      </c>
      <c r="BH173" s="106">
        <f t="shared" si="174"/>
        <v>0.79765061231040946</v>
      </c>
      <c r="BI173" s="106">
        <f t="shared" si="175"/>
        <v>0.76900475832686965</v>
      </c>
      <c r="BJ173" s="106">
        <f t="shared" si="176"/>
        <v>0.845115552764242</v>
      </c>
      <c r="BK173" s="106">
        <f t="shared" si="177"/>
        <v>0.82766765492584149</v>
      </c>
      <c r="BL173" s="106">
        <f t="shared" si="178"/>
        <v>0.85611619230419655</v>
      </c>
      <c r="BM173" s="109"/>
      <c r="BN173" s="15">
        <f>IF($Z173="NN",VLOOKUP("N",ylfactors,MATCH(BN$7,'Proposed Factors'!$J$3:$P$3,0),FALSE),IF('Query Result 1'!$Y173&lt;49,VLOOKUP("YA",ylfactors,MATCH(BN$7,'Proposed Factors'!$J$3:$P$3,0),FALSE),VLOOKUP("YB",ylfactors,MATCH(BN$7,'Proposed Factors'!$J$3:$P$3,0),FALSE)))</f>
        <v>1</v>
      </c>
      <c r="BO173" s="15">
        <f>IF($Z173="NN",VLOOKUP("N",ylfactors,MATCH(BO$7,'Proposed Factors'!$J$3:$P$3,0),FALSE),IF('Query Result 1'!$Y173&lt;49,VLOOKUP("YA",ylfactors,MATCH(BO$7,'Proposed Factors'!$J$3:$P$3,0),FALSE),VLOOKUP("YB",ylfactors,MATCH(BO$7,'Proposed Factors'!$J$3:$P$3,0),FALSE)))</f>
        <v>1</v>
      </c>
      <c r="BP173" s="15">
        <f>IF($Z173="NN",VLOOKUP("N",ylfactors,MATCH(BP$7,'Proposed Factors'!$J$3:$P$3,0),FALSE),IF('Query Result 1'!$Y173&lt;49,VLOOKUP("YA",ylfactors,MATCH(BP$7,'Proposed Factors'!$J$3:$P$3,0),FALSE),VLOOKUP("YB",ylfactors,MATCH(BP$7,'Proposed Factors'!$J$3:$P$3,0),FALSE)))</f>
        <v>1</v>
      </c>
      <c r="BQ173" s="15">
        <f>IF($Z173="NN",VLOOKUP("N",ylfactors,MATCH(BQ$7,'Proposed Factors'!$J$3:$P$3,0),FALSE),IF('Query Result 1'!$Y173&lt;49,VLOOKUP("YA",ylfactors,MATCH(BQ$7,'Proposed Factors'!$J$3:$P$3,0),FALSE),VLOOKUP("YB",ylfactors,MATCH(BQ$7,'Proposed Factors'!$J$3:$P$3,0),FALSE)))</f>
        <v>1</v>
      </c>
      <c r="BR173" s="15">
        <f>IF($Z173="NN",VLOOKUP("N",ylfactors,MATCH(BR$7,'Proposed Factors'!$J$3:$P$3,0),FALSE),IF('Query Result 1'!$Y173&lt;49,VLOOKUP("YA",ylfactors,MATCH(BR$7,'Proposed Factors'!$J$3:$P$3,0),FALSE),VLOOKUP("YB",ylfactors,MATCH(BR$7,'Proposed Factors'!$J$3:$P$3,0),FALSE)))</f>
        <v>1</v>
      </c>
      <c r="BS173" s="15"/>
      <c r="BT173" s="15" t="e">
        <f>IF($AA173="NN",1,IF($AA173="YY",VLOOKUP("YY",gsdfactors,MATCH(BT$7,'Proposed Factors'!$J$11:$P$11,0),FALSE),VLOOKUP(CONCATENATE($Z173,$AA173),gsdfactors,MATCH(BT$7,'Proposed Factors'!$J$11:$P$11,0),FALSE)))</f>
        <v>#N/A</v>
      </c>
      <c r="BU173" s="15" t="e">
        <f>IF($AA173="NN",1,IF($AA173="YY",VLOOKUP("YY",gsdfactors,MATCH(BU$7,'Proposed Factors'!$J$11:$P$11,0),FALSE),VLOOKUP(CONCATENATE($Z173,$AA173),gsdfactors,MATCH(BU$7,'Proposed Factors'!$J$11:$P$11,0),FALSE)))</f>
        <v>#N/A</v>
      </c>
      <c r="BV173" s="15" t="e">
        <f>IF($AA173="NN",1,IF($AA173="YY",VLOOKUP("YY",gsdfactors,MATCH(BV$7,'Proposed Factors'!$J$11:$P$11,0),FALSE),VLOOKUP(CONCATENATE($Z173,$AA173),gsdfactors,MATCH(BV$7,'Proposed Factors'!$J$11:$P$11,0),FALSE)))</f>
        <v>#N/A</v>
      </c>
      <c r="BW173" s="15" t="e">
        <f>IF($AA173="NN",1,IF($AA173="YY",VLOOKUP("YY",gsdfactors,MATCH(BW$7,'Proposed Factors'!$J$11:$P$11,0),FALSE),VLOOKUP(CONCATENATE($Z173,$AA173),gsdfactors,MATCH(BW$7,'Proposed Factors'!$J$11:$P$11,0),FALSE)))</f>
        <v>#N/A</v>
      </c>
      <c r="BX173" s="15" t="e">
        <f>IF($AA173="NN",1,IF($AA173="YY",VLOOKUP("YY",gsdfactors,MATCH(BX$7,'Proposed Factors'!$J$11:$P$11,0),FALSE),VLOOKUP(CONCATENATE($Z173,$AA173),gsdfactors,MATCH(BX$7,'Proposed Factors'!$J$11:$P$11,0),FALSE)))</f>
        <v>#N/A</v>
      </c>
      <c r="BZ173" s="55" t="e">
        <f t="shared" si="134"/>
        <v>#N/A</v>
      </c>
      <c r="CA173" s="55" t="e">
        <f t="shared" si="135"/>
        <v>#N/A</v>
      </c>
      <c r="CB173" s="55" t="e">
        <f t="shared" si="136"/>
        <v>#N/A</v>
      </c>
      <c r="CC173" s="55" t="e">
        <f t="shared" si="137"/>
        <v>#N/A</v>
      </c>
      <c r="CD173" s="55" t="e">
        <f t="shared" si="138"/>
        <v>#N/A</v>
      </c>
      <c r="CF173" s="55" t="e">
        <f t="shared" si="139"/>
        <v>#N/A</v>
      </c>
      <c r="CG173" s="55" t="e">
        <f t="shared" si="140"/>
        <v>#N/A</v>
      </c>
      <c r="CH173" s="55" t="e">
        <f t="shared" si="141"/>
        <v>#N/A</v>
      </c>
      <c r="CI173" s="55" t="e">
        <f t="shared" si="142"/>
        <v>#N/A</v>
      </c>
      <c r="CJ173" s="55" t="e">
        <f t="shared" si="143"/>
        <v>#N/A</v>
      </c>
      <c r="CL173" s="55" t="str">
        <f t="shared" si="144"/>
        <v>47FS</v>
      </c>
      <c r="CM173" s="58">
        <f t="shared" si="145"/>
        <v>2.1796275222336447E-3</v>
      </c>
      <c r="CN173" s="58">
        <f t="shared" si="146"/>
        <v>2.4900164660061745E-3</v>
      </c>
      <c r="CO173" s="58">
        <f t="shared" si="147"/>
        <v>2.2934840217839376E-3</v>
      </c>
      <c r="CP173" s="58">
        <f t="shared" si="148"/>
        <v>2.3190404783695897E-3</v>
      </c>
      <c r="CQ173" s="58">
        <f t="shared" si="149"/>
        <v>2.1957223529638567E-3</v>
      </c>
      <c r="CR173" s="5">
        <f t="shared" si="179"/>
        <v>0.79765061231040946</v>
      </c>
      <c r="CS173" s="5">
        <f t="shared" si="180"/>
        <v>0.76900475832686965</v>
      </c>
      <c r="CT173" s="5">
        <f t="shared" si="181"/>
        <v>0.845115552764242</v>
      </c>
      <c r="CU173" s="5">
        <f t="shared" si="182"/>
        <v>0.82766765492584149</v>
      </c>
      <c r="CV173" s="5">
        <f t="shared" si="183"/>
        <v>0.85611619230419655</v>
      </c>
    </row>
    <row r="174" spans="1:100" x14ac:dyDescent="0.25">
      <c r="A174" s="174" t="str">
        <f t="shared" si="150"/>
        <v>NNNN</v>
      </c>
      <c r="B174" s="174" t="str">
        <f t="shared" si="151"/>
        <v>NNNN</v>
      </c>
      <c r="C174" s="29" t="str">
        <f t="shared" si="152"/>
        <v>NN</v>
      </c>
      <c r="D174" s="29" t="str">
        <f t="shared" si="153"/>
        <v>N</v>
      </c>
      <c r="E174" s="29" t="str">
        <f t="shared" si="128"/>
        <v>N</v>
      </c>
      <c r="F174" s="175" t="s">
        <v>5</v>
      </c>
      <c r="G174" s="175" t="s">
        <v>6</v>
      </c>
      <c r="H174" s="175" t="s">
        <v>8</v>
      </c>
      <c r="I174" s="176">
        <v>55</v>
      </c>
      <c r="J174" s="175" t="s">
        <v>5</v>
      </c>
      <c r="K174" s="175" t="s">
        <v>5</v>
      </c>
      <c r="L174" s="176">
        <v>605</v>
      </c>
      <c r="M174" s="176">
        <v>395</v>
      </c>
      <c r="N174" s="176">
        <v>525</v>
      </c>
      <c r="O174" s="176">
        <v>471</v>
      </c>
      <c r="P174" s="176">
        <v>598</v>
      </c>
      <c r="Q174" s="1"/>
      <c r="R174" s="13" t="s">
        <v>387</v>
      </c>
      <c r="S174" s="35">
        <v>16480</v>
      </c>
      <c r="T174" s="35">
        <v>11461</v>
      </c>
      <c r="U174" s="35">
        <v>14869</v>
      </c>
      <c r="V174" s="35">
        <v>14471</v>
      </c>
      <c r="W174" s="35">
        <v>16251</v>
      </c>
      <c r="X174" s="35"/>
      <c r="Y174" s="53">
        <f t="shared" si="154"/>
        <v>47</v>
      </c>
      <c r="Z174" s="52" t="str">
        <f t="shared" si="155"/>
        <v>MM</v>
      </c>
      <c r="AA174" s="52" t="str">
        <f t="shared" si="156"/>
        <v>MM</v>
      </c>
      <c r="AB174" s="1"/>
      <c r="AC174" s="128">
        <f t="shared" si="157"/>
        <v>4.5764124813874969E-3</v>
      </c>
      <c r="AD174" s="128">
        <f t="shared" si="158"/>
        <v>5.4891476662621208E-3</v>
      </c>
      <c r="AE174" s="128">
        <f t="shared" si="159"/>
        <v>4.7588353223423623E-3</v>
      </c>
      <c r="AF174" s="128">
        <f t="shared" si="160"/>
        <v>4.7934344754301285E-3</v>
      </c>
      <c r="AG174" s="128">
        <f t="shared" si="161"/>
        <v>4.6071896653344909E-3</v>
      </c>
      <c r="AI174" s="129">
        <f t="shared" si="186"/>
        <v>0.86099999999999999</v>
      </c>
      <c r="AJ174" s="51">
        <f t="shared" si="186"/>
        <v>0.82199999999999995</v>
      </c>
      <c r="AK174" s="48">
        <f t="shared" si="186"/>
        <v>0.89600000000000002</v>
      </c>
      <c r="AL174" s="51">
        <f t="shared" si="186"/>
        <v>0.878</v>
      </c>
      <c r="AM174" s="49">
        <f t="shared" si="186"/>
        <v>0.9</v>
      </c>
      <c r="AN174" s="15"/>
      <c r="AO174" s="106">
        <f t="shared" si="129"/>
        <v>0.79765061231040946</v>
      </c>
      <c r="AP174" s="106">
        <f t="shared" si="130"/>
        <v>0.76900475832686965</v>
      </c>
      <c r="AQ174" s="106">
        <f t="shared" si="131"/>
        <v>0.845115552764242</v>
      </c>
      <c r="AR174" s="106">
        <f t="shared" si="132"/>
        <v>0.82766765492584149</v>
      </c>
      <c r="AS174" s="106">
        <f t="shared" si="133"/>
        <v>0.85611619230419655</v>
      </c>
      <c r="AT174" s="15"/>
      <c r="AU174" s="106">
        <f t="shared" si="169"/>
        <v>-0.20234938768959054</v>
      </c>
      <c r="AV174" s="106">
        <f t="shared" si="170"/>
        <v>-0.23099524167313035</v>
      </c>
      <c r="AW174" s="106">
        <f t="shared" si="171"/>
        <v>-0.154884447235758</v>
      </c>
      <c r="AX174" s="106">
        <f t="shared" si="172"/>
        <v>-0.17233234507415851</v>
      </c>
      <c r="AY174" s="106">
        <f t="shared" si="173"/>
        <v>-0.14388380769580345</v>
      </c>
      <c r="AZ174" s="15"/>
      <c r="BA174" s="106">
        <f t="shared" si="162"/>
        <v>-0.20234938768959054</v>
      </c>
      <c r="BB174" s="106">
        <f t="shared" si="163"/>
        <v>-0.23099524167313035</v>
      </c>
      <c r="BC174" s="106">
        <f t="shared" si="164"/>
        <v>-0.154884447235758</v>
      </c>
      <c r="BD174" s="107">
        <f t="shared" si="165"/>
        <v>-0.17233234507415851</v>
      </c>
      <c r="BE174" s="106">
        <f t="shared" si="166"/>
        <v>-0.14388380769580345</v>
      </c>
      <c r="BF174" s="109"/>
      <c r="BG174" s="223" t="str">
        <f t="shared" si="167"/>
        <v>47XX</v>
      </c>
      <c r="BH174" s="106">
        <f t="shared" si="174"/>
        <v>0.79765061231040946</v>
      </c>
      <c r="BI174" s="106">
        <f t="shared" si="175"/>
        <v>0.76900475832686965</v>
      </c>
      <c r="BJ174" s="106">
        <f t="shared" si="176"/>
        <v>0.845115552764242</v>
      </c>
      <c r="BK174" s="106">
        <f t="shared" si="177"/>
        <v>0.82766765492584149</v>
      </c>
      <c r="BL174" s="106">
        <f t="shared" si="178"/>
        <v>0.85611619230419655</v>
      </c>
      <c r="BM174" s="109"/>
      <c r="BN174" s="15">
        <f>IF($Z174="NN",VLOOKUP("N",ylfactors,MATCH(BN$7,'Proposed Factors'!$J$3:$P$3,0),FALSE),IF('Query Result 1'!$Y174&lt;49,VLOOKUP("YA",ylfactors,MATCH(BN$7,'Proposed Factors'!$J$3:$P$3,0),FALSE),VLOOKUP("YB",ylfactors,MATCH(BN$7,'Proposed Factors'!$J$3:$P$3,0),FALSE)))</f>
        <v>1</v>
      </c>
      <c r="BO174" s="15">
        <f>IF($Z174="NN",VLOOKUP("N",ylfactors,MATCH(BO$7,'Proposed Factors'!$J$3:$P$3,0),FALSE),IF('Query Result 1'!$Y174&lt;49,VLOOKUP("YA",ylfactors,MATCH(BO$7,'Proposed Factors'!$J$3:$P$3,0),FALSE),VLOOKUP("YB",ylfactors,MATCH(BO$7,'Proposed Factors'!$J$3:$P$3,0),FALSE)))</f>
        <v>1</v>
      </c>
      <c r="BP174" s="15">
        <f>IF($Z174="NN",VLOOKUP("N",ylfactors,MATCH(BP$7,'Proposed Factors'!$J$3:$P$3,0),FALSE),IF('Query Result 1'!$Y174&lt;49,VLOOKUP("YA",ylfactors,MATCH(BP$7,'Proposed Factors'!$J$3:$P$3,0),FALSE),VLOOKUP("YB",ylfactors,MATCH(BP$7,'Proposed Factors'!$J$3:$P$3,0),FALSE)))</f>
        <v>1</v>
      </c>
      <c r="BQ174" s="15">
        <f>IF($Z174="NN",VLOOKUP("N",ylfactors,MATCH(BQ$7,'Proposed Factors'!$J$3:$P$3,0),FALSE),IF('Query Result 1'!$Y174&lt;49,VLOOKUP("YA",ylfactors,MATCH(BQ$7,'Proposed Factors'!$J$3:$P$3,0),FALSE),VLOOKUP("YB",ylfactors,MATCH(BQ$7,'Proposed Factors'!$J$3:$P$3,0),FALSE)))</f>
        <v>1</v>
      </c>
      <c r="BR174" s="15">
        <f>IF($Z174="NN",VLOOKUP("N",ylfactors,MATCH(BR$7,'Proposed Factors'!$J$3:$P$3,0),FALSE),IF('Query Result 1'!$Y174&lt;49,VLOOKUP("YA",ylfactors,MATCH(BR$7,'Proposed Factors'!$J$3:$P$3,0),FALSE),VLOOKUP("YB",ylfactors,MATCH(BR$7,'Proposed Factors'!$J$3:$P$3,0),FALSE)))</f>
        <v>1</v>
      </c>
      <c r="BS174" s="15"/>
      <c r="BT174" s="15" t="e">
        <f>IF($AA174="NN",1,IF($AA174="YY",VLOOKUP("YY",gsdfactors,MATCH(BT$7,'Proposed Factors'!$J$11:$P$11,0),FALSE),VLOOKUP(CONCATENATE($Z174,$AA174),gsdfactors,MATCH(BT$7,'Proposed Factors'!$J$11:$P$11,0),FALSE)))</f>
        <v>#N/A</v>
      </c>
      <c r="BU174" s="15" t="e">
        <f>IF($AA174="NN",1,IF($AA174="YY",VLOOKUP("YY",gsdfactors,MATCH(BU$7,'Proposed Factors'!$J$11:$P$11,0),FALSE),VLOOKUP(CONCATENATE($Z174,$AA174),gsdfactors,MATCH(BU$7,'Proposed Factors'!$J$11:$P$11,0),FALSE)))</f>
        <v>#N/A</v>
      </c>
      <c r="BV174" s="15" t="e">
        <f>IF($AA174="NN",1,IF($AA174="YY",VLOOKUP("YY",gsdfactors,MATCH(BV$7,'Proposed Factors'!$J$11:$P$11,0),FALSE),VLOOKUP(CONCATENATE($Z174,$AA174),gsdfactors,MATCH(BV$7,'Proposed Factors'!$J$11:$P$11,0),FALSE)))</f>
        <v>#N/A</v>
      </c>
      <c r="BW174" s="15" t="e">
        <f>IF($AA174="NN",1,IF($AA174="YY",VLOOKUP("YY",gsdfactors,MATCH(BW$7,'Proposed Factors'!$J$11:$P$11,0),FALSE),VLOOKUP(CONCATENATE($Z174,$AA174),gsdfactors,MATCH(BW$7,'Proposed Factors'!$J$11:$P$11,0),FALSE)))</f>
        <v>#N/A</v>
      </c>
      <c r="BX174" s="15" t="e">
        <f>IF($AA174="NN",1,IF($AA174="YY",VLOOKUP("YY",gsdfactors,MATCH(BX$7,'Proposed Factors'!$J$11:$P$11,0),FALSE),VLOOKUP(CONCATENATE($Z174,$AA174),gsdfactors,MATCH(BX$7,'Proposed Factors'!$J$11:$P$11,0),FALSE)))</f>
        <v>#N/A</v>
      </c>
      <c r="BZ174" s="55" t="e">
        <f t="shared" si="134"/>
        <v>#N/A</v>
      </c>
      <c r="CA174" s="55" t="e">
        <f t="shared" si="135"/>
        <v>#N/A</v>
      </c>
      <c r="CB174" s="55" t="e">
        <f t="shared" si="136"/>
        <v>#N/A</v>
      </c>
      <c r="CC174" s="55" t="e">
        <f t="shared" si="137"/>
        <v>#N/A</v>
      </c>
      <c r="CD174" s="55" t="e">
        <f t="shared" si="138"/>
        <v>#N/A</v>
      </c>
      <c r="CF174" s="55" t="e">
        <f t="shared" si="139"/>
        <v>#N/A</v>
      </c>
      <c r="CG174" s="55" t="e">
        <f t="shared" si="140"/>
        <v>#N/A</v>
      </c>
      <c r="CH174" s="55" t="e">
        <f t="shared" si="141"/>
        <v>#N/A</v>
      </c>
      <c r="CI174" s="55" t="e">
        <f t="shared" si="142"/>
        <v>#N/A</v>
      </c>
      <c r="CJ174" s="55" t="e">
        <f t="shared" si="143"/>
        <v>#N/A</v>
      </c>
      <c r="CL174" s="55" t="str">
        <f t="shared" si="144"/>
        <v>47MM</v>
      </c>
      <c r="CM174" s="58">
        <f t="shared" si="145"/>
        <v>4.5764124813874969E-3</v>
      </c>
      <c r="CN174" s="58">
        <f t="shared" si="146"/>
        <v>5.4891476662621208E-3</v>
      </c>
      <c r="CO174" s="58">
        <f t="shared" si="147"/>
        <v>4.7588353223423623E-3</v>
      </c>
      <c r="CP174" s="58">
        <f t="shared" si="148"/>
        <v>4.7934344754301285E-3</v>
      </c>
      <c r="CQ174" s="58">
        <f t="shared" si="149"/>
        <v>4.6071896653344909E-3</v>
      </c>
      <c r="CR174" s="5">
        <f t="shared" si="179"/>
        <v>0.79765061231040946</v>
      </c>
      <c r="CS174" s="5">
        <f t="shared" si="180"/>
        <v>0.76900475832686965</v>
      </c>
      <c r="CT174" s="5">
        <f t="shared" si="181"/>
        <v>0.845115552764242</v>
      </c>
      <c r="CU174" s="5">
        <f t="shared" si="182"/>
        <v>0.82766765492584149</v>
      </c>
      <c r="CV174" s="5">
        <f t="shared" si="183"/>
        <v>0.85611619230419655</v>
      </c>
    </row>
    <row r="175" spans="1:100" x14ac:dyDescent="0.25">
      <c r="A175" s="174" t="str">
        <f t="shared" si="150"/>
        <v>NNNN</v>
      </c>
      <c r="B175" s="174" t="str">
        <f t="shared" si="151"/>
        <v>NNNN</v>
      </c>
      <c r="C175" s="29" t="str">
        <f t="shared" si="152"/>
        <v>NN</v>
      </c>
      <c r="D175" s="29" t="str">
        <f t="shared" si="153"/>
        <v>N</v>
      </c>
      <c r="E175" s="29" t="str">
        <f t="shared" si="128"/>
        <v>N</v>
      </c>
      <c r="F175" s="175" t="s">
        <v>5</v>
      </c>
      <c r="G175" s="175" t="s">
        <v>6</v>
      </c>
      <c r="H175" s="175" t="s">
        <v>8</v>
      </c>
      <c r="I175" s="176">
        <v>56</v>
      </c>
      <c r="J175" s="175" t="s">
        <v>5</v>
      </c>
      <c r="K175" s="175" t="s">
        <v>5</v>
      </c>
      <c r="L175" s="176">
        <v>570</v>
      </c>
      <c r="M175" s="176">
        <v>392</v>
      </c>
      <c r="N175" s="176">
        <v>496</v>
      </c>
      <c r="O175" s="176">
        <v>443</v>
      </c>
      <c r="P175" s="176">
        <v>560</v>
      </c>
      <c r="Q175" s="1"/>
      <c r="R175" s="13" t="s">
        <v>471</v>
      </c>
      <c r="S175" s="35">
        <v>5902</v>
      </c>
      <c r="T175" s="35">
        <v>3512</v>
      </c>
      <c r="U175" s="35">
        <v>4755</v>
      </c>
      <c r="V175" s="35">
        <v>4505</v>
      </c>
      <c r="W175" s="35">
        <v>5747</v>
      </c>
      <c r="X175" s="35"/>
      <c r="Y175" s="53">
        <f t="shared" si="154"/>
        <v>47</v>
      </c>
      <c r="Z175" s="52" t="str">
        <f t="shared" si="155"/>
        <v>MS</v>
      </c>
      <c r="AA175" s="52" t="str">
        <f t="shared" si="156"/>
        <v>MS</v>
      </c>
      <c r="AB175" s="1"/>
      <c r="AC175" s="128">
        <f t="shared" si="157"/>
        <v>1.6389554893901097E-3</v>
      </c>
      <c r="AD175" s="128">
        <f t="shared" si="158"/>
        <v>1.6820422828647211E-3</v>
      </c>
      <c r="AE175" s="128">
        <f t="shared" si="159"/>
        <v>1.5218415466902906E-3</v>
      </c>
      <c r="AF175" s="128">
        <f t="shared" si="160"/>
        <v>1.49225501429153E-3</v>
      </c>
      <c r="AG175" s="128">
        <f t="shared" si="161"/>
        <v>1.6292855213019088E-3</v>
      </c>
      <c r="AI175" s="129">
        <f t="shared" si="186"/>
        <v>0.86099999999999999</v>
      </c>
      <c r="AJ175" s="51">
        <f t="shared" si="186"/>
        <v>0.82199999999999995</v>
      </c>
      <c r="AK175" s="48">
        <f t="shared" si="186"/>
        <v>0.89600000000000002</v>
      </c>
      <c r="AL175" s="51">
        <f t="shared" si="186"/>
        <v>0.878</v>
      </c>
      <c r="AM175" s="49">
        <f t="shared" si="186"/>
        <v>0.9</v>
      </c>
      <c r="AN175" s="15"/>
      <c r="AO175" s="106">
        <f t="shared" si="129"/>
        <v>0.79765061231040946</v>
      </c>
      <c r="AP175" s="106">
        <f t="shared" si="130"/>
        <v>0.76900475832686965</v>
      </c>
      <c r="AQ175" s="106">
        <f t="shared" si="131"/>
        <v>0.845115552764242</v>
      </c>
      <c r="AR175" s="106">
        <f t="shared" si="132"/>
        <v>0.82766765492584149</v>
      </c>
      <c r="AS175" s="106">
        <f t="shared" si="133"/>
        <v>0.85611619230419655</v>
      </c>
      <c r="AT175" s="15"/>
      <c r="AU175" s="106">
        <f t="shared" si="169"/>
        <v>-0.20234938768959054</v>
      </c>
      <c r="AV175" s="106">
        <f t="shared" si="170"/>
        <v>-0.23099524167313035</v>
      </c>
      <c r="AW175" s="106">
        <f t="shared" si="171"/>
        <v>-0.154884447235758</v>
      </c>
      <c r="AX175" s="106">
        <f t="shared" si="172"/>
        <v>-0.17233234507415851</v>
      </c>
      <c r="AY175" s="106">
        <f t="shared" si="173"/>
        <v>-0.14388380769580345</v>
      </c>
      <c r="AZ175" s="15"/>
      <c r="BA175" s="106">
        <f t="shared" si="162"/>
        <v>-0.20234938768959054</v>
      </c>
      <c r="BB175" s="106">
        <f t="shared" si="163"/>
        <v>-0.23099524167313035</v>
      </c>
      <c r="BC175" s="106">
        <f t="shared" si="164"/>
        <v>-0.154884447235758</v>
      </c>
      <c r="BD175" s="107">
        <f t="shared" si="165"/>
        <v>-0.17233234507415851</v>
      </c>
      <c r="BE175" s="106">
        <f t="shared" si="166"/>
        <v>-0.14388380769580345</v>
      </c>
      <c r="BF175" s="109"/>
      <c r="BG175" s="223" t="str">
        <f t="shared" si="167"/>
        <v>47XX</v>
      </c>
      <c r="BH175" s="106">
        <f t="shared" si="174"/>
        <v>0.79765061231040946</v>
      </c>
      <c r="BI175" s="106">
        <f t="shared" si="175"/>
        <v>0.76900475832686965</v>
      </c>
      <c r="BJ175" s="106">
        <f t="shared" si="176"/>
        <v>0.845115552764242</v>
      </c>
      <c r="BK175" s="106">
        <f t="shared" si="177"/>
        <v>0.82766765492584149</v>
      </c>
      <c r="BL175" s="106">
        <f t="shared" si="178"/>
        <v>0.85611619230419655</v>
      </c>
      <c r="BM175" s="109"/>
      <c r="BN175" s="15">
        <f>IF($Z175="NN",VLOOKUP("N",ylfactors,MATCH(BN$7,'Proposed Factors'!$J$3:$P$3,0),FALSE),IF('Query Result 1'!$Y175&lt;49,VLOOKUP("YA",ylfactors,MATCH(BN$7,'Proposed Factors'!$J$3:$P$3,0),FALSE),VLOOKUP("YB",ylfactors,MATCH(BN$7,'Proposed Factors'!$J$3:$P$3,0),FALSE)))</f>
        <v>1</v>
      </c>
      <c r="BO175" s="15">
        <f>IF($Z175="NN",VLOOKUP("N",ylfactors,MATCH(BO$7,'Proposed Factors'!$J$3:$P$3,0),FALSE),IF('Query Result 1'!$Y175&lt;49,VLOOKUP("YA",ylfactors,MATCH(BO$7,'Proposed Factors'!$J$3:$P$3,0),FALSE),VLOOKUP("YB",ylfactors,MATCH(BO$7,'Proposed Factors'!$J$3:$P$3,0),FALSE)))</f>
        <v>1</v>
      </c>
      <c r="BP175" s="15">
        <f>IF($Z175="NN",VLOOKUP("N",ylfactors,MATCH(BP$7,'Proposed Factors'!$J$3:$P$3,0),FALSE),IF('Query Result 1'!$Y175&lt;49,VLOOKUP("YA",ylfactors,MATCH(BP$7,'Proposed Factors'!$J$3:$P$3,0),FALSE),VLOOKUP("YB",ylfactors,MATCH(BP$7,'Proposed Factors'!$J$3:$P$3,0),FALSE)))</f>
        <v>1</v>
      </c>
      <c r="BQ175" s="15">
        <f>IF($Z175="NN",VLOOKUP("N",ylfactors,MATCH(BQ$7,'Proposed Factors'!$J$3:$P$3,0),FALSE),IF('Query Result 1'!$Y175&lt;49,VLOOKUP("YA",ylfactors,MATCH(BQ$7,'Proposed Factors'!$J$3:$P$3,0),FALSE),VLOOKUP("YB",ylfactors,MATCH(BQ$7,'Proposed Factors'!$J$3:$P$3,0),FALSE)))</f>
        <v>1</v>
      </c>
      <c r="BR175" s="15">
        <f>IF($Z175="NN",VLOOKUP("N",ylfactors,MATCH(BR$7,'Proposed Factors'!$J$3:$P$3,0),FALSE),IF('Query Result 1'!$Y175&lt;49,VLOOKUP("YA",ylfactors,MATCH(BR$7,'Proposed Factors'!$J$3:$P$3,0),FALSE),VLOOKUP("YB",ylfactors,MATCH(BR$7,'Proposed Factors'!$J$3:$P$3,0),FALSE)))</f>
        <v>1</v>
      </c>
      <c r="BS175" s="15"/>
      <c r="BT175" s="15" t="e">
        <f>IF($AA175="NN",1,IF($AA175="YY",VLOOKUP("YY",gsdfactors,MATCH(BT$7,'Proposed Factors'!$J$11:$P$11,0),FALSE),VLOOKUP(CONCATENATE($Z175,$AA175),gsdfactors,MATCH(BT$7,'Proposed Factors'!$J$11:$P$11,0),FALSE)))</f>
        <v>#N/A</v>
      </c>
      <c r="BU175" s="15" t="e">
        <f>IF($AA175="NN",1,IF($AA175="YY",VLOOKUP("YY",gsdfactors,MATCH(BU$7,'Proposed Factors'!$J$11:$P$11,0),FALSE),VLOOKUP(CONCATENATE($Z175,$AA175),gsdfactors,MATCH(BU$7,'Proposed Factors'!$J$11:$P$11,0),FALSE)))</f>
        <v>#N/A</v>
      </c>
      <c r="BV175" s="15" t="e">
        <f>IF($AA175="NN",1,IF($AA175="YY",VLOOKUP("YY",gsdfactors,MATCH(BV$7,'Proposed Factors'!$J$11:$P$11,0),FALSE),VLOOKUP(CONCATENATE($Z175,$AA175),gsdfactors,MATCH(BV$7,'Proposed Factors'!$J$11:$P$11,0),FALSE)))</f>
        <v>#N/A</v>
      </c>
      <c r="BW175" s="15" t="e">
        <f>IF($AA175="NN",1,IF($AA175="YY",VLOOKUP("YY",gsdfactors,MATCH(BW$7,'Proposed Factors'!$J$11:$P$11,0),FALSE),VLOOKUP(CONCATENATE($Z175,$AA175),gsdfactors,MATCH(BW$7,'Proposed Factors'!$J$11:$P$11,0),FALSE)))</f>
        <v>#N/A</v>
      </c>
      <c r="BX175" s="15" t="e">
        <f>IF($AA175="NN",1,IF($AA175="YY",VLOOKUP("YY",gsdfactors,MATCH(BX$7,'Proposed Factors'!$J$11:$P$11,0),FALSE),VLOOKUP(CONCATENATE($Z175,$AA175),gsdfactors,MATCH(BX$7,'Proposed Factors'!$J$11:$P$11,0),FALSE)))</f>
        <v>#N/A</v>
      </c>
      <c r="BZ175" s="55" t="e">
        <f t="shared" si="134"/>
        <v>#N/A</v>
      </c>
      <c r="CA175" s="55" t="e">
        <f t="shared" si="135"/>
        <v>#N/A</v>
      </c>
      <c r="CB175" s="55" t="e">
        <f t="shared" si="136"/>
        <v>#N/A</v>
      </c>
      <c r="CC175" s="55" t="e">
        <f t="shared" si="137"/>
        <v>#N/A</v>
      </c>
      <c r="CD175" s="55" t="e">
        <f t="shared" si="138"/>
        <v>#N/A</v>
      </c>
      <c r="CF175" s="55" t="e">
        <f t="shared" si="139"/>
        <v>#N/A</v>
      </c>
      <c r="CG175" s="55" t="e">
        <f t="shared" si="140"/>
        <v>#N/A</v>
      </c>
      <c r="CH175" s="55" t="e">
        <f t="shared" si="141"/>
        <v>#N/A</v>
      </c>
      <c r="CI175" s="55" t="e">
        <f t="shared" si="142"/>
        <v>#N/A</v>
      </c>
      <c r="CJ175" s="55" t="e">
        <f t="shared" si="143"/>
        <v>#N/A</v>
      </c>
      <c r="CL175" s="55" t="str">
        <f t="shared" si="144"/>
        <v>47MS</v>
      </c>
      <c r="CM175" s="58">
        <f t="shared" si="145"/>
        <v>1.6389554893901097E-3</v>
      </c>
      <c r="CN175" s="58">
        <f t="shared" si="146"/>
        <v>1.6820422828647211E-3</v>
      </c>
      <c r="CO175" s="58">
        <f t="shared" si="147"/>
        <v>1.5218415466902906E-3</v>
      </c>
      <c r="CP175" s="58">
        <f t="shared" si="148"/>
        <v>1.49225501429153E-3</v>
      </c>
      <c r="CQ175" s="58">
        <f t="shared" si="149"/>
        <v>1.6292855213019088E-3</v>
      </c>
      <c r="CR175" s="5">
        <f t="shared" si="179"/>
        <v>0.79765061231040946</v>
      </c>
      <c r="CS175" s="5">
        <f t="shared" si="180"/>
        <v>0.76900475832686965</v>
      </c>
      <c r="CT175" s="5">
        <f t="shared" si="181"/>
        <v>0.845115552764242</v>
      </c>
      <c r="CU175" s="5">
        <f t="shared" si="182"/>
        <v>0.82766765492584149</v>
      </c>
      <c r="CV175" s="5">
        <f t="shared" si="183"/>
        <v>0.85611619230419655</v>
      </c>
    </row>
    <row r="176" spans="1:100" x14ac:dyDescent="0.25">
      <c r="A176" s="174" t="str">
        <f t="shared" si="150"/>
        <v>NNNN</v>
      </c>
      <c r="B176" s="174" t="str">
        <f t="shared" si="151"/>
        <v>NNNN</v>
      </c>
      <c r="C176" s="29" t="str">
        <f t="shared" si="152"/>
        <v>NN</v>
      </c>
      <c r="D176" s="29" t="str">
        <f t="shared" si="153"/>
        <v>N</v>
      </c>
      <c r="E176" s="29" t="str">
        <f t="shared" si="128"/>
        <v>N</v>
      </c>
      <c r="F176" s="175" t="s">
        <v>5</v>
      </c>
      <c r="G176" s="175" t="s">
        <v>6</v>
      </c>
      <c r="H176" s="175" t="s">
        <v>8</v>
      </c>
      <c r="I176" s="176">
        <v>57</v>
      </c>
      <c r="J176" s="175" t="s">
        <v>5</v>
      </c>
      <c r="K176" s="175" t="s">
        <v>5</v>
      </c>
      <c r="L176" s="176">
        <v>469</v>
      </c>
      <c r="M176" s="176">
        <v>320</v>
      </c>
      <c r="N176" s="176">
        <v>417</v>
      </c>
      <c r="O176" s="176">
        <v>356</v>
      </c>
      <c r="P176" s="176">
        <v>461</v>
      </c>
      <c r="Q176" s="1"/>
      <c r="R176" s="13" t="s">
        <v>220</v>
      </c>
      <c r="S176" s="35">
        <v>16625</v>
      </c>
      <c r="T176" s="35">
        <v>12283</v>
      </c>
      <c r="U176" s="35">
        <v>15702</v>
      </c>
      <c r="V176" s="35">
        <v>15391</v>
      </c>
      <c r="W176" s="35">
        <v>16491</v>
      </c>
      <c r="X176" s="35"/>
      <c r="Y176" s="53">
        <f t="shared" si="154"/>
        <v>48</v>
      </c>
      <c r="Z176" s="52" t="str">
        <f t="shared" si="155"/>
        <v>FM</v>
      </c>
      <c r="AA176" s="52" t="str">
        <f t="shared" si="156"/>
        <v>FM</v>
      </c>
      <c r="AB176" s="1"/>
      <c r="AC176" s="128">
        <f t="shared" si="157"/>
        <v>4.6166782465453362E-3</v>
      </c>
      <c r="AD176" s="128">
        <f t="shared" si="158"/>
        <v>5.8828375172059709E-3</v>
      </c>
      <c r="AE176" s="128">
        <f t="shared" si="159"/>
        <v>5.0254376374618184E-3</v>
      </c>
      <c r="AF176" s="128">
        <f t="shared" si="160"/>
        <v>5.0981791176383882E-3</v>
      </c>
      <c r="AG176" s="128">
        <f t="shared" si="161"/>
        <v>4.6752301255941842E-3</v>
      </c>
      <c r="AI176" s="129">
        <f t="shared" si="186"/>
        <v>0.81599999999999995</v>
      </c>
      <c r="AJ176" s="51">
        <f t="shared" si="186"/>
        <v>0.81299999999999994</v>
      </c>
      <c r="AK176" s="48">
        <f t="shared" si="186"/>
        <v>0.88600000000000001</v>
      </c>
      <c r="AL176" s="51">
        <f t="shared" si="186"/>
        <v>0.873</v>
      </c>
      <c r="AM176" s="49">
        <f t="shared" si="186"/>
        <v>0.90700000000000003</v>
      </c>
      <c r="AN176" s="15"/>
      <c r="AO176" s="106">
        <f t="shared" si="129"/>
        <v>0.75596155591787928</v>
      </c>
      <c r="AP176" s="106">
        <f t="shared" si="130"/>
        <v>0.76058499819920311</v>
      </c>
      <c r="AQ176" s="106">
        <f t="shared" si="131"/>
        <v>0.83568345954142675</v>
      </c>
      <c r="AR176" s="106">
        <f t="shared" si="132"/>
        <v>0.82295428559255079</v>
      </c>
      <c r="AS176" s="106">
        <f t="shared" si="133"/>
        <v>0.86277487379989581</v>
      </c>
      <c r="AT176" s="15"/>
      <c r="AU176" s="106">
        <f t="shared" si="169"/>
        <v>-0.24403844408212072</v>
      </c>
      <c r="AV176" s="106">
        <f t="shared" si="170"/>
        <v>-0.23941500180079689</v>
      </c>
      <c r="AW176" s="106">
        <f t="shared" si="171"/>
        <v>-0.16431654045857325</v>
      </c>
      <c r="AX176" s="106">
        <f t="shared" si="172"/>
        <v>-0.17704571440744921</v>
      </c>
      <c r="AY176" s="106">
        <f t="shared" si="173"/>
        <v>-0.13722512620010419</v>
      </c>
      <c r="AZ176" s="15"/>
      <c r="BA176" s="106">
        <f t="shared" si="162"/>
        <v>-0.24403844408212072</v>
      </c>
      <c r="BB176" s="106">
        <f t="shared" si="163"/>
        <v>-0.23941500180079689</v>
      </c>
      <c r="BC176" s="106">
        <f t="shared" si="164"/>
        <v>-0.16431654045857325</v>
      </c>
      <c r="BD176" s="107">
        <f t="shared" si="165"/>
        <v>-0.17704571440744921</v>
      </c>
      <c r="BE176" s="106">
        <f t="shared" si="166"/>
        <v>-0.13722512620010419</v>
      </c>
      <c r="BF176" s="109"/>
      <c r="BG176" s="223" t="str">
        <f t="shared" si="167"/>
        <v>48XX</v>
      </c>
      <c r="BH176" s="106">
        <f t="shared" si="174"/>
        <v>0.75596155591787928</v>
      </c>
      <c r="BI176" s="106">
        <f t="shared" si="175"/>
        <v>0.76058499819920311</v>
      </c>
      <c r="BJ176" s="106">
        <f t="shared" si="176"/>
        <v>0.83568345954142675</v>
      </c>
      <c r="BK176" s="106">
        <f t="shared" si="177"/>
        <v>0.82295428559255079</v>
      </c>
      <c r="BL176" s="106">
        <f t="shared" si="178"/>
        <v>0.86277487379989581</v>
      </c>
      <c r="BM176" s="109"/>
      <c r="BN176" s="15">
        <f>IF($Z176="NN",VLOOKUP("N",ylfactors,MATCH(BN$7,'Proposed Factors'!$J$3:$P$3,0),FALSE),IF('Query Result 1'!$Y176&lt;49,VLOOKUP("YA",ylfactors,MATCH(BN$7,'Proposed Factors'!$J$3:$P$3,0),FALSE),VLOOKUP("YB",ylfactors,MATCH(BN$7,'Proposed Factors'!$J$3:$P$3,0),FALSE)))</f>
        <v>1</v>
      </c>
      <c r="BO176" s="15">
        <f>IF($Z176="NN",VLOOKUP("N",ylfactors,MATCH(BO$7,'Proposed Factors'!$J$3:$P$3,0),FALSE),IF('Query Result 1'!$Y176&lt;49,VLOOKUP("YA",ylfactors,MATCH(BO$7,'Proposed Factors'!$J$3:$P$3,0),FALSE),VLOOKUP("YB",ylfactors,MATCH(BO$7,'Proposed Factors'!$J$3:$P$3,0),FALSE)))</f>
        <v>1</v>
      </c>
      <c r="BP176" s="15">
        <f>IF($Z176="NN",VLOOKUP("N",ylfactors,MATCH(BP$7,'Proposed Factors'!$J$3:$P$3,0),FALSE),IF('Query Result 1'!$Y176&lt;49,VLOOKUP("YA",ylfactors,MATCH(BP$7,'Proposed Factors'!$J$3:$P$3,0),FALSE),VLOOKUP("YB",ylfactors,MATCH(BP$7,'Proposed Factors'!$J$3:$P$3,0),FALSE)))</f>
        <v>1</v>
      </c>
      <c r="BQ176" s="15">
        <f>IF($Z176="NN",VLOOKUP("N",ylfactors,MATCH(BQ$7,'Proposed Factors'!$J$3:$P$3,0),FALSE),IF('Query Result 1'!$Y176&lt;49,VLOOKUP("YA",ylfactors,MATCH(BQ$7,'Proposed Factors'!$J$3:$P$3,0),FALSE),VLOOKUP("YB",ylfactors,MATCH(BQ$7,'Proposed Factors'!$J$3:$P$3,0),FALSE)))</f>
        <v>1</v>
      </c>
      <c r="BR176" s="15">
        <f>IF($Z176="NN",VLOOKUP("N",ylfactors,MATCH(BR$7,'Proposed Factors'!$J$3:$P$3,0),FALSE),IF('Query Result 1'!$Y176&lt;49,VLOOKUP("YA",ylfactors,MATCH(BR$7,'Proposed Factors'!$J$3:$P$3,0),FALSE),VLOOKUP("YB",ylfactors,MATCH(BR$7,'Proposed Factors'!$J$3:$P$3,0),FALSE)))</f>
        <v>1</v>
      </c>
      <c r="BS176" s="15"/>
      <c r="BT176" s="15" t="e">
        <f>IF($AA176="NN",1,IF($AA176="YY",VLOOKUP("YY",gsdfactors,MATCH(BT$7,'Proposed Factors'!$J$11:$P$11,0),FALSE),VLOOKUP(CONCATENATE($Z176,$AA176),gsdfactors,MATCH(BT$7,'Proposed Factors'!$J$11:$P$11,0),FALSE)))</f>
        <v>#N/A</v>
      </c>
      <c r="BU176" s="15" t="e">
        <f>IF($AA176="NN",1,IF($AA176="YY",VLOOKUP("YY",gsdfactors,MATCH(BU$7,'Proposed Factors'!$J$11:$P$11,0),FALSE),VLOOKUP(CONCATENATE($Z176,$AA176),gsdfactors,MATCH(BU$7,'Proposed Factors'!$J$11:$P$11,0),FALSE)))</f>
        <v>#N/A</v>
      </c>
      <c r="BV176" s="15" t="e">
        <f>IF($AA176="NN",1,IF($AA176="YY",VLOOKUP("YY",gsdfactors,MATCH(BV$7,'Proposed Factors'!$J$11:$P$11,0),FALSE),VLOOKUP(CONCATENATE($Z176,$AA176),gsdfactors,MATCH(BV$7,'Proposed Factors'!$J$11:$P$11,0),FALSE)))</f>
        <v>#N/A</v>
      </c>
      <c r="BW176" s="15" t="e">
        <f>IF($AA176="NN",1,IF($AA176="YY",VLOOKUP("YY",gsdfactors,MATCH(BW$7,'Proposed Factors'!$J$11:$P$11,0),FALSE),VLOOKUP(CONCATENATE($Z176,$AA176),gsdfactors,MATCH(BW$7,'Proposed Factors'!$J$11:$P$11,0),FALSE)))</f>
        <v>#N/A</v>
      </c>
      <c r="BX176" s="15" t="e">
        <f>IF($AA176="NN",1,IF($AA176="YY",VLOOKUP("YY",gsdfactors,MATCH(BX$7,'Proposed Factors'!$J$11:$P$11,0),FALSE),VLOOKUP(CONCATENATE($Z176,$AA176),gsdfactors,MATCH(BX$7,'Proposed Factors'!$J$11:$P$11,0),FALSE)))</f>
        <v>#N/A</v>
      </c>
      <c r="BZ176" s="55" t="e">
        <f t="shared" si="134"/>
        <v>#N/A</v>
      </c>
      <c r="CA176" s="55" t="e">
        <f t="shared" si="135"/>
        <v>#N/A</v>
      </c>
      <c r="CB176" s="55" t="e">
        <f t="shared" si="136"/>
        <v>#N/A</v>
      </c>
      <c r="CC176" s="55" t="e">
        <f t="shared" si="137"/>
        <v>#N/A</v>
      </c>
      <c r="CD176" s="55" t="e">
        <f t="shared" si="138"/>
        <v>#N/A</v>
      </c>
      <c r="CF176" s="55" t="e">
        <f t="shared" si="139"/>
        <v>#N/A</v>
      </c>
      <c r="CG176" s="55" t="e">
        <f t="shared" si="140"/>
        <v>#N/A</v>
      </c>
      <c r="CH176" s="55" t="e">
        <f t="shared" si="141"/>
        <v>#N/A</v>
      </c>
      <c r="CI176" s="55" t="e">
        <f t="shared" si="142"/>
        <v>#N/A</v>
      </c>
      <c r="CJ176" s="55" t="e">
        <f t="shared" si="143"/>
        <v>#N/A</v>
      </c>
      <c r="CL176" s="55" t="str">
        <f t="shared" si="144"/>
        <v>48FM</v>
      </c>
      <c r="CM176" s="58">
        <f t="shared" si="145"/>
        <v>4.6166782465453362E-3</v>
      </c>
      <c r="CN176" s="58">
        <f t="shared" si="146"/>
        <v>5.8828375172059709E-3</v>
      </c>
      <c r="CO176" s="58">
        <f t="shared" si="147"/>
        <v>5.0254376374618184E-3</v>
      </c>
      <c r="CP176" s="58">
        <f t="shared" si="148"/>
        <v>5.0981791176383882E-3</v>
      </c>
      <c r="CQ176" s="58">
        <f t="shared" si="149"/>
        <v>4.6752301255941842E-3</v>
      </c>
      <c r="CR176" s="5">
        <f t="shared" si="179"/>
        <v>0.75596155591787928</v>
      </c>
      <c r="CS176" s="5">
        <f t="shared" si="180"/>
        <v>0.76058499819920311</v>
      </c>
      <c r="CT176" s="5">
        <f t="shared" si="181"/>
        <v>0.83568345954142675</v>
      </c>
      <c r="CU176" s="5">
        <f t="shared" si="182"/>
        <v>0.82295428559255079</v>
      </c>
      <c r="CV176" s="5">
        <f t="shared" si="183"/>
        <v>0.86277487379989581</v>
      </c>
    </row>
    <row r="177" spans="1:100" x14ac:dyDescent="0.25">
      <c r="A177" s="174" t="str">
        <f t="shared" si="150"/>
        <v>NNNN</v>
      </c>
      <c r="B177" s="174" t="str">
        <f t="shared" si="151"/>
        <v>NNNN</v>
      </c>
      <c r="C177" s="29" t="str">
        <f t="shared" si="152"/>
        <v>NN</v>
      </c>
      <c r="D177" s="29" t="str">
        <f t="shared" si="153"/>
        <v>N</v>
      </c>
      <c r="E177" s="29" t="str">
        <f t="shared" si="128"/>
        <v>N</v>
      </c>
      <c r="F177" s="175" t="s">
        <v>5</v>
      </c>
      <c r="G177" s="175" t="s">
        <v>6</v>
      </c>
      <c r="H177" s="175" t="s">
        <v>8</v>
      </c>
      <c r="I177" s="176">
        <v>58</v>
      </c>
      <c r="J177" s="175" t="s">
        <v>5</v>
      </c>
      <c r="K177" s="175" t="s">
        <v>5</v>
      </c>
      <c r="L177" s="176">
        <v>555</v>
      </c>
      <c r="M177" s="176">
        <v>391</v>
      </c>
      <c r="N177" s="176">
        <v>497</v>
      </c>
      <c r="O177" s="176">
        <v>436</v>
      </c>
      <c r="P177" s="176">
        <v>548</v>
      </c>
      <c r="Q177" s="1"/>
      <c r="R177" s="13" t="s">
        <v>304</v>
      </c>
      <c r="S177" s="35">
        <v>7555</v>
      </c>
      <c r="T177" s="35">
        <v>5110</v>
      </c>
      <c r="U177" s="35">
        <v>6955</v>
      </c>
      <c r="V177" s="35">
        <v>6768</v>
      </c>
      <c r="W177" s="35">
        <v>7458</v>
      </c>
      <c r="X177" s="35"/>
      <c r="Y177" s="53">
        <f t="shared" si="154"/>
        <v>48</v>
      </c>
      <c r="Z177" s="52" t="str">
        <f t="shared" si="155"/>
        <v>FS</v>
      </c>
      <c r="AA177" s="52" t="str">
        <f t="shared" si="156"/>
        <v>FS</v>
      </c>
      <c r="AB177" s="1"/>
      <c r="AC177" s="128">
        <f t="shared" si="157"/>
        <v>2.0979852121894745E-3</v>
      </c>
      <c r="AD177" s="128">
        <f t="shared" si="158"/>
        <v>2.4473906792251495E-3</v>
      </c>
      <c r="AE177" s="128">
        <f t="shared" si="159"/>
        <v>2.2259533033083009E-3</v>
      </c>
      <c r="AF177" s="128">
        <f t="shared" si="160"/>
        <v>2.241860585288585E-3</v>
      </c>
      <c r="AG177" s="128">
        <f t="shared" si="161"/>
        <v>2.1143573025699733E-3</v>
      </c>
      <c r="AI177" s="129">
        <f t="shared" si="186"/>
        <v>0.81599999999999995</v>
      </c>
      <c r="AJ177" s="51">
        <f t="shared" si="186"/>
        <v>0.81299999999999994</v>
      </c>
      <c r="AK177" s="48">
        <f t="shared" si="186"/>
        <v>0.88600000000000001</v>
      </c>
      <c r="AL177" s="51">
        <f t="shared" si="186"/>
        <v>0.873</v>
      </c>
      <c r="AM177" s="49">
        <f t="shared" si="186"/>
        <v>0.90700000000000003</v>
      </c>
      <c r="AN177" s="15"/>
      <c r="AO177" s="106">
        <f t="shared" si="129"/>
        <v>0.75596155591787928</v>
      </c>
      <c r="AP177" s="106">
        <f t="shared" si="130"/>
        <v>0.76058499819920311</v>
      </c>
      <c r="AQ177" s="106">
        <f t="shared" si="131"/>
        <v>0.83568345954142675</v>
      </c>
      <c r="AR177" s="106">
        <f t="shared" si="132"/>
        <v>0.82295428559255079</v>
      </c>
      <c r="AS177" s="106">
        <f t="shared" si="133"/>
        <v>0.86277487379989581</v>
      </c>
      <c r="AT177" s="15"/>
      <c r="AU177" s="106">
        <f t="shared" si="169"/>
        <v>-0.24403844408212072</v>
      </c>
      <c r="AV177" s="106">
        <f t="shared" si="170"/>
        <v>-0.23941500180079689</v>
      </c>
      <c r="AW177" s="106">
        <f t="shared" si="171"/>
        <v>-0.16431654045857325</v>
      </c>
      <c r="AX177" s="106">
        <f t="shared" si="172"/>
        <v>-0.17704571440744921</v>
      </c>
      <c r="AY177" s="106">
        <f t="shared" si="173"/>
        <v>-0.13722512620010419</v>
      </c>
      <c r="AZ177" s="15"/>
      <c r="BA177" s="106">
        <f t="shared" si="162"/>
        <v>-0.24403844408212072</v>
      </c>
      <c r="BB177" s="106">
        <f t="shared" si="163"/>
        <v>-0.23941500180079689</v>
      </c>
      <c r="BC177" s="106">
        <f t="shared" si="164"/>
        <v>-0.16431654045857325</v>
      </c>
      <c r="BD177" s="107">
        <f t="shared" si="165"/>
        <v>-0.17704571440744921</v>
      </c>
      <c r="BE177" s="106">
        <f t="shared" si="166"/>
        <v>-0.13722512620010419</v>
      </c>
      <c r="BF177" s="109"/>
      <c r="BG177" s="223" t="str">
        <f t="shared" si="167"/>
        <v>48XX</v>
      </c>
      <c r="BH177" s="106">
        <f t="shared" si="174"/>
        <v>0.75596155591787928</v>
      </c>
      <c r="BI177" s="106">
        <f t="shared" si="175"/>
        <v>0.76058499819920311</v>
      </c>
      <c r="BJ177" s="106">
        <f t="shared" si="176"/>
        <v>0.83568345954142675</v>
      </c>
      <c r="BK177" s="106">
        <f t="shared" si="177"/>
        <v>0.82295428559255079</v>
      </c>
      <c r="BL177" s="106">
        <f t="shared" si="178"/>
        <v>0.86277487379989581</v>
      </c>
      <c r="BM177" s="109"/>
      <c r="BN177" s="15">
        <f>IF($Z177="NN",VLOOKUP("N",ylfactors,MATCH(BN$7,'Proposed Factors'!$J$3:$P$3,0),FALSE),IF('Query Result 1'!$Y177&lt;49,VLOOKUP("YA",ylfactors,MATCH(BN$7,'Proposed Factors'!$J$3:$P$3,0),FALSE),VLOOKUP("YB",ylfactors,MATCH(BN$7,'Proposed Factors'!$J$3:$P$3,0),FALSE)))</f>
        <v>1</v>
      </c>
      <c r="BO177" s="15">
        <f>IF($Z177="NN",VLOOKUP("N",ylfactors,MATCH(BO$7,'Proposed Factors'!$J$3:$P$3,0),FALSE),IF('Query Result 1'!$Y177&lt;49,VLOOKUP("YA",ylfactors,MATCH(BO$7,'Proposed Factors'!$J$3:$P$3,0),FALSE),VLOOKUP("YB",ylfactors,MATCH(BO$7,'Proposed Factors'!$J$3:$P$3,0),FALSE)))</f>
        <v>1</v>
      </c>
      <c r="BP177" s="15">
        <f>IF($Z177="NN",VLOOKUP("N",ylfactors,MATCH(BP$7,'Proposed Factors'!$J$3:$P$3,0),FALSE),IF('Query Result 1'!$Y177&lt;49,VLOOKUP("YA",ylfactors,MATCH(BP$7,'Proposed Factors'!$J$3:$P$3,0),FALSE),VLOOKUP("YB",ylfactors,MATCH(BP$7,'Proposed Factors'!$J$3:$P$3,0),FALSE)))</f>
        <v>1</v>
      </c>
      <c r="BQ177" s="15">
        <f>IF($Z177="NN",VLOOKUP("N",ylfactors,MATCH(BQ$7,'Proposed Factors'!$J$3:$P$3,0),FALSE),IF('Query Result 1'!$Y177&lt;49,VLOOKUP("YA",ylfactors,MATCH(BQ$7,'Proposed Factors'!$J$3:$P$3,0),FALSE),VLOOKUP("YB",ylfactors,MATCH(BQ$7,'Proposed Factors'!$J$3:$P$3,0),FALSE)))</f>
        <v>1</v>
      </c>
      <c r="BR177" s="15">
        <f>IF($Z177="NN",VLOOKUP("N",ylfactors,MATCH(BR$7,'Proposed Factors'!$J$3:$P$3,0),FALSE),IF('Query Result 1'!$Y177&lt;49,VLOOKUP("YA",ylfactors,MATCH(BR$7,'Proposed Factors'!$J$3:$P$3,0),FALSE),VLOOKUP("YB",ylfactors,MATCH(BR$7,'Proposed Factors'!$J$3:$P$3,0),FALSE)))</f>
        <v>1</v>
      </c>
      <c r="BS177" s="15"/>
      <c r="BT177" s="15" t="e">
        <f>IF($AA177="NN",1,IF($AA177="YY",VLOOKUP("YY",gsdfactors,MATCH(BT$7,'Proposed Factors'!$J$11:$P$11,0),FALSE),VLOOKUP(CONCATENATE($Z177,$AA177),gsdfactors,MATCH(BT$7,'Proposed Factors'!$J$11:$P$11,0),FALSE)))</f>
        <v>#N/A</v>
      </c>
      <c r="BU177" s="15" t="e">
        <f>IF($AA177="NN",1,IF($AA177="YY",VLOOKUP("YY",gsdfactors,MATCH(BU$7,'Proposed Factors'!$J$11:$P$11,0),FALSE),VLOOKUP(CONCATENATE($Z177,$AA177),gsdfactors,MATCH(BU$7,'Proposed Factors'!$J$11:$P$11,0),FALSE)))</f>
        <v>#N/A</v>
      </c>
      <c r="BV177" s="15" t="e">
        <f>IF($AA177="NN",1,IF($AA177="YY",VLOOKUP("YY",gsdfactors,MATCH(BV$7,'Proposed Factors'!$J$11:$P$11,0),FALSE),VLOOKUP(CONCATENATE($Z177,$AA177),gsdfactors,MATCH(BV$7,'Proposed Factors'!$J$11:$P$11,0),FALSE)))</f>
        <v>#N/A</v>
      </c>
      <c r="BW177" s="15" t="e">
        <f>IF($AA177="NN",1,IF($AA177="YY",VLOOKUP("YY",gsdfactors,MATCH(BW$7,'Proposed Factors'!$J$11:$P$11,0),FALSE),VLOOKUP(CONCATENATE($Z177,$AA177),gsdfactors,MATCH(BW$7,'Proposed Factors'!$J$11:$P$11,0),FALSE)))</f>
        <v>#N/A</v>
      </c>
      <c r="BX177" s="15" t="e">
        <f>IF($AA177="NN",1,IF($AA177="YY",VLOOKUP("YY",gsdfactors,MATCH(BX$7,'Proposed Factors'!$J$11:$P$11,0),FALSE),VLOOKUP(CONCATENATE($Z177,$AA177),gsdfactors,MATCH(BX$7,'Proposed Factors'!$J$11:$P$11,0),FALSE)))</f>
        <v>#N/A</v>
      </c>
      <c r="BZ177" s="55" t="e">
        <f t="shared" si="134"/>
        <v>#N/A</v>
      </c>
      <c r="CA177" s="55" t="e">
        <f t="shared" si="135"/>
        <v>#N/A</v>
      </c>
      <c r="CB177" s="55" t="e">
        <f t="shared" si="136"/>
        <v>#N/A</v>
      </c>
      <c r="CC177" s="55" t="e">
        <f t="shared" si="137"/>
        <v>#N/A</v>
      </c>
      <c r="CD177" s="55" t="e">
        <f t="shared" si="138"/>
        <v>#N/A</v>
      </c>
      <c r="CF177" s="55" t="e">
        <f t="shared" si="139"/>
        <v>#N/A</v>
      </c>
      <c r="CG177" s="55" t="e">
        <f t="shared" si="140"/>
        <v>#N/A</v>
      </c>
      <c r="CH177" s="55" t="e">
        <f t="shared" si="141"/>
        <v>#N/A</v>
      </c>
      <c r="CI177" s="55" t="e">
        <f t="shared" si="142"/>
        <v>#N/A</v>
      </c>
      <c r="CJ177" s="55" t="e">
        <f t="shared" si="143"/>
        <v>#N/A</v>
      </c>
      <c r="CL177" s="55" t="str">
        <f t="shared" si="144"/>
        <v>48FS</v>
      </c>
      <c r="CM177" s="58">
        <f t="shared" si="145"/>
        <v>2.0979852121894745E-3</v>
      </c>
      <c r="CN177" s="58">
        <f t="shared" si="146"/>
        <v>2.4473906792251495E-3</v>
      </c>
      <c r="CO177" s="58">
        <f t="shared" si="147"/>
        <v>2.2259533033083009E-3</v>
      </c>
      <c r="CP177" s="58">
        <f t="shared" si="148"/>
        <v>2.241860585288585E-3</v>
      </c>
      <c r="CQ177" s="58">
        <f t="shared" si="149"/>
        <v>2.1143573025699733E-3</v>
      </c>
      <c r="CR177" s="5">
        <f t="shared" si="179"/>
        <v>0.75596155591787928</v>
      </c>
      <c r="CS177" s="5">
        <f t="shared" si="180"/>
        <v>0.76058499819920311</v>
      </c>
      <c r="CT177" s="5">
        <f t="shared" si="181"/>
        <v>0.83568345954142675</v>
      </c>
      <c r="CU177" s="5">
        <f t="shared" si="182"/>
        <v>0.82295428559255079</v>
      </c>
      <c r="CV177" s="5">
        <f t="shared" si="183"/>
        <v>0.86277487379989581</v>
      </c>
    </row>
    <row r="178" spans="1:100" x14ac:dyDescent="0.25">
      <c r="A178" s="174" t="str">
        <f t="shared" si="150"/>
        <v>NNNN</v>
      </c>
      <c r="B178" s="174" t="str">
        <f t="shared" si="151"/>
        <v>NNNN</v>
      </c>
      <c r="C178" s="29" t="str">
        <f t="shared" si="152"/>
        <v>NN</v>
      </c>
      <c r="D178" s="29" t="str">
        <f t="shared" si="153"/>
        <v>N</v>
      </c>
      <c r="E178" s="29" t="str">
        <f t="shared" si="128"/>
        <v>N</v>
      </c>
      <c r="F178" s="175" t="s">
        <v>5</v>
      </c>
      <c r="G178" s="175" t="s">
        <v>6</v>
      </c>
      <c r="H178" s="175" t="s">
        <v>8</v>
      </c>
      <c r="I178" s="176">
        <v>59</v>
      </c>
      <c r="J178" s="175" t="s">
        <v>5</v>
      </c>
      <c r="K178" s="175" t="s">
        <v>5</v>
      </c>
      <c r="L178" s="176">
        <v>398</v>
      </c>
      <c r="M178" s="176">
        <v>288</v>
      </c>
      <c r="N178" s="176">
        <v>351</v>
      </c>
      <c r="O178" s="176">
        <v>305</v>
      </c>
      <c r="P178" s="176">
        <v>391</v>
      </c>
      <c r="Q178" s="1"/>
      <c r="R178" s="13" t="s">
        <v>388</v>
      </c>
      <c r="S178" s="35">
        <v>16006</v>
      </c>
      <c r="T178" s="35">
        <v>11269</v>
      </c>
      <c r="U178" s="35">
        <v>14382</v>
      </c>
      <c r="V178" s="35">
        <v>13975</v>
      </c>
      <c r="W178" s="35">
        <v>15820</v>
      </c>
      <c r="X178" s="35"/>
      <c r="Y178" s="53">
        <f t="shared" si="154"/>
        <v>48</v>
      </c>
      <c r="Z178" s="52" t="str">
        <f t="shared" si="155"/>
        <v>MM</v>
      </c>
      <c r="AA178" s="52" t="str">
        <f t="shared" si="156"/>
        <v>MM</v>
      </c>
      <c r="AB178" s="1"/>
      <c r="AC178" s="128">
        <f t="shared" si="157"/>
        <v>4.444785083561182E-3</v>
      </c>
      <c r="AD178" s="128">
        <f t="shared" si="158"/>
        <v>5.3971909127569877E-3</v>
      </c>
      <c r="AE178" s="128">
        <f t="shared" si="159"/>
        <v>4.6029705834910121E-3</v>
      </c>
      <c r="AF178" s="128">
        <f t="shared" si="160"/>
        <v>4.6291373639787197E-3</v>
      </c>
      <c r="AG178" s="128">
        <f t="shared" si="161"/>
        <v>4.4850003387847913E-3</v>
      </c>
      <c r="AI178" s="129">
        <f t="shared" ref="AI178:AM187" si="187">IFERROR(IF($Z178="NN",VLOOKUP(CONCATENATE(AI$7,"NNXXX"),bdfactors,8,FALSE),VLOOKUP(CONCATENATE(AI$7,$Y178,$Z178),bdfactors,8,FALSE)),VLOOKUP(CONCATENATE(AI$7,$Y178,"XX"),bdfactors,8,FALSE))</f>
        <v>0.81599999999999995</v>
      </c>
      <c r="AJ178" s="51">
        <f t="shared" si="187"/>
        <v>0.81299999999999994</v>
      </c>
      <c r="AK178" s="48">
        <f t="shared" si="187"/>
        <v>0.88600000000000001</v>
      </c>
      <c r="AL178" s="51">
        <f t="shared" si="187"/>
        <v>0.873</v>
      </c>
      <c r="AM178" s="49">
        <f t="shared" si="187"/>
        <v>0.90700000000000003</v>
      </c>
      <c r="AN178" s="15"/>
      <c r="AO178" s="106">
        <f t="shared" si="129"/>
        <v>0.75596155591787928</v>
      </c>
      <c r="AP178" s="106">
        <f t="shared" si="130"/>
        <v>0.76058499819920311</v>
      </c>
      <c r="AQ178" s="106">
        <f t="shared" si="131"/>
        <v>0.83568345954142675</v>
      </c>
      <c r="AR178" s="106">
        <f t="shared" si="132"/>
        <v>0.82295428559255079</v>
      </c>
      <c r="AS178" s="106">
        <f t="shared" si="133"/>
        <v>0.86277487379989581</v>
      </c>
      <c r="AT178" s="15"/>
      <c r="AU178" s="106">
        <f t="shared" si="169"/>
        <v>-0.24403844408212072</v>
      </c>
      <c r="AV178" s="106">
        <f t="shared" si="170"/>
        <v>-0.23941500180079689</v>
      </c>
      <c r="AW178" s="106">
        <f t="shared" si="171"/>
        <v>-0.16431654045857325</v>
      </c>
      <c r="AX178" s="106">
        <f t="shared" si="172"/>
        <v>-0.17704571440744921</v>
      </c>
      <c r="AY178" s="106">
        <f t="shared" si="173"/>
        <v>-0.13722512620010419</v>
      </c>
      <c r="AZ178" s="15"/>
      <c r="BA178" s="106">
        <f t="shared" si="162"/>
        <v>-0.24403844408212072</v>
      </c>
      <c r="BB178" s="106">
        <f t="shared" si="163"/>
        <v>-0.23941500180079689</v>
      </c>
      <c r="BC178" s="106">
        <f t="shared" si="164"/>
        <v>-0.16431654045857325</v>
      </c>
      <c r="BD178" s="107">
        <f t="shared" si="165"/>
        <v>-0.17704571440744921</v>
      </c>
      <c r="BE178" s="106">
        <f t="shared" si="166"/>
        <v>-0.13722512620010419</v>
      </c>
      <c r="BF178" s="109"/>
      <c r="BG178" s="223" t="str">
        <f t="shared" si="167"/>
        <v>48XX</v>
      </c>
      <c r="BH178" s="106">
        <f t="shared" si="174"/>
        <v>0.75596155591787928</v>
      </c>
      <c r="BI178" s="106">
        <f t="shared" si="175"/>
        <v>0.76058499819920311</v>
      </c>
      <c r="BJ178" s="106">
        <f t="shared" si="176"/>
        <v>0.83568345954142675</v>
      </c>
      <c r="BK178" s="106">
        <f t="shared" si="177"/>
        <v>0.82295428559255079</v>
      </c>
      <c r="BL178" s="106">
        <f t="shared" si="178"/>
        <v>0.86277487379989581</v>
      </c>
      <c r="BM178" s="109"/>
      <c r="BN178" s="15">
        <f>IF($Z178="NN",VLOOKUP("N",ylfactors,MATCH(BN$7,'Proposed Factors'!$J$3:$P$3,0),FALSE),IF('Query Result 1'!$Y178&lt;49,VLOOKUP("YA",ylfactors,MATCH(BN$7,'Proposed Factors'!$J$3:$P$3,0),FALSE),VLOOKUP("YB",ylfactors,MATCH(BN$7,'Proposed Factors'!$J$3:$P$3,0),FALSE)))</f>
        <v>1</v>
      </c>
      <c r="BO178" s="15">
        <f>IF($Z178="NN",VLOOKUP("N",ylfactors,MATCH(BO$7,'Proposed Factors'!$J$3:$P$3,0),FALSE),IF('Query Result 1'!$Y178&lt;49,VLOOKUP("YA",ylfactors,MATCH(BO$7,'Proposed Factors'!$J$3:$P$3,0),FALSE),VLOOKUP("YB",ylfactors,MATCH(BO$7,'Proposed Factors'!$J$3:$P$3,0),FALSE)))</f>
        <v>1</v>
      </c>
      <c r="BP178" s="15">
        <f>IF($Z178="NN",VLOOKUP("N",ylfactors,MATCH(BP$7,'Proposed Factors'!$J$3:$P$3,0),FALSE),IF('Query Result 1'!$Y178&lt;49,VLOOKUP("YA",ylfactors,MATCH(BP$7,'Proposed Factors'!$J$3:$P$3,0),FALSE),VLOOKUP("YB",ylfactors,MATCH(BP$7,'Proposed Factors'!$J$3:$P$3,0),FALSE)))</f>
        <v>1</v>
      </c>
      <c r="BQ178" s="15">
        <f>IF($Z178="NN",VLOOKUP("N",ylfactors,MATCH(BQ$7,'Proposed Factors'!$J$3:$P$3,0),FALSE),IF('Query Result 1'!$Y178&lt;49,VLOOKUP("YA",ylfactors,MATCH(BQ$7,'Proposed Factors'!$J$3:$P$3,0),FALSE),VLOOKUP("YB",ylfactors,MATCH(BQ$7,'Proposed Factors'!$J$3:$P$3,0),FALSE)))</f>
        <v>1</v>
      </c>
      <c r="BR178" s="15">
        <f>IF($Z178="NN",VLOOKUP("N",ylfactors,MATCH(BR$7,'Proposed Factors'!$J$3:$P$3,0),FALSE),IF('Query Result 1'!$Y178&lt;49,VLOOKUP("YA",ylfactors,MATCH(BR$7,'Proposed Factors'!$J$3:$P$3,0),FALSE),VLOOKUP("YB",ylfactors,MATCH(BR$7,'Proposed Factors'!$J$3:$P$3,0),FALSE)))</f>
        <v>1</v>
      </c>
      <c r="BS178" s="15"/>
      <c r="BT178" s="15" t="e">
        <f>IF($AA178="NN",1,IF($AA178="YY",VLOOKUP("YY",gsdfactors,MATCH(BT$7,'Proposed Factors'!$J$11:$P$11,0),FALSE),VLOOKUP(CONCATENATE($Z178,$AA178),gsdfactors,MATCH(BT$7,'Proposed Factors'!$J$11:$P$11,0),FALSE)))</f>
        <v>#N/A</v>
      </c>
      <c r="BU178" s="15" t="e">
        <f>IF($AA178="NN",1,IF($AA178="YY",VLOOKUP("YY",gsdfactors,MATCH(BU$7,'Proposed Factors'!$J$11:$P$11,0),FALSE),VLOOKUP(CONCATENATE($Z178,$AA178),gsdfactors,MATCH(BU$7,'Proposed Factors'!$J$11:$P$11,0),FALSE)))</f>
        <v>#N/A</v>
      </c>
      <c r="BV178" s="15" t="e">
        <f>IF($AA178="NN",1,IF($AA178="YY",VLOOKUP("YY",gsdfactors,MATCH(BV$7,'Proposed Factors'!$J$11:$P$11,0),FALSE),VLOOKUP(CONCATENATE($Z178,$AA178),gsdfactors,MATCH(BV$7,'Proposed Factors'!$J$11:$P$11,0),FALSE)))</f>
        <v>#N/A</v>
      </c>
      <c r="BW178" s="15" t="e">
        <f>IF($AA178="NN",1,IF($AA178="YY",VLOOKUP("YY",gsdfactors,MATCH(BW$7,'Proposed Factors'!$J$11:$P$11,0),FALSE),VLOOKUP(CONCATENATE($Z178,$AA178),gsdfactors,MATCH(BW$7,'Proposed Factors'!$J$11:$P$11,0),FALSE)))</f>
        <v>#N/A</v>
      </c>
      <c r="BX178" s="15" t="e">
        <f>IF($AA178="NN",1,IF($AA178="YY",VLOOKUP("YY",gsdfactors,MATCH(BX$7,'Proposed Factors'!$J$11:$P$11,0),FALSE),VLOOKUP(CONCATENATE($Z178,$AA178),gsdfactors,MATCH(BX$7,'Proposed Factors'!$J$11:$P$11,0),FALSE)))</f>
        <v>#N/A</v>
      </c>
      <c r="BZ178" s="55" t="e">
        <f t="shared" si="134"/>
        <v>#N/A</v>
      </c>
      <c r="CA178" s="55" t="e">
        <f t="shared" si="135"/>
        <v>#N/A</v>
      </c>
      <c r="CB178" s="55" t="e">
        <f t="shared" si="136"/>
        <v>#N/A</v>
      </c>
      <c r="CC178" s="55" t="e">
        <f t="shared" si="137"/>
        <v>#N/A</v>
      </c>
      <c r="CD178" s="55" t="e">
        <f t="shared" si="138"/>
        <v>#N/A</v>
      </c>
      <c r="CF178" s="55" t="e">
        <f t="shared" si="139"/>
        <v>#N/A</v>
      </c>
      <c r="CG178" s="55" t="e">
        <f t="shared" si="140"/>
        <v>#N/A</v>
      </c>
      <c r="CH178" s="55" t="e">
        <f t="shared" si="141"/>
        <v>#N/A</v>
      </c>
      <c r="CI178" s="55" t="e">
        <f t="shared" si="142"/>
        <v>#N/A</v>
      </c>
      <c r="CJ178" s="55" t="e">
        <f t="shared" si="143"/>
        <v>#N/A</v>
      </c>
      <c r="CL178" s="55" t="str">
        <f t="shared" si="144"/>
        <v>48MM</v>
      </c>
      <c r="CM178" s="58">
        <f t="shared" si="145"/>
        <v>4.444785083561182E-3</v>
      </c>
      <c r="CN178" s="58">
        <f t="shared" si="146"/>
        <v>5.3971909127569877E-3</v>
      </c>
      <c r="CO178" s="58">
        <f t="shared" si="147"/>
        <v>4.6029705834910121E-3</v>
      </c>
      <c r="CP178" s="58">
        <f t="shared" si="148"/>
        <v>4.6291373639787197E-3</v>
      </c>
      <c r="CQ178" s="58">
        <f t="shared" si="149"/>
        <v>4.4850003387847913E-3</v>
      </c>
      <c r="CR178" s="5">
        <f t="shared" si="179"/>
        <v>0.75596155591787928</v>
      </c>
      <c r="CS178" s="5">
        <f t="shared" si="180"/>
        <v>0.76058499819920311</v>
      </c>
      <c r="CT178" s="5">
        <f t="shared" si="181"/>
        <v>0.83568345954142675</v>
      </c>
      <c r="CU178" s="5">
        <f t="shared" si="182"/>
        <v>0.82295428559255079</v>
      </c>
      <c r="CV178" s="5">
        <f t="shared" si="183"/>
        <v>0.86277487379989581</v>
      </c>
    </row>
    <row r="179" spans="1:100" x14ac:dyDescent="0.25">
      <c r="A179" s="174" t="str">
        <f t="shared" si="150"/>
        <v>NNNN</v>
      </c>
      <c r="B179" s="174" t="str">
        <f t="shared" si="151"/>
        <v>NNNN</v>
      </c>
      <c r="C179" s="29" t="str">
        <f t="shared" si="152"/>
        <v>NN</v>
      </c>
      <c r="D179" s="29" t="str">
        <f t="shared" si="153"/>
        <v>N</v>
      </c>
      <c r="E179" s="29" t="str">
        <f t="shared" si="128"/>
        <v>N</v>
      </c>
      <c r="F179" s="175" t="s">
        <v>5</v>
      </c>
      <c r="G179" s="175" t="s">
        <v>6</v>
      </c>
      <c r="H179" s="175" t="s">
        <v>8</v>
      </c>
      <c r="I179" s="176">
        <v>60</v>
      </c>
      <c r="J179" s="175" t="s">
        <v>5</v>
      </c>
      <c r="K179" s="175" t="s">
        <v>5</v>
      </c>
      <c r="L179" s="176">
        <v>331</v>
      </c>
      <c r="M179" s="176">
        <v>224</v>
      </c>
      <c r="N179" s="176">
        <v>297</v>
      </c>
      <c r="O179" s="176">
        <v>249</v>
      </c>
      <c r="P179" s="176">
        <v>315</v>
      </c>
      <c r="Q179" s="1"/>
      <c r="R179" s="13" t="s">
        <v>472</v>
      </c>
      <c r="S179" s="35">
        <v>5629</v>
      </c>
      <c r="T179" s="35">
        <v>3397</v>
      </c>
      <c r="U179" s="35">
        <v>4582</v>
      </c>
      <c r="V179" s="35">
        <v>4361</v>
      </c>
      <c r="W179" s="35">
        <v>5461</v>
      </c>
      <c r="X179" s="35"/>
      <c r="Y179" s="53">
        <f t="shared" si="154"/>
        <v>48</v>
      </c>
      <c r="Z179" s="52" t="str">
        <f t="shared" si="155"/>
        <v>MS</v>
      </c>
      <c r="AA179" s="52" t="str">
        <f t="shared" si="156"/>
        <v>MS</v>
      </c>
      <c r="AB179" s="1"/>
      <c r="AC179" s="128">
        <f t="shared" si="157"/>
        <v>1.5631447729205232E-3</v>
      </c>
      <c r="AD179" s="128">
        <f t="shared" si="158"/>
        <v>1.6269640190465426E-3</v>
      </c>
      <c r="AE179" s="128">
        <f t="shared" si="159"/>
        <v>1.4664727585562381E-3</v>
      </c>
      <c r="AF179" s="128">
        <f t="shared" si="160"/>
        <v>1.4445558529024112E-3</v>
      </c>
      <c r="AG179" s="128">
        <f t="shared" si="161"/>
        <v>1.5482039728257741E-3</v>
      </c>
      <c r="AI179" s="129">
        <f t="shared" si="187"/>
        <v>0.81599999999999995</v>
      </c>
      <c r="AJ179" s="51">
        <f t="shared" si="187"/>
        <v>0.81299999999999994</v>
      </c>
      <c r="AK179" s="48">
        <f t="shared" si="187"/>
        <v>0.88600000000000001</v>
      </c>
      <c r="AL179" s="51">
        <f t="shared" si="187"/>
        <v>0.873</v>
      </c>
      <c r="AM179" s="49">
        <f t="shared" si="187"/>
        <v>0.90700000000000003</v>
      </c>
      <c r="AN179" s="15"/>
      <c r="AO179" s="106">
        <f t="shared" si="129"/>
        <v>0.75596155591787928</v>
      </c>
      <c r="AP179" s="106">
        <f t="shared" si="130"/>
        <v>0.76058499819920311</v>
      </c>
      <c r="AQ179" s="106">
        <f t="shared" si="131"/>
        <v>0.83568345954142675</v>
      </c>
      <c r="AR179" s="106">
        <f t="shared" si="132"/>
        <v>0.82295428559255079</v>
      </c>
      <c r="AS179" s="106">
        <f t="shared" si="133"/>
        <v>0.86277487379989581</v>
      </c>
      <c r="AT179" s="15"/>
      <c r="AU179" s="106">
        <f t="shared" si="169"/>
        <v>-0.24403844408212072</v>
      </c>
      <c r="AV179" s="106">
        <f t="shared" si="170"/>
        <v>-0.23941500180079689</v>
      </c>
      <c r="AW179" s="106">
        <f t="shared" si="171"/>
        <v>-0.16431654045857325</v>
      </c>
      <c r="AX179" s="106">
        <f t="shared" si="172"/>
        <v>-0.17704571440744921</v>
      </c>
      <c r="AY179" s="106">
        <f t="shared" si="173"/>
        <v>-0.13722512620010419</v>
      </c>
      <c r="AZ179" s="15"/>
      <c r="BA179" s="106">
        <f t="shared" si="162"/>
        <v>-0.24403844408212072</v>
      </c>
      <c r="BB179" s="106">
        <f t="shared" si="163"/>
        <v>-0.23941500180079689</v>
      </c>
      <c r="BC179" s="106">
        <f t="shared" si="164"/>
        <v>-0.16431654045857325</v>
      </c>
      <c r="BD179" s="107">
        <f t="shared" si="165"/>
        <v>-0.17704571440744921</v>
      </c>
      <c r="BE179" s="106">
        <f t="shared" si="166"/>
        <v>-0.13722512620010419</v>
      </c>
      <c r="BF179" s="109"/>
      <c r="BG179" s="223" t="str">
        <f t="shared" si="167"/>
        <v>48XX</v>
      </c>
      <c r="BH179" s="106">
        <f t="shared" si="174"/>
        <v>0.75596155591787928</v>
      </c>
      <c r="BI179" s="106">
        <f t="shared" si="175"/>
        <v>0.76058499819920311</v>
      </c>
      <c r="BJ179" s="106">
        <f t="shared" si="176"/>
        <v>0.83568345954142675</v>
      </c>
      <c r="BK179" s="106">
        <f t="shared" si="177"/>
        <v>0.82295428559255079</v>
      </c>
      <c r="BL179" s="106">
        <f t="shared" si="178"/>
        <v>0.86277487379989581</v>
      </c>
      <c r="BM179" s="109"/>
      <c r="BN179" s="15">
        <f>IF($Z179="NN",VLOOKUP("N",ylfactors,MATCH(BN$7,'Proposed Factors'!$J$3:$P$3,0),FALSE),IF('Query Result 1'!$Y179&lt;49,VLOOKUP("YA",ylfactors,MATCH(BN$7,'Proposed Factors'!$J$3:$P$3,0),FALSE),VLOOKUP("YB",ylfactors,MATCH(BN$7,'Proposed Factors'!$J$3:$P$3,0),FALSE)))</f>
        <v>1</v>
      </c>
      <c r="BO179" s="15">
        <f>IF($Z179="NN",VLOOKUP("N",ylfactors,MATCH(BO$7,'Proposed Factors'!$J$3:$P$3,0),FALSE),IF('Query Result 1'!$Y179&lt;49,VLOOKUP("YA",ylfactors,MATCH(BO$7,'Proposed Factors'!$J$3:$P$3,0),FALSE),VLOOKUP("YB",ylfactors,MATCH(BO$7,'Proposed Factors'!$J$3:$P$3,0),FALSE)))</f>
        <v>1</v>
      </c>
      <c r="BP179" s="15">
        <f>IF($Z179="NN",VLOOKUP("N",ylfactors,MATCH(BP$7,'Proposed Factors'!$J$3:$P$3,0),FALSE),IF('Query Result 1'!$Y179&lt;49,VLOOKUP("YA",ylfactors,MATCH(BP$7,'Proposed Factors'!$J$3:$P$3,0),FALSE),VLOOKUP("YB",ylfactors,MATCH(BP$7,'Proposed Factors'!$J$3:$P$3,0),FALSE)))</f>
        <v>1</v>
      </c>
      <c r="BQ179" s="15">
        <f>IF($Z179="NN",VLOOKUP("N",ylfactors,MATCH(BQ$7,'Proposed Factors'!$J$3:$P$3,0),FALSE),IF('Query Result 1'!$Y179&lt;49,VLOOKUP("YA",ylfactors,MATCH(BQ$7,'Proposed Factors'!$J$3:$P$3,0),FALSE),VLOOKUP("YB",ylfactors,MATCH(BQ$7,'Proposed Factors'!$J$3:$P$3,0),FALSE)))</f>
        <v>1</v>
      </c>
      <c r="BR179" s="15">
        <f>IF($Z179="NN",VLOOKUP("N",ylfactors,MATCH(BR$7,'Proposed Factors'!$J$3:$P$3,0),FALSE),IF('Query Result 1'!$Y179&lt;49,VLOOKUP("YA",ylfactors,MATCH(BR$7,'Proposed Factors'!$J$3:$P$3,0),FALSE),VLOOKUP("YB",ylfactors,MATCH(BR$7,'Proposed Factors'!$J$3:$P$3,0),FALSE)))</f>
        <v>1</v>
      </c>
      <c r="BS179" s="15"/>
      <c r="BT179" s="15" t="e">
        <f>IF($AA179="NN",1,IF($AA179="YY",VLOOKUP("YY",gsdfactors,MATCH(BT$7,'Proposed Factors'!$J$11:$P$11,0),FALSE),VLOOKUP(CONCATENATE($Z179,$AA179),gsdfactors,MATCH(BT$7,'Proposed Factors'!$J$11:$P$11,0),FALSE)))</f>
        <v>#N/A</v>
      </c>
      <c r="BU179" s="15" t="e">
        <f>IF($AA179="NN",1,IF($AA179="YY",VLOOKUP("YY",gsdfactors,MATCH(BU$7,'Proposed Factors'!$J$11:$P$11,0),FALSE),VLOOKUP(CONCATENATE($Z179,$AA179),gsdfactors,MATCH(BU$7,'Proposed Factors'!$J$11:$P$11,0),FALSE)))</f>
        <v>#N/A</v>
      </c>
      <c r="BV179" s="15" t="e">
        <f>IF($AA179="NN",1,IF($AA179="YY",VLOOKUP("YY",gsdfactors,MATCH(BV$7,'Proposed Factors'!$J$11:$P$11,0),FALSE),VLOOKUP(CONCATENATE($Z179,$AA179),gsdfactors,MATCH(BV$7,'Proposed Factors'!$J$11:$P$11,0),FALSE)))</f>
        <v>#N/A</v>
      </c>
      <c r="BW179" s="15" t="e">
        <f>IF($AA179="NN",1,IF($AA179="YY",VLOOKUP("YY",gsdfactors,MATCH(BW$7,'Proposed Factors'!$J$11:$P$11,0),FALSE),VLOOKUP(CONCATENATE($Z179,$AA179),gsdfactors,MATCH(BW$7,'Proposed Factors'!$J$11:$P$11,0),FALSE)))</f>
        <v>#N/A</v>
      </c>
      <c r="BX179" s="15" t="e">
        <f>IF($AA179="NN",1,IF($AA179="YY",VLOOKUP("YY",gsdfactors,MATCH(BX$7,'Proposed Factors'!$J$11:$P$11,0),FALSE),VLOOKUP(CONCATENATE($Z179,$AA179),gsdfactors,MATCH(BX$7,'Proposed Factors'!$J$11:$P$11,0),FALSE)))</f>
        <v>#N/A</v>
      </c>
      <c r="BZ179" s="55" t="e">
        <f t="shared" si="134"/>
        <v>#N/A</v>
      </c>
      <c r="CA179" s="55" t="e">
        <f t="shared" si="135"/>
        <v>#N/A</v>
      </c>
      <c r="CB179" s="55" t="e">
        <f t="shared" si="136"/>
        <v>#N/A</v>
      </c>
      <c r="CC179" s="55" t="e">
        <f t="shared" si="137"/>
        <v>#N/A</v>
      </c>
      <c r="CD179" s="55" t="e">
        <f t="shared" si="138"/>
        <v>#N/A</v>
      </c>
      <c r="CF179" s="55" t="e">
        <f t="shared" si="139"/>
        <v>#N/A</v>
      </c>
      <c r="CG179" s="55" t="e">
        <f t="shared" si="140"/>
        <v>#N/A</v>
      </c>
      <c r="CH179" s="55" t="e">
        <f t="shared" si="141"/>
        <v>#N/A</v>
      </c>
      <c r="CI179" s="55" t="e">
        <f t="shared" si="142"/>
        <v>#N/A</v>
      </c>
      <c r="CJ179" s="55" t="e">
        <f t="shared" si="143"/>
        <v>#N/A</v>
      </c>
      <c r="CL179" s="55" t="str">
        <f t="shared" si="144"/>
        <v>48MS</v>
      </c>
      <c r="CM179" s="58">
        <f t="shared" si="145"/>
        <v>1.5631447729205232E-3</v>
      </c>
      <c r="CN179" s="58">
        <f t="shared" si="146"/>
        <v>1.6269640190465426E-3</v>
      </c>
      <c r="CO179" s="58">
        <f t="shared" si="147"/>
        <v>1.4664727585562381E-3</v>
      </c>
      <c r="CP179" s="58">
        <f t="shared" si="148"/>
        <v>1.4445558529024112E-3</v>
      </c>
      <c r="CQ179" s="58">
        <f t="shared" si="149"/>
        <v>1.5482039728257741E-3</v>
      </c>
      <c r="CR179" s="5">
        <f t="shared" si="179"/>
        <v>0.75596155591787928</v>
      </c>
      <c r="CS179" s="5">
        <f t="shared" si="180"/>
        <v>0.76058499819920311</v>
      </c>
      <c r="CT179" s="5">
        <f t="shared" si="181"/>
        <v>0.83568345954142675</v>
      </c>
      <c r="CU179" s="5">
        <f t="shared" si="182"/>
        <v>0.82295428559255079</v>
      </c>
      <c r="CV179" s="5">
        <f t="shared" si="183"/>
        <v>0.86277487379989581</v>
      </c>
    </row>
    <row r="180" spans="1:100" x14ac:dyDescent="0.25">
      <c r="A180" s="174" t="str">
        <f t="shared" si="150"/>
        <v>NNNN</v>
      </c>
      <c r="B180" s="174" t="str">
        <f t="shared" si="151"/>
        <v>NNNN</v>
      </c>
      <c r="C180" s="29" t="str">
        <f t="shared" si="152"/>
        <v>NN</v>
      </c>
      <c r="D180" s="29" t="str">
        <f t="shared" si="153"/>
        <v>N</v>
      </c>
      <c r="E180" s="29" t="str">
        <f t="shared" si="128"/>
        <v>N</v>
      </c>
      <c r="F180" s="175" t="s">
        <v>5</v>
      </c>
      <c r="G180" s="175" t="s">
        <v>6</v>
      </c>
      <c r="H180" s="175" t="s">
        <v>8</v>
      </c>
      <c r="I180" s="176">
        <v>61</v>
      </c>
      <c r="J180" s="175" t="s">
        <v>5</v>
      </c>
      <c r="K180" s="175" t="s">
        <v>5</v>
      </c>
      <c r="L180" s="176">
        <v>242</v>
      </c>
      <c r="M180" s="176">
        <v>173</v>
      </c>
      <c r="N180" s="176">
        <v>216</v>
      </c>
      <c r="O180" s="176">
        <v>182</v>
      </c>
      <c r="P180" s="176">
        <v>233</v>
      </c>
      <c r="Q180" s="1"/>
      <c r="R180" s="13" t="s">
        <v>221</v>
      </c>
      <c r="S180" s="35">
        <v>14731</v>
      </c>
      <c r="T180" s="35">
        <v>11009</v>
      </c>
      <c r="U180" s="35">
        <v>13948</v>
      </c>
      <c r="V180" s="35">
        <v>13670</v>
      </c>
      <c r="W180" s="35">
        <v>14606</v>
      </c>
      <c r="X180" s="35"/>
      <c r="Y180" s="53">
        <f t="shared" si="154"/>
        <v>49</v>
      </c>
      <c r="Z180" s="52" t="str">
        <f t="shared" si="155"/>
        <v>FM</v>
      </c>
      <c r="AA180" s="52" t="str">
        <f t="shared" si="156"/>
        <v>FM</v>
      </c>
      <c r="AB180" s="1"/>
      <c r="AC180" s="128">
        <f t="shared" si="157"/>
        <v>4.0907240451043218E-3</v>
      </c>
      <c r="AD180" s="128">
        <f t="shared" si="158"/>
        <v>5.2726661423854538E-3</v>
      </c>
      <c r="AE180" s="128">
        <f t="shared" si="159"/>
        <v>4.4640685369581861E-3</v>
      </c>
      <c r="AF180" s="128">
        <f t="shared" si="160"/>
        <v>4.5281078902031551E-3</v>
      </c>
      <c r="AG180" s="128">
        <f t="shared" si="161"/>
        <v>4.1408290106378426E-3</v>
      </c>
      <c r="AI180" s="129">
        <f t="shared" si="187"/>
        <v>0.89500000000000002</v>
      </c>
      <c r="AJ180" s="51">
        <f t="shared" si="187"/>
        <v>0.95099999999999996</v>
      </c>
      <c r="AK180" s="48">
        <f t="shared" si="187"/>
        <v>0.88300000000000001</v>
      </c>
      <c r="AL180" s="51">
        <f t="shared" si="187"/>
        <v>0.88800000000000001</v>
      </c>
      <c r="AM180" s="49">
        <f t="shared" si="187"/>
        <v>0.90700000000000003</v>
      </c>
      <c r="AN180" s="15"/>
      <c r="AO180" s="106">
        <f t="shared" si="129"/>
        <v>0.82914901047365441</v>
      </c>
      <c r="AP180" s="106">
        <f t="shared" si="130"/>
        <v>0.88968798682342221</v>
      </c>
      <c r="AQ180" s="106">
        <f t="shared" si="131"/>
        <v>0.83285383157458226</v>
      </c>
      <c r="AR180" s="106">
        <f t="shared" si="132"/>
        <v>0.83709439359242277</v>
      </c>
      <c r="AS180" s="106">
        <f t="shared" si="133"/>
        <v>0.86277487379989581</v>
      </c>
      <c r="AT180" s="15"/>
      <c r="AU180" s="106">
        <f t="shared" si="169"/>
        <v>-0.17085098952634559</v>
      </c>
      <c r="AV180" s="106">
        <f t="shared" si="170"/>
        <v>-0.11031201317657779</v>
      </c>
      <c r="AW180" s="106">
        <f t="shared" si="171"/>
        <v>-0.16714616842541774</v>
      </c>
      <c r="AX180" s="106">
        <f t="shared" si="172"/>
        <v>-0.16290560640757723</v>
      </c>
      <c r="AY180" s="106">
        <f t="shared" si="173"/>
        <v>-0.13722512620010419</v>
      </c>
      <c r="AZ180" s="15"/>
      <c r="BA180" s="106">
        <f t="shared" si="162"/>
        <v>-0.17085098952634559</v>
      </c>
      <c r="BB180" s="106">
        <f t="shared" si="163"/>
        <v>-0.11031201317657779</v>
      </c>
      <c r="BC180" s="106">
        <f t="shared" si="164"/>
        <v>-0.16714616842541774</v>
      </c>
      <c r="BD180" s="107">
        <f t="shared" si="165"/>
        <v>-0.16290560640757723</v>
      </c>
      <c r="BE180" s="106">
        <f t="shared" si="166"/>
        <v>-0.13722512620010419</v>
      </c>
      <c r="BF180" s="109"/>
      <c r="BG180" s="223" t="str">
        <f t="shared" si="167"/>
        <v>49XX</v>
      </c>
      <c r="BH180" s="106">
        <f t="shared" si="174"/>
        <v>0.82914901047365441</v>
      </c>
      <c r="BI180" s="106">
        <f t="shared" si="175"/>
        <v>0.88968798682342221</v>
      </c>
      <c r="BJ180" s="106">
        <f t="shared" si="176"/>
        <v>0.83285383157458226</v>
      </c>
      <c r="BK180" s="106">
        <f t="shared" si="177"/>
        <v>0.83709439359242277</v>
      </c>
      <c r="BL180" s="106">
        <f t="shared" si="178"/>
        <v>0.86277487379989581</v>
      </c>
      <c r="BM180" s="109"/>
      <c r="BN180" s="15">
        <f>IF($Z180="NN",VLOOKUP("N",ylfactors,MATCH(BN$7,'Proposed Factors'!$J$3:$P$3,0),FALSE),IF('Query Result 1'!$Y180&lt;49,VLOOKUP("YA",ylfactors,MATCH(BN$7,'Proposed Factors'!$J$3:$P$3,0),FALSE),VLOOKUP("YB",ylfactors,MATCH(BN$7,'Proposed Factors'!$J$3:$P$3,0),FALSE)))</f>
        <v>0.873</v>
      </c>
      <c r="BO180" s="15">
        <f>IF($Z180="NN",VLOOKUP("N",ylfactors,MATCH(BO$7,'Proposed Factors'!$J$3:$P$3,0),FALSE),IF('Query Result 1'!$Y180&lt;49,VLOOKUP("YA",ylfactors,MATCH(BO$7,'Proposed Factors'!$J$3:$P$3,0),FALSE),VLOOKUP("YB",ylfactors,MATCH(BO$7,'Proposed Factors'!$J$3:$P$3,0),FALSE)))</f>
        <v>0.76900000000000002</v>
      </c>
      <c r="BP180" s="15">
        <f>IF($Z180="NN",VLOOKUP("N",ylfactors,MATCH(BP$7,'Proposed Factors'!$J$3:$P$3,0),FALSE),IF('Query Result 1'!$Y180&lt;49,VLOOKUP("YA",ylfactors,MATCH(BP$7,'Proposed Factors'!$J$3:$P$3,0),FALSE),VLOOKUP("YB",ylfactors,MATCH(BP$7,'Proposed Factors'!$J$3:$P$3,0),FALSE)))</f>
        <v>0.95</v>
      </c>
      <c r="BQ180" s="15">
        <f>IF($Z180="NN",VLOOKUP("N",ylfactors,MATCH(BQ$7,'Proposed Factors'!$J$3:$P$3,0),FALSE),IF('Query Result 1'!$Y180&lt;49,VLOOKUP("YA",ylfactors,MATCH(BQ$7,'Proposed Factors'!$J$3:$P$3,0),FALSE),VLOOKUP("YB",ylfactors,MATCH(BQ$7,'Proposed Factors'!$J$3:$P$3,0),FALSE)))</f>
        <v>0.94299999999999995</v>
      </c>
      <c r="BR180" s="15">
        <f>IF($Z180="NN",VLOOKUP("N",ylfactors,MATCH(BR$7,'Proposed Factors'!$J$3:$P$3,0),FALSE),IF('Query Result 1'!$Y180&lt;49,VLOOKUP("YA",ylfactors,MATCH(BR$7,'Proposed Factors'!$J$3:$P$3,0),FALSE),VLOOKUP("YB",ylfactors,MATCH(BR$7,'Proposed Factors'!$J$3:$P$3,0),FALSE)))</f>
        <v>0.78800000000000003</v>
      </c>
      <c r="BS180" s="15"/>
      <c r="BT180" s="15" t="e">
        <f>IF($AA180="NN",1,IF($AA180="YY",VLOOKUP("YY",gsdfactors,MATCH(BT$7,'Proposed Factors'!$J$11:$P$11,0),FALSE),VLOOKUP(CONCATENATE($Z180,$AA180),gsdfactors,MATCH(BT$7,'Proposed Factors'!$J$11:$P$11,0),FALSE)))</f>
        <v>#N/A</v>
      </c>
      <c r="BU180" s="15" t="e">
        <f>IF($AA180="NN",1,IF($AA180="YY",VLOOKUP("YY",gsdfactors,MATCH(BU$7,'Proposed Factors'!$J$11:$P$11,0),FALSE),VLOOKUP(CONCATENATE($Z180,$AA180),gsdfactors,MATCH(BU$7,'Proposed Factors'!$J$11:$P$11,0),FALSE)))</f>
        <v>#N/A</v>
      </c>
      <c r="BV180" s="15" t="e">
        <f>IF($AA180="NN",1,IF($AA180="YY",VLOOKUP("YY",gsdfactors,MATCH(BV$7,'Proposed Factors'!$J$11:$P$11,0),FALSE),VLOOKUP(CONCATENATE($Z180,$AA180),gsdfactors,MATCH(BV$7,'Proposed Factors'!$J$11:$P$11,0),FALSE)))</f>
        <v>#N/A</v>
      </c>
      <c r="BW180" s="15" t="e">
        <f>IF($AA180="NN",1,IF($AA180="YY",VLOOKUP("YY",gsdfactors,MATCH(BW$7,'Proposed Factors'!$J$11:$P$11,0),FALSE),VLOOKUP(CONCATENATE($Z180,$AA180),gsdfactors,MATCH(BW$7,'Proposed Factors'!$J$11:$P$11,0),FALSE)))</f>
        <v>#N/A</v>
      </c>
      <c r="BX180" s="15" t="e">
        <f>IF($AA180="NN",1,IF($AA180="YY",VLOOKUP("YY",gsdfactors,MATCH(BX$7,'Proposed Factors'!$J$11:$P$11,0),FALSE),VLOOKUP(CONCATENATE($Z180,$AA180),gsdfactors,MATCH(BX$7,'Proposed Factors'!$J$11:$P$11,0),FALSE)))</f>
        <v>#N/A</v>
      </c>
      <c r="BZ180" s="55" t="e">
        <f t="shared" si="134"/>
        <v>#N/A</v>
      </c>
      <c r="CA180" s="55" t="e">
        <f t="shared" si="135"/>
        <v>#N/A</v>
      </c>
      <c r="CB180" s="55" t="e">
        <f t="shared" si="136"/>
        <v>#N/A</v>
      </c>
      <c r="CC180" s="55" t="e">
        <f t="shared" si="137"/>
        <v>#N/A</v>
      </c>
      <c r="CD180" s="55" t="e">
        <f t="shared" si="138"/>
        <v>#N/A</v>
      </c>
      <c r="CF180" s="55" t="e">
        <f t="shared" si="139"/>
        <v>#N/A</v>
      </c>
      <c r="CG180" s="55" t="e">
        <f t="shared" si="140"/>
        <v>#N/A</v>
      </c>
      <c r="CH180" s="55" t="e">
        <f t="shared" si="141"/>
        <v>#N/A</v>
      </c>
      <c r="CI180" s="55" t="e">
        <f t="shared" si="142"/>
        <v>#N/A</v>
      </c>
      <c r="CJ180" s="55" t="e">
        <f t="shared" si="143"/>
        <v>#N/A</v>
      </c>
      <c r="CL180" s="55" t="str">
        <f t="shared" si="144"/>
        <v>49FM</v>
      </c>
      <c r="CM180" s="58">
        <f t="shared" si="145"/>
        <v>4.0907240451043218E-3</v>
      </c>
      <c r="CN180" s="58">
        <f t="shared" si="146"/>
        <v>5.2726661423854538E-3</v>
      </c>
      <c r="CO180" s="58">
        <f t="shared" si="147"/>
        <v>4.4640685369581861E-3</v>
      </c>
      <c r="CP180" s="58">
        <f t="shared" si="148"/>
        <v>4.5281078902031551E-3</v>
      </c>
      <c r="CQ180" s="58">
        <f t="shared" si="149"/>
        <v>4.1408290106378426E-3</v>
      </c>
      <c r="CR180" s="5">
        <f t="shared" si="179"/>
        <v>0.82914901047365441</v>
      </c>
      <c r="CS180" s="5">
        <f t="shared" si="180"/>
        <v>0.88968798682342221</v>
      </c>
      <c r="CT180" s="5">
        <f t="shared" si="181"/>
        <v>0.83285383157458226</v>
      </c>
      <c r="CU180" s="5">
        <f t="shared" si="182"/>
        <v>0.83709439359242277</v>
      </c>
      <c r="CV180" s="5">
        <f t="shared" si="183"/>
        <v>0.86277487379989581</v>
      </c>
    </row>
    <row r="181" spans="1:100" x14ac:dyDescent="0.25">
      <c r="A181" s="174" t="str">
        <f t="shared" si="150"/>
        <v>NNNN</v>
      </c>
      <c r="B181" s="174" t="str">
        <f t="shared" si="151"/>
        <v>NNNN</v>
      </c>
      <c r="C181" s="29" t="str">
        <f t="shared" si="152"/>
        <v>NN</v>
      </c>
      <c r="D181" s="29" t="str">
        <f t="shared" si="153"/>
        <v>N</v>
      </c>
      <c r="E181" s="29" t="str">
        <f t="shared" si="128"/>
        <v>N</v>
      </c>
      <c r="F181" s="175" t="s">
        <v>5</v>
      </c>
      <c r="G181" s="175" t="s">
        <v>6</v>
      </c>
      <c r="H181" s="175" t="s">
        <v>8</v>
      </c>
      <c r="I181" s="176">
        <v>62</v>
      </c>
      <c r="J181" s="175" t="s">
        <v>5</v>
      </c>
      <c r="K181" s="175" t="s">
        <v>5</v>
      </c>
      <c r="L181" s="176">
        <v>213</v>
      </c>
      <c r="M181" s="176">
        <v>155</v>
      </c>
      <c r="N181" s="176">
        <v>189</v>
      </c>
      <c r="O181" s="176">
        <v>168</v>
      </c>
      <c r="P181" s="176">
        <v>212</v>
      </c>
      <c r="Q181" s="1"/>
      <c r="R181" s="13" t="s">
        <v>305</v>
      </c>
      <c r="S181" s="35">
        <v>7143</v>
      </c>
      <c r="T181" s="35">
        <v>4900</v>
      </c>
      <c r="U181" s="35">
        <v>6562</v>
      </c>
      <c r="V181" s="35">
        <v>6387</v>
      </c>
      <c r="W181" s="35">
        <v>7065</v>
      </c>
      <c r="X181" s="35"/>
      <c r="Y181" s="53">
        <f t="shared" si="154"/>
        <v>49</v>
      </c>
      <c r="Z181" s="52" t="str">
        <f t="shared" si="155"/>
        <v>FS</v>
      </c>
      <c r="AA181" s="52" t="str">
        <f t="shared" si="156"/>
        <v>FS</v>
      </c>
      <c r="AB181" s="1"/>
      <c r="AC181" s="128">
        <f t="shared" si="157"/>
        <v>1.9835749001547872E-3</v>
      </c>
      <c r="AD181" s="128">
        <f t="shared" si="158"/>
        <v>2.3468129800789106E-3</v>
      </c>
      <c r="AE181" s="128">
        <f t="shared" si="159"/>
        <v>2.1001733395124476E-3</v>
      </c>
      <c r="AF181" s="128">
        <f t="shared" si="160"/>
        <v>2.1156565541132081E-3</v>
      </c>
      <c r="AG181" s="128">
        <f t="shared" si="161"/>
        <v>2.0029410488947253E-3</v>
      </c>
      <c r="AI181" s="129">
        <f t="shared" si="187"/>
        <v>0.89500000000000002</v>
      </c>
      <c r="AJ181" s="51">
        <f t="shared" si="187"/>
        <v>0.95099999999999996</v>
      </c>
      <c r="AK181" s="48">
        <f t="shared" si="187"/>
        <v>0.88300000000000001</v>
      </c>
      <c r="AL181" s="51">
        <f t="shared" si="187"/>
        <v>0.88800000000000001</v>
      </c>
      <c r="AM181" s="49">
        <f t="shared" si="187"/>
        <v>0.90700000000000003</v>
      </c>
      <c r="AN181" s="15"/>
      <c r="AO181" s="106">
        <f t="shared" si="129"/>
        <v>0.82914901047365441</v>
      </c>
      <c r="AP181" s="106">
        <f t="shared" si="130"/>
        <v>0.88968798682342221</v>
      </c>
      <c r="AQ181" s="106">
        <f t="shared" si="131"/>
        <v>0.83285383157458226</v>
      </c>
      <c r="AR181" s="106">
        <f t="shared" si="132"/>
        <v>0.83709439359242277</v>
      </c>
      <c r="AS181" s="106">
        <f t="shared" si="133"/>
        <v>0.86277487379989581</v>
      </c>
      <c r="AT181" s="15"/>
      <c r="AU181" s="106">
        <f t="shared" si="169"/>
        <v>-0.17085098952634559</v>
      </c>
      <c r="AV181" s="106">
        <f t="shared" si="170"/>
        <v>-0.11031201317657779</v>
      </c>
      <c r="AW181" s="106">
        <f t="shared" si="171"/>
        <v>-0.16714616842541774</v>
      </c>
      <c r="AX181" s="106">
        <f t="shared" si="172"/>
        <v>-0.16290560640757723</v>
      </c>
      <c r="AY181" s="106">
        <f t="shared" si="173"/>
        <v>-0.13722512620010419</v>
      </c>
      <c r="AZ181" s="15"/>
      <c r="BA181" s="106">
        <f t="shared" si="162"/>
        <v>-0.17085098952634559</v>
      </c>
      <c r="BB181" s="106">
        <f t="shared" si="163"/>
        <v>-0.11031201317657779</v>
      </c>
      <c r="BC181" s="106">
        <f t="shared" si="164"/>
        <v>-0.16714616842541774</v>
      </c>
      <c r="BD181" s="107">
        <f t="shared" si="165"/>
        <v>-0.16290560640757723</v>
      </c>
      <c r="BE181" s="106">
        <f t="shared" si="166"/>
        <v>-0.13722512620010419</v>
      </c>
      <c r="BF181" s="109"/>
      <c r="BG181" s="223" t="str">
        <f t="shared" si="167"/>
        <v>49XX</v>
      </c>
      <c r="BH181" s="106">
        <f t="shared" si="174"/>
        <v>0.82914901047365441</v>
      </c>
      <c r="BI181" s="106">
        <f t="shared" si="175"/>
        <v>0.88968798682342221</v>
      </c>
      <c r="BJ181" s="106">
        <f t="shared" si="176"/>
        <v>0.83285383157458226</v>
      </c>
      <c r="BK181" s="106">
        <f t="shared" si="177"/>
        <v>0.83709439359242277</v>
      </c>
      <c r="BL181" s="106">
        <f t="shared" si="178"/>
        <v>0.86277487379989581</v>
      </c>
      <c r="BM181" s="109"/>
      <c r="BN181" s="15">
        <f>IF($Z181="NN",VLOOKUP("N",ylfactors,MATCH(BN$7,'Proposed Factors'!$J$3:$P$3,0),FALSE),IF('Query Result 1'!$Y181&lt;49,VLOOKUP("YA",ylfactors,MATCH(BN$7,'Proposed Factors'!$J$3:$P$3,0),FALSE),VLOOKUP("YB",ylfactors,MATCH(BN$7,'Proposed Factors'!$J$3:$P$3,0),FALSE)))</f>
        <v>0.873</v>
      </c>
      <c r="BO181" s="15">
        <f>IF($Z181="NN",VLOOKUP("N",ylfactors,MATCH(BO$7,'Proposed Factors'!$J$3:$P$3,0),FALSE),IF('Query Result 1'!$Y181&lt;49,VLOOKUP("YA",ylfactors,MATCH(BO$7,'Proposed Factors'!$J$3:$P$3,0),FALSE),VLOOKUP("YB",ylfactors,MATCH(BO$7,'Proposed Factors'!$J$3:$P$3,0),FALSE)))</f>
        <v>0.76900000000000002</v>
      </c>
      <c r="BP181" s="15">
        <f>IF($Z181="NN",VLOOKUP("N",ylfactors,MATCH(BP$7,'Proposed Factors'!$J$3:$P$3,0),FALSE),IF('Query Result 1'!$Y181&lt;49,VLOOKUP("YA",ylfactors,MATCH(BP$7,'Proposed Factors'!$J$3:$P$3,0),FALSE),VLOOKUP("YB",ylfactors,MATCH(BP$7,'Proposed Factors'!$J$3:$P$3,0),FALSE)))</f>
        <v>0.95</v>
      </c>
      <c r="BQ181" s="15">
        <f>IF($Z181="NN",VLOOKUP("N",ylfactors,MATCH(BQ$7,'Proposed Factors'!$J$3:$P$3,0),FALSE),IF('Query Result 1'!$Y181&lt;49,VLOOKUP("YA",ylfactors,MATCH(BQ$7,'Proposed Factors'!$J$3:$P$3,0),FALSE),VLOOKUP("YB",ylfactors,MATCH(BQ$7,'Proposed Factors'!$J$3:$P$3,0),FALSE)))</f>
        <v>0.94299999999999995</v>
      </c>
      <c r="BR181" s="15">
        <f>IF($Z181="NN",VLOOKUP("N",ylfactors,MATCH(BR$7,'Proposed Factors'!$J$3:$P$3,0),FALSE),IF('Query Result 1'!$Y181&lt;49,VLOOKUP("YA",ylfactors,MATCH(BR$7,'Proposed Factors'!$J$3:$P$3,0),FALSE),VLOOKUP("YB",ylfactors,MATCH(BR$7,'Proposed Factors'!$J$3:$P$3,0),FALSE)))</f>
        <v>0.78800000000000003</v>
      </c>
      <c r="BS181" s="15"/>
      <c r="BT181" s="15" t="e">
        <f>IF($AA181="NN",1,IF($AA181="YY",VLOOKUP("YY",gsdfactors,MATCH(BT$7,'Proposed Factors'!$J$11:$P$11,0),FALSE),VLOOKUP(CONCATENATE($Z181,$AA181),gsdfactors,MATCH(BT$7,'Proposed Factors'!$J$11:$P$11,0),FALSE)))</f>
        <v>#N/A</v>
      </c>
      <c r="BU181" s="15" t="e">
        <f>IF($AA181="NN",1,IF($AA181="YY",VLOOKUP("YY",gsdfactors,MATCH(BU$7,'Proposed Factors'!$J$11:$P$11,0),FALSE),VLOOKUP(CONCATENATE($Z181,$AA181),gsdfactors,MATCH(BU$7,'Proposed Factors'!$J$11:$P$11,0),FALSE)))</f>
        <v>#N/A</v>
      </c>
      <c r="BV181" s="15" t="e">
        <f>IF($AA181="NN",1,IF($AA181="YY",VLOOKUP("YY",gsdfactors,MATCH(BV$7,'Proposed Factors'!$J$11:$P$11,0),FALSE),VLOOKUP(CONCATENATE($Z181,$AA181),gsdfactors,MATCH(BV$7,'Proposed Factors'!$J$11:$P$11,0),FALSE)))</f>
        <v>#N/A</v>
      </c>
      <c r="BW181" s="15" t="e">
        <f>IF($AA181="NN",1,IF($AA181="YY",VLOOKUP("YY",gsdfactors,MATCH(BW$7,'Proposed Factors'!$J$11:$P$11,0),FALSE),VLOOKUP(CONCATENATE($Z181,$AA181),gsdfactors,MATCH(BW$7,'Proposed Factors'!$J$11:$P$11,0),FALSE)))</f>
        <v>#N/A</v>
      </c>
      <c r="BX181" s="15" t="e">
        <f>IF($AA181="NN",1,IF($AA181="YY",VLOOKUP("YY",gsdfactors,MATCH(BX$7,'Proposed Factors'!$J$11:$P$11,0),FALSE),VLOOKUP(CONCATENATE($Z181,$AA181),gsdfactors,MATCH(BX$7,'Proposed Factors'!$J$11:$P$11,0),FALSE)))</f>
        <v>#N/A</v>
      </c>
      <c r="BZ181" s="55" t="e">
        <f t="shared" si="134"/>
        <v>#N/A</v>
      </c>
      <c r="CA181" s="55" t="e">
        <f t="shared" si="135"/>
        <v>#N/A</v>
      </c>
      <c r="CB181" s="55" t="e">
        <f t="shared" si="136"/>
        <v>#N/A</v>
      </c>
      <c r="CC181" s="55" t="e">
        <f t="shared" si="137"/>
        <v>#N/A</v>
      </c>
      <c r="CD181" s="55" t="e">
        <f t="shared" si="138"/>
        <v>#N/A</v>
      </c>
      <c r="CF181" s="55" t="e">
        <f t="shared" si="139"/>
        <v>#N/A</v>
      </c>
      <c r="CG181" s="55" t="e">
        <f t="shared" si="140"/>
        <v>#N/A</v>
      </c>
      <c r="CH181" s="55" t="e">
        <f t="shared" si="141"/>
        <v>#N/A</v>
      </c>
      <c r="CI181" s="55" t="e">
        <f t="shared" si="142"/>
        <v>#N/A</v>
      </c>
      <c r="CJ181" s="55" t="e">
        <f t="shared" si="143"/>
        <v>#N/A</v>
      </c>
      <c r="CL181" s="55" t="str">
        <f t="shared" si="144"/>
        <v>49FS</v>
      </c>
      <c r="CM181" s="58">
        <f t="shared" si="145"/>
        <v>1.9835749001547872E-3</v>
      </c>
      <c r="CN181" s="58">
        <f t="shared" si="146"/>
        <v>2.3468129800789106E-3</v>
      </c>
      <c r="CO181" s="58">
        <f t="shared" si="147"/>
        <v>2.1001733395124476E-3</v>
      </c>
      <c r="CP181" s="58">
        <f t="shared" si="148"/>
        <v>2.1156565541132081E-3</v>
      </c>
      <c r="CQ181" s="58">
        <f t="shared" si="149"/>
        <v>2.0029410488947253E-3</v>
      </c>
      <c r="CR181" s="5">
        <f t="shared" si="179"/>
        <v>0.82914901047365441</v>
      </c>
      <c r="CS181" s="5">
        <f t="shared" si="180"/>
        <v>0.88968798682342221</v>
      </c>
      <c r="CT181" s="5">
        <f t="shared" si="181"/>
        <v>0.83285383157458226</v>
      </c>
      <c r="CU181" s="5">
        <f t="shared" si="182"/>
        <v>0.83709439359242277</v>
      </c>
      <c r="CV181" s="5">
        <f t="shared" si="183"/>
        <v>0.86277487379989581</v>
      </c>
    </row>
    <row r="182" spans="1:100" x14ac:dyDescent="0.25">
      <c r="A182" s="174" t="str">
        <f t="shared" si="150"/>
        <v>NNNN</v>
      </c>
      <c r="B182" s="174" t="str">
        <f t="shared" si="151"/>
        <v>NNNN</v>
      </c>
      <c r="C182" s="29" t="str">
        <f t="shared" si="152"/>
        <v>NN</v>
      </c>
      <c r="D182" s="29" t="str">
        <f t="shared" si="153"/>
        <v>N</v>
      </c>
      <c r="E182" s="29" t="str">
        <f t="shared" si="128"/>
        <v>N</v>
      </c>
      <c r="F182" s="175" t="s">
        <v>5</v>
      </c>
      <c r="G182" s="175" t="s">
        <v>6</v>
      </c>
      <c r="H182" s="175" t="s">
        <v>8</v>
      </c>
      <c r="I182" s="176">
        <v>63</v>
      </c>
      <c r="J182" s="175" t="s">
        <v>5</v>
      </c>
      <c r="K182" s="175" t="s">
        <v>5</v>
      </c>
      <c r="L182" s="176">
        <v>198</v>
      </c>
      <c r="M182" s="176">
        <v>139</v>
      </c>
      <c r="N182" s="176">
        <v>175</v>
      </c>
      <c r="O182" s="176">
        <v>151</v>
      </c>
      <c r="P182" s="176">
        <v>195</v>
      </c>
      <c r="Q182" s="1"/>
      <c r="R182" s="13" t="s">
        <v>389</v>
      </c>
      <c r="S182" s="35">
        <v>14730</v>
      </c>
      <c r="T182" s="35">
        <v>10501</v>
      </c>
      <c r="U182" s="35">
        <v>13363</v>
      </c>
      <c r="V182" s="35">
        <v>12943</v>
      </c>
      <c r="W182" s="35">
        <v>14561</v>
      </c>
      <c r="X182" s="35"/>
      <c r="Y182" s="53">
        <f t="shared" si="154"/>
        <v>49</v>
      </c>
      <c r="Z182" s="52" t="str">
        <f t="shared" si="155"/>
        <v>MM</v>
      </c>
      <c r="AA182" s="52" t="str">
        <f t="shared" si="156"/>
        <v>MM</v>
      </c>
      <c r="AB182" s="1"/>
      <c r="AC182" s="128">
        <f t="shared" si="157"/>
        <v>4.0904463501721987E-3</v>
      </c>
      <c r="AD182" s="128">
        <f t="shared" si="158"/>
        <v>5.029363898736457E-3</v>
      </c>
      <c r="AE182" s="128">
        <f t="shared" si="159"/>
        <v>4.2768388198574881E-3</v>
      </c>
      <c r="AF182" s="128">
        <f t="shared" si="160"/>
        <v>4.287293374023368E-3</v>
      </c>
      <c r="AG182" s="128">
        <f t="shared" si="161"/>
        <v>4.1280714243391503E-3</v>
      </c>
      <c r="AI182" s="129">
        <f t="shared" si="187"/>
        <v>0.89500000000000002</v>
      </c>
      <c r="AJ182" s="51">
        <f t="shared" si="187"/>
        <v>0.95099999999999996</v>
      </c>
      <c r="AK182" s="48">
        <f t="shared" si="187"/>
        <v>0.88300000000000001</v>
      </c>
      <c r="AL182" s="51">
        <f t="shared" si="187"/>
        <v>0.88800000000000001</v>
      </c>
      <c r="AM182" s="49">
        <f t="shared" si="187"/>
        <v>0.90700000000000003</v>
      </c>
      <c r="AN182" s="15"/>
      <c r="AO182" s="106">
        <f t="shared" si="129"/>
        <v>0.82914901047365441</v>
      </c>
      <c r="AP182" s="106">
        <f t="shared" si="130"/>
        <v>0.88968798682342221</v>
      </c>
      <c r="AQ182" s="106">
        <f t="shared" si="131"/>
        <v>0.83285383157458226</v>
      </c>
      <c r="AR182" s="106">
        <f t="shared" si="132"/>
        <v>0.83709439359242277</v>
      </c>
      <c r="AS182" s="106">
        <f t="shared" si="133"/>
        <v>0.86277487379989581</v>
      </c>
      <c r="AT182" s="15"/>
      <c r="AU182" s="106">
        <f t="shared" si="169"/>
        <v>-0.17085098952634559</v>
      </c>
      <c r="AV182" s="106">
        <f t="shared" si="170"/>
        <v>-0.11031201317657779</v>
      </c>
      <c r="AW182" s="106">
        <f t="shared" si="171"/>
        <v>-0.16714616842541774</v>
      </c>
      <c r="AX182" s="106">
        <f t="shared" si="172"/>
        <v>-0.16290560640757723</v>
      </c>
      <c r="AY182" s="106">
        <f t="shared" si="173"/>
        <v>-0.13722512620010419</v>
      </c>
      <c r="AZ182" s="15"/>
      <c r="BA182" s="106">
        <f t="shared" si="162"/>
        <v>-0.17085098952634559</v>
      </c>
      <c r="BB182" s="106">
        <f t="shared" si="163"/>
        <v>-0.11031201317657779</v>
      </c>
      <c r="BC182" s="106">
        <f t="shared" si="164"/>
        <v>-0.16714616842541774</v>
      </c>
      <c r="BD182" s="107">
        <f t="shared" si="165"/>
        <v>-0.16290560640757723</v>
      </c>
      <c r="BE182" s="106">
        <f t="shared" si="166"/>
        <v>-0.13722512620010419</v>
      </c>
      <c r="BF182" s="109"/>
      <c r="BG182" s="223" t="str">
        <f t="shared" si="167"/>
        <v>49XX</v>
      </c>
      <c r="BH182" s="106">
        <f t="shared" si="174"/>
        <v>0.82914901047365441</v>
      </c>
      <c r="BI182" s="106">
        <f t="shared" si="175"/>
        <v>0.88968798682342221</v>
      </c>
      <c r="BJ182" s="106">
        <f t="shared" si="176"/>
        <v>0.83285383157458226</v>
      </c>
      <c r="BK182" s="106">
        <f t="shared" si="177"/>
        <v>0.83709439359242277</v>
      </c>
      <c r="BL182" s="106">
        <f t="shared" si="178"/>
        <v>0.86277487379989581</v>
      </c>
      <c r="BM182" s="109"/>
      <c r="BN182" s="15">
        <f>IF($Z182="NN",VLOOKUP("N",ylfactors,MATCH(BN$7,'Proposed Factors'!$J$3:$P$3,0),FALSE),IF('Query Result 1'!$Y182&lt;49,VLOOKUP("YA",ylfactors,MATCH(BN$7,'Proposed Factors'!$J$3:$P$3,0),FALSE),VLOOKUP("YB",ylfactors,MATCH(BN$7,'Proposed Factors'!$J$3:$P$3,0),FALSE)))</f>
        <v>0.873</v>
      </c>
      <c r="BO182" s="15">
        <f>IF($Z182="NN",VLOOKUP("N",ylfactors,MATCH(BO$7,'Proposed Factors'!$J$3:$P$3,0),FALSE),IF('Query Result 1'!$Y182&lt;49,VLOOKUP("YA",ylfactors,MATCH(BO$7,'Proposed Factors'!$J$3:$P$3,0),FALSE),VLOOKUP("YB",ylfactors,MATCH(BO$7,'Proposed Factors'!$J$3:$P$3,0),FALSE)))</f>
        <v>0.76900000000000002</v>
      </c>
      <c r="BP182" s="15">
        <f>IF($Z182="NN",VLOOKUP("N",ylfactors,MATCH(BP$7,'Proposed Factors'!$J$3:$P$3,0),FALSE),IF('Query Result 1'!$Y182&lt;49,VLOOKUP("YA",ylfactors,MATCH(BP$7,'Proposed Factors'!$J$3:$P$3,0),FALSE),VLOOKUP("YB",ylfactors,MATCH(BP$7,'Proposed Factors'!$J$3:$P$3,0),FALSE)))</f>
        <v>0.95</v>
      </c>
      <c r="BQ182" s="15">
        <f>IF($Z182="NN",VLOOKUP("N",ylfactors,MATCH(BQ$7,'Proposed Factors'!$J$3:$P$3,0),FALSE),IF('Query Result 1'!$Y182&lt;49,VLOOKUP("YA",ylfactors,MATCH(BQ$7,'Proposed Factors'!$J$3:$P$3,0),FALSE),VLOOKUP("YB",ylfactors,MATCH(BQ$7,'Proposed Factors'!$J$3:$P$3,0),FALSE)))</f>
        <v>0.94299999999999995</v>
      </c>
      <c r="BR182" s="15">
        <f>IF($Z182="NN",VLOOKUP("N",ylfactors,MATCH(BR$7,'Proposed Factors'!$J$3:$P$3,0),FALSE),IF('Query Result 1'!$Y182&lt;49,VLOOKUP("YA",ylfactors,MATCH(BR$7,'Proposed Factors'!$J$3:$P$3,0),FALSE),VLOOKUP("YB",ylfactors,MATCH(BR$7,'Proposed Factors'!$J$3:$P$3,0),FALSE)))</f>
        <v>0.78800000000000003</v>
      </c>
      <c r="BS182" s="15"/>
      <c r="BT182" s="15" t="e">
        <f>IF($AA182="NN",1,IF($AA182="YY",VLOOKUP("YY",gsdfactors,MATCH(BT$7,'Proposed Factors'!$J$11:$P$11,0),FALSE),VLOOKUP(CONCATENATE($Z182,$AA182),gsdfactors,MATCH(BT$7,'Proposed Factors'!$J$11:$P$11,0),FALSE)))</f>
        <v>#N/A</v>
      </c>
      <c r="BU182" s="15" t="e">
        <f>IF($AA182="NN",1,IF($AA182="YY",VLOOKUP("YY",gsdfactors,MATCH(BU$7,'Proposed Factors'!$J$11:$P$11,0),FALSE),VLOOKUP(CONCATENATE($Z182,$AA182),gsdfactors,MATCH(BU$7,'Proposed Factors'!$J$11:$P$11,0),FALSE)))</f>
        <v>#N/A</v>
      </c>
      <c r="BV182" s="15" t="e">
        <f>IF($AA182="NN",1,IF($AA182="YY",VLOOKUP("YY",gsdfactors,MATCH(BV$7,'Proposed Factors'!$J$11:$P$11,0),FALSE),VLOOKUP(CONCATENATE($Z182,$AA182),gsdfactors,MATCH(BV$7,'Proposed Factors'!$J$11:$P$11,0),FALSE)))</f>
        <v>#N/A</v>
      </c>
      <c r="BW182" s="15" t="e">
        <f>IF($AA182="NN",1,IF($AA182="YY",VLOOKUP("YY",gsdfactors,MATCH(BW$7,'Proposed Factors'!$J$11:$P$11,0),FALSE),VLOOKUP(CONCATENATE($Z182,$AA182),gsdfactors,MATCH(BW$7,'Proposed Factors'!$J$11:$P$11,0),FALSE)))</f>
        <v>#N/A</v>
      </c>
      <c r="BX182" s="15" t="e">
        <f>IF($AA182="NN",1,IF($AA182="YY",VLOOKUP("YY",gsdfactors,MATCH(BX$7,'Proposed Factors'!$J$11:$P$11,0),FALSE),VLOOKUP(CONCATENATE($Z182,$AA182),gsdfactors,MATCH(BX$7,'Proposed Factors'!$J$11:$P$11,0),FALSE)))</f>
        <v>#N/A</v>
      </c>
      <c r="BZ182" s="55" t="e">
        <f t="shared" si="134"/>
        <v>#N/A</v>
      </c>
      <c r="CA182" s="55" t="e">
        <f t="shared" si="135"/>
        <v>#N/A</v>
      </c>
      <c r="CB182" s="55" t="e">
        <f t="shared" si="136"/>
        <v>#N/A</v>
      </c>
      <c r="CC182" s="55" t="e">
        <f t="shared" si="137"/>
        <v>#N/A</v>
      </c>
      <c r="CD182" s="55" t="e">
        <f t="shared" si="138"/>
        <v>#N/A</v>
      </c>
      <c r="CF182" s="55" t="e">
        <f t="shared" si="139"/>
        <v>#N/A</v>
      </c>
      <c r="CG182" s="55" t="e">
        <f t="shared" si="140"/>
        <v>#N/A</v>
      </c>
      <c r="CH182" s="55" t="e">
        <f t="shared" si="141"/>
        <v>#N/A</v>
      </c>
      <c r="CI182" s="55" t="e">
        <f t="shared" si="142"/>
        <v>#N/A</v>
      </c>
      <c r="CJ182" s="55" t="e">
        <f t="shared" si="143"/>
        <v>#N/A</v>
      </c>
      <c r="CL182" s="55" t="str">
        <f t="shared" si="144"/>
        <v>49MM</v>
      </c>
      <c r="CM182" s="58">
        <f t="shared" si="145"/>
        <v>4.0904463501721987E-3</v>
      </c>
      <c r="CN182" s="58">
        <f t="shared" si="146"/>
        <v>5.029363898736457E-3</v>
      </c>
      <c r="CO182" s="58">
        <f t="shared" si="147"/>
        <v>4.2768388198574881E-3</v>
      </c>
      <c r="CP182" s="58">
        <f t="shared" si="148"/>
        <v>4.287293374023368E-3</v>
      </c>
      <c r="CQ182" s="58">
        <f t="shared" si="149"/>
        <v>4.1280714243391503E-3</v>
      </c>
      <c r="CR182" s="5">
        <f t="shared" si="179"/>
        <v>0.82914901047365441</v>
      </c>
      <c r="CS182" s="5">
        <f t="shared" si="180"/>
        <v>0.88968798682342221</v>
      </c>
      <c r="CT182" s="5">
        <f t="shared" si="181"/>
        <v>0.83285383157458226</v>
      </c>
      <c r="CU182" s="5">
        <f t="shared" si="182"/>
        <v>0.83709439359242277</v>
      </c>
      <c r="CV182" s="5">
        <f t="shared" si="183"/>
        <v>0.86277487379989581</v>
      </c>
    </row>
    <row r="183" spans="1:100" x14ac:dyDescent="0.25">
      <c r="A183" s="174" t="str">
        <f t="shared" si="150"/>
        <v>NNNN</v>
      </c>
      <c r="B183" s="174" t="str">
        <f t="shared" si="151"/>
        <v>NNNN</v>
      </c>
      <c r="C183" s="29" t="str">
        <f t="shared" si="152"/>
        <v>NN</v>
      </c>
      <c r="D183" s="29" t="str">
        <f t="shared" si="153"/>
        <v>N</v>
      </c>
      <c r="E183" s="29" t="str">
        <f t="shared" si="128"/>
        <v>N</v>
      </c>
      <c r="F183" s="175" t="s">
        <v>5</v>
      </c>
      <c r="G183" s="175" t="s">
        <v>6</v>
      </c>
      <c r="H183" s="175" t="s">
        <v>8</v>
      </c>
      <c r="I183" s="176">
        <v>64</v>
      </c>
      <c r="J183" s="175" t="s">
        <v>5</v>
      </c>
      <c r="K183" s="175" t="s">
        <v>5</v>
      </c>
      <c r="L183" s="176">
        <v>141</v>
      </c>
      <c r="M183" s="176">
        <v>106</v>
      </c>
      <c r="N183" s="176">
        <v>128</v>
      </c>
      <c r="O183" s="176">
        <v>113</v>
      </c>
      <c r="P183" s="176">
        <v>138</v>
      </c>
      <c r="Q183" s="1"/>
      <c r="R183" s="13" t="s">
        <v>473</v>
      </c>
      <c r="S183" s="35">
        <v>5241</v>
      </c>
      <c r="T183" s="35">
        <v>3165</v>
      </c>
      <c r="U183" s="35">
        <v>4307</v>
      </c>
      <c r="V183" s="35">
        <v>4108</v>
      </c>
      <c r="W183" s="35">
        <v>5099</v>
      </c>
      <c r="X183" s="35"/>
      <c r="Y183" s="53">
        <f t="shared" si="154"/>
        <v>49</v>
      </c>
      <c r="Z183" s="52" t="str">
        <f t="shared" si="155"/>
        <v>MS</v>
      </c>
      <c r="AA183" s="52" t="str">
        <f t="shared" si="156"/>
        <v>MS</v>
      </c>
      <c r="AB183" s="1"/>
      <c r="AC183" s="128">
        <f t="shared" si="157"/>
        <v>1.4553991392567884E-3</v>
      </c>
      <c r="AD183" s="128">
        <f t="shared" si="158"/>
        <v>1.5158496085611738E-3</v>
      </c>
      <c r="AE183" s="128">
        <f t="shared" si="159"/>
        <v>1.3784587889789867E-3</v>
      </c>
      <c r="AF183" s="128">
        <f t="shared" si="160"/>
        <v>1.3607510762951398E-3</v>
      </c>
      <c r="AG183" s="128">
        <f t="shared" si="161"/>
        <v>1.4455762786007365E-3</v>
      </c>
      <c r="AI183" s="129">
        <f t="shared" si="187"/>
        <v>0.89500000000000002</v>
      </c>
      <c r="AJ183" s="51">
        <f t="shared" si="187"/>
        <v>0.95099999999999996</v>
      </c>
      <c r="AK183" s="48">
        <f t="shared" si="187"/>
        <v>0.88300000000000001</v>
      </c>
      <c r="AL183" s="51">
        <f t="shared" si="187"/>
        <v>0.88800000000000001</v>
      </c>
      <c r="AM183" s="49">
        <f t="shared" si="187"/>
        <v>0.90700000000000003</v>
      </c>
      <c r="AN183" s="15"/>
      <c r="AO183" s="106">
        <f t="shared" si="129"/>
        <v>0.82914901047365441</v>
      </c>
      <c r="AP183" s="106">
        <f t="shared" si="130"/>
        <v>0.88968798682342221</v>
      </c>
      <c r="AQ183" s="106">
        <f t="shared" si="131"/>
        <v>0.83285383157458226</v>
      </c>
      <c r="AR183" s="106">
        <f t="shared" si="132"/>
        <v>0.83709439359242277</v>
      </c>
      <c r="AS183" s="106">
        <f t="shared" si="133"/>
        <v>0.86277487379989581</v>
      </c>
      <c r="AT183" s="15"/>
      <c r="AU183" s="106">
        <f t="shared" si="169"/>
        <v>-0.17085098952634559</v>
      </c>
      <c r="AV183" s="106">
        <f t="shared" si="170"/>
        <v>-0.11031201317657779</v>
      </c>
      <c r="AW183" s="106">
        <f t="shared" si="171"/>
        <v>-0.16714616842541774</v>
      </c>
      <c r="AX183" s="106">
        <f t="shared" si="172"/>
        <v>-0.16290560640757723</v>
      </c>
      <c r="AY183" s="106">
        <f t="shared" si="173"/>
        <v>-0.13722512620010419</v>
      </c>
      <c r="AZ183" s="15"/>
      <c r="BA183" s="106">
        <f t="shared" si="162"/>
        <v>-0.17085098952634559</v>
      </c>
      <c r="BB183" s="106">
        <f t="shared" si="163"/>
        <v>-0.11031201317657779</v>
      </c>
      <c r="BC183" s="106">
        <f t="shared" si="164"/>
        <v>-0.16714616842541774</v>
      </c>
      <c r="BD183" s="107">
        <f t="shared" si="165"/>
        <v>-0.16290560640757723</v>
      </c>
      <c r="BE183" s="106">
        <f t="shared" si="166"/>
        <v>-0.13722512620010419</v>
      </c>
      <c r="BF183" s="109"/>
      <c r="BG183" s="223" t="str">
        <f t="shared" si="167"/>
        <v>49XX</v>
      </c>
      <c r="BH183" s="106">
        <f t="shared" si="174"/>
        <v>0.82914901047365441</v>
      </c>
      <c r="BI183" s="106">
        <f t="shared" si="175"/>
        <v>0.88968798682342221</v>
      </c>
      <c r="BJ183" s="106">
        <f t="shared" si="176"/>
        <v>0.83285383157458226</v>
      </c>
      <c r="BK183" s="106">
        <f t="shared" si="177"/>
        <v>0.83709439359242277</v>
      </c>
      <c r="BL183" s="106">
        <f t="shared" si="178"/>
        <v>0.86277487379989581</v>
      </c>
      <c r="BM183" s="109"/>
      <c r="BN183" s="15">
        <f>IF($Z183="NN",VLOOKUP("N",ylfactors,MATCH(BN$7,'Proposed Factors'!$J$3:$P$3,0),FALSE),IF('Query Result 1'!$Y183&lt;49,VLOOKUP("YA",ylfactors,MATCH(BN$7,'Proposed Factors'!$J$3:$P$3,0),FALSE),VLOOKUP("YB",ylfactors,MATCH(BN$7,'Proposed Factors'!$J$3:$P$3,0),FALSE)))</f>
        <v>0.873</v>
      </c>
      <c r="BO183" s="15">
        <f>IF($Z183="NN",VLOOKUP("N",ylfactors,MATCH(BO$7,'Proposed Factors'!$J$3:$P$3,0),FALSE),IF('Query Result 1'!$Y183&lt;49,VLOOKUP("YA",ylfactors,MATCH(BO$7,'Proposed Factors'!$J$3:$P$3,0),FALSE),VLOOKUP("YB",ylfactors,MATCH(BO$7,'Proposed Factors'!$J$3:$P$3,0),FALSE)))</f>
        <v>0.76900000000000002</v>
      </c>
      <c r="BP183" s="15">
        <f>IF($Z183="NN",VLOOKUP("N",ylfactors,MATCH(BP$7,'Proposed Factors'!$J$3:$P$3,0),FALSE),IF('Query Result 1'!$Y183&lt;49,VLOOKUP("YA",ylfactors,MATCH(BP$7,'Proposed Factors'!$J$3:$P$3,0),FALSE),VLOOKUP("YB",ylfactors,MATCH(BP$7,'Proposed Factors'!$J$3:$P$3,0),FALSE)))</f>
        <v>0.95</v>
      </c>
      <c r="BQ183" s="15">
        <f>IF($Z183="NN",VLOOKUP("N",ylfactors,MATCH(BQ$7,'Proposed Factors'!$J$3:$P$3,0),FALSE),IF('Query Result 1'!$Y183&lt;49,VLOOKUP("YA",ylfactors,MATCH(BQ$7,'Proposed Factors'!$J$3:$P$3,0),FALSE),VLOOKUP("YB",ylfactors,MATCH(BQ$7,'Proposed Factors'!$J$3:$P$3,0),FALSE)))</f>
        <v>0.94299999999999995</v>
      </c>
      <c r="BR183" s="15">
        <f>IF($Z183="NN",VLOOKUP("N",ylfactors,MATCH(BR$7,'Proposed Factors'!$J$3:$P$3,0),FALSE),IF('Query Result 1'!$Y183&lt;49,VLOOKUP("YA",ylfactors,MATCH(BR$7,'Proposed Factors'!$J$3:$P$3,0),FALSE),VLOOKUP("YB",ylfactors,MATCH(BR$7,'Proposed Factors'!$J$3:$P$3,0),FALSE)))</f>
        <v>0.78800000000000003</v>
      </c>
      <c r="BS183" s="15"/>
      <c r="BT183" s="15" t="e">
        <f>IF($AA183="NN",1,IF($AA183="YY",VLOOKUP("YY",gsdfactors,MATCH(BT$7,'Proposed Factors'!$J$11:$P$11,0),FALSE),VLOOKUP(CONCATENATE($Z183,$AA183),gsdfactors,MATCH(BT$7,'Proposed Factors'!$J$11:$P$11,0),FALSE)))</f>
        <v>#N/A</v>
      </c>
      <c r="BU183" s="15" t="e">
        <f>IF($AA183="NN",1,IF($AA183="YY",VLOOKUP("YY",gsdfactors,MATCH(BU$7,'Proposed Factors'!$J$11:$P$11,0),FALSE),VLOOKUP(CONCATENATE($Z183,$AA183),gsdfactors,MATCH(BU$7,'Proposed Factors'!$J$11:$P$11,0),FALSE)))</f>
        <v>#N/A</v>
      </c>
      <c r="BV183" s="15" t="e">
        <f>IF($AA183="NN",1,IF($AA183="YY",VLOOKUP("YY",gsdfactors,MATCH(BV$7,'Proposed Factors'!$J$11:$P$11,0),FALSE),VLOOKUP(CONCATENATE($Z183,$AA183),gsdfactors,MATCH(BV$7,'Proposed Factors'!$J$11:$P$11,0),FALSE)))</f>
        <v>#N/A</v>
      </c>
      <c r="BW183" s="15" t="e">
        <f>IF($AA183="NN",1,IF($AA183="YY",VLOOKUP("YY",gsdfactors,MATCH(BW$7,'Proposed Factors'!$J$11:$P$11,0),FALSE),VLOOKUP(CONCATENATE($Z183,$AA183),gsdfactors,MATCH(BW$7,'Proposed Factors'!$J$11:$P$11,0),FALSE)))</f>
        <v>#N/A</v>
      </c>
      <c r="BX183" s="15" t="e">
        <f>IF($AA183="NN",1,IF($AA183="YY",VLOOKUP("YY",gsdfactors,MATCH(BX$7,'Proposed Factors'!$J$11:$P$11,0),FALSE),VLOOKUP(CONCATENATE($Z183,$AA183),gsdfactors,MATCH(BX$7,'Proposed Factors'!$J$11:$P$11,0),FALSE)))</f>
        <v>#N/A</v>
      </c>
      <c r="BZ183" s="55" t="e">
        <f t="shared" si="134"/>
        <v>#N/A</v>
      </c>
      <c r="CA183" s="55" t="e">
        <f t="shared" si="135"/>
        <v>#N/A</v>
      </c>
      <c r="CB183" s="55" t="e">
        <f t="shared" si="136"/>
        <v>#N/A</v>
      </c>
      <c r="CC183" s="55" t="e">
        <f t="shared" si="137"/>
        <v>#N/A</v>
      </c>
      <c r="CD183" s="55" t="e">
        <f t="shared" si="138"/>
        <v>#N/A</v>
      </c>
      <c r="CF183" s="55" t="e">
        <f t="shared" si="139"/>
        <v>#N/A</v>
      </c>
      <c r="CG183" s="55" t="e">
        <f t="shared" si="140"/>
        <v>#N/A</v>
      </c>
      <c r="CH183" s="55" t="e">
        <f t="shared" si="141"/>
        <v>#N/A</v>
      </c>
      <c r="CI183" s="55" t="e">
        <f t="shared" si="142"/>
        <v>#N/A</v>
      </c>
      <c r="CJ183" s="55" t="e">
        <f t="shared" si="143"/>
        <v>#N/A</v>
      </c>
      <c r="CL183" s="55" t="str">
        <f t="shared" si="144"/>
        <v>49MS</v>
      </c>
      <c r="CM183" s="58">
        <f t="shared" si="145"/>
        <v>1.4553991392567884E-3</v>
      </c>
      <c r="CN183" s="58">
        <f t="shared" si="146"/>
        <v>1.5158496085611738E-3</v>
      </c>
      <c r="CO183" s="58">
        <f t="shared" si="147"/>
        <v>1.3784587889789867E-3</v>
      </c>
      <c r="CP183" s="58">
        <f t="shared" si="148"/>
        <v>1.3607510762951398E-3</v>
      </c>
      <c r="CQ183" s="58">
        <f t="shared" si="149"/>
        <v>1.4455762786007365E-3</v>
      </c>
      <c r="CR183" s="5">
        <f t="shared" si="179"/>
        <v>0.82914901047365441</v>
      </c>
      <c r="CS183" s="5">
        <f t="shared" si="180"/>
        <v>0.88968798682342221</v>
      </c>
      <c r="CT183" s="5">
        <f t="shared" si="181"/>
        <v>0.83285383157458226</v>
      </c>
      <c r="CU183" s="5">
        <f t="shared" si="182"/>
        <v>0.83709439359242277</v>
      </c>
      <c r="CV183" s="5">
        <f t="shared" si="183"/>
        <v>0.86277487379989581</v>
      </c>
    </row>
    <row r="184" spans="1:100" x14ac:dyDescent="0.25">
      <c r="A184" s="174" t="str">
        <f t="shared" si="150"/>
        <v>NNNN</v>
      </c>
      <c r="B184" s="174" t="str">
        <f t="shared" si="151"/>
        <v>NNNN</v>
      </c>
      <c r="C184" s="29" t="str">
        <f t="shared" si="152"/>
        <v>NN</v>
      </c>
      <c r="D184" s="29" t="str">
        <f t="shared" si="153"/>
        <v>N</v>
      </c>
      <c r="E184" s="29" t="str">
        <f t="shared" si="128"/>
        <v>N</v>
      </c>
      <c r="F184" s="175" t="s">
        <v>5</v>
      </c>
      <c r="G184" s="175" t="s">
        <v>6</v>
      </c>
      <c r="H184" s="175" t="s">
        <v>8</v>
      </c>
      <c r="I184" s="176">
        <v>65</v>
      </c>
      <c r="J184" s="175" t="s">
        <v>5</v>
      </c>
      <c r="K184" s="175" t="s">
        <v>5</v>
      </c>
      <c r="L184" s="176">
        <v>97</v>
      </c>
      <c r="M184" s="176">
        <v>69</v>
      </c>
      <c r="N184" s="176">
        <v>83</v>
      </c>
      <c r="O184" s="176">
        <v>70</v>
      </c>
      <c r="P184" s="176">
        <v>96</v>
      </c>
      <c r="Q184" s="1"/>
      <c r="R184" s="13" t="s">
        <v>176</v>
      </c>
      <c r="S184" s="35">
        <v>6539</v>
      </c>
      <c r="T184" s="35">
        <v>2212</v>
      </c>
      <c r="U184" s="35">
        <v>5068</v>
      </c>
      <c r="V184" s="35">
        <v>4941</v>
      </c>
      <c r="W184" s="35">
        <v>6210</v>
      </c>
      <c r="X184" s="35"/>
      <c r="Y184" s="53">
        <f t="shared" si="154"/>
        <v>4</v>
      </c>
      <c r="Z184" s="52" t="str">
        <f t="shared" si="155"/>
        <v>FM</v>
      </c>
      <c r="AA184" s="52" t="str">
        <f t="shared" si="156"/>
        <v>FM</v>
      </c>
      <c r="AB184" s="1"/>
      <c r="AC184" s="128">
        <f t="shared" si="157"/>
        <v>1.8158471611524785E-3</v>
      </c>
      <c r="AD184" s="128">
        <f t="shared" si="158"/>
        <v>1.0594184310070509E-3</v>
      </c>
      <c r="AE184" s="128">
        <f t="shared" si="159"/>
        <v>1.6220174466091259E-3</v>
      </c>
      <c r="AF184" s="128">
        <f t="shared" si="160"/>
        <v>1.6366774751641398E-3</v>
      </c>
      <c r="AG184" s="128">
        <f t="shared" si="161"/>
        <v>1.7605469092195675E-3</v>
      </c>
      <c r="AI184" s="129">
        <f t="shared" si="187"/>
        <v>1.294</v>
      </c>
      <c r="AJ184" s="51">
        <f t="shared" si="187"/>
        <v>1.1759999999999999</v>
      </c>
      <c r="AK184" s="48">
        <f t="shared" si="187"/>
        <v>1.167</v>
      </c>
      <c r="AL184" s="51">
        <f t="shared" si="187"/>
        <v>1.21</v>
      </c>
      <c r="AM184" s="49">
        <f t="shared" si="187"/>
        <v>1.123</v>
      </c>
      <c r="AN184" s="15"/>
      <c r="AO184" s="106">
        <f t="shared" si="129"/>
        <v>1.198791977154088</v>
      </c>
      <c r="AP184" s="106">
        <f t="shared" si="130"/>
        <v>1.1001819900150835</v>
      </c>
      <c r="AQ184" s="106">
        <f t="shared" si="131"/>
        <v>1.1007252791025339</v>
      </c>
      <c r="AR184" s="106">
        <f t="shared" si="132"/>
        <v>1.1406353786563419</v>
      </c>
      <c r="AS184" s="106">
        <f t="shared" si="133"/>
        <v>1.068242759952903</v>
      </c>
      <c r="AT184" s="15"/>
      <c r="AU184" s="106">
        <f t="shared" si="169"/>
        <v>0.19879197715408803</v>
      </c>
      <c r="AV184" s="106">
        <f t="shared" si="170"/>
        <v>0.10018199001508354</v>
      </c>
      <c r="AW184" s="106">
        <f t="shared" si="171"/>
        <v>0.10072527910253393</v>
      </c>
      <c r="AX184" s="106">
        <f t="shared" si="172"/>
        <v>0.1406353786563419</v>
      </c>
      <c r="AY184" s="106">
        <f t="shared" si="173"/>
        <v>6.8242759952902965E-2</v>
      </c>
      <c r="AZ184" s="15"/>
      <c r="BA184" s="106">
        <f t="shared" si="162"/>
        <v>0.19879197715408803</v>
      </c>
      <c r="BB184" s="106">
        <f t="shared" si="163"/>
        <v>0.10018199001508354</v>
      </c>
      <c r="BC184" s="106">
        <f t="shared" si="164"/>
        <v>0.10072527910253393</v>
      </c>
      <c r="BD184" s="107">
        <f t="shared" si="165"/>
        <v>0.1406353786563419</v>
      </c>
      <c r="BE184" s="106">
        <f t="shared" si="166"/>
        <v>6.8242759952902965E-2</v>
      </c>
      <c r="BF184" s="109"/>
      <c r="BG184" s="223" t="str">
        <f t="shared" si="167"/>
        <v>4FM</v>
      </c>
      <c r="BH184" s="106">
        <f t="shared" si="174"/>
        <v>1.198791977154088</v>
      </c>
      <c r="BI184" s="106">
        <f t="shared" si="175"/>
        <v>1.1001819900150835</v>
      </c>
      <c r="BJ184" s="106">
        <f t="shared" si="176"/>
        <v>1.1007252791025339</v>
      </c>
      <c r="BK184" s="106">
        <f t="shared" si="177"/>
        <v>1.1406353786563419</v>
      </c>
      <c r="BL184" s="106">
        <f t="shared" si="178"/>
        <v>1.068242759952903</v>
      </c>
      <c r="BM184" s="109"/>
      <c r="BN184" s="15">
        <f>IF($Z184="NN",VLOOKUP("N",ylfactors,MATCH(BN$7,'Proposed Factors'!$J$3:$P$3,0),FALSE),IF('Query Result 1'!$Y184&lt;49,VLOOKUP("YA",ylfactors,MATCH(BN$7,'Proposed Factors'!$J$3:$P$3,0),FALSE),VLOOKUP("YB",ylfactors,MATCH(BN$7,'Proposed Factors'!$J$3:$P$3,0),FALSE)))</f>
        <v>1</v>
      </c>
      <c r="BO184" s="15">
        <f>IF($Z184="NN",VLOOKUP("N",ylfactors,MATCH(BO$7,'Proposed Factors'!$J$3:$P$3,0),FALSE),IF('Query Result 1'!$Y184&lt;49,VLOOKUP("YA",ylfactors,MATCH(BO$7,'Proposed Factors'!$J$3:$P$3,0),FALSE),VLOOKUP("YB",ylfactors,MATCH(BO$7,'Proposed Factors'!$J$3:$P$3,0),FALSE)))</f>
        <v>1</v>
      </c>
      <c r="BP184" s="15">
        <f>IF($Z184="NN",VLOOKUP("N",ylfactors,MATCH(BP$7,'Proposed Factors'!$J$3:$P$3,0),FALSE),IF('Query Result 1'!$Y184&lt;49,VLOOKUP("YA",ylfactors,MATCH(BP$7,'Proposed Factors'!$J$3:$P$3,0),FALSE),VLOOKUP("YB",ylfactors,MATCH(BP$7,'Proposed Factors'!$J$3:$P$3,0),FALSE)))</f>
        <v>1</v>
      </c>
      <c r="BQ184" s="15">
        <f>IF($Z184="NN",VLOOKUP("N",ylfactors,MATCH(BQ$7,'Proposed Factors'!$J$3:$P$3,0),FALSE),IF('Query Result 1'!$Y184&lt;49,VLOOKUP("YA",ylfactors,MATCH(BQ$7,'Proposed Factors'!$J$3:$P$3,0),FALSE),VLOOKUP("YB",ylfactors,MATCH(BQ$7,'Proposed Factors'!$J$3:$P$3,0),FALSE)))</f>
        <v>1</v>
      </c>
      <c r="BR184" s="15">
        <f>IF($Z184="NN",VLOOKUP("N",ylfactors,MATCH(BR$7,'Proposed Factors'!$J$3:$P$3,0),FALSE),IF('Query Result 1'!$Y184&lt;49,VLOOKUP("YA",ylfactors,MATCH(BR$7,'Proposed Factors'!$J$3:$P$3,0),FALSE),VLOOKUP("YB",ylfactors,MATCH(BR$7,'Proposed Factors'!$J$3:$P$3,0),FALSE)))</f>
        <v>1</v>
      </c>
      <c r="BS184" s="15"/>
      <c r="BT184" s="15" t="e">
        <f>IF($AA184="NN",1,IF($AA184="YY",VLOOKUP("YY",gsdfactors,MATCH(BT$7,'Proposed Factors'!$J$11:$P$11,0),FALSE),VLOOKUP(CONCATENATE($Z184,$AA184),gsdfactors,MATCH(BT$7,'Proposed Factors'!$J$11:$P$11,0),FALSE)))</f>
        <v>#N/A</v>
      </c>
      <c r="BU184" s="15" t="e">
        <f>IF($AA184="NN",1,IF($AA184="YY",VLOOKUP("YY",gsdfactors,MATCH(BU$7,'Proposed Factors'!$J$11:$P$11,0),FALSE),VLOOKUP(CONCATENATE($Z184,$AA184),gsdfactors,MATCH(BU$7,'Proposed Factors'!$J$11:$P$11,0),FALSE)))</f>
        <v>#N/A</v>
      </c>
      <c r="BV184" s="15" t="e">
        <f>IF($AA184="NN",1,IF($AA184="YY",VLOOKUP("YY",gsdfactors,MATCH(BV$7,'Proposed Factors'!$J$11:$P$11,0),FALSE),VLOOKUP(CONCATENATE($Z184,$AA184),gsdfactors,MATCH(BV$7,'Proposed Factors'!$J$11:$P$11,0),FALSE)))</f>
        <v>#N/A</v>
      </c>
      <c r="BW184" s="15" t="e">
        <f>IF($AA184="NN",1,IF($AA184="YY",VLOOKUP("YY",gsdfactors,MATCH(BW$7,'Proposed Factors'!$J$11:$P$11,0),FALSE),VLOOKUP(CONCATENATE($Z184,$AA184),gsdfactors,MATCH(BW$7,'Proposed Factors'!$J$11:$P$11,0),FALSE)))</f>
        <v>#N/A</v>
      </c>
      <c r="BX184" s="15" t="e">
        <f>IF($AA184="NN",1,IF($AA184="YY",VLOOKUP("YY",gsdfactors,MATCH(BX$7,'Proposed Factors'!$J$11:$P$11,0),FALSE),VLOOKUP(CONCATENATE($Z184,$AA184),gsdfactors,MATCH(BX$7,'Proposed Factors'!$J$11:$P$11,0),FALSE)))</f>
        <v>#N/A</v>
      </c>
      <c r="BZ184" s="55" t="e">
        <f t="shared" si="134"/>
        <v>#N/A</v>
      </c>
      <c r="CA184" s="55" t="e">
        <f t="shared" si="135"/>
        <v>#N/A</v>
      </c>
      <c r="CB184" s="55" t="e">
        <f t="shared" si="136"/>
        <v>#N/A</v>
      </c>
      <c r="CC184" s="55" t="e">
        <f t="shared" si="137"/>
        <v>#N/A</v>
      </c>
      <c r="CD184" s="55" t="e">
        <f t="shared" si="138"/>
        <v>#N/A</v>
      </c>
      <c r="CF184" s="55" t="e">
        <f t="shared" si="139"/>
        <v>#N/A</v>
      </c>
      <c r="CG184" s="55" t="e">
        <f t="shared" si="140"/>
        <v>#N/A</v>
      </c>
      <c r="CH184" s="55" t="e">
        <f t="shared" si="141"/>
        <v>#N/A</v>
      </c>
      <c r="CI184" s="55" t="e">
        <f t="shared" si="142"/>
        <v>#N/A</v>
      </c>
      <c r="CJ184" s="55" t="e">
        <f t="shared" si="143"/>
        <v>#N/A</v>
      </c>
      <c r="CL184" s="55" t="str">
        <f t="shared" si="144"/>
        <v>4FM</v>
      </c>
      <c r="CM184" s="58">
        <f t="shared" si="145"/>
        <v>1.8158471611524785E-3</v>
      </c>
      <c r="CN184" s="58">
        <f t="shared" si="146"/>
        <v>1.0594184310070509E-3</v>
      </c>
      <c r="CO184" s="58">
        <f t="shared" si="147"/>
        <v>1.6220174466091259E-3</v>
      </c>
      <c r="CP184" s="58">
        <f t="shared" si="148"/>
        <v>1.6366774751641398E-3</v>
      </c>
      <c r="CQ184" s="58">
        <f t="shared" si="149"/>
        <v>1.7605469092195675E-3</v>
      </c>
      <c r="CR184" s="5">
        <f t="shared" si="179"/>
        <v>1.198791977154088</v>
      </c>
      <c r="CS184" s="5">
        <f t="shared" si="180"/>
        <v>1.1001819900150835</v>
      </c>
      <c r="CT184" s="5">
        <f t="shared" si="181"/>
        <v>1.1007252791025339</v>
      </c>
      <c r="CU184" s="5">
        <f t="shared" si="182"/>
        <v>1.1406353786563419</v>
      </c>
      <c r="CV184" s="5">
        <f t="shared" si="183"/>
        <v>1.068242759952903</v>
      </c>
    </row>
    <row r="185" spans="1:100" x14ac:dyDescent="0.25">
      <c r="A185" s="174" t="str">
        <f t="shared" si="150"/>
        <v>NNNN</v>
      </c>
      <c r="B185" s="174" t="str">
        <f t="shared" si="151"/>
        <v>NNNN</v>
      </c>
      <c r="C185" s="29" t="str">
        <f t="shared" si="152"/>
        <v>NN</v>
      </c>
      <c r="D185" s="29" t="str">
        <f t="shared" si="153"/>
        <v>N</v>
      </c>
      <c r="E185" s="29" t="str">
        <f t="shared" si="128"/>
        <v>N</v>
      </c>
      <c r="F185" s="175" t="s">
        <v>5</v>
      </c>
      <c r="G185" s="175" t="s">
        <v>6</v>
      </c>
      <c r="H185" s="175" t="s">
        <v>8</v>
      </c>
      <c r="I185" s="176">
        <v>66</v>
      </c>
      <c r="J185" s="175" t="s">
        <v>5</v>
      </c>
      <c r="K185" s="175" t="s">
        <v>5</v>
      </c>
      <c r="L185" s="176">
        <v>105</v>
      </c>
      <c r="M185" s="176">
        <v>75</v>
      </c>
      <c r="N185" s="176">
        <v>98</v>
      </c>
      <c r="O185" s="176">
        <v>81</v>
      </c>
      <c r="P185" s="176">
        <v>105</v>
      </c>
      <c r="Q185" s="1"/>
      <c r="R185" s="13" t="s">
        <v>260</v>
      </c>
      <c r="S185" s="35">
        <v>12597</v>
      </c>
      <c r="T185" s="35">
        <v>6822</v>
      </c>
      <c r="U185" s="35">
        <v>9820</v>
      </c>
      <c r="V185" s="35">
        <v>9416</v>
      </c>
      <c r="W185" s="35">
        <v>12323</v>
      </c>
      <c r="X185" s="35"/>
      <c r="Y185" s="53">
        <f t="shared" si="154"/>
        <v>4</v>
      </c>
      <c r="Z185" s="52" t="str">
        <f t="shared" si="155"/>
        <v>FS</v>
      </c>
      <c r="AA185" s="52" t="str">
        <f t="shared" si="156"/>
        <v>FS</v>
      </c>
      <c r="AB185" s="1"/>
      <c r="AC185" s="128">
        <f t="shared" si="157"/>
        <v>3.4981230599537803E-3</v>
      </c>
      <c r="AD185" s="128">
        <f t="shared" si="158"/>
        <v>3.2673383979792505E-3</v>
      </c>
      <c r="AE185" s="128">
        <f t="shared" si="159"/>
        <v>3.1428988409040281E-3</v>
      </c>
      <c r="AF185" s="128">
        <f t="shared" si="160"/>
        <v>3.1189951641662698E-3</v>
      </c>
      <c r="AG185" s="128">
        <f t="shared" si="161"/>
        <v>3.4935941324175089E-3</v>
      </c>
      <c r="AI185" s="129">
        <f t="shared" si="187"/>
        <v>1.5069999999999999</v>
      </c>
      <c r="AJ185" s="51">
        <f t="shared" si="187"/>
        <v>1.47</v>
      </c>
      <c r="AK185" s="48">
        <f t="shared" si="187"/>
        <v>1.171</v>
      </c>
      <c r="AL185" s="51">
        <f t="shared" si="187"/>
        <v>1.3320000000000001</v>
      </c>
      <c r="AM185" s="49">
        <f t="shared" si="187"/>
        <v>1.2809999999999999</v>
      </c>
      <c r="AN185" s="15"/>
      <c r="AO185" s="106">
        <f t="shared" si="129"/>
        <v>1.3961201774120637</v>
      </c>
      <c r="AP185" s="106">
        <f t="shared" si="130"/>
        <v>1.3752274875188544</v>
      </c>
      <c r="AQ185" s="106">
        <f t="shared" si="131"/>
        <v>1.1044981163916601</v>
      </c>
      <c r="AR185" s="106">
        <f t="shared" si="132"/>
        <v>1.2556415903886342</v>
      </c>
      <c r="AS185" s="106">
        <f t="shared" si="133"/>
        <v>1.2185387137129731</v>
      </c>
      <c r="AT185" s="15"/>
      <c r="AU185" s="106">
        <f t="shared" si="169"/>
        <v>0.39612017741206373</v>
      </c>
      <c r="AV185" s="106">
        <f t="shared" si="170"/>
        <v>0.37522748751885437</v>
      </c>
      <c r="AW185" s="106">
        <f t="shared" si="171"/>
        <v>0.10449811639166007</v>
      </c>
      <c r="AX185" s="106">
        <f t="shared" si="172"/>
        <v>0.25564159038863421</v>
      </c>
      <c r="AY185" s="106">
        <f t="shared" si="173"/>
        <v>0.21853871371297307</v>
      </c>
      <c r="AZ185" s="15"/>
      <c r="BA185" s="106">
        <f t="shared" si="162"/>
        <v>0.39612017741206373</v>
      </c>
      <c r="BB185" s="106">
        <f t="shared" si="163"/>
        <v>0.37522748751885437</v>
      </c>
      <c r="BC185" s="106">
        <f t="shared" si="164"/>
        <v>0.10449811639166007</v>
      </c>
      <c r="BD185" s="107">
        <f t="shared" si="165"/>
        <v>0.25564159038863421</v>
      </c>
      <c r="BE185" s="106">
        <f t="shared" si="166"/>
        <v>0.21853871371297307</v>
      </c>
      <c r="BF185" s="109"/>
      <c r="BG185" s="223" t="str">
        <f t="shared" si="167"/>
        <v>4FS</v>
      </c>
      <c r="BH185" s="106">
        <f t="shared" si="174"/>
        <v>1.3961201774120637</v>
      </c>
      <c r="BI185" s="106">
        <f t="shared" si="175"/>
        <v>1.3752274875188544</v>
      </c>
      <c r="BJ185" s="106">
        <f t="shared" si="176"/>
        <v>1.1044981163916601</v>
      </c>
      <c r="BK185" s="106">
        <f t="shared" si="177"/>
        <v>1.2556415903886342</v>
      </c>
      <c r="BL185" s="106">
        <f t="shared" si="178"/>
        <v>1.2185387137129731</v>
      </c>
      <c r="BM185" s="109"/>
      <c r="BN185" s="15">
        <f>IF($Z185="NN",VLOOKUP("N",ylfactors,MATCH(BN$7,'Proposed Factors'!$J$3:$P$3,0),FALSE),IF('Query Result 1'!$Y185&lt;49,VLOOKUP("YA",ylfactors,MATCH(BN$7,'Proposed Factors'!$J$3:$P$3,0),FALSE),VLOOKUP("YB",ylfactors,MATCH(BN$7,'Proposed Factors'!$J$3:$P$3,0),FALSE)))</f>
        <v>1</v>
      </c>
      <c r="BO185" s="15">
        <f>IF($Z185="NN",VLOOKUP("N",ylfactors,MATCH(BO$7,'Proposed Factors'!$J$3:$P$3,0),FALSE),IF('Query Result 1'!$Y185&lt;49,VLOOKUP("YA",ylfactors,MATCH(BO$7,'Proposed Factors'!$J$3:$P$3,0),FALSE),VLOOKUP("YB",ylfactors,MATCH(BO$7,'Proposed Factors'!$J$3:$P$3,0),FALSE)))</f>
        <v>1</v>
      </c>
      <c r="BP185" s="15">
        <f>IF($Z185="NN",VLOOKUP("N",ylfactors,MATCH(BP$7,'Proposed Factors'!$J$3:$P$3,0),FALSE),IF('Query Result 1'!$Y185&lt;49,VLOOKUP("YA",ylfactors,MATCH(BP$7,'Proposed Factors'!$J$3:$P$3,0),FALSE),VLOOKUP("YB",ylfactors,MATCH(BP$7,'Proposed Factors'!$J$3:$P$3,0),FALSE)))</f>
        <v>1</v>
      </c>
      <c r="BQ185" s="15">
        <f>IF($Z185="NN",VLOOKUP("N",ylfactors,MATCH(BQ$7,'Proposed Factors'!$J$3:$P$3,0),FALSE),IF('Query Result 1'!$Y185&lt;49,VLOOKUP("YA",ylfactors,MATCH(BQ$7,'Proposed Factors'!$J$3:$P$3,0),FALSE),VLOOKUP("YB",ylfactors,MATCH(BQ$7,'Proposed Factors'!$J$3:$P$3,0),FALSE)))</f>
        <v>1</v>
      </c>
      <c r="BR185" s="15">
        <f>IF($Z185="NN",VLOOKUP("N",ylfactors,MATCH(BR$7,'Proposed Factors'!$J$3:$P$3,0),FALSE),IF('Query Result 1'!$Y185&lt;49,VLOOKUP("YA",ylfactors,MATCH(BR$7,'Proposed Factors'!$J$3:$P$3,0),FALSE),VLOOKUP("YB",ylfactors,MATCH(BR$7,'Proposed Factors'!$J$3:$P$3,0),FALSE)))</f>
        <v>1</v>
      </c>
      <c r="BS185" s="15"/>
      <c r="BT185" s="15" t="e">
        <f>IF($AA185="NN",1,IF($AA185="YY",VLOOKUP("YY",gsdfactors,MATCH(BT$7,'Proposed Factors'!$J$11:$P$11,0),FALSE),VLOOKUP(CONCATENATE($Z185,$AA185),gsdfactors,MATCH(BT$7,'Proposed Factors'!$J$11:$P$11,0),FALSE)))</f>
        <v>#N/A</v>
      </c>
      <c r="BU185" s="15" t="e">
        <f>IF($AA185="NN",1,IF($AA185="YY",VLOOKUP("YY",gsdfactors,MATCH(BU$7,'Proposed Factors'!$J$11:$P$11,0),FALSE),VLOOKUP(CONCATENATE($Z185,$AA185),gsdfactors,MATCH(BU$7,'Proposed Factors'!$J$11:$P$11,0),FALSE)))</f>
        <v>#N/A</v>
      </c>
      <c r="BV185" s="15" t="e">
        <f>IF($AA185="NN",1,IF($AA185="YY",VLOOKUP("YY",gsdfactors,MATCH(BV$7,'Proposed Factors'!$J$11:$P$11,0),FALSE),VLOOKUP(CONCATENATE($Z185,$AA185),gsdfactors,MATCH(BV$7,'Proposed Factors'!$J$11:$P$11,0),FALSE)))</f>
        <v>#N/A</v>
      </c>
      <c r="BW185" s="15" t="e">
        <f>IF($AA185="NN",1,IF($AA185="YY",VLOOKUP("YY",gsdfactors,MATCH(BW$7,'Proposed Factors'!$J$11:$P$11,0),FALSE),VLOOKUP(CONCATENATE($Z185,$AA185),gsdfactors,MATCH(BW$7,'Proposed Factors'!$J$11:$P$11,0),FALSE)))</f>
        <v>#N/A</v>
      </c>
      <c r="BX185" s="15" t="e">
        <f>IF($AA185="NN",1,IF($AA185="YY",VLOOKUP("YY",gsdfactors,MATCH(BX$7,'Proposed Factors'!$J$11:$P$11,0),FALSE),VLOOKUP(CONCATENATE($Z185,$AA185),gsdfactors,MATCH(BX$7,'Proposed Factors'!$J$11:$P$11,0),FALSE)))</f>
        <v>#N/A</v>
      </c>
      <c r="BZ185" s="55" t="e">
        <f t="shared" si="134"/>
        <v>#N/A</v>
      </c>
      <c r="CA185" s="55" t="e">
        <f t="shared" si="135"/>
        <v>#N/A</v>
      </c>
      <c r="CB185" s="55" t="e">
        <f t="shared" si="136"/>
        <v>#N/A</v>
      </c>
      <c r="CC185" s="55" t="e">
        <f t="shared" si="137"/>
        <v>#N/A</v>
      </c>
      <c r="CD185" s="55" t="e">
        <f t="shared" si="138"/>
        <v>#N/A</v>
      </c>
      <c r="CF185" s="55" t="e">
        <f t="shared" si="139"/>
        <v>#N/A</v>
      </c>
      <c r="CG185" s="55" t="e">
        <f t="shared" si="140"/>
        <v>#N/A</v>
      </c>
      <c r="CH185" s="55" t="e">
        <f t="shared" si="141"/>
        <v>#N/A</v>
      </c>
      <c r="CI185" s="55" t="e">
        <f t="shared" si="142"/>
        <v>#N/A</v>
      </c>
      <c r="CJ185" s="55" t="e">
        <f t="shared" si="143"/>
        <v>#N/A</v>
      </c>
      <c r="CL185" s="55" t="str">
        <f t="shared" si="144"/>
        <v>4FS</v>
      </c>
      <c r="CM185" s="58">
        <f t="shared" si="145"/>
        <v>3.4981230599537803E-3</v>
      </c>
      <c r="CN185" s="58">
        <f t="shared" si="146"/>
        <v>3.2673383979792505E-3</v>
      </c>
      <c r="CO185" s="58">
        <f t="shared" si="147"/>
        <v>3.1428988409040281E-3</v>
      </c>
      <c r="CP185" s="58">
        <f t="shared" si="148"/>
        <v>3.1189951641662698E-3</v>
      </c>
      <c r="CQ185" s="58">
        <f t="shared" si="149"/>
        <v>3.4935941324175089E-3</v>
      </c>
      <c r="CR185" s="5">
        <f t="shared" si="179"/>
        <v>1.3961201774120637</v>
      </c>
      <c r="CS185" s="5">
        <f t="shared" si="180"/>
        <v>1.3752274875188544</v>
      </c>
      <c r="CT185" s="5">
        <f t="shared" si="181"/>
        <v>1.1044981163916601</v>
      </c>
      <c r="CU185" s="5">
        <f t="shared" si="182"/>
        <v>1.2556415903886342</v>
      </c>
      <c r="CV185" s="5">
        <f t="shared" si="183"/>
        <v>1.2185387137129731</v>
      </c>
    </row>
    <row r="186" spans="1:100" x14ac:dyDescent="0.25">
      <c r="A186" s="174" t="str">
        <f t="shared" si="150"/>
        <v>NNNN</v>
      </c>
      <c r="B186" s="174" t="str">
        <f t="shared" si="151"/>
        <v>NNNN</v>
      </c>
      <c r="C186" s="29" t="str">
        <f t="shared" si="152"/>
        <v>NN</v>
      </c>
      <c r="D186" s="29" t="str">
        <f t="shared" si="153"/>
        <v>N</v>
      </c>
      <c r="E186" s="29" t="str">
        <f t="shared" si="128"/>
        <v>N</v>
      </c>
      <c r="F186" s="175" t="s">
        <v>5</v>
      </c>
      <c r="G186" s="175" t="s">
        <v>6</v>
      </c>
      <c r="H186" s="175" t="s">
        <v>8</v>
      </c>
      <c r="I186" s="176">
        <v>67</v>
      </c>
      <c r="J186" s="175" t="s">
        <v>5</v>
      </c>
      <c r="K186" s="175" t="s">
        <v>5</v>
      </c>
      <c r="L186" s="176">
        <v>85</v>
      </c>
      <c r="M186" s="176">
        <v>49</v>
      </c>
      <c r="N186" s="176">
        <v>67</v>
      </c>
      <c r="O186" s="176">
        <v>55</v>
      </c>
      <c r="P186" s="176">
        <v>79</v>
      </c>
      <c r="Q186" s="1"/>
      <c r="R186" s="13" t="s">
        <v>344</v>
      </c>
      <c r="S186" s="35">
        <v>3992</v>
      </c>
      <c r="T186" s="35">
        <v>1124</v>
      </c>
      <c r="U186" s="35">
        <v>2582</v>
      </c>
      <c r="V186" s="35">
        <v>2472</v>
      </c>
      <c r="W186" s="35">
        <v>3726</v>
      </c>
      <c r="X186" s="35"/>
      <c r="Y186" s="53">
        <f t="shared" si="154"/>
        <v>4</v>
      </c>
      <c r="Z186" s="52" t="str">
        <f t="shared" si="155"/>
        <v>MM</v>
      </c>
      <c r="AA186" s="52" t="str">
        <f t="shared" si="156"/>
        <v>MM</v>
      </c>
      <c r="AB186" s="1"/>
      <c r="AC186" s="128">
        <f t="shared" si="157"/>
        <v>1.1085581690351268E-3</v>
      </c>
      <c r="AD186" s="128">
        <f t="shared" si="158"/>
        <v>5.3833016114463166E-4</v>
      </c>
      <c r="AE186" s="128">
        <f t="shared" si="159"/>
        <v>8.2637116163077398E-4</v>
      </c>
      <c r="AF186" s="128">
        <f t="shared" si="160"/>
        <v>8.188356038465399E-4</v>
      </c>
      <c r="AG186" s="128">
        <f t="shared" si="161"/>
        <v>1.0563281455317403E-3</v>
      </c>
      <c r="AI186" s="129">
        <f t="shared" si="187"/>
        <v>1.425</v>
      </c>
      <c r="AJ186" s="51">
        <f t="shared" si="187"/>
        <v>1.397</v>
      </c>
      <c r="AK186" s="48">
        <f t="shared" si="187"/>
        <v>1.327</v>
      </c>
      <c r="AL186" s="51">
        <f t="shared" si="187"/>
        <v>1.427</v>
      </c>
      <c r="AM186" s="49">
        <f t="shared" si="187"/>
        <v>1.3160000000000001</v>
      </c>
      <c r="AN186" s="15"/>
      <c r="AO186" s="106">
        <f t="shared" si="129"/>
        <v>1.3201534524301202</v>
      </c>
      <c r="AP186" s="106">
        <f t="shared" si="130"/>
        <v>1.3069338775944488</v>
      </c>
      <c r="AQ186" s="106">
        <f t="shared" si="131"/>
        <v>1.2516387706675771</v>
      </c>
      <c r="AR186" s="106">
        <f t="shared" si="132"/>
        <v>1.3451956077211569</v>
      </c>
      <c r="AS186" s="106">
        <f t="shared" si="133"/>
        <v>1.2518321211914696</v>
      </c>
      <c r="AT186" s="15"/>
      <c r="AU186" s="106">
        <f t="shared" si="169"/>
        <v>0.32015345243012017</v>
      </c>
      <c r="AV186" s="106">
        <f t="shared" si="170"/>
        <v>0.30693387759444879</v>
      </c>
      <c r="AW186" s="106">
        <f t="shared" si="171"/>
        <v>0.25163877066757712</v>
      </c>
      <c r="AX186" s="106">
        <f t="shared" si="172"/>
        <v>0.34519560772115687</v>
      </c>
      <c r="AY186" s="106">
        <f t="shared" si="173"/>
        <v>0.25183212119146958</v>
      </c>
      <c r="AZ186" s="15"/>
      <c r="BA186" s="106">
        <f t="shared" si="162"/>
        <v>0.32015345243012017</v>
      </c>
      <c r="BB186" s="106">
        <f t="shared" si="163"/>
        <v>0.30693387759444879</v>
      </c>
      <c r="BC186" s="106">
        <f t="shared" si="164"/>
        <v>0.25163877066757712</v>
      </c>
      <c r="BD186" s="107">
        <f t="shared" si="165"/>
        <v>0.34519560772115687</v>
      </c>
      <c r="BE186" s="106">
        <f t="shared" si="166"/>
        <v>0.25183212119146958</v>
      </c>
      <c r="BF186" s="109"/>
      <c r="BG186" s="223" t="str">
        <f t="shared" si="167"/>
        <v>4MM</v>
      </c>
      <c r="BH186" s="106">
        <f t="shared" si="174"/>
        <v>1.3201534524301202</v>
      </c>
      <c r="BI186" s="106">
        <f t="shared" si="175"/>
        <v>1.3069338775944488</v>
      </c>
      <c r="BJ186" s="106">
        <f t="shared" si="176"/>
        <v>1.2516387706675771</v>
      </c>
      <c r="BK186" s="106">
        <f t="shared" si="177"/>
        <v>1.3451956077211569</v>
      </c>
      <c r="BL186" s="106">
        <f t="shared" si="178"/>
        <v>1.2518321211914696</v>
      </c>
      <c r="BM186" s="109"/>
      <c r="BN186" s="15">
        <f>IF($Z186="NN",VLOOKUP("N",ylfactors,MATCH(BN$7,'Proposed Factors'!$J$3:$P$3,0),FALSE),IF('Query Result 1'!$Y186&lt;49,VLOOKUP("YA",ylfactors,MATCH(BN$7,'Proposed Factors'!$J$3:$P$3,0),FALSE),VLOOKUP("YB",ylfactors,MATCH(BN$7,'Proposed Factors'!$J$3:$P$3,0),FALSE)))</f>
        <v>1</v>
      </c>
      <c r="BO186" s="15">
        <f>IF($Z186="NN",VLOOKUP("N",ylfactors,MATCH(BO$7,'Proposed Factors'!$J$3:$P$3,0),FALSE),IF('Query Result 1'!$Y186&lt;49,VLOOKUP("YA",ylfactors,MATCH(BO$7,'Proposed Factors'!$J$3:$P$3,0),FALSE),VLOOKUP("YB",ylfactors,MATCH(BO$7,'Proposed Factors'!$J$3:$P$3,0),FALSE)))</f>
        <v>1</v>
      </c>
      <c r="BP186" s="15">
        <f>IF($Z186="NN",VLOOKUP("N",ylfactors,MATCH(BP$7,'Proposed Factors'!$J$3:$P$3,0),FALSE),IF('Query Result 1'!$Y186&lt;49,VLOOKUP("YA",ylfactors,MATCH(BP$7,'Proposed Factors'!$J$3:$P$3,0),FALSE),VLOOKUP("YB",ylfactors,MATCH(BP$7,'Proposed Factors'!$J$3:$P$3,0),FALSE)))</f>
        <v>1</v>
      </c>
      <c r="BQ186" s="15">
        <f>IF($Z186="NN",VLOOKUP("N",ylfactors,MATCH(BQ$7,'Proposed Factors'!$J$3:$P$3,0),FALSE),IF('Query Result 1'!$Y186&lt;49,VLOOKUP("YA",ylfactors,MATCH(BQ$7,'Proposed Factors'!$J$3:$P$3,0),FALSE),VLOOKUP("YB",ylfactors,MATCH(BQ$7,'Proposed Factors'!$J$3:$P$3,0),FALSE)))</f>
        <v>1</v>
      </c>
      <c r="BR186" s="15">
        <f>IF($Z186="NN",VLOOKUP("N",ylfactors,MATCH(BR$7,'Proposed Factors'!$J$3:$P$3,0),FALSE),IF('Query Result 1'!$Y186&lt;49,VLOOKUP("YA",ylfactors,MATCH(BR$7,'Proposed Factors'!$J$3:$P$3,0),FALSE),VLOOKUP("YB",ylfactors,MATCH(BR$7,'Proposed Factors'!$J$3:$P$3,0),FALSE)))</f>
        <v>1</v>
      </c>
      <c r="BS186" s="15"/>
      <c r="BT186" s="15" t="e">
        <f>IF($AA186="NN",1,IF($AA186="YY",VLOOKUP("YY",gsdfactors,MATCH(BT$7,'Proposed Factors'!$J$11:$P$11,0),FALSE),VLOOKUP(CONCATENATE($Z186,$AA186),gsdfactors,MATCH(BT$7,'Proposed Factors'!$J$11:$P$11,0),FALSE)))</f>
        <v>#N/A</v>
      </c>
      <c r="BU186" s="15" t="e">
        <f>IF($AA186="NN",1,IF($AA186="YY",VLOOKUP("YY",gsdfactors,MATCH(BU$7,'Proposed Factors'!$J$11:$P$11,0),FALSE),VLOOKUP(CONCATENATE($Z186,$AA186),gsdfactors,MATCH(BU$7,'Proposed Factors'!$J$11:$P$11,0),FALSE)))</f>
        <v>#N/A</v>
      </c>
      <c r="BV186" s="15" t="e">
        <f>IF($AA186="NN",1,IF($AA186="YY",VLOOKUP("YY",gsdfactors,MATCH(BV$7,'Proposed Factors'!$J$11:$P$11,0),FALSE),VLOOKUP(CONCATENATE($Z186,$AA186),gsdfactors,MATCH(BV$7,'Proposed Factors'!$J$11:$P$11,0),FALSE)))</f>
        <v>#N/A</v>
      </c>
      <c r="BW186" s="15" t="e">
        <f>IF($AA186="NN",1,IF($AA186="YY",VLOOKUP("YY",gsdfactors,MATCH(BW$7,'Proposed Factors'!$J$11:$P$11,0),FALSE),VLOOKUP(CONCATENATE($Z186,$AA186),gsdfactors,MATCH(BW$7,'Proposed Factors'!$J$11:$P$11,0),FALSE)))</f>
        <v>#N/A</v>
      </c>
      <c r="BX186" s="15" t="e">
        <f>IF($AA186="NN",1,IF($AA186="YY",VLOOKUP("YY",gsdfactors,MATCH(BX$7,'Proposed Factors'!$J$11:$P$11,0),FALSE),VLOOKUP(CONCATENATE($Z186,$AA186),gsdfactors,MATCH(BX$7,'Proposed Factors'!$J$11:$P$11,0),FALSE)))</f>
        <v>#N/A</v>
      </c>
      <c r="BZ186" s="55" t="e">
        <f t="shared" si="134"/>
        <v>#N/A</v>
      </c>
      <c r="CA186" s="55" t="e">
        <f t="shared" si="135"/>
        <v>#N/A</v>
      </c>
      <c r="CB186" s="55" t="e">
        <f t="shared" si="136"/>
        <v>#N/A</v>
      </c>
      <c r="CC186" s="55" t="e">
        <f t="shared" si="137"/>
        <v>#N/A</v>
      </c>
      <c r="CD186" s="55" t="e">
        <f t="shared" si="138"/>
        <v>#N/A</v>
      </c>
      <c r="CF186" s="55" t="e">
        <f t="shared" si="139"/>
        <v>#N/A</v>
      </c>
      <c r="CG186" s="55" t="e">
        <f t="shared" si="140"/>
        <v>#N/A</v>
      </c>
      <c r="CH186" s="55" t="e">
        <f t="shared" si="141"/>
        <v>#N/A</v>
      </c>
      <c r="CI186" s="55" t="e">
        <f t="shared" si="142"/>
        <v>#N/A</v>
      </c>
      <c r="CJ186" s="55" t="e">
        <f t="shared" si="143"/>
        <v>#N/A</v>
      </c>
      <c r="CL186" s="55" t="str">
        <f t="shared" si="144"/>
        <v>4MM</v>
      </c>
      <c r="CM186" s="58">
        <f t="shared" si="145"/>
        <v>1.1085581690351268E-3</v>
      </c>
      <c r="CN186" s="58">
        <f t="shared" si="146"/>
        <v>5.3833016114463166E-4</v>
      </c>
      <c r="CO186" s="58">
        <f t="shared" si="147"/>
        <v>8.2637116163077398E-4</v>
      </c>
      <c r="CP186" s="58">
        <f t="shared" si="148"/>
        <v>8.188356038465399E-4</v>
      </c>
      <c r="CQ186" s="58">
        <f t="shared" si="149"/>
        <v>1.0563281455317403E-3</v>
      </c>
      <c r="CR186" s="5">
        <f t="shared" si="179"/>
        <v>1.3201534524301202</v>
      </c>
      <c r="CS186" s="5">
        <f t="shared" si="180"/>
        <v>1.3069338775944488</v>
      </c>
      <c r="CT186" s="5">
        <f t="shared" si="181"/>
        <v>1.2516387706675771</v>
      </c>
      <c r="CU186" s="5">
        <f t="shared" si="182"/>
        <v>1.3451956077211569</v>
      </c>
      <c r="CV186" s="5">
        <f t="shared" si="183"/>
        <v>1.2518321211914696</v>
      </c>
    </row>
    <row r="187" spans="1:100" x14ac:dyDescent="0.25">
      <c r="A187" s="174" t="str">
        <f t="shared" si="150"/>
        <v>NNNN</v>
      </c>
      <c r="B187" s="174" t="str">
        <f t="shared" si="151"/>
        <v>NNNN</v>
      </c>
      <c r="C187" s="29" t="str">
        <f t="shared" si="152"/>
        <v>NN</v>
      </c>
      <c r="D187" s="29" t="str">
        <f t="shared" si="153"/>
        <v>N</v>
      </c>
      <c r="E187" s="29" t="str">
        <f t="shared" si="128"/>
        <v>N</v>
      </c>
      <c r="F187" s="175" t="s">
        <v>5</v>
      </c>
      <c r="G187" s="175" t="s">
        <v>6</v>
      </c>
      <c r="H187" s="175" t="s">
        <v>8</v>
      </c>
      <c r="I187" s="176">
        <v>68</v>
      </c>
      <c r="J187" s="175" t="s">
        <v>5</v>
      </c>
      <c r="K187" s="175" t="s">
        <v>5</v>
      </c>
      <c r="L187" s="176">
        <v>53</v>
      </c>
      <c r="M187" s="176">
        <v>39</v>
      </c>
      <c r="N187" s="176">
        <v>50</v>
      </c>
      <c r="O187" s="176">
        <v>39</v>
      </c>
      <c r="P187" s="176">
        <v>51</v>
      </c>
      <c r="Q187" s="1"/>
      <c r="R187" s="13" t="s">
        <v>428</v>
      </c>
      <c r="S187" s="35">
        <v>10993</v>
      </c>
      <c r="T187" s="35">
        <v>5687</v>
      </c>
      <c r="U187" s="35">
        <v>7544</v>
      </c>
      <c r="V187" s="35">
        <v>7003</v>
      </c>
      <c r="W187" s="35">
        <v>10671</v>
      </c>
      <c r="X187" s="35"/>
      <c r="Y187" s="53">
        <f t="shared" si="154"/>
        <v>4</v>
      </c>
      <c r="Z187" s="52" t="str">
        <f t="shared" si="155"/>
        <v>MS</v>
      </c>
      <c r="AA187" s="52" t="str">
        <f t="shared" si="156"/>
        <v>MS</v>
      </c>
      <c r="AB187" s="1"/>
      <c r="AC187" s="128">
        <f t="shared" si="157"/>
        <v>3.052700388828444E-3</v>
      </c>
      <c r="AD187" s="128">
        <f t="shared" si="158"/>
        <v>2.7237398811650539E-3</v>
      </c>
      <c r="AE187" s="128">
        <f t="shared" si="159"/>
        <v>2.4144632236028502E-3</v>
      </c>
      <c r="AF187" s="128">
        <f t="shared" si="160"/>
        <v>2.3197029667222165E-3</v>
      </c>
      <c r="AG187" s="128">
        <f t="shared" si="161"/>
        <v>3.025248964296619E-3</v>
      </c>
      <c r="AI187" s="129">
        <f t="shared" si="187"/>
        <v>1.58</v>
      </c>
      <c r="AJ187" s="51">
        <f t="shared" si="187"/>
        <v>1.903</v>
      </c>
      <c r="AK187" s="48">
        <f t="shared" si="187"/>
        <v>1.3480000000000001</v>
      </c>
      <c r="AL187" s="51">
        <f t="shared" si="187"/>
        <v>1.468</v>
      </c>
      <c r="AM187" s="49">
        <f t="shared" si="187"/>
        <v>1.631</v>
      </c>
      <c r="AN187" s="15"/>
      <c r="AO187" s="106">
        <f t="shared" si="129"/>
        <v>1.4637490911155018</v>
      </c>
      <c r="AP187" s="106">
        <f t="shared" si="130"/>
        <v>1.7803115025499185</v>
      </c>
      <c r="AQ187" s="106">
        <f t="shared" si="131"/>
        <v>1.2714461664354892</v>
      </c>
      <c r="AR187" s="106">
        <f t="shared" si="132"/>
        <v>1.3838452362541405</v>
      </c>
      <c r="AS187" s="106">
        <f t="shared" si="133"/>
        <v>1.5514727884979385</v>
      </c>
      <c r="AT187" s="15"/>
      <c r="AU187" s="106">
        <f t="shared" si="169"/>
        <v>0.46374909111550178</v>
      </c>
      <c r="AV187" s="106">
        <f t="shared" si="170"/>
        <v>0.78031150254991855</v>
      </c>
      <c r="AW187" s="106">
        <f t="shared" si="171"/>
        <v>0.27144616643548924</v>
      </c>
      <c r="AX187" s="106">
        <f t="shared" si="172"/>
        <v>0.38384523625414046</v>
      </c>
      <c r="AY187" s="106">
        <f t="shared" si="173"/>
        <v>0.55147278849793846</v>
      </c>
      <c r="AZ187" s="15"/>
      <c r="BA187" s="106">
        <f t="shared" si="162"/>
        <v>0.46374909111550178</v>
      </c>
      <c r="BB187" s="106">
        <f t="shared" si="163"/>
        <v>0.78031150254991855</v>
      </c>
      <c r="BC187" s="106">
        <f t="shared" si="164"/>
        <v>0.27144616643548924</v>
      </c>
      <c r="BD187" s="107">
        <f t="shared" si="165"/>
        <v>0.38384523625414046</v>
      </c>
      <c r="BE187" s="106">
        <f t="shared" si="166"/>
        <v>0.55147278849793846</v>
      </c>
      <c r="BF187" s="109"/>
      <c r="BG187" s="223" t="str">
        <f t="shared" si="167"/>
        <v>4MS</v>
      </c>
      <c r="BH187" s="106">
        <f t="shared" si="174"/>
        <v>1.4637490911155018</v>
      </c>
      <c r="BI187" s="106">
        <f t="shared" si="175"/>
        <v>1.7803115025499185</v>
      </c>
      <c r="BJ187" s="106">
        <f t="shared" si="176"/>
        <v>1.2714461664354892</v>
      </c>
      <c r="BK187" s="106">
        <f t="shared" si="177"/>
        <v>1.3838452362541405</v>
      </c>
      <c r="BL187" s="106">
        <f t="shared" si="178"/>
        <v>1.5514727884979385</v>
      </c>
      <c r="BM187" s="109"/>
      <c r="BN187" s="15">
        <f>IF($Z187="NN",VLOOKUP("N",ylfactors,MATCH(BN$7,'Proposed Factors'!$J$3:$P$3,0),FALSE),IF('Query Result 1'!$Y187&lt;49,VLOOKUP("YA",ylfactors,MATCH(BN$7,'Proposed Factors'!$J$3:$P$3,0),FALSE),VLOOKUP("YB",ylfactors,MATCH(BN$7,'Proposed Factors'!$J$3:$P$3,0),FALSE)))</f>
        <v>1</v>
      </c>
      <c r="BO187" s="15">
        <f>IF($Z187="NN",VLOOKUP("N",ylfactors,MATCH(BO$7,'Proposed Factors'!$J$3:$P$3,0),FALSE),IF('Query Result 1'!$Y187&lt;49,VLOOKUP("YA",ylfactors,MATCH(BO$7,'Proposed Factors'!$J$3:$P$3,0),FALSE),VLOOKUP("YB",ylfactors,MATCH(BO$7,'Proposed Factors'!$J$3:$P$3,0),FALSE)))</f>
        <v>1</v>
      </c>
      <c r="BP187" s="15">
        <f>IF($Z187="NN",VLOOKUP("N",ylfactors,MATCH(BP$7,'Proposed Factors'!$J$3:$P$3,0),FALSE),IF('Query Result 1'!$Y187&lt;49,VLOOKUP("YA",ylfactors,MATCH(BP$7,'Proposed Factors'!$J$3:$P$3,0),FALSE),VLOOKUP("YB",ylfactors,MATCH(BP$7,'Proposed Factors'!$J$3:$P$3,0),FALSE)))</f>
        <v>1</v>
      </c>
      <c r="BQ187" s="15">
        <f>IF($Z187="NN",VLOOKUP("N",ylfactors,MATCH(BQ$7,'Proposed Factors'!$J$3:$P$3,0),FALSE),IF('Query Result 1'!$Y187&lt;49,VLOOKUP("YA",ylfactors,MATCH(BQ$7,'Proposed Factors'!$J$3:$P$3,0),FALSE),VLOOKUP("YB",ylfactors,MATCH(BQ$7,'Proposed Factors'!$J$3:$P$3,0),FALSE)))</f>
        <v>1</v>
      </c>
      <c r="BR187" s="15">
        <f>IF($Z187="NN",VLOOKUP("N",ylfactors,MATCH(BR$7,'Proposed Factors'!$J$3:$P$3,0),FALSE),IF('Query Result 1'!$Y187&lt;49,VLOOKUP("YA",ylfactors,MATCH(BR$7,'Proposed Factors'!$J$3:$P$3,0),FALSE),VLOOKUP("YB",ylfactors,MATCH(BR$7,'Proposed Factors'!$J$3:$P$3,0),FALSE)))</f>
        <v>1</v>
      </c>
      <c r="BS187" s="15"/>
      <c r="BT187" s="15" t="e">
        <f>IF($AA187="NN",1,IF($AA187="YY",VLOOKUP("YY",gsdfactors,MATCH(BT$7,'Proposed Factors'!$J$11:$P$11,0),FALSE),VLOOKUP(CONCATENATE($Z187,$AA187),gsdfactors,MATCH(BT$7,'Proposed Factors'!$J$11:$P$11,0),FALSE)))</f>
        <v>#N/A</v>
      </c>
      <c r="BU187" s="15" t="e">
        <f>IF($AA187="NN",1,IF($AA187="YY",VLOOKUP("YY",gsdfactors,MATCH(BU$7,'Proposed Factors'!$J$11:$P$11,0),FALSE),VLOOKUP(CONCATENATE($Z187,$AA187),gsdfactors,MATCH(BU$7,'Proposed Factors'!$J$11:$P$11,0),FALSE)))</f>
        <v>#N/A</v>
      </c>
      <c r="BV187" s="15" t="e">
        <f>IF($AA187="NN",1,IF($AA187="YY",VLOOKUP("YY",gsdfactors,MATCH(BV$7,'Proposed Factors'!$J$11:$P$11,0),FALSE),VLOOKUP(CONCATENATE($Z187,$AA187),gsdfactors,MATCH(BV$7,'Proposed Factors'!$J$11:$P$11,0),FALSE)))</f>
        <v>#N/A</v>
      </c>
      <c r="BW187" s="15" t="e">
        <f>IF($AA187="NN",1,IF($AA187="YY",VLOOKUP("YY",gsdfactors,MATCH(BW$7,'Proposed Factors'!$J$11:$P$11,0),FALSE),VLOOKUP(CONCATENATE($Z187,$AA187),gsdfactors,MATCH(BW$7,'Proposed Factors'!$J$11:$P$11,0),FALSE)))</f>
        <v>#N/A</v>
      </c>
      <c r="BX187" s="15" t="e">
        <f>IF($AA187="NN",1,IF($AA187="YY",VLOOKUP("YY",gsdfactors,MATCH(BX$7,'Proposed Factors'!$J$11:$P$11,0),FALSE),VLOOKUP(CONCATENATE($Z187,$AA187),gsdfactors,MATCH(BX$7,'Proposed Factors'!$J$11:$P$11,0),FALSE)))</f>
        <v>#N/A</v>
      </c>
      <c r="BZ187" s="55" t="e">
        <f t="shared" si="134"/>
        <v>#N/A</v>
      </c>
      <c r="CA187" s="55" t="e">
        <f t="shared" si="135"/>
        <v>#N/A</v>
      </c>
      <c r="CB187" s="55" t="e">
        <f t="shared" si="136"/>
        <v>#N/A</v>
      </c>
      <c r="CC187" s="55" t="e">
        <f t="shared" si="137"/>
        <v>#N/A</v>
      </c>
      <c r="CD187" s="55" t="e">
        <f t="shared" si="138"/>
        <v>#N/A</v>
      </c>
      <c r="CF187" s="55" t="e">
        <f t="shared" si="139"/>
        <v>#N/A</v>
      </c>
      <c r="CG187" s="55" t="e">
        <f t="shared" si="140"/>
        <v>#N/A</v>
      </c>
      <c r="CH187" s="55" t="e">
        <f t="shared" si="141"/>
        <v>#N/A</v>
      </c>
      <c r="CI187" s="55" t="e">
        <f t="shared" si="142"/>
        <v>#N/A</v>
      </c>
      <c r="CJ187" s="55" t="e">
        <f t="shared" si="143"/>
        <v>#N/A</v>
      </c>
      <c r="CL187" s="55" t="str">
        <f t="shared" si="144"/>
        <v>4MS</v>
      </c>
      <c r="CM187" s="58">
        <f t="shared" si="145"/>
        <v>3.052700388828444E-3</v>
      </c>
      <c r="CN187" s="58">
        <f t="shared" si="146"/>
        <v>2.7237398811650539E-3</v>
      </c>
      <c r="CO187" s="58">
        <f t="shared" si="147"/>
        <v>2.4144632236028502E-3</v>
      </c>
      <c r="CP187" s="58">
        <f t="shared" si="148"/>
        <v>2.3197029667222165E-3</v>
      </c>
      <c r="CQ187" s="58">
        <f t="shared" si="149"/>
        <v>3.025248964296619E-3</v>
      </c>
      <c r="CR187" s="5">
        <f t="shared" si="179"/>
        <v>1.4637490911155018</v>
      </c>
      <c r="CS187" s="5">
        <f t="shared" si="180"/>
        <v>1.7803115025499185</v>
      </c>
      <c r="CT187" s="5">
        <f t="shared" si="181"/>
        <v>1.2714461664354892</v>
      </c>
      <c r="CU187" s="5">
        <f t="shared" si="182"/>
        <v>1.3838452362541405</v>
      </c>
      <c r="CV187" s="5">
        <f t="shared" si="183"/>
        <v>1.5514727884979385</v>
      </c>
    </row>
    <row r="188" spans="1:100" x14ac:dyDescent="0.25">
      <c r="A188" s="174" t="str">
        <f t="shared" si="150"/>
        <v>NNNN</v>
      </c>
      <c r="B188" s="174" t="str">
        <f t="shared" si="151"/>
        <v>NNNN</v>
      </c>
      <c r="C188" s="29" t="str">
        <f t="shared" si="152"/>
        <v>NN</v>
      </c>
      <c r="D188" s="29" t="str">
        <f t="shared" si="153"/>
        <v>N</v>
      </c>
      <c r="E188" s="29" t="str">
        <f t="shared" si="128"/>
        <v>N</v>
      </c>
      <c r="F188" s="175" t="s">
        <v>5</v>
      </c>
      <c r="G188" s="175" t="s">
        <v>6</v>
      </c>
      <c r="H188" s="175" t="s">
        <v>8</v>
      </c>
      <c r="I188" s="176">
        <v>69</v>
      </c>
      <c r="J188" s="175" t="s">
        <v>5</v>
      </c>
      <c r="K188" s="175" t="s">
        <v>5</v>
      </c>
      <c r="L188" s="176">
        <v>42</v>
      </c>
      <c r="M188" s="176">
        <v>32</v>
      </c>
      <c r="N188" s="176">
        <v>34</v>
      </c>
      <c r="O188" s="176">
        <v>32</v>
      </c>
      <c r="P188" s="176">
        <v>40</v>
      </c>
      <c r="Q188" s="1"/>
      <c r="R188" s="13" t="s">
        <v>222</v>
      </c>
      <c r="S188" s="35">
        <v>14706</v>
      </c>
      <c r="T188" s="35">
        <v>11045</v>
      </c>
      <c r="U188" s="35">
        <v>13947</v>
      </c>
      <c r="V188" s="35">
        <v>13653</v>
      </c>
      <c r="W188" s="35">
        <v>14596</v>
      </c>
      <c r="X188" s="35"/>
      <c r="Y188" s="53">
        <f t="shared" si="154"/>
        <v>50</v>
      </c>
      <c r="Z188" s="52" t="str">
        <f t="shared" si="155"/>
        <v>FM</v>
      </c>
      <c r="AA188" s="52" t="str">
        <f t="shared" si="156"/>
        <v>FM</v>
      </c>
      <c r="AB188" s="1"/>
      <c r="AC188" s="128">
        <f t="shared" si="157"/>
        <v>4.0837816718012456E-3</v>
      </c>
      <c r="AD188" s="128">
        <f t="shared" si="158"/>
        <v>5.2899080336676662E-3</v>
      </c>
      <c r="AE188" s="128">
        <f t="shared" si="159"/>
        <v>4.4637484861597236E-3</v>
      </c>
      <c r="AF188" s="128">
        <f t="shared" si="160"/>
        <v>4.5224767392058286E-3</v>
      </c>
      <c r="AG188" s="128">
        <f t="shared" si="161"/>
        <v>4.1379939914603552E-3</v>
      </c>
      <c r="AI188" s="129">
        <f t="shared" ref="AI188:AM197" si="188">IFERROR(IF($Z188="NN",VLOOKUP(CONCATENATE(AI$7,"NNXXX"),bdfactors,8,FALSE),VLOOKUP(CONCATENATE(AI$7,$Y188,$Z188),bdfactors,8,FALSE)),VLOOKUP(CONCATENATE(AI$7,$Y188,"XX"),bdfactors,8,FALSE))</f>
        <v>0.93500000000000005</v>
      </c>
      <c r="AJ188" s="51">
        <f t="shared" si="188"/>
        <v>0.95699999999999996</v>
      </c>
      <c r="AK188" s="48">
        <f t="shared" si="188"/>
        <v>0.879</v>
      </c>
      <c r="AL188" s="51">
        <f t="shared" si="188"/>
        <v>0.89100000000000001</v>
      </c>
      <c r="AM188" s="49">
        <f t="shared" si="188"/>
        <v>0.91800000000000004</v>
      </c>
      <c r="AN188" s="15"/>
      <c r="AO188" s="106">
        <f t="shared" si="129"/>
        <v>0.86620594948923679</v>
      </c>
      <c r="AP188" s="106">
        <f t="shared" si="130"/>
        <v>0.89530116024186646</v>
      </c>
      <c r="AQ188" s="106">
        <f t="shared" si="131"/>
        <v>0.82908099428545612</v>
      </c>
      <c r="AR188" s="106">
        <f t="shared" si="132"/>
        <v>0.83992241519239719</v>
      </c>
      <c r="AS188" s="106">
        <f t="shared" si="133"/>
        <v>0.87323851615028047</v>
      </c>
      <c r="AT188" s="15"/>
      <c r="AU188" s="106">
        <f t="shared" si="169"/>
        <v>-0.13379405051076321</v>
      </c>
      <c r="AV188" s="106">
        <f t="shared" si="170"/>
        <v>-0.10469883975813354</v>
      </c>
      <c r="AW188" s="106">
        <f t="shared" si="171"/>
        <v>-0.17091900571454388</v>
      </c>
      <c r="AX188" s="106">
        <f t="shared" si="172"/>
        <v>-0.16007758480760281</v>
      </c>
      <c r="AY188" s="106">
        <f t="shared" si="173"/>
        <v>-0.12676148384971953</v>
      </c>
      <c r="AZ188" s="15"/>
      <c r="BA188" s="106">
        <f t="shared" si="162"/>
        <v>-0.13379405051076321</v>
      </c>
      <c r="BB188" s="106">
        <f t="shared" si="163"/>
        <v>-0.10469883975813354</v>
      </c>
      <c r="BC188" s="106">
        <f t="shared" si="164"/>
        <v>-0.17091900571454388</v>
      </c>
      <c r="BD188" s="107">
        <f t="shared" si="165"/>
        <v>-0.16007758480760281</v>
      </c>
      <c r="BE188" s="106">
        <f t="shared" si="166"/>
        <v>-0.12676148384971953</v>
      </c>
      <c r="BF188" s="109"/>
      <c r="BG188" s="223" t="str">
        <f t="shared" si="167"/>
        <v>50XX</v>
      </c>
      <c r="BH188" s="106">
        <f t="shared" si="174"/>
        <v>0.86620594948923679</v>
      </c>
      <c r="BI188" s="106">
        <f t="shared" si="175"/>
        <v>0.89530116024186646</v>
      </c>
      <c r="BJ188" s="106">
        <f t="shared" si="176"/>
        <v>0.82908099428545612</v>
      </c>
      <c r="BK188" s="106">
        <f t="shared" si="177"/>
        <v>0.83992241519239719</v>
      </c>
      <c r="BL188" s="106">
        <f t="shared" si="178"/>
        <v>0.87323851615028047</v>
      </c>
      <c r="BM188" s="109"/>
      <c r="BN188" s="15">
        <f>IF($Z188="NN",VLOOKUP("N",ylfactors,MATCH(BN$7,'Proposed Factors'!$J$3:$P$3,0),FALSE),IF('Query Result 1'!$Y188&lt;49,VLOOKUP("YA",ylfactors,MATCH(BN$7,'Proposed Factors'!$J$3:$P$3,0),FALSE),VLOOKUP("YB",ylfactors,MATCH(BN$7,'Proposed Factors'!$J$3:$P$3,0),FALSE)))</f>
        <v>0.873</v>
      </c>
      <c r="BO188" s="15">
        <f>IF($Z188="NN",VLOOKUP("N",ylfactors,MATCH(BO$7,'Proposed Factors'!$J$3:$P$3,0),FALSE),IF('Query Result 1'!$Y188&lt;49,VLOOKUP("YA",ylfactors,MATCH(BO$7,'Proposed Factors'!$J$3:$P$3,0),FALSE),VLOOKUP("YB",ylfactors,MATCH(BO$7,'Proposed Factors'!$J$3:$P$3,0),FALSE)))</f>
        <v>0.76900000000000002</v>
      </c>
      <c r="BP188" s="15">
        <f>IF($Z188="NN",VLOOKUP("N",ylfactors,MATCH(BP$7,'Proposed Factors'!$J$3:$P$3,0),FALSE),IF('Query Result 1'!$Y188&lt;49,VLOOKUP("YA",ylfactors,MATCH(BP$7,'Proposed Factors'!$J$3:$P$3,0),FALSE),VLOOKUP("YB",ylfactors,MATCH(BP$7,'Proposed Factors'!$J$3:$P$3,0),FALSE)))</f>
        <v>0.95</v>
      </c>
      <c r="BQ188" s="15">
        <f>IF($Z188="NN",VLOOKUP("N",ylfactors,MATCH(BQ$7,'Proposed Factors'!$J$3:$P$3,0),FALSE),IF('Query Result 1'!$Y188&lt;49,VLOOKUP("YA",ylfactors,MATCH(BQ$7,'Proposed Factors'!$J$3:$P$3,0),FALSE),VLOOKUP("YB",ylfactors,MATCH(BQ$7,'Proposed Factors'!$J$3:$P$3,0),FALSE)))</f>
        <v>0.94299999999999995</v>
      </c>
      <c r="BR188" s="15">
        <f>IF($Z188="NN",VLOOKUP("N",ylfactors,MATCH(BR$7,'Proposed Factors'!$J$3:$P$3,0),FALSE),IF('Query Result 1'!$Y188&lt;49,VLOOKUP("YA",ylfactors,MATCH(BR$7,'Proposed Factors'!$J$3:$P$3,0),FALSE),VLOOKUP("YB",ylfactors,MATCH(BR$7,'Proposed Factors'!$J$3:$P$3,0),FALSE)))</f>
        <v>0.78800000000000003</v>
      </c>
      <c r="BS188" s="15"/>
      <c r="BT188" s="15" t="e">
        <f>IF($AA188="NN",1,IF($AA188="YY",VLOOKUP("YY",gsdfactors,MATCH(BT$7,'Proposed Factors'!$J$11:$P$11,0),FALSE),VLOOKUP(CONCATENATE($Z188,$AA188),gsdfactors,MATCH(BT$7,'Proposed Factors'!$J$11:$P$11,0),FALSE)))</f>
        <v>#N/A</v>
      </c>
      <c r="BU188" s="15" t="e">
        <f>IF($AA188="NN",1,IF($AA188="YY",VLOOKUP("YY",gsdfactors,MATCH(BU$7,'Proposed Factors'!$J$11:$P$11,0),FALSE),VLOOKUP(CONCATENATE($Z188,$AA188),gsdfactors,MATCH(BU$7,'Proposed Factors'!$J$11:$P$11,0),FALSE)))</f>
        <v>#N/A</v>
      </c>
      <c r="BV188" s="15" t="e">
        <f>IF($AA188="NN",1,IF($AA188="YY",VLOOKUP("YY",gsdfactors,MATCH(BV$7,'Proposed Factors'!$J$11:$P$11,0),FALSE),VLOOKUP(CONCATENATE($Z188,$AA188),gsdfactors,MATCH(BV$7,'Proposed Factors'!$J$11:$P$11,0),FALSE)))</f>
        <v>#N/A</v>
      </c>
      <c r="BW188" s="15" t="e">
        <f>IF($AA188="NN",1,IF($AA188="YY",VLOOKUP("YY",gsdfactors,MATCH(BW$7,'Proposed Factors'!$J$11:$P$11,0),FALSE),VLOOKUP(CONCATENATE($Z188,$AA188),gsdfactors,MATCH(BW$7,'Proposed Factors'!$J$11:$P$11,0),FALSE)))</f>
        <v>#N/A</v>
      </c>
      <c r="BX188" s="15" t="e">
        <f>IF($AA188="NN",1,IF($AA188="YY",VLOOKUP("YY",gsdfactors,MATCH(BX$7,'Proposed Factors'!$J$11:$P$11,0),FALSE),VLOOKUP(CONCATENATE($Z188,$AA188),gsdfactors,MATCH(BX$7,'Proposed Factors'!$J$11:$P$11,0),FALSE)))</f>
        <v>#N/A</v>
      </c>
      <c r="BZ188" s="55" t="e">
        <f t="shared" si="134"/>
        <v>#N/A</v>
      </c>
      <c r="CA188" s="55" t="e">
        <f t="shared" si="135"/>
        <v>#N/A</v>
      </c>
      <c r="CB188" s="55" t="e">
        <f t="shared" si="136"/>
        <v>#N/A</v>
      </c>
      <c r="CC188" s="55" t="e">
        <f t="shared" si="137"/>
        <v>#N/A</v>
      </c>
      <c r="CD188" s="55" t="e">
        <f t="shared" si="138"/>
        <v>#N/A</v>
      </c>
      <c r="CF188" s="55" t="e">
        <f t="shared" si="139"/>
        <v>#N/A</v>
      </c>
      <c r="CG188" s="55" t="e">
        <f t="shared" si="140"/>
        <v>#N/A</v>
      </c>
      <c r="CH188" s="55" t="e">
        <f t="shared" si="141"/>
        <v>#N/A</v>
      </c>
      <c r="CI188" s="55" t="e">
        <f t="shared" si="142"/>
        <v>#N/A</v>
      </c>
      <c r="CJ188" s="55" t="e">
        <f t="shared" si="143"/>
        <v>#N/A</v>
      </c>
      <c r="CL188" s="55" t="str">
        <f t="shared" si="144"/>
        <v>50FM</v>
      </c>
      <c r="CM188" s="58">
        <f t="shared" si="145"/>
        <v>4.0837816718012456E-3</v>
      </c>
      <c r="CN188" s="58">
        <f t="shared" si="146"/>
        <v>5.2899080336676662E-3</v>
      </c>
      <c r="CO188" s="58">
        <f t="shared" si="147"/>
        <v>4.4637484861597236E-3</v>
      </c>
      <c r="CP188" s="58">
        <f t="shared" si="148"/>
        <v>4.5224767392058286E-3</v>
      </c>
      <c r="CQ188" s="58">
        <f t="shared" si="149"/>
        <v>4.1379939914603552E-3</v>
      </c>
      <c r="CR188" s="5">
        <f t="shared" si="179"/>
        <v>0.86620594948923679</v>
      </c>
      <c r="CS188" s="5">
        <f t="shared" si="180"/>
        <v>0.89530116024186646</v>
      </c>
      <c r="CT188" s="5">
        <f t="shared" si="181"/>
        <v>0.82908099428545612</v>
      </c>
      <c r="CU188" s="5">
        <f t="shared" si="182"/>
        <v>0.83992241519239719</v>
      </c>
      <c r="CV188" s="5">
        <f t="shared" si="183"/>
        <v>0.87323851615028047</v>
      </c>
    </row>
    <row r="189" spans="1:100" x14ac:dyDescent="0.25">
      <c r="A189" s="174" t="str">
        <f t="shared" si="150"/>
        <v>NNNN</v>
      </c>
      <c r="B189" s="174" t="str">
        <f t="shared" si="151"/>
        <v>NNNN</v>
      </c>
      <c r="C189" s="29" t="str">
        <f t="shared" si="152"/>
        <v>NN</v>
      </c>
      <c r="D189" s="29" t="str">
        <f t="shared" si="153"/>
        <v>N</v>
      </c>
      <c r="E189" s="29" t="str">
        <f t="shared" si="128"/>
        <v>N</v>
      </c>
      <c r="F189" s="175" t="s">
        <v>5</v>
      </c>
      <c r="G189" s="175" t="s">
        <v>6</v>
      </c>
      <c r="H189" s="175" t="s">
        <v>8</v>
      </c>
      <c r="I189" s="176">
        <v>70</v>
      </c>
      <c r="J189" s="175" t="s">
        <v>5</v>
      </c>
      <c r="K189" s="175" t="s">
        <v>5</v>
      </c>
      <c r="L189" s="176">
        <v>42</v>
      </c>
      <c r="M189" s="176">
        <v>37</v>
      </c>
      <c r="N189" s="176">
        <v>35</v>
      </c>
      <c r="O189" s="176">
        <v>34</v>
      </c>
      <c r="P189" s="176">
        <v>41</v>
      </c>
      <c r="Q189" s="1"/>
      <c r="R189" s="13" t="s">
        <v>306</v>
      </c>
      <c r="S189" s="35">
        <v>6937</v>
      </c>
      <c r="T189" s="35">
        <v>4771</v>
      </c>
      <c r="U189" s="35">
        <v>6390</v>
      </c>
      <c r="V189" s="35">
        <v>6248</v>
      </c>
      <c r="W189" s="35">
        <v>6859</v>
      </c>
      <c r="X189" s="35"/>
      <c r="Y189" s="53">
        <f t="shared" si="154"/>
        <v>50</v>
      </c>
      <c r="Z189" s="52" t="str">
        <f t="shared" si="155"/>
        <v>FS</v>
      </c>
      <c r="AA189" s="52" t="str">
        <f t="shared" si="156"/>
        <v>FS</v>
      </c>
      <c r="AB189" s="1"/>
      <c r="AC189" s="128">
        <f t="shared" si="157"/>
        <v>1.9263697441374435E-3</v>
      </c>
      <c r="AD189" s="128">
        <f t="shared" si="158"/>
        <v>2.2850295363176492E-3</v>
      </c>
      <c r="AE189" s="128">
        <f t="shared" si="159"/>
        <v>2.0451246021768576E-3</v>
      </c>
      <c r="AF189" s="128">
        <f t="shared" si="160"/>
        <v>2.069613613605656E-3</v>
      </c>
      <c r="AG189" s="128">
        <f t="shared" si="161"/>
        <v>1.9445396538384885E-3</v>
      </c>
      <c r="AI189" s="129">
        <f t="shared" si="188"/>
        <v>0.93500000000000005</v>
      </c>
      <c r="AJ189" s="51">
        <f t="shared" si="188"/>
        <v>0.95699999999999996</v>
      </c>
      <c r="AK189" s="48">
        <f t="shared" si="188"/>
        <v>0.879</v>
      </c>
      <c r="AL189" s="51">
        <f t="shared" si="188"/>
        <v>0.89100000000000001</v>
      </c>
      <c r="AM189" s="49">
        <f t="shared" si="188"/>
        <v>0.91800000000000004</v>
      </c>
      <c r="AN189" s="15"/>
      <c r="AO189" s="106">
        <f t="shared" si="129"/>
        <v>0.86620594948923679</v>
      </c>
      <c r="AP189" s="106">
        <f t="shared" si="130"/>
        <v>0.89530116024186646</v>
      </c>
      <c r="AQ189" s="106">
        <f t="shared" si="131"/>
        <v>0.82908099428545612</v>
      </c>
      <c r="AR189" s="106">
        <f t="shared" si="132"/>
        <v>0.83992241519239719</v>
      </c>
      <c r="AS189" s="106">
        <f t="shared" si="133"/>
        <v>0.87323851615028047</v>
      </c>
      <c r="AT189" s="15"/>
      <c r="AU189" s="106">
        <f t="shared" si="169"/>
        <v>-0.13379405051076321</v>
      </c>
      <c r="AV189" s="106">
        <f t="shared" si="170"/>
        <v>-0.10469883975813354</v>
      </c>
      <c r="AW189" s="106">
        <f t="shared" si="171"/>
        <v>-0.17091900571454388</v>
      </c>
      <c r="AX189" s="106">
        <f t="shared" si="172"/>
        <v>-0.16007758480760281</v>
      </c>
      <c r="AY189" s="106">
        <f t="shared" si="173"/>
        <v>-0.12676148384971953</v>
      </c>
      <c r="AZ189" s="15"/>
      <c r="BA189" s="106">
        <f t="shared" si="162"/>
        <v>-0.13379405051076321</v>
      </c>
      <c r="BB189" s="106">
        <f t="shared" si="163"/>
        <v>-0.10469883975813354</v>
      </c>
      <c r="BC189" s="106">
        <f t="shared" si="164"/>
        <v>-0.17091900571454388</v>
      </c>
      <c r="BD189" s="107">
        <f t="shared" si="165"/>
        <v>-0.16007758480760281</v>
      </c>
      <c r="BE189" s="106">
        <f t="shared" si="166"/>
        <v>-0.12676148384971953</v>
      </c>
      <c r="BF189" s="109"/>
      <c r="BG189" s="223" t="str">
        <f t="shared" si="167"/>
        <v>50XX</v>
      </c>
      <c r="BH189" s="106">
        <f t="shared" si="174"/>
        <v>0.86620594948923679</v>
      </c>
      <c r="BI189" s="106">
        <f t="shared" si="175"/>
        <v>0.89530116024186646</v>
      </c>
      <c r="BJ189" s="106">
        <f t="shared" si="176"/>
        <v>0.82908099428545612</v>
      </c>
      <c r="BK189" s="106">
        <f t="shared" si="177"/>
        <v>0.83992241519239719</v>
      </c>
      <c r="BL189" s="106">
        <f t="shared" si="178"/>
        <v>0.87323851615028047</v>
      </c>
      <c r="BM189" s="109"/>
      <c r="BN189" s="15">
        <f>IF($Z189="NN",VLOOKUP("N",ylfactors,MATCH(BN$7,'Proposed Factors'!$J$3:$P$3,0),FALSE),IF('Query Result 1'!$Y189&lt;49,VLOOKUP("YA",ylfactors,MATCH(BN$7,'Proposed Factors'!$J$3:$P$3,0),FALSE),VLOOKUP("YB",ylfactors,MATCH(BN$7,'Proposed Factors'!$J$3:$P$3,0),FALSE)))</f>
        <v>0.873</v>
      </c>
      <c r="BO189" s="15">
        <f>IF($Z189="NN",VLOOKUP("N",ylfactors,MATCH(BO$7,'Proposed Factors'!$J$3:$P$3,0),FALSE),IF('Query Result 1'!$Y189&lt;49,VLOOKUP("YA",ylfactors,MATCH(BO$7,'Proposed Factors'!$J$3:$P$3,0),FALSE),VLOOKUP("YB",ylfactors,MATCH(BO$7,'Proposed Factors'!$J$3:$P$3,0),FALSE)))</f>
        <v>0.76900000000000002</v>
      </c>
      <c r="BP189" s="15">
        <f>IF($Z189="NN",VLOOKUP("N",ylfactors,MATCH(BP$7,'Proposed Factors'!$J$3:$P$3,0),FALSE),IF('Query Result 1'!$Y189&lt;49,VLOOKUP("YA",ylfactors,MATCH(BP$7,'Proposed Factors'!$J$3:$P$3,0),FALSE),VLOOKUP("YB",ylfactors,MATCH(BP$7,'Proposed Factors'!$J$3:$P$3,0),FALSE)))</f>
        <v>0.95</v>
      </c>
      <c r="BQ189" s="15">
        <f>IF($Z189="NN",VLOOKUP("N",ylfactors,MATCH(BQ$7,'Proposed Factors'!$J$3:$P$3,0),FALSE),IF('Query Result 1'!$Y189&lt;49,VLOOKUP("YA",ylfactors,MATCH(BQ$7,'Proposed Factors'!$J$3:$P$3,0),FALSE),VLOOKUP("YB",ylfactors,MATCH(BQ$7,'Proposed Factors'!$J$3:$P$3,0),FALSE)))</f>
        <v>0.94299999999999995</v>
      </c>
      <c r="BR189" s="15">
        <f>IF($Z189="NN",VLOOKUP("N",ylfactors,MATCH(BR$7,'Proposed Factors'!$J$3:$P$3,0),FALSE),IF('Query Result 1'!$Y189&lt;49,VLOOKUP("YA",ylfactors,MATCH(BR$7,'Proposed Factors'!$J$3:$P$3,0),FALSE),VLOOKUP("YB",ylfactors,MATCH(BR$7,'Proposed Factors'!$J$3:$P$3,0),FALSE)))</f>
        <v>0.78800000000000003</v>
      </c>
      <c r="BS189" s="15"/>
      <c r="BT189" s="15" t="e">
        <f>IF($AA189="NN",1,IF($AA189="YY",VLOOKUP("YY",gsdfactors,MATCH(BT$7,'Proposed Factors'!$J$11:$P$11,0),FALSE),VLOOKUP(CONCATENATE($Z189,$AA189),gsdfactors,MATCH(BT$7,'Proposed Factors'!$J$11:$P$11,0),FALSE)))</f>
        <v>#N/A</v>
      </c>
      <c r="BU189" s="15" t="e">
        <f>IF($AA189="NN",1,IF($AA189="YY",VLOOKUP("YY",gsdfactors,MATCH(BU$7,'Proposed Factors'!$J$11:$P$11,0),FALSE),VLOOKUP(CONCATENATE($Z189,$AA189),gsdfactors,MATCH(BU$7,'Proposed Factors'!$J$11:$P$11,0),FALSE)))</f>
        <v>#N/A</v>
      </c>
      <c r="BV189" s="15" t="e">
        <f>IF($AA189="NN",1,IF($AA189="YY",VLOOKUP("YY",gsdfactors,MATCH(BV$7,'Proposed Factors'!$J$11:$P$11,0),FALSE),VLOOKUP(CONCATENATE($Z189,$AA189),gsdfactors,MATCH(BV$7,'Proposed Factors'!$J$11:$P$11,0),FALSE)))</f>
        <v>#N/A</v>
      </c>
      <c r="BW189" s="15" t="e">
        <f>IF($AA189="NN",1,IF($AA189="YY",VLOOKUP("YY",gsdfactors,MATCH(BW$7,'Proposed Factors'!$J$11:$P$11,0),FALSE),VLOOKUP(CONCATENATE($Z189,$AA189),gsdfactors,MATCH(BW$7,'Proposed Factors'!$J$11:$P$11,0),FALSE)))</f>
        <v>#N/A</v>
      </c>
      <c r="BX189" s="15" t="e">
        <f>IF($AA189="NN",1,IF($AA189="YY",VLOOKUP("YY",gsdfactors,MATCH(BX$7,'Proposed Factors'!$J$11:$P$11,0),FALSE),VLOOKUP(CONCATENATE($Z189,$AA189),gsdfactors,MATCH(BX$7,'Proposed Factors'!$J$11:$P$11,0),FALSE)))</f>
        <v>#N/A</v>
      </c>
      <c r="BZ189" s="55" t="e">
        <f t="shared" si="134"/>
        <v>#N/A</v>
      </c>
      <c r="CA189" s="55" t="e">
        <f t="shared" si="135"/>
        <v>#N/A</v>
      </c>
      <c r="CB189" s="55" t="e">
        <f t="shared" si="136"/>
        <v>#N/A</v>
      </c>
      <c r="CC189" s="55" t="e">
        <f t="shared" si="137"/>
        <v>#N/A</v>
      </c>
      <c r="CD189" s="55" t="e">
        <f t="shared" si="138"/>
        <v>#N/A</v>
      </c>
      <c r="CF189" s="55" t="e">
        <f t="shared" si="139"/>
        <v>#N/A</v>
      </c>
      <c r="CG189" s="55" t="e">
        <f t="shared" si="140"/>
        <v>#N/A</v>
      </c>
      <c r="CH189" s="55" t="e">
        <f t="shared" si="141"/>
        <v>#N/A</v>
      </c>
      <c r="CI189" s="55" t="e">
        <f t="shared" si="142"/>
        <v>#N/A</v>
      </c>
      <c r="CJ189" s="55" t="e">
        <f t="shared" si="143"/>
        <v>#N/A</v>
      </c>
      <c r="CL189" s="55" t="str">
        <f t="shared" si="144"/>
        <v>50FS</v>
      </c>
      <c r="CM189" s="58">
        <f t="shared" si="145"/>
        <v>1.9263697441374435E-3</v>
      </c>
      <c r="CN189" s="58">
        <f t="shared" si="146"/>
        <v>2.2850295363176492E-3</v>
      </c>
      <c r="CO189" s="58">
        <f t="shared" si="147"/>
        <v>2.0451246021768576E-3</v>
      </c>
      <c r="CP189" s="58">
        <f t="shared" si="148"/>
        <v>2.069613613605656E-3</v>
      </c>
      <c r="CQ189" s="58">
        <f t="shared" si="149"/>
        <v>1.9445396538384885E-3</v>
      </c>
      <c r="CR189" s="5">
        <f t="shared" si="179"/>
        <v>0.86620594948923679</v>
      </c>
      <c r="CS189" s="5">
        <f t="shared" si="180"/>
        <v>0.89530116024186646</v>
      </c>
      <c r="CT189" s="5">
        <f t="shared" si="181"/>
        <v>0.82908099428545612</v>
      </c>
      <c r="CU189" s="5">
        <f t="shared" si="182"/>
        <v>0.83992241519239719</v>
      </c>
      <c r="CV189" s="5">
        <f t="shared" si="183"/>
        <v>0.87323851615028047</v>
      </c>
    </row>
    <row r="190" spans="1:100" x14ac:dyDescent="0.25">
      <c r="A190" s="174" t="str">
        <f t="shared" si="150"/>
        <v>NNNN</v>
      </c>
      <c r="B190" s="174" t="str">
        <f t="shared" si="151"/>
        <v>NNNN</v>
      </c>
      <c r="C190" s="29" t="str">
        <f t="shared" si="152"/>
        <v>NN</v>
      </c>
      <c r="D190" s="29" t="str">
        <f t="shared" si="153"/>
        <v>N</v>
      </c>
      <c r="E190" s="29" t="str">
        <f t="shared" si="128"/>
        <v>N</v>
      </c>
      <c r="F190" s="175" t="s">
        <v>5</v>
      </c>
      <c r="G190" s="175" t="s">
        <v>6</v>
      </c>
      <c r="H190" s="175" t="s">
        <v>8</v>
      </c>
      <c r="I190" s="176">
        <v>71</v>
      </c>
      <c r="J190" s="175" t="s">
        <v>5</v>
      </c>
      <c r="K190" s="175" t="s">
        <v>5</v>
      </c>
      <c r="L190" s="176">
        <v>28</v>
      </c>
      <c r="M190" s="176">
        <v>20</v>
      </c>
      <c r="N190" s="176">
        <v>25</v>
      </c>
      <c r="O190" s="176">
        <v>20</v>
      </c>
      <c r="P190" s="176">
        <v>27</v>
      </c>
      <c r="Q190" s="1"/>
      <c r="R190" s="13" t="s">
        <v>390</v>
      </c>
      <c r="S190" s="35">
        <v>14239</v>
      </c>
      <c r="T190" s="35">
        <v>10143</v>
      </c>
      <c r="U190" s="35">
        <v>12881</v>
      </c>
      <c r="V190" s="35">
        <v>12440</v>
      </c>
      <c r="W190" s="35">
        <v>14055</v>
      </c>
      <c r="X190" s="35"/>
      <c r="Y190" s="53">
        <f t="shared" si="154"/>
        <v>50</v>
      </c>
      <c r="Z190" s="52" t="str">
        <f t="shared" si="155"/>
        <v>MM</v>
      </c>
      <c r="AA190" s="52" t="str">
        <f t="shared" si="156"/>
        <v>MM</v>
      </c>
      <c r="AB190" s="1"/>
      <c r="AC190" s="128">
        <f t="shared" si="157"/>
        <v>3.954098138499792E-3</v>
      </c>
      <c r="AD190" s="128">
        <f t="shared" si="158"/>
        <v>4.8579028687633441E-3</v>
      </c>
      <c r="AE190" s="128">
        <f t="shared" si="159"/>
        <v>4.1225743349984512E-3</v>
      </c>
      <c r="AF190" s="128">
        <f t="shared" si="160"/>
        <v>4.120677553337765E-3</v>
      </c>
      <c r="AG190" s="128">
        <f t="shared" si="161"/>
        <v>3.9846194539582963E-3</v>
      </c>
      <c r="AI190" s="129">
        <f t="shared" si="188"/>
        <v>0.93500000000000005</v>
      </c>
      <c r="AJ190" s="51">
        <f t="shared" si="188"/>
        <v>0.95699999999999996</v>
      </c>
      <c r="AK190" s="48">
        <f t="shared" si="188"/>
        <v>0.879</v>
      </c>
      <c r="AL190" s="51">
        <f t="shared" si="188"/>
        <v>0.89100000000000001</v>
      </c>
      <c r="AM190" s="49">
        <f t="shared" si="188"/>
        <v>0.91800000000000004</v>
      </c>
      <c r="AN190" s="15"/>
      <c r="AO190" s="106">
        <f t="shared" si="129"/>
        <v>0.86620594948923679</v>
      </c>
      <c r="AP190" s="106">
        <f t="shared" si="130"/>
        <v>0.89530116024186646</v>
      </c>
      <c r="AQ190" s="106">
        <f t="shared" si="131"/>
        <v>0.82908099428545612</v>
      </c>
      <c r="AR190" s="106">
        <f t="shared" si="132"/>
        <v>0.83992241519239719</v>
      </c>
      <c r="AS190" s="106">
        <f t="shared" si="133"/>
        <v>0.87323851615028047</v>
      </c>
      <c r="AT190" s="15"/>
      <c r="AU190" s="106">
        <f t="shared" si="169"/>
        <v>-0.13379405051076321</v>
      </c>
      <c r="AV190" s="106">
        <f t="shared" si="170"/>
        <v>-0.10469883975813354</v>
      </c>
      <c r="AW190" s="106">
        <f t="shared" si="171"/>
        <v>-0.17091900571454388</v>
      </c>
      <c r="AX190" s="106">
        <f t="shared" si="172"/>
        <v>-0.16007758480760281</v>
      </c>
      <c r="AY190" s="106">
        <f t="shared" si="173"/>
        <v>-0.12676148384971953</v>
      </c>
      <c r="AZ190" s="15"/>
      <c r="BA190" s="106">
        <f t="shared" si="162"/>
        <v>-0.13379405051076321</v>
      </c>
      <c r="BB190" s="106">
        <f t="shared" si="163"/>
        <v>-0.10469883975813354</v>
      </c>
      <c r="BC190" s="106">
        <f t="shared" si="164"/>
        <v>-0.17091900571454388</v>
      </c>
      <c r="BD190" s="107">
        <f t="shared" si="165"/>
        <v>-0.16007758480760281</v>
      </c>
      <c r="BE190" s="106">
        <f t="shared" si="166"/>
        <v>-0.12676148384971953</v>
      </c>
      <c r="BF190" s="109"/>
      <c r="BG190" s="223" t="str">
        <f t="shared" si="167"/>
        <v>50XX</v>
      </c>
      <c r="BH190" s="106">
        <f t="shared" si="174"/>
        <v>0.86620594948923679</v>
      </c>
      <c r="BI190" s="106">
        <f t="shared" si="175"/>
        <v>0.89530116024186646</v>
      </c>
      <c r="BJ190" s="106">
        <f t="shared" si="176"/>
        <v>0.82908099428545612</v>
      </c>
      <c r="BK190" s="106">
        <f t="shared" si="177"/>
        <v>0.83992241519239719</v>
      </c>
      <c r="BL190" s="106">
        <f t="shared" si="178"/>
        <v>0.87323851615028047</v>
      </c>
      <c r="BM190" s="109"/>
      <c r="BN190" s="15">
        <f>IF($Z190="NN",VLOOKUP("N",ylfactors,MATCH(BN$7,'Proposed Factors'!$J$3:$P$3,0),FALSE),IF('Query Result 1'!$Y190&lt;49,VLOOKUP("YA",ylfactors,MATCH(BN$7,'Proposed Factors'!$J$3:$P$3,0),FALSE),VLOOKUP("YB",ylfactors,MATCH(BN$7,'Proposed Factors'!$J$3:$P$3,0),FALSE)))</f>
        <v>0.873</v>
      </c>
      <c r="BO190" s="15">
        <f>IF($Z190="NN",VLOOKUP("N",ylfactors,MATCH(BO$7,'Proposed Factors'!$J$3:$P$3,0),FALSE),IF('Query Result 1'!$Y190&lt;49,VLOOKUP("YA",ylfactors,MATCH(BO$7,'Proposed Factors'!$J$3:$P$3,0),FALSE),VLOOKUP("YB",ylfactors,MATCH(BO$7,'Proposed Factors'!$J$3:$P$3,0),FALSE)))</f>
        <v>0.76900000000000002</v>
      </c>
      <c r="BP190" s="15">
        <f>IF($Z190="NN",VLOOKUP("N",ylfactors,MATCH(BP$7,'Proposed Factors'!$J$3:$P$3,0),FALSE),IF('Query Result 1'!$Y190&lt;49,VLOOKUP("YA",ylfactors,MATCH(BP$7,'Proposed Factors'!$J$3:$P$3,0),FALSE),VLOOKUP("YB",ylfactors,MATCH(BP$7,'Proposed Factors'!$J$3:$P$3,0),FALSE)))</f>
        <v>0.95</v>
      </c>
      <c r="BQ190" s="15">
        <f>IF($Z190="NN",VLOOKUP("N",ylfactors,MATCH(BQ$7,'Proposed Factors'!$J$3:$P$3,0),FALSE),IF('Query Result 1'!$Y190&lt;49,VLOOKUP("YA",ylfactors,MATCH(BQ$7,'Proposed Factors'!$J$3:$P$3,0),FALSE),VLOOKUP("YB",ylfactors,MATCH(BQ$7,'Proposed Factors'!$J$3:$P$3,0),FALSE)))</f>
        <v>0.94299999999999995</v>
      </c>
      <c r="BR190" s="15">
        <f>IF($Z190="NN",VLOOKUP("N",ylfactors,MATCH(BR$7,'Proposed Factors'!$J$3:$P$3,0),FALSE),IF('Query Result 1'!$Y190&lt;49,VLOOKUP("YA",ylfactors,MATCH(BR$7,'Proposed Factors'!$J$3:$P$3,0),FALSE),VLOOKUP("YB",ylfactors,MATCH(BR$7,'Proposed Factors'!$J$3:$P$3,0),FALSE)))</f>
        <v>0.78800000000000003</v>
      </c>
      <c r="BS190" s="15"/>
      <c r="BT190" s="15" t="e">
        <f>IF($AA190="NN",1,IF($AA190="YY",VLOOKUP("YY",gsdfactors,MATCH(BT$7,'Proposed Factors'!$J$11:$P$11,0),FALSE),VLOOKUP(CONCATENATE($Z190,$AA190),gsdfactors,MATCH(BT$7,'Proposed Factors'!$J$11:$P$11,0),FALSE)))</f>
        <v>#N/A</v>
      </c>
      <c r="BU190" s="15" t="e">
        <f>IF($AA190="NN",1,IF($AA190="YY",VLOOKUP("YY",gsdfactors,MATCH(BU$7,'Proposed Factors'!$J$11:$P$11,0),FALSE),VLOOKUP(CONCATENATE($Z190,$AA190),gsdfactors,MATCH(BU$7,'Proposed Factors'!$J$11:$P$11,0),FALSE)))</f>
        <v>#N/A</v>
      </c>
      <c r="BV190" s="15" t="e">
        <f>IF($AA190="NN",1,IF($AA190="YY",VLOOKUP("YY",gsdfactors,MATCH(BV$7,'Proposed Factors'!$J$11:$P$11,0),FALSE),VLOOKUP(CONCATENATE($Z190,$AA190),gsdfactors,MATCH(BV$7,'Proposed Factors'!$J$11:$P$11,0),FALSE)))</f>
        <v>#N/A</v>
      </c>
      <c r="BW190" s="15" t="e">
        <f>IF($AA190="NN",1,IF($AA190="YY",VLOOKUP("YY",gsdfactors,MATCH(BW$7,'Proposed Factors'!$J$11:$P$11,0),FALSE),VLOOKUP(CONCATENATE($Z190,$AA190),gsdfactors,MATCH(BW$7,'Proposed Factors'!$J$11:$P$11,0),FALSE)))</f>
        <v>#N/A</v>
      </c>
      <c r="BX190" s="15" t="e">
        <f>IF($AA190="NN",1,IF($AA190="YY",VLOOKUP("YY",gsdfactors,MATCH(BX$7,'Proposed Factors'!$J$11:$P$11,0),FALSE),VLOOKUP(CONCATENATE($Z190,$AA190),gsdfactors,MATCH(BX$7,'Proposed Factors'!$J$11:$P$11,0),FALSE)))</f>
        <v>#N/A</v>
      </c>
      <c r="BZ190" s="55" t="e">
        <f t="shared" si="134"/>
        <v>#N/A</v>
      </c>
      <c r="CA190" s="55" t="e">
        <f t="shared" si="135"/>
        <v>#N/A</v>
      </c>
      <c r="CB190" s="55" t="e">
        <f t="shared" si="136"/>
        <v>#N/A</v>
      </c>
      <c r="CC190" s="55" t="e">
        <f t="shared" si="137"/>
        <v>#N/A</v>
      </c>
      <c r="CD190" s="55" t="e">
        <f t="shared" si="138"/>
        <v>#N/A</v>
      </c>
      <c r="CF190" s="55" t="e">
        <f t="shared" si="139"/>
        <v>#N/A</v>
      </c>
      <c r="CG190" s="55" t="e">
        <f t="shared" si="140"/>
        <v>#N/A</v>
      </c>
      <c r="CH190" s="55" t="e">
        <f t="shared" si="141"/>
        <v>#N/A</v>
      </c>
      <c r="CI190" s="55" t="e">
        <f t="shared" si="142"/>
        <v>#N/A</v>
      </c>
      <c r="CJ190" s="55" t="e">
        <f t="shared" si="143"/>
        <v>#N/A</v>
      </c>
      <c r="CL190" s="55" t="str">
        <f t="shared" si="144"/>
        <v>50MM</v>
      </c>
      <c r="CM190" s="58">
        <f t="shared" si="145"/>
        <v>3.954098138499792E-3</v>
      </c>
      <c r="CN190" s="58">
        <f t="shared" si="146"/>
        <v>4.8579028687633441E-3</v>
      </c>
      <c r="CO190" s="58">
        <f t="shared" si="147"/>
        <v>4.1225743349984512E-3</v>
      </c>
      <c r="CP190" s="58">
        <f t="shared" si="148"/>
        <v>4.120677553337765E-3</v>
      </c>
      <c r="CQ190" s="58">
        <f t="shared" si="149"/>
        <v>3.9846194539582963E-3</v>
      </c>
      <c r="CR190" s="5">
        <f t="shared" si="179"/>
        <v>0.86620594948923679</v>
      </c>
      <c r="CS190" s="5">
        <f t="shared" si="180"/>
        <v>0.89530116024186646</v>
      </c>
      <c r="CT190" s="5">
        <f t="shared" si="181"/>
        <v>0.82908099428545612</v>
      </c>
      <c r="CU190" s="5">
        <f t="shared" si="182"/>
        <v>0.83992241519239719</v>
      </c>
      <c r="CV190" s="5">
        <f t="shared" si="183"/>
        <v>0.87323851615028047</v>
      </c>
    </row>
    <row r="191" spans="1:100" x14ac:dyDescent="0.25">
      <c r="A191" s="174" t="str">
        <f t="shared" si="150"/>
        <v>NNNN</v>
      </c>
      <c r="B191" s="174" t="str">
        <f t="shared" si="151"/>
        <v>NNNN</v>
      </c>
      <c r="C191" s="29" t="str">
        <f t="shared" si="152"/>
        <v>NN</v>
      </c>
      <c r="D191" s="29" t="str">
        <f t="shared" si="153"/>
        <v>N</v>
      </c>
      <c r="E191" s="29" t="str">
        <f t="shared" si="128"/>
        <v>N</v>
      </c>
      <c r="F191" s="175" t="s">
        <v>5</v>
      </c>
      <c r="G191" s="175" t="s">
        <v>6</v>
      </c>
      <c r="H191" s="175" t="s">
        <v>8</v>
      </c>
      <c r="I191" s="176">
        <v>72</v>
      </c>
      <c r="J191" s="175" t="s">
        <v>5</v>
      </c>
      <c r="K191" s="175" t="s">
        <v>5</v>
      </c>
      <c r="L191" s="176">
        <v>19</v>
      </c>
      <c r="M191" s="176">
        <v>13</v>
      </c>
      <c r="N191" s="176">
        <v>19</v>
      </c>
      <c r="O191" s="176">
        <v>14</v>
      </c>
      <c r="P191" s="176">
        <v>18</v>
      </c>
      <c r="Q191" s="1"/>
      <c r="R191" s="13" t="s">
        <v>474</v>
      </c>
      <c r="S191" s="35">
        <v>5018</v>
      </c>
      <c r="T191" s="35">
        <v>3050</v>
      </c>
      <c r="U191" s="35">
        <v>4130</v>
      </c>
      <c r="V191" s="35">
        <v>3885</v>
      </c>
      <c r="W191" s="35">
        <v>4878</v>
      </c>
      <c r="X191" s="35"/>
      <c r="Y191" s="53">
        <f t="shared" si="154"/>
        <v>50</v>
      </c>
      <c r="Z191" s="52" t="str">
        <f t="shared" si="155"/>
        <v>MS</v>
      </c>
      <c r="AA191" s="52" t="str">
        <f t="shared" si="156"/>
        <v>MS</v>
      </c>
      <c r="AB191" s="1"/>
      <c r="AC191" s="128">
        <f t="shared" si="157"/>
        <v>1.3934731693933532E-3</v>
      </c>
      <c r="AD191" s="128">
        <f t="shared" si="158"/>
        <v>1.4607713447429952E-3</v>
      </c>
      <c r="AE191" s="128">
        <f t="shared" si="159"/>
        <v>1.3218097976510832E-3</v>
      </c>
      <c r="AF191" s="128">
        <f t="shared" si="160"/>
        <v>1.2868836249772685E-3</v>
      </c>
      <c r="AG191" s="128">
        <f t="shared" si="161"/>
        <v>1.3829223547782688E-3</v>
      </c>
      <c r="AI191" s="129">
        <f t="shared" si="188"/>
        <v>0.93500000000000005</v>
      </c>
      <c r="AJ191" s="51">
        <f t="shared" si="188"/>
        <v>0.95699999999999996</v>
      </c>
      <c r="AK191" s="48">
        <f t="shared" si="188"/>
        <v>0.879</v>
      </c>
      <c r="AL191" s="51">
        <f t="shared" si="188"/>
        <v>0.89100000000000001</v>
      </c>
      <c r="AM191" s="49">
        <f t="shared" si="188"/>
        <v>0.91800000000000004</v>
      </c>
      <c r="AN191" s="15"/>
      <c r="AO191" s="106">
        <f t="shared" si="129"/>
        <v>0.86620594948923679</v>
      </c>
      <c r="AP191" s="106">
        <f t="shared" si="130"/>
        <v>0.89530116024186646</v>
      </c>
      <c r="AQ191" s="106">
        <f t="shared" si="131"/>
        <v>0.82908099428545612</v>
      </c>
      <c r="AR191" s="106">
        <f t="shared" si="132"/>
        <v>0.83992241519239719</v>
      </c>
      <c r="AS191" s="106">
        <f t="shared" si="133"/>
        <v>0.87323851615028047</v>
      </c>
      <c r="AT191" s="15"/>
      <c r="AU191" s="106">
        <f t="shared" si="169"/>
        <v>-0.13379405051076321</v>
      </c>
      <c r="AV191" s="106">
        <f t="shared" si="170"/>
        <v>-0.10469883975813354</v>
      </c>
      <c r="AW191" s="106">
        <f t="shared" si="171"/>
        <v>-0.17091900571454388</v>
      </c>
      <c r="AX191" s="106">
        <f t="shared" si="172"/>
        <v>-0.16007758480760281</v>
      </c>
      <c r="AY191" s="106">
        <f t="shared" si="173"/>
        <v>-0.12676148384971953</v>
      </c>
      <c r="AZ191" s="15"/>
      <c r="BA191" s="106">
        <f t="shared" si="162"/>
        <v>-0.13379405051076321</v>
      </c>
      <c r="BB191" s="106">
        <f t="shared" si="163"/>
        <v>-0.10469883975813354</v>
      </c>
      <c r="BC191" s="106">
        <f t="shared" si="164"/>
        <v>-0.17091900571454388</v>
      </c>
      <c r="BD191" s="107">
        <f t="shared" si="165"/>
        <v>-0.16007758480760281</v>
      </c>
      <c r="BE191" s="106">
        <f t="shared" si="166"/>
        <v>-0.12676148384971953</v>
      </c>
      <c r="BF191" s="109"/>
      <c r="BG191" s="223" t="str">
        <f t="shared" si="167"/>
        <v>50XX</v>
      </c>
      <c r="BH191" s="106">
        <f t="shared" si="174"/>
        <v>0.86620594948923679</v>
      </c>
      <c r="BI191" s="106">
        <f t="shared" si="175"/>
        <v>0.89530116024186646</v>
      </c>
      <c r="BJ191" s="106">
        <f t="shared" si="176"/>
        <v>0.82908099428545612</v>
      </c>
      <c r="BK191" s="106">
        <f t="shared" si="177"/>
        <v>0.83992241519239719</v>
      </c>
      <c r="BL191" s="106">
        <f t="shared" si="178"/>
        <v>0.87323851615028047</v>
      </c>
      <c r="BM191" s="109"/>
      <c r="BN191" s="15">
        <f>IF($Z191="NN",VLOOKUP("N",ylfactors,MATCH(BN$7,'Proposed Factors'!$J$3:$P$3,0),FALSE),IF('Query Result 1'!$Y191&lt;49,VLOOKUP("YA",ylfactors,MATCH(BN$7,'Proposed Factors'!$J$3:$P$3,0),FALSE),VLOOKUP("YB",ylfactors,MATCH(BN$7,'Proposed Factors'!$J$3:$P$3,0),FALSE)))</f>
        <v>0.873</v>
      </c>
      <c r="BO191" s="15">
        <f>IF($Z191="NN",VLOOKUP("N",ylfactors,MATCH(BO$7,'Proposed Factors'!$J$3:$P$3,0),FALSE),IF('Query Result 1'!$Y191&lt;49,VLOOKUP("YA",ylfactors,MATCH(BO$7,'Proposed Factors'!$J$3:$P$3,0),FALSE),VLOOKUP("YB",ylfactors,MATCH(BO$7,'Proposed Factors'!$J$3:$P$3,0),FALSE)))</f>
        <v>0.76900000000000002</v>
      </c>
      <c r="BP191" s="15">
        <f>IF($Z191="NN",VLOOKUP("N",ylfactors,MATCH(BP$7,'Proposed Factors'!$J$3:$P$3,0),FALSE),IF('Query Result 1'!$Y191&lt;49,VLOOKUP("YA",ylfactors,MATCH(BP$7,'Proposed Factors'!$J$3:$P$3,0),FALSE),VLOOKUP("YB",ylfactors,MATCH(BP$7,'Proposed Factors'!$J$3:$P$3,0),FALSE)))</f>
        <v>0.95</v>
      </c>
      <c r="BQ191" s="15">
        <f>IF($Z191="NN",VLOOKUP("N",ylfactors,MATCH(BQ$7,'Proposed Factors'!$J$3:$P$3,0),FALSE),IF('Query Result 1'!$Y191&lt;49,VLOOKUP("YA",ylfactors,MATCH(BQ$7,'Proposed Factors'!$J$3:$P$3,0),FALSE),VLOOKUP("YB",ylfactors,MATCH(BQ$7,'Proposed Factors'!$J$3:$P$3,0),FALSE)))</f>
        <v>0.94299999999999995</v>
      </c>
      <c r="BR191" s="15">
        <f>IF($Z191="NN",VLOOKUP("N",ylfactors,MATCH(BR$7,'Proposed Factors'!$J$3:$P$3,0),FALSE),IF('Query Result 1'!$Y191&lt;49,VLOOKUP("YA",ylfactors,MATCH(BR$7,'Proposed Factors'!$J$3:$P$3,0),FALSE),VLOOKUP("YB",ylfactors,MATCH(BR$7,'Proposed Factors'!$J$3:$P$3,0),FALSE)))</f>
        <v>0.78800000000000003</v>
      </c>
      <c r="BS191" s="15"/>
      <c r="BT191" s="15" t="e">
        <f>IF($AA191="NN",1,IF($AA191="YY",VLOOKUP("YY",gsdfactors,MATCH(BT$7,'Proposed Factors'!$J$11:$P$11,0),FALSE),VLOOKUP(CONCATENATE($Z191,$AA191),gsdfactors,MATCH(BT$7,'Proposed Factors'!$J$11:$P$11,0),FALSE)))</f>
        <v>#N/A</v>
      </c>
      <c r="BU191" s="15" t="e">
        <f>IF($AA191="NN",1,IF($AA191="YY",VLOOKUP("YY",gsdfactors,MATCH(BU$7,'Proposed Factors'!$J$11:$P$11,0),FALSE),VLOOKUP(CONCATENATE($Z191,$AA191),gsdfactors,MATCH(BU$7,'Proposed Factors'!$J$11:$P$11,0),FALSE)))</f>
        <v>#N/A</v>
      </c>
      <c r="BV191" s="15" t="e">
        <f>IF($AA191="NN",1,IF($AA191="YY",VLOOKUP("YY",gsdfactors,MATCH(BV$7,'Proposed Factors'!$J$11:$P$11,0),FALSE),VLOOKUP(CONCATENATE($Z191,$AA191),gsdfactors,MATCH(BV$7,'Proposed Factors'!$J$11:$P$11,0),FALSE)))</f>
        <v>#N/A</v>
      </c>
      <c r="BW191" s="15" t="e">
        <f>IF($AA191="NN",1,IF($AA191="YY",VLOOKUP("YY",gsdfactors,MATCH(BW$7,'Proposed Factors'!$J$11:$P$11,0),FALSE),VLOOKUP(CONCATENATE($Z191,$AA191),gsdfactors,MATCH(BW$7,'Proposed Factors'!$J$11:$P$11,0),FALSE)))</f>
        <v>#N/A</v>
      </c>
      <c r="BX191" s="15" t="e">
        <f>IF($AA191="NN",1,IF($AA191="YY",VLOOKUP("YY",gsdfactors,MATCH(BX$7,'Proposed Factors'!$J$11:$P$11,0),FALSE),VLOOKUP(CONCATENATE($Z191,$AA191),gsdfactors,MATCH(BX$7,'Proposed Factors'!$J$11:$P$11,0),FALSE)))</f>
        <v>#N/A</v>
      </c>
      <c r="BZ191" s="55" t="e">
        <f t="shared" si="134"/>
        <v>#N/A</v>
      </c>
      <c r="CA191" s="55" t="e">
        <f t="shared" si="135"/>
        <v>#N/A</v>
      </c>
      <c r="CB191" s="55" t="e">
        <f t="shared" si="136"/>
        <v>#N/A</v>
      </c>
      <c r="CC191" s="55" t="e">
        <f t="shared" si="137"/>
        <v>#N/A</v>
      </c>
      <c r="CD191" s="55" t="e">
        <f t="shared" si="138"/>
        <v>#N/A</v>
      </c>
      <c r="CF191" s="55" t="e">
        <f t="shared" si="139"/>
        <v>#N/A</v>
      </c>
      <c r="CG191" s="55" t="e">
        <f t="shared" si="140"/>
        <v>#N/A</v>
      </c>
      <c r="CH191" s="55" t="e">
        <f t="shared" si="141"/>
        <v>#N/A</v>
      </c>
      <c r="CI191" s="55" t="e">
        <f t="shared" si="142"/>
        <v>#N/A</v>
      </c>
      <c r="CJ191" s="55" t="e">
        <f t="shared" si="143"/>
        <v>#N/A</v>
      </c>
      <c r="CL191" s="55" t="str">
        <f t="shared" si="144"/>
        <v>50MS</v>
      </c>
      <c r="CM191" s="58">
        <f t="shared" si="145"/>
        <v>1.3934731693933532E-3</v>
      </c>
      <c r="CN191" s="58">
        <f t="shared" si="146"/>
        <v>1.4607713447429952E-3</v>
      </c>
      <c r="CO191" s="58">
        <f t="shared" si="147"/>
        <v>1.3218097976510832E-3</v>
      </c>
      <c r="CP191" s="58">
        <f t="shared" si="148"/>
        <v>1.2868836249772685E-3</v>
      </c>
      <c r="CQ191" s="58">
        <f t="shared" si="149"/>
        <v>1.3829223547782688E-3</v>
      </c>
      <c r="CR191" s="5">
        <f t="shared" si="179"/>
        <v>0.86620594948923679</v>
      </c>
      <c r="CS191" s="5">
        <f t="shared" si="180"/>
        <v>0.89530116024186646</v>
      </c>
      <c r="CT191" s="5">
        <f t="shared" si="181"/>
        <v>0.82908099428545612</v>
      </c>
      <c r="CU191" s="5">
        <f t="shared" si="182"/>
        <v>0.83992241519239719</v>
      </c>
      <c r="CV191" s="5">
        <f t="shared" si="183"/>
        <v>0.87323851615028047</v>
      </c>
    </row>
    <row r="192" spans="1:100" x14ac:dyDescent="0.25">
      <c r="A192" s="174" t="str">
        <f t="shared" si="150"/>
        <v>NNNN</v>
      </c>
      <c r="B192" s="174" t="str">
        <f t="shared" si="151"/>
        <v>NNNN</v>
      </c>
      <c r="C192" s="29" t="str">
        <f t="shared" si="152"/>
        <v>NN</v>
      </c>
      <c r="D192" s="29" t="str">
        <f t="shared" si="153"/>
        <v>N</v>
      </c>
      <c r="E192" s="29" t="str">
        <f t="shared" si="128"/>
        <v>N</v>
      </c>
      <c r="F192" s="175" t="s">
        <v>5</v>
      </c>
      <c r="G192" s="175" t="s">
        <v>6</v>
      </c>
      <c r="H192" s="175" t="s">
        <v>8</v>
      </c>
      <c r="I192" s="176">
        <v>73</v>
      </c>
      <c r="J192" s="175" t="s">
        <v>5</v>
      </c>
      <c r="K192" s="175" t="s">
        <v>5</v>
      </c>
      <c r="L192" s="176">
        <v>12</v>
      </c>
      <c r="M192" s="176">
        <v>9</v>
      </c>
      <c r="N192" s="176">
        <v>11</v>
      </c>
      <c r="O192" s="176">
        <v>9</v>
      </c>
      <c r="P192" s="176">
        <v>12</v>
      </c>
      <c r="Q192" s="1"/>
      <c r="R192" s="13" t="s">
        <v>223</v>
      </c>
      <c r="S192" s="35">
        <v>14439</v>
      </c>
      <c r="T192" s="35">
        <v>10875</v>
      </c>
      <c r="U192" s="35">
        <v>13698</v>
      </c>
      <c r="V192" s="35">
        <v>13395</v>
      </c>
      <c r="W192" s="35">
        <v>14314</v>
      </c>
      <c r="X192" s="35"/>
      <c r="Y192" s="53">
        <f t="shared" si="154"/>
        <v>51</v>
      </c>
      <c r="Z192" s="52" t="str">
        <f t="shared" si="155"/>
        <v>FM</v>
      </c>
      <c r="AA192" s="52" t="str">
        <f t="shared" si="156"/>
        <v>FM</v>
      </c>
      <c r="AB192" s="1"/>
      <c r="AC192" s="128">
        <f t="shared" si="157"/>
        <v>4.0096371249243971E-3</v>
      </c>
      <c r="AD192" s="128">
        <f t="shared" si="158"/>
        <v>5.2084879915016633E-3</v>
      </c>
      <c r="AE192" s="128">
        <f t="shared" si="159"/>
        <v>4.384055837342503E-3</v>
      </c>
      <c r="AF192" s="128">
        <f t="shared" si="160"/>
        <v>4.4370157417169907E-3</v>
      </c>
      <c r="AG192" s="128">
        <f t="shared" si="161"/>
        <v>4.0580464506552155E-3</v>
      </c>
      <c r="AI192" s="129">
        <f t="shared" si="188"/>
        <v>0.93899999999999995</v>
      </c>
      <c r="AJ192" s="51">
        <f t="shared" si="188"/>
        <v>0.96199999999999997</v>
      </c>
      <c r="AK192" s="48">
        <f t="shared" si="188"/>
        <v>0.876</v>
      </c>
      <c r="AL192" s="51">
        <f t="shared" si="188"/>
        <v>0.89500000000000002</v>
      </c>
      <c r="AM192" s="49">
        <f t="shared" si="188"/>
        <v>0.91800000000000004</v>
      </c>
      <c r="AN192" s="15"/>
      <c r="AO192" s="106">
        <f t="shared" si="129"/>
        <v>0.86991164339079496</v>
      </c>
      <c r="AP192" s="106">
        <f t="shared" si="130"/>
        <v>0.89997880475723668</v>
      </c>
      <c r="AQ192" s="106">
        <f t="shared" si="131"/>
        <v>0.82625136631861162</v>
      </c>
      <c r="AR192" s="106">
        <f t="shared" si="132"/>
        <v>0.84369311065902974</v>
      </c>
      <c r="AS192" s="106">
        <f t="shared" si="133"/>
        <v>0.87323851615028047</v>
      </c>
      <c r="AT192" s="15"/>
      <c r="AU192" s="106">
        <f t="shared" si="169"/>
        <v>-0.13008835660920504</v>
      </c>
      <c r="AV192" s="106">
        <f t="shared" si="170"/>
        <v>-0.10002119524276332</v>
      </c>
      <c r="AW192" s="106">
        <f t="shared" si="171"/>
        <v>-0.17374863368138838</v>
      </c>
      <c r="AX192" s="106">
        <f t="shared" si="172"/>
        <v>-0.15630688934097026</v>
      </c>
      <c r="AY192" s="106">
        <f t="shared" si="173"/>
        <v>-0.12676148384971953</v>
      </c>
      <c r="AZ192" s="15"/>
      <c r="BA192" s="106">
        <f t="shared" si="162"/>
        <v>-0.13008835660920504</v>
      </c>
      <c r="BB192" s="106">
        <f t="shared" si="163"/>
        <v>-0.10002119524276332</v>
      </c>
      <c r="BC192" s="106">
        <f t="shared" si="164"/>
        <v>-0.17374863368138838</v>
      </c>
      <c r="BD192" s="107">
        <f t="shared" si="165"/>
        <v>-0.15630688934097026</v>
      </c>
      <c r="BE192" s="106">
        <f t="shared" si="166"/>
        <v>-0.12676148384971953</v>
      </c>
      <c r="BF192" s="109"/>
      <c r="BG192" s="223" t="str">
        <f t="shared" si="167"/>
        <v>51XX</v>
      </c>
      <c r="BH192" s="106">
        <f t="shared" si="174"/>
        <v>0.86991164339079496</v>
      </c>
      <c r="BI192" s="106">
        <f t="shared" si="175"/>
        <v>0.89997880475723668</v>
      </c>
      <c r="BJ192" s="106">
        <f t="shared" si="176"/>
        <v>0.82625136631861162</v>
      </c>
      <c r="BK192" s="106">
        <f t="shared" si="177"/>
        <v>0.84369311065902974</v>
      </c>
      <c r="BL192" s="106">
        <f t="shared" si="178"/>
        <v>0.87323851615028047</v>
      </c>
      <c r="BM192" s="109"/>
      <c r="BN192" s="15">
        <f>IF($Z192="NN",VLOOKUP("N",ylfactors,MATCH(BN$7,'Proposed Factors'!$J$3:$P$3,0),FALSE),IF('Query Result 1'!$Y192&lt;49,VLOOKUP("YA",ylfactors,MATCH(BN$7,'Proposed Factors'!$J$3:$P$3,0),FALSE),VLOOKUP("YB",ylfactors,MATCH(BN$7,'Proposed Factors'!$J$3:$P$3,0),FALSE)))</f>
        <v>0.873</v>
      </c>
      <c r="BO192" s="15">
        <f>IF($Z192="NN",VLOOKUP("N",ylfactors,MATCH(BO$7,'Proposed Factors'!$J$3:$P$3,0),FALSE),IF('Query Result 1'!$Y192&lt;49,VLOOKUP("YA",ylfactors,MATCH(BO$7,'Proposed Factors'!$J$3:$P$3,0),FALSE),VLOOKUP("YB",ylfactors,MATCH(BO$7,'Proposed Factors'!$J$3:$P$3,0),FALSE)))</f>
        <v>0.76900000000000002</v>
      </c>
      <c r="BP192" s="15">
        <f>IF($Z192="NN",VLOOKUP("N",ylfactors,MATCH(BP$7,'Proposed Factors'!$J$3:$P$3,0),FALSE),IF('Query Result 1'!$Y192&lt;49,VLOOKUP("YA",ylfactors,MATCH(BP$7,'Proposed Factors'!$J$3:$P$3,0),FALSE),VLOOKUP("YB",ylfactors,MATCH(BP$7,'Proposed Factors'!$J$3:$P$3,0),FALSE)))</f>
        <v>0.95</v>
      </c>
      <c r="BQ192" s="15">
        <f>IF($Z192="NN",VLOOKUP("N",ylfactors,MATCH(BQ$7,'Proposed Factors'!$J$3:$P$3,0),FALSE),IF('Query Result 1'!$Y192&lt;49,VLOOKUP("YA",ylfactors,MATCH(BQ$7,'Proposed Factors'!$J$3:$P$3,0),FALSE),VLOOKUP("YB",ylfactors,MATCH(BQ$7,'Proposed Factors'!$J$3:$P$3,0),FALSE)))</f>
        <v>0.94299999999999995</v>
      </c>
      <c r="BR192" s="15">
        <f>IF($Z192="NN",VLOOKUP("N",ylfactors,MATCH(BR$7,'Proposed Factors'!$J$3:$P$3,0),FALSE),IF('Query Result 1'!$Y192&lt;49,VLOOKUP("YA",ylfactors,MATCH(BR$7,'Proposed Factors'!$J$3:$P$3,0),FALSE),VLOOKUP("YB",ylfactors,MATCH(BR$7,'Proposed Factors'!$J$3:$P$3,0),FALSE)))</f>
        <v>0.78800000000000003</v>
      </c>
      <c r="BS192" s="15"/>
      <c r="BT192" s="15" t="e">
        <f>IF($AA192="NN",1,IF($AA192="YY",VLOOKUP("YY",gsdfactors,MATCH(BT$7,'Proposed Factors'!$J$11:$P$11,0),FALSE),VLOOKUP(CONCATENATE($Z192,$AA192),gsdfactors,MATCH(BT$7,'Proposed Factors'!$J$11:$P$11,0),FALSE)))</f>
        <v>#N/A</v>
      </c>
      <c r="BU192" s="15" t="e">
        <f>IF($AA192="NN",1,IF($AA192="YY",VLOOKUP("YY",gsdfactors,MATCH(BU$7,'Proposed Factors'!$J$11:$P$11,0),FALSE),VLOOKUP(CONCATENATE($Z192,$AA192),gsdfactors,MATCH(BU$7,'Proposed Factors'!$J$11:$P$11,0),FALSE)))</f>
        <v>#N/A</v>
      </c>
      <c r="BV192" s="15" t="e">
        <f>IF($AA192="NN",1,IF($AA192="YY",VLOOKUP("YY",gsdfactors,MATCH(BV$7,'Proposed Factors'!$J$11:$P$11,0),FALSE),VLOOKUP(CONCATENATE($Z192,$AA192),gsdfactors,MATCH(BV$7,'Proposed Factors'!$J$11:$P$11,0),FALSE)))</f>
        <v>#N/A</v>
      </c>
      <c r="BW192" s="15" t="e">
        <f>IF($AA192="NN",1,IF($AA192="YY",VLOOKUP("YY",gsdfactors,MATCH(BW$7,'Proposed Factors'!$J$11:$P$11,0),FALSE),VLOOKUP(CONCATENATE($Z192,$AA192),gsdfactors,MATCH(BW$7,'Proposed Factors'!$J$11:$P$11,0),FALSE)))</f>
        <v>#N/A</v>
      </c>
      <c r="BX192" s="15" t="e">
        <f>IF($AA192="NN",1,IF($AA192="YY",VLOOKUP("YY",gsdfactors,MATCH(BX$7,'Proposed Factors'!$J$11:$P$11,0),FALSE),VLOOKUP(CONCATENATE($Z192,$AA192),gsdfactors,MATCH(BX$7,'Proposed Factors'!$J$11:$P$11,0),FALSE)))</f>
        <v>#N/A</v>
      </c>
      <c r="BZ192" s="55" t="e">
        <f t="shared" si="134"/>
        <v>#N/A</v>
      </c>
      <c r="CA192" s="55" t="e">
        <f t="shared" si="135"/>
        <v>#N/A</v>
      </c>
      <c r="CB192" s="55" t="e">
        <f t="shared" si="136"/>
        <v>#N/A</v>
      </c>
      <c r="CC192" s="55" t="e">
        <f t="shared" si="137"/>
        <v>#N/A</v>
      </c>
      <c r="CD192" s="55" t="e">
        <f t="shared" si="138"/>
        <v>#N/A</v>
      </c>
      <c r="CF192" s="55" t="e">
        <f t="shared" si="139"/>
        <v>#N/A</v>
      </c>
      <c r="CG192" s="55" t="e">
        <f t="shared" si="140"/>
        <v>#N/A</v>
      </c>
      <c r="CH192" s="55" t="e">
        <f t="shared" si="141"/>
        <v>#N/A</v>
      </c>
      <c r="CI192" s="55" t="e">
        <f t="shared" si="142"/>
        <v>#N/A</v>
      </c>
      <c r="CJ192" s="55" t="e">
        <f t="shared" si="143"/>
        <v>#N/A</v>
      </c>
      <c r="CL192" s="55" t="str">
        <f t="shared" si="144"/>
        <v>51FM</v>
      </c>
      <c r="CM192" s="58">
        <f t="shared" si="145"/>
        <v>4.0096371249243971E-3</v>
      </c>
      <c r="CN192" s="58">
        <f t="shared" si="146"/>
        <v>5.2084879915016633E-3</v>
      </c>
      <c r="CO192" s="58">
        <f t="shared" si="147"/>
        <v>4.384055837342503E-3</v>
      </c>
      <c r="CP192" s="58">
        <f t="shared" si="148"/>
        <v>4.4370157417169907E-3</v>
      </c>
      <c r="CQ192" s="58">
        <f t="shared" si="149"/>
        <v>4.0580464506552155E-3</v>
      </c>
      <c r="CR192" s="5">
        <f t="shared" si="179"/>
        <v>0.86991164339079496</v>
      </c>
      <c r="CS192" s="5">
        <f t="shared" si="180"/>
        <v>0.89997880475723668</v>
      </c>
      <c r="CT192" s="5">
        <f t="shared" si="181"/>
        <v>0.82625136631861162</v>
      </c>
      <c r="CU192" s="5">
        <f t="shared" si="182"/>
        <v>0.84369311065902974</v>
      </c>
      <c r="CV192" s="5">
        <f t="shared" si="183"/>
        <v>0.87323851615028047</v>
      </c>
    </row>
    <row r="193" spans="1:100" x14ac:dyDescent="0.25">
      <c r="A193" s="174" t="str">
        <f t="shared" si="150"/>
        <v>NNNN</v>
      </c>
      <c r="B193" s="174" t="str">
        <f t="shared" si="151"/>
        <v>NNNN</v>
      </c>
      <c r="C193" s="29" t="str">
        <f t="shared" si="152"/>
        <v>NN</v>
      </c>
      <c r="D193" s="29" t="str">
        <f t="shared" si="153"/>
        <v>N</v>
      </c>
      <c r="E193" s="29" t="str">
        <f t="shared" si="128"/>
        <v>N</v>
      </c>
      <c r="F193" s="175" t="s">
        <v>5</v>
      </c>
      <c r="G193" s="175" t="s">
        <v>6</v>
      </c>
      <c r="H193" s="175" t="s">
        <v>8</v>
      </c>
      <c r="I193" s="176">
        <v>74</v>
      </c>
      <c r="J193" s="175" t="s">
        <v>5</v>
      </c>
      <c r="K193" s="175" t="s">
        <v>5</v>
      </c>
      <c r="L193" s="176">
        <v>23</v>
      </c>
      <c r="M193" s="176">
        <v>19</v>
      </c>
      <c r="N193" s="176">
        <v>22</v>
      </c>
      <c r="O193" s="176">
        <v>17</v>
      </c>
      <c r="P193" s="176">
        <v>23</v>
      </c>
      <c r="Q193" s="1"/>
      <c r="R193" s="13" t="s">
        <v>307</v>
      </c>
      <c r="S193" s="35">
        <v>6750</v>
      </c>
      <c r="T193" s="35">
        <v>4626</v>
      </c>
      <c r="U193" s="35">
        <v>6232</v>
      </c>
      <c r="V193" s="35">
        <v>6058</v>
      </c>
      <c r="W193" s="35">
        <v>6675</v>
      </c>
      <c r="X193" s="35"/>
      <c r="Y193" s="53">
        <f t="shared" si="154"/>
        <v>51</v>
      </c>
      <c r="Z193" s="52" t="str">
        <f t="shared" si="155"/>
        <v>FS</v>
      </c>
      <c r="AA193" s="52" t="str">
        <f t="shared" si="156"/>
        <v>FS</v>
      </c>
      <c r="AB193" s="1"/>
      <c r="AC193" s="128">
        <f t="shared" si="157"/>
        <v>1.8744407918304372E-3</v>
      </c>
      <c r="AD193" s="128">
        <f t="shared" si="158"/>
        <v>2.2155830297642936E-3</v>
      </c>
      <c r="AE193" s="128">
        <f t="shared" si="159"/>
        <v>1.994556576019746E-3</v>
      </c>
      <c r="AF193" s="128">
        <f t="shared" si="160"/>
        <v>2.006677220106124E-3</v>
      </c>
      <c r="AG193" s="128">
        <f t="shared" si="161"/>
        <v>1.8923753009727235E-3</v>
      </c>
      <c r="AI193" s="129">
        <f t="shared" si="188"/>
        <v>0.93899999999999995</v>
      </c>
      <c r="AJ193" s="51">
        <f t="shared" si="188"/>
        <v>0.96199999999999997</v>
      </c>
      <c r="AK193" s="48">
        <f t="shared" si="188"/>
        <v>0.876</v>
      </c>
      <c r="AL193" s="51">
        <f t="shared" si="188"/>
        <v>0.89500000000000002</v>
      </c>
      <c r="AM193" s="49">
        <f t="shared" si="188"/>
        <v>0.91800000000000004</v>
      </c>
      <c r="AN193" s="15"/>
      <c r="AO193" s="106">
        <f t="shared" si="129"/>
        <v>0.86991164339079496</v>
      </c>
      <c r="AP193" s="106">
        <f t="shared" si="130"/>
        <v>0.89997880475723668</v>
      </c>
      <c r="AQ193" s="106">
        <f t="shared" si="131"/>
        <v>0.82625136631861162</v>
      </c>
      <c r="AR193" s="106">
        <f t="shared" si="132"/>
        <v>0.84369311065902974</v>
      </c>
      <c r="AS193" s="106">
        <f t="shared" si="133"/>
        <v>0.87323851615028047</v>
      </c>
      <c r="AT193" s="15"/>
      <c r="AU193" s="106">
        <f t="shared" si="169"/>
        <v>-0.13008835660920504</v>
      </c>
      <c r="AV193" s="106">
        <f t="shared" si="170"/>
        <v>-0.10002119524276332</v>
      </c>
      <c r="AW193" s="106">
        <f t="shared" si="171"/>
        <v>-0.17374863368138838</v>
      </c>
      <c r="AX193" s="106">
        <f t="shared" si="172"/>
        <v>-0.15630688934097026</v>
      </c>
      <c r="AY193" s="106">
        <f t="shared" si="173"/>
        <v>-0.12676148384971953</v>
      </c>
      <c r="AZ193" s="15"/>
      <c r="BA193" s="106">
        <f t="shared" si="162"/>
        <v>-0.13008835660920504</v>
      </c>
      <c r="BB193" s="106">
        <f t="shared" si="163"/>
        <v>-0.10002119524276332</v>
      </c>
      <c r="BC193" s="106">
        <f t="shared" si="164"/>
        <v>-0.17374863368138838</v>
      </c>
      <c r="BD193" s="107">
        <f t="shared" si="165"/>
        <v>-0.15630688934097026</v>
      </c>
      <c r="BE193" s="106">
        <f t="shared" si="166"/>
        <v>-0.12676148384971953</v>
      </c>
      <c r="BF193" s="109"/>
      <c r="BG193" s="223" t="str">
        <f t="shared" si="167"/>
        <v>51XX</v>
      </c>
      <c r="BH193" s="106">
        <f t="shared" si="174"/>
        <v>0.86991164339079496</v>
      </c>
      <c r="BI193" s="106">
        <f t="shared" si="175"/>
        <v>0.89997880475723668</v>
      </c>
      <c r="BJ193" s="106">
        <f t="shared" si="176"/>
        <v>0.82625136631861162</v>
      </c>
      <c r="BK193" s="106">
        <f t="shared" si="177"/>
        <v>0.84369311065902974</v>
      </c>
      <c r="BL193" s="106">
        <f t="shared" si="178"/>
        <v>0.87323851615028047</v>
      </c>
      <c r="BM193" s="109"/>
      <c r="BN193" s="15">
        <f>IF($Z193="NN",VLOOKUP("N",ylfactors,MATCH(BN$7,'Proposed Factors'!$J$3:$P$3,0),FALSE),IF('Query Result 1'!$Y193&lt;49,VLOOKUP("YA",ylfactors,MATCH(BN$7,'Proposed Factors'!$J$3:$P$3,0),FALSE),VLOOKUP("YB",ylfactors,MATCH(BN$7,'Proposed Factors'!$J$3:$P$3,0),FALSE)))</f>
        <v>0.873</v>
      </c>
      <c r="BO193" s="15">
        <f>IF($Z193="NN",VLOOKUP("N",ylfactors,MATCH(BO$7,'Proposed Factors'!$J$3:$P$3,0),FALSE),IF('Query Result 1'!$Y193&lt;49,VLOOKUP("YA",ylfactors,MATCH(BO$7,'Proposed Factors'!$J$3:$P$3,0),FALSE),VLOOKUP("YB",ylfactors,MATCH(BO$7,'Proposed Factors'!$J$3:$P$3,0),FALSE)))</f>
        <v>0.76900000000000002</v>
      </c>
      <c r="BP193" s="15">
        <f>IF($Z193="NN",VLOOKUP("N",ylfactors,MATCH(BP$7,'Proposed Factors'!$J$3:$P$3,0),FALSE),IF('Query Result 1'!$Y193&lt;49,VLOOKUP("YA",ylfactors,MATCH(BP$7,'Proposed Factors'!$J$3:$P$3,0),FALSE),VLOOKUP("YB",ylfactors,MATCH(BP$7,'Proposed Factors'!$J$3:$P$3,0),FALSE)))</f>
        <v>0.95</v>
      </c>
      <c r="BQ193" s="15">
        <f>IF($Z193="NN",VLOOKUP("N",ylfactors,MATCH(BQ$7,'Proposed Factors'!$J$3:$P$3,0),FALSE),IF('Query Result 1'!$Y193&lt;49,VLOOKUP("YA",ylfactors,MATCH(BQ$7,'Proposed Factors'!$J$3:$P$3,0),FALSE),VLOOKUP("YB",ylfactors,MATCH(BQ$7,'Proposed Factors'!$J$3:$P$3,0),FALSE)))</f>
        <v>0.94299999999999995</v>
      </c>
      <c r="BR193" s="15">
        <f>IF($Z193="NN",VLOOKUP("N",ylfactors,MATCH(BR$7,'Proposed Factors'!$J$3:$P$3,0),FALSE),IF('Query Result 1'!$Y193&lt;49,VLOOKUP("YA",ylfactors,MATCH(BR$7,'Proposed Factors'!$J$3:$P$3,0),FALSE),VLOOKUP("YB",ylfactors,MATCH(BR$7,'Proposed Factors'!$J$3:$P$3,0),FALSE)))</f>
        <v>0.78800000000000003</v>
      </c>
      <c r="BS193" s="15"/>
      <c r="BT193" s="15" t="e">
        <f>IF($AA193="NN",1,IF($AA193="YY",VLOOKUP("YY",gsdfactors,MATCH(BT$7,'Proposed Factors'!$J$11:$P$11,0),FALSE),VLOOKUP(CONCATENATE($Z193,$AA193),gsdfactors,MATCH(BT$7,'Proposed Factors'!$J$11:$P$11,0),FALSE)))</f>
        <v>#N/A</v>
      </c>
      <c r="BU193" s="15" t="e">
        <f>IF($AA193="NN",1,IF($AA193="YY",VLOOKUP("YY",gsdfactors,MATCH(BU$7,'Proposed Factors'!$J$11:$P$11,0),FALSE),VLOOKUP(CONCATENATE($Z193,$AA193),gsdfactors,MATCH(BU$7,'Proposed Factors'!$J$11:$P$11,0),FALSE)))</f>
        <v>#N/A</v>
      </c>
      <c r="BV193" s="15" t="e">
        <f>IF($AA193="NN",1,IF($AA193="YY",VLOOKUP("YY",gsdfactors,MATCH(BV$7,'Proposed Factors'!$J$11:$P$11,0),FALSE),VLOOKUP(CONCATENATE($Z193,$AA193),gsdfactors,MATCH(BV$7,'Proposed Factors'!$J$11:$P$11,0),FALSE)))</f>
        <v>#N/A</v>
      </c>
      <c r="BW193" s="15" t="e">
        <f>IF($AA193="NN",1,IF($AA193="YY",VLOOKUP("YY",gsdfactors,MATCH(BW$7,'Proposed Factors'!$J$11:$P$11,0),FALSE),VLOOKUP(CONCATENATE($Z193,$AA193),gsdfactors,MATCH(BW$7,'Proposed Factors'!$J$11:$P$11,0),FALSE)))</f>
        <v>#N/A</v>
      </c>
      <c r="BX193" s="15" t="e">
        <f>IF($AA193="NN",1,IF($AA193="YY",VLOOKUP("YY",gsdfactors,MATCH(BX$7,'Proposed Factors'!$J$11:$P$11,0),FALSE),VLOOKUP(CONCATENATE($Z193,$AA193),gsdfactors,MATCH(BX$7,'Proposed Factors'!$J$11:$P$11,0),FALSE)))</f>
        <v>#N/A</v>
      </c>
      <c r="BZ193" s="55" t="e">
        <f t="shared" si="134"/>
        <v>#N/A</v>
      </c>
      <c r="CA193" s="55" t="e">
        <f t="shared" si="135"/>
        <v>#N/A</v>
      </c>
      <c r="CB193" s="55" t="e">
        <f t="shared" si="136"/>
        <v>#N/A</v>
      </c>
      <c r="CC193" s="55" t="e">
        <f t="shared" si="137"/>
        <v>#N/A</v>
      </c>
      <c r="CD193" s="55" t="e">
        <f t="shared" si="138"/>
        <v>#N/A</v>
      </c>
      <c r="CF193" s="55" t="e">
        <f t="shared" si="139"/>
        <v>#N/A</v>
      </c>
      <c r="CG193" s="55" t="e">
        <f t="shared" si="140"/>
        <v>#N/A</v>
      </c>
      <c r="CH193" s="55" t="e">
        <f t="shared" si="141"/>
        <v>#N/A</v>
      </c>
      <c r="CI193" s="55" t="e">
        <f t="shared" si="142"/>
        <v>#N/A</v>
      </c>
      <c r="CJ193" s="55" t="e">
        <f t="shared" si="143"/>
        <v>#N/A</v>
      </c>
      <c r="CL193" s="55" t="str">
        <f t="shared" si="144"/>
        <v>51FS</v>
      </c>
      <c r="CM193" s="58">
        <f t="shared" si="145"/>
        <v>1.8744407918304372E-3</v>
      </c>
      <c r="CN193" s="58">
        <f t="shared" si="146"/>
        <v>2.2155830297642936E-3</v>
      </c>
      <c r="CO193" s="58">
        <f t="shared" si="147"/>
        <v>1.994556576019746E-3</v>
      </c>
      <c r="CP193" s="58">
        <f t="shared" si="148"/>
        <v>2.006677220106124E-3</v>
      </c>
      <c r="CQ193" s="58">
        <f t="shared" si="149"/>
        <v>1.8923753009727235E-3</v>
      </c>
      <c r="CR193" s="5">
        <f t="shared" si="179"/>
        <v>0.86991164339079496</v>
      </c>
      <c r="CS193" s="5">
        <f t="shared" si="180"/>
        <v>0.89997880475723668</v>
      </c>
      <c r="CT193" s="5">
        <f t="shared" si="181"/>
        <v>0.82625136631861162</v>
      </c>
      <c r="CU193" s="5">
        <f t="shared" si="182"/>
        <v>0.84369311065902974</v>
      </c>
      <c r="CV193" s="5">
        <f t="shared" si="183"/>
        <v>0.87323851615028047</v>
      </c>
    </row>
    <row r="194" spans="1:100" x14ac:dyDescent="0.25">
      <c r="A194" s="174" t="str">
        <f t="shared" si="150"/>
        <v>NNNN</v>
      </c>
      <c r="B194" s="174" t="str">
        <f t="shared" si="151"/>
        <v>NNNN</v>
      </c>
      <c r="C194" s="29" t="str">
        <f t="shared" si="152"/>
        <v>NN</v>
      </c>
      <c r="D194" s="29" t="str">
        <f t="shared" si="153"/>
        <v>N</v>
      </c>
      <c r="E194" s="29" t="str">
        <f t="shared" si="128"/>
        <v>N</v>
      </c>
      <c r="F194" s="175" t="s">
        <v>5</v>
      </c>
      <c r="G194" s="175" t="s">
        <v>6</v>
      </c>
      <c r="H194" s="175" t="s">
        <v>8</v>
      </c>
      <c r="I194" s="176">
        <v>75</v>
      </c>
      <c r="J194" s="175" t="s">
        <v>5</v>
      </c>
      <c r="K194" s="175" t="s">
        <v>5</v>
      </c>
      <c r="L194" s="176">
        <v>6</v>
      </c>
      <c r="M194" s="176">
        <v>6</v>
      </c>
      <c r="N194" s="176">
        <v>6</v>
      </c>
      <c r="O194" s="176">
        <v>5</v>
      </c>
      <c r="P194" s="176">
        <v>6</v>
      </c>
      <c r="Q194" s="1"/>
      <c r="R194" s="13" t="s">
        <v>391</v>
      </c>
      <c r="S194" s="35">
        <v>14509</v>
      </c>
      <c r="T194" s="35">
        <v>10513</v>
      </c>
      <c r="U194" s="35">
        <v>13206</v>
      </c>
      <c r="V194" s="35">
        <v>12824</v>
      </c>
      <c r="W194" s="35">
        <v>14347</v>
      </c>
      <c r="X194" s="35"/>
      <c r="Y194" s="53">
        <f t="shared" si="154"/>
        <v>51</v>
      </c>
      <c r="Z194" s="52" t="str">
        <f t="shared" si="155"/>
        <v>MM</v>
      </c>
      <c r="AA194" s="52" t="str">
        <f t="shared" si="156"/>
        <v>MM</v>
      </c>
      <c r="AB194" s="1"/>
      <c r="AC194" s="128">
        <f t="shared" si="157"/>
        <v>4.0290757701730096E-3</v>
      </c>
      <c r="AD194" s="128">
        <f t="shared" si="158"/>
        <v>5.0351111958305272E-3</v>
      </c>
      <c r="AE194" s="128">
        <f t="shared" si="159"/>
        <v>4.2265908444988386E-3</v>
      </c>
      <c r="AF194" s="128">
        <f t="shared" si="160"/>
        <v>4.2478753170420826E-3</v>
      </c>
      <c r="AG194" s="128">
        <f t="shared" si="161"/>
        <v>4.0674020139409234E-3</v>
      </c>
      <c r="AI194" s="129">
        <f t="shared" si="188"/>
        <v>0.93899999999999995</v>
      </c>
      <c r="AJ194" s="51">
        <f t="shared" si="188"/>
        <v>0.96199999999999997</v>
      </c>
      <c r="AK194" s="48">
        <f t="shared" si="188"/>
        <v>0.876</v>
      </c>
      <c r="AL194" s="51">
        <f t="shared" si="188"/>
        <v>0.89500000000000002</v>
      </c>
      <c r="AM194" s="49">
        <f t="shared" si="188"/>
        <v>0.91800000000000004</v>
      </c>
      <c r="AN194" s="15"/>
      <c r="AO194" s="106">
        <f t="shared" si="129"/>
        <v>0.86991164339079496</v>
      </c>
      <c r="AP194" s="106">
        <f t="shared" si="130"/>
        <v>0.89997880475723668</v>
      </c>
      <c r="AQ194" s="106">
        <f t="shared" si="131"/>
        <v>0.82625136631861162</v>
      </c>
      <c r="AR194" s="106">
        <f t="shared" si="132"/>
        <v>0.84369311065902974</v>
      </c>
      <c r="AS194" s="106">
        <f t="shared" si="133"/>
        <v>0.87323851615028047</v>
      </c>
      <c r="AT194" s="15"/>
      <c r="AU194" s="106">
        <f t="shared" si="169"/>
        <v>-0.13008835660920504</v>
      </c>
      <c r="AV194" s="106">
        <f t="shared" si="170"/>
        <v>-0.10002119524276332</v>
      </c>
      <c r="AW194" s="106">
        <f t="shared" si="171"/>
        <v>-0.17374863368138838</v>
      </c>
      <c r="AX194" s="106">
        <f t="shared" si="172"/>
        <v>-0.15630688934097026</v>
      </c>
      <c r="AY194" s="106">
        <f t="shared" si="173"/>
        <v>-0.12676148384971953</v>
      </c>
      <c r="AZ194" s="15"/>
      <c r="BA194" s="106">
        <f t="shared" si="162"/>
        <v>-0.13008835660920504</v>
      </c>
      <c r="BB194" s="106">
        <f t="shared" si="163"/>
        <v>-0.10002119524276332</v>
      </c>
      <c r="BC194" s="106">
        <f t="shared" si="164"/>
        <v>-0.17374863368138838</v>
      </c>
      <c r="BD194" s="107">
        <f t="shared" si="165"/>
        <v>-0.15630688934097026</v>
      </c>
      <c r="BE194" s="106">
        <f t="shared" si="166"/>
        <v>-0.12676148384971953</v>
      </c>
      <c r="BF194" s="109"/>
      <c r="BG194" s="223" t="str">
        <f t="shared" si="167"/>
        <v>51XX</v>
      </c>
      <c r="BH194" s="106">
        <f t="shared" si="174"/>
        <v>0.86991164339079496</v>
      </c>
      <c r="BI194" s="106">
        <f t="shared" si="175"/>
        <v>0.89997880475723668</v>
      </c>
      <c r="BJ194" s="106">
        <f t="shared" si="176"/>
        <v>0.82625136631861162</v>
      </c>
      <c r="BK194" s="106">
        <f t="shared" si="177"/>
        <v>0.84369311065902974</v>
      </c>
      <c r="BL194" s="106">
        <f t="shared" si="178"/>
        <v>0.87323851615028047</v>
      </c>
      <c r="BM194" s="109"/>
      <c r="BN194" s="15">
        <f>IF($Z194="NN",VLOOKUP("N",ylfactors,MATCH(BN$7,'Proposed Factors'!$J$3:$P$3,0),FALSE),IF('Query Result 1'!$Y194&lt;49,VLOOKUP("YA",ylfactors,MATCH(BN$7,'Proposed Factors'!$J$3:$P$3,0),FALSE),VLOOKUP("YB",ylfactors,MATCH(BN$7,'Proposed Factors'!$J$3:$P$3,0),FALSE)))</f>
        <v>0.873</v>
      </c>
      <c r="BO194" s="15">
        <f>IF($Z194="NN",VLOOKUP("N",ylfactors,MATCH(BO$7,'Proposed Factors'!$J$3:$P$3,0),FALSE),IF('Query Result 1'!$Y194&lt;49,VLOOKUP("YA",ylfactors,MATCH(BO$7,'Proposed Factors'!$J$3:$P$3,0),FALSE),VLOOKUP("YB",ylfactors,MATCH(BO$7,'Proposed Factors'!$J$3:$P$3,0),FALSE)))</f>
        <v>0.76900000000000002</v>
      </c>
      <c r="BP194" s="15">
        <f>IF($Z194="NN",VLOOKUP("N",ylfactors,MATCH(BP$7,'Proposed Factors'!$J$3:$P$3,0),FALSE),IF('Query Result 1'!$Y194&lt;49,VLOOKUP("YA",ylfactors,MATCH(BP$7,'Proposed Factors'!$J$3:$P$3,0),FALSE),VLOOKUP("YB",ylfactors,MATCH(BP$7,'Proposed Factors'!$J$3:$P$3,0),FALSE)))</f>
        <v>0.95</v>
      </c>
      <c r="BQ194" s="15">
        <f>IF($Z194="NN",VLOOKUP("N",ylfactors,MATCH(BQ$7,'Proposed Factors'!$J$3:$P$3,0),FALSE),IF('Query Result 1'!$Y194&lt;49,VLOOKUP("YA",ylfactors,MATCH(BQ$7,'Proposed Factors'!$J$3:$P$3,0),FALSE),VLOOKUP("YB",ylfactors,MATCH(BQ$7,'Proposed Factors'!$J$3:$P$3,0),FALSE)))</f>
        <v>0.94299999999999995</v>
      </c>
      <c r="BR194" s="15">
        <f>IF($Z194="NN",VLOOKUP("N",ylfactors,MATCH(BR$7,'Proposed Factors'!$J$3:$P$3,0),FALSE),IF('Query Result 1'!$Y194&lt;49,VLOOKUP("YA",ylfactors,MATCH(BR$7,'Proposed Factors'!$J$3:$P$3,0),FALSE),VLOOKUP("YB",ylfactors,MATCH(BR$7,'Proposed Factors'!$J$3:$P$3,0),FALSE)))</f>
        <v>0.78800000000000003</v>
      </c>
      <c r="BS194" s="15"/>
      <c r="BT194" s="15" t="e">
        <f>IF($AA194="NN",1,IF($AA194="YY",VLOOKUP("YY",gsdfactors,MATCH(BT$7,'Proposed Factors'!$J$11:$P$11,0),FALSE),VLOOKUP(CONCATENATE($Z194,$AA194),gsdfactors,MATCH(BT$7,'Proposed Factors'!$J$11:$P$11,0),FALSE)))</f>
        <v>#N/A</v>
      </c>
      <c r="BU194" s="15" t="e">
        <f>IF($AA194="NN",1,IF($AA194="YY",VLOOKUP("YY",gsdfactors,MATCH(BU$7,'Proposed Factors'!$J$11:$P$11,0),FALSE),VLOOKUP(CONCATENATE($Z194,$AA194),gsdfactors,MATCH(BU$7,'Proposed Factors'!$J$11:$P$11,0),FALSE)))</f>
        <v>#N/A</v>
      </c>
      <c r="BV194" s="15" t="e">
        <f>IF($AA194="NN",1,IF($AA194="YY",VLOOKUP("YY",gsdfactors,MATCH(BV$7,'Proposed Factors'!$J$11:$P$11,0),FALSE),VLOOKUP(CONCATENATE($Z194,$AA194),gsdfactors,MATCH(BV$7,'Proposed Factors'!$J$11:$P$11,0),FALSE)))</f>
        <v>#N/A</v>
      </c>
      <c r="BW194" s="15" t="e">
        <f>IF($AA194="NN",1,IF($AA194="YY",VLOOKUP("YY",gsdfactors,MATCH(BW$7,'Proposed Factors'!$J$11:$P$11,0),FALSE),VLOOKUP(CONCATENATE($Z194,$AA194),gsdfactors,MATCH(BW$7,'Proposed Factors'!$J$11:$P$11,0),FALSE)))</f>
        <v>#N/A</v>
      </c>
      <c r="BX194" s="15" t="e">
        <f>IF($AA194="NN",1,IF($AA194="YY",VLOOKUP("YY",gsdfactors,MATCH(BX$7,'Proposed Factors'!$J$11:$P$11,0),FALSE),VLOOKUP(CONCATENATE($Z194,$AA194),gsdfactors,MATCH(BX$7,'Proposed Factors'!$J$11:$P$11,0),FALSE)))</f>
        <v>#N/A</v>
      </c>
      <c r="BZ194" s="55" t="e">
        <f t="shared" si="134"/>
        <v>#N/A</v>
      </c>
      <c r="CA194" s="55" t="e">
        <f t="shared" si="135"/>
        <v>#N/A</v>
      </c>
      <c r="CB194" s="55" t="e">
        <f t="shared" si="136"/>
        <v>#N/A</v>
      </c>
      <c r="CC194" s="55" t="e">
        <f t="shared" si="137"/>
        <v>#N/A</v>
      </c>
      <c r="CD194" s="55" t="e">
        <f t="shared" si="138"/>
        <v>#N/A</v>
      </c>
      <c r="CF194" s="55" t="e">
        <f t="shared" si="139"/>
        <v>#N/A</v>
      </c>
      <c r="CG194" s="55" t="e">
        <f t="shared" si="140"/>
        <v>#N/A</v>
      </c>
      <c r="CH194" s="55" t="e">
        <f t="shared" si="141"/>
        <v>#N/A</v>
      </c>
      <c r="CI194" s="55" t="e">
        <f t="shared" si="142"/>
        <v>#N/A</v>
      </c>
      <c r="CJ194" s="55" t="e">
        <f t="shared" si="143"/>
        <v>#N/A</v>
      </c>
      <c r="CL194" s="55" t="str">
        <f t="shared" si="144"/>
        <v>51MM</v>
      </c>
      <c r="CM194" s="58">
        <f t="shared" si="145"/>
        <v>4.0290757701730096E-3</v>
      </c>
      <c r="CN194" s="58">
        <f t="shared" si="146"/>
        <v>5.0351111958305272E-3</v>
      </c>
      <c r="CO194" s="58">
        <f t="shared" si="147"/>
        <v>4.2265908444988386E-3</v>
      </c>
      <c r="CP194" s="58">
        <f t="shared" si="148"/>
        <v>4.2478753170420826E-3</v>
      </c>
      <c r="CQ194" s="58">
        <f t="shared" si="149"/>
        <v>4.0674020139409234E-3</v>
      </c>
      <c r="CR194" s="5">
        <f t="shared" si="179"/>
        <v>0.86991164339079496</v>
      </c>
      <c r="CS194" s="5">
        <f t="shared" si="180"/>
        <v>0.89997880475723668</v>
      </c>
      <c r="CT194" s="5">
        <f t="shared" si="181"/>
        <v>0.82625136631861162</v>
      </c>
      <c r="CU194" s="5">
        <f t="shared" si="182"/>
        <v>0.84369311065902974</v>
      </c>
      <c r="CV194" s="5">
        <f t="shared" si="183"/>
        <v>0.87323851615028047</v>
      </c>
    </row>
    <row r="195" spans="1:100" x14ac:dyDescent="0.25">
      <c r="A195" s="174" t="str">
        <f t="shared" si="150"/>
        <v>NNNN</v>
      </c>
      <c r="B195" s="174" t="str">
        <f t="shared" si="151"/>
        <v>NNNN</v>
      </c>
      <c r="C195" s="29" t="str">
        <f t="shared" si="152"/>
        <v>NN</v>
      </c>
      <c r="D195" s="29" t="str">
        <f t="shared" si="153"/>
        <v>N</v>
      </c>
      <c r="E195" s="29" t="str">
        <f t="shared" si="128"/>
        <v>N</v>
      </c>
      <c r="F195" s="175" t="s">
        <v>5</v>
      </c>
      <c r="G195" s="175" t="s">
        <v>6</v>
      </c>
      <c r="H195" s="175" t="s">
        <v>8</v>
      </c>
      <c r="I195" s="176">
        <v>76</v>
      </c>
      <c r="J195" s="175" t="s">
        <v>5</v>
      </c>
      <c r="K195" s="175" t="s">
        <v>5</v>
      </c>
      <c r="L195" s="176">
        <v>4</v>
      </c>
      <c r="M195" s="176">
        <v>4</v>
      </c>
      <c r="N195" s="176">
        <v>4</v>
      </c>
      <c r="O195" s="176">
        <v>3</v>
      </c>
      <c r="P195" s="176">
        <v>4</v>
      </c>
      <c r="Q195" s="1"/>
      <c r="R195" s="13" t="s">
        <v>475</v>
      </c>
      <c r="S195" s="35">
        <v>4732</v>
      </c>
      <c r="T195" s="35">
        <v>2842</v>
      </c>
      <c r="U195" s="35">
        <v>3845</v>
      </c>
      <c r="V195" s="35">
        <v>3658</v>
      </c>
      <c r="W195" s="35">
        <v>4605</v>
      </c>
      <c r="X195" s="35"/>
      <c r="Y195" s="53">
        <f t="shared" si="154"/>
        <v>51</v>
      </c>
      <c r="Z195" s="52" t="str">
        <f t="shared" si="155"/>
        <v>MS</v>
      </c>
      <c r="AA195" s="52" t="str">
        <f t="shared" si="156"/>
        <v>MS</v>
      </c>
      <c r="AB195" s="1"/>
      <c r="AC195" s="128">
        <f t="shared" si="157"/>
        <v>1.3140524188061673E-3</v>
      </c>
      <c r="AD195" s="128">
        <f t="shared" si="158"/>
        <v>1.3611515284457679E-3</v>
      </c>
      <c r="AE195" s="128">
        <f t="shared" si="159"/>
        <v>1.2305953200892046E-3</v>
      </c>
      <c r="AF195" s="128">
        <f t="shared" si="160"/>
        <v>1.2116911969541435E-3</v>
      </c>
      <c r="AG195" s="128">
        <f t="shared" si="161"/>
        <v>1.3055263312328675E-3</v>
      </c>
      <c r="AI195" s="129">
        <f t="shared" si="188"/>
        <v>0.93899999999999995</v>
      </c>
      <c r="AJ195" s="51">
        <f t="shared" si="188"/>
        <v>0.96199999999999997</v>
      </c>
      <c r="AK195" s="48">
        <f t="shared" si="188"/>
        <v>0.876</v>
      </c>
      <c r="AL195" s="51">
        <f t="shared" si="188"/>
        <v>0.89500000000000002</v>
      </c>
      <c r="AM195" s="49">
        <f t="shared" si="188"/>
        <v>0.91800000000000004</v>
      </c>
      <c r="AN195" s="15"/>
      <c r="AO195" s="106">
        <f t="shared" si="129"/>
        <v>0.86991164339079496</v>
      </c>
      <c r="AP195" s="106">
        <f t="shared" si="130"/>
        <v>0.89997880475723668</v>
      </c>
      <c r="AQ195" s="106">
        <f t="shared" si="131"/>
        <v>0.82625136631861162</v>
      </c>
      <c r="AR195" s="106">
        <f t="shared" si="132"/>
        <v>0.84369311065902974</v>
      </c>
      <c r="AS195" s="106">
        <f t="shared" si="133"/>
        <v>0.87323851615028047</v>
      </c>
      <c r="AT195" s="15"/>
      <c r="AU195" s="106">
        <f t="shared" si="169"/>
        <v>-0.13008835660920504</v>
      </c>
      <c r="AV195" s="106">
        <f t="shared" si="170"/>
        <v>-0.10002119524276332</v>
      </c>
      <c r="AW195" s="106">
        <f t="shared" si="171"/>
        <v>-0.17374863368138838</v>
      </c>
      <c r="AX195" s="106">
        <f t="shared" si="172"/>
        <v>-0.15630688934097026</v>
      </c>
      <c r="AY195" s="106">
        <f t="shared" si="173"/>
        <v>-0.12676148384971953</v>
      </c>
      <c r="AZ195" s="15"/>
      <c r="BA195" s="106">
        <f t="shared" si="162"/>
        <v>-0.13008835660920504</v>
      </c>
      <c r="BB195" s="106">
        <f t="shared" si="163"/>
        <v>-0.10002119524276332</v>
      </c>
      <c r="BC195" s="106">
        <f t="shared" si="164"/>
        <v>-0.17374863368138838</v>
      </c>
      <c r="BD195" s="107">
        <f t="shared" si="165"/>
        <v>-0.15630688934097026</v>
      </c>
      <c r="BE195" s="106">
        <f t="shared" si="166"/>
        <v>-0.12676148384971953</v>
      </c>
      <c r="BF195" s="109"/>
      <c r="BG195" s="223" t="str">
        <f t="shared" si="167"/>
        <v>51XX</v>
      </c>
      <c r="BH195" s="106">
        <f t="shared" si="174"/>
        <v>0.86991164339079496</v>
      </c>
      <c r="BI195" s="106">
        <f t="shared" si="175"/>
        <v>0.89997880475723668</v>
      </c>
      <c r="BJ195" s="106">
        <f t="shared" si="176"/>
        <v>0.82625136631861162</v>
      </c>
      <c r="BK195" s="106">
        <f t="shared" si="177"/>
        <v>0.84369311065902974</v>
      </c>
      <c r="BL195" s="106">
        <f t="shared" si="178"/>
        <v>0.87323851615028047</v>
      </c>
      <c r="BM195" s="109"/>
      <c r="BN195" s="15">
        <f>IF($Z195="NN",VLOOKUP("N",ylfactors,MATCH(BN$7,'Proposed Factors'!$J$3:$P$3,0),FALSE),IF('Query Result 1'!$Y195&lt;49,VLOOKUP("YA",ylfactors,MATCH(BN$7,'Proposed Factors'!$J$3:$P$3,0),FALSE),VLOOKUP("YB",ylfactors,MATCH(BN$7,'Proposed Factors'!$J$3:$P$3,0),FALSE)))</f>
        <v>0.873</v>
      </c>
      <c r="BO195" s="15">
        <f>IF($Z195="NN",VLOOKUP("N",ylfactors,MATCH(BO$7,'Proposed Factors'!$J$3:$P$3,0),FALSE),IF('Query Result 1'!$Y195&lt;49,VLOOKUP("YA",ylfactors,MATCH(BO$7,'Proposed Factors'!$J$3:$P$3,0),FALSE),VLOOKUP("YB",ylfactors,MATCH(BO$7,'Proposed Factors'!$J$3:$P$3,0),FALSE)))</f>
        <v>0.76900000000000002</v>
      </c>
      <c r="BP195" s="15">
        <f>IF($Z195="NN",VLOOKUP("N",ylfactors,MATCH(BP$7,'Proposed Factors'!$J$3:$P$3,0),FALSE),IF('Query Result 1'!$Y195&lt;49,VLOOKUP("YA",ylfactors,MATCH(BP$7,'Proposed Factors'!$J$3:$P$3,0),FALSE),VLOOKUP("YB",ylfactors,MATCH(BP$7,'Proposed Factors'!$J$3:$P$3,0),FALSE)))</f>
        <v>0.95</v>
      </c>
      <c r="BQ195" s="15">
        <f>IF($Z195="NN",VLOOKUP("N",ylfactors,MATCH(BQ$7,'Proposed Factors'!$J$3:$P$3,0),FALSE),IF('Query Result 1'!$Y195&lt;49,VLOOKUP("YA",ylfactors,MATCH(BQ$7,'Proposed Factors'!$J$3:$P$3,0),FALSE),VLOOKUP("YB",ylfactors,MATCH(BQ$7,'Proposed Factors'!$J$3:$P$3,0),FALSE)))</f>
        <v>0.94299999999999995</v>
      </c>
      <c r="BR195" s="15">
        <f>IF($Z195="NN",VLOOKUP("N",ylfactors,MATCH(BR$7,'Proposed Factors'!$J$3:$P$3,0),FALSE),IF('Query Result 1'!$Y195&lt;49,VLOOKUP("YA",ylfactors,MATCH(BR$7,'Proposed Factors'!$J$3:$P$3,0),FALSE),VLOOKUP("YB",ylfactors,MATCH(BR$7,'Proposed Factors'!$J$3:$P$3,0),FALSE)))</f>
        <v>0.78800000000000003</v>
      </c>
      <c r="BS195" s="15"/>
      <c r="BT195" s="15" t="e">
        <f>IF($AA195="NN",1,IF($AA195="YY",VLOOKUP("YY",gsdfactors,MATCH(BT$7,'Proposed Factors'!$J$11:$P$11,0),FALSE),VLOOKUP(CONCATENATE($Z195,$AA195),gsdfactors,MATCH(BT$7,'Proposed Factors'!$J$11:$P$11,0),FALSE)))</f>
        <v>#N/A</v>
      </c>
      <c r="BU195" s="15" t="e">
        <f>IF($AA195="NN",1,IF($AA195="YY",VLOOKUP("YY",gsdfactors,MATCH(BU$7,'Proposed Factors'!$J$11:$P$11,0),FALSE),VLOOKUP(CONCATENATE($Z195,$AA195),gsdfactors,MATCH(BU$7,'Proposed Factors'!$J$11:$P$11,0),FALSE)))</f>
        <v>#N/A</v>
      </c>
      <c r="BV195" s="15" t="e">
        <f>IF($AA195="NN",1,IF($AA195="YY",VLOOKUP("YY",gsdfactors,MATCH(BV$7,'Proposed Factors'!$J$11:$P$11,0),FALSE),VLOOKUP(CONCATENATE($Z195,$AA195),gsdfactors,MATCH(BV$7,'Proposed Factors'!$J$11:$P$11,0),FALSE)))</f>
        <v>#N/A</v>
      </c>
      <c r="BW195" s="15" t="e">
        <f>IF($AA195="NN",1,IF($AA195="YY",VLOOKUP("YY",gsdfactors,MATCH(BW$7,'Proposed Factors'!$J$11:$P$11,0),FALSE),VLOOKUP(CONCATENATE($Z195,$AA195),gsdfactors,MATCH(BW$7,'Proposed Factors'!$J$11:$P$11,0),FALSE)))</f>
        <v>#N/A</v>
      </c>
      <c r="BX195" s="15" t="e">
        <f>IF($AA195="NN",1,IF($AA195="YY",VLOOKUP("YY",gsdfactors,MATCH(BX$7,'Proposed Factors'!$J$11:$P$11,0),FALSE),VLOOKUP(CONCATENATE($Z195,$AA195),gsdfactors,MATCH(BX$7,'Proposed Factors'!$J$11:$P$11,0),FALSE)))</f>
        <v>#N/A</v>
      </c>
      <c r="BZ195" s="55" t="e">
        <f t="shared" si="134"/>
        <v>#N/A</v>
      </c>
      <c r="CA195" s="55" t="e">
        <f t="shared" si="135"/>
        <v>#N/A</v>
      </c>
      <c r="CB195" s="55" t="e">
        <f t="shared" si="136"/>
        <v>#N/A</v>
      </c>
      <c r="CC195" s="55" t="e">
        <f t="shared" si="137"/>
        <v>#N/A</v>
      </c>
      <c r="CD195" s="55" t="e">
        <f t="shared" si="138"/>
        <v>#N/A</v>
      </c>
      <c r="CF195" s="55" t="e">
        <f t="shared" si="139"/>
        <v>#N/A</v>
      </c>
      <c r="CG195" s="55" t="e">
        <f t="shared" si="140"/>
        <v>#N/A</v>
      </c>
      <c r="CH195" s="55" t="e">
        <f t="shared" si="141"/>
        <v>#N/A</v>
      </c>
      <c r="CI195" s="55" t="e">
        <f t="shared" si="142"/>
        <v>#N/A</v>
      </c>
      <c r="CJ195" s="55" t="e">
        <f t="shared" si="143"/>
        <v>#N/A</v>
      </c>
      <c r="CL195" s="55" t="str">
        <f t="shared" si="144"/>
        <v>51MS</v>
      </c>
      <c r="CM195" s="58">
        <f t="shared" si="145"/>
        <v>1.3140524188061673E-3</v>
      </c>
      <c r="CN195" s="58">
        <f t="shared" si="146"/>
        <v>1.3611515284457679E-3</v>
      </c>
      <c r="CO195" s="58">
        <f t="shared" si="147"/>
        <v>1.2305953200892046E-3</v>
      </c>
      <c r="CP195" s="58">
        <f t="shared" si="148"/>
        <v>1.2116911969541435E-3</v>
      </c>
      <c r="CQ195" s="58">
        <f t="shared" si="149"/>
        <v>1.3055263312328675E-3</v>
      </c>
      <c r="CR195" s="5">
        <f t="shared" si="179"/>
        <v>0.86991164339079496</v>
      </c>
      <c r="CS195" s="5">
        <f t="shared" si="180"/>
        <v>0.89997880475723668</v>
      </c>
      <c r="CT195" s="5">
        <f t="shared" si="181"/>
        <v>0.82625136631861162</v>
      </c>
      <c r="CU195" s="5">
        <f t="shared" si="182"/>
        <v>0.84369311065902974</v>
      </c>
      <c r="CV195" s="5">
        <f t="shared" si="183"/>
        <v>0.87323851615028047</v>
      </c>
    </row>
    <row r="196" spans="1:100" x14ac:dyDescent="0.25">
      <c r="A196" s="174" t="str">
        <f t="shared" si="150"/>
        <v>NNNN</v>
      </c>
      <c r="B196" s="174" t="str">
        <f t="shared" si="151"/>
        <v>NNNN</v>
      </c>
      <c r="C196" s="29" t="str">
        <f t="shared" si="152"/>
        <v>NN</v>
      </c>
      <c r="D196" s="29" t="str">
        <f t="shared" si="153"/>
        <v>N</v>
      </c>
      <c r="E196" s="29" t="str">
        <f t="shared" si="128"/>
        <v>N</v>
      </c>
      <c r="F196" s="175" t="s">
        <v>5</v>
      </c>
      <c r="G196" s="175" t="s">
        <v>6</v>
      </c>
      <c r="H196" s="175" t="s">
        <v>8</v>
      </c>
      <c r="I196" s="176">
        <v>77</v>
      </c>
      <c r="J196" s="175" t="s">
        <v>5</v>
      </c>
      <c r="K196" s="175" t="s">
        <v>5</v>
      </c>
      <c r="L196" s="176">
        <v>3</v>
      </c>
      <c r="M196" s="176">
        <v>1</v>
      </c>
      <c r="N196" s="176">
        <v>2</v>
      </c>
      <c r="O196" s="176">
        <v>1</v>
      </c>
      <c r="P196" s="176">
        <v>3</v>
      </c>
      <c r="Q196" s="1"/>
      <c r="R196" s="13" t="s">
        <v>224</v>
      </c>
      <c r="S196" s="35">
        <v>14228</v>
      </c>
      <c r="T196" s="35">
        <v>10817</v>
      </c>
      <c r="U196" s="35">
        <v>13509</v>
      </c>
      <c r="V196" s="35">
        <v>13199</v>
      </c>
      <c r="W196" s="35">
        <v>14117</v>
      </c>
      <c r="X196" s="35"/>
      <c r="Y196" s="53">
        <f t="shared" si="154"/>
        <v>52</v>
      </c>
      <c r="Z196" s="52" t="str">
        <f t="shared" si="155"/>
        <v>FM</v>
      </c>
      <c r="AA196" s="52" t="str">
        <f t="shared" si="156"/>
        <v>FM</v>
      </c>
      <c r="AB196" s="1"/>
      <c r="AC196" s="128">
        <f t="shared" si="157"/>
        <v>3.9510434942464385E-3</v>
      </c>
      <c r="AD196" s="128">
        <f t="shared" si="158"/>
        <v>5.1807093888803215E-3</v>
      </c>
      <c r="AE196" s="128">
        <f t="shared" si="159"/>
        <v>4.3235662364330468E-3</v>
      </c>
      <c r="AF196" s="128">
        <f t="shared" si="160"/>
        <v>4.3720918831595791E-3</v>
      </c>
      <c r="AG196" s="128">
        <f t="shared" si="161"/>
        <v>4.0021965728587175E-3</v>
      </c>
      <c r="AI196" s="129">
        <f t="shared" si="188"/>
        <v>0.94199999999999995</v>
      </c>
      <c r="AJ196" s="51">
        <f t="shared" si="188"/>
        <v>0.97299999999999998</v>
      </c>
      <c r="AK196" s="48">
        <f t="shared" si="188"/>
        <v>0.872</v>
      </c>
      <c r="AL196" s="51">
        <f t="shared" si="188"/>
        <v>0.89900000000000002</v>
      </c>
      <c r="AM196" s="49">
        <f t="shared" si="188"/>
        <v>0.92900000000000005</v>
      </c>
      <c r="AN196" s="15"/>
      <c r="AO196" s="106">
        <f t="shared" si="129"/>
        <v>0.87269091381696362</v>
      </c>
      <c r="AP196" s="106">
        <f t="shared" si="130"/>
        <v>0.91026962269105127</v>
      </c>
      <c r="AQ196" s="106">
        <f t="shared" si="131"/>
        <v>0.82247852902948548</v>
      </c>
      <c r="AR196" s="106">
        <f t="shared" si="132"/>
        <v>0.8474638061256623</v>
      </c>
      <c r="AS196" s="106">
        <f t="shared" si="133"/>
        <v>0.88370215850066514</v>
      </c>
      <c r="AT196" s="15"/>
      <c r="AU196" s="106">
        <f t="shared" si="169"/>
        <v>-0.12730908618303638</v>
      </c>
      <c r="AV196" s="106">
        <f t="shared" si="170"/>
        <v>-8.9730377308948728E-2</v>
      </c>
      <c r="AW196" s="106">
        <f t="shared" si="171"/>
        <v>-0.17752147097051452</v>
      </c>
      <c r="AX196" s="106">
        <f t="shared" si="172"/>
        <v>-0.1525361938743377</v>
      </c>
      <c r="AY196" s="106">
        <f t="shared" si="173"/>
        <v>-0.11629784149933486</v>
      </c>
      <c r="AZ196" s="15"/>
      <c r="BA196" s="106">
        <f t="shared" si="162"/>
        <v>-0.12730908618303638</v>
      </c>
      <c r="BB196" s="106">
        <f t="shared" si="163"/>
        <v>-8.9730377308948728E-2</v>
      </c>
      <c r="BC196" s="106">
        <f t="shared" si="164"/>
        <v>-0.17752147097051452</v>
      </c>
      <c r="BD196" s="107">
        <f t="shared" si="165"/>
        <v>-0.1525361938743377</v>
      </c>
      <c r="BE196" s="106">
        <f t="shared" si="166"/>
        <v>-0.11629784149933486</v>
      </c>
      <c r="BF196" s="109"/>
      <c r="BG196" s="223" t="str">
        <f t="shared" si="167"/>
        <v>52XX</v>
      </c>
      <c r="BH196" s="106">
        <f t="shared" si="174"/>
        <v>0.87269091381696362</v>
      </c>
      <c r="BI196" s="106">
        <f t="shared" si="175"/>
        <v>0.91026962269105127</v>
      </c>
      <c r="BJ196" s="106">
        <f t="shared" si="176"/>
        <v>0.82247852902948548</v>
      </c>
      <c r="BK196" s="106">
        <f t="shared" si="177"/>
        <v>0.8474638061256623</v>
      </c>
      <c r="BL196" s="106">
        <f t="shared" si="178"/>
        <v>0.88370215850066514</v>
      </c>
      <c r="BM196" s="109"/>
      <c r="BN196" s="15">
        <f>IF($Z196="NN",VLOOKUP("N",ylfactors,MATCH(BN$7,'Proposed Factors'!$J$3:$P$3,0),FALSE),IF('Query Result 1'!$Y196&lt;49,VLOOKUP("YA",ylfactors,MATCH(BN$7,'Proposed Factors'!$J$3:$P$3,0),FALSE),VLOOKUP("YB",ylfactors,MATCH(BN$7,'Proposed Factors'!$J$3:$P$3,0),FALSE)))</f>
        <v>0.873</v>
      </c>
      <c r="BO196" s="15">
        <f>IF($Z196="NN",VLOOKUP("N",ylfactors,MATCH(BO$7,'Proposed Factors'!$J$3:$P$3,0),FALSE),IF('Query Result 1'!$Y196&lt;49,VLOOKUP("YA",ylfactors,MATCH(BO$7,'Proposed Factors'!$J$3:$P$3,0),FALSE),VLOOKUP("YB",ylfactors,MATCH(BO$7,'Proposed Factors'!$J$3:$P$3,0),FALSE)))</f>
        <v>0.76900000000000002</v>
      </c>
      <c r="BP196" s="15">
        <f>IF($Z196="NN",VLOOKUP("N",ylfactors,MATCH(BP$7,'Proposed Factors'!$J$3:$P$3,0),FALSE),IF('Query Result 1'!$Y196&lt;49,VLOOKUP("YA",ylfactors,MATCH(BP$7,'Proposed Factors'!$J$3:$P$3,0),FALSE),VLOOKUP("YB",ylfactors,MATCH(BP$7,'Proposed Factors'!$J$3:$P$3,0),FALSE)))</f>
        <v>0.95</v>
      </c>
      <c r="BQ196" s="15">
        <f>IF($Z196="NN",VLOOKUP("N",ylfactors,MATCH(BQ$7,'Proposed Factors'!$J$3:$P$3,0),FALSE),IF('Query Result 1'!$Y196&lt;49,VLOOKUP("YA",ylfactors,MATCH(BQ$7,'Proposed Factors'!$J$3:$P$3,0),FALSE),VLOOKUP("YB",ylfactors,MATCH(BQ$7,'Proposed Factors'!$J$3:$P$3,0),FALSE)))</f>
        <v>0.94299999999999995</v>
      </c>
      <c r="BR196" s="15">
        <f>IF($Z196="NN",VLOOKUP("N",ylfactors,MATCH(BR$7,'Proposed Factors'!$J$3:$P$3,0),FALSE),IF('Query Result 1'!$Y196&lt;49,VLOOKUP("YA",ylfactors,MATCH(BR$7,'Proposed Factors'!$J$3:$P$3,0),FALSE),VLOOKUP("YB",ylfactors,MATCH(BR$7,'Proposed Factors'!$J$3:$P$3,0),FALSE)))</f>
        <v>0.78800000000000003</v>
      </c>
      <c r="BS196" s="15"/>
      <c r="BT196" s="15" t="e">
        <f>IF($AA196="NN",1,IF($AA196="YY",VLOOKUP("YY",gsdfactors,MATCH(BT$7,'Proposed Factors'!$J$11:$P$11,0),FALSE),VLOOKUP(CONCATENATE($Z196,$AA196),gsdfactors,MATCH(BT$7,'Proposed Factors'!$J$11:$P$11,0),FALSE)))</f>
        <v>#N/A</v>
      </c>
      <c r="BU196" s="15" t="e">
        <f>IF($AA196="NN",1,IF($AA196="YY",VLOOKUP("YY",gsdfactors,MATCH(BU$7,'Proposed Factors'!$J$11:$P$11,0),FALSE),VLOOKUP(CONCATENATE($Z196,$AA196),gsdfactors,MATCH(BU$7,'Proposed Factors'!$J$11:$P$11,0),FALSE)))</f>
        <v>#N/A</v>
      </c>
      <c r="BV196" s="15" t="e">
        <f>IF($AA196="NN",1,IF($AA196="YY",VLOOKUP("YY",gsdfactors,MATCH(BV$7,'Proposed Factors'!$J$11:$P$11,0),FALSE),VLOOKUP(CONCATENATE($Z196,$AA196),gsdfactors,MATCH(BV$7,'Proposed Factors'!$J$11:$P$11,0),FALSE)))</f>
        <v>#N/A</v>
      </c>
      <c r="BW196" s="15" t="e">
        <f>IF($AA196="NN",1,IF($AA196="YY",VLOOKUP("YY",gsdfactors,MATCH(BW$7,'Proposed Factors'!$J$11:$P$11,0),FALSE),VLOOKUP(CONCATENATE($Z196,$AA196),gsdfactors,MATCH(BW$7,'Proposed Factors'!$J$11:$P$11,0),FALSE)))</f>
        <v>#N/A</v>
      </c>
      <c r="BX196" s="15" t="e">
        <f>IF($AA196="NN",1,IF($AA196="YY",VLOOKUP("YY",gsdfactors,MATCH(BX$7,'Proposed Factors'!$J$11:$P$11,0),FALSE),VLOOKUP(CONCATENATE($Z196,$AA196),gsdfactors,MATCH(BX$7,'Proposed Factors'!$J$11:$P$11,0),FALSE)))</f>
        <v>#N/A</v>
      </c>
      <c r="BZ196" s="55" t="e">
        <f t="shared" si="134"/>
        <v>#N/A</v>
      </c>
      <c r="CA196" s="55" t="e">
        <f t="shared" si="135"/>
        <v>#N/A</v>
      </c>
      <c r="CB196" s="55" t="e">
        <f t="shared" si="136"/>
        <v>#N/A</v>
      </c>
      <c r="CC196" s="55" t="e">
        <f t="shared" si="137"/>
        <v>#N/A</v>
      </c>
      <c r="CD196" s="55" t="e">
        <f t="shared" si="138"/>
        <v>#N/A</v>
      </c>
      <c r="CF196" s="55" t="e">
        <f t="shared" si="139"/>
        <v>#N/A</v>
      </c>
      <c r="CG196" s="55" t="e">
        <f t="shared" si="140"/>
        <v>#N/A</v>
      </c>
      <c r="CH196" s="55" t="e">
        <f t="shared" si="141"/>
        <v>#N/A</v>
      </c>
      <c r="CI196" s="55" t="e">
        <f t="shared" si="142"/>
        <v>#N/A</v>
      </c>
      <c r="CJ196" s="55" t="e">
        <f t="shared" si="143"/>
        <v>#N/A</v>
      </c>
      <c r="CL196" s="55" t="str">
        <f t="shared" si="144"/>
        <v>52FM</v>
      </c>
      <c r="CM196" s="58">
        <f t="shared" si="145"/>
        <v>3.9510434942464385E-3</v>
      </c>
      <c r="CN196" s="58">
        <f t="shared" si="146"/>
        <v>5.1807093888803215E-3</v>
      </c>
      <c r="CO196" s="58">
        <f t="shared" si="147"/>
        <v>4.3235662364330468E-3</v>
      </c>
      <c r="CP196" s="58">
        <f t="shared" si="148"/>
        <v>4.3720918831595791E-3</v>
      </c>
      <c r="CQ196" s="58">
        <f t="shared" si="149"/>
        <v>4.0021965728587175E-3</v>
      </c>
      <c r="CR196" s="5">
        <f t="shared" si="179"/>
        <v>0.87269091381696362</v>
      </c>
      <c r="CS196" s="5">
        <f t="shared" si="180"/>
        <v>0.91026962269105127</v>
      </c>
      <c r="CT196" s="5">
        <f t="shared" si="181"/>
        <v>0.82247852902948548</v>
      </c>
      <c r="CU196" s="5">
        <f t="shared" si="182"/>
        <v>0.8474638061256623</v>
      </c>
      <c r="CV196" s="5">
        <f t="shared" si="183"/>
        <v>0.88370215850066514</v>
      </c>
    </row>
    <row r="197" spans="1:100" x14ac:dyDescent="0.25">
      <c r="A197" s="174" t="str">
        <f t="shared" si="150"/>
        <v>NNNN</v>
      </c>
      <c r="B197" s="174" t="str">
        <f t="shared" si="151"/>
        <v>NNNN</v>
      </c>
      <c r="C197" s="29" t="str">
        <f t="shared" si="152"/>
        <v>NN</v>
      </c>
      <c r="D197" s="29" t="str">
        <f t="shared" si="153"/>
        <v>N</v>
      </c>
      <c r="E197" s="29" t="str">
        <f t="shared" si="128"/>
        <v>N</v>
      </c>
      <c r="F197" s="175" t="s">
        <v>5</v>
      </c>
      <c r="G197" s="175" t="s">
        <v>6</v>
      </c>
      <c r="H197" s="175" t="s">
        <v>8</v>
      </c>
      <c r="I197" s="176">
        <v>78</v>
      </c>
      <c r="J197" s="175" t="s">
        <v>5</v>
      </c>
      <c r="K197" s="175" t="s">
        <v>5</v>
      </c>
      <c r="L197" s="176">
        <v>3</v>
      </c>
      <c r="M197" s="176">
        <v>1</v>
      </c>
      <c r="N197" s="176">
        <v>3</v>
      </c>
      <c r="O197" s="176">
        <v>2</v>
      </c>
      <c r="P197" s="176">
        <v>3</v>
      </c>
      <c r="Q197" s="1"/>
      <c r="R197" s="13" t="s">
        <v>308</v>
      </c>
      <c r="S197" s="35">
        <v>6647</v>
      </c>
      <c r="T197" s="35">
        <v>4668</v>
      </c>
      <c r="U197" s="35">
        <v>6164</v>
      </c>
      <c r="V197" s="35">
        <v>6019</v>
      </c>
      <c r="W197" s="35">
        <v>6580</v>
      </c>
      <c r="X197" s="35"/>
      <c r="Y197" s="53">
        <f t="shared" si="154"/>
        <v>52</v>
      </c>
      <c r="Z197" s="52" t="str">
        <f t="shared" si="155"/>
        <v>FS</v>
      </c>
      <c r="AA197" s="52" t="str">
        <f t="shared" si="156"/>
        <v>FS</v>
      </c>
      <c r="AB197" s="1"/>
      <c r="AC197" s="128">
        <f t="shared" si="157"/>
        <v>1.8458382138217655E-3</v>
      </c>
      <c r="AD197" s="128">
        <f t="shared" si="158"/>
        <v>2.2356985695935415E-3</v>
      </c>
      <c r="AE197" s="128">
        <f t="shared" si="159"/>
        <v>1.97279312172428E-3</v>
      </c>
      <c r="AF197" s="128">
        <f t="shared" si="160"/>
        <v>1.9937586972299044E-3</v>
      </c>
      <c r="AG197" s="128">
        <f t="shared" si="161"/>
        <v>1.8654426187865948E-3</v>
      </c>
      <c r="AI197" s="129">
        <f t="shared" si="188"/>
        <v>0.94199999999999995</v>
      </c>
      <c r="AJ197" s="51">
        <f t="shared" si="188"/>
        <v>0.97299999999999998</v>
      </c>
      <c r="AK197" s="48">
        <f t="shared" si="188"/>
        <v>0.872</v>
      </c>
      <c r="AL197" s="51">
        <f t="shared" si="188"/>
        <v>0.89900000000000002</v>
      </c>
      <c r="AM197" s="49">
        <f t="shared" si="188"/>
        <v>0.92900000000000005</v>
      </c>
      <c r="AN197" s="15"/>
      <c r="AO197" s="106">
        <f t="shared" si="129"/>
        <v>0.87269091381696362</v>
      </c>
      <c r="AP197" s="106">
        <f t="shared" si="130"/>
        <v>0.91026962269105127</v>
      </c>
      <c r="AQ197" s="106">
        <f t="shared" si="131"/>
        <v>0.82247852902948548</v>
      </c>
      <c r="AR197" s="106">
        <f t="shared" si="132"/>
        <v>0.8474638061256623</v>
      </c>
      <c r="AS197" s="106">
        <f t="shared" si="133"/>
        <v>0.88370215850066514</v>
      </c>
      <c r="AT197" s="15"/>
      <c r="AU197" s="106">
        <f t="shared" si="169"/>
        <v>-0.12730908618303638</v>
      </c>
      <c r="AV197" s="106">
        <f t="shared" si="170"/>
        <v>-8.9730377308948728E-2</v>
      </c>
      <c r="AW197" s="106">
        <f t="shared" si="171"/>
        <v>-0.17752147097051452</v>
      </c>
      <c r="AX197" s="106">
        <f t="shared" si="172"/>
        <v>-0.1525361938743377</v>
      </c>
      <c r="AY197" s="106">
        <f t="shared" si="173"/>
        <v>-0.11629784149933486</v>
      </c>
      <c r="AZ197" s="15"/>
      <c r="BA197" s="106">
        <f t="shared" si="162"/>
        <v>-0.12730908618303638</v>
      </c>
      <c r="BB197" s="106">
        <f t="shared" si="163"/>
        <v>-8.9730377308948728E-2</v>
      </c>
      <c r="BC197" s="106">
        <f t="shared" si="164"/>
        <v>-0.17752147097051452</v>
      </c>
      <c r="BD197" s="107">
        <f t="shared" si="165"/>
        <v>-0.1525361938743377</v>
      </c>
      <c r="BE197" s="106">
        <f t="shared" si="166"/>
        <v>-0.11629784149933486</v>
      </c>
      <c r="BF197" s="109"/>
      <c r="BG197" s="223" t="str">
        <f t="shared" si="167"/>
        <v>52XX</v>
      </c>
      <c r="BH197" s="106">
        <f t="shared" si="174"/>
        <v>0.87269091381696362</v>
      </c>
      <c r="BI197" s="106">
        <f t="shared" si="175"/>
        <v>0.91026962269105127</v>
      </c>
      <c r="BJ197" s="106">
        <f t="shared" si="176"/>
        <v>0.82247852902948548</v>
      </c>
      <c r="BK197" s="106">
        <f t="shared" si="177"/>
        <v>0.8474638061256623</v>
      </c>
      <c r="BL197" s="106">
        <f t="shared" si="178"/>
        <v>0.88370215850066514</v>
      </c>
      <c r="BM197" s="109"/>
      <c r="BN197" s="15">
        <f>IF($Z197="NN",VLOOKUP("N",ylfactors,MATCH(BN$7,'Proposed Factors'!$J$3:$P$3,0),FALSE),IF('Query Result 1'!$Y197&lt;49,VLOOKUP("YA",ylfactors,MATCH(BN$7,'Proposed Factors'!$J$3:$P$3,0),FALSE),VLOOKUP("YB",ylfactors,MATCH(BN$7,'Proposed Factors'!$J$3:$P$3,0),FALSE)))</f>
        <v>0.873</v>
      </c>
      <c r="BO197" s="15">
        <f>IF($Z197="NN",VLOOKUP("N",ylfactors,MATCH(BO$7,'Proposed Factors'!$J$3:$P$3,0),FALSE),IF('Query Result 1'!$Y197&lt;49,VLOOKUP("YA",ylfactors,MATCH(BO$7,'Proposed Factors'!$J$3:$P$3,0),FALSE),VLOOKUP("YB",ylfactors,MATCH(BO$7,'Proposed Factors'!$J$3:$P$3,0),FALSE)))</f>
        <v>0.76900000000000002</v>
      </c>
      <c r="BP197" s="15">
        <f>IF($Z197="NN",VLOOKUP("N",ylfactors,MATCH(BP$7,'Proposed Factors'!$J$3:$P$3,0),FALSE),IF('Query Result 1'!$Y197&lt;49,VLOOKUP("YA",ylfactors,MATCH(BP$7,'Proposed Factors'!$J$3:$P$3,0),FALSE),VLOOKUP("YB",ylfactors,MATCH(BP$7,'Proposed Factors'!$J$3:$P$3,0),FALSE)))</f>
        <v>0.95</v>
      </c>
      <c r="BQ197" s="15">
        <f>IF($Z197="NN",VLOOKUP("N",ylfactors,MATCH(BQ$7,'Proposed Factors'!$J$3:$P$3,0),FALSE),IF('Query Result 1'!$Y197&lt;49,VLOOKUP("YA",ylfactors,MATCH(BQ$7,'Proposed Factors'!$J$3:$P$3,0),FALSE),VLOOKUP("YB",ylfactors,MATCH(BQ$7,'Proposed Factors'!$J$3:$P$3,0),FALSE)))</f>
        <v>0.94299999999999995</v>
      </c>
      <c r="BR197" s="15">
        <f>IF($Z197="NN",VLOOKUP("N",ylfactors,MATCH(BR$7,'Proposed Factors'!$J$3:$P$3,0),FALSE),IF('Query Result 1'!$Y197&lt;49,VLOOKUP("YA",ylfactors,MATCH(BR$7,'Proposed Factors'!$J$3:$P$3,0),FALSE),VLOOKUP("YB",ylfactors,MATCH(BR$7,'Proposed Factors'!$J$3:$P$3,0),FALSE)))</f>
        <v>0.78800000000000003</v>
      </c>
      <c r="BS197" s="15"/>
      <c r="BT197" s="15" t="e">
        <f>IF($AA197="NN",1,IF($AA197="YY",VLOOKUP("YY",gsdfactors,MATCH(BT$7,'Proposed Factors'!$J$11:$P$11,0),FALSE),VLOOKUP(CONCATENATE($Z197,$AA197),gsdfactors,MATCH(BT$7,'Proposed Factors'!$J$11:$P$11,0),FALSE)))</f>
        <v>#N/A</v>
      </c>
      <c r="BU197" s="15" t="e">
        <f>IF($AA197="NN",1,IF($AA197="YY",VLOOKUP("YY",gsdfactors,MATCH(BU$7,'Proposed Factors'!$J$11:$P$11,0),FALSE),VLOOKUP(CONCATENATE($Z197,$AA197),gsdfactors,MATCH(BU$7,'Proposed Factors'!$J$11:$P$11,0),FALSE)))</f>
        <v>#N/A</v>
      </c>
      <c r="BV197" s="15" t="e">
        <f>IF($AA197="NN",1,IF($AA197="YY",VLOOKUP("YY",gsdfactors,MATCH(BV$7,'Proposed Factors'!$J$11:$P$11,0),FALSE),VLOOKUP(CONCATENATE($Z197,$AA197),gsdfactors,MATCH(BV$7,'Proposed Factors'!$J$11:$P$11,0),FALSE)))</f>
        <v>#N/A</v>
      </c>
      <c r="BW197" s="15" t="e">
        <f>IF($AA197="NN",1,IF($AA197="YY",VLOOKUP("YY",gsdfactors,MATCH(BW$7,'Proposed Factors'!$J$11:$P$11,0),FALSE),VLOOKUP(CONCATENATE($Z197,$AA197),gsdfactors,MATCH(BW$7,'Proposed Factors'!$J$11:$P$11,0),FALSE)))</f>
        <v>#N/A</v>
      </c>
      <c r="BX197" s="15" t="e">
        <f>IF($AA197="NN",1,IF($AA197="YY",VLOOKUP("YY",gsdfactors,MATCH(BX$7,'Proposed Factors'!$J$11:$P$11,0),FALSE),VLOOKUP(CONCATENATE($Z197,$AA197),gsdfactors,MATCH(BX$7,'Proposed Factors'!$J$11:$P$11,0),FALSE)))</f>
        <v>#N/A</v>
      </c>
      <c r="BZ197" s="55" t="e">
        <f t="shared" si="134"/>
        <v>#N/A</v>
      </c>
      <c r="CA197" s="55" t="e">
        <f t="shared" si="135"/>
        <v>#N/A</v>
      </c>
      <c r="CB197" s="55" t="e">
        <f t="shared" si="136"/>
        <v>#N/A</v>
      </c>
      <c r="CC197" s="55" t="e">
        <f t="shared" si="137"/>
        <v>#N/A</v>
      </c>
      <c r="CD197" s="55" t="e">
        <f t="shared" si="138"/>
        <v>#N/A</v>
      </c>
      <c r="CF197" s="55" t="e">
        <f t="shared" si="139"/>
        <v>#N/A</v>
      </c>
      <c r="CG197" s="55" t="e">
        <f t="shared" si="140"/>
        <v>#N/A</v>
      </c>
      <c r="CH197" s="55" t="e">
        <f t="shared" si="141"/>
        <v>#N/A</v>
      </c>
      <c r="CI197" s="55" t="e">
        <f t="shared" si="142"/>
        <v>#N/A</v>
      </c>
      <c r="CJ197" s="55" t="e">
        <f t="shared" si="143"/>
        <v>#N/A</v>
      </c>
      <c r="CL197" s="55" t="str">
        <f t="shared" si="144"/>
        <v>52FS</v>
      </c>
      <c r="CM197" s="58">
        <f t="shared" si="145"/>
        <v>1.8458382138217655E-3</v>
      </c>
      <c r="CN197" s="58">
        <f t="shared" si="146"/>
        <v>2.2356985695935415E-3</v>
      </c>
      <c r="CO197" s="58">
        <f t="shared" si="147"/>
        <v>1.97279312172428E-3</v>
      </c>
      <c r="CP197" s="58">
        <f t="shared" si="148"/>
        <v>1.9937586972299044E-3</v>
      </c>
      <c r="CQ197" s="58">
        <f t="shared" si="149"/>
        <v>1.8654426187865948E-3</v>
      </c>
      <c r="CR197" s="5">
        <f t="shared" si="179"/>
        <v>0.87269091381696362</v>
      </c>
      <c r="CS197" s="5">
        <f t="shared" si="180"/>
        <v>0.91026962269105127</v>
      </c>
      <c r="CT197" s="5">
        <f t="shared" si="181"/>
        <v>0.82247852902948548</v>
      </c>
      <c r="CU197" s="5">
        <f t="shared" si="182"/>
        <v>0.8474638061256623</v>
      </c>
      <c r="CV197" s="5">
        <f t="shared" si="183"/>
        <v>0.88370215850066514</v>
      </c>
    </row>
    <row r="198" spans="1:100" x14ac:dyDescent="0.25">
      <c r="A198" s="174" t="str">
        <f t="shared" si="150"/>
        <v>NNNN</v>
      </c>
      <c r="B198" s="174" t="str">
        <f t="shared" si="151"/>
        <v>NNNN</v>
      </c>
      <c r="C198" s="29" t="str">
        <f t="shared" si="152"/>
        <v>NN</v>
      </c>
      <c r="D198" s="29" t="str">
        <f t="shared" si="153"/>
        <v>N</v>
      </c>
      <c r="E198" s="29" t="str">
        <f t="shared" si="128"/>
        <v>N</v>
      </c>
      <c r="F198" s="175" t="s">
        <v>5</v>
      </c>
      <c r="G198" s="175" t="s">
        <v>6</v>
      </c>
      <c r="H198" s="175" t="s">
        <v>8</v>
      </c>
      <c r="I198" s="176">
        <v>79</v>
      </c>
      <c r="J198" s="175" t="s">
        <v>5</v>
      </c>
      <c r="K198" s="175" t="s">
        <v>5</v>
      </c>
      <c r="L198" s="176">
        <v>1</v>
      </c>
      <c r="M198" s="176">
        <v>1</v>
      </c>
      <c r="N198" s="176">
        <v>1</v>
      </c>
      <c r="O198" s="176">
        <v>1</v>
      </c>
      <c r="P198" s="176">
        <v>1</v>
      </c>
      <c r="Q198" s="1"/>
      <c r="R198" s="13" t="s">
        <v>392</v>
      </c>
      <c r="S198" s="35">
        <v>14766</v>
      </c>
      <c r="T198" s="35">
        <v>10823</v>
      </c>
      <c r="U198" s="35">
        <v>13486</v>
      </c>
      <c r="V198" s="35">
        <v>13074</v>
      </c>
      <c r="W198" s="35">
        <v>14625</v>
      </c>
      <c r="X198" s="35"/>
      <c r="Y198" s="53">
        <f t="shared" si="154"/>
        <v>52</v>
      </c>
      <c r="Z198" s="52" t="str">
        <f t="shared" si="155"/>
        <v>MM</v>
      </c>
      <c r="AA198" s="52" t="str">
        <f t="shared" si="156"/>
        <v>MM</v>
      </c>
      <c r="AB198" s="1"/>
      <c r="AC198" s="128">
        <f t="shared" si="157"/>
        <v>4.1004433677286276E-3</v>
      </c>
      <c r="AD198" s="128">
        <f t="shared" si="158"/>
        <v>5.1835830374273566E-3</v>
      </c>
      <c r="AE198" s="128">
        <f t="shared" si="159"/>
        <v>4.3162050680684034E-3</v>
      </c>
      <c r="AF198" s="128">
        <f t="shared" si="160"/>
        <v>4.3306863611204133E-3</v>
      </c>
      <c r="AG198" s="128">
        <f t="shared" si="161"/>
        <v>4.1462155470750684E-3</v>
      </c>
      <c r="AI198" s="129">
        <f t="shared" ref="AI198:AM207" si="189">IFERROR(IF($Z198="NN",VLOOKUP(CONCATENATE(AI$7,"NNXXX"),bdfactors,8,FALSE),VLOOKUP(CONCATENATE(AI$7,$Y198,$Z198),bdfactors,8,FALSE)),VLOOKUP(CONCATENATE(AI$7,$Y198,"XX"),bdfactors,8,FALSE))</f>
        <v>0.94199999999999995</v>
      </c>
      <c r="AJ198" s="51">
        <f t="shared" si="189"/>
        <v>0.97299999999999998</v>
      </c>
      <c r="AK198" s="48">
        <f t="shared" si="189"/>
        <v>0.872</v>
      </c>
      <c r="AL198" s="51">
        <f t="shared" si="189"/>
        <v>0.89900000000000002</v>
      </c>
      <c r="AM198" s="49">
        <f t="shared" si="189"/>
        <v>0.92900000000000005</v>
      </c>
      <c r="AN198" s="15"/>
      <c r="AO198" s="106">
        <f t="shared" si="129"/>
        <v>0.87269091381696362</v>
      </c>
      <c r="AP198" s="106">
        <f t="shared" si="130"/>
        <v>0.91026962269105127</v>
      </c>
      <c r="AQ198" s="106">
        <f t="shared" si="131"/>
        <v>0.82247852902948548</v>
      </c>
      <c r="AR198" s="106">
        <f t="shared" si="132"/>
        <v>0.8474638061256623</v>
      </c>
      <c r="AS198" s="106">
        <f t="shared" si="133"/>
        <v>0.88370215850066514</v>
      </c>
      <c r="AT198" s="15"/>
      <c r="AU198" s="106">
        <f t="shared" si="169"/>
        <v>-0.12730908618303638</v>
      </c>
      <c r="AV198" s="106">
        <f t="shared" si="170"/>
        <v>-8.9730377308948728E-2</v>
      </c>
      <c r="AW198" s="106">
        <f t="shared" si="171"/>
        <v>-0.17752147097051452</v>
      </c>
      <c r="AX198" s="106">
        <f t="shared" si="172"/>
        <v>-0.1525361938743377</v>
      </c>
      <c r="AY198" s="106">
        <f t="shared" si="173"/>
        <v>-0.11629784149933486</v>
      </c>
      <c r="AZ198" s="15"/>
      <c r="BA198" s="106">
        <f t="shared" si="162"/>
        <v>-0.12730908618303638</v>
      </c>
      <c r="BB198" s="106">
        <f t="shared" si="163"/>
        <v>-8.9730377308948728E-2</v>
      </c>
      <c r="BC198" s="106">
        <f t="shared" si="164"/>
        <v>-0.17752147097051452</v>
      </c>
      <c r="BD198" s="107">
        <f t="shared" si="165"/>
        <v>-0.1525361938743377</v>
      </c>
      <c r="BE198" s="106">
        <f t="shared" si="166"/>
        <v>-0.11629784149933486</v>
      </c>
      <c r="BF198" s="109"/>
      <c r="BG198" s="223" t="str">
        <f t="shared" si="167"/>
        <v>52XX</v>
      </c>
      <c r="BH198" s="106">
        <f t="shared" si="174"/>
        <v>0.87269091381696362</v>
      </c>
      <c r="BI198" s="106">
        <f t="shared" si="175"/>
        <v>0.91026962269105127</v>
      </c>
      <c r="BJ198" s="106">
        <f t="shared" si="176"/>
        <v>0.82247852902948548</v>
      </c>
      <c r="BK198" s="106">
        <f t="shared" si="177"/>
        <v>0.8474638061256623</v>
      </c>
      <c r="BL198" s="106">
        <f t="shared" si="178"/>
        <v>0.88370215850066514</v>
      </c>
      <c r="BM198" s="109"/>
      <c r="BN198" s="15">
        <f>IF($Z198="NN",VLOOKUP("N",ylfactors,MATCH(BN$7,'Proposed Factors'!$J$3:$P$3,0),FALSE),IF('Query Result 1'!$Y198&lt;49,VLOOKUP("YA",ylfactors,MATCH(BN$7,'Proposed Factors'!$J$3:$P$3,0),FALSE),VLOOKUP("YB",ylfactors,MATCH(BN$7,'Proposed Factors'!$J$3:$P$3,0),FALSE)))</f>
        <v>0.873</v>
      </c>
      <c r="BO198" s="15">
        <f>IF($Z198="NN",VLOOKUP("N",ylfactors,MATCH(BO$7,'Proposed Factors'!$J$3:$P$3,0),FALSE),IF('Query Result 1'!$Y198&lt;49,VLOOKUP("YA",ylfactors,MATCH(BO$7,'Proposed Factors'!$J$3:$P$3,0),FALSE),VLOOKUP("YB",ylfactors,MATCH(BO$7,'Proposed Factors'!$J$3:$P$3,0),FALSE)))</f>
        <v>0.76900000000000002</v>
      </c>
      <c r="BP198" s="15">
        <f>IF($Z198="NN",VLOOKUP("N",ylfactors,MATCH(BP$7,'Proposed Factors'!$J$3:$P$3,0),FALSE),IF('Query Result 1'!$Y198&lt;49,VLOOKUP("YA",ylfactors,MATCH(BP$7,'Proposed Factors'!$J$3:$P$3,0),FALSE),VLOOKUP("YB",ylfactors,MATCH(BP$7,'Proposed Factors'!$J$3:$P$3,0),FALSE)))</f>
        <v>0.95</v>
      </c>
      <c r="BQ198" s="15">
        <f>IF($Z198="NN",VLOOKUP("N",ylfactors,MATCH(BQ$7,'Proposed Factors'!$J$3:$P$3,0),FALSE),IF('Query Result 1'!$Y198&lt;49,VLOOKUP("YA",ylfactors,MATCH(BQ$7,'Proposed Factors'!$J$3:$P$3,0),FALSE),VLOOKUP("YB",ylfactors,MATCH(BQ$7,'Proposed Factors'!$J$3:$P$3,0),FALSE)))</f>
        <v>0.94299999999999995</v>
      </c>
      <c r="BR198" s="15">
        <f>IF($Z198="NN",VLOOKUP("N",ylfactors,MATCH(BR$7,'Proposed Factors'!$J$3:$P$3,0),FALSE),IF('Query Result 1'!$Y198&lt;49,VLOOKUP("YA",ylfactors,MATCH(BR$7,'Proposed Factors'!$J$3:$P$3,0),FALSE),VLOOKUP("YB",ylfactors,MATCH(BR$7,'Proposed Factors'!$J$3:$P$3,0),FALSE)))</f>
        <v>0.78800000000000003</v>
      </c>
      <c r="BS198" s="15"/>
      <c r="BT198" s="15" t="e">
        <f>IF($AA198="NN",1,IF($AA198="YY",VLOOKUP("YY",gsdfactors,MATCH(BT$7,'Proposed Factors'!$J$11:$P$11,0),FALSE),VLOOKUP(CONCATENATE($Z198,$AA198),gsdfactors,MATCH(BT$7,'Proposed Factors'!$J$11:$P$11,0),FALSE)))</f>
        <v>#N/A</v>
      </c>
      <c r="BU198" s="15" t="e">
        <f>IF($AA198="NN",1,IF($AA198="YY",VLOOKUP("YY",gsdfactors,MATCH(BU$7,'Proposed Factors'!$J$11:$P$11,0),FALSE),VLOOKUP(CONCATENATE($Z198,$AA198),gsdfactors,MATCH(BU$7,'Proposed Factors'!$J$11:$P$11,0),FALSE)))</f>
        <v>#N/A</v>
      </c>
      <c r="BV198" s="15" t="e">
        <f>IF($AA198="NN",1,IF($AA198="YY",VLOOKUP("YY",gsdfactors,MATCH(BV$7,'Proposed Factors'!$J$11:$P$11,0),FALSE),VLOOKUP(CONCATENATE($Z198,$AA198),gsdfactors,MATCH(BV$7,'Proposed Factors'!$J$11:$P$11,0),FALSE)))</f>
        <v>#N/A</v>
      </c>
      <c r="BW198" s="15" t="e">
        <f>IF($AA198="NN",1,IF($AA198="YY",VLOOKUP("YY",gsdfactors,MATCH(BW$7,'Proposed Factors'!$J$11:$P$11,0),FALSE),VLOOKUP(CONCATENATE($Z198,$AA198),gsdfactors,MATCH(BW$7,'Proposed Factors'!$J$11:$P$11,0),FALSE)))</f>
        <v>#N/A</v>
      </c>
      <c r="BX198" s="15" t="e">
        <f>IF($AA198="NN",1,IF($AA198="YY",VLOOKUP("YY",gsdfactors,MATCH(BX$7,'Proposed Factors'!$J$11:$P$11,0),FALSE),VLOOKUP(CONCATENATE($Z198,$AA198),gsdfactors,MATCH(BX$7,'Proposed Factors'!$J$11:$P$11,0),FALSE)))</f>
        <v>#N/A</v>
      </c>
      <c r="BZ198" s="55" t="e">
        <f t="shared" si="134"/>
        <v>#N/A</v>
      </c>
      <c r="CA198" s="55" t="e">
        <f t="shared" si="135"/>
        <v>#N/A</v>
      </c>
      <c r="CB198" s="55" t="e">
        <f t="shared" si="136"/>
        <v>#N/A</v>
      </c>
      <c r="CC198" s="55" t="e">
        <f t="shared" si="137"/>
        <v>#N/A</v>
      </c>
      <c r="CD198" s="55" t="e">
        <f t="shared" si="138"/>
        <v>#N/A</v>
      </c>
      <c r="CF198" s="55" t="e">
        <f t="shared" si="139"/>
        <v>#N/A</v>
      </c>
      <c r="CG198" s="55" t="e">
        <f t="shared" si="140"/>
        <v>#N/A</v>
      </c>
      <c r="CH198" s="55" t="e">
        <f t="shared" si="141"/>
        <v>#N/A</v>
      </c>
      <c r="CI198" s="55" t="e">
        <f t="shared" si="142"/>
        <v>#N/A</v>
      </c>
      <c r="CJ198" s="55" t="e">
        <f t="shared" si="143"/>
        <v>#N/A</v>
      </c>
      <c r="CL198" s="55" t="str">
        <f t="shared" si="144"/>
        <v>52MM</v>
      </c>
      <c r="CM198" s="58">
        <f t="shared" si="145"/>
        <v>4.1004433677286276E-3</v>
      </c>
      <c r="CN198" s="58">
        <f t="shared" si="146"/>
        <v>5.1835830374273566E-3</v>
      </c>
      <c r="CO198" s="58">
        <f t="shared" si="147"/>
        <v>4.3162050680684034E-3</v>
      </c>
      <c r="CP198" s="58">
        <f t="shared" si="148"/>
        <v>4.3306863611204133E-3</v>
      </c>
      <c r="CQ198" s="58">
        <f t="shared" si="149"/>
        <v>4.1462155470750684E-3</v>
      </c>
      <c r="CR198" s="5">
        <f t="shared" si="179"/>
        <v>0.87269091381696362</v>
      </c>
      <c r="CS198" s="5">
        <f t="shared" si="180"/>
        <v>0.91026962269105127</v>
      </c>
      <c r="CT198" s="5">
        <f t="shared" si="181"/>
        <v>0.82247852902948548</v>
      </c>
      <c r="CU198" s="5">
        <f t="shared" si="182"/>
        <v>0.8474638061256623</v>
      </c>
      <c r="CV198" s="5">
        <f t="shared" si="183"/>
        <v>0.88370215850066514</v>
      </c>
    </row>
    <row r="199" spans="1:100" x14ac:dyDescent="0.25">
      <c r="A199" s="174" t="str">
        <f t="shared" si="150"/>
        <v>NNNN</v>
      </c>
      <c r="B199" s="174" t="str">
        <f t="shared" si="151"/>
        <v>NNNN</v>
      </c>
      <c r="C199" s="29" t="str">
        <f t="shared" si="152"/>
        <v>NN</v>
      </c>
      <c r="D199" s="29" t="str">
        <f t="shared" si="153"/>
        <v>N</v>
      </c>
      <c r="E199" s="29" t="str">
        <f t="shared" si="128"/>
        <v>N</v>
      </c>
      <c r="F199" s="175" t="s">
        <v>5</v>
      </c>
      <c r="G199" s="175" t="s">
        <v>6</v>
      </c>
      <c r="H199" s="175" t="s">
        <v>8</v>
      </c>
      <c r="I199" s="176">
        <v>82</v>
      </c>
      <c r="J199" s="175" t="s">
        <v>5</v>
      </c>
      <c r="K199" s="175" t="s">
        <v>5</v>
      </c>
      <c r="L199" s="176">
        <v>1</v>
      </c>
      <c r="M199" s="176">
        <v>1</v>
      </c>
      <c r="N199" s="176">
        <v>1</v>
      </c>
      <c r="O199" s="176">
        <v>1</v>
      </c>
      <c r="P199" s="176">
        <v>1</v>
      </c>
      <c r="Q199" s="1"/>
      <c r="R199" s="13" t="s">
        <v>476</v>
      </c>
      <c r="S199" s="35">
        <v>4468</v>
      </c>
      <c r="T199" s="35">
        <v>2790</v>
      </c>
      <c r="U199" s="35">
        <v>3703</v>
      </c>
      <c r="V199" s="35">
        <v>3503</v>
      </c>
      <c r="W199" s="35">
        <v>4342</v>
      </c>
      <c r="X199" s="35"/>
      <c r="Y199" s="53">
        <f t="shared" si="154"/>
        <v>52</v>
      </c>
      <c r="Z199" s="52" t="str">
        <f t="shared" si="155"/>
        <v>MS</v>
      </c>
      <c r="AA199" s="52" t="str">
        <f t="shared" si="156"/>
        <v>MS</v>
      </c>
      <c r="AB199" s="1"/>
      <c r="AC199" s="128">
        <f t="shared" si="157"/>
        <v>1.240740956725688E-3</v>
      </c>
      <c r="AD199" s="128">
        <f t="shared" si="158"/>
        <v>1.3362465743714611E-3</v>
      </c>
      <c r="AE199" s="128">
        <f t="shared" si="159"/>
        <v>1.1851481067074966E-3</v>
      </c>
      <c r="AF199" s="128">
        <f t="shared" si="160"/>
        <v>1.1603483496255781E-3</v>
      </c>
      <c r="AG199" s="128">
        <f t="shared" si="161"/>
        <v>1.2309653268649536E-3</v>
      </c>
      <c r="AI199" s="129">
        <f t="shared" si="189"/>
        <v>0.94199999999999995</v>
      </c>
      <c r="AJ199" s="51">
        <f t="shared" si="189"/>
        <v>0.97299999999999998</v>
      </c>
      <c r="AK199" s="48">
        <f t="shared" si="189"/>
        <v>0.872</v>
      </c>
      <c r="AL199" s="51">
        <f t="shared" si="189"/>
        <v>0.89900000000000002</v>
      </c>
      <c r="AM199" s="49">
        <f t="shared" si="189"/>
        <v>0.92900000000000005</v>
      </c>
      <c r="AN199" s="15"/>
      <c r="AO199" s="106">
        <f t="shared" si="129"/>
        <v>0.87269091381696362</v>
      </c>
      <c r="AP199" s="106">
        <f t="shared" si="130"/>
        <v>0.91026962269105127</v>
      </c>
      <c r="AQ199" s="106">
        <f t="shared" si="131"/>
        <v>0.82247852902948548</v>
      </c>
      <c r="AR199" s="106">
        <f t="shared" si="132"/>
        <v>0.8474638061256623</v>
      </c>
      <c r="AS199" s="106">
        <f t="shared" si="133"/>
        <v>0.88370215850066514</v>
      </c>
      <c r="AT199" s="15"/>
      <c r="AU199" s="106">
        <f t="shared" si="169"/>
        <v>-0.12730908618303638</v>
      </c>
      <c r="AV199" s="106">
        <f t="shared" si="170"/>
        <v>-8.9730377308948728E-2</v>
      </c>
      <c r="AW199" s="106">
        <f t="shared" si="171"/>
        <v>-0.17752147097051452</v>
      </c>
      <c r="AX199" s="106">
        <f t="shared" si="172"/>
        <v>-0.1525361938743377</v>
      </c>
      <c r="AY199" s="106">
        <f t="shared" si="173"/>
        <v>-0.11629784149933486</v>
      </c>
      <c r="AZ199" s="15"/>
      <c r="BA199" s="106">
        <f t="shared" si="162"/>
        <v>-0.12730908618303638</v>
      </c>
      <c r="BB199" s="106">
        <f t="shared" si="163"/>
        <v>-8.9730377308948728E-2</v>
      </c>
      <c r="BC199" s="106">
        <f t="shared" si="164"/>
        <v>-0.17752147097051452</v>
      </c>
      <c r="BD199" s="107">
        <f t="shared" si="165"/>
        <v>-0.1525361938743377</v>
      </c>
      <c r="BE199" s="106">
        <f t="shared" si="166"/>
        <v>-0.11629784149933486</v>
      </c>
      <c r="BF199" s="109"/>
      <c r="BG199" s="223" t="str">
        <f t="shared" si="167"/>
        <v>52XX</v>
      </c>
      <c r="BH199" s="106">
        <f t="shared" si="174"/>
        <v>0.87269091381696362</v>
      </c>
      <c r="BI199" s="106">
        <f t="shared" si="175"/>
        <v>0.91026962269105127</v>
      </c>
      <c r="BJ199" s="106">
        <f t="shared" si="176"/>
        <v>0.82247852902948548</v>
      </c>
      <c r="BK199" s="106">
        <f t="shared" si="177"/>
        <v>0.8474638061256623</v>
      </c>
      <c r="BL199" s="106">
        <f t="shared" si="178"/>
        <v>0.88370215850066514</v>
      </c>
      <c r="BM199" s="109"/>
      <c r="BN199" s="15">
        <f>IF($Z199="NN",VLOOKUP("N",ylfactors,MATCH(BN$7,'Proposed Factors'!$J$3:$P$3,0),FALSE),IF('Query Result 1'!$Y199&lt;49,VLOOKUP("YA",ylfactors,MATCH(BN$7,'Proposed Factors'!$J$3:$P$3,0),FALSE),VLOOKUP("YB",ylfactors,MATCH(BN$7,'Proposed Factors'!$J$3:$P$3,0),FALSE)))</f>
        <v>0.873</v>
      </c>
      <c r="BO199" s="15">
        <f>IF($Z199="NN",VLOOKUP("N",ylfactors,MATCH(BO$7,'Proposed Factors'!$J$3:$P$3,0),FALSE),IF('Query Result 1'!$Y199&lt;49,VLOOKUP("YA",ylfactors,MATCH(BO$7,'Proposed Factors'!$J$3:$P$3,0),FALSE),VLOOKUP("YB",ylfactors,MATCH(BO$7,'Proposed Factors'!$J$3:$P$3,0),FALSE)))</f>
        <v>0.76900000000000002</v>
      </c>
      <c r="BP199" s="15">
        <f>IF($Z199="NN",VLOOKUP("N",ylfactors,MATCH(BP$7,'Proposed Factors'!$J$3:$P$3,0),FALSE),IF('Query Result 1'!$Y199&lt;49,VLOOKUP("YA",ylfactors,MATCH(BP$7,'Proposed Factors'!$J$3:$P$3,0),FALSE),VLOOKUP("YB",ylfactors,MATCH(BP$7,'Proposed Factors'!$J$3:$P$3,0),FALSE)))</f>
        <v>0.95</v>
      </c>
      <c r="BQ199" s="15">
        <f>IF($Z199="NN",VLOOKUP("N",ylfactors,MATCH(BQ$7,'Proposed Factors'!$J$3:$P$3,0),FALSE),IF('Query Result 1'!$Y199&lt;49,VLOOKUP("YA",ylfactors,MATCH(BQ$7,'Proposed Factors'!$J$3:$P$3,0),FALSE),VLOOKUP("YB",ylfactors,MATCH(BQ$7,'Proposed Factors'!$J$3:$P$3,0),FALSE)))</f>
        <v>0.94299999999999995</v>
      </c>
      <c r="BR199" s="15">
        <f>IF($Z199="NN",VLOOKUP("N",ylfactors,MATCH(BR$7,'Proposed Factors'!$J$3:$P$3,0),FALSE),IF('Query Result 1'!$Y199&lt;49,VLOOKUP("YA",ylfactors,MATCH(BR$7,'Proposed Factors'!$J$3:$P$3,0),FALSE),VLOOKUP("YB",ylfactors,MATCH(BR$7,'Proposed Factors'!$J$3:$P$3,0),FALSE)))</f>
        <v>0.78800000000000003</v>
      </c>
      <c r="BS199" s="15"/>
      <c r="BT199" s="15" t="e">
        <f>IF($AA199="NN",1,IF($AA199="YY",VLOOKUP("YY",gsdfactors,MATCH(BT$7,'Proposed Factors'!$J$11:$P$11,0),FALSE),VLOOKUP(CONCATENATE($Z199,$AA199),gsdfactors,MATCH(BT$7,'Proposed Factors'!$J$11:$P$11,0),FALSE)))</f>
        <v>#N/A</v>
      </c>
      <c r="BU199" s="15" t="e">
        <f>IF($AA199="NN",1,IF($AA199="YY",VLOOKUP("YY",gsdfactors,MATCH(BU$7,'Proposed Factors'!$J$11:$P$11,0),FALSE),VLOOKUP(CONCATENATE($Z199,$AA199),gsdfactors,MATCH(BU$7,'Proposed Factors'!$J$11:$P$11,0),FALSE)))</f>
        <v>#N/A</v>
      </c>
      <c r="BV199" s="15" t="e">
        <f>IF($AA199="NN",1,IF($AA199="YY",VLOOKUP("YY",gsdfactors,MATCH(BV$7,'Proposed Factors'!$J$11:$P$11,0),FALSE),VLOOKUP(CONCATENATE($Z199,$AA199),gsdfactors,MATCH(BV$7,'Proposed Factors'!$J$11:$P$11,0),FALSE)))</f>
        <v>#N/A</v>
      </c>
      <c r="BW199" s="15" t="e">
        <f>IF($AA199="NN",1,IF($AA199="YY",VLOOKUP("YY",gsdfactors,MATCH(BW$7,'Proposed Factors'!$J$11:$P$11,0),FALSE),VLOOKUP(CONCATENATE($Z199,$AA199),gsdfactors,MATCH(BW$7,'Proposed Factors'!$J$11:$P$11,0),FALSE)))</f>
        <v>#N/A</v>
      </c>
      <c r="BX199" s="15" t="e">
        <f>IF($AA199="NN",1,IF($AA199="YY",VLOOKUP("YY",gsdfactors,MATCH(BX$7,'Proposed Factors'!$J$11:$P$11,0),FALSE),VLOOKUP(CONCATENATE($Z199,$AA199),gsdfactors,MATCH(BX$7,'Proposed Factors'!$J$11:$P$11,0),FALSE)))</f>
        <v>#N/A</v>
      </c>
      <c r="BZ199" s="55" t="e">
        <f t="shared" si="134"/>
        <v>#N/A</v>
      </c>
      <c r="CA199" s="55" t="e">
        <f t="shared" si="135"/>
        <v>#N/A</v>
      </c>
      <c r="CB199" s="55" t="e">
        <f t="shared" si="136"/>
        <v>#N/A</v>
      </c>
      <c r="CC199" s="55" t="e">
        <f t="shared" si="137"/>
        <v>#N/A</v>
      </c>
      <c r="CD199" s="55" t="e">
        <f t="shared" si="138"/>
        <v>#N/A</v>
      </c>
      <c r="CF199" s="55" t="e">
        <f t="shared" si="139"/>
        <v>#N/A</v>
      </c>
      <c r="CG199" s="55" t="e">
        <f t="shared" si="140"/>
        <v>#N/A</v>
      </c>
      <c r="CH199" s="55" t="e">
        <f t="shared" si="141"/>
        <v>#N/A</v>
      </c>
      <c r="CI199" s="55" t="e">
        <f t="shared" si="142"/>
        <v>#N/A</v>
      </c>
      <c r="CJ199" s="55" t="e">
        <f t="shared" si="143"/>
        <v>#N/A</v>
      </c>
      <c r="CL199" s="55" t="str">
        <f t="shared" si="144"/>
        <v>52MS</v>
      </c>
      <c r="CM199" s="58">
        <f t="shared" si="145"/>
        <v>1.240740956725688E-3</v>
      </c>
      <c r="CN199" s="58">
        <f t="shared" si="146"/>
        <v>1.3362465743714611E-3</v>
      </c>
      <c r="CO199" s="58">
        <f t="shared" si="147"/>
        <v>1.1851481067074966E-3</v>
      </c>
      <c r="CP199" s="58">
        <f t="shared" si="148"/>
        <v>1.1603483496255781E-3</v>
      </c>
      <c r="CQ199" s="58">
        <f t="shared" si="149"/>
        <v>1.2309653268649536E-3</v>
      </c>
      <c r="CR199" s="5">
        <f t="shared" si="179"/>
        <v>0.87269091381696362</v>
      </c>
      <c r="CS199" s="5">
        <f t="shared" si="180"/>
        <v>0.91026962269105127</v>
      </c>
      <c r="CT199" s="5">
        <f t="shared" si="181"/>
        <v>0.82247852902948548</v>
      </c>
      <c r="CU199" s="5">
        <f t="shared" si="182"/>
        <v>0.8474638061256623</v>
      </c>
      <c r="CV199" s="5">
        <f t="shared" si="183"/>
        <v>0.88370215850066514</v>
      </c>
    </row>
    <row r="200" spans="1:100" x14ac:dyDescent="0.25">
      <c r="A200" s="174" t="str">
        <f t="shared" si="150"/>
        <v>NNNN</v>
      </c>
      <c r="B200" s="174" t="str">
        <f t="shared" si="151"/>
        <v>NNNN</v>
      </c>
      <c r="C200" s="29" t="str">
        <f t="shared" si="152"/>
        <v>NN</v>
      </c>
      <c r="D200" s="29" t="str">
        <f t="shared" si="153"/>
        <v>N</v>
      </c>
      <c r="E200" s="29" t="str">
        <f t="shared" ref="E200:E263" si="190">IF(AND(D200="Y",K200="Y"),"Y","N")</f>
        <v>N</v>
      </c>
      <c r="F200" s="175" t="s">
        <v>5</v>
      </c>
      <c r="G200" s="175" t="s">
        <v>6</v>
      </c>
      <c r="H200" s="175" t="s">
        <v>8</v>
      </c>
      <c r="I200" s="176">
        <v>83</v>
      </c>
      <c r="J200" s="175" t="s">
        <v>5</v>
      </c>
      <c r="K200" s="175" t="s">
        <v>5</v>
      </c>
      <c r="L200" s="176">
        <v>1</v>
      </c>
      <c r="M200" s="176">
        <v>1</v>
      </c>
      <c r="N200" s="176">
        <v>1</v>
      </c>
      <c r="O200" s="176">
        <v>1</v>
      </c>
      <c r="P200" s="176">
        <v>1</v>
      </c>
      <c r="Q200" s="1"/>
      <c r="R200" s="13" t="s">
        <v>225</v>
      </c>
      <c r="S200" s="35">
        <v>14285</v>
      </c>
      <c r="T200" s="35">
        <v>11008</v>
      </c>
      <c r="U200" s="35">
        <v>13584</v>
      </c>
      <c r="V200" s="35">
        <v>13259</v>
      </c>
      <c r="W200" s="35">
        <v>14192</v>
      </c>
      <c r="X200" s="35"/>
      <c r="Y200" s="53">
        <f t="shared" si="154"/>
        <v>53</v>
      </c>
      <c r="Z200" s="52" t="str">
        <f t="shared" si="155"/>
        <v>FM</v>
      </c>
      <c r="AA200" s="52" t="str">
        <f t="shared" si="156"/>
        <v>FM</v>
      </c>
      <c r="AB200" s="1"/>
      <c r="AC200" s="128">
        <f t="shared" si="157"/>
        <v>3.9668721053774513E-3</v>
      </c>
      <c r="AD200" s="128">
        <f t="shared" si="158"/>
        <v>5.2721872009609478E-3</v>
      </c>
      <c r="AE200" s="128">
        <f t="shared" si="159"/>
        <v>4.347570046317752E-3</v>
      </c>
      <c r="AF200" s="128">
        <f t="shared" si="160"/>
        <v>4.3919665337383788E-3</v>
      </c>
      <c r="AG200" s="128">
        <f t="shared" si="161"/>
        <v>4.023459216689871E-3</v>
      </c>
      <c r="AI200" s="129">
        <f t="shared" si="189"/>
        <v>0.94699999999999995</v>
      </c>
      <c r="AJ200" s="51">
        <f t="shared" si="189"/>
        <v>0.98399999999999999</v>
      </c>
      <c r="AK200" s="48">
        <f t="shared" si="189"/>
        <v>0.86799999999999999</v>
      </c>
      <c r="AL200" s="51">
        <f t="shared" si="189"/>
        <v>0.90200000000000002</v>
      </c>
      <c r="AM200" s="49">
        <f t="shared" si="189"/>
        <v>0.92900000000000005</v>
      </c>
      <c r="AN200" s="15"/>
      <c r="AO200" s="106">
        <f t="shared" ref="AO200:AO263" si="191">AI200/$AI$346</f>
        <v>0.87732303119391142</v>
      </c>
      <c r="AP200" s="106">
        <f t="shared" ref="AP200:AP263" si="192">AJ200/$AJ$346</f>
        <v>0.92056044062486586</v>
      </c>
      <c r="AQ200" s="106">
        <f t="shared" ref="AQ200:AQ263" si="193">AK200/$AK$346</f>
        <v>0.81870569174035945</v>
      </c>
      <c r="AR200" s="106">
        <f t="shared" ref="AR200:AR263" si="194">AL200/AL$346</f>
        <v>0.85029182772563672</v>
      </c>
      <c r="AS200" s="106">
        <f t="shared" ref="AS200:AS263" si="195">AM200/AM$346</f>
        <v>0.88370215850066514</v>
      </c>
      <c r="AT200" s="15"/>
      <c r="AU200" s="106">
        <f t="shared" si="169"/>
        <v>-0.12267696880608858</v>
      </c>
      <c r="AV200" s="106">
        <f t="shared" si="170"/>
        <v>-7.9439559375134139E-2</v>
      </c>
      <c r="AW200" s="106">
        <f t="shared" si="171"/>
        <v>-0.18129430825964055</v>
      </c>
      <c r="AX200" s="106">
        <f t="shared" si="172"/>
        <v>-0.14970817227436328</v>
      </c>
      <c r="AY200" s="106">
        <f t="shared" si="173"/>
        <v>-0.11629784149933486</v>
      </c>
      <c r="AZ200" s="15"/>
      <c r="BA200" s="106">
        <f t="shared" si="162"/>
        <v>-0.12267696880608858</v>
      </c>
      <c r="BB200" s="106">
        <f t="shared" si="163"/>
        <v>-7.9439559375134139E-2</v>
      </c>
      <c r="BC200" s="106">
        <f t="shared" si="164"/>
        <v>-0.18129430825964055</v>
      </c>
      <c r="BD200" s="107">
        <f t="shared" si="165"/>
        <v>-0.14970817227436328</v>
      </c>
      <c r="BE200" s="106">
        <f t="shared" si="166"/>
        <v>-0.11629784149933486</v>
      </c>
      <c r="BF200" s="109"/>
      <c r="BG200" s="223" t="str">
        <f t="shared" si="167"/>
        <v>53XX</v>
      </c>
      <c r="BH200" s="106">
        <f t="shared" si="174"/>
        <v>0.87732303119391142</v>
      </c>
      <c r="BI200" s="106">
        <f t="shared" si="175"/>
        <v>0.92056044062486586</v>
      </c>
      <c r="BJ200" s="106">
        <f t="shared" si="176"/>
        <v>0.81870569174035945</v>
      </c>
      <c r="BK200" s="106">
        <f t="shared" si="177"/>
        <v>0.85029182772563672</v>
      </c>
      <c r="BL200" s="106">
        <f t="shared" si="178"/>
        <v>0.88370215850066514</v>
      </c>
      <c r="BM200" s="109"/>
      <c r="BN200" s="15">
        <f>IF($Z200="NN",VLOOKUP("N",ylfactors,MATCH(BN$7,'Proposed Factors'!$J$3:$P$3,0),FALSE),IF('Query Result 1'!$Y200&lt;49,VLOOKUP("YA",ylfactors,MATCH(BN$7,'Proposed Factors'!$J$3:$P$3,0),FALSE),VLOOKUP("YB",ylfactors,MATCH(BN$7,'Proposed Factors'!$J$3:$P$3,0),FALSE)))</f>
        <v>0.873</v>
      </c>
      <c r="BO200" s="15">
        <f>IF($Z200="NN",VLOOKUP("N",ylfactors,MATCH(BO$7,'Proposed Factors'!$J$3:$P$3,0),FALSE),IF('Query Result 1'!$Y200&lt;49,VLOOKUP("YA",ylfactors,MATCH(BO$7,'Proposed Factors'!$J$3:$P$3,0),FALSE),VLOOKUP("YB",ylfactors,MATCH(BO$7,'Proposed Factors'!$J$3:$P$3,0),FALSE)))</f>
        <v>0.76900000000000002</v>
      </c>
      <c r="BP200" s="15">
        <f>IF($Z200="NN",VLOOKUP("N",ylfactors,MATCH(BP$7,'Proposed Factors'!$J$3:$P$3,0),FALSE),IF('Query Result 1'!$Y200&lt;49,VLOOKUP("YA",ylfactors,MATCH(BP$7,'Proposed Factors'!$J$3:$P$3,0),FALSE),VLOOKUP("YB",ylfactors,MATCH(BP$7,'Proposed Factors'!$J$3:$P$3,0),FALSE)))</f>
        <v>0.95</v>
      </c>
      <c r="BQ200" s="15">
        <f>IF($Z200="NN",VLOOKUP("N",ylfactors,MATCH(BQ$7,'Proposed Factors'!$J$3:$P$3,0),FALSE),IF('Query Result 1'!$Y200&lt;49,VLOOKUP("YA",ylfactors,MATCH(BQ$7,'Proposed Factors'!$J$3:$P$3,0),FALSE),VLOOKUP("YB",ylfactors,MATCH(BQ$7,'Proposed Factors'!$J$3:$P$3,0),FALSE)))</f>
        <v>0.94299999999999995</v>
      </c>
      <c r="BR200" s="15">
        <f>IF($Z200="NN",VLOOKUP("N",ylfactors,MATCH(BR$7,'Proposed Factors'!$J$3:$P$3,0),FALSE),IF('Query Result 1'!$Y200&lt;49,VLOOKUP("YA",ylfactors,MATCH(BR$7,'Proposed Factors'!$J$3:$P$3,0),FALSE),VLOOKUP("YB",ylfactors,MATCH(BR$7,'Proposed Factors'!$J$3:$P$3,0),FALSE)))</f>
        <v>0.78800000000000003</v>
      </c>
      <c r="BS200" s="15"/>
      <c r="BT200" s="15" t="e">
        <f>IF($AA200="NN",1,IF($AA200="YY",VLOOKUP("YY",gsdfactors,MATCH(BT$7,'Proposed Factors'!$J$11:$P$11,0),FALSE),VLOOKUP(CONCATENATE($Z200,$AA200),gsdfactors,MATCH(BT$7,'Proposed Factors'!$J$11:$P$11,0),FALSE)))</f>
        <v>#N/A</v>
      </c>
      <c r="BU200" s="15" t="e">
        <f>IF($AA200="NN",1,IF($AA200="YY",VLOOKUP("YY",gsdfactors,MATCH(BU$7,'Proposed Factors'!$J$11:$P$11,0),FALSE),VLOOKUP(CONCATENATE($Z200,$AA200),gsdfactors,MATCH(BU$7,'Proposed Factors'!$J$11:$P$11,0),FALSE)))</f>
        <v>#N/A</v>
      </c>
      <c r="BV200" s="15" t="e">
        <f>IF($AA200="NN",1,IF($AA200="YY",VLOOKUP("YY",gsdfactors,MATCH(BV$7,'Proposed Factors'!$J$11:$P$11,0),FALSE),VLOOKUP(CONCATENATE($Z200,$AA200),gsdfactors,MATCH(BV$7,'Proposed Factors'!$J$11:$P$11,0),FALSE)))</f>
        <v>#N/A</v>
      </c>
      <c r="BW200" s="15" t="e">
        <f>IF($AA200="NN",1,IF($AA200="YY",VLOOKUP("YY",gsdfactors,MATCH(BW$7,'Proposed Factors'!$J$11:$P$11,0),FALSE),VLOOKUP(CONCATENATE($Z200,$AA200),gsdfactors,MATCH(BW$7,'Proposed Factors'!$J$11:$P$11,0),FALSE)))</f>
        <v>#N/A</v>
      </c>
      <c r="BX200" s="15" t="e">
        <f>IF($AA200="NN",1,IF($AA200="YY",VLOOKUP("YY",gsdfactors,MATCH(BX$7,'Proposed Factors'!$J$11:$P$11,0),FALSE),VLOOKUP(CONCATENATE($Z200,$AA200),gsdfactors,MATCH(BX$7,'Proposed Factors'!$J$11:$P$11,0),FALSE)))</f>
        <v>#N/A</v>
      </c>
      <c r="BZ200" s="55" t="e">
        <f t="shared" ref="BZ200:BZ263" si="196">PRODUCT(BH200,BN200,BT200)</f>
        <v>#N/A</v>
      </c>
      <c r="CA200" s="55" t="e">
        <f t="shared" ref="CA200:CA263" si="197">PRODUCT(BI200,BO200,BU200)</f>
        <v>#N/A</v>
      </c>
      <c r="CB200" s="55" t="e">
        <f t="shared" ref="CB200:CB263" si="198">PRODUCT(BJ200,BP200,BV200)</f>
        <v>#N/A</v>
      </c>
      <c r="CC200" s="55" t="e">
        <f t="shared" ref="CC200:CC263" si="199">PRODUCT(BK200,BQ200,BW200)</f>
        <v>#N/A</v>
      </c>
      <c r="CD200" s="55" t="e">
        <f t="shared" ref="CD200:CD263" si="200">PRODUCT(BL200,BR200,BX200)</f>
        <v>#N/A</v>
      </c>
      <c r="CF200" s="55" t="e">
        <f t="shared" ref="CF200:CF263" si="201">BZ200/BZ$345</f>
        <v>#N/A</v>
      </c>
      <c r="CG200" s="55" t="e">
        <f t="shared" ref="CG200:CG263" si="202">CA200/CA$345</f>
        <v>#N/A</v>
      </c>
      <c r="CH200" s="55" t="e">
        <f t="shared" ref="CH200:CH263" si="203">CB200/CB$345</f>
        <v>#N/A</v>
      </c>
      <c r="CI200" s="55" t="e">
        <f t="shared" ref="CI200:CI263" si="204">CC200/CC$345</f>
        <v>#N/A</v>
      </c>
      <c r="CJ200" s="55" t="e">
        <f t="shared" ref="CJ200:CJ263" si="205">CD200/CD$345</f>
        <v>#N/A</v>
      </c>
      <c r="CL200" s="55" t="str">
        <f t="shared" ref="CL200:CL263" si="206">IFERROR(CONCATENATE(Y200,Z200),"NNNN")</f>
        <v>53FM</v>
      </c>
      <c r="CM200" s="58">
        <f t="shared" ref="CM200:CM263" si="207">AC200</f>
        <v>3.9668721053774513E-3</v>
      </c>
      <c r="CN200" s="58">
        <f t="shared" ref="CN200:CN263" si="208">AD200</f>
        <v>5.2721872009609478E-3</v>
      </c>
      <c r="CO200" s="58">
        <f t="shared" ref="CO200:CO263" si="209">AE200</f>
        <v>4.347570046317752E-3</v>
      </c>
      <c r="CP200" s="58">
        <f t="shared" ref="CP200:CP263" si="210">AF200</f>
        <v>4.3919665337383788E-3</v>
      </c>
      <c r="CQ200" s="58">
        <f t="shared" ref="CQ200:CQ263" si="211">AG200</f>
        <v>4.023459216689871E-3</v>
      </c>
      <c r="CR200" s="5">
        <f t="shared" si="179"/>
        <v>0.87732303119391142</v>
      </c>
      <c r="CS200" s="5">
        <f t="shared" si="180"/>
        <v>0.92056044062486586</v>
      </c>
      <c r="CT200" s="5">
        <f t="shared" si="181"/>
        <v>0.81870569174035945</v>
      </c>
      <c r="CU200" s="5">
        <f t="shared" si="182"/>
        <v>0.85029182772563672</v>
      </c>
      <c r="CV200" s="5">
        <f t="shared" si="183"/>
        <v>0.88370215850066514</v>
      </c>
    </row>
    <row r="201" spans="1:100" x14ac:dyDescent="0.25">
      <c r="A201" s="174" t="str">
        <f t="shared" ref="A201:A264" si="212">IF(CONCATENATE(D201,E201)="NN","NNNN",CONCATENATE(D201,E201,C201))</f>
        <v>NNNN</v>
      </c>
      <c r="B201" s="174" t="str">
        <f t="shared" ref="B201:B264" si="213">IF(C201="NN","NNNN",CONCATENATE(IF(I201&gt;82,"83",I201),C201))</f>
        <v>NNNN</v>
      </c>
      <c r="C201" s="29" t="str">
        <f t="shared" ref="C201:C264" si="214">IF(F201="Y",CONCATENATE(G201,H201),"NN")</f>
        <v>NN</v>
      </c>
      <c r="D201" s="29" t="str">
        <f t="shared" ref="D201:D264" si="215">IF(AND(F201="Y",J201="Y",I201&lt;9),J201,"N")</f>
        <v>N</v>
      </c>
      <c r="E201" s="29" t="str">
        <f t="shared" si="190"/>
        <v>N</v>
      </c>
      <c r="F201" s="175" t="s">
        <v>5</v>
      </c>
      <c r="G201" s="175" t="s">
        <v>7</v>
      </c>
      <c r="H201" s="175" t="s">
        <v>7</v>
      </c>
      <c r="I201" s="176">
        <v>0</v>
      </c>
      <c r="J201" s="175" t="s">
        <v>5</v>
      </c>
      <c r="K201" s="175" t="s">
        <v>5</v>
      </c>
      <c r="L201" s="176">
        <v>156</v>
      </c>
      <c r="M201" s="176">
        <v>43</v>
      </c>
      <c r="N201" s="176">
        <v>117</v>
      </c>
      <c r="O201" s="176">
        <v>114</v>
      </c>
      <c r="P201" s="176">
        <v>143</v>
      </c>
      <c r="Q201" s="1"/>
      <c r="R201" s="13" t="s">
        <v>309</v>
      </c>
      <c r="S201" s="35">
        <v>6430</v>
      </c>
      <c r="T201" s="35">
        <v>4563</v>
      </c>
      <c r="U201" s="35">
        <v>5980</v>
      </c>
      <c r="V201" s="35">
        <v>5834</v>
      </c>
      <c r="W201" s="35">
        <v>6370</v>
      </c>
      <c r="X201" s="35"/>
      <c r="Y201" s="53">
        <f t="shared" ref="Y201:Y264" si="216">VALUE(LEFT($R201,LEN($R201)-2))</f>
        <v>53</v>
      </c>
      <c r="Z201" s="52" t="str">
        <f t="shared" ref="Z201:Z264" si="217">RIGHT(LEFT($R201,LEN($R201)),2)</f>
        <v>FS</v>
      </c>
      <c r="AA201" s="52" t="str">
        <f t="shared" ref="AA201:AA264" si="218">IF(Z201="NN","NN",LEFT(RIGHT($R201,2),2))</f>
        <v>FS</v>
      </c>
      <c r="AB201" s="1"/>
      <c r="AC201" s="128">
        <f t="shared" ref="AC201:AC264" si="219">S201/S$345</f>
        <v>1.7855784135510683E-3</v>
      </c>
      <c r="AD201" s="128">
        <f t="shared" ref="AD201:AD264" si="220">T201/T$345</f>
        <v>2.1854097200204219E-3</v>
      </c>
      <c r="AE201" s="128">
        <f t="shared" ref="AE201:AE264" si="221">U201/U$345</f>
        <v>1.9139037748071373E-3</v>
      </c>
      <c r="AF201" s="128">
        <f t="shared" ref="AF201:AF264" si="222">V201/V$345</f>
        <v>1.9324785246119392E-3</v>
      </c>
      <c r="AG201" s="128">
        <f t="shared" ref="AG201:AG264" si="223">W201/W$345</f>
        <v>1.8059072160593629E-3</v>
      </c>
      <c r="AI201" s="129">
        <f t="shared" si="189"/>
        <v>0.94699999999999995</v>
      </c>
      <c r="AJ201" s="51">
        <f t="shared" si="189"/>
        <v>0.98399999999999999</v>
      </c>
      <c r="AK201" s="48">
        <f t="shared" si="189"/>
        <v>0.86799999999999999</v>
      </c>
      <c r="AL201" s="51">
        <f t="shared" si="189"/>
        <v>0.90200000000000002</v>
      </c>
      <c r="AM201" s="49">
        <f t="shared" si="189"/>
        <v>0.92900000000000005</v>
      </c>
      <c r="AN201" s="15"/>
      <c r="AO201" s="106">
        <f t="shared" si="191"/>
        <v>0.87732303119391142</v>
      </c>
      <c r="AP201" s="106">
        <f t="shared" si="192"/>
        <v>0.92056044062486586</v>
      </c>
      <c r="AQ201" s="106">
        <f t="shared" si="193"/>
        <v>0.81870569174035945</v>
      </c>
      <c r="AR201" s="106">
        <f t="shared" si="194"/>
        <v>0.85029182772563672</v>
      </c>
      <c r="AS201" s="106">
        <f t="shared" si="195"/>
        <v>0.88370215850066514</v>
      </c>
      <c r="AT201" s="15"/>
      <c r="AU201" s="106">
        <f t="shared" si="169"/>
        <v>-0.12267696880608858</v>
      </c>
      <c r="AV201" s="106">
        <f t="shared" si="170"/>
        <v>-7.9439559375134139E-2</v>
      </c>
      <c r="AW201" s="106">
        <f t="shared" si="171"/>
        <v>-0.18129430825964055</v>
      </c>
      <c r="AX201" s="106">
        <f t="shared" si="172"/>
        <v>-0.14970817227436328</v>
      </c>
      <c r="AY201" s="106">
        <f t="shared" si="173"/>
        <v>-0.11629784149933486</v>
      </c>
      <c r="AZ201" s="15"/>
      <c r="BA201" s="106">
        <f t="shared" ref="BA201:BA264" si="224">AU201*AU$346</f>
        <v>-0.12267696880608858</v>
      </c>
      <c r="BB201" s="106">
        <f t="shared" ref="BB201:BB264" si="225">AV201*AV$346</f>
        <v>-7.9439559375134139E-2</v>
      </c>
      <c r="BC201" s="106">
        <f t="shared" ref="BC201:BC264" si="226">AW201*$AW$346</f>
        <v>-0.18129430825964055</v>
      </c>
      <c r="BD201" s="107">
        <f t="shared" ref="BD201:BD264" si="227">AX201*AX$346</f>
        <v>-0.14970817227436328</v>
      </c>
      <c r="BE201" s="106">
        <f t="shared" ref="BE201:BE264" si="228">AY201*AY$346</f>
        <v>-0.11629784149933486</v>
      </c>
      <c r="BF201" s="109"/>
      <c r="BG201" s="223" t="str">
        <f t="shared" ref="BG201:BG264" si="229">CONCATENATE(Y201,IFERROR(IF(Y201&lt;15,Z201,"XX"),"NNX"))</f>
        <v>53XX</v>
      </c>
      <c r="BH201" s="106">
        <f t="shared" si="174"/>
        <v>0.87732303119391142</v>
      </c>
      <c r="BI201" s="106">
        <f t="shared" si="175"/>
        <v>0.92056044062486586</v>
      </c>
      <c r="BJ201" s="106">
        <f t="shared" si="176"/>
        <v>0.81870569174035945</v>
      </c>
      <c r="BK201" s="106">
        <f t="shared" si="177"/>
        <v>0.85029182772563672</v>
      </c>
      <c r="BL201" s="106">
        <f t="shared" si="178"/>
        <v>0.88370215850066514</v>
      </c>
      <c r="BM201" s="109"/>
      <c r="BN201" s="15">
        <f>IF($Z201="NN",VLOOKUP("N",ylfactors,MATCH(BN$7,'Proposed Factors'!$J$3:$P$3,0),FALSE),IF('Query Result 1'!$Y201&lt;49,VLOOKUP("YA",ylfactors,MATCH(BN$7,'Proposed Factors'!$J$3:$P$3,0),FALSE),VLOOKUP("YB",ylfactors,MATCH(BN$7,'Proposed Factors'!$J$3:$P$3,0),FALSE)))</f>
        <v>0.873</v>
      </c>
      <c r="BO201" s="15">
        <f>IF($Z201="NN",VLOOKUP("N",ylfactors,MATCH(BO$7,'Proposed Factors'!$J$3:$P$3,0),FALSE),IF('Query Result 1'!$Y201&lt;49,VLOOKUP("YA",ylfactors,MATCH(BO$7,'Proposed Factors'!$J$3:$P$3,0),FALSE),VLOOKUP("YB",ylfactors,MATCH(BO$7,'Proposed Factors'!$J$3:$P$3,0),FALSE)))</f>
        <v>0.76900000000000002</v>
      </c>
      <c r="BP201" s="15">
        <f>IF($Z201="NN",VLOOKUP("N",ylfactors,MATCH(BP$7,'Proposed Factors'!$J$3:$P$3,0),FALSE),IF('Query Result 1'!$Y201&lt;49,VLOOKUP("YA",ylfactors,MATCH(BP$7,'Proposed Factors'!$J$3:$P$3,0),FALSE),VLOOKUP("YB",ylfactors,MATCH(BP$7,'Proposed Factors'!$J$3:$P$3,0),FALSE)))</f>
        <v>0.95</v>
      </c>
      <c r="BQ201" s="15">
        <f>IF($Z201="NN",VLOOKUP("N",ylfactors,MATCH(BQ$7,'Proposed Factors'!$J$3:$P$3,0),FALSE),IF('Query Result 1'!$Y201&lt;49,VLOOKUP("YA",ylfactors,MATCH(BQ$7,'Proposed Factors'!$J$3:$P$3,0),FALSE),VLOOKUP("YB",ylfactors,MATCH(BQ$7,'Proposed Factors'!$J$3:$P$3,0),FALSE)))</f>
        <v>0.94299999999999995</v>
      </c>
      <c r="BR201" s="15">
        <f>IF($Z201="NN",VLOOKUP("N",ylfactors,MATCH(BR$7,'Proposed Factors'!$J$3:$P$3,0),FALSE),IF('Query Result 1'!$Y201&lt;49,VLOOKUP("YA",ylfactors,MATCH(BR$7,'Proposed Factors'!$J$3:$P$3,0),FALSE),VLOOKUP("YB",ylfactors,MATCH(BR$7,'Proposed Factors'!$J$3:$P$3,0),FALSE)))</f>
        <v>0.78800000000000003</v>
      </c>
      <c r="BS201" s="15"/>
      <c r="BT201" s="15" t="e">
        <f>IF($AA201="NN",1,IF($AA201="YY",VLOOKUP("YY",gsdfactors,MATCH(BT$7,'Proposed Factors'!$J$11:$P$11,0),FALSE),VLOOKUP(CONCATENATE($Z201,$AA201),gsdfactors,MATCH(BT$7,'Proposed Factors'!$J$11:$P$11,0),FALSE)))</f>
        <v>#N/A</v>
      </c>
      <c r="BU201" s="15" t="e">
        <f>IF($AA201="NN",1,IF($AA201="YY",VLOOKUP("YY",gsdfactors,MATCH(BU$7,'Proposed Factors'!$J$11:$P$11,0),FALSE),VLOOKUP(CONCATENATE($Z201,$AA201),gsdfactors,MATCH(BU$7,'Proposed Factors'!$J$11:$P$11,0),FALSE)))</f>
        <v>#N/A</v>
      </c>
      <c r="BV201" s="15" t="e">
        <f>IF($AA201="NN",1,IF($AA201="YY",VLOOKUP("YY",gsdfactors,MATCH(BV$7,'Proposed Factors'!$J$11:$P$11,0),FALSE),VLOOKUP(CONCATENATE($Z201,$AA201),gsdfactors,MATCH(BV$7,'Proposed Factors'!$J$11:$P$11,0),FALSE)))</f>
        <v>#N/A</v>
      </c>
      <c r="BW201" s="15" t="e">
        <f>IF($AA201="NN",1,IF($AA201="YY",VLOOKUP("YY",gsdfactors,MATCH(BW$7,'Proposed Factors'!$J$11:$P$11,0),FALSE),VLOOKUP(CONCATENATE($Z201,$AA201),gsdfactors,MATCH(BW$7,'Proposed Factors'!$J$11:$P$11,0),FALSE)))</f>
        <v>#N/A</v>
      </c>
      <c r="BX201" s="15" t="e">
        <f>IF($AA201="NN",1,IF($AA201="YY",VLOOKUP("YY",gsdfactors,MATCH(BX$7,'Proposed Factors'!$J$11:$P$11,0),FALSE),VLOOKUP(CONCATENATE($Z201,$AA201),gsdfactors,MATCH(BX$7,'Proposed Factors'!$J$11:$P$11,0),FALSE)))</f>
        <v>#N/A</v>
      </c>
      <c r="BZ201" s="55" t="e">
        <f t="shared" si="196"/>
        <v>#N/A</v>
      </c>
      <c r="CA201" s="55" t="e">
        <f t="shared" si="197"/>
        <v>#N/A</v>
      </c>
      <c r="CB201" s="55" t="e">
        <f t="shared" si="198"/>
        <v>#N/A</v>
      </c>
      <c r="CC201" s="55" t="e">
        <f t="shared" si="199"/>
        <v>#N/A</v>
      </c>
      <c r="CD201" s="55" t="e">
        <f t="shared" si="200"/>
        <v>#N/A</v>
      </c>
      <c r="CF201" s="55" t="e">
        <f t="shared" si="201"/>
        <v>#N/A</v>
      </c>
      <c r="CG201" s="55" t="e">
        <f t="shared" si="202"/>
        <v>#N/A</v>
      </c>
      <c r="CH201" s="55" t="e">
        <f t="shared" si="203"/>
        <v>#N/A</v>
      </c>
      <c r="CI201" s="55" t="e">
        <f t="shared" si="204"/>
        <v>#N/A</v>
      </c>
      <c r="CJ201" s="55" t="e">
        <f t="shared" si="205"/>
        <v>#N/A</v>
      </c>
      <c r="CL201" s="55" t="str">
        <f t="shared" si="206"/>
        <v>53FS</v>
      </c>
      <c r="CM201" s="58">
        <f t="shared" si="207"/>
        <v>1.7855784135510683E-3</v>
      </c>
      <c r="CN201" s="58">
        <f t="shared" si="208"/>
        <v>2.1854097200204219E-3</v>
      </c>
      <c r="CO201" s="58">
        <f t="shared" si="209"/>
        <v>1.9139037748071373E-3</v>
      </c>
      <c r="CP201" s="58">
        <f t="shared" si="210"/>
        <v>1.9324785246119392E-3</v>
      </c>
      <c r="CQ201" s="58">
        <f t="shared" si="211"/>
        <v>1.8059072160593629E-3</v>
      </c>
      <c r="CR201" s="5">
        <f t="shared" si="179"/>
        <v>0.87732303119391142</v>
      </c>
      <c r="CS201" s="5">
        <f t="shared" si="180"/>
        <v>0.92056044062486586</v>
      </c>
      <c r="CT201" s="5">
        <f t="shared" si="181"/>
        <v>0.81870569174035945</v>
      </c>
      <c r="CU201" s="5">
        <f t="shared" si="182"/>
        <v>0.85029182772563672</v>
      </c>
      <c r="CV201" s="5">
        <f t="shared" si="183"/>
        <v>0.88370215850066514</v>
      </c>
    </row>
    <row r="202" spans="1:100" x14ac:dyDescent="0.25">
      <c r="A202" s="174" t="str">
        <f t="shared" si="212"/>
        <v>NNNN</v>
      </c>
      <c r="B202" s="174" t="str">
        <f t="shared" si="213"/>
        <v>NNNN</v>
      </c>
      <c r="C202" s="29" t="str">
        <f t="shared" si="214"/>
        <v>NN</v>
      </c>
      <c r="D202" s="29" t="str">
        <f t="shared" si="215"/>
        <v>N</v>
      </c>
      <c r="E202" s="29" t="str">
        <f t="shared" si="190"/>
        <v>N</v>
      </c>
      <c r="F202" s="175" t="s">
        <v>5</v>
      </c>
      <c r="G202" s="175" t="s">
        <v>7</v>
      </c>
      <c r="H202" s="175" t="s">
        <v>7</v>
      </c>
      <c r="I202" s="176">
        <v>1</v>
      </c>
      <c r="J202" s="175" t="s">
        <v>5</v>
      </c>
      <c r="K202" s="175" t="s">
        <v>5</v>
      </c>
      <c r="L202" s="176">
        <v>636</v>
      </c>
      <c r="M202" s="176">
        <v>164</v>
      </c>
      <c r="N202" s="176">
        <v>481</v>
      </c>
      <c r="O202" s="176">
        <v>468</v>
      </c>
      <c r="P202" s="176">
        <v>583</v>
      </c>
      <c r="Q202" s="1"/>
      <c r="R202" s="13" t="s">
        <v>393</v>
      </c>
      <c r="S202" s="35">
        <v>14588</v>
      </c>
      <c r="T202" s="35">
        <v>10809</v>
      </c>
      <c r="U202" s="35">
        <v>13382</v>
      </c>
      <c r="V202" s="35">
        <v>12935</v>
      </c>
      <c r="W202" s="35">
        <v>14419</v>
      </c>
      <c r="X202" s="35"/>
      <c r="Y202" s="53">
        <f t="shared" si="216"/>
        <v>53</v>
      </c>
      <c r="Z202" s="52" t="str">
        <f t="shared" si="217"/>
        <v>MM</v>
      </c>
      <c r="AA202" s="52" t="str">
        <f t="shared" si="218"/>
        <v>MM</v>
      </c>
      <c r="AB202" s="1"/>
      <c r="AC202" s="128">
        <f t="shared" si="219"/>
        <v>4.0510136698107286E-3</v>
      </c>
      <c r="AD202" s="128">
        <f t="shared" si="220"/>
        <v>5.1768778574842736E-3</v>
      </c>
      <c r="AE202" s="128">
        <f t="shared" si="221"/>
        <v>4.2829197850282798E-3</v>
      </c>
      <c r="AF202" s="128">
        <f t="shared" si="222"/>
        <v>4.2846434206128617E-3</v>
      </c>
      <c r="AG202" s="128">
        <f t="shared" si="223"/>
        <v>4.0878141520188311E-3</v>
      </c>
      <c r="AI202" s="129">
        <f t="shared" si="189"/>
        <v>0.94699999999999995</v>
      </c>
      <c r="AJ202" s="51">
        <f t="shared" si="189"/>
        <v>0.98399999999999999</v>
      </c>
      <c r="AK202" s="48">
        <f t="shared" si="189"/>
        <v>0.86799999999999999</v>
      </c>
      <c r="AL202" s="51">
        <f t="shared" si="189"/>
        <v>0.90200000000000002</v>
      </c>
      <c r="AM202" s="49">
        <f t="shared" si="189"/>
        <v>0.92900000000000005</v>
      </c>
      <c r="AN202" s="15"/>
      <c r="AO202" s="106">
        <f t="shared" si="191"/>
        <v>0.87732303119391142</v>
      </c>
      <c r="AP202" s="106">
        <f t="shared" si="192"/>
        <v>0.92056044062486586</v>
      </c>
      <c r="AQ202" s="106">
        <f t="shared" si="193"/>
        <v>0.81870569174035945</v>
      </c>
      <c r="AR202" s="106">
        <f t="shared" si="194"/>
        <v>0.85029182772563672</v>
      </c>
      <c r="AS202" s="106">
        <f t="shared" si="195"/>
        <v>0.88370215850066514</v>
      </c>
      <c r="AT202" s="15"/>
      <c r="AU202" s="106">
        <f t="shared" ref="AU202:AU265" si="230">AO202-1</f>
        <v>-0.12267696880608858</v>
      </c>
      <c r="AV202" s="106">
        <f t="shared" ref="AV202:AV265" si="231">AP202-1</f>
        <v>-7.9439559375134139E-2</v>
      </c>
      <c r="AW202" s="106">
        <f t="shared" ref="AW202:AW265" si="232">AQ202-1</f>
        <v>-0.18129430825964055</v>
      </c>
      <c r="AX202" s="106">
        <f t="shared" ref="AX202:AX265" si="233">AR202-1</f>
        <v>-0.14970817227436328</v>
      </c>
      <c r="AY202" s="106">
        <f t="shared" ref="AY202:AY265" si="234">AS202-1</f>
        <v>-0.11629784149933486</v>
      </c>
      <c r="AZ202" s="15"/>
      <c r="BA202" s="106">
        <f t="shared" si="224"/>
        <v>-0.12267696880608858</v>
      </c>
      <c r="BB202" s="106">
        <f t="shared" si="225"/>
        <v>-7.9439559375134139E-2</v>
      </c>
      <c r="BC202" s="106">
        <f t="shared" si="226"/>
        <v>-0.18129430825964055</v>
      </c>
      <c r="BD202" s="107">
        <f t="shared" si="227"/>
        <v>-0.14970817227436328</v>
      </c>
      <c r="BE202" s="106">
        <f t="shared" si="228"/>
        <v>-0.11629784149933486</v>
      </c>
      <c r="BF202" s="109"/>
      <c r="BG202" s="223" t="str">
        <f t="shared" si="229"/>
        <v>53XX</v>
      </c>
      <c r="BH202" s="106">
        <f t="shared" ref="BH202:BH265" si="235">BA202+1</f>
        <v>0.87732303119391142</v>
      </c>
      <c r="BI202" s="106">
        <f t="shared" ref="BI202:BI265" si="236">BB202+1</f>
        <v>0.92056044062486586</v>
      </c>
      <c r="BJ202" s="106">
        <f t="shared" ref="BJ202:BJ265" si="237">BC202+1</f>
        <v>0.81870569174035945</v>
      </c>
      <c r="BK202" s="106">
        <f t="shared" ref="BK202:BK265" si="238">BD202+1</f>
        <v>0.85029182772563672</v>
      </c>
      <c r="BL202" s="106">
        <f t="shared" ref="BL202:BL265" si="239">BE202+1</f>
        <v>0.88370215850066514</v>
      </c>
      <c r="BM202" s="109"/>
      <c r="BN202" s="15">
        <f>IF($Z202="NN",VLOOKUP("N",ylfactors,MATCH(BN$7,'Proposed Factors'!$J$3:$P$3,0),FALSE),IF('Query Result 1'!$Y202&lt;49,VLOOKUP("YA",ylfactors,MATCH(BN$7,'Proposed Factors'!$J$3:$P$3,0),FALSE),VLOOKUP("YB",ylfactors,MATCH(BN$7,'Proposed Factors'!$J$3:$P$3,0),FALSE)))</f>
        <v>0.873</v>
      </c>
      <c r="BO202" s="15">
        <f>IF($Z202="NN",VLOOKUP("N",ylfactors,MATCH(BO$7,'Proposed Factors'!$J$3:$P$3,0),FALSE),IF('Query Result 1'!$Y202&lt;49,VLOOKUP("YA",ylfactors,MATCH(BO$7,'Proposed Factors'!$J$3:$P$3,0),FALSE),VLOOKUP("YB",ylfactors,MATCH(BO$7,'Proposed Factors'!$J$3:$P$3,0),FALSE)))</f>
        <v>0.76900000000000002</v>
      </c>
      <c r="BP202" s="15">
        <f>IF($Z202="NN",VLOOKUP("N",ylfactors,MATCH(BP$7,'Proposed Factors'!$J$3:$P$3,0),FALSE),IF('Query Result 1'!$Y202&lt;49,VLOOKUP("YA",ylfactors,MATCH(BP$7,'Proposed Factors'!$J$3:$P$3,0),FALSE),VLOOKUP("YB",ylfactors,MATCH(BP$7,'Proposed Factors'!$J$3:$P$3,0),FALSE)))</f>
        <v>0.95</v>
      </c>
      <c r="BQ202" s="15">
        <f>IF($Z202="NN",VLOOKUP("N",ylfactors,MATCH(BQ$7,'Proposed Factors'!$J$3:$P$3,0),FALSE),IF('Query Result 1'!$Y202&lt;49,VLOOKUP("YA",ylfactors,MATCH(BQ$7,'Proposed Factors'!$J$3:$P$3,0),FALSE),VLOOKUP("YB",ylfactors,MATCH(BQ$7,'Proposed Factors'!$J$3:$P$3,0),FALSE)))</f>
        <v>0.94299999999999995</v>
      </c>
      <c r="BR202" s="15">
        <f>IF($Z202="NN",VLOOKUP("N",ylfactors,MATCH(BR$7,'Proposed Factors'!$J$3:$P$3,0),FALSE),IF('Query Result 1'!$Y202&lt;49,VLOOKUP("YA",ylfactors,MATCH(BR$7,'Proposed Factors'!$J$3:$P$3,0),FALSE),VLOOKUP("YB",ylfactors,MATCH(BR$7,'Proposed Factors'!$J$3:$P$3,0),FALSE)))</f>
        <v>0.78800000000000003</v>
      </c>
      <c r="BS202" s="15"/>
      <c r="BT202" s="15" t="e">
        <f>IF($AA202="NN",1,IF($AA202="YY",VLOOKUP("YY",gsdfactors,MATCH(BT$7,'Proposed Factors'!$J$11:$P$11,0),FALSE),VLOOKUP(CONCATENATE($Z202,$AA202),gsdfactors,MATCH(BT$7,'Proposed Factors'!$J$11:$P$11,0),FALSE)))</f>
        <v>#N/A</v>
      </c>
      <c r="BU202" s="15" t="e">
        <f>IF($AA202="NN",1,IF($AA202="YY",VLOOKUP("YY",gsdfactors,MATCH(BU$7,'Proposed Factors'!$J$11:$P$11,0),FALSE),VLOOKUP(CONCATENATE($Z202,$AA202),gsdfactors,MATCH(BU$7,'Proposed Factors'!$J$11:$P$11,0),FALSE)))</f>
        <v>#N/A</v>
      </c>
      <c r="BV202" s="15" t="e">
        <f>IF($AA202="NN",1,IF($AA202="YY",VLOOKUP("YY",gsdfactors,MATCH(BV$7,'Proposed Factors'!$J$11:$P$11,0),FALSE),VLOOKUP(CONCATENATE($Z202,$AA202),gsdfactors,MATCH(BV$7,'Proposed Factors'!$J$11:$P$11,0),FALSE)))</f>
        <v>#N/A</v>
      </c>
      <c r="BW202" s="15" t="e">
        <f>IF($AA202="NN",1,IF($AA202="YY",VLOOKUP("YY",gsdfactors,MATCH(BW$7,'Proposed Factors'!$J$11:$P$11,0),FALSE),VLOOKUP(CONCATENATE($Z202,$AA202),gsdfactors,MATCH(BW$7,'Proposed Factors'!$J$11:$P$11,0),FALSE)))</f>
        <v>#N/A</v>
      </c>
      <c r="BX202" s="15" t="e">
        <f>IF($AA202="NN",1,IF($AA202="YY",VLOOKUP("YY",gsdfactors,MATCH(BX$7,'Proposed Factors'!$J$11:$P$11,0),FALSE),VLOOKUP(CONCATENATE($Z202,$AA202),gsdfactors,MATCH(BX$7,'Proposed Factors'!$J$11:$P$11,0),FALSE)))</f>
        <v>#N/A</v>
      </c>
      <c r="BZ202" s="55" t="e">
        <f t="shared" si="196"/>
        <v>#N/A</v>
      </c>
      <c r="CA202" s="55" t="e">
        <f t="shared" si="197"/>
        <v>#N/A</v>
      </c>
      <c r="CB202" s="55" t="e">
        <f t="shared" si="198"/>
        <v>#N/A</v>
      </c>
      <c r="CC202" s="55" t="e">
        <f t="shared" si="199"/>
        <v>#N/A</v>
      </c>
      <c r="CD202" s="55" t="e">
        <f t="shared" si="200"/>
        <v>#N/A</v>
      </c>
      <c r="CF202" s="55" t="e">
        <f t="shared" si="201"/>
        <v>#N/A</v>
      </c>
      <c r="CG202" s="55" t="e">
        <f t="shared" si="202"/>
        <v>#N/A</v>
      </c>
      <c r="CH202" s="55" t="e">
        <f t="shared" si="203"/>
        <v>#N/A</v>
      </c>
      <c r="CI202" s="55" t="e">
        <f t="shared" si="204"/>
        <v>#N/A</v>
      </c>
      <c r="CJ202" s="55" t="e">
        <f t="shared" si="205"/>
        <v>#N/A</v>
      </c>
      <c r="CL202" s="55" t="str">
        <f t="shared" si="206"/>
        <v>53MM</v>
      </c>
      <c r="CM202" s="58">
        <f t="shared" si="207"/>
        <v>4.0510136698107286E-3</v>
      </c>
      <c r="CN202" s="58">
        <f t="shared" si="208"/>
        <v>5.1768778574842736E-3</v>
      </c>
      <c r="CO202" s="58">
        <f t="shared" si="209"/>
        <v>4.2829197850282798E-3</v>
      </c>
      <c r="CP202" s="58">
        <f t="shared" si="210"/>
        <v>4.2846434206128617E-3</v>
      </c>
      <c r="CQ202" s="58">
        <f t="shared" si="211"/>
        <v>4.0878141520188311E-3</v>
      </c>
      <c r="CR202" s="5">
        <f t="shared" ref="CR202:CR265" si="240">BH202</f>
        <v>0.87732303119391142</v>
      </c>
      <c r="CS202" s="5">
        <f t="shared" ref="CS202:CS265" si="241">BI202</f>
        <v>0.92056044062486586</v>
      </c>
      <c r="CT202" s="5">
        <f t="shared" ref="CT202:CT265" si="242">BJ202</f>
        <v>0.81870569174035945</v>
      </c>
      <c r="CU202" s="5">
        <f t="shared" ref="CU202:CU265" si="243">BK202</f>
        <v>0.85029182772563672</v>
      </c>
      <c r="CV202" s="5">
        <f t="shared" ref="CV202:CV265" si="244">BL202</f>
        <v>0.88370215850066514</v>
      </c>
    </row>
    <row r="203" spans="1:100" x14ac:dyDescent="0.25">
      <c r="A203" s="174" t="str">
        <f t="shared" si="212"/>
        <v>NNNN</v>
      </c>
      <c r="B203" s="174" t="str">
        <f t="shared" si="213"/>
        <v>NNNN</v>
      </c>
      <c r="C203" s="29" t="str">
        <f t="shared" si="214"/>
        <v>NN</v>
      </c>
      <c r="D203" s="29" t="str">
        <f t="shared" si="215"/>
        <v>N</v>
      </c>
      <c r="E203" s="29" t="str">
        <f t="shared" si="190"/>
        <v>N</v>
      </c>
      <c r="F203" s="175" t="s">
        <v>5</v>
      </c>
      <c r="G203" s="175" t="s">
        <v>7</v>
      </c>
      <c r="H203" s="175" t="s">
        <v>7</v>
      </c>
      <c r="I203" s="176">
        <v>1</v>
      </c>
      <c r="J203" s="175" t="s">
        <v>5</v>
      </c>
      <c r="K203" s="175" t="s">
        <v>9</v>
      </c>
      <c r="L203" s="176">
        <v>1</v>
      </c>
      <c r="M203" s="176">
        <v>1</v>
      </c>
      <c r="N203" s="176">
        <v>1</v>
      </c>
      <c r="O203" s="176">
        <v>1</v>
      </c>
      <c r="P203" s="176">
        <v>1</v>
      </c>
      <c r="Q203" s="1"/>
      <c r="R203" s="13" t="s">
        <v>477</v>
      </c>
      <c r="S203" s="35">
        <v>4384</v>
      </c>
      <c r="T203" s="35">
        <v>2764</v>
      </c>
      <c r="U203" s="35">
        <v>3683</v>
      </c>
      <c r="V203" s="35">
        <v>3472</v>
      </c>
      <c r="W203" s="35">
        <v>4276</v>
      </c>
      <c r="X203" s="35"/>
      <c r="Y203" s="53">
        <f t="shared" si="216"/>
        <v>53</v>
      </c>
      <c r="Z203" s="52" t="str">
        <f t="shared" si="217"/>
        <v>MS</v>
      </c>
      <c r="AA203" s="52" t="str">
        <f t="shared" si="218"/>
        <v>MS</v>
      </c>
      <c r="AB203" s="1"/>
      <c r="AC203" s="128">
        <f t="shared" si="219"/>
        <v>1.2174145824273535E-3</v>
      </c>
      <c r="AD203" s="128">
        <f t="shared" si="220"/>
        <v>1.3237940973343078E-3</v>
      </c>
      <c r="AE203" s="128">
        <f t="shared" si="221"/>
        <v>1.178747090738242E-3</v>
      </c>
      <c r="AF203" s="128">
        <f t="shared" si="222"/>
        <v>1.1500797801598651E-3</v>
      </c>
      <c r="AG203" s="128">
        <f t="shared" si="223"/>
        <v>1.2122542002935379E-3</v>
      </c>
      <c r="AI203" s="129">
        <f t="shared" si="189"/>
        <v>0.94699999999999995</v>
      </c>
      <c r="AJ203" s="51">
        <f t="shared" si="189"/>
        <v>0.98399999999999999</v>
      </c>
      <c r="AK203" s="48">
        <f t="shared" si="189"/>
        <v>0.86799999999999999</v>
      </c>
      <c r="AL203" s="51">
        <f t="shared" si="189"/>
        <v>0.90200000000000002</v>
      </c>
      <c r="AM203" s="49">
        <f t="shared" si="189"/>
        <v>0.92900000000000005</v>
      </c>
      <c r="AN203" s="15"/>
      <c r="AO203" s="106">
        <f t="shared" si="191"/>
        <v>0.87732303119391142</v>
      </c>
      <c r="AP203" s="106">
        <f t="shared" si="192"/>
        <v>0.92056044062486586</v>
      </c>
      <c r="AQ203" s="106">
        <f t="shared" si="193"/>
        <v>0.81870569174035945</v>
      </c>
      <c r="AR203" s="106">
        <f t="shared" si="194"/>
        <v>0.85029182772563672</v>
      </c>
      <c r="AS203" s="106">
        <f t="shared" si="195"/>
        <v>0.88370215850066514</v>
      </c>
      <c r="AT203" s="15"/>
      <c r="AU203" s="106">
        <f t="shared" si="230"/>
        <v>-0.12267696880608858</v>
      </c>
      <c r="AV203" s="106">
        <f t="shared" si="231"/>
        <v>-7.9439559375134139E-2</v>
      </c>
      <c r="AW203" s="106">
        <f t="shared" si="232"/>
        <v>-0.18129430825964055</v>
      </c>
      <c r="AX203" s="106">
        <f t="shared" si="233"/>
        <v>-0.14970817227436328</v>
      </c>
      <c r="AY203" s="106">
        <f t="shared" si="234"/>
        <v>-0.11629784149933486</v>
      </c>
      <c r="AZ203" s="15"/>
      <c r="BA203" s="106">
        <f t="shared" si="224"/>
        <v>-0.12267696880608858</v>
      </c>
      <c r="BB203" s="106">
        <f t="shared" si="225"/>
        <v>-7.9439559375134139E-2</v>
      </c>
      <c r="BC203" s="106">
        <f t="shared" si="226"/>
        <v>-0.18129430825964055</v>
      </c>
      <c r="BD203" s="107">
        <f t="shared" si="227"/>
        <v>-0.14970817227436328</v>
      </c>
      <c r="BE203" s="106">
        <f t="shared" si="228"/>
        <v>-0.11629784149933486</v>
      </c>
      <c r="BF203" s="109"/>
      <c r="BG203" s="223" t="str">
        <f t="shared" si="229"/>
        <v>53XX</v>
      </c>
      <c r="BH203" s="106">
        <f t="shared" si="235"/>
        <v>0.87732303119391142</v>
      </c>
      <c r="BI203" s="106">
        <f t="shared" si="236"/>
        <v>0.92056044062486586</v>
      </c>
      <c r="BJ203" s="106">
        <f t="shared" si="237"/>
        <v>0.81870569174035945</v>
      </c>
      <c r="BK203" s="106">
        <f t="shared" si="238"/>
        <v>0.85029182772563672</v>
      </c>
      <c r="BL203" s="106">
        <f t="shared" si="239"/>
        <v>0.88370215850066514</v>
      </c>
      <c r="BM203" s="109"/>
      <c r="BN203" s="15">
        <f>IF($Z203="NN",VLOOKUP("N",ylfactors,MATCH(BN$7,'Proposed Factors'!$J$3:$P$3,0),FALSE),IF('Query Result 1'!$Y203&lt;49,VLOOKUP("YA",ylfactors,MATCH(BN$7,'Proposed Factors'!$J$3:$P$3,0),FALSE),VLOOKUP("YB",ylfactors,MATCH(BN$7,'Proposed Factors'!$J$3:$P$3,0),FALSE)))</f>
        <v>0.873</v>
      </c>
      <c r="BO203" s="15">
        <f>IF($Z203="NN",VLOOKUP("N",ylfactors,MATCH(BO$7,'Proposed Factors'!$J$3:$P$3,0),FALSE),IF('Query Result 1'!$Y203&lt;49,VLOOKUP("YA",ylfactors,MATCH(BO$7,'Proposed Factors'!$J$3:$P$3,0),FALSE),VLOOKUP("YB",ylfactors,MATCH(BO$7,'Proposed Factors'!$J$3:$P$3,0),FALSE)))</f>
        <v>0.76900000000000002</v>
      </c>
      <c r="BP203" s="15">
        <f>IF($Z203="NN",VLOOKUP("N",ylfactors,MATCH(BP$7,'Proposed Factors'!$J$3:$P$3,0),FALSE),IF('Query Result 1'!$Y203&lt;49,VLOOKUP("YA",ylfactors,MATCH(BP$7,'Proposed Factors'!$J$3:$P$3,0),FALSE),VLOOKUP("YB",ylfactors,MATCH(BP$7,'Proposed Factors'!$J$3:$P$3,0),FALSE)))</f>
        <v>0.95</v>
      </c>
      <c r="BQ203" s="15">
        <f>IF($Z203="NN",VLOOKUP("N",ylfactors,MATCH(BQ$7,'Proposed Factors'!$J$3:$P$3,0),FALSE),IF('Query Result 1'!$Y203&lt;49,VLOOKUP("YA",ylfactors,MATCH(BQ$7,'Proposed Factors'!$J$3:$P$3,0),FALSE),VLOOKUP("YB",ylfactors,MATCH(BQ$7,'Proposed Factors'!$J$3:$P$3,0),FALSE)))</f>
        <v>0.94299999999999995</v>
      </c>
      <c r="BR203" s="15">
        <f>IF($Z203="NN",VLOOKUP("N",ylfactors,MATCH(BR$7,'Proposed Factors'!$J$3:$P$3,0),FALSE),IF('Query Result 1'!$Y203&lt;49,VLOOKUP("YA",ylfactors,MATCH(BR$7,'Proposed Factors'!$J$3:$P$3,0),FALSE),VLOOKUP("YB",ylfactors,MATCH(BR$7,'Proposed Factors'!$J$3:$P$3,0),FALSE)))</f>
        <v>0.78800000000000003</v>
      </c>
      <c r="BS203" s="15"/>
      <c r="BT203" s="15" t="e">
        <f>IF($AA203="NN",1,IF($AA203="YY",VLOOKUP("YY",gsdfactors,MATCH(BT$7,'Proposed Factors'!$J$11:$P$11,0),FALSE),VLOOKUP(CONCATENATE($Z203,$AA203),gsdfactors,MATCH(BT$7,'Proposed Factors'!$J$11:$P$11,0),FALSE)))</f>
        <v>#N/A</v>
      </c>
      <c r="BU203" s="15" t="e">
        <f>IF($AA203="NN",1,IF($AA203="YY",VLOOKUP("YY",gsdfactors,MATCH(BU$7,'Proposed Factors'!$J$11:$P$11,0),FALSE),VLOOKUP(CONCATENATE($Z203,$AA203),gsdfactors,MATCH(BU$7,'Proposed Factors'!$J$11:$P$11,0),FALSE)))</f>
        <v>#N/A</v>
      </c>
      <c r="BV203" s="15" t="e">
        <f>IF($AA203="NN",1,IF($AA203="YY",VLOOKUP("YY",gsdfactors,MATCH(BV$7,'Proposed Factors'!$J$11:$P$11,0),FALSE),VLOOKUP(CONCATENATE($Z203,$AA203),gsdfactors,MATCH(BV$7,'Proposed Factors'!$J$11:$P$11,0),FALSE)))</f>
        <v>#N/A</v>
      </c>
      <c r="BW203" s="15" t="e">
        <f>IF($AA203="NN",1,IF($AA203="YY",VLOOKUP("YY",gsdfactors,MATCH(BW$7,'Proposed Factors'!$J$11:$P$11,0),FALSE),VLOOKUP(CONCATENATE($Z203,$AA203),gsdfactors,MATCH(BW$7,'Proposed Factors'!$J$11:$P$11,0),FALSE)))</f>
        <v>#N/A</v>
      </c>
      <c r="BX203" s="15" t="e">
        <f>IF($AA203="NN",1,IF($AA203="YY",VLOOKUP("YY",gsdfactors,MATCH(BX$7,'Proposed Factors'!$J$11:$P$11,0),FALSE),VLOOKUP(CONCATENATE($Z203,$AA203),gsdfactors,MATCH(BX$7,'Proposed Factors'!$J$11:$P$11,0),FALSE)))</f>
        <v>#N/A</v>
      </c>
      <c r="BZ203" s="55" t="e">
        <f t="shared" si="196"/>
        <v>#N/A</v>
      </c>
      <c r="CA203" s="55" t="e">
        <f t="shared" si="197"/>
        <v>#N/A</v>
      </c>
      <c r="CB203" s="55" t="e">
        <f t="shared" si="198"/>
        <v>#N/A</v>
      </c>
      <c r="CC203" s="55" t="e">
        <f t="shared" si="199"/>
        <v>#N/A</v>
      </c>
      <c r="CD203" s="55" t="e">
        <f t="shared" si="200"/>
        <v>#N/A</v>
      </c>
      <c r="CF203" s="55" t="e">
        <f t="shared" si="201"/>
        <v>#N/A</v>
      </c>
      <c r="CG203" s="55" t="e">
        <f t="shared" si="202"/>
        <v>#N/A</v>
      </c>
      <c r="CH203" s="55" t="e">
        <f t="shared" si="203"/>
        <v>#N/A</v>
      </c>
      <c r="CI203" s="55" t="e">
        <f t="shared" si="204"/>
        <v>#N/A</v>
      </c>
      <c r="CJ203" s="55" t="e">
        <f t="shared" si="205"/>
        <v>#N/A</v>
      </c>
      <c r="CL203" s="55" t="str">
        <f t="shared" si="206"/>
        <v>53MS</v>
      </c>
      <c r="CM203" s="58">
        <f t="shared" si="207"/>
        <v>1.2174145824273535E-3</v>
      </c>
      <c r="CN203" s="58">
        <f t="shared" si="208"/>
        <v>1.3237940973343078E-3</v>
      </c>
      <c r="CO203" s="58">
        <f t="shared" si="209"/>
        <v>1.178747090738242E-3</v>
      </c>
      <c r="CP203" s="58">
        <f t="shared" si="210"/>
        <v>1.1500797801598651E-3</v>
      </c>
      <c r="CQ203" s="58">
        <f t="shared" si="211"/>
        <v>1.2122542002935379E-3</v>
      </c>
      <c r="CR203" s="5">
        <f t="shared" si="240"/>
        <v>0.87732303119391142</v>
      </c>
      <c r="CS203" s="5">
        <f t="shared" si="241"/>
        <v>0.92056044062486586</v>
      </c>
      <c r="CT203" s="5">
        <f t="shared" si="242"/>
        <v>0.81870569174035945</v>
      </c>
      <c r="CU203" s="5">
        <f t="shared" si="243"/>
        <v>0.85029182772563672</v>
      </c>
      <c r="CV203" s="5">
        <f t="shared" si="244"/>
        <v>0.88370215850066514</v>
      </c>
    </row>
    <row r="204" spans="1:100" x14ac:dyDescent="0.25">
      <c r="A204" s="174" t="str">
        <f t="shared" si="212"/>
        <v>NNNN</v>
      </c>
      <c r="B204" s="174" t="str">
        <f t="shared" si="213"/>
        <v>NNNN</v>
      </c>
      <c r="C204" s="29" t="str">
        <f t="shared" si="214"/>
        <v>NN</v>
      </c>
      <c r="D204" s="29" t="str">
        <f t="shared" si="215"/>
        <v>N</v>
      </c>
      <c r="E204" s="29" t="str">
        <f t="shared" si="190"/>
        <v>N</v>
      </c>
      <c r="F204" s="175" t="s">
        <v>5</v>
      </c>
      <c r="G204" s="175" t="s">
        <v>7</v>
      </c>
      <c r="H204" s="175" t="s">
        <v>7</v>
      </c>
      <c r="I204" s="176">
        <v>2</v>
      </c>
      <c r="J204" s="175" t="s">
        <v>5</v>
      </c>
      <c r="K204" s="175" t="s">
        <v>5</v>
      </c>
      <c r="L204" s="176">
        <v>1455</v>
      </c>
      <c r="M204" s="176">
        <v>413</v>
      </c>
      <c r="N204" s="176">
        <v>1088</v>
      </c>
      <c r="O204" s="176">
        <v>1063</v>
      </c>
      <c r="P204" s="176">
        <v>1379</v>
      </c>
      <c r="Q204" s="1"/>
      <c r="R204" s="13" t="s">
        <v>226</v>
      </c>
      <c r="S204" s="35">
        <v>14820</v>
      </c>
      <c r="T204" s="35">
        <v>11527</v>
      </c>
      <c r="U204" s="35">
        <v>14101</v>
      </c>
      <c r="V204" s="35">
        <v>13782</v>
      </c>
      <c r="W204" s="35">
        <v>14729</v>
      </c>
      <c r="X204" s="35"/>
      <c r="Y204" s="53">
        <f t="shared" si="216"/>
        <v>54</v>
      </c>
      <c r="Z204" s="52" t="str">
        <f t="shared" si="217"/>
        <v>FM</v>
      </c>
      <c r="AA204" s="52" t="str">
        <f t="shared" si="218"/>
        <v>FM</v>
      </c>
      <c r="AB204" s="1"/>
      <c r="AC204" s="128">
        <f t="shared" si="219"/>
        <v>4.1154388940632712E-3</v>
      </c>
      <c r="AD204" s="128">
        <f t="shared" si="220"/>
        <v>5.5207578002795105E-3</v>
      </c>
      <c r="AE204" s="128">
        <f t="shared" si="221"/>
        <v>4.5130363091229839E-3</v>
      </c>
      <c r="AF204" s="128">
        <f t="shared" si="222"/>
        <v>4.565207237950248E-3</v>
      </c>
      <c r="AG204" s="128">
        <f t="shared" si="223"/>
        <v>4.1756997465209351E-3</v>
      </c>
      <c r="AI204" s="129">
        <f t="shared" si="189"/>
        <v>0.95099999999999996</v>
      </c>
      <c r="AJ204" s="51">
        <f t="shared" si="189"/>
        <v>0.995</v>
      </c>
      <c r="AK204" s="48">
        <f t="shared" si="189"/>
        <v>0.86499999999999999</v>
      </c>
      <c r="AL204" s="51">
        <f t="shared" si="189"/>
        <v>0.90300000000000002</v>
      </c>
      <c r="AM204" s="49">
        <f t="shared" si="189"/>
        <v>0.94</v>
      </c>
      <c r="AN204" s="15"/>
      <c r="AO204" s="106">
        <f t="shared" si="191"/>
        <v>0.88102872509546959</v>
      </c>
      <c r="AP204" s="106">
        <f t="shared" si="192"/>
        <v>0.93085125855868045</v>
      </c>
      <c r="AQ204" s="106">
        <f t="shared" si="193"/>
        <v>0.81587606377351485</v>
      </c>
      <c r="AR204" s="106">
        <f t="shared" si="194"/>
        <v>0.85123450159229486</v>
      </c>
      <c r="AS204" s="106">
        <f t="shared" si="195"/>
        <v>0.89416580085104969</v>
      </c>
      <c r="AT204" s="15"/>
      <c r="AU204" s="106">
        <f t="shared" si="230"/>
        <v>-0.11897127490453041</v>
      </c>
      <c r="AV204" s="106">
        <f t="shared" si="231"/>
        <v>-6.914874144131955E-2</v>
      </c>
      <c r="AW204" s="106">
        <f t="shared" si="232"/>
        <v>-0.18412393622648515</v>
      </c>
      <c r="AX204" s="106">
        <f t="shared" si="233"/>
        <v>-0.14876549840770514</v>
      </c>
      <c r="AY204" s="106">
        <f t="shared" si="234"/>
        <v>-0.10583419914895031</v>
      </c>
      <c r="AZ204" s="15"/>
      <c r="BA204" s="106">
        <f t="shared" si="224"/>
        <v>-0.11897127490453041</v>
      </c>
      <c r="BB204" s="106">
        <f t="shared" si="225"/>
        <v>-6.914874144131955E-2</v>
      </c>
      <c r="BC204" s="106">
        <f t="shared" si="226"/>
        <v>-0.18412393622648515</v>
      </c>
      <c r="BD204" s="107">
        <f t="shared" si="227"/>
        <v>-0.14876549840770514</v>
      </c>
      <c r="BE204" s="106">
        <f t="shared" si="228"/>
        <v>-0.10583419914895031</v>
      </c>
      <c r="BF204" s="109"/>
      <c r="BG204" s="223" t="str">
        <f t="shared" si="229"/>
        <v>54XX</v>
      </c>
      <c r="BH204" s="106">
        <f t="shared" si="235"/>
        <v>0.88102872509546959</v>
      </c>
      <c r="BI204" s="106">
        <f t="shared" si="236"/>
        <v>0.93085125855868045</v>
      </c>
      <c r="BJ204" s="106">
        <f t="shared" si="237"/>
        <v>0.81587606377351485</v>
      </c>
      <c r="BK204" s="106">
        <f t="shared" si="238"/>
        <v>0.85123450159229486</v>
      </c>
      <c r="BL204" s="106">
        <f t="shared" si="239"/>
        <v>0.89416580085104969</v>
      </c>
      <c r="BM204" s="109"/>
      <c r="BN204" s="15">
        <f>IF($Z204="NN",VLOOKUP("N",ylfactors,MATCH(BN$7,'Proposed Factors'!$J$3:$P$3,0),FALSE),IF('Query Result 1'!$Y204&lt;49,VLOOKUP("YA",ylfactors,MATCH(BN$7,'Proposed Factors'!$J$3:$P$3,0),FALSE),VLOOKUP("YB",ylfactors,MATCH(BN$7,'Proposed Factors'!$J$3:$P$3,0),FALSE)))</f>
        <v>0.873</v>
      </c>
      <c r="BO204" s="15">
        <f>IF($Z204="NN",VLOOKUP("N",ylfactors,MATCH(BO$7,'Proposed Factors'!$J$3:$P$3,0),FALSE),IF('Query Result 1'!$Y204&lt;49,VLOOKUP("YA",ylfactors,MATCH(BO$7,'Proposed Factors'!$J$3:$P$3,0),FALSE),VLOOKUP("YB",ylfactors,MATCH(BO$7,'Proposed Factors'!$J$3:$P$3,0),FALSE)))</f>
        <v>0.76900000000000002</v>
      </c>
      <c r="BP204" s="15">
        <f>IF($Z204="NN",VLOOKUP("N",ylfactors,MATCH(BP$7,'Proposed Factors'!$J$3:$P$3,0),FALSE),IF('Query Result 1'!$Y204&lt;49,VLOOKUP("YA",ylfactors,MATCH(BP$7,'Proposed Factors'!$J$3:$P$3,0),FALSE),VLOOKUP("YB",ylfactors,MATCH(BP$7,'Proposed Factors'!$J$3:$P$3,0),FALSE)))</f>
        <v>0.95</v>
      </c>
      <c r="BQ204" s="15">
        <f>IF($Z204="NN",VLOOKUP("N",ylfactors,MATCH(BQ$7,'Proposed Factors'!$J$3:$P$3,0),FALSE),IF('Query Result 1'!$Y204&lt;49,VLOOKUP("YA",ylfactors,MATCH(BQ$7,'Proposed Factors'!$J$3:$P$3,0),FALSE),VLOOKUP("YB",ylfactors,MATCH(BQ$7,'Proposed Factors'!$J$3:$P$3,0),FALSE)))</f>
        <v>0.94299999999999995</v>
      </c>
      <c r="BR204" s="15">
        <f>IF($Z204="NN",VLOOKUP("N",ylfactors,MATCH(BR$7,'Proposed Factors'!$J$3:$P$3,0),FALSE),IF('Query Result 1'!$Y204&lt;49,VLOOKUP("YA",ylfactors,MATCH(BR$7,'Proposed Factors'!$J$3:$P$3,0),FALSE),VLOOKUP("YB",ylfactors,MATCH(BR$7,'Proposed Factors'!$J$3:$P$3,0),FALSE)))</f>
        <v>0.78800000000000003</v>
      </c>
      <c r="BS204" s="15"/>
      <c r="BT204" s="15" t="e">
        <f>IF($AA204="NN",1,IF($AA204="YY",VLOOKUP("YY",gsdfactors,MATCH(BT$7,'Proposed Factors'!$J$11:$P$11,0),FALSE),VLOOKUP(CONCATENATE($Z204,$AA204),gsdfactors,MATCH(BT$7,'Proposed Factors'!$J$11:$P$11,0),FALSE)))</f>
        <v>#N/A</v>
      </c>
      <c r="BU204" s="15" t="e">
        <f>IF($AA204="NN",1,IF($AA204="YY",VLOOKUP("YY",gsdfactors,MATCH(BU$7,'Proposed Factors'!$J$11:$P$11,0),FALSE),VLOOKUP(CONCATENATE($Z204,$AA204),gsdfactors,MATCH(BU$7,'Proposed Factors'!$J$11:$P$11,0),FALSE)))</f>
        <v>#N/A</v>
      </c>
      <c r="BV204" s="15" t="e">
        <f>IF($AA204="NN",1,IF($AA204="YY",VLOOKUP("YY",gsdfactors,MATCH(BV$7,'Proposed Factors'!$J$11:$P$11,0),FALSE),VLOOKUP(CONCATENATE($Z204,$AA204),gsdfactors,MATCH(BV$7,'Proposed Factors'!$J$11:$P$11,0),FALSE)))</f>
        <v>#N/A</v>
      </c>
      <c r="BW204" s="15" t="e">
        <f>IF($AA204="NN",1,IF($AA204="YY",VLOOKUP("YY",gsdfactors,MATCH(BW$7,'Proposed Factors'!$J$11:$P$11,0),FALSE),VLOOKUP(CONCATENATE($Z204,$AA204),gsdfactors,MATCH(BW$7,'Proposed Factors'!$J$11:$P$11,0),FALSE)))</f>
        <v>#N/A</v>
      </c>
      <c r="BX204" s="15" t="e">
        <f>IF($AA204="NN",1,IF($AA204="YY",VLOOKUP("YY",gsdfactors,MATCH(BX$7,'Proposed Factors'!$J$11:$P$11,0),FALSE),VLOOKUP(CONCATENATE($Z204,$AA204),gsdfactors,MATCH(BX$7,'Proposed Factors'!$J$11:$P$11,0),FALSE)))</f>
        <v>#N/A</v>
      </c>
      <c r="BZ204" s="55" t="e">
        <f t="shared" si="196"/>
        <v>#N/A</v>
      </c>
      <c r="CA204" s="55" t="e">
        <f t="shared" si="197"/>
        <v>#N/A</v>
      </c>
      <c r="CB204" s="55" t="e">
        <f t="shared" si="198"/>
        <v>#N/A</v>
      </c>
      <c r="CC204" s="55" t="e">
        <f t="shared" si="199"/>
        <v>#N/A</v>
      </c>
      <c r="CD204" s="55" t="e">
        <f t="shared" si="200"/>
        <v>#N/A</v>
      </c>
      <c r="CF204" s="55" t="e">
        <f t="shared" si="201"/>
        <v>#N/A</v>
      </c>
      <c r="CG204" s="55" t="e">
        <f t="shared" si="202"/>
        <v>#N/A</v>
      </c>
      <c r="CH204" s="55" t="e">
        <f t="shared" si="203"/>
        <v>#N/A</v>
      </c>
      <c r="CI204" s="55" t="e">
        <f t="shared" si="204"/>
        <v>#N/A</v>
      </c>
      <c r="CJ204" s="55" t="e">
        <f t="shared" si="205"/>
        <v>#N/A</v>
      </c>
      <c r="CL204" s="55" t="str">
        <f t="shared" si="206"/>
        <v>54FM</v>
      </c>
      <c r="CM204" s="58">
        <f t="shared" si="207"/>
        <v>4.1154388940632712E-3</v>
      </c>
      <c r="CN204" s="58">
        <f t="shared" si="208"/>
        <v>5.5207578002795105E-3</v>
      </c>
      <c r="CO204" s="58">
        <f t="shared" si="209"/>
        <v>4.5130363091229839E-3</v>
      </c>
      <c r="CP204" s="58">
        <f t="shared" si="210"/>
        <v>4.565207237950248E-3</v>
      </c>
      <c r="CQ204" s="58">
        <f t="shared" si="211"/>
        <v>4.1756997465209351E-3</v>
      </c>
      <c r="CR204" s="5">
        <f t="shared" si="240"/>
        <v>0.88102872509546959</v>
      </c>
      <c r="CS204" s="5">
        <f t="shared" si="241"/>
        <v>0.93085125855868045</v>
      </c>
      <c r="CT204" s="5">
        <f t="shared" si="242"/>
        <v>0.81587606377351485</v>
      </c>
      <c r="CU204" s="5">
        <f t="shared" si="243"/>
        <v>0.85123450159229486</v>
      </c>
      <c r="CV204" s="5">
        <f t="shared" si="244"/>
        <v>0.89416580085104969</v>
      </c>
    </row>
    <row r="205" spans="1:100" x14ac:dyDescent="0.25">
      <c r="A205" s="174" t="str">
        <f t="shared" si="212"/>
        <v>NNNN</v>
      </c>
      <c r="B205" s="174" t="str">
        <f t="shared" si="213"/>
        <v>NNNN</v>
      </c>
      <c r="C205" s="29" t="str">
        <f t="shared" si="214"/>
        <v>NN</v>
      </c>
      <c r="D205" s="29" t="str">
        <f t="shared" si="215"/>
        <v>N</v>
      </c>
      <c r="E205" s="29" t="str">
        <f t="shared" si="190"/>
        <v>N</v>
      </c>
      <c r="F205" s="175" t="s">
        <v>5</v>
      </c>
      <c r="G205" s="175" t="s">
        <v>7</v>
      </c>
      <c r="H205" s="175" t="s">
        <v>7</v>
      </c>
      <c r="I205" s="176">
        <v>3</v>
      </c>
      <c r="J205" s="175" t="s">
        <v>5</v>
      </c>
      <c r="K205" s="175" t="s">
        <v>5</v>
      </c>
      <c r="L205" s="176">
        <v>986</v>
      </c>
      <c r="M205" s="176">
        <v>258</v>
      </c>
      <c r="N205" s="176">
        <v>778</v>
      </c>
      <c r="O205" s="176">
        <v>757</v>
      </c>
      <c r="P205" s="176">
        <v>941</v>
      </c>
      <c r="Q205" s="1"/>
      <c r="R205" s="13" t="s">
        <v>310</v>
      </c>
      <c r="S205" s="35">
        <v>6680</v>
      </c>
      <c r="T205" s="35">
        <v>4762</v>
      </c>
      <c r="U205" s="35">
        <v>6248</v>
      </c>
      <c r="V205" s="35">
        <v>6076</v>
      </c>
      <c r="W205" s="35">
        <v>6621</v>
      </c>
      <c r="X205" s="35"/>
      <c r="Y205" s="53">
        <f t="shared" si="216"/>
        <v>54</v>
      </c>
      <c r="Z205" s="52" t="str">
        <f t="shared" si="217"/>
        <v>FS</v>
      </c>
      <c r="AA205" s="52" t="str">
        <f t="shared" si="218"/>
        <v>FS</v>
      </c>
      <c r="AB205" s="1"/>
      <c r="AC205" s="128">
        <f t="shared" si="219"/>
        <v>1.8550021465818254E-3</v>
      </c>
      <c r="AD205" s="128">
        <f t="shared" si="220"/>
        <v>2.2807190634970961E-3</v>
      </c>
      <c r="AE205" s="128">
        <f t="shared" si="221"/>
        <v>1.9996773887951498E-3</v>
      </c>
      <c r="AF205" s="128">
        <f t="shared" si="222"/>
        <v>2.0126396152797639E-3</v>
      </c>
      <c r="AG205" s="128">
        <f t="shared" si="223"/>
        <v>1.8770661974142923E-3</v>
      </c>
      <c r="AI205" s="129">
        <f t="shared" si="189"/>
        <v>0.95099999999999996</v>
      </c>
      <c r="AJ205" s="51">
        <f t="shared" si="189"/>
        <v>0.995</v>
      </c>
      <c r="AK205" s="48">
        <f t="shared" si="189"/>
        <v>0.86499999999999999</v>
      </c>
      <c r="AL205" s="51">
        <f t="shared" si="189"/>
        <v>0.90300000000000002</v>
      </c>
      <c r="AM205" s="49">
        <f t="shared" si="189"/>
        <v>0.94</v>
      </c>
      <c r="AN205" s="15"/>
      <c r="AO205" s="106">
        <f t="shared" si="191"/>
        <v>0.88102872509546959</v>
      </c>
      <c r="AP205" s="106">
        <f t="shared" si="192"/>
        <v>0.93085125855868045</v>
      </c>
      <c r="AQ205" s="106">
        <f t="shared" si="193"/>
        <v>0.81587606377351485</v>
      </c>
      <c r="AR205" s="106">
        <f t="shared" si="194"/>
        <v>0.85123450159229486</v>
      </c>
      <c r="AS205" s="106">
        <f t="shared" si="195"/>
        <v>0.89416580085104969</v>
      </c>
      <c r="AT205" s="15"/>
      <c r="AU205" s="106">
        <f t="shared" si="230"/>
        <v>-0.11897127490453041</v>
      </c>
      <c r="AV205" s="106">
        <f t="shared" si="231"/>
        <v>-6.914874144131955E-2</v>
      </c>
      <c r="AW205" s="106">
        <f t="shared" si="232"/>
        <v>-0.18412393622648515</v>
      </c>
      <c r="AX205" s="106">
        <f t="shared" si="233"/>
        <v>-0.14876549840770514</v>
      </c>
      <c r="AY205" s="106">
        <f t="shared" si="234"/>
        <v>-0.10583419914895031</v>
      </c>
      <c r="AZ205" s="15"/>
      <c r="BA205" s="106">
        <f t="shared" si="224"/>
        <v>-0.11897127490453041</v>
      </c>
      <c r="BB205" s="106">
        <f t="shared" si="225"/>
        <v>-6.914874144131955E-2</v>
      </c>
      <c r="BC205" s="106">
        <f t="shared" si="226"/>
        <v>-0.18412393622648515</v>
      </c>
      <c r="BD205" s="107">
        <f t="shared" si="227"/>
        <v>-0.14876549840770514</v>
      </c>
      <c r="BE205" s="106">
        <f t="shared" si="228"/>
        <v>-0.10583419914895031</v>
      </c>
      <c r="BF205" s="109"/>
      <c r="BG205" s="223" t="str">
        <f t="shared" si="229"/>
        <v>54XX</v>
      </c>
      <c r="BH205" s="106">
        <f t="shared" si="235"/>
        <v>0.88102872509546959</v>
      </c>
      <c r="BI205" s="106">
        <f t="shared" si="236"/>
        <v>0.93085125855868045</v>
      </c>
      <c r="BJ205" s="106">
        <f t="shared" si="237"/>
        <v>0.81587606377351485</v>
      </c>
      <c r="BK205" s="106">
        <f t="shared" si="238"/>
        <v>0.85123450159229486</v>
      </c>
      <c r="BL205" s="106">
        <f t="shared" si="239"/>
        <v>0.89416580085104969</v>
      </c>
      <c r="BM205" s="109"/>
      <c r="BN205" s="15">
        <f>IF($Z205="NN",VLOOKUP("N",ylfactors,MATCH(BN$7,'Proposed Factors'!$J$3:$P$3,0),FALSE),IF('Query Result 1'!$Y205&lt;49,VLOOKUP("YA",ylfactors,MATCH(BN$7,'Proposed Factors'!$J$3:$P$3,0),FALSE),VLOOKUP("YB",ylfactors,MATCH(BN$7,'Proposed Factors'!$J$3:$P$3,0),FALSE)))</f>
        <v>0.873</v>
      </c>
      <c r="BO205" s="15">
        <f>IF($Z205="NN",VLOOKUP("N",ylfactors,MATCH(BO$7,'Proposed Factors'!$J$3:$P$3,0),FALSE),IF('Query Result 1'!$Y205&lt;49,VLOOKUP("YA",ylfactors,MATCH(BO$7,'Proposed Factors'!$J$3:$P$3,0),FALSE),VLOOKUP("YB",ylfactors,MATCH(BO$7,'Proposed Factors'!$J$3:$P$3,0),FALSE)))</f>
        <v>0.76900000000000002</v>
      </c>
      <c r="BP205" s="15">
        <f>IF($Z205="NN",VLOOKUP("N",ylfactors,MATCH(BP$7,'Proposed Factors'!$J$3:$P$3,0),FALSE),IF('Query Result 1'!$Y205&lt;49,VLOOKUP("YA",ylfactors,MATCH(BP$7,'Proposed Factors'!$J$3:$P$3,0),FALSE),VLOOKUP("YB",ylfactors,MATCH(BP$7,'Proposed Factors'!$J$3:$P$3,0),FALSE)))</f>
        <v>0.95</v>
      </c>
      <c r="BQ205" s="15">
        <f>IF($Z205="NN",VLOOKUP("N",ylfactors,MATCH(BQ$7,'Proposed Factors'!$J$3:$P$3,0),FALSE),IF('Query Result 1'!$Y205&lt;49,VLOOKUP("YA",ylfactors,MATCH(BQ$7,'Proposed Factors'!$J$3:$P$3,0),FALSE),VLOOKUP("YB",ylfactors,MATCH(BQ$7,'Proposed Factors'!$J$3:$P$3,0),FALSE)))</f>
        <v>0.94299999999999995</v>
      </c>
      <c r="BR205" s="15">
        <f>IF($Z205="NN",VLOOKUP("N",ylfactors,MATCH(BR$7,'Proposed Factors'!$J$3:$P$3,0),FALSE),IF('Query Result 1'!$Y205&lt;49,VLOOKUP("YA",ylfactors,MATCH(BR$7,'Proposed Factors'!$J$3:$P$3,0),FALSE),VLOOKUP("YB",ylfactors,MATCH(BR$7,'Proposed Factors'!$J$3:$P$3,0),FALSE)))</f>
        <v>0.78800000000000003</v>
      </c>
      <c r="BS205" s="15"/>
      <c r="BT205" s="15" t="e">
        <f>IF($AA205="NN",1,IF($AA205="YY",VLOOKUP("YY",gsdfactors,MATCH(BT$7,'Proposed Factors'!$J$11:$P$11,0),FALSE),VLOOKUP(CONCATENATE($Z205,$AA205),gsdfactors,MATCH(BT$7,'Proposed Factors'!$J$11:$P$11,0),FALSE)))</f>
        <v>#N/A</v>
      </c>
      <c r="BU205" s="15" t="e">
        <f>IF($AA205="NN",1,IF($AA205="YY",VLOOKUP("YY",gsdfactors,MATCH(BU$7,'Proposed Factors'!$J$11:$P$11,0),FALSE),VLOOKUP(CONCATENATE($Z205,$AA205),gsdfactors,MATCH(BU$7,'Proposed Factors'!$J$11:$P$11,0),FALSE)))</f>
        <v>#N/A</v>
      </c>
      <c r="BV205" s="15" t="e">
        <f>IF($AA205="NN",1,IF($AA205="YY",VLOOKUP("YY",gsdfactors,MATCH(BV$7,'Proposed Factors'!$J$11:$P$11,0),FALSE),VLOOKUP(CONCATENATE($Z205,$AA205),gsdfactors,MATCH(BV$7,'Proposed Factors'!$J$11:$P$11,0),FALSE)))</f>
        <v>#N/A</v>
      </c>
      <c r="BW205" s="15" t="e">
        <f>IF($AA205="NN",1,IF($AA205="YY",VLOOKUP("YY",gsdfactors,MATCH(BW$7,'Proposed Factors'!$J$11:$P$11,0),FALSE),VLOOKUP(CONCATENATE($Z205,$AA205),gsdfactors,MATCH(BW$7,'Proposed Factors'!$J$11:$P$11,0),FALSE)))</f>
        <v>#N/A</v>
      </c>
      <c r="BX205" s="15" t="e">
        <f>IF($AA205="NN",1,IF($AA205="YY",VLOOKUP("YY",gsdfactors,MATCH(BX$7,'Proposed Factors'!$J$11:$P$11,0),FALSE),VLOOKUP(CONCATENATE($Z205,$AA205),gsdfactors,MATCH(BX$7,'Proposed Factors'!$J$11:$P$11,0),FALSE)))</f>
        <v>#N/A</v>
      </c>
      <c r="BZ205" s="55" t="e">
        <f t="shared" si="196"/>
        <v>#N/A</v>
      </c>
      <c r="CA205" s="55" t="e">
        <f t="shared" si="197"/>
        <v>#N/A</v>
      </c>
      <c r="CB205" s="55" t="e">
        <f t="shared" si="198"/>
        <v>#N/A</v>
      </c>
      <c r="CC205" s="55" t="e">
        <f t="shared" si="199"/>
        <v>#N/A</v>
      </c>
      <c r="CD205" s="55" t="e">
        <f t="shared" si="200"/>
        <v>#N/A</v>
      </c>
      <c r="CF205" s="55" t="e">
        <f t="shared" si="201"/>
        <v>#N/A</v>
      </c>
      <c r="CG205" s="55" t="e">
        <f t="shared" si="202"/>
        <v>#N/A</v>
      </c>
      <c r="CH205" s="55" t="e">
        <f t="shared" si="203"/>
        <v>#N/A</v>
      </c>
      <c r="CI205" s="55" t="e">
        <f t="shared" si="204"/>
        <v>#N/A</v>
      </c>
      <c r="CJ205" s="55" t="e">
        <f t="shared" si="205"/>
        <v>#N/A</v>
      </c>
      <c r="CL205" s="55" t="str">
        <f t="shared" si="206"/>
        <v>54FS</v>
      </c>
      <c r="CM205" s="58">
        <f t="shared" si="207"/>
        <v>1.8550021465818254E-3</v>
      </c>
      <c r="CN205" s="58">
        <f t="shared" si="208"/>
        <v>2.2807190634970961E-3</v>
      </c>
      <c r="CO205" s="58">
        <f t="shared" si="209"/>
        <v>1.9996773887951498E-3</v>
      </c>
      <c r="CP205" s="58">
        <f t="shared" si="210"/>
        <v>2.0126396152797639E-3</v>
      </c>
      <c r="CQ205" s="58">
        <f t="shared" si="211"/>
        <v>1.8770661974142923E-3</v>
      </c>
      <c r="CR205" s="5">
        <f t="shared" si="240"/>
        <v>0.88102872509546959</v>
      </c>
      <c r="CS205" s="5">
        <f t="shared" si="241"/>
        <v>0.93085125855868045</v>
      </c>
      <c r="CT205" s="5">
        <f t="shared" si="242"/>
        <v>0.81587606377351485</v>
      </c>
      <c r="CU205" s="5">
        <f t="shared" si="243"/>
        <v>0.85123450159229486</v>
      </c>
      <c r="CV205" s="5">
        <f t="shared" si="244"/>
        <v>0.89416580085104969</v>
      </c>
    </row>
    <row r="206" spans="1:100" x14ac:dyDescent="0.25">
      <c r="A206" s="174" t="str">
        <f t="shared" si="212"/>
        <v>NNNN</v>
      </c>
      <c r="B206" s="174" t="str">
        <f t="shared" si="213"/>
        <v>NNNN</v>
      </c>
      <c r="C206" s="29" t="str">
        <f t="shared" si="214"/>
        <v>NN</v>
      </c>
      <c r="D206" s="29" t="str">
        <f t="shared" si="215"/>
        <v>N</v>
      </c>
      <c r="E206" s="29" t="str">
        <f t="shared" si="190"/>
        <v>N</v>
      </c>
      <c r="F206" s="175" t="s">
        <v>5</v>
      </c>
      <c r="G206" s="175" t="s">
        <v>7</v>
      </c>
      <c r="H206" s="175" t="s">
        <v>7</v>
      </c>
      <c r="I206" s="176">
        <v>4</v>
      </c>
      <c r="J206" s="175" t="s">
        <v>5</v>
      </c>
      <c r="K206" s="175" t="s">
        <v>5</v>
      </c>
      <c r="L206" s="176">
        <v>964</v>
      </c>
      <c r="M206" s="176">
        <v>285</v>
      </c>
      <c r="N206" s="176">
        <v>803</v>
      </c>
      <c r="O206" s="176">
        <v>782</v>
      </c>
      <c r="P206" s="176">
        <v>917</v>
      </c>
      <c r="Q206" s="1"/>
      <c r="R206" s="13" t="s">
        <v>394</v>
      </c>
      <c r="S206" s="35">
        <v>15212</v>
      </c>
      <c r="T206" s="35">
        <v>11280</v>
      </c>
      <c r="U206" s="35">
        <v>14012</v>
      </c>
      <c r="V206" s="35">
        <v>13526</v>
      </c>
      <c r="W206" s="35">
        <v>15075</v>
      </c>
      <c r="X206" s="35"/>
      <c r="Y206" s="53">
        <f t="shared" si="216"/>
        <v>54</v>
      </c>
      <c r="Z206" s="52" t="str">
        <f t="shared" si="217"/>
        <v>MM</v>
      </c>
      <c r="AA206" s="52" t="str">
        <f t="shared" si="218"/>
        <v>MM</v>
      </c>
      <c r="AB206" s="1"/>
      <c r="AC206" s="128">
        <f t="shared" si="219"/>
        <v>4.224295307455498E-3</v>
      </c>
      <c r="AD206" s="128">
        <f t="shared" si="220"/>
        <v>5.4024592684265528E-3</v>
      </c>
      <c r="AE206" s="128">
        <f t="shared" si="221"/>
        <v>4.4845517880598013E-3</v>
      </c>
      <c r="AF206" s="128">
        <f t="shared" si="222"/>
        <v>4.4804087288140369E-3</v>
      </c>
      <c r="AG206" s="128">
        <f t="shared" si="223"/>
        <v>4.2737914100619938E-3</v>
      </c>
      <c r="AI206" s="129">
        <f t="shared" si="189"/>
        <v>0.95099999999999996</v>
      </c>
      <c r="AJ206" s="51">
        <f t="shared" si="189"/>
        <v>0.995</v>
      </c>
      <c r="AK206" s="48">
        <f t="shared" si="189"/>
        <v>0.86499999999999999</v>
      </c>
      <c r="AL206" s="51">
        <f t="shared" si="189"/>
        <v>0.90300000000000002</v>
      </c>
      <c r="AM206" s="49">
        <f t="shared" si="189"/>
        <v>0.94</v>
      </c>
      <c r="AN206" s="15"/>
      <c r="AO206" s="106">
        <f t="shared" si="191"/>
        <v>0.88102872509546959</v>
      </c>
      <c r="AP206" s="106">
        <f t="shared" si="192"/>
        <v>0.93085125855868045</v>
      </c>
      <c r="AQ206" s="106">
        <f t="shared" si="193"/>
        <v>0.81587606377351485</v>
      </c>
      <c r="AR206" s="106">
        <f t="shared" si="194"/>
        <v>0.85123450159229486</v>
      </c>
      <c r="AS206" s="106">
        <f t="shared" si="195"/>
        <v>0.89416580085104969</v>
      </c>
      <c r="AT206" s="15"/>
      <c r="AU206" s="106">
        <f t="shared" si="230"/>
        <v>-0.11897127490453041</v>
      </c>
      <c r="AV206" s="106">
        <f t="shared" si="231"/>
        <v>-6.914874144131955E-2</v>
      </c>
      <c r="AW206" s="106">
        <f t="shared" si="232"/>
        <v>-0.18412393622648515</v>
      </c>
      <c r="AX206" s="106">
        <f t="shared" si="233"/>
        <v>-0.14876549840770514</v>
      </c>
      <c r="AY206" s="106">
        <f t="shared" si="234"/>
        <v>-0.10583419914895031</v>
      </c>
      <c r="AZ206" s="15"/>
      <c r="BA206" s="106">
        <f t="shared" si="224"/>
        <v>-0.11897127490453041</v>
      </c>
      <c r="BB206" s="106">
        <f t="shared" si="225"/>
        <v>-6.914874144131955E-2</v>
      </c>
      <c r="BC206" s="106">
        <f t="shared" si="226"/>
        <v>-0.18412393622648515</v>
      </c>
      <c r="BD206" s="107">
        <f t="shared" si="227"/>
        <v>-0.14876549840770514</v>
      </c>
      <c r="BE206" s="106">
        <f t="shared" si="228"/>
        <v>-0.10583419914895031</v>
      </c>
      <c r="BF206" s="109"/>
      <c r="BG206" s="223" t="str">
        <f t="shared" si="229"/>
        <v>54XX</v>
      </c>
      <c r="BH206" s="106">
        <f t="shared" si="235"/>
        <v>0.88102872509546959</v>
      </c>
      <c r="BI206" s="106">
        <f t="shared" si="236"/>
        <v>0.93085125855868045</v>
      </c>
      <c r="BJ206" s="106">
        <f t="shared" si="237"/>
        <v>0.81587606377351485</v>
      </c>
      <c r="BK206" s="106">
        <f t="shared" si="238"/>
        <v>0.85123450159229486</v>
      </c>
      <c r="BL206" s="106">
        <f t="shared" si="239"/>
        <v>0.89416580085104969</v>
      </c>
      <c r="BM206" s="109"/>
      <c r="BN206" s="15">
        <f>IF($Z206="NN",VLOOKUP("N",ylfactors,MATCH(BN$7,'Proposed Factors'!$J$3:$P$3,0),FALSE),IF('Query Result 1'!$Y206&lt;49,VLOOKUP("YA",ylfactors,MATCH(BN$7,'Proposed Factors'!$J$3:$P$3,0),FALSE),VLOOKUP("YB",ylfactors,MATCH(BN$7,'Proposed Factors'!$J$3:$P$3,0),FALSE)))</f>
        <v>0.873</v>
      </c>
      <c r="BO206" s="15">
        <f>IF($Z206="NN",VLOOKUP("N",ylfactors,MATCH(BO$7,'Proposed Factors'!$J$3:$P$3,0),FALSE),IF('Query Result 1'!$Y206&lt;49,VLOOKUP("YA",ylfactors,MATCH(BO$7,'Proposed Factors'!$J$3:$P$3,0),FALSE),VLOOKUP("YB",ylfactors,MATCH(BO$7,'Proposed Factors'!$J$3:$P$3,0),FALSE)))</f>
        <v>0.76900000000000002</v>
      </c>
      <c r="BP206" s="15">
        <f>IF($Z206="NN",VLOOKUP("N",ylfactors,MATCH(BP$7,'Proposed Factors'!$J$3:$P$3,0),FALSE),IF('Query Result 1'!$Y206&lt;49,VLOOKUP("YA",ylfactors,MATCH(BP$7,'Proposed Factors'!$J$3:$P$3,0),FALSE),VLOOKUP("YB",ylfactors,MATCH(BP$7,'Proposed Factors'!$J$3:$P$3,0),FALSE)))</f>
        <v>0.95</v>
      </c>
      <c r="BQ206" s="15">
        <f>IF($Z206="NN",VLOOKUP("N",ylfactors,MATCH(BQ$7,'Proposed Factors'!$J$3:$P$3,0),FALSE),IF('Query Result 1'!$Y206&lt;49,VLOOKUP("YA",ylfactors,MATCH(BQ$7,'Proposed Factors'!$J$3:$P$3,0),FALSE),VLOOKUP("YB",ylfactors,MATCH(BQ$7,'Proposed Factors'!$J$3:$P$3,0),FALSE)))</f>
        <v>0.94299999999999995</v>
      </c>
      <c r="BR206" s="15">
        <f>IF($Z206="NN",VLOOKUP("N",ylfactors,MATCH(BR$7,'Proposed Factors'!$J$3:$P$3,0),FALSE),IF('Query Result 1'!$Y206&lt;49,VLOOKUP("YA",ylfactors,MATCH(BR$7,'Proposed Factors'!$J$3:$P$3,0),FALSE),VLOOKUP("YB",ylfactors,MATCH(BR$7,'Proposed Factors'!$J$3:$P$3,0),FALSE)))</f>
        <v>0.78800000000000003</v>
      </c>
      <c r="BS206" s="15"/>
      <c r="BT206" s="15" t="e">
        <f>IF($AA206="NN",1,IF($AA206="YY",VLOOKUP("YY",gsdfactors,MATCH(BT$7,'Proposed Factors'!$J$11:$P$11,0),FALSE),VLOOKUP(CONCATENATE($Z206,$AA206),gsdfactors,MATCH(BT$7,'Proposed Factors'!$J$11:$P$11,0),FALSE)))</f>
        <v>#N/A</v>
      </c>
      <c r="BU206" s="15" t="e">
        <f>IF($AA206="NN",1,IF($AA206="YY",VLOOKUP("YY",gsdfactors,MATCH(BU$7,'Proposed Factors'!$J$11:$P$11,0),FALSE),VLOOKUP(CONCATENATE($Z206,$AA206),gsdfactors,MATCH(BU$7,'Proposed Factors'!$J$11:$P$11,0),FALSE)))</f>
        <v>#N/A</v>
      </c>
      <c r="BV206" s="15" t="e">
        <f>IF($AA206="NN",1,IF($AA206="YY",VLOOKUP("YY",gsdfactors,MATCH(BV$7,'Proposed Factors'!$J$11:$P$11,0),FALSE),VLOOKUP(CONCATENATE($Z206,$AA206),gsdfactors,MATCH(BV$7,'Proposed Factors'!$J$11:$P$11,0),FALSE)))</f>
        <v>#N/A</v>
      </c>
      <c r="BW206" s="15" t="e">
        <f>IF($AA206="NN",1,IF($AA206="YY",VLOOKUP("YY",gsdfactors,MATCH(BW$7,'Proposed Factors'!$J$11:$P$11,0),FALSE),VLOOKUP(CONCATENATE($Z206,$AA206),gsdfactors,MATCH(BW$7,'Proposed Factors'!$J$11:$P$11,0),FALSE)))</f>
        <v>#N/A</v>
      </c>
      <c r="BX206" s="15" t="e">
        <f>IF($AA206="NN",1,IF($AA206="YY",VLOOKUP("YY",gsdfactors,MATCH(BX$7,'Proposed Factors'!$J$11:$P$11,0),FALSE),VLOOKUP(CONCATENATE($Z206,$AA206),gsdfactors,MATCH(BX$7,'Proposed Factors'!$J$11:$P$11,0),FALSE)))</f>
        <v>#N/A</v>
      </c>
      <c r="BZ206" s="55" t="e">
        <f t="shared" si="196"/>
        <v>#N/A</v>
      </c>
      <c r="CA206" s="55" t="e">
        <f t="shared" si="197"/>
        <v>#N/A</v>
      </c>
      <c r="CB206" s="55" t="e">
        <f t="shared" si="198"/>
        <v>#N/A</v>
      </c>
      <c r="CC206" s="55" t="e">
        <f t="shared" si="199"/>
        <v>#N/A</v>
      </c>
      <c r="CD206" s="55" t="e">
        <f t="shared" si="200"/>
        <v>#N/A</v>
      </c>
      <c r="CF206" s="55" t="e">
        <f t="shared" si="201"/>
        <v>#N/A</v>
      </c>
      <c r="CG206" s="55" t="e">
        <f t="shared" si="202"/>
        <v>#N/A</v>
      </c>
      <c r="CH206" s="55" t="e">
        <f t="shared" si="203"/>
        <v>#N/A</v>
      </c>
      <c r="CI206" s="55" t="e">
        <f t="shared" si="204"/>
        <v>#N/A</v>
      </c>
      <c r="CJ206" s="55" t="e">
        <f t="shared" si="205"/>
        <v>#N/A</v>
      </c>
      <c r="CL206" s="55" t="str">
        <f t="shared" si="206"/>
        <v>54MM</v>
      </c>
      <c r="CM206" s="58">
        <f t="shared" si="207"/>
        <v>4.224295307455498E-3</v>
      </c>
      <c r="CN206" s="58">
        <f t="shared" si="208"/>
        <v>5.4024592684265528E-3</v>
      </c>
      <c r="CO206" s="58">
        <f t="shared" si="209"/>
        <v>4.4845517880598013E-3</v>
      </c>
      <c r="CP206" s="58">
        <f t="shared" si="210"/>
        <v>4.4804087288140369E-3</v>
      </c>
      <c r="CQ206" s="58">
        <f t="shared" si="211"/>
        <v>4.2737914100619938E-3</v>
      </c>
      <c r="CR206" s="5">
        <f t="shared" si="240"/>
        <v>0.88102872509546959</v>
      </c>
      <c r="CS206" s="5">
        <f t="shared" si="241"/>
        <v>0.93085125855868045</v>
      </c>
      <c r="CT206" s="5">
        <f t="shared" si="242"/>
        <v>0.81587606377351485</v>
      </c>
      <c r="CU206" s="5">
        <f t="shared" si="243"/>
        <v>0.85123450159229486</v>
      </c>
      <c r="CV206" s="5">
        <f t="shared" si="244"/>
        <v>0.89416580085104969</v>
      </c>
    </row>
    <row r="207" spans="1:100" x14ac:dyDescent="0.25">
      <c r="A207" s="174" t="str">
        <f t="shared" si="212"/>
        <v>NNNN</v>
      </c>
      <c r="B207" s="174" t="str">
        <f t="shared" si="213"/>
        <v>NNNN</v>
      </c>
      <c r="C207" s="29" t="str">
        <f t="shared" si="214"/>
        <v>NN</v>
      </c>
      <c r="D207" s="29" t="str">
        <f t="shared" si="215"/>
        <v>N</v>
      </c>
      <c r="E207" s="29" t="str">
        <f t="shared" si="190"/>
        <v>N</v>
      </c>
      <c r="F207" s="175" t="s">
        <v>5</v>
      </c>
      <c r="G207" s="175" t="s">
        <v>7</v>
      </c>
      <c r="H207" s="175" t="s">
        <v>7</v>
      </c>
      <c r="I207" s="176">
        <v>4</v>
      </c>
      <c r="J207" s="175" t="s">
        <v>9</v>
      </c>
      <c r="K207" s="175" t="s">
        <v>5</v>
      </c>
      <c r="L207" s="176">
        <v>1</v>
      </c>
      <c r="M207" s="176">
        <v>0</v>
      </c>
      <c r="N207" s="176">
        <v>1</v>
      </c>
      <c r="O207" s="176">
        <v>1</v>
      </c>
      <c r="P207" s="176">
        <v>1</v>
      </c>
      <c r="Q207" s="1"/>
      <c r="R207" s="13" t="s">
        <v>478</v>
      </c>
      <c r="S207" s="35">
        <v>4389</v>
      </c>
      <c r="T207" s="35">
        <v>2757</v>
      </c>
      <c r="U207" s="35">
        <v>3724</v>
      </c>
      <c r="V207" s="35">
        <v>3506</v>
      </c>
      <c r="W207" s="35">
        <v>4290</v>
      </c>
      <c r="X207" s="35"/>
      <c r="Y207" s="53">
        <f t="shared" si="216"/>
        <v>54</v>
      </c>
      <c r="Z207" s="52" t="str">
        <f t="shared" si="217"/>
        <v>MS</v>
      </c>
      <c r="AA207" s="52" t="str">
        <f t="shared" si="218"/>
        <v>MS</v>
      </c>
      <c r="AB207" s="1"/>
      <c r="AC207" s="128">
        <f t="shared" si="219"/>
        <v>1.2188030570879688E-3</v>
      </c>
      <c r="AD207" s="128">
        <f t="shared" si="220"/>
        <v>1.3204415073627665E-3</v>
      </c>
      <c r="AE207" s="128">
        <f t="shared" si="221"/>
        <v>1.1918691734752139E-3</v>
      </c>
      <c r="AF207" s="128">
        <f t="shared" si="222"/>
        <v>1.1613420821545181E-3</v>
      </c>
      <c r="AG207" s="128">
        <f t="shared" si="223"/>
        <v>1.21622322714202E-3</v>
      </c>
      <c r="AI207" s="129">
        <f t="shared" si="189"/>
        <v>0.95099999999999996</v>
      </c>
      <c r="AJ207" s="51">
        <f t="shared" si="189"/>
        <v>0.995</v>
      </c>
      <c r="AK207" s="48">
        <f t="shared" si="189"/>
        <v>0.86499999999999999</v>
      </c>
      <c r="AL207" s="51">
        <f t="shared" si="189"/>
        <v>0.90300000000000002</v>
      </c>
      <c r="AM207" s="49">
        <f t="shared" si="189"/>
        <v>0.94</v>
      </c>
      <c r="AN207" s="15"/>
      <c r="AO207" s="106">
        <f t="shared" si="191"/>
        <v>0.88102872509546959</v>
      </c>
      <c r="AP207" s="106">
        <f t="shared" si="192"/>
        <v>0.93085125855868045</v>
      </c>
      <c r="AQ207" s="106">
        <f t="shared" si="193"/>
        <v>0.81587606377351485</v>
      </c>
      <c r="AR207" s="106">
        <f t="shared" si="194"/>
        <v>0.85123450159229486</v>
      </c>
      <c r="AS207" s="106">
        <f t="shared" si="195"/>
        <v>0.89416580085104969</v>
      </c>
      <c r="AT207" s="15"/>
      <c r="AU207" s="106">
        <f t="shared" si="230"/>
        <v>-0.11897127490453041</v>
      </c>
      <c r="AV207" s="106">
        <f t="shared" si="231"/>
        <v>-6.914874144131955E-2</v>
      </c>
      <c r="AW207" s="106">
        <f t="shared" si="232"/>
        <v>-0.18412393622648515</v>
      </c>
      <c r="AX207" s="106">
        <f t="shared" si="233"/>
        <v>-0.14876549840770514</v>
      </c>
      <c r="AY207" s="106">
        <f t="shared" si="234"/>
        <v>-0.10583419914895031</v>
      </c>
      <c r="AZ207" s="15"/>
      <c r="BA207" s="106">
        <f t="shared" si="224"/>
        <v>-0.11897127490453041</v>
      </c>
      <c r="BB207" s="106">
        <f t="shared" si="225"/>
        <v>-6.914874144131955E-2</v>
      </c>
      <c r="BC207" s="106">
        <f t="shared" si="226"/>
        <v>-0.18412393622648515</v>
      </c>
      <c r="BD207" s="107">
        <f t="shared" si="227"/>
        <v>-0.14876549840770514</v>
      </c>
      <c r="BE207" s="106">
        <f t="shared" si="228"/>
        <v>-0.10583419914895031</v>
      </c>
      <c r="BF207" s="109"/>
      <c r="BG207" s="223" t="str">
        <f t="shared" si="229"/>
        <v>54XX</v>
      </c>
      <c r="BH207" s="106">
        <f t="shared" si="235"/>
        <v>0.88102872509546959</v>
      </c>
      <c r="BI207" s="106">
        <f t="shared" si="236"/>
        <v>0.93085125855868045</v>
      </c>
      <c r="BJ207" s="106">
        <f t="shared" si="237"/>
        <v>0.81587606377351485</v>
      </c>
      <c r="BK207" s="106">
        <f t="shared" si="238"/>
        <v>0.85123450159229486</v>
      </c>
      <c r="BL207" s="106">
        <f t="shared" si="239"/>
        <v>0.89416580085104969</v>
      </c>
      <c r="BM207" s="109"/>
      <c r="BN207" s="15">
        <f>IF($Z207="NN",VLOOKUP("N",ylfactors,MATCH(BN$7,'Proposed Factors'!$J$3:$P$3,0),FALSE),IF('Query Result 1'!$Y207&lt;49,VLOOKUP("YA",ylfactors,MATCH(BN$7,'Proposed Factors'!$J$3:$P$3,0),FALSE),VLOOKUP("YB",ylfactors,MATCH(BN$7,'Proposed Factors'!$J$3:$P$3,0),FALSE)))</f>
        <v>0.873</v>
      </c>
      <c r="BO207" s="15">
        <f>IF($Z207="NN",VLOOKUP("N",ylfactors,MATCH(BO$7,'Proposed Factors'!$J$3:$P$3,0),FALSE),IF('Query Result 1'!$Y207&lt;49,VLOOKUP("YA",ylfactors,MATCH(BO$7,'Proposed Factors'!$J$3:$P$3,0),FALSE),VLOOKUP("YB",ylfactors,MATCH(BO$7,'Proposed Factors'!$J$3:$P$3,0),FALSE)))</f>
        <v>0.76900000000000002</v>
      </c>
      <c r="BP207" s="15">
        <f>IF($Z207="NN",VLOOKUP("N",ylfactors,MATCH(BP$7,'Proposed Factors'!$J$3:$P$3,0),FALSE),IF('Query Result 1'!$Y207&lt;49,VLOOKUP("YA",ylfactors,MATCH(BP$7,'Proposed Factors'!$J$3:$P$3,0),FALSE),VLOOKUP("YB",ylfactors,MATCH(BP$7,'Proposed Factors'!$J$3:$P$3,0),FALSE)))</f>
        <v>0.95</v>
      </c>
      <c r="BQ207" s="15">
        <f>IF($Z207="NN",VLOOKUP("N",ylfactors,MATCH(BQ$7,'Proposed Factors'!$J$3:$P$3,0),FALSE),IF('Query Result 1'!$Y207&lt;49,VLOOKUP("YA",ylfactors,MATCH(BQ$7,'Proposed Factors'!$J$3:$P$3,0),FALSE),VLOOKUP("YB",ylfactors,MATCH(BQ$7,'Proposed Factors'!$J$3:$P$3,0),FALSE)))</f>
        <v>0.94299999999999995</v>
      </c>
      <c r="BR207" s="15">
        <f>IF($Z207="NN",VLOOKUP("N",ylfactors,MATCH(BR$7,'Proposed Factors'!$J$3:$P$3,0),FALSE),IF('Query Result 1'!$Y207&lt;49,VLOOKUP("YA",ylfactors,MATCH(BR$7,'Proposed Factors'!$J$3:$P$3,0),FALSE),VLOOKUP("YB",ylfactors,MATCH(BR$7,'Proposed Factors'!$J$3:$P$3,0),FALSE)))</f>
        <v>0.78800000000000003</v>
      </c>
      <c r="BS207" s="15"/>
      <c r="BT207" s="15" t="e">
        <f>IF($AA207="NN",1,IF($AA207="YY",VLOOKUP("YY",gsdfactors,MATCH(BT$7,'Proposed Factors'!$J$11:$P$11,0),FALSE),VLOOKUP(CONCATENATE($Z207,$AA207),gsdfactors,MATCH(BT$7,'Proposed Factors'!$J$11:$P$11,0),FALSE)))</f>
        <v>#N/A</v>
      </c>
      <c r="BU207" s="15" t="e">
        <f>IF($AA207="NN",1,IF($AA207="YY",VLOOKUP("YY",gsdfactors,MATCH(BU$7,'Proposed Factors'!$J$11:$P$11,0),FALSE),VLOOKUP(CONCATENATE($Z207,$AA207),gsdfactors,MATCH(BU$7,'Proposed Factors'!$J$11:$P$11,0),FALSE)))</f>
        <v>#N/A</v>
      </c>
      <c r="BV207" s="15" t="e">
        <f>IF($AA207="NN",1,IF($AA207="YY",VLOOKUP("YY",gsdfactors,MATCH(BV$7,'Proposed Factors'!$J$11:$P$11,0),FALSE),VLOOKUP(CONCATENATE($Z207,$AA207),gsdfactors,MATCH(BV$7,'Proposed Factors'!$J$11:$P$11,0),FALSE)))</f>
        <v>#N/A</v>
      </c>
      <c r="BW207" s="15" t="e">
        <f>IF($AA207="NN",1,IF($AA207="YY",VLOOKUP("YY",gsdfactors,MATCH(BW$7,'Proposed Factors'!$J$11:$P$11,0),FALSE),VLOOKUP(CONCATENATE($Z207,$AA207),gsdfactors,MATCH(BW$7,'Proposed Factors'!$J$11:$P$11,0),FALSE)))</f>
        <v>#N/A</v>
      </c>
      <c r="BX207" s="15" t="e">
        <f>IF($AA207="NN",1,IF($AA207="YY",VLOOKUP("YY",gsdfactors,MATCH(BX$7,'Proposed Factors'!$J$11:$P$11,0),FALSE),VLOOKUP(CONCATENATE($Z207,$AA207),gsdfactors,MATCH(BX$7,'Proposed Factors'!$J$11:$P$11,0),FALSE)))</f>
        <v>#N/A</v>
      </c>
      <c r="BZ207" s="55" t="e">
        <f t="shared" si="196"/>
        <v>#N/A</v>
      </c>
      <c r="CA207" s="55" t="e">
        <f t="shared" si="197"/>
        <v>#N/A</v>
      </c>
      <c r="CB207" s="55" t="e">
        <f t="shared" si="198"/>
        <v>#N/A</v>
      </c>
      <c r="CC207" s="55" t="e">
        <f t="shared" si="199"/>
        <v>#N/A</v>
      </c>
      <c r="CD207" s="55" t="e">
        <f t="shared" si="200"/>
        <v>#N/A</v>
      </c>
      <c r="CF207" s="55" t="e">
        <f t="shared" si="201"/>
        <v>#N/A</v>
      </c>
      <c r="CG207" s="55" t="e">
        <f t="shared" si="202"/>
        <v>#N/A</v>
      </c>
      <c r="CH207" s="55" t="e">
        <f t="shared" si="203"/>
        <v>#N/A</v>
      </c>
      <c r="CI207" s="55" t="e">
        <f t="shared" si="204"/>
        <v>#N/A</v>
      </c>
      <c r="CJ207" s="55" t="e">
        <f t="shared" si="205"/>
        <v>#N/A</v>
      </c>
      <c r="CL207" s="55" t="str">
        <f t="shared" si="206"/>
        <v>54MS</v>
      </c>
      <c r="CM207" s="58">
        <f t="shared" si="207"/>
        <v>1.2188030570879688E-3</v>
      </c>
      <c r="CN207" s="58">
        <f t="shared" si="208"/>
        <v>1.3204415073627665E-3</v>
      </c>
      <c r="CO207" s="58">
        <f t="shared" si="209"/>
        <v>1.1918691734752139E-3</v>
      </c>
      <c r="CP207" s="58">
        <f t="shared" si="210"/>
        <v>1.1613420821545181E-3</v>
      </c>
      <c r="CQ207" s="58">
        <f t="shared" si="211"/>
        <v>1.21622322714202E-3</v>
      </c>
      <c r="CR207" s="5">
        <f t="shared" si="240"/>
        <v>0.88102872509546959</v>
      </c>
      <c r="CS207" s="5">
        <f t="shared" si="241"/>
        <v>0.93085125855868045</v>
      </c>
      <c r="CT207" s="5">
        <f t="shared" si="242"/>
        <v>0.81587606377351485</v>
      </c>
      <c r="CU207" s="5">
        <f t="shared" si="243"/>
        <v>0.85123450159229486</v>
      </c>
      <c r="CV207" s="5">
        <f t="shared" si="244"/>
        <v>0.89416580085104969</v>
      </c>
    </row>
    <row r="208" spans="1:100" x14ac:dyDescent="0.25">
      <c r="A208" s="174" t="str">
        <f t="shared" si="212"/>
        <v>NNNN</v>
      </c>
      <c r="B208" s="174" t="str">
        <f t="shared" si="213"/>
        <v>NNNN</v>
      </c>
      <c r="C208" s="29" t="str">
        <f t="shared" si="214"/>
        <v>NN</v>
      </c>
      <c r="D208" s="29" t="str">
        <f t="shared" si="215"/>
        <v>N</v>
      </c>
      <c r="E208" s="29" t="str">
        <f t="shared" si="190"/>
        <v>N</v>
      </c>
      <c r="F208" s="175" t="s">
        <v>5</v>
      </c>
      <c r="G208" s="175" t="s">
        <v>7</v>
      </c>
      <c r="H208" s="175" t="s">
        <v>7</v>
      </c>
      <c r="I208" s="176">
        <v>5</v>
      </c>
      <c r="J208" s="175" t="s">
        <v>5</v>
      </c>
      <c r="K208" s="175" t="s">
        <v>5</v>
      </c>
      <c r="L208" s="176">
        <v>922</v>
      </c>
      <c r="M208" s="176">
        <v>239</v>
      </c>
      <c r="N208" s="176">
        <v>770</v>
      </c>
      <c r="O208" s="176">
        <v>744</v>
      </c>
      <c r="P208" s="176">
        <v>878</v>
      </c>
      <c r="Q208" s="1"/>
      <c r="R208" s="13" t="s">
        <v>227</v>
      </c>
      <c r="S208" s="35">
        <v>11392</v>
      </c>
      <c r="T208" s="35">
        <v>8881</v>
      </c>
      <c r="U208" s="35">
        <v>10849</v>
      </c>
      <c r="V208" s="35">
        <v>10602</v>
      </c>
      <c r="W208" s="35">
        <v>11306</v>
      </c>
      <c r="X208" s="35"/>
      <c r="Y208" s="53">
        <f t="shared" si="216"/>
        <v>55</v>
      </c>
      <c r="Z208" s="52" t="str">
        <f t="shared" si="217"/>
        <v>FM</v>
      </c>
      <c r="AA208" s="52" t="str">
        <f t="shared" si="218"/>
        <v>FM</v>
      </c>
      <c r="AB208" s="1"/>
      <c r="AC208" s="128">
        <f t="shared" si="219"/>
        <v>3.1635006667455321E-3</v>
      </c>
      <c r="AD208" s="128">
        <f t="shared" si="220"/>
        <v>4.253478791036899E-3</v>
      </c>
      <c r="AE208" s="128">
        <f t="shared" si="221"/>
        <v>3.4722311125221796E-3</v>
      </c>
      <c r="AF208" s="128">
        <f t="shared" si="222"/>
        <v>3.5118507572738738E-3</v>
      </c>
      <c r="AG208" s="128">
        <f t="shared" si="223"/>
        <v>3.2052726820670577E-3</v>
      </c>
      <c r="AI208" s="129">
        <f t="shared" ref="AI208:AM217" si="245">IFERROR(IF($Z208="NN",VLOOKUP(CONCATENATE(AI$7,"NNXXX"),bdfactors,8,FALSE),VLOOKUP(CONCATENATE(AI$7,$Y208,$Z208),bdfactors,8,FALSE)),VLOOKUP(CONCATENATE(AI$7,$Y208,"XX"),bdfactors,8,FALSE))</f>
        <v>0.99199999999999999</v>
      </c>
      <c r="AJ208" s="51">
        <f t="shared" si="245"/>
        <v>1.0049999999999999</v>
      </c>
      <c r="AK208" s="48">
        <f t="shared" si="245"/>
        <v>0.86099999999999999</v>
      </c>
      <c r="AL208" s="51">
        <f t="shared" si="245"/>
        <v>0.91300000000000003</v>
      </c>
      <c r="AM208" s="49">
        <f t="shared" si="245"/>
        <v>0.94</v>
      </c>
      <c r="AN208" s="15"/>
      <c r="AO208" s="106">
        <f t="shared" si="191"/>
        <v>0.9190120875864416</v>
      </c>
      <c r="AP208" s="106">
        <f t="shared" si="192"/>
        <v>0.94020654758942079</v>
      </c>
      <c r="AQ208" s="106">
        <f t="shared" si="193"/>
        <v>0.81210322648438882</v>
      </c>
      <c r="AR208" s="106">
        <f t="shared" si="194"/>
        <v>0.86066124025887614</v>
      </c>
      <c r="AS208" s="106">
        <f t="shared" si="195"/>
        <v>0.89416580085104969</v>
      </c>
      <c r="AT208" s="15"/>
      <c r="AU208" s="106">
        <f t="shared" si="230"/>
        <v>-8.0987912413558405E-2</v>
      </c>
      <c r="AV208" s="106">
        <f t="shared" si="231"/>
        <v>-5.9793452410579206E-2</v>
      </c>
      <c r="AW208" s="106">
        <f t="shared" si="232"/>
        <v>-0.18789677351561118</v>
      </c>
      <c r="AX208" s="106">
        <f t="shared" si="233"/>
        <v>-0.13933875974112386</v>
      </c>
      <c r="AY208" s="106">
        <f t="shared" si="234"/>
        <v>-0.10583419914895031</v>
      </c>
      <c r="AZ208" s="15"/>
      <c r="BA208" s="106">
        <f t="shared" si="224"/>
        <v>-8.0987912413558405E-2</v>
      </c>
      <c r="BB208" s="106">
        <f t="shared" si="225"/>
        <v>-5.9793452410579206E-2</v>
      </c>
      <c r="BC208" s="106">
        <f t="shared" si="226"/>
        <v>-0.18789677351561118</v>
      </c>
      <c r="BD208" s="107">
        <f t="shared" si="227"/>
        <v>-0.13933875974112386</v>
      </c>
      <c r="BE208" s="106">
        <f t="shared" si="228"/>
        <v>-0.10583419914895031</v>
      </c>
      <c r="BF208" s="109"/>
      <c r="BG208" s="223" t="str">
        <f t="shared" si="229"/>
        <v>55XX</v>
      </c>
      <c r="BH208" s="106">
        <f t="shared" si="235"/>
        <v>0.9190120875864416</v>
      </c>
      <c r="BI208" s="106">
        <f t="shared" si="236"/>
        <v>0.94020654758942079</v>
      </c>
      <c r="BJ208" s="106">
        <f t="shared" si="237"/>
        <v>0.81210322648438882</v>
      </c>
      <c r="BK208" s="106">
        <f t="shared" si="238"/>
        <v>0.86066124025887614</v>
      </c>
      <c r="BL208" s="106">
        <f t="shared" si="239"/>
        <v>0.89416580085104969</v>
      </c>
      <c r="BM208" s="109"/>
      <c r="BN208" s="15">
        <f>IF($Z208="NN",VLOOKUP("N",ylfactors,MATCH(BN$7,'Proposed Factors'!$J$3:$P$3,0),FALSE),IF('Query Result 1'!$Y208&lt;49,VLOOKUP("YA",ylfactors,MATCH(BN$7,'Proposed Factors'!$J$3:$P$3,0),FALSE),VLOOKUP("YB",ylfactors,MATCH(BN$7,'Proposed Factors'!$J$3:$P$3,0),FALSE)))</f>
        <v>0.873</v>
      </c>
      <c r="BO208" s="15">
        <f>IF($Z208="NN",VLOOKUP("N",ylfactors,MATCH(BO$7,'Proposed Factors'!$J$3:$P$3,0),FALSE),IF('Query Result 1'!$Y208&lt;49,VLOOKUP("YA",ylfactors,MATCH(BO$7,'Proposed Factors'!$J$3:$P$3,0),FALSE),VLOOKUP("YB",ylfactors,MATCH(BO$7,'Proposed Factors'!$J$3:$P$3,0),FALSE)))</f>
        <v>0.76900000000000002</v>
      </c>
      <c r="BP208" s="15">
        <f>IF($Z208="NN",VLOOKUP("N",ylfactors,MATCH(BP$7,'Proposed Factors'!$J$3:$P$3,0),FALSE),IF('Query Result 1'!$Y208&lt;49,VLOOKUP("YA",ylfactors,MATCH(BP$7,'Proposed Factors'!$J$3:$P$3,0),FALSE),VLOOKUP("YB",ylfactors,MATCH(BP$7,'Proposed Factors'!$J$3:$P$3,0),FALSE)))</f>
        <v>0.95</v>
      </c>
      <c r="BQ208" s="15">
        <f>IF($Z208="NN",VLOOKUP("N",ylfactors,MATCH(BQ$7,'Proposed Factors'!$J$3:$P$3,0),FALSE),IF('Query Result 1'!$Y208&lt;49,VLOOKUP("YA",ylfactors,MATCH(BQ$7,'Proposed Factors'!$J$3:$P$3,0),FALSE),VLOOKUP("YB",ylfactors,MATCH(BQ$7,'Proposed Factors'!$J$3:$P$3,0),FALSE)))</f>
        <v>0.94299999999999995</v>
      </c>
      <c r="BR208" s="15">
        <f>IF($Z208="NN",VLOOKUP("N",ylfactors,MATCH(BR$7,'Proposed Factors'!$J$3:$P$3,0),FALSE),IF('Query Result 1'!$Y208&lt;49,VLOOKUP("YA",ylfactors,MATCH(BR$7,'Proposed Factors'!$J$3:$P$3,0),FALSE),VLOOKUP("YB",ylfactors,MATCH(BR$7,'Proposed Factors'!$J$3:$P$3,0),FALSE)))</f>
        <v>0.78800000000000003</v>
      </c>
      <c r="BS208" s="15"/>
      <c r="BT208" s="15" t="e">
        <f>IF($AA208="NN",1,IF($AA208="YY",VLOOKUP("YY",gsdfactors,MATCH(BT$7,'Proposed Factors'!$J$11:$P$11,0),FALSE),VLOOKUP(CONCATENATE($Z208,$AA208),gsdfactors,MATCH(BT$7,'Proposed Factors'!$J$11:$P$11,0),FALSE)))</f>
        <v>#N/A</v>
      </c>
      <c r="BU208" s="15" t="e">
        <f>IF($AA208="NN",1,IF($AA208="YY",VLOOKUP("YY",gsdfactors,MATCH(BU$7,'Proposed Factors'!$J$11:$P$11,0),FALSE),VLOOKUP(CONCATENATE($Z208,$AA208),gsdfactors,MATCH(BU$7,'Proposed Factors'!$J$11:$P$11,0),FALSE)))</f>
        <v>#N/A</v>
      </c>
      <c r="BV208" s="15" t="e">
        <f>IF($AA208="NN",1,IF($AA208="YY",VLOOKUP("YY",gsdfactors,MATCH(BV$7,'Proposed Factors'!$J$11:$P$11,0),FALSE),VLOOKUP(CONCATENATE($Z208,$AA208),gsdfactors,MATCH(BV$7,'Proposed Factors'!$J$11:$P$11,0),FALSE)))</f>
        <v>#N/A</v>
      </c>
      <c r="BW208" s="15" t="e">
        <f>IF($AA208="NN",1,IF($AA208="YY",VLOOKUP("YY",gsdfactors,MATCH(BW$7,'Proposed Factors'!$J$11:$P$11,0),FALSE),VLOOKUP(CONCATENATE($Z208,$AA208),gsdfactors,MATCH(BW$7,'Proposed Factors'!$J$11:$P$11,0),FALSE)))</f>
        <v>#N/A</v>
      </c>
      <c r="BX208" s="15" t="e">
        <f>IF($AA208="NN",1,IF($AA208="YY",VLOOKUP("YY",gsdfactors,MATCH(BX$7,'Proposed Factors'!$J$11:$P$11,0),FALSE),VLOOKUP(CONCATENATE($Z208,$AA208),gsdfactors,MATCH(BX$7,'Proposed Factors'!$J$11:$P$11,0),FALSE)))</f>
        <v>#N/A</v>
      </c>
      <c r="BZ208" s="55" t="e">
        <f t="shared" si="196"/>
        <v>#N/A</v>
      </c>
      <c r="CA208" s="55" t="e">
        <f t="shared" si="197"/>
        <v>#N/A</v>
      </c>
      <c r="CB208" s="55" t="e">
        <f t="shared" si="198"/>
        <v>#N/A</v>
      </c>
      <c r="CC208" s="55" t="e">
        <f t="shared" si="199"/>
        <v>#N/A</v>
      </c>
      <c r="CD208" s="55" t="e">
        <f t="shared" si="200"/>
        <v>#N/A</v>
      </c>
      <c r="CF208" s="55" t="e">
        <f t="shared" si="201"/>
        <v>#N/A</v>
      </c>
      <c r="CG208" s="55" t="e">
        <f t="shared" si="202"/>
        <v>#N/A</v>
      </c>
      <c r="CH208" s="55" t="e">
        <f t="shared" si="203"/>
        <v>#N/A</v>
      </c>
      <c r="CI208" s="55" t="e">
        <f t="shared" si="204"/>
        <v>#N/A</v>
      </c>
      <c r="CJ208" s="55" t="e">
        <f t="shared" si="205"/>
        <v>#N/A</v>
      </c>
      <c r="CL208" s="55" t="str">
        <f t="shared" si="206"/>
        <v>55FM</v>
      </c>
      <c r="CM208" s="58">
        <f t="shared" si="207"/>
        <v>3.1635006667455321E-3</v>
      </c>
      <c r="CN208" s="58">
        <f t="shared" si="208"/>
        <v>4.253478791036899E-3</v>
      </c>
      <c r="CO208" s="58">
        <f t="shared" si="209"/>
        <v>3.4722311125221796E-3</v>
      </c>
      <c r="CP208" s="58">
        <f t="shared" si="210"/>
        <v>3.5118507572738738E-3</v>
      </c>
      <c r="CQ208" s="58">
        <f t="shared" si="211"/>
        <v>3.2052726820670577E-3</v>
      </c>
      <c r="CR208" s="5">
        <f t="shared" si="240"/>
        <v>0.9190120875864416</v>
      </c>
      <c r="CS208" s="5">
        <f t="shared" si="241"/>
        <v>0.94020654758942079</v>
      </c>
      <c r="CT208" s="5">
        <f t="shared" si="242"/>
        <v>0.81210322648438882</v>
      </c>
      <c r="CU208" s="5">
        <f t="shared" si="243"/>
        <v>0.86066124025887614</v>
      </c>
      <c r="CV208" s="5">
        <f t="shared" si="244"/>
        <v>0.89416580085104969</v>
      </c>
    </row>
    <row r="209" spans="1:100" x14ac:dyDescent="0.25">
      <c r="A209" s="174" t="str">
        <f t="shared" si="212"/>
        <v>NNNN</v>
      </c>
      <c r="B209" s="174" t="str">
        <f t="shared" si="213"/>
        <v>NNNN</v>
      </c>
      <c r="C209" s="29" t="str">
        <f t="shared" si="214"/>
        <v>NN</v>
      </c>
      <c r="D209" s="29" t="str">
        <f t="shared" si="215"/>
        <v>N</v>
      </c>
      <c r="E209" s="29" t="str">
        <f t="shared" si="190"/>
        <v>N</v>
      </c>
      <c r="F209" s="175" t="s">
        <v>5</v>
      </c>
      <c r="G209" s="175" t="s">
        <v>7</v>
      </c>
      <c r="H209" s="175" t="s">
        <v>7</v>
      </c>
      <c r="I209" s="176">
        <v>5</v>
      </c>
      <c r="J209" s="175" t="s">
        <v>5</v>
      </c>
      <c r="K209" s="175" t="s">
        <v>9</v>
      </c>
      <c r="L209" s="176">
        <v>1</v>
      </c>
      <c r="M209" s="176">
        <v>0</v>
      </c>
      <c r="N209" s="176">
        <v>1</v>
      </c>
      <c r="O209" s="176">
        <v>1</v>
      </c>
      <c r="P209" s="176">
        <v>1</v>
      </c>
      <c r="Q209" s="1"/>
      <c r="R209" s="13" t="s">
        <v>311</v>
      </c>
      <c r="S209" s="35">
        <v>4948</v>
      </c>
      <c r="T209" s="35">
        <v>3590</v>
      </c>
      <c r="U209" s="35">
        <v>4616</v>
      </c>
      <c r="V209" s="35">
        <v>4508</v>
      </c>
      <c r="W209" s="35">
        <v>4906</v>
      </c>
      <c r="X209" s="35"/>
      <c r="Y209" s="53">
        <f t="shared" si="216"/>
        <v>55</v>
      </c>
      <c r="Z209" s="52" t="str">
        <f t="shared" si="217"/>
        <v>FS</v>
      </c>
      <c r="AA209" s="52" t="str">
        <f t="shared" si="218"/>
        <v>FS</v>
      </c>
      <c r="AB209" s="1"/>
      <c r="AC209" s="128">
        <f t="shared" si="219"/>
        <v>1.3740345241447412E-3</v>
      </c>
      <c r="AD209" s="128">
        <f t="shared" si="220"/>
        <v>1.7193997139761813E-3</v>
      </c>
      <c r="AE209" s="128">
        <f t="shared" si="221"/>
        <v>1.4773544857039709E-3</v>
      </c>
      <c r="AF209" s="128">
        <f t="shared" si="222"/>
        <v>1.49324874682047E-3</v>
      </c>
      <c r="AG209" s="128">
        <f t="shared" si="223"/>
        <v>1.3908604084752331E-3</v>
      </c>
      <c r="AI209" s="129">
        <f t="shared" si="245"/>
        <v>0.99199999999999999</v>
      </c>
      <c r="AJ209" s="51">
        <f t="shared" si="245"/>
        <v>1.0049999999999999</v>
      </c>
      <c r="AK209" s="48">
        <f t="shared" si="245"/>
        <v>0.86099999999999999</v>
      </c>
      <c r="AL209" s="51">
        <f t="shared" si="245"/>
        <v>0.91300000000000003</v>
      </c>
      <c r="AM209" s="49">
        <f t="shared" si="245"/>
        <v>0.94</v>
      </c>
      <c r="AN209" s="15"/>
      <c r="AO209" s="106">
        <f t="shared" si="191"/>
        <v>0.9190120875864416</v>
      </c>
      <c r="AP209" s="106">
        <f t="shared" si="192"/>
        <v>0.94020654758942079</v>
      </c>
      <c r="AQ209" s="106">
        <f t="shared" si="193"/>
        <v>0.81210322648438882</v>
      </c>
      <c r="AR209" s="106">
        <f t="shared" si="194"/>
        <v>0.86066124025887614</v>
      </c>
      <c r="AS209" s="106">
        <f t="shared" si="195"/>
        <v>0.89416580085104969</v>
      </c>
      <c r="AT209" s="15"/>
      <c r="AU209" s="106">
        <f t="shared" si="230"/>
        <v>-8.0987912413558405E-2</v>
      </c>
      <c r="AV209" s="106">
        <f t="shared" si="231"/>
        <v>-5.9793452410579206E-2</v>
      </c>
      <c r="AW209" s="106">
        <f t="shared" si="232"/>
        <v>-0.18789677351561118</v>
      </c>
      <c r="AX209" s="106">
        <f t="shared" si="233"/>
        <v>-0.13933875974112386</v>
      </c>
      <c r="AY209" s="106">
        <f t="shared" si="234"/>
        <v>-0.10583419914895031</v>
      </c>
      <c r="AZ209" s="15"/>
      <c r="BA209" s="106">
        <f t="shared" si="224"/>
        <v>-8.0987912413558405E-2</v>
      </c>
      <c r="BB209" s="106">
        <f t="shared" si="225"/>
        <v>-5.9793452410579206E-2</v>
      </c>
      <c r="BC209" s="106">
        <f t="shared" si="226"/>
        <v>-0.18789677351561118</v>
      </c>
      <c r="BD209" s="107">
        <f t="shared" si="227"/>
        <v>-0.13933875974112386</v>
      </c>
      <c r="BE209" s="106">
        <f t="shared" si="228"/>
        <v>-0.10583419914895031</v>
      </c>
      <c r="BF209" s="109"/>
      <c r="BG209" s="223" t="str">
        <f t="shared" si="229"/>
        <v>55XX</v>
      </c>
      <c r="BH209" s="106">
        <f t="shared" si="235"/>
        <v>0.9190120875864416</v>
      </c>
      <c r="BI209" s="106">
        <f t="shared" si="236"/>
        <v>0.94020654758942079</v>
      </c>
      <c r="BJ209" s="106">
        <f t="shared" si="237"/>
        <v>0.81210322648438882</v>
      </c>
      <c r="BK209" s="106">
        <f t="shared" si="238"/>
        <v>0.86066124025887614</v>
      </c>
      <c r="BL209" s="106">
        <f t="shared" si="239"/>
        <v>0.89416580085104969</v>
      </c>
      <c r="BM209" s="109"/>
      <c r="BN209" s="15">
        <f>IF($Z209="NN",VLOOKUP("N",ylfactors,MATCH(BN$7,'Proposed Factors'!$J$3:$P$3,0),FALSE),IF('Query Result 1'!$Y209&lt;49,VLOOKUP("YA",ylfactors,MATCH(BN$7,'Proposed Factors'!$J$3:$P$3,0),FALSE),VLOOKUP("YB",ylfactors,MATCH(BN$7,'Proposed Factors'!$J$3:$P$3,0),FALSE)))</f>
        <v>0.873</v>
      </c>
      <c r="BO209" s="15">
        <f>IF($Z209="NN",VLOOKUP("N",ylfactors,MATCH(BO$7,'Proposed Factors'!$J$3:$P$3,0),FALSE),IF('Query Result 1'!$Y209&lt;49,VLOOKUP("YA",ylfactors,MATCH(BO$7,'Proposed Factors'!$J$3:$P$3,0),FALSE),VLOOKUP("YB",ylfactors,MATCH(BO$7,'Proposed Factors'!$J$3:$P$3,0),FALSE)))</f>
        <v>0.76900000000000002</v>
      </c>
      <c r="BP209" s="15">
        <f>IF($Z209="NN",VLOOKUP("N",ylfactors,MATCH(BP$7,'Proposed Factors'!$J$3:$P$3,0),FALSE),IF('Query Result 1'!$Y209&lt;49,VLOOKUP("YA",ylfactors,MATCH(BP$7,'Proposed Factors'!$J$3:$P$3,0),FALSE),VLOOKUP("YB",ylfactors,MATCH(BP$7,'Proposed Factors'!$J$3:$P$3,0),FALSE)))</f>
        <v>0.95</v>
      </c>
      <c r="BQ209" s="15">
        <f>IF($Z209="NN",VLOOKUP("N",ylfactors,MATCH(BQ$7,'Proposed Factors'!$J$3:$P$3,0),FALSE),IF('Query Result 1'!$Y209&lt;49,VLOOKUP("YA",ylfactors,MATCH(BQ$7,'Proposed Factors'!$J$3:$P$3,0),FALSE),VLOOKUP("YB",ylfactors,MATCH(BQ$7,'Proposed Factors'!$J$3:$P$3,0),FALSE)))</f>
        <v>0.94299999999999995</v>
      </c>
      <c r="BR209" s="15">
        <f>IF($Z209="NN",VLOOKUP("N",ylfactors,MATCH(BR$7,'Proposed Factors'!$J$3:$P$3,0),FALSE),IF('Query Result 1'!$Y209&lt;49,VLOOKUP("YA",ylfactors,MATCH(BR$7,'Proposed Factors'!$J$3:$P$3,0),FALSE),VLOOKUP("YB",ylfactors,MATCH(BR$7,'Proposed Factors'!$J$3:$P$3,0),FALSE)))</f>
        <v>0.78800000000000003</v>
      </c>
      <c r="BS209" s="15"/>
      <c r="BT209" s="15" t="e">
        <f>IF($AA209="NN",1,IF($AA209="YY",VLOOKUP("YY",gsdfactors,MATCH(BT$7,'Proposed Factors'!$J$11:$P$11,0),FALSE),VLOOKUP(CONCATENATE($Z209,$AA209),gsdfactors,MATCH(BT$7,'Proposed Factors'!$J$11:$P$11,0),FALSE)))</f>
        <v>#N/A</v>
      </c>
      <c r="BU209" s="15" t="e">
        <f>IF($AA209="NN",1,IF($AA209="YY",VLOOKUP("YY",gsdfactors,MATCH(BU$7,'Proposed Factors'!$J$11:$P$11,0),FALSE),VLOOKUP(CONCATENATE($Z209,$AA209),gsdfactors,MATCH(BU$7,'Proposed Factors'!$J$11:$P$11,0),FALSE)))</f>
        <v>#N/A</v>
      </c>
      <c r="BV209" s="15" t="e">
        <f>IF($AA209="NN",1,IF($AA209="YY",VLOOKUP("YY",gsdfactors,MATCH(BV$7,'Proposed Factors'!$J$11:$P$11,0),FALSE),VLOOKUP(CONCATENATE($Z209,$AA209),gsdfactors,MATCH(BV$7,'Proposed Factors'!$J$11:$P$11,0),FALSE)))</f>
        <v>#N/A</v>
      </c>
      <c r="BW209" s="15" t="e">
        <f>IF($AA209="NN",1,IF($AA209="YY",VLOOKUP("YY",gsdfactors,MATCH(BW$7,'Proposed Factors'!$J$11:$P$11,0),FALSE),VLOOKUP(CONCATENATE($Z209,$AA209),gsdfactors,MATCH(BW$7,'Proposed Factors'!$J$11:$P$11,0),FALSE)))</f>
        <v>#N/A</v>
      </c>
      <c r="BX209" s="15" t="e">
        <f>IF($AA209="NN",1,IF($AA209="YY",VLOOKUP("YY",gsdfactors,MATCH(BX$7,'Proposed Factors'!$J$11:$P$11,0),FALSE),VLOOKUP(CONCATENATE($Z209,$AA209),gsdfactors,MATCH(BX$7,'Proposed Factors'!$J$11:$P$11,0),FALSE)))</f>
        <v>#N/A</v>
      </c>
      <c r="BZ209" s="55" t="e">
        <f t="shared" si="196"/>
        <v>#N/A</v>
      </c>
      <c r="CA209" s="55" t="e">
        <f t="shared" si="197"/>
        <v>#N/A</v>
      </c>
      <c r="CB209" s="55" t="e">
        <f t="shared" si="198"/>
        <v>#N/A</v>
      </c>
      <c r="CC209" s="55" t="e">
        <f t="shared" si="199"/>
        <v>#N/A</v>
      </c>
      <c r="CD209" s="55" t="e">
        <f t="shared" si="200"/>
        <v>#N/A</v>
      </c>
      <c r="CF209" s="55" t="e">
        <f t="shared" si="201"/>
        <v>#N/A</v>
      </c>
      <c r="CG209" s="55" t="e">
        <f t="shared" si="202"/>
        <v>#N/A</v>
      </c>
      <c r="CH209" s="55" t="e">
        <f t="shared" si="203"/>
        <v>#N/A</v>
      </c>
      <c r="CI209" s="55" t="e">
        <f t="shared" si="204"/>
        <v>#N/A</v>
      </c>
      <c r="CJ209" s="55" t="e">
        <f t="shared" si="205"/>
        <v>#N/A</v>
      </c>
      <c r="CL209" s="55" t="str">
        <f t="shared" si="206"/>
        <v>55FS</v>
      </c>
      <c r="CM209" s="58">
        <f t="shared" si="207"/>
        <v>1.3740345241447412E-3</v>
      </c>
      <c r="CN209" s="58">
        <f t="shared" si="208"/>
        <v>1.7193997139761813E-3</v>
      </c>
      <c r="CO209" s="58">
        <f t="shared" si="209"/>
        <v>1.4773544857039709E-3</v>
      </c>
      <c r="CP209" s="58">
        <f t="shared" si="210"/>
        <v>1.49324874682047E-3</v>
      </c>
      <c r="CQ209" s="58">
        <f t="shared" si="211"/>
        <v>1.3908604084752331E-3</v>
      </c>
      <c r="CR209" s="5">
        <f t="shared" si="240"/>
        <v>0.9190120875864416</v>
      </c>
      <c r="CS209" s="5">
        <f t="shared" si="241"/>
        <v>0.94020654758942079</v>
      </c>
      <c r="CT209" s="5">
        <f t="shared" si="242"/>
        <v>0.81210322648438882</v>
      </c>
      <c r="CU209" s="5">
        <f t="shared" si="243"/>
        <v>0.86066124025887614</v>
      </c>
      <c r="CV209" s="5">
        <f t="shared" si="244"/>
        <v>0.89416580085104969</v>
      </c>
    </row>
    <row r="210" spans="1:100" x14ac:dyDescent="0.25">
      <c r="A210" s="174" t="str">
        <f t="shared" si="212"/>
        <v>NNNN</v>
      </c>
      <c r="B210" s="174" t="str">
        <f t="shared" si="213"/>
        <v>NNNN</v>
      </c>
      <c r="C210" s="29" t="str">
        <f t="shared" si="214"/>
        <v>NN</v>
      </c>
      <c r="D210" s="29" t="str">
        <f t="shared" si="215"/>
        <v>N</v>
      </c>
      <c r="E210" s="29" t="str">
        <f t="shared" si="190"/>
        <v>N</v>
      </c>
      <c r="F210" s="175" t="s">
        <v>5</v>
      </c>
      <c r="G210" s="175" t="s">
        <v>7</v>
      </c>
      <c r="H210" s="175" t="s">
        <v>7</v>
      </c>
      <c r="I210" s="176">
        <v>6</v>
      </c>
      <c r="J210" s="175" t="s">
        <v>5</v>
      </c>
      <c r="K210" s="175" t="s">
        <v>5</v>
      </c>
      <c r="L210" s="176">
        <v>1026</v>
      </c>
      <c r="M210" s="176">
        <v>276</v>
      </c>
      <c r="N210" s="176">
        <v>845</v>
      </c>
      <c r="O210" s="176">
        <v>826</v>
      </c>
      <c r="P210" s="176">
        <v>965</v>
      </c>
      <c r="Q210" s="1"/>
      <c r="R210" s="13" t="s">
        <v>395</v>
      </c>
      <c r="S210" s="35">
        <v>12113</v>
      </c>
      <c r="T210" s="35">
        <v>9138</v>
      </c>
      <c r="U210" s="35">
        <v>11161</v>
      </c>
      <c r="V210" s="35">
        <v>10761</v>
      </c>
      <c r="W210" s="35">
        <v>11996</v>
      </c>
      <c r="X210" s="35"/>
      <c r="Y210" s="53">
        <f t="shared" si="216"/>
        <v>55</v>
      </c>
      <c r="Z210" s="52" t="str">
        <f t="shared" si="217"/>
        <v>MM</v>
      </c>
      <c r="AA210" s="52" t="str">
        <f t="shared" si="218"/>
        <v>MM</v>
      </c>
      <c r="AB210" s="1"/>
      <c r="AC210" s="128">
        <f t="shared" si="219"/>
        <v>3.363718712806235E-3</v>
      </c>
      <c r="AD210" s="128">
        <f t="shared" si="220"/>
        <v>4.3765667371349149E-3</v>
      </c>
      <c r="AE210" s="128">
        <f t="shared" si="221"/>
        <v>3.572086961642552E-3</v>
      </c>
      <c r="AF210" s="128">
        <f t="shared" si="222"/>
        <v>3.5645185813076925E-3</v>
      </c>
      <c r="AG210" s="128">
        <f t="shared" si="223"/>
        <v>3.4008890053136764E-3</v>
      </c>
      <c r="AI210" s="129">
        <f t="shared" si="245"/>
        <v>0.99199999999999999</v>
      </c>
      <c r="AJ210" s="51">
        <f t="shared" si="245"/>
        <v>1.0049999999999999</v>
      </c>
      <c r="AK210" s="48">
        <f t="shared" si="245"/>
        <v>0.86099999999999999</v>
      </c>
      <c r="AL210" s="51">
        <f t="shared" si="245"/>
        <v>0.91300000000000003</v>
      </c>
      <c r="AM210" s="49">
        <f t="shared" si="245"/>
        <v>0.94</v>
      </c>
      <c r="AN210" s="15"/>
      <c r="AO210" s="106">
        <f t="shared" si="191"/>
        <v>0.9190120875864416</v>
      </c>
      <c r="AP210" s="106">
        <f t="shared" si="192"/>
        <v>0.94020654758942079</v>
      </c>
      <c r="AQ210" s="106">
        <f t="shared" si="193"/>
        <v>0.81210322648438882</v>
      </c>
      <c r="AR210" s="106">
        <f t="shared" si="194"/>
        <v>0.86066124025887614</v>
      </c>
      <c r="AS210" s="106">
        <f t="shared" si="195"/>
        <v>0.89416580085104969</v>
      </c>
      <c r="AT210" s="15"/>
      <c r="AU210" s="106">
        <f t="shared" si="230"/>
        <v>-8.0987912413558405E-2</v>
      </c>
      <c r="AV210" s="106">
        <f t="shared" si="231"/>
        <v>-5.9793452410579206E-2</v>
      </c>
      <c r="AW210" s="106">
        <f t="shared" si="232"/>
        <v>-0.18789677351561118</v>
      </c>
      <c r="AX210" s="106">
        <f t="shared" si="233"/>
        <v>-0.13933875974112386</v>
      </c>
      <c r="AY210" s="106">
        <f t="shared" si="234"/>
        <v>-0.10583419914895031</v>
      </c>
      <c r="AZ210" s="15"/>
      <c r="BA210" s="106">
        <f t="shared" si="224"/>
        <v>-8.0987912413558405E-2</v>
      </c>
      <c r="BB210" s="106">
        <f t="shared" si="225"/>
        <v>-5.9793452410579206E-2</v>
      </c>
      <c r="BC210" s="106">
        <f t="shared" si="226"/>
        <v>-0.18789677351561118</v>
      </c>
      <c r="BD210" s="107">
        <f t="shared" si="227"/>
        <v>-0.13933875974112386</v>
      </c>
      <c r="BE210" s="106">
        <f t="shared" si="228"/>
        <v>-0.10583419914895031</v>
      </c>
      <c r="BF210" s="109"/>
      <c r="BG210" s="223" t="str">
        <f t="shared" si="229"/>
        <v>55XX</v>
      </c>
      <c r="BH210" s="106">
        <f t="shared" si="235"/>
        <v>0.9190120875864416</v>
      </c>
      <c r="BI210" s="106">
        <f t="shared" si="236"/>
        <v>0.94020654758942079</v>
      </c>
      <c r="BJ210" s="106">
        <f t="shared" si="237"/>
        <v>0.81210322648438882</v>
      </c>
      <c r="BK210" s="106">
        <f t="shared" si="238"/>
        <v>0.86066124025887614</v>
      </c>
      <c r="BL210" s="106">
        <f t="shared" si="239"/>
        <v>0.89416580085104969</v>
      </c>
      <c r="BM210" s="109"/>
      <c r="BN210" s="15">
        <f>IF($Z210="NN",VLOOKUP("N",ylfactors,MATCH(BN$7,'Proposed Factors'!$J$3:$P$3,0),FALSE),IF('Query Result 1'!$Y210&lt;49,VLOOKUP("YA",ylfactors,MATCH(BN$7,'Proposed Factors'!$J$3:$P$3,0),FALSE),VLOOKUP("YB",ylfactors,MATCH(BN$7,'Proposed Factors'!$J$3:$P$3,0),FALSE)))</f>
        <v>0.873</v>
      </c>
      <c r="BO210" s="15">
        <f>IF($Z210="NN",VLOOKUP("N",ylfactors,MATCH(BO$7,'Proposed Factors'!$J$3:$P$3,0),FALSE),IF('Query Result 1'!$Y210&lt;49,VLOOKUP("YA",ylfactors,MATCH(BO$7,'Proposed Factors'!$J$3:$P$3,0),FALSE),VLOOKUP("YB",ylfactors,MATCH(BO$7,'Proposed Factors'!$J$3:$P$3,0),FALSE)))</f>
        <v>0.76900000000000002</v>
      </c>
      <c r="BP210" s="15">
        <f>IF($Z210="NN",VLOOKUP("N",ylfactors,MATCH(BP$7,'Proposed Factors'!$J$3:$P$3,0),FALSE),IF('Query Result 1'!$Y210&lt;49,VLOOKUP("YA",ylfactors,MATCH(BP$7,'Proposed Factors'!$J$3:$P$3,0),FALSE),VLOOKUP("YB",ylfactors,MATCH(BP$7,'Proposed Factors'!$J$3:$P$3,0),FALSE)))</f>
        <v>0.95</v>
      </c>
      <c r="BQ210" s="15">
        <f>IF($Z210="NN",VLOOKUP("N",ylfactors,MATCH(BQ$7,'Proposed Factors'!$J$3:$P$3,0),FALSE),IF('Query Result 1'!$Y210&lt;49,VLOOKUP("YA",ylfactors,MATCH(BQ$7,'Proposed Factors'!$J$3:$P$3,0),FALSE),VLOOKUP("YB",ylfactors,MATCH(BQ$7,'Proposed Factors'!$J$3:$P$3,0),FALSE)))</f>
        <v>0.94299999999999995</v>
      </c>
      <c r="BR210" s="15">
        <f>IF($Z210="NN",VLOOKUP("N",ylfactors,MATCH(BR$7,'Proposed Factors'!$J$3:$P$3,0),FALSE),IF('Query Result 1'!$Y210&lt;49,VLOOKUP("YA",ylfactors,MATCH(BR$7,'Proposed Factors'!$J$3:$P$3,0),FALSE),VLOOKUP("YB",ylfactors,MATCH(BR$7,'Proposed Factors'!$J$3:$P$3,0),FALSE)))</f>
        <v>0.78800000000000003</v>
      </c>
      <c r="BS210" s="15"/>
      <c r="BT210" s="15" t="e">
        <f>IF($AA210="NN",1,IF($AA210="YY",VLOOKUP("YY",gsdfactors,MATCH(BT$7,'Proposed Factors'!$J$11:$P$11,0),FALSE),VLOOKUP(CONCATENATE($Z210,$AA210),gsdfactors,MATCH(BT$7,'Proposed Factors'!$J$11:$P$11,0),FALSE)))</f>
        <v>#N/A</v>
      </c>
      <c r="BU210" s="15" t="e">
        <f>IF($AA210="NN",1,IF($AA210="YY",VLOOKUP("YY",gsdfactors,MATCH(BU$7,'Proposed Factors'!$J$11:$P$11,0),FALSE),VLOOKUP(CONCATENATE($Z210,$AA210),gsdfactors,MATCH(BU$7,'Proposed Factors'!$J$11:$P$11,0),FALSE)))</f>
        <v>#N/A</v>
      </c>
      <c r="BV210" s="15" t="e">
        <f>IF($AA210="NN",1,IF($AA210="YY",VLOOKUP("YY",gsdfactors,MATCH(BV$7,'Proposed Factors'!$J$11:$P$11,0),FALSE),VLOOKUP(CONCATENATE($Z210,$AA210),gsdfactors,MATCH(BV$7,'Proposed Factors'!$J$11:$P$11,0),FALSE)))</f>
        <v>#N/A</v>
      </c>
      <c r="BW210" s="15" t="e">
        <f>IF($AA210="NN",1,IF($AA210="YY",VLOOKUP("YY",gsdfactors,MATCH(BW$7,'Proposed Factors'!$J$11:$P$11,0),FALSE),VLOOKUP(CONCATENATE($Z210,$AA210),gsdfactors,MATCH(BW$7,'Proposed Factors'!$J$11:$P$11,0),FALSE)))</f>
        <v>#N/A</v>
      </c>
      <c r="BX210" s="15" t="e">
        <f>IF($AA210="NN",1,IF($AA210="YY",VLOOKUP("YY",gsdfactors,MATCH(BX$7,'Proposed Factors'!$J$11:$P$11,0),FALSE),VLOOKUP(CONCATENATE($Z210,$AA210),gsdfactors,MATCH(BX$7,'Proposed Factors'!$J$11:$P$11,0),FALSE)))</f>
        <v>#N/A</v>
      </c>
      <c r="BZ210" s="55" t="e">
        <f t="shared" si="196"/>
        <v>#N/A</v>
      </c>
      <c r="CA210" s="55" t="e">
        <f t="shared" si="197"/>
        <v>#N/A</v>
      </c>
      <c r="CB210" s="55" t="e">
        <f t="shared" si="198"/>
        <v>#N/A</v>
      </c>
      <c r="CC210" s="55" t="e">
        <f t="shared" si="199"/>
        <v>#N/A</v>
      </c>
      <c r="CD210" s="55" t="e">
        <f t="shared" si="200"/>
        <v>#N/A</v>
      </c>
      <c r="CF210" s="55" t="e">
        <f t="shared" si="201"/>
        <v>#N/A</v>
      </c>
      <c r="CG210" s="55" t="e">
        <f t="shared" si="202"/>
        <v>#N/A</v>
      </c>
      <c r="CH210" s="55" t="e">
        <f t="shared" si="203"/>
        <v>#N/A</v>
      </c>
      <c r="CI210" s="55" t="e">
        <f t="shared" si="204"/>
        <v>#N/A</v>
      </c>
      <c r="CJ210" s="55" t="e">
        <f t="shared" si="205"/>
        <v>#N/A</v>
      </c>
      <c r="CL210" s="55" t="str">
        <f t="shared" si="206"/>
        <v>55MM</v>
      </c>
      <c r="CM210" s="58">
        <f t="shared" si="207"/>
        <v>3.363718712806235E-3</v>
      </c>
      <c r="CN210" s="58">
        <f t="shared" si="208"/>
        <v>4.3765667371349149E-3</v>
      </c>
      <c r="CO210" s="58">
        <f t="shared" si="209"/>
        <v>3.572086961642552E-3</v>
      </c>
      <c r="CP210" s="58">
        <f t="shared" si="210"/>
        <v>3.5645185813076925E-3</v>
      </c>
      <c r="CQ210" s="58">
        <f t="shared" si="211"/>
        <v>3.4008890053136764E-3</v>
      </c>
      <c r="CR210" s="5">
        <f t="shared" si="240"/>
        <v>0.9190120875864416</v>
      </c>
      <c r="CS210" s="5">
        <f t="shared" si="241"/>
        <v>0.94020654758942079</v>
      </c>
      <c r="CT210" s="5">
        <f t="shared" si="242"/>
        <v>0.81210322648438882</v>
      </c>
      <c r="CU210" s="5">
        <f t="shared" si="243"/>
        <v>0.86066124025887614</v>
      </c>
      <c r="CV210" s="5">
        <f t="shared" si="244"/>
        <v>0.89416580085104969</v>
      </c>
    </row>
    <row r="211" spans="1:100" x14ac:dyDescent="0.25">
      <c r="A211" s="174" t="str">
        <f t="shared" si="212"/>
        <v>NNNN</v>
      </c>
      <c r="B211" s="174" t="str">
        <f t="shared" si="213"/>
        <v>NNNN</v>
      </c>
      <c r="C211" s="29" t="str">
        <f t="shared" si="214"/>
        <v>NN</v>
      </c>
      <c r="D211" s="29" t="str">
        <f t="shared" si="215"/>
        <v>N</v>
      </c>
      <c r="E211" s="29" t="str">
        <f t="shared" si="190"/>
        <v>N</v>
      </c>
      <c r="F211" s="175" t="s">
        <v>5</v>
      </c>
      <c r="G211" s="175" t="s">
        <v>7</v>
      </c>
      <c r="H211" s="175" t="s">
        <v>7</v>
      </c>
      <c r="I211" s="176">
        <v>7</v>
      </c>
      <c r="J211" s="175" t="s">
        <v>5</v>
      </c>
      <c r="K211" s="175" t="s">
        <v>5</v>
      </c>
      <c r="L211" s="176">
        <v>1286</v>
      </c>
      <c r="M211" s="176">
        <v>391</v>
      </c>
      <c r="N211" s="176">
        <v>1012</v>
      </c>
      <c r="O211" s="176">
        <v>977</v>
      </c>
      <c r="P211" s="176">
        <v>1228</v>
      </c>
      <c r="Q211" s="1"/>
      <c r="R211" s="13" t="s">
        <v>479</v>
      </c>
      <c r="S211" s="35">
        <v>3350</v>
      </c>
      <c r="T211" s="35">
        <v>2146</v>
      </c>
      <c r="U211" s="35">
        <v>2802</v>
      </c>
      <c r="V211" s="35">
        <v>2657</v>
      </c>
      <c r="W211" s="35">
        <v>3256</v>
      </c>
      <c r="X211" s="35"/>
      <c r="Y211" s="53">
        <f t="shared" si="216"/>
        <v>55</v>
      </c>
      <c r="Z211" s="52" t="str">
        <f t="shared" si="217"/>
        <v>MS</v>
      </c>
      <c r="AA211" s="52" t="str">
        <f t="shared" si="218"/>
        <v>MS</v>
      </c>
      <c r="AB211" s="1"/>
      <c r="AC211" s="128">
        <f t="shared" si="219"/>
        <v>9.3027802261214294E-4</v>
      </c>
      <c r="AD211" s="128">
        <f t="shared" si="220"/>
        <v>1.0278082969896617E-3</v>
      </c>
      <c r="AE211" s="128">
        <f t="shared" si="221"/>
        <v>8.967823372925751E-4</v>
      </c>
      <c r="AF211" s="128">
        <f t="shared" si="222"/>
        <v>8.80115776464505E-4</v>
      </c>
      <c r="AG211" s="128">
        <f t="shared" si="223"/>
        <v>9.2308224418984086E-4</v>
      </c>
      <c r="AI211" s="129">
        <f t="shared" si="245"/>
        <v>0.99199999999999999</v>
      </c>
      <c r="AJ211" s="51">
        <f t="shared" si="245"/>
        <v>1.0049999999999999</v>
      </c>
      <c r="AK211" s="48">
        <f t="shared" si="245"/>
        <v>0.86099999999999999</v>
      </c>
      <c r="AL211" s="51">
        <f t="shared" si="245"/>
        <v>0.91300000000000003</v>
      </c>
      <c r="AM211" s="49">
        <f t="shared" si="245"/>
        <v>0.94</v>
      </c>
      <c r="AN211" s="15"/>
      <c r="AO211" s="106">
        <f t="shared" si="191"/>
        <v>0.9190120875864416</v>
      </c>
      <c r="AP211" s="106">
        <f t="shared" si="192"/>
        <v>0.94020654758942079</v>
      </c>
      <c r="AQ211" s="106">
        <f t="shared" si="193"/>
        <v>0.81210322648438882</v>
      </c>
      <c r="AR211" s="106">
        <f t="shared" si="194"/>
        <v>0.86066124025887614</v>
      </c>
      <c r="AS211" s="106">
        <f t="shared" si="195"/>
        <v>0.89416580085104969</v>
      </c>
      <c r="AT211" s="15"/>
      <c r="AU211" s="106">
        <f t="shared" si="230"/>
        <v>-8.0987912413558405E-2</v>
      </c>
      <c r="AV211" s="106">
        <f t="shared" si="231"/>
        <v>-5.9793452410579206E-2</v>
      </c>
      <c r="AW211" s="106">
        <f t="shared" si="232"/>
        <v>-0.18789677351561118</v>
      </c>
      <c r="AX211" s="106">
        <f t="shared" si="233"/>
        <v>-0.13933875974112386</v>
      </c>
      <c r="AY211" s="106">
        <f t="shared" si="234"/>
        <v>-0.10583419914895031</v>
      </c>
      <c r="AZ211" s="15"/>
      <c r="BA211" s="106">
        <f t="shared" si="224"/>
        <v>-8.0987912413558405E-2</v>
      </c>
      <c r="BB211" s="106">
        <f t="shared" si="225"/>
        <v>-5.9793452410579206E-2</v>
      </c>
      <c r="BC211" s="106">
        <f t="shared" si="226"/>
        <v>-0.18789677351561118</v>
      </c>
      <c r="BD211" s="107">
        <f t="shared" si="227"/>
        <v>-0.13933875974112386</v>
      </c>
      <c r="BE211" s="106">
        <f t="shared" si="228"/>
        <v>-0.10583419914895031</v>
      </c>
      <c r="BF211" s="109"/>
      <c r="BG211" s="223" t="str">
        <f t="shared" si="229"/>
        <v>55XX</v>
      </c>
      <c r="BH211" s="106">
        <f t="shared" si="235"/>
        <v>0.9190120875864416</v>
      </c>
      <c r="BI211" s="106">
        <f t="shared" si="236"/>
        <v>0.94020654758942079</v>
      </c>
      <c r="BJ211" s="106">
        <f t="shared" si="237"/>
        <v>0.81210322648438882</v>
      </c>
      <c r="BK211" s="106">
        <f t="shared" si="238"/>
        <v>0.86066124025887614</v>
      </c>
      <c r="BL211" s="106">
        <f t="shared" si="239"/>
        <v>0.89416580085104969</v>
      </c>
      <c r="BM211" s="109"/>
      <c r="BN211" s="15">
        <f>IF($Z211="NN",VLOOKUP("N",ylfactors,MATCH(BN$7,'Proposed Factors'!$J$3:$P$3,0),FALSE),IF('Query Result 1'!$Y211&lt;49,VLOOKUP("YA",ylfactors,MATCH(BN$7,'Proposed Factors'!$J$3:$P$3,0),FALSE),VLOOKUP("YB",ylfactors,MATCH(BN$7,'Proposed Factors'!$J$3:$P$3,0),FALSE)))</f>
        <v>0.873</v>
      </c>
      <c r="BO211" s="15">
        <f>IF($Z211="NN",VLOOKUP("N",ylfactors,MATCH(BO$7,'Proposed Factors'!$J$3:$P$3,0),FALSE),IF('Query Result 1'!$Y211&lt;49,VLOOKUP("YA",ylfactors,MATCH(BO$7,'Proposed Factors'!$J$3:$P$3,0),FALSE),VLOOKUP("YB",ylfactors,MATCH(BO$7,'Proposed Factors'!$J$3:$P$3,0),FALSE)))</f>
        <v>0.76900000000000002</v>
      </c>
      <c r="BP211" s="15">
        <f>IF($Z211="NN",VLOOKUP("N",ylfactors,MATCH(BP$7,'Proposed Factors'!$J$3:$P$3,0),FALSE),IF('Query Result 1'!$Y211&lt;49,VLOOKUP("YA",ylfactors,MATCH(BP$7,'Proposed Factors'!$J$3:$P$3,0),FALSE),VLOOKUP("YB",ylfactors,MATCH(BP$7,'Proposed Factors'!$J$3:$P$3,0),FALSE)))</f>
        <v>0.95</v>
      </c>
      <c r="BQ211" s="15">
        <f>IF($Z211="NN",VLOOKUP("N",ylfactors,MATCH(BQ$7,'Proposed Factors'!$J$3:$P$3,0),FALSE),IF('Query Result 1'!$Y211&lt;49,VLOOKUP("YA",ylfactors,MATCH(BQ$7,'Proposed Factors'!$J$3:$P$3,0),FALSE),VLOOKUP("YB",ylfactors,MATCH(BQ$7,'Proposed Factors'!$J$3:$P$3,0),FALSE)))</f>
        <v>0.94299999999999995</v>
      </c>
      <c r="BR211" s="15">
        <f>IF($Z211="NN",VLOOKUP("N",ylfactors,MATCH(BR$7,'Proposed Factors'!$J$3:$P$3,0),FALSE),IF('Query Result 1'!$Y211&lt;49,VLOOKUP("YA",ylfactors,MATCH(BR$7,'Proposed Factors'!$J$3:$P$3,0),FALSE),VLOOKUP("YB",ylfactors,MATCH(BR$7,'Proposed Factors'!$J$3:$P$3,0),FALSE)))</f>
        <v>0.78800000000000003</v>
      </c>
      <c r="BS211" s="15"/>
      <c r="BT211" s="15" t="e">
        <f>IF($AA211="NN",1,IF($AA211="YY",VLOOKUP("YY",gsdfactors,MATCH(BT$7,'Proposed Factors'!$J$11:$P$11,0),FALSE),VLOOKUP(CONCATENATE($Z211,$AA211),gsdfactors,MATCH(BT$7,'Proposed Factors'!$J$11:$P$11,0),FALSE)))</f>
        <v>#N/A</v>
      </c>
      <c r="BU211" s="15" t="e">
        <f>IF($AA211="NN",1,IF($AA211="YY",VLOOKUP("YY",gsdfactors,MATCH(BU$7,'Proposed Factors'!$J$11:$P$11,0),FALSE),VLOOKUP(CONCATENATE($Z211,$AA211),gsdfactors,MATCH(BU$7,'Proposed Factors'!$J$11:$P$11,0),FALSE)))</f>
        <v>#N/A</v>
      </c>
      <c r="BV211" s="15" t="e">
        <f>IF($AA211="NN",1,IF($AA211="YY",VLOOKUP("YY",gsdfactors,MATCH(BV$7,'Proposed Factors'!$J$11:$P$11,0),FALSE),VLOOKUP(CONCATENATE($Z211,$AA211),gsdfactors,MATCH(BV$7,'Proposed Factors'!$J$11:$P$11,0),FALSE)))</f>
        <v>#N/A</v>
      </c>
      <c r="BW211" s="15" t="e">
        <f>IF($AA211="NN",1,IF($AA211="YY",VLOOKUP("YY",gsdfactors,MATCH(BW$7,'Proposed Factors'!$J$11:$P$11,0),FALSE),VLOOKUP(CONCATENATE($Z211,$AA211),gsdfactors,MATCH(BW$7,'Proposed Factors'!$J$11:$P$11,0),FALSE)))</f>
        <v>#N/A</v>
      </c>
      <c r="BX211" s="15" t="e">
        <f>IF($AA211="NN",1,IF($AA211="YY",VLOOKUP("YY",gsdfactors,MATCH(BX$7,'Proposed Factors'!$J$11:$P$11,0),FALSE),VLOOKUP(CONCATENATE($Z211,$AA211),gsdfactors,MATCH(BX$7,'Proposed Factors'!$J$11:$P$11,0),FALSE)))</f>
        <v>#N/A</v>
      </c>
      <c r="BZ211" s="55" t="e">
        <f t="shared" si="196"/>
        <v>#N/A</v>
      </c>
      <c r="CA211" s="55" t="e">
        <f t="shared" si="197"/>
        <v>#N/A</v>
      </c>
      <c r="CB211" s="55" t="e">
        <f t="shared" si="198"/>
        <v>#N/A</v>
      </c>
      <c r="CC211" s="55" t="e">
        <f t="shared" si="199"/>
        <v>#N/A</v>
      </c>
      <c r="CD211" s="55" t="e">
        <f t="shared" si="200"/>
        <v>#N/A</v>
      </c>
      <c r="CF211" s="55" t="e">
        <f t="shared" si="201"/>
        <v>#N/A</v>
      </c>
      <c r="CG211" s="55" t="e">
        <f t="shared" si="202"/>
        <v>#N/A</v>
      </c>
      <c r="CH211" s="55" t="e">
        <f t="shared" si="203"/>
        <v>#N/A</v>
      </c>
      <c r="CI211" s="55" t="e">
        <f t="shared" si="204"/>
        <v>#N/A</v>
      </c>
      <c r="CJ211" s="55" t="e">
        <f t="shared" si="205"/>
        <v>#N/A</v>
      </c>
      <c r="CL211" s="55" t="str">
        <f t="shared" si="206"/>
        <v>55MS</v>
      </c>
      <c r="CM211" s="58">
        <f t="shared" si="207"/>
        <v>9.3027802261214294E-4</v>
      </c>
      <c r="CN211" s="58">
        <f t="shared" si="208"/>
        <v>1.0278082969896617E-3</v>
      </c>
      <c r="CO211" s="58">
        <f t="shared" si="209"/>
        <v>8.967823372925751E-4</v>
      </c>
      <c r="CP211" s="58">
        <f t="shared" si="210"/>
        <v>8.80115776464505E-4</v>
      </c>
      <c r="CQ211" s="58">
        <f t="shared" si="211"/>
        <v>9.2308224418984086E-4</v>
      </c>
      <c r="CR211" s="5">
        <f t="shared" si="240"/>
        <v>0.9190120875864416</v>
      </c>
      <c r="CS211" s="5">
        <f t="shared" si="241"/>
        <v>0.94020654758942079</v>
      </c>
      <c r="CT211" s="5">
        <f t="shared" si="242"/>
        <v>0.81210322648438882</v>
      </c>
      <c r="CU211" s="5">
        <f t="shared" si="243"/>
        <v>0.86066124025887614</v>
      </c>
      <c r="CV211" s="5">
        <f t="shared" si="244"/>
        <v>0.89416580085104969</v>
      </c>
    </row>
    <row r="212" spans="1:100" x14ac:dyDescent="0.25">
      <c r="A212" s="174" t="str">
        <f t="shared" si="212"/>
        <v>NNNN</v>
      </c>
      <c r="B212" s="174" t="str">
        <f t="shared" si="213"/>
        <v>NNNN</v>
      </c>
      <c r="C212" s="29" t="str">
        <f t="shared" si="214"/>
        <v>NN</v>
      </c>
      <c r="D212" s="29" t="str">
        <f t="shared" si="215"/>
        <v>N</v>
      </c>
      <c r="E212" s="29" t="str">
        <f t="shared" si="190"/>
        <v>N</v>
      </c>
      <c r="F212" s="175" t="s">
        <v>5</v>
      </c>
      <c r="G212" s="175" t="s">
        <v>7</v>
      </c>
      <c r="H212" s="175" t="s">
        <v>7</v>
      </c>
      <c r="I212" s="176">
        <v>7</v>
      </c>
      <c r="J212" s="175" t="s">
        <v>9</v>
      </c>
      <c r="K212" s="175" t="s">
        <v>5</v>
      </c>
      <c r="L212" s="176">
        <v>1</v>
      </c>
      <c r="M212" s="176">
        <v>0</v>
      </c>
      <c r="N212" s="176">
        <v>1</v>
      </c>
      <c r="O212" s="176">
        <v>1</v>
      </c>
      <c r="P212" s="176">
        <v>1</v>
      </c>
      <c r="Q212" s="1"/>
      <c r="R212" s="13" t="s">
        <v>228</v>
      </c>
      <c r="S212" s="35">
        <v>10944</v>
      </c>
      <c r="T212" s="35">
        <v>8534</v>
      </c>
      <c r="U212" s="35">
        <v>10392</v>
      </c>
      <c r="V212" s="35">
        <v>10136</v>
      </c>
      <c r="W212" s="35">
        <v>10866</v>
      </c>
      <c r="X212" s="35"/>
      <c r="Y212" s="53">
        <f t="shared" si="216"/>
        <v>56</v>
      </c>
      <c r="Z212" s="52" t="str">
        <f t="shared" si="217"/>
        <v>FM</v>
      </c>
      <c r="AA212" s="52" t="str">
        <f t="shared" si="218"/>
        <v>FM</v>
      </c>
      <c r="AB212" s="1"/>
      <c r="AC212" s="128">
        <f t="shared" si="219"/>
        <v>3.0390933371544156E-3</v>
      </c>
      <c r="AD212" s="128">
        <f t="shared" si="220"/>
        <v>4.0872861167333512E-3</v>
      </c>
      <c r="AE212" s="128">
        <f t="shared" si="221"/>
        <v>3.3259678976247111E-3</v>
      </c>
      <c r="AF212" s="128">
        <f t="shared" si="222"/>
        <v>3.357490971111864E-3</v>
      </c>
      <c r="AG212" s="128">
        <f t="shared" si="223"/>
        <v>3.0805318382576201E-3</v>
      </c>
      <c r="AI212" s="129">
        <f t="shared" si="245"/>
        <v>0.995</v>
      </c>
      <c r="AJ212" s="51">
        <f t="shared" si="245"/>
        <v>1.0109999999999999</v>
      </c>
      <c r="AK212" s="48">
        <f t="shared" si="245"/>
        <v>0.85799999999999998</v>
      </c>
      <c r="AL212" s="51">
        <f t="shared" si="245"/>
        <v>0.93</v>
      </c>
      <c r="AM212" s="49">
        <f t="shared" si="245"/>
        <v>0.95</v>
      </c>
      <c r="AN212" s="15"/>
      <c r="AO212" s="106">
        <f t="shared" si="191"/>
        <v>0.92179135801261025</v>
      </c>
      <c r="AP212" s="106">
        <f t="shared" si="192"/>
        <v>0.94581972100786516</v>
      </c>
      <c r="AQ212" s="106">
        <f t="shared" si="193"/>
        <v>0.80927359851754421</v>
      </c>
      <c r="AR212" s="106">
        <f t="shared" si="194"/>
        <v>0.8766866959920645</v>
      </c>
      <c r="AS212" s="106">
        <f t="shared" si="195"/>
        <v>0.90367820298776291</v>
      </c>
      <c r="AT212" s="15"/>
      <c r="AU212" s="106">
        <f t="shared" si="230"/>
        <v>-7.8208641987389749E-2</v>
      </c>
      <c r="AV212" s="106">
        <f t="shared" si="231"/>
        <v>-5.4180278992134845E-2</v>
      </c>
      <c r="AW212" s="106">
        <f t="shared" si="232"/>
        <v>-0.19072640148245579</v>
      </c>
      <c r="AX212" s="106">
        <f t="shared" si="233"/>
        <v>-0.1233133040079355</v>
      </c>
      <c r="AY212" s="106">
        <f t="shared" si="234"/>
        <v>-9.6321797012237087E-2</v>
      </c>
      <c r="AZ212" s="15"/>
      <c r="BA212" s="106">
        <f t="shared" si="224"/>
        <v>-7.8208641987389749E-2</v>
      </c>
      <c r="BB212" s="106">
        <f t="shared" si="225"/>
        <v>-5.4180278992134845E-2</v>
      </c>
      <c r="BC212" s="106">
        <f t="shared" si="226"/>
        <v>-0.19072640148245579</v>
      </c>
      <c r="BD212" s="107">
        <f t="shared" si="227"/>
        <v>-0.1233133040079355</v>
      </c>
      <c r="BE212" s="106">
        <f t="shared" si="228"/>
        <v>-9.6321797012237087E-2</v>
      </c>
      <c r="BF212" s="109"/>
      <c r="BG212" s="223" t="str">
        <f t="shared" si="229"/>
        <v>56XX</v>
      </c>
      <c r="BH212" s="106">
        <f t="shared" si="235"/>
        <v>0.92179135801261025</v>
      </c>
      <c r="BI212" s="106">
        <f t="shared" si="236"/>
        <v>0.94581972100786516</v>
      </c>
      <c r="BJ212" s="106">
        <f t="shared" si="237"/>
        <v>0.80927359851754421</v>
      </c>
      <c r="BK212" s="106">
        <f t="shared" si="238"/>
        <v>0.8766866959920645</v>
      </c>
      <c r="BL212" s="106">
        <f t="shared" si="239"/>
        <v>0.90367820298776291</v>
      </c>
      <c r="BM212" s="109"/>
      <c r="BN212" s="15">
        <f>IF($Z212="NN",VLOOKUP("N",ylfactors,MATCH(BN$7,'Proposed Factors'!$J$3:$P$3,0),FALSE),IF('Query Result 1'!$Y212&lt;49,VLOOKUP("YA",ylfactors,MATCH(BN$7,'Proposed Factors'!$J$3:$P$3,0),FALSE),VLOOKUP("YB",ylfactors,MATCH(BN$7,'Proposed Factors'!$J$3:$P$3,0),FALSE)))</f>
        <v>0.873</v>
      </c>
      <c r="BO212" s="15">
        <f>IF($Z212="NN",VLOOKUP("N",ylfactors,MATCH(BO$7,'Proposed Factors'!$J$3:$P$3,0),FALSE),IF('Query Result 1'!$Y212&lt;49,VLOOKUP("YA",ylfactors,MATCH(BO$7,'Proposed Factors'!$J$3:$P$3,0),FALSE),VLOOKUP("YB",ylfactors,MATCH(BO$7,'Proposed Factors'!$J$3:$P$3,0),FALSE)))</f>
        <v>0.76900000000000002</v>
      </c>
      <c r="BP212" s="15">
        <f>IF($Z212="NN",VLOOKUP("N",ylfactors,MATCH(BP$7,'Proposed Factors'!$J$3:$P$3,0),FALSE),IF('Query Result 1'!$Y212&lt;49,VLOOKUP("YA",ylfactors,MATCH(BP$7,'Proposed Factors'!$J$3:$P$3,0),FALSE),VLOOKUP("YB",ylfactors,MATCH(BP$7,'Proposed Factors'!$J$3:$P$3,0),FALSE)))</f>
        <v>0.95</v>
      </c>
      <c r="BQ212" s="15">
        <f>IF($Z212="NN",VLOOKUP("N",ylfactors,MATCH(BQ$7,'Proposed Factors'!$J$3:$P$3,0),FALSE),IF('Query Result 1'!$Y212&lt;49,VLOOKUP("YA",ylfactors,MATCH(BQ$7,'Proposed Factors'!$J$3:$P$3,0),FALSE),VLOOKUP("YB",ylfactors,MATCH(BQ$7,'Proposed Factors'!$J$3:$P$3,0),FALSE)))</f>
        <v>0.94299999999999995</v>
      </c>
      <c r="BR212" s="15">
        <f>IF($Z212="NN",VLOOKUP("N",ylfactors,MATCH(BR$7,'Proposed Factors'!$J$3:$P$3,0),FALSE),IF('Query Result 1'!$Y212&lt;49,VLOOKUP("YA",ylfactors,MATCH(BR$7,'Proposed Factors'!$J$3:$P$3,0),FALSE),VLOOKUP("YB",ylfactors,MATCH(BR$7,'Proposed Factors'!$J$3:$P$3,0),FALSE)))</f>
        <v>0.78800000000000003</v>
      </c>
      <c r="BS212" s="15"/>
      <c r="BT212" s="15" t="e">
        <f>IF($AA212="NN",1,IF($AA212="YY",VLOOKUP("YY",gsdfactors,MATCH(BT$7,'Proposed Factors'!$J$11:$P$11,0),FALSE),VLOOKUP(CONCATENATE($Z212,$AA212),gsdfactors,MATCH(BT$7,'Proposed Factors'!$J$11:$P$11,0),FALSE)))</f>
        <v>#N/A</v>
      </c>
      <c r="BU212" s="15" t="e">
        <f>IF($AA212="NN",1,IF($AA212="YY",VLOOKUP("YY",gsdfactors,MATCH(BU$7,'Proposed Factors'!$J$11:$P$11,0),FALSE),VLOOKUP(CONCATENATE($Z212,$AA212),gsdfactors,MATCH(BU$7,'Proposed Factors'!$J$11:$P$11,0),FALSE)))</f>
        <v>#N/A</v>
      </c>
      <c r="BV212" s="15" t="e">
        <f>IF($AA212="NN",1,IF($AA212="YY",VLOOKUP("YY",gsdfactors,MATCH(BV$7,'Proposed Factors'!$J$11:$P$11,0),FALSE),VLOOKUP(CONCATENATE($Z212,$AA212),gsdfactors,MATCH(BV$7,'Proposed Factors'!$J$11:$P$11,0),FALSE)))</f>
        <v>#N/A</v>
      </c>
      <c r="BW212" s="15" t="e">
        <f>IF($AA212="NN",1,IF($AA212="YY",VLOOKUP("YY",gsdfactors,MATCH(BW$7,'Proposed Factors'!$J$11:$P$11,0),FALSE),VLOOKUP(CONCATENATE($Z212,$AA212),gsdfactors,MATCH(BW$7,'Proposed Factors'!$J$11:$P$11,0),FALSE)))</f>
        <v>#N/A</v>
      </c>
      <c r="BX212" s="15" t="e">
        <f>IF($AA212="NN",1,IF($AA212="YY",VLOOKUP("YY",gsdfactors,MATCH(BX$7,'Proposed Factors'!$J$11:$P$11,0),FALSE),VLOOKUP(CONCATENATE($Z212,$AA212),gsdfactors,MATCH(BX$7,'Proposed Factors'!$J$11:$P$11,0),FALSE)))</f>
        <v>#N/A</v>
      </c>
      <c r="BZ212" s="55" t="e">
        <f t="shared" si="196"/>
        <v>#N/A</v>
      </c>
      <c r="CA212" s="55" t="e">
        <f t="shared" si="197"/>
        <v>#N/A</v>
      </c>
      <c r="CB212" s="55" t="e">
        <f t="shared" si="198"/>
        <v>#N/A</v>
      </c>
      <c r="CC212" s="55" t="e">
        <f t="shared" si="199"/>
        <v>#N/A</v>
      </c>
      <c r="CD212" s="55" t="e">
        <f t="shared" si="200"/>
        <v>#N/A</v>
      </c>
      <c r="CF212" s="55" t="e">
        <f t="shared" si="201"/>
        <v>#N/A</v>
      </c>
      <c r="CG212" s="55" t="e">
        <f t="shared" si="202"/>
        <v>#N/A</v>
      </c>
      <c r="CH212" s="55" t="e">
        <f t="shared" si="203"/>
        <v>#N/A</v>
      </c>
      <c r="CI212" s="55" t="e">
        <f t="shared" si="204"/>
        <v>#N/A</v>
      </c>
      <c r="CJ212" s="55" t="e">
        <f t="shared" si="205"/>
        <v>#N/A</v>
      </c>
      <c r="CL212" s="55" t="str">
        <f t="shared" si="206"/>
        <v>56FM</v>
      </c>
      <c r="CM212" s="58">
        <f t="shared" si="207"/>
        <v>3.0390933371544156E-3</v>
      </c>
      <c r="CN212" s="58">
        <f t="shared" si="208"/>
        <v>4.0872861167333512E-3</v>
      </c>
      <c r="CO212" s="58">
        <f t="shared" si="209"/>
        <v>3.3259678976247111E-3</v>
      </c>
      <c r="CP212" s="58">
        <f t="shared" si="210"/>
        <v>3.357490971111864E-3</v>
      </c>
      <c r="CQ212" s="58">
        <f t="shared" si="211"/>
        <v>3.0805318382576201E-3</v>
      </c>
      <c r="CR212" s="5">
        <f t="shared" si="240"/>
        <v>0.92179135801261025</v>
      </c>
      <c r="CS212" s="5">
        <f t="shared" si="241"/>
        <v>0.94581972100786516</v>
      </c>
      <c r="CT212" s="5">
        <f t="shared" si="242"/>
        <v>0.80927359851754421</v>
      </c>
      <c r="CU212" s="5">
        <f t="shared" si="243"/>
        <v>0.8766866959920645</v>
      </c>
      <c r="CV212" s="5">
        <f t="shared" si="244"/>
        <v>0.90367820298776291</v>
      </c>
    </row>
    <row r="213" spans="1:100" x14ac:dyDescent="0.25">
      <c r="A213" s="174" t="str">
        <f t="shared" si="212"/>
        <v>NNNN</v>
      </c>
      <c r="B213" s="174" t="str">
        <f t="shared" si="213"/>
        <v>NNNN</v>
      </c>
      <c r="C213" s="29" t="str">
        <f t="shared" si="214"/>
        <v>NN</v>
      </c>
      <c r="D213" s="29" t="str">
        <f t="shared" si="215"/>
        <v>N</v>
      </c>
      <c r="E213" s="29" t="str">
        <f t="shared" si="190"/>
        <v>N</v>
      </c>
      <c r="F213" s="175" t="s">
        <v>5</v>
      </c>
      <c r="G213" s="175" t="s">
        <v>7</v>
      </c>
      <c r="H213" s="175" t="s">
        <v>7</v>
      </c>
      <c r="I213" s="176">
        <v>8</v>
      </c>
      <c r="J213" s="175" t="s">
        <v>5</v>
      </c>
      <c r="K213" s="175" t="s">
        <v>5</v>
      </c>
      <c r="L213" s="176">
        <v>1291</v>
      </c>
      <c r="M213" s="176">
        <v>391</v>
      </c>
      <c r="N213" s="176">
        <v>1039</v>
      </c>
      <c r="O213" s="176">
        <v>1000</v>
      </c>
      <c r="P213" s="176">
        <v>1224</v>
      </c>
      <c r="Q213" s="1"/>
      <c r="R213" s="13" t="s">
        <v>312</v>
      </c>
      <c r="S213" s="35">
        <v>4829</v>
      </c>
      <c r="T213" s="35">
        <v>3477</v>
      </c>
      <c r="U213" s="35">
        <v>4518</v>
      </c>
      <c r="V213" s="35">
        <v>4402</v>
      </c>
      <c r="W213" s="35">
        <v>4782</v>
      </c>
      <c r="X213" s="35"/>
      <c r="Y213" s="53">
        <f t="shared" si="216"/>
        <v>56</v>
      </c>
      <c r="Z213" s="52" t="str">
        <f t="shared" si="217"/>
        <v>FS</v>
      </c>
      <c r="AA213" s="52" t="str">
        <f t="shared" si="218"/>
        <v>FS</v>
      </c>
      <c r="AB213" s="1"/>
      <c r="AC213" s="128">
        <f t="shared" si="219"/>
        <v>1.3409888272221009E-3</v>
      </c>
      <c r="AD213" s="128">
        <f t="shared" si="220"/>
        <v>1.6652793330070145E-3</v>
      </c>
      <c r="AE213" s="128">
        <f t="shared" si="221"/>
        <v>1.4459895074546232E-3</v>
      </c>
      <c r="AF213" s="128">
        <f t="shared" si="222"/>
        <v>1.4581368641312575E-3</v>
      </c>
      <c r="AG213" s="128">
        <f t="shared" si="223"/>
        <v>1.3557061706743914E-3</v>
      </c>
      <c r="AI213" s="129">
        <f t="shared" si="245"/>
        <v>0.995</v>
      </c>
      <c r="AJ213" s="51">
        <f t="shared" si="245"/>
        <v>1.0109999999999999</v>
      </c>
      <c r="AK213" s="48">
        <f t="shared" si="245"/>
        <v>0.85799999999999998</v>
      </c>
      <c r="AL213" s="51">
        <f t="shared" si="245"/>
        <v>0.93</v>
      </c>
      <c r="AM213" s="49">
        <f t="shared" si="245"/>
        <v>0.95</v>
      </c>
      <c r="AN213" s="15"/>
      <c r="AO213" s="106">
        <f t="shared" si="191"/>
        <v>0.92179135801261025</v>
      </c>
      <c r="AP213" s="106">
        <f t="shared" si="192"/>
        <v>0.94581972100786516</v>
      </c>
      <c r="AQ213" s="106">
        <f t="shared" si="193"/>
        <v>0.80927359851754421</v>
      </c>
      <c r="AR213" s="106">
        <f t="shared" si="194"/>
        <v>0.8766866959920645</v>
      </c>
      <c r="AS213" s="106">
        <f t="shared" si="195"/>
        <v>0.90367820298776291</v>
      </c>
      <c r="AT213" s="15"/>
      <c r="AU213" s="106">
        <f t="shared" si="230"/>
        <v>-7.8208641987389749E-2</v>
      </c>
      <c r="AV213" s="106">
        <f t="shared" si="231"/>
        <v>-5.4180278992134845E-2</v>
      </c>
      <c r="AW213" s="106">
        <f t="shared" si="232"/>
        <v>-0.19072640148245579</v>
      </c>
      <c r="AX213" s="106">
        <f t="shared" si="233"/>
        <v>-0.1233133040079355</v>
      </c>
      <c r="AY213" s="106">
        <f t="shared" si="234"/>
        <v>-9.6321797012237087E-2</v>
      </c>
      <c r="AZ213" s="15"/>
      <c r="BA213" s="106">
        <f t="shared" si="224"/>
        <v>-7.8208641987389749E-2</v>
      </c>
      <c r="BB213" s="106">
        <f t="shared" si="225"/>
        <v>-5.4180278992134845E-2</v>
      </c>
      <c r="BC213" s="106">
        <f t="shared" si="226"/>
        <v>-0.19072640148245579</v>
      </c>
      <c r="BD213" s="107">
        <f t="shared" si="227"/>
        <v>-0.1233133040079355</v>
      </c>
      <c r="BE213" s="106">
        <f t="shared" si="228"/>
        <v>-9.6321797012237087E-2</v>
      </c>
      <c r="BF213" s="109"/>
      <c r="BG213" s="223" t="str">
        <f t="shared" si="229"/>
        <v>56XX</v>
      </c>
      <c r="BH213" s="106">
        <f t="shared" si="235"/>
        <v>0.92179135801261025</v>
      </c>
      <c r="BI213" s="106">
        <f t="shared" si="236"/>
        <v>0.94581972100786516</v>
      </c>
      <c r="BJ213" s="106">
        <f t="shared" si="237"/>
        <v>0.80927359851754421</v>
      </c>
      <c r="BK213" s="106">
        <f t="shared" si="238"/>
        <v>0.8766866959920645</v>
      </c>
      <c r="BL213" s="106">
        <f t="shared" si="239"/>
        <v>0.90367820298776291</v>
      </c>
      <c r="BM213" s="109"/>
      <c r="BN213" s="15">
        <f>IF($Z213="NN",VLOOKUP("N",ylfactors,MATCH(BN$7,'Proposed Factors'!$J$3:$P$3,0),FALSE),IF('Query Result 1'!$Y213&lt;49,VLOOKUP("YA",ylfactors,MATCH(BN$7,'Proposed Factors'!$J$3:$P$3,0),FALSE),VLOOKUP("YB",ylfactors,MATCH(BN$7,'Proposed Factors'!$J$3:$P$3,0),FALSE)))</f>
        <v>0.873</v>
      </c>
      <c r="BO213" s="15">
        <f>IF($Z213="NN",VLOOKUP("N",ylfactors,MATCH(BO$7,'Proposed Factors'!$J$3:$P$3,0),FALSE),IF('Query Result 1'!$Y213&lt;49,VLOOKUP("YA",ylfactors,MATCH(BO$7,'Proposed Factors'!$J$3:$P$3,0),FALSE),VLOOKUP("YB",ylfactors,MATCH(BO$7,'Proposed Factors'!$J$3:$P$3,0),FALSE)))</f>
        <v>0.76900000000000002</v>
      </c>
      <c r="BP213" s="15">
        <f>IF($Z213="NN",VLOOKUP("N",ylfactors,MATCH(BP$7,'Proposed Factors'!$J$3:$P$3,0),FALSE),IF('Query Result 1'!$Y213&lt;49,VLOOKUP("YA",ylfactors,MATCH(BP$7,'Proposed Factors'!$J$3:$P$3,0),FALSE),VLOOKUP("YB",ylfactors,MATCH(BP$7,'Proposed Factors'!$J$3:$P$3,0),FALSE)))</f>
        <v>0.95</v>
      </c>
      <c r="BQ213" s="15">
        <f>IF($Z213="NN",VLOOKUP("N",ylfactors,MATCH(BQ$7,'Proposed Factors'!$J$3:$P$3,0),FALSE),IF('Query Result 1'!$Y213&lt;49,VLOOKUP("YA",ylfactors,MATCH(BQ$7,'Proposed Factors'!$J$3:$P$3,0),FALSE),VLOOKUP("YB",ylfactors,MATCH(BQ$7,'Proposed Factors'!$J$3:$P$3,0),FALSE)))</f>
        <v>0.94299999999999995</v>
      </c>
      <c r="BR213" s="15">
        <f>IF($Z213="NN",VLOOKUP("N",ylfactors,MATCH(BR$7,'Proposed Factors'!$J$3:$P$3,0),FALSE),IF('Query Result 1'!$Y213&lt;49,VLOOKUP("YA",ylfactors,MATCH(BR$7,'Proposed Factors'!$J$3:$P$3,0),FALSE),VLOOKUP("YB",ylfactors,MATCH(BR$7,'Proposed Factors'!$J$3:$P$3,0),FALSE)))</f>
        <v>0.78800000000000003</v>
      </c>
      <c r="BS213" s="15"/>
      <c r="BT213" s="15" t="e">
        <f>IF($AA213="NN",1,IF($AA213="YY",VLOOKUP("YY",gsdfactors,MATCH(BT$7,'Proposed Factors'!$J$11:$P$11,0),FALSE),VLOOKUP(CONCATENATE($Z213,$AA213),gsdfactors,MATCH(BT$7,'Proposed Factors'!$J$11:$P$11,0),FALSE)))</f>
        <v>#N/A</v>
      </c>
      <c r="BU213" s="15" t="e">
        <f>IF($AA213="NN",1,IF($AA213="YY",VLOOKUP("YY",gsdfactors,MATCH(BU$7,'Proposed Factors'!$J$11:$P$11,0),FALSE),VLOOKUP(CONCATENATE($Z213,$AA213),gsdfactors,MATCH(BU$7,'Proposed Factors'!$J$11:$P$11,0),FALSE)))</f>
        <v>#N/A</v>
      </c>
      <c r="BV213" s="15" t="e">
        <f>IF($AA213="NN",1,IF($AA213="YY",VLOOKUP("YY",gsdfactors,MATCH(BV$7,'Proposed Factors'!$J$11:$P$11,0),FALSE),VLOOKUP(CONCATENATE($Z213,$AA213),gsdfactors,MATCH(BV$7,'Proposed Factors'!$J$11:$P$11,0),FALSE)))</f>
        <v>#N/A</v>
      </c>
      <c r="BW213" s="15" t="e">
        <f>IF($AA213="NN",1,IF($AA213="YY",VLOOKUP("YY",gsdfactors,MATCH(BW$7,'Proposed Factors'!$J$11:$P$11,0),FALSE),VLOOKUP(CONCATENATE($Z213,$AA213),gsdfactors,MATCH(BW$7,'Proposed Factors'!$J$11:$P$11,0),FALSE)))</f>
        <v>#N/A</v>
      </c>
      <c r="BX213" s="15" t="e">
        <f>IF($AA213="NN",1,IF($AA213="YY",VLOOKUP("YY",gsdfactors,MATCH(BX$7,'Proposed Factors'!$J$11:$P$11,0),FALSE),VLOOKUP(CONCATENATE($Z213,$AA213),gsdfactors,MATCH(BX$7,'Proposed Factors'!$J$11:$P$11,0),FALSE)))</f>
        <v>#N/A</v>
      </c>
      <c r="BZ213" s="55" t="e">
        <f t="shared" si="196"/>
        <v>#N/A</v>
      </c>
      <c r="CA213" s="55" t="e">
        <f t="shared" si="197"/>
        <v>#N/A</v>
      </c>
      <c r="CB213" s="55" t="e">
        <f t="shared" si="198"/>
        <v>#N/A</v>
      </c>
      <c r="CC213" s="55" t="e">
        <f t="shared" si="199"/>
        <v>#N/A</v>
      </c>
      <c r="CD213" s="55" t="e">
        <f t="shared" si="200"/>
        <v>#N/A</v>
      </c>
      <c r="CF213" s="55" t="e">
        <f t="shared" si="201"/>
        <v>#N/A</v>
      </c>
      <c r="CG213" s="55" t="e">
        <f t="shared" si="202"/>
        <v>#N/A</v>
      </c>
      <c r="CH213" s="55" t="e">
        <f t="shared" si="203"/>
        <v>#N/A</v>
      </c>
      <c r="CI213" s="55" t="e">
        <f t="shared" si="204"/>
        <v>#N/A</v>
      </c>
      <c r="CJ213" s="55" t="e">
        <f t="shared" si="205"/>
        <v>#N/A</v>
      </c>
      <c r="CL213" s="55" t="str">
        <f t="shared" si="206"/>
        <v>56FS</v>
      </c>
      <c r="CM213" s="58">
        <f t="shared" si="207"/>
        <v>1.3409888272221009E-3</v>
      </c>
      <c r="CN213" s="58">
        <f t="shared" si="208"/>
        <v>1.6652793330070145E-3</v>
      </c>
      <c r="CO213" s="58">
        <f t="shared" si="209"/>
        <v>1.4459895074546232E-3</v>
      </c>
      <c r="CP213" s="58">
        <f t="shared" si="210"/>
        <v>1.4581368641312575E-3</v>
      </c>
      <c r="CQ213" s="58">
        <f t="shared" si="211"/>
        <v>1.3557061706743914E-3</v>
      </c>
      <c r="CR213" s="5">
        <f t="shared" si="240"/>
        <v>0.92179135801261025</v>
      </c>
      <c r="CS213" s="5">
        <f t="shared" si="241"/>
        <v>0.94581972100786516</v>
      </c>
      <c r="CT213" s="5">
        <f t="shared" si="242"/>
        <v>0.80927359851754421</v>
      </c>
      <c r="CU213" s="5">
        <f t="shared" si="243"/>
        <v>0.8766866959920645</v>
      </c>
      <c r="CV213" s="5">
        <f t="shared" si="244"/>
        <v>0.90367820298776291</v>
      </c>
    </row>
    <row r="214" spans="1:100" x14ac:dyDescent="0.25">
      <c r="A214" s="174" t="str">
        <f t="shared" si="212"/>
        <v>NNNN</v>
      </c>
      <c r="B214" s="174" t="str">
        <f t="shared" si="213"/>
        <v>NNNN</v>
      </c>
      <c r="C214" s="29" t="str">
        <f t="shared" si="214"/>
        <v>NN</v>
      </c>
      <c r="D214" s="29" t="str">
        <f t="shared" si="215"/>
        <v>N</v>
      </c>
      <c r="E214" s="29" t="str">
        <f t="shared" si="190"/>
        <v>N</v>
      </c>
      <c r="F214" s="175" t="s">
        <v>5</v>
      </c>
      <c r="G214" s="175" t="s">
        <v>7</v>
      </c>
      <c r="H214" s="175" t="s">
        <v>7</v>
      </c>
      <c r="I214" s="176">
        <v>9</v>
      </c>
      <c r="J214" s="175" t="s">
        <v>5</v>
      </c>
      <c r="K214" s="175" t="s">
        <v>5</v>
      </c>
      <c r="L214" s="176">
        <v>1578</v>
      </c>
      <c r="M214" s="176">
        <v>537</v>
      </c>
      <c r="N214" s="176">
        <v>1272</v>
      </c>
      <c r="O214" s="176">
        <v>1227</v>
      </c>
      <c r="P214" s="176">
        <v>1522</v>
      </c>
      <c r="Q214" s="1"/>
      <c r="R214" s="13" t="s">
        <v>396</v>
      </c>
      <c r="S214" s="35">
        <v>11637</v>
      </c>
      <c r="T214" s="35">
        <v>8702</v>
      </c>
      <c r="U214" s="35">
        <v>10719</v>
      </c>
      <c r="V214" s="35">
        <v>10371</v>
      </c>
      <c r="W214" s="35">
        <v>11514</v>
      </c>
      <c r="X214" s="35"/>
      <c r="Y214" s="53">
        <f t="shared" si="216"/>
        <v>56</v>
      </c>
      <c r="Z214" s="52" t="str">
        <f t="shared" si="217"/>
        <v>MM</v>
      </c>
      <c r="AA214" s="52" t="str">
        <f t="shared" si="218"/>
        <v>MM</v>
      </c>
      <c r="AB214" s="1"/>
      <c r="AC214" s="128">
        <f t="shared" si="219"/>
        <v>3.231535925115674E-3</v>
      </c>
      <c r="AD214" s="128">
        <f t="shared" si="220"/>
        <v>4.1677482760503421E-3</v>
      </c>
      <c r="AE214" s="128">
        <f t="shared" si="221"/>
        <v>3.4306245087220243E-3</v>
      </c>
      <c r="AF214" s="128">
        <f t="shared" si="222"/>
        <v>3.4353333525454955E-3</v>
      </c>
      <c r="AG214" s="128">
        <f t="shared" si="223"/>
        <v>3.2642410809587919E-3</v>
      </c>
      <c r="AI214" s="129">
        <f t="shared" si="245"/>
        <v>0.995</v>
      </c>
      <c r="AJ214" s="51">
        <f t="shared" si="245"/>
        <v>1.0109999999999999</v>
      </c>
      <c r="AK214" s="48">
        <f t="shared" si="245"/>
        <v>0.85799999999999998</v>
      </c>
      <c r="AL214" s="51">
        <f t="shared" si="245"/>
        <v>0.93</v>
      </c>
      <c r="AM214" s="49">
        <f t="shared" si="245"/>
        <v>0.95</v>
      </c>
      <c r="AN214" s="15"/>
      <c r="AO214" s="106">
        <f t="shared" si="191"/>
        <v>0.92179135801261025</v>
      </c>
      <c r="AP214" s="106">
        <f t="shared" si="192"/>
        <v>0.94581972100786516</v>
      </c>
      <c r="AQ214" s="106">
        <f t="shared" si="193"/>
        <v>0.80927359851754421</v>
      </c>
      <c r="AR214" s="106">
        <f t="shared" si="194"/>
        <v>0.8766866959920645</v>
      </c>
      <c r="AS214" s="106">
        <f t="shared" si="195"/>
        <v>0.90367820298776291</v>
      </c>
      <c r="AT214" s="15"/>
      <c r="AU214" s="106">
        <f t="shared" si="230"/>
        <v>-7.8208641987389749E-2</v>
      </c>
      <c r="AV214" s="106">
        <f t="shared" si="231"/>
        <v>-5.4180278992134845E-2</v>
      </c>
      <c r="AW214" s="106">
        <f t="shared" si="232"/>
        <v>-0.19072640148245579</v>
      </c>
      <c r="AX214" s="106">
        <f t="shared" si="233"/>
        <v>-0.1233133040079355</v>
      </c>
      <c r="AY214" s="106">
        <f t="shared" si="234"/>
        <v>-9.6321797012237087E-2</v>
      </c>
      <c r="AZ214" s="15"/>
      <c r="BA214" s="106">
        <f t="shared" si="224"/>
        <v>-7.8208641987389749E-2</v>
      </c>
      <c r="BB214" s="106">
        <f t="shared" si="225"/>
        <v>-5.4180278992134845E-2</v>
      </c>
      <c r="BC214" s="106">
        <f t="shared" si="226"/>
        <v>-0.19072640148245579</v>
      </c>
      <c r="BD214" s="107">
        <f t="shared" si="227"/>
        <v>-0.1233133040079355</v>
      </c>
      <c r="BE214" s="106">
        <f t="shared" si="228"/>
        <v>-9.6321797012237087E-2</v>
      </c>
      <c r="BF214" s="109"/>
      <c r="BG214" s="223" t="str">
        <f t="shared" si="229"/>
        <v>56XX</v>
      </c>
      <c r="BH214" s="106">
        <f t="shared" si="235"/>
        <v>0.92179135801261025</v>
      </c>
      <c r="BI214" s="106">
        <f t="shared" si="236"/>
        <v>0.94581972100786516</v>
      </c>
      <c r="BJ214" s="106">
        <f t="shared" si="237"/>
        <v>0.80927359851754421</v>
      </c>
      <c r="BK214" s="106">
        <f t="shared" si="238"/>
        <v>0.8766866959920645</v>
      </c>
      <c r="BL214" s="106">
        <f t="shared" si="239"/>
        <v>0.90367820298776291</v>
      </c>
      <c r="BM214" s="109"/>
      <c r="BN214" s="15">
        <f>IF($Z214="NN",VLOOKUP("N",ylfactors,MATCH(BN$7,'Proposed Factors'!$J$3:$P$3,0),FALSE),IF('Query Result 1'!$Y214&lt;49,VLOOKUP("YA",ylfactors,MATCH(BN$7,'Proposed Factors'!$J$3:$P$3,0),FALSE),VLOOKUP("YB",ylfactors,MATCH(BN$7,'Proposed Factors'!$J$3:$P$3,0),FALSE)))</f>
        <v>0.873</v>
      </c>
      <c r="BO214" s="15">
        <f>IF($Z214="NN",VLOOKUP("N",ylfactors,MATCH(BO$7,'Proposed Factors'!$J$3:$P$3,0),FALSE),IF('Query Result 1'!$Y214&lt;49,VLOOKUP("YA",ylfactors,MATCH(BO$7,'Proposed Factors'!$J$3:$P$3,0),FALSE),VLOOKUP("YB",ylfactors,MATCH(BO$7,'Proposed Factors'!$J$3:$P$3,0),FALSE)))</f>
        <v>0.76900000000000002</v>
      </c>
      <c r="BP214" s="15">
        <f>IF($Z214="NN",VLOOKUP("N",ylfactors,MATCH(BP$7,'Proposed Factors'!$J$3:$P$3,0),FALSE),IF('Query Result 1'!$Y214&lt;49,VLOOKUP("YA",ylfactors,MATCH(BP$7,'Proposed Factors'!$J$3:$P$3,0),FALSE),VLOOKUP("YB",ylfactors,MATCH(BP$7,'Proposed Factors'!$J$3:$P$3,0),FALSE)))</f>
        <v>0.95</v>
      </c>
      <c r="BQ214" s="15">
        <f>IF($Z214="NN",VLOOKUP("N",ylfactors,MATCH(BQ$7,'Proposed Factors'!$J$3:$P$3,0),FALSE),IF('Query Result 1'!$Y214&lt;49,VLOOKUP("YA",ylfactors,MATCH(BQ$7,'Proposed Factors'!$J$3:$P$3,0),FALSE),VLOOKUP("YB",ylfactors,MATCH(BQ$7,'Proposed Factors'!$J$3:$P$3,0),FALSE)))</f>
        <v>0.94299999999999995</v>
      </c>
      <c r="BR214" s="15">
        <f>IF($Z214="NN",VLOOKUP("N",ylfactors,MATCH(BR$7,'Proposed Factors'!$J$3:$P$3,0),FALSE),IF('Query Result 1'!$Y214&lt;49,VLOOKUP("YA",ylfactors,MATCH(BR$7,'Proposed Factors'!$J$3:$P$3,0),FALSE),VLOOKUP("YB",ylfactors,MATCH(BR$7,'Proposed Factors'!$J$3:$P$3,0),FALSE)))</f>
        <v>0.78800000000000003</v>
      </c>
      <c r="BS214" s="15"/>
      <c r="BT214" s="15" t="e">
        <f>IF($AA214="NN",1,IF($AA214="YY",VLOOKUP("YY",gsdfactors,MATCH(BT$7,'Proposed Factors'!$J$11:$P$11,0),FALSE),VLOOKUP(CONCATENATE($Z214,$AA214),gsdfactors,MATCH(BT$7,'Proposed Factors'!$J$11:$P$11,0),FALSE)))</f>
        <v>#N/A</v>
      </c>
      <c r="BU214" s="15" t="e">
        <f>IF($AA214="NN",1,IF($AA214="YY",VLOOKUP("YY",gsdfactors,MATCH(BU$7,'Proposed Factors'!$J$11:$P$11,0),FALSE),VLOOKUP(CONCATENATE($Z214,$AA214),gsdfactors,MATCH(BU$7,'Proposed Factors'!$J$11:$P$11,0),FALSE)))</f>
        <v>#N/A</v>
      </c>
      <c r="BV214" s="15" t="e">
        <f>IF($AA214="NN",1,IF($AA214="YY",VLOOKUP("YY",gsdfactors,MATCH(BV$7,'Proposed Factors'!$J$11:$P$11,0),FALSE),VLOOKUP(CONCATENATE($Z214,$AA214),gsdfactors,MATCH(BV$7,'Proposed Factors'!$J$11:$P$11,0),FALSE)))</f>
        <v>#N/A</v>
      </c>
      <c r="BW214" s="15" t="e">
        <f>IF($AA214="NN",1,IF($AA214="YY",VLOOKUP("YY",gsdfactors,MATCH(BW$7,'Proposed Factors'!$J$11:$P$11,0),FALSE),VLOOKUP(CONCATENATE($Z214,$AA214),gsdfactors,MATCH(BW$7,'Proposed Factors'!$J$11:$P$11,0),FALSE)))</f>
        <v>#N/A</v>
      </c>
      <c r="BX214" s="15" t="e">
        <f>IF($AA214="NN",1,IF($AA214="YY",VLOOKUP("YY",gsdfactors,MATCH(BX$7,'Proposed Factors'!$J$11:$P$11,0),FALSE),VLOOKUP(CONCATENATE($Z214,$AA214),gsdfactors,MATCH(BX$7,'Proposed Factors'!$J$11:$P$11,0),FALSE)))</f>
        <v>#N/A</v>
      </c>
      <c r="BZ214" s="55" t="e">
        <f t="shared" si="196"/>
        <v>#N/A</v>
      </c>
      <c r="CA214" s="55" t="e">
        <f t="shared" si="197"/>
        <v>#N/A</v>
      </c>
      <c r="CB214" s="55" t="e">
        <f t="shared" si="198"/>
        <v>#N/A</v>
      </c>
      <c r="CC214" s="55" t="e">
        <f t="shared" si="199"/>
        <v>#N/A</v>
      </c>
      <c r="CD214" s="55" t="e">
        <f t="shared" si="200"/>
        <v>#N/A</v>
      </c>
      <c r="CF214" s="55" t="e">
        <f t="shared" si="201"/>
        <v>#N/A</v>
      </c>
      <c r="CG214" s="55" t="e">
        <f t="shared" si="202"/>
        <v>#N/A</v>
      </c>
      <c r="CH214" s="55" t="e">
        <f t="shared" si="203"/>
        <v>#N/A</v>
      </c>
      <c r="CI214" s="55" t="e">
        <f t="shared" si="204"/>
        <v>#N/A</v>
      </c>
      <c r="CJ214" s="55" t="e">
        <f t="shared" si="205"/>
        <v>#N/A</v>
      </c>
      <c r="CL214" s="55" t="str">
        <f t="shared" si="206"/>
        <v>56MM</v>
      </c>
      <c r="CM214" s="58">
        <f t="shared" si="207"/>
        <v>3.231535925115674E-3</v>
      </c>
      <c r="CN214" s="58">
        <f t="shared" si="208"/>
        <v>4.1677482760503421E-3</v>
      </c>
      <c r="CO214" s="58">
        <f t="shared" si="209"/>
        <v>3.4306245087220243E-3</v>
      </c>
      <c r="CP214" s="58">
        <f t="shared" si="210"/>
        <v>3.4353333525454955E-3</v>
      </c>
      <c r="CQ214" s="58">
        <f t="shared" si="211"/>
        <v>3.2642410809587919E-3</v>
      </c>
      <c r="CR214" s="5">
        <f t="shared" si="240"/>
        <v>0.92179135801261025</v>
      </c>
      <c r="CS214" s="5">
        <f t="shared" si="241"/>
        <v>0.94581972100786516</v>
      </c>
      <c r="CT214" s="5">
        <f t="shared" si="242"/>
        <v>0.80927359851754421</v>
      </c>
      <c r="CU214" s="5">
        <f t="shared" si="243"/>
        <v>0.8766866959920645</v>
      </c>
      <c r="CV214" s="5">
        <f t="shared" si="244"/>
        <v>0.90367820298776291</v>
      </c>
    </row>
    <row r="215" spans="1:100" x14ac:dyDescent="0.25">
      <c r="A215" s="174" t="str">
        <f t="shared" si="212"/>
        <v>NNNN</v>
      </c>
      <c r="B215" s="174" t="str">
        <f t="shared" si="213"/>
        <v>NNNN</v>
      </c>
      <c r="C215" s="29" t="str">
        <f t="shared" si="214"/>
        <v>NN</v>
      </c>
      <c r="D215" s="29" t="str">
        <f t="shared" si="215"/>
        <v>N</v>
      </c>
      <c r="E215" s="29" t="str">
        <f t="shared" si="190"/>
        <v>N</v>
      </c>
      <c r="F215" s="175" t="s">
        <v>5</v>
      </c>
      <c r="G215" s="175" t="s">
        <v>7</v>
      </c>
      <c r="H215" s="175" t="s">
        <v>7</v>
      </c>
      <c r="I215" s="176">
        <v>10</v>
      </c>
      <c r="J215" s="175" t="s">
        <v>5</v>
      </c>
      <c r="K215" s="175" t="s">
        <v>5</v>
      </c>
      <c r="L215" s="176">
        <v>1642</v>
      </c>
      <c r="M215" s="176">
        <v>568</v>
      </c>
      <c r="N215" s="176">
        <v>1304</v>
      </c>
      <c r="O215" s="176">
        <v>1251</v>
      </c>
      <c r="P215" s="176">
        <v>1582</v>
      </c>
      <c r="Q215" s="1"/>
      <c r="R215" s="13" t="s">
        <v>480</v>
      </c>
      <c r="S215" s="35">
        <v>3038</v>
      </c>
      <c r="T215" s="35">
        <v>1938</v>
      </c>
      <c r="U215" s="35">
        <v>2523</v>
      </c>
      <c r="V215" s="35">
        <v>2366</v>
      </c>
      <c r="W215" s="35">
        <v>2941</v>
      </c>
      <c r="X215" s="35"/>
      <c r="Y215" s="53">
        <f t="shared" si="216"/>
        <v>56</v>
      </c>
      <c r="Z215" s="52" t="str">
        <f t="shared" si="217"/>
        <v>MS</v>
      </c>
      <c r="AA215" s="52" t="str">
        <f t="shared" si="218"/>
        <v>MS</v>
      </c>
      <c r="AB215" s="1"/>
      <c r="AC215" s="128">
        <f t="shared" si="219"/>
        <v>8.4363720378975823E-4</v>
      </c>
      <c r="AD215" s="128">
        <f t="shared" si="220"/>
        <v>9.2818848069243435E-4</v>
      </c>
      <c r="AE215" s="128">
        <f t="shared" si="221"/>
        <v>8.0748816452147281E-4</v>
      </c>
      <c r="AF215" s="128">
        <f t="shared" si="222"/>
        <v>7.8372372115732738E-4</v>
      </c>
      <c r="AG215" s="128">
        <f t="shared" si="223"/>
        <v>8.3377914009899316E-4</v>
      </c>
      <c r="AI215" s="129">
        <f t="shared" si="245"/>
        <v>0.995</v>
      </c>
      <c r="AJ215" s="51">
        <f t="shared" si="245"/>
        <v>1.0109999999999999</v>
      </c>
      <c r="AK215" s="48">
        <f t="shared" si="245"/>
        <v>0.85799999999999998</v>
      </c>
      <c r="AL215" s="51">
        <f t="shared" si="245"/>
        <v>0.93</v>
      </c>
      <c r="AM215" s="49">
        <f t="shared" si="245"/>
        <v>0.95</v>
      </c>
      <c r="AN215" s="15"/>
      <c r="AO215" s="106">
        <f t="shared" si="191"/>
        <v>0.92179135801261025</v>
      </c>
      <c r="AP215" s="106">
        <f t="shared" si="192"/>
        <v>0.94581972100786516</v>
      </c>
      <c r="AQ215" s="106">
        <f t="shared" si="193"/>
        <v>0.80927359851754421</v>
      </c>
      <c r="AR215" s="106">
        <f t="shared" si="194"/>
        <v>0.8766866959920645</v>
      </c>
      <c r="AS215" s="106">
        <f t="shared" si="195"/>
        <v>0.90367820298776291</v>
      </c>
      <c r="AT215" s="15"/>
      <c r="AU215" s="106">
        <f t="shared" si="230"/>
        <v>-7.8208641987389749E-2</v>
      </c>
      <c r="AV215" s="106">
        <f t="shared" si="231"/>
        <v>-5.4180278992134845E-2</v>
      </c>
      <c r="AW215" s="106">
        <f t="shared" si="232"/>
        <v>-0.19072640148245579</v>
      </c>
      <c r="AX215" s="106">
        <f t="shared" si="233"/>
        <v>-0.1233133040079355</v>
      </c>
      <c r="AY215" s="106">
        <f t="shared" si="234"/>
        <v>-9.6321797012237087E-2</v>
      </c>
      <c r="AZ215" s="15"/>
      <c r="BA215" s="106">
        <f t="shared" si="224"/>
        <v>-7.8208641987389749E-2</v>
      </c>
      <c r="BB215" s="106">
        <f t="shared" si="225"/>
        <v>-5.4180278992134845E-2</v>
      </c>
      <c r="BC215" s="106">
        <f t="shared" si="226"/>
        <v>-0.19072640148245579</v>
      </c>
      <c r="BD215" s="107">
        <f t="shared" si="227"/>
        <v>-0.1233133040079355</v>
      </c>
      <c r="BE215" s="106">
        <f t="shared" si="228"/>
        <v>-9.6321797012237087E-2</v>
      </c>
      <c r="BF215" s="109"/>
      <c r="BG215" s="223" t="str">
        <f t="shared" si="229"/>
        <v>56XX</v>
      </c>
      <c r="BH215" s="106">
        <f t="shared" si="235"/>
        <v>0.92179135801261025</v>
      </c>
      <c r="BI215" s="106">
        <f t="shared" si="236"/>
        <v>0.94581972100786516</v>
      </c>
      <c r="BJ215" s="106">
        <f t="shared" si="237"/>
        <v>0.80927359851754421</v>
      </c>
      <c r="BK215" s="106">
        <f t="shared" si="238"/>
        <v>0.8766866959920645</v>
      </c>
      <c r="BL215" s="106">
        <f t="shared" si="239"/>
        <v>0.90367820298776291</v>
      </c>
      <c r="BM215" s="109"/>
      <c r="BN215" s="15">
        <f>IF($Z215="NN",VLOOKUP("N",ylfactors,MATCH(BN$7,'Proposed Factors'!$J$3:$P$3,0),FALSE),IF('Query Result 1'!$Y215&lt;49,VLOOKUP("YA",ylfactors,MATCH(BN$7,'Proposed Factors'!$J$3:$P$3,0),FALSE),VLOOKUP("YB",ylfactors,MATCH(BN$7,'Proposed Factors'!$J$3:$P$3,0),FALSE)))</f>
        <v>0.873</v>
      </c>
      <c r="BO215" s="15">
        <f>IF($Z215="NN",VLOOKUP("N",ylfactors,MATCH(BO$7,'Proposed Factors'!$J$3:$P$3,0),FALSE),IF('Query Result 1'!$Y215&lt;49,VLOOKUP("YA",ylfactors,MATCH(BO$7,'Proposed Factors'!$J$3:$P$3,0),FALSE),VLOOKUP("YB",ylfactors,MATCH(BO$7,'Proposed Factors'!$J$3:$P$3,0),FALSE)))</f>
        <v>0.76900000000000002</v>
      </c>
      <c r="BP215" s="15">
        <f>IF($Z215="NN",VLOOKUP("N",ylfactors,MATCH(BP$7,'Proposed Factors'!$J$3:$P$3,0),FALSE),IF('Query Result 1'!$Y215&lt;49,VLOOKUP("YA",ylfactors,MATCH(BP$7,'Proposed Factors'!$J$3:$P$3,0),FALSE),VLOOKUP("YB",ylfactors,MATCH(BP$7,'Proposed Factors'!$J$3:$P$3,0),FALSE)))</f>
        <v>0.95</v>
      </c>
      <c r="BQ215" s="15">
        <f>IF($Z215="NN",VLOOKUP("N",ylfactors,MATCH(BQ$7,'Proposed Factors'!$J$3:$P$3,0),FALSE),IF('Query Result 1'!$Y215&lt;49,VLOOKUP("YA",ylfactors,MATCH(BQ$7,'Proposed Factors'!$J$3:$P$3,0),FALSE),VLOOKUP("YB",ylfactors,MATCH(BQ$7,'Proposed Factors'!$J$3:$P$3,0),FALSE)))</f>
        <v>0.94299999999999995</v>
      </c>
      <c r="BR215" s="15">
        <f>IF($Z215="NN",VLOOKUP("N",ylfactors,MATCH(BR$7,'Proposed Factors'!$J$3:$P$3,0),FALSE),IF('Query Result 1'!$Y215&lt;49,VLOOKUP("YA",ylfactors,MATCH(BR$7,'Proposed Factors'!$J$3:$P$3,0),FALSE),VLOOKUP("YB",ylfactors,MATCH(BR$7,'Proposed Factors'!$J$3:$P$3,0),FALSE)))</f>
        <v>0.78800000000000003</v>
      </c>
      <c r="BS215" s="15"/>
      <c r="BT215" s="15" t="e">
        <f>IF($AA215="NN",1,IF($AA215="YY",VLOOKUP("YY",gsdfactors,MATCH(BT$7,'Proposed Factors'!$J$11:$P$11,0),FALSE),VLOOKUP(CONCATENATE($Z215,$AA215),gsdfactors,MATCH(BT$7,'Proposed Factors'!$J$11:$P$11,0),FALSE)))</f>
        <v>#N/A</v>
      </c>
      <c r="BU215" s="15" t="e">
        <f>IF($AA215="NN",1,IF($AA215="YY",VLOOKUP("YY",gsdfactors,MATCH(BU$7,'Proposed Factors'!$J$11:$P$11,0),FALSE),VLOOKUP(CONCATENATE($Z215,$AA215),gsdfactors,MATCH(BU$7,'Proposed Factors'!$J$11:$P$11,0),FALSE)))</f>
        <v>#N/A</v>
      </c>
      <c r="BV215" s="15" t="e">
        <f>IF($AA215="NN",1,IF($AA215="YY",VLOOKUP("YY",gsdfactors,MATCH(BV$7,'Proposed Factors'!$J$11:$P$11,0),FALSE),VLOOKUP(CONCATENATE($Z215,$AA215),gsdfactors,MATCH(BV$7,'Proposed Factors'!$J$11:$P$11,0),FALSE)))</f>
        <v>#N/A</v>
      </c>
      <c r="BW215" s="15" t="e">
        <f>IF($AA215="NN",1,IF($AA215="YY",VLOOKUP("YY",gsdfactors,MATCH(BW$7,'Proposed Factors'!$J$11:$P$11,0),FALSE),VLOOKUP(CONCATENATE($Z215,$AA215),gsdfactors,MATCH(BW$7,'Proposed Factors'!$J$11:$P$11,0),FALSE)))</f>
        <v>#N/A</v>
      </c>
      <c r="BX215" s="15" t="e">
        <f>IF($AA215="NN",1,IF($AA215="YY",VLOOKUP("YY",gsdfactors,MATCH(BX$7,'Proposed Factors'!$J$11:$P$11,0),FALSE),VLOOKUP(CONCATENATE($Z215,$AA215),gsdfactors,MATCH(BX$7,'Proposed Factors'!$J$11:$P$11,0),FALSE)))</f>
        <v>#N/A</v>
      </c>
      <c r="BZ215" s="55" t="e">
        <f t="shared" si="196"/>
        <v>#N/A</v>
      </c>
      <c r="CA215" s="55" t="e">
        <f t="shared" si="197"/>
        <v>#N/A</v>
      </c>
      <c r="CB215" s="55" t="e">
        <f t="shared" si="198"/>
        <v>#N/A</v>
      </c>
      <c r="CC215" s="55" t="e">
        <f t="shared" si="199"/>
        <v>#N/A</v>
      </c>
      <c r="CD215" s="55" t="e">
        <f t="shared" si="200"/>
        <v>#N/A</v>
      </c>
      <c r="CF215" s="55" t="e">
        <f t="shared" si="201"/>
        <v>#N/A</v>
      </c>
      <c r="CG215" s="55" t="e">
        <f t="shared" si="202"/>
        <v>#N/A</v>
      </c>
      <c r="CH215" s="55" t="e">
        <f t="shared" si="203"/>
        <v>#N/A</v>
      </c>
      <c r="CI215" s="55" t="e">
        <f t="shared" si="204"/>
        <v>#N/A</v>
      </c>
      <c r="CJ215" s="55" t="e">
        <f t="shared" si="205"/>
        <v>#N/A</v>
      </c>
      <c r="CL215" s="55" t="str">
        <f t="shared" si="206"/>
        <v>56MS</v>
      </c>
      <c r="CM215" s="58">
        <f t="shared" si="207"/>
        <v>8.4363720378975823E-4</v>
      </c>
      <c r="CN215" s="58">
        <f t="shared" si="208"/>
        <v>9.2818848069243435E-4</v>
      </c>
      <c r="CO215" s="58">
        <f t="shared" si="209"/>
        <v>8.0748816452147281E-4</v>
      </c>
      <c r="CP215" s="58">
        <f t="shared" si="210"/>
        <v>7.8372372115732738E-4</v>
      </c>
      <c r="CQ215" s="58">
        <f t="shared" si="211"/>
        <v>8.3377914009899316E-4</v>
      </c>
      <c r="CR215" s="5">
        <f t="shared" si="240"/>
        <v>0.92179135801261025</v>
      </c>
      <c r="CS215" s="5">
        <f t="shared" si="241"/>
        <v>0.94581972100786516</v>
      </c>
      <c r="CT215" s="5">
        <f t="shared" si="242"/>
        <v>0.80927359851754421</v>
      </c>
      <c r="CU215" s="5">
        <f t="shared" si="243"/>
        <v>0.8766866959920645</v>
      </c>
      <c r="CV215" s="5">
        <f t="shared" si="244"/>
        <v>0.90367820298776291</v>
      </c>
    </row>
    <row r="216" spans="1:100" x14ac:dyDescent="0.25">
      <c r="A216" s="174" t="str">
        <f t="shared" si="212"/>
        <v>NNNN</v>
      </c>
      <c r="B216" s="174" t="str">
        <f t="shared" si="213"/>
        <v>NNNN</v>
      </c>
      <c r="C216" s="29" t="str">
        <f t="shared" si="214"/>
        <v>NN</v>
      </c>
      <c r="D216" s="29" t="str">
        <f t="shared" si="215"/>
        <v>N</v>
      </c>
      <c r="E216" s="29" t="str">
        <f t="shared" si="190"/>
        <v>N</v>
      </c>
      <c r="F216" s="175" t="s">
        <v>5</v>
      </c>
      <c r="G216" s="175" t="s">
        <v>7</v>
      </c>
      <c r="H216" s="175" t="s">
        <v>7</v>
      </c>
      <c r="I216" s="176">
        <v>11</v>
      </c>
      <c r="J216" s="175" t="s">
        <v>5</v>
      </c>
      <c r="K216" s="175" t="s">
        <v>5</v>
      </c>
      <c r="L216" s="176">
        <v>1917</v>
      </c>
      <c r="M216" s="176">
        <v>727</v>
      </c>
      <c r="N216" s="176">
        <v>1584</v>
      </c>
      <c r="O216" s="176">
        <v>1530</v>
      </c>
      <c r="P216" s="176">
        <v>1858</v>
      </c>
      <c r="Q216" s="1"/>
      <c r="R216" s="13" t="s">
        <v>229</v>
      </c>
      <c r="S216" s="35">
        <v>11068</v>
      </c>
      <c r="T216" s="35">
        <v>8646</v>
      </c>
      <c r="U216" s="35">
        <v>10545</v>
      </c>
      <c r="V216" s="35">
        <v>10304</v>
      </c>
      <c r="W216" s="35">
        <v>10989</v>
      </c>
      <c r="X216" s="35"/>
      <c r="Y216" s="53">
        <f t="shared" si="216"/>
        <v>57</v>
      </c>
      <c r="Z216" s="52" t="str">
        <f t="shared" si="217"/>
        <v>FM</v>
      </c>
      <c r="AA216" s="52" t="str">
        <f t="shared" si="218"/>
        <v>FM</v>
      </c>
      <c r="AB216" s="1"/>
      <c r="AC216" s="128">
        <f t="shared" si="219"/>
        <v>3.0735275087376709E-3</v>
      </c>
      <c r="AD216" s="128">
        <f t="shared" si="220"/>
        <v>4.1409275562780123E-3</v>
      </c>
      <c r="AE216" s="128">
        <f t="shared" si="221"/>
        <v>3.3749356697895089E-3</v>
      </c>
      <c r="AF216" s="128">
        <f t="shared" si="222"/>
        <v>3.4131399927325029E-3</v>
      </c>
      <c r="AG216" s="128">
        <f t="shared" si="223"/>
        <v>3.1154025741407126E-3</v>
      </c>
      <c r="AI216" s="129">
        <f t="shared" si="245"/>
        <v>1.016</v>
      </c>
      <c r="AJ216" s="51">
        <f t="shared" si="245"/>
        <v>1.016</v>
      </c>
      <c r="AK216" s="48">
        <f t="shared" si="245"/>
        <v>0.85799999999999998</v>
      </c>
      <c r="AL216" s="51">
        <f t="shared" si="245"/>
        <v>0.94599999999999995</v>
      </c>
      <c r="AM216" s="49">
        <f t="shared" si="245"/>
        <v>0.96099999999999997</v>
      </c>
      <c r="AN216" s="15"/>
      <c r="AO216" s="106">
        <f t="shared" si="191"/>
        <v>0.94124625099579096</v>
      </c>
      <c r="AP216" s="106">
        <f t="shared" si="192"/>
        <v>0.95049736552323549</v>
      </c>
      <c r="AQ216" s="106">
        <f t="shared" si="193"/>
        <v>0.80927359851754421</v>
      </c>
      <c r="AR216" s="106">
        <f t="shared" si="194"/>
        <v>0.89176947785859451</v>
      </c>
      <c r="AS216" s="106">
        <f t="shared" si="195"/>
        <v>0.91414184533814757</v>
      </c>
      <c r="AT216" s="15"/>
      <c r="AU216" s="106">
        <f t="shared" si="230"/>
        <v>-5.8753749004209044E-2</v>
      </c>
      <c r="AV216" s="106">
        <f t="shared" si="231"/>
        <v>-4.9502634476764507E-2</v>
      </c>
      <c r="AW216" s="106">
        <f t="shared" si="232"/>
        <v>-0.19072640148245579</v>
      </c>
      <c r="AX216" s="106">
        <f t="shared" si="233"/>
        <v>-0.10823052214140549</v>
      </c>
      <c r="AY216" s="106">
        <f t="shared" si="234"/>
        <v>-8.5858154661852426E-2</v>
      </c>
      <c r="AZ216" s="15"/>
      <c r="BA216" s="106">
        <f t="shared" si="224"/>
        <v>-5.8753749004209044E-2</v>
      </c>
      <c r="BB216" s="106">
        <f t="shared" si="225"/>
        <v>-4.9502634476764507E-2</v>
      </c>
      <c r="BC216" s="106">
        <f t="shared" si="226"/>
        <v>-0.19072640148245579</v>
      </c>
      <c r="BD216" s="107">
        <f t="shared" si="227"/>
        <v>-0.10823052214140549</v>
      </c>
      <c r="BE216" s="106">
        <f t="shared" si="228"/>
        <v>-8.5858154661852426E-2</v>
      </c>
      <c r="BF216" s="109"/>
      <c r="BG216" s="223" t="str">
        <f t="shared" si="229"/>
        <v>57XX</v>
      </c>
      <c r="BH216" s="106">
        <f t="shared" si="235"/>
        <v>0.94124625099579096</v>
      </c>
      <c r="BI216" s="106">
        <f t="shared" si="236"/>
        <v>0.95049736552323549</v>
      </c>
      <c r="BJ216" s="106">
        <f t="shared" si="237"/>
        <v>0.80927359851754421</v>
      </c>
      <c r="BK216" s="106">
        <f t="shared" si="238"/>
        <v>0.89176947785859451</v>
      </c>
      <c r="BL216" s="106">
        <f t="shared" si="239"/>
        <v>0.91414184533814757</v>
      </c>
      <c r="BM216" s="109"/>
      <c r="BN216" s="15">
        <f>IF($Z216="NN",VLOOKUP("N",ylfactors,MATCH(BN$7,'Proposed Factors'!$J$3:$P$3,0),FALSE),IF('Query Result 1'!$Y216&lt;49,VLOOKUP("YA",ylfactors,MATCH(BN$7,'Proposed Factors'!$J$3:$P$3,0),FALSE),VLOOKUP("YB",ylfactors,MATCH(BN$7,'Proposed Factors'!$J$3:$P$3,0),FALSE)))</f>
        <v>0.873</v>
      </c>
      <c r="BO216" s="15">
        <f>IF($Z216="NN",VLOOKUP("N",ylfactors,MATCH(BO$7,'Proposed Factors'!$J$3:$P$3,0),FALSE),IF('Query Result 1'!$Y216&lt;49,VLOOKUP("YA",ylfactors,MATCH(BO$7,'Proposed Factors'!$J$3:$P$3,0),FALSE),VLOOKUP("YB",ylfactors,MATCH(BO$7,'Proposed Factors'!$J$3:$P$3,0),FALSE)))</f>
        <v>0.76900000000000002</v>
      </c>
      <c r="BP216" s="15">
        <f>IF($Z216="NN",VLOOKUP("N",ylfactors,MATCH(BP$7,'Proposed Factors'!$J$3:$P$3,0),FALSE),IF('Query Result 1'!$Y216&lt;49,VLOOKUP("YA",ylfactors,MATCH(BP$7,'Proposed Factors'!$J$3:$P$3,0),FALSE),VLOOKUP("YB",ylfactors,MATCH(BP$7,'Proposed Factors'!$J$3:$P$3,0),FALSE)))</f>
        <v>0.95</v>
      </c>
      <c r="BQ216" s="15">
        <f>IF($Z216="NN",VLOOKUP("N",ylfactors,MATCH(BQ$7,'Proposed Factors'!$J$3:$P$3,0),FALSE),IF('Query Result 1'!$Y216&lt;49,VLOOKUP("YA",ylfactors,MATCH(BQ$7,'Proposed Factors'!$J$3:$P$3,0),FALSE),VLOOKUP("YB",ylfactors,MATCH(BQ$7,'Proposed Factors'!$J$3:$P$3,0),FALSE)))</f>
        <v>0.94299999999999995</v>
      </c>
      <c r="BR216" s="15">
        <f>IF($Z216="NN",VLOOKUP("N",ylfactors,MATCH(BR$7,'Proposed Factors'!$J$3:$P$3,0),FALSE),IF('Query Result 1'!$Y216&lt;49,VLOOKUP("YA",ylfactors,MATCH(BR$7,'Proposed Factors'!$J$3:$P$3,0),FALSE),VLOOKUP("YB",ylfactors,MATCH(BR$7,'Proposed Factors'!$J$3:$P$3,0),FALSE)))</f>
        <v>0.78800000000000003</v>
      </c>
      <c r="BS216" s="15"/>
      <c r="BT216" s="15" t="e">
        <f>IF($AA216="NN",1,IF($AA216="YY",VLOOKUP("YY",gsdfactors,MATCH(BT$7,'Proposed Factors'!$J$11:$P$11,0),FALSE),VLOOKUP(CONCATENATE($Z216,$AA216),gsdfactors,MATCH(BT$7,'Proposed Factors'!$J$11:$P$11,0),FALSE)))</f>
        <v>#N/A</v>
      </c>
      <c r="BU216" s="15" t="e">
        <f>IF($AA216="NN",1,IF($AA216="YY",VLOOKUP("YY",gsdfactors,MATCH(BU$7,'Proposed Factors'!$J$11:$P$11,0),FALSE),VLOOKUP(CONCATENATE($Z216,$AA216),gsdfactors,MATCH(BU$7,'Proposed Factors'!$J$11:$P$11,0),FALSE)))</f>
        <v>#N/A</v>
      </c>
      <c r="BV216" s="15" t="e">
        <f>IF($AA216="NN",1,IF($AA216="YY",VLOOKUP("YY",gsdfactors,MATCH(BV$7,'Proposed Factors'!$J$11:$P$11,0),FALSE),VLOOKUP(CONCATENATE($Z216,$AA216),gsdfactors,MATCH(BV$7,'Proposed Factors'!$J$11:$P$11,0),FALSE)))</f>
        <v>#N/A</v>
      </c>
      <c r="BW216" s="15" t="e">
        <f>IF($AA216="NN",1,IF($AA216="YY",VLOOKUP("YY",gsdfactors,MATCH(BW$7,'Proposed Factors'!$J$11:$P$11,0),FALSE),VLOOKUP(CONCATENATE($Z216,$AA216),gsdfactors,MATCH(BW$7,'Proposed Factors'!$J$11:$P$11,0),FALSE)))</f>
        <v>#N/A</v>
      </c>
      <c r="BX216" s="15" t="e">
        <f>IF($AA216="NN",1,IF($AA216="YY",VLOOKUP("YY",gsdfactors,MATCH(BX$7,'Proposed Factors'!$J$11:$P$11,0),FALSE),VLOOKUP(CONCATENATE($Z216,$AA216),gsdfactors,MATCH(BX$7,'Proposed Factors'!$J$11:$P$11,0),FALSE)))</f>
        <v>#N/A</v>
      </c>
      <c r="BZ216" s="55" t="e">
        <f t="shared" si="196"/>
        <v>#N/A</v>
      </c>
      <c r="CA216" s="55" t="e">
        <f t="shared" si="197"/>
        <v>#N/A</v>
      </c>
      <c r="CB216" s="55" t="e">
        <f t="shared" si="198"/>
        <v>#N/A</v>
      </c>
      <c r="CC216" s="55" t="e">
        <f t="shared" si="199"/>
        <v>#N/A</v>
      </c>
      <c r="CD216" s="55" t="e">
        <f t="shared" si="200"/>
        <v>#N/A</v>
      </c>
      <c r="CF216" s="55" t="e">
        <f t="shared" si="201"/>
        <v>#N/A</v>
      </c>
      <c r="CG216" s="55" t="e">
        <f t="shared" si="202"/>
        <v>#N/A</v>
      </c>
      <c r="CH216" s="55" t="e">
        <f t="shared" si="203"/>
        <v>#N/A</v>
      </c>
      <c r="CI216" s="55" t="e">
        <f t="shared" si="204"/>
        <v>#N/A</v>
      </c>
      <c r="CJ216" s="55" t="e">
        <f t="shared" si="205"/>
        <v>#N/A</v>
      </c>
      <c r="CL216" s="55" t="str">
        <f t="shared" si="206"/>
        <v>57FM</v>
      </c>
      <c r="CM216" s="58">
        <f t="shared" si="207"/>
        <v>3.0735275087376709E-3</v>
      </c>
      <c r="CN216" s="58">
        <f t="shared" si="208"/>
        <v>4.1409275562780123E-3</v>
      </c>
      <c r="CO216" s="58">
        <f t="shared" si="209"/>
        <v>3.3749356697895089E-3</v>
      </c>
      <c r="CP216" s="58">
        <f t="shared" si="210"/>
        <v>3.4131399927325029E-3</v>
      </c>
      <c r="CQ216" s="58">
        <f t="shared" si="211"/>
        <v>3.1154025741407126E-3</v>
      </c>
      <c r="CR216" s="5">
        <f t="shared" si="240"/>
        <v>0.94124625099579096</v>
      </c>
      <c r="CS216" s="5">
        <f t="shared" si="241"/>
        <v>0.95049736552323549</v>
      </c>
      <c r="CT216" s="5">
        <f t="shared" si="242"/>
        <v>0.80927359851754421</v>
      </c>
      <c r="CU216" s="5">
        <f t="shared" si="243"/>
        <v>0.89176947785859451</v>
      </c>
      <c r="CV216" s="5">
        <f t="shared" si="244"/>
        <v>0.91414184533814757</v>
      </c>
    </row>
    <row r="217" spans="1:100" x14ac:dyDescent="0.25">
      <c r="A217" s="174" t="str">
        <f t="shared" si="212"/>
        <v>NNNN</v>
      </c>
      <c r="B217" s="174" t="str">
        <f t="shared" si="213"/>
        <v>NNNN</v>
      </c>
      <c r="C217" s="29" t="str">
        <f t="shared" si="214"/>
        <v>NN</v>
      </c>
      <c r="D217" s="29" t="str">
        <f t="shared" si="215"/>
        <v>N</v>
      </c>
      <c r="E217" s="29" t="str">
        <f t="shared" si="190"/>
        <v>N</v>
      </c>
      <c r="F217" s="175" t="s">
        <v>5</v>
      </c>
      <c r="G217" s="175" t="s">
        <v>7</v>
      </c>
      <c r="H217" s="175" t="s">
        <v>7</v>
      </c>
      <c r="I217" s="176">
        <v>11</v>
      </c>
      <c r="J217" s="175" t="s">
        <v>9</v>
      </c>
      <c r="K217" s="175" t="s">
        <v>5</v>
      </c>
      <c r="L217" s="176">
        <v>1</v>
      </c>
      <c r="M217" s="176">
        <v>0</v>
      </c>
      <c r="N217" s="176">
        <v>1</v>
      </c>
      <c r="O217" s="176">
        <v>1</v>
      </c>
      <c r="P217" s="176">
        <v>1</v>
      </c>
      <c r="Q217" s="1"/>
      <c r="R217" s="13" t="s">
        <v>313</v>
      </c>
      <c r="S217" s="35">
        <v>4573</v>
      </c>
      <c r="T217" s="35">
        <v>3288</v>
      </c>
      <c r="U217" s="35">
        <v>4274</v>
      </c>
      <c r="V217" s="35">
        <v>4156</v>
      </c>
      <c r="W217" s="35">
        <v>4539</v>
      </c>
      <c r="X217" s="35"/>
      <c r="Y217" s="53">
        <f t="shared" si="216"/>
        <v>57</v>
      </c>
      <c r="Z217" s="52" t="str">
        <f t="shared" si="217"/>
        <v>FS</v>
      </c>
      <c r="AA217" s="52" t="str">
        <f t="shared" si="218"/>
        <v>FS</v>
      </c>
      <c r="AB217" s="1"/>
      <c r="AC217" s="128">
        <f t="shared" si="219"/>
        <v>1.2698989245986058E-3</v>
      </c>
      <c r="AD217" s="128">
        <f t="shared" si="220"/>
        <v>1.5747594037753994E-3</v>
      </c>
      <c r="AE217" s="128">
        <f t="shared" si="221"/>
        <v>1.3678971126297166E-3</v>
      </c>
      <c r="AF217" s="128">
        <f t="shared" si="222"/>
        <v>1.3766507967581795E-3</v>
      </c>
      <c r="AG217" s="128">
        <f t="shared" si="223"/>
        <v>1.286815204661452E-3</v>
      </c>
      <c r="AI217" s="129">
        <f t="shared" si="245"/>
        <v>1.016</v>
      </c>
      <c r="AJ217" s="51">
        <f t="shared" si="245"/>
        <v>1.016</v>
      </c>
      <c r="AK217" s="48">
        <f t="shared" si="245"/>
        <v>0.85799999999999998</v>
      </c>
      <c r="AL217" s="51">
        <f t="shared" si="245"/>
        <v>0.94599999999999995</v>
      </c>
      <c r="AM217" s="49">
        <f t="shared" si="245"/>
        <v>0.96099999999999997</v>
      </c>
      <c r="AN217" s="15"/>
      <c r="AO217" s="106">
        <f t="shared" si="191"/>
        <v>0.94124625099579096</v>
      </c>
      <c r="AP217" s="106">
        <f t="shared" si="192"/>
        <v>0.95049736552323549</v>
      </c>
      <c r="AQ217" s="106">
        <f t="shared" si="193"/>
        <v>0.80927359851754421</v>
      </c>
      <c r="AR217" s="106">
        <f t="shared" si="194"/>
        <v>0.89176947785859451</v>
      </c>
      <c r="AS217" s="106">
        <f t="shared" si="195"/>
        <v>0.91414184533814757</v>
      </c>
      <c r="AT217" s="15"/>
      <c r="AU217" s="106">
        <f t="shared" si="230"/>
        <v>-5.8753749004209044E-2</v>
      </c>
      <c r="AV217" s="106">
        <f t="shared" si="231"/>
        <v>-4.9502634476764507E-2</v>
      </c>
      <c r="AW217" s="106">
        <f t="shared" si="232"/>
        <v>-0.19072640148245579</v>
      </c>
      <c r="AX217" s="106">
        <f t="shared" si="233"/>
        <v>-0.10823052214140549</v>
      </c>
      <c r="AY217" s="106">
        <f t="shared" si="234"/>
        <v>-8.5858154661852426E-2</v>
      </c>
      <c r="AZ217" s="15"/>
      <c r="BA217" s="106">
        <f t="shared" si="224"/>
        <v>-5.8753749004209044E-2</v>
      </c>
      <c r="BB217" s="106">
        <f t="shared" si="225"/>
        <v>-4.9502634476764507E-2</v>
      </c>
      <c r="BC217" s="106">
        <f t="shared" si="226"/>
        <v>-0.19072640148245579</v>
      </c>
      <c r="BD217" s="107">
        <f t="shared" si="227"/>
        <v>-0.10823052214140549</v>
      </c>
      <c r="BE217" s="106">
        <f t="shared" si="228"/>
        <v>-8.5858154661852426E-2</v>
      </c>
      <c r="BF217" s="109"/>
      <c r="BG217" s="223" t="str">
        <f t="shared" si="229"/>
        <v>57XX</v>
      </c>
      <c r="BH217" s="106">
        <f t="shared" si="235"/>
        <v>0.94124625099579096</v>
      </c>
      <c r="BI217" s="106">
        <f t="shared" si="236"/>
        <v>0.95049736552323549</v>
      </c>
      <c r="BJ217" s="106">
        <f t="shared" si="237"/>
        <v>0.80927359851754421</v>
      </c>
      <c r="BK217" s="106">
        <f t="shared" si="238"/>
        <v>0.89176947785859451</v>
      </c>
      <c r="BL217" s="106">
        <f t="shared" si="239"/>
        <v>0.91414184533814757</v>
      </c>
      <c r="BM217" s="109"/>
      <c r="BN217" s="15">
        <f>IF($Z217="NN",VLOOKUP("N",ylfactors,MATCH(BN$7,'Proposed Factors'!$J$3:$P$3,0),FALSE),IF('Query Result 1'!$Y217&lt;49,VLOOKUP("YA",ylfactors,MATCH(BN$7,'Proposed Factors'!$J$3:$P$3,0),FALSE),VLOOKUP("YB",ylfactors,MATCH(BN$7,'Proposed Factors'!$J$3:$P$3,0),FALSE)))</f>
        <v>0.873</v>
      </c>
      <c r="BO217" s="15">
        <f>IF($Z217="NN",VLOOKUP("N",ylfactors,MATCH(BO$7,'Proposed Factors'!$J$3:$P$3,0),FALSE),IF('Query Result 1'!$Y217&lt;49,VLOOKUP("YA",ylfactors,MATCH(BO$7,'Proposed Factors'!$J$3:$P$3,0),FALSE),VLOOKUP("YB",ylfactors,MATCH(BO$7,'Proposed Factors'!$J$3:$P$3,0),FALSE)))</f>
        <v>0.76900000000000002</v>
      </c>
      <c r="BP217" s="15">
        <f>IF($Z217="NN",VLOOKUP("N",ylfactors,MATCH(BP$7,'Proposed Factors'!$J$3:$P$3,0),FALSE),IF('Query Result 1'!$Y217&lt;49,VLOOKUP("YA",ylfactors,MATCH(BP$7,'Proposed Factors'!$J$3:$P$3,0),FALSE),VLOOKUP("YB",ylfactors,MATCH(BP$7,'Proposed Factors'!$J$3:$P$3,0),FALSE)))</f>
        <v>0.95</v>
      </c>
      <c r="BQ217" s="15">
        <f>IF($Z217="NN",VLOOKUP("N",ylfactors,MATCH(BQ$7,'Proposed Factors'!$J$3:$P$3,0),FALSE),IF('Query Result 1'!$Y217&lt;49,VLOOKUP("YA",ylfactors,MATCH(BQ$7,'Proposed Factors'!$J$3:$P$3,0),FALSE),VLOOKUP("YB",ylfactors,MATCH(BQ$7,'Proposed Factors'!$J$3:$P$3,0),FALSE)))</f>
        <v>0.94299999999999995</v>
      </c>
      <c r="BR217" s="15">
        <f>IF($Z217="NN",VLOOKUP("N",ylfactors,MATCH(BR$7,'Proposed Factors'!$J$3:$P$3,0),FALSE),IF('Query Result 1'!$Y217&lt;49,VLOOKUP("YA",ylfactors,MATCH(BR$7,'Proposed Factors'!$J$3:$P$3,0),FALSE),VLOOKUP("YB",ylfactors,MATCH(BR$7,'Proposed Factors'!$J$3:$P$3,0),FALSE)))</f>
        <v>0.78800000000000003</v>
      </c>
      <c r="BS217" s="15"/>
      <c r="BT217" s="15" t="e">
        <f>IF($AA217="NN",1,IF($AA217="YY",VLOOKUP("YY",gsdfactors,MATCH(BT$7,'Proposed Factors'!$J$11:$P$11,0),FALSE),VLOOKUP(CONCATENATE($Z217,$AA217),gsdfactors,MATCH(BT$7,'Proposed Factors'!$J$11:$P$11,0),FALSE)))</f>
        <v>#N/A</v>
      </c>
      <c r="BU217" s="15" t="e">
        <f>IF($AA217="NN",1,IF($AA217="YY",VLOOKUP("YY",gsdfactors,MATCH(BU$7,'Proposed Factors'!$J$11:$P$11,0),FALSE),VLOOKUP(CONCATENATE($Z217,$AA217),gsdfactors,MATCH(BU$7,'Proposed Factors'!$J$11:$P$11,0),FALSE)))</f>
        <v>#N/A</v>
      </c>
      <c r="BV217" s="15" t="e">
        <f>IF($AA217="NN",1,IF($AA217="YY",VLOOKUP("YY",gsdfactors,MATCH(BV$7,'Proposed Factors'!$J$11:$P$11,0),FALSE),VLOOKUP(CONCATENATE($Z217,$AA217),gsdfactors,MATCH(BV$7,'Proposed Factors'!$J$11:$P$11,0),FALSE)))</f>
        <v>#N/A</v>
      </c>
      <c r="BW217" s="15" t="e">
        <f>IF($AA217="NN",1,IF($AA217="YY",VLOOKUP("YY",gsdfactors,MATCH(BW$7,'Proposed Factors'!$J$11:$P$11,0),FALSE),VLOOKUP(CONCATENATE($Z217,$AA217),gsdfactors,MATCH(BW$7,'Proposed Factors'!$J$11:$P$11,0),FALSE)))</f>
        <v>#N/A</v>
      </c>
      <c r="BX217" s="15" t="e">
        <f>IF($AA217="NN",1,IF($AA217="YY",VLOOKUP("YY",gsdfactors,MATCH(BX$7,'Proposed Factors'!$J$11:$P$11,0),FALSE),VLOOKUP(CONCATENATE($Z217,$AA217),gsdfactors,MATCH(BX$7,'Proposed Factors'!$J$11:$P$11,0),FALSE)))</f>
        <v>#N/A</v>
      </c>
      <c r="BZ217" s="55" t="e">
        <f t="shared" si="196"/>
        <v>#N/A</v>
      </c>
      <c r="CA217" s="55" t="e">
        <f t="shared" si="197"/>
        <v>#N/A</v>
      </c>
      <c r="CB217" s="55" t="e">
        <f t="shared" si="198"/>
        <v>#N/A</v>
      </c>
      <c r="CC217" s="55" t="e">
        <f t="shared" si="199"/>
        <v>#N/A</v>
      </c>
      <c r="CD217" s="55" t="e">
        <f t="shared" si="200"/>
        <v>#N/A</v>
      </c>
      <c r="CF217" s="55" t="e">
        <f t="shared" si="201"/>
        <v>#N/A</v>
      </c>
      <c r="CG217" s="55" t="e">
        <f t="shared" si="202"/>
        <v>#N/A</v>
      </c>
      <c r="CH217" s="55" t="e">
        <f t="shared" si="203"/>
        <v>#N/A</v>
      </c>
      <c r="CI217" s="55" t="e">
        <f t="shared" si="204"/>
        <v>#N/A</v>
      </c>
      <c r="CJ217" s="55" t="e">
        <f t="shared" si="205"/>
        <v>#N/A</v>
      </c>
      <c r="CL217" s="55" t="str">
        <f t="shared" si="206"/>
        <v>57FS</v>
      </c>
      <c r="CM217" s="58">
        <f t="shared" si="207"/>
        <v>1.2698989245986058E-3</v>
      </c>
      <c r="CN217" s="58">
        <f t="shared" si="208"/>
        <v>1.5747594037753994E-3</v>
      </c>
      <c r="CO217" s="58">
        <f t="shared" si="209"/>
        <v>1.3678971126297166E-3</v>
      </c>
      <c r="CP217" s="58">
        <f t="shared" si="210"/>
        <v>1.3766507967581795E-3</v>
      </c>
      <c r="CQ217" s="58">
        <f t="shared" si="211"/>
        <v>1.286815204661452E-3</v>
      </c>
      <c r="CR217" s="5">
        <f t="shared" si="240"/>
        <v>0.94124625099579096</v>
      </c>
      <c r="CS217" s="5">
        <f t="shared" si="241"/>
        <v>0.95049736552323549</v>
      </c>
      <c r="CT217" s="5">
        <f t="shared" si="242"/>
        <v>0.80927359851754421</v>
      </c>
      <c r="CU217" s="5">
        <f t="shared" si="243"/>
        <v>0.89176947785859451</v>
      </c>
      <c r="CV217" s="5">
        <f t="shared" si="244"/>
        <v>0.91414184533814757</v>
      </c>
    </row>
    <row r="218" spans="1:100" x14ac:dyDescent="0.25">
      <c r="A218" s="174" t="str">
        <f t="shared" si="212"/>
        <v>NNNN</v>
      </c>
      <c r="B218" s="174" t="str">
        <f t="shared" si="213"/>
        <v>NNNN</v>
      </c>
      <c r="C218" s="29" t="str">
        <f t="shared" si="214"/>
        <v>NN</v>
      </c>
      <c r="D218" s="29" t="str">
        <f t="shared" si="215"/>
        <v>N</v>
      </c>
      <c r="E218" s="29" t="str">
        <f t="shared" si="190"/>
        <v>N</v>
      </c>
      <c r="F218" s="175" t="s">
        <v>5</v>
      </c>
      <c r="G218" s="175" t="s">
        <v>7</v>
      </c>
      <c r="H218" s="175" t="s">
        <v>7</v>
      </c>
      <c r="I218" s="176">
        <v>12</v>
      </c>
      <c r="J218" s="175" t="s">
        <v>5</v>
      </c>
      <c r="K218" s="175" t="s">
        <v>5</v>
      </c>
      <c r="L218" s="176">
        <v>2096</v>
      </c>
      <c r="M218" s="176">
        <v>854</v>
      </c>
      <c r="N218" s="176">
        <v>1682</v>
      </c>
      <c r="O218" s="176">
        <v>1618</v>
      </c>
      <c r="P218" s="176">
        <v>2011</v>
      </c>
      <c r="Q218" s="1"/>
      <c r="R218" s="13" t="s">
        <v>397</v>
      </c>
      <c r="S218" s="35">
        <v>11620</v>
      </c>
      <c r="T218" s="35">
        <v>8762</v>
      </c>
      <c r="U218" s="35">
        <v>10670</v>
      </c>
      <c r="V218" s="35">
        <v>10298</v>
      </c>
      <c r="W218" s="35">
        <v>11480</v>
      </c>
      <c r="X218" s="35"/>
      <c r="Y218" s="53">
        <f t="shared" si="216"/>
        <v>57</v>
      </c>
      <c r="Z218" s="52" t="str">
        <f t="shared" si="217"/>
        <v>MM</v>
      </c>
      <c r="AA218" s="52" t="str">
        <f t="shared" si="218"/>
        <v>MM</v>
      </c>
      <c r="AB218" s="1"/>
      <c r="AC218" s="128">
        <f t="shared" si="219"/>
        <v>3.2268151112695822E-3</v>
      </c>
      <c r="AD218" s="128">
        <f t="shared" si="220"/>
        <v>4.1964847615206967E-3</v>
      </c>
      <c r="AE218" s="128">
        <f t="shared" si="221"/>
        <v>3.4149420195973505E-3</v>
      </c>
      <c r="AF218" s="128">
        <f t="shared" si="222"/>
        <v>3.4111525276746229E-3</v>
      </c>
      <c r="AG218" s="128">
        <f t="shared" si="223"/>
        <v>3.2546020157553355E-3</v>
      </c>
      <c r="AI218" s="129">
        <f t="shared" ref="AI218:AM227" si="246">IFERROR(IF($Z218="NN",VLOOKUP(CONCATENATE(AI$7,"NNXXX"),bdfactors,8,FALSE),VLOOKUP(CONCATENATE(AI$7,$Y218,$Z218),bdfactors,8,FALSE)),VLOOKUP(CONCATENATE(AI$7,$Y218,"XX"),bdfactors,8,FALSE))</f>
        <v>1.016</v>
      </c>
      <c r="AJ218" s="51">
        <f t="shared" si="246"/>
        <v>1.016</v>
      </c>
      <c r="AK218" s="48">
        <f t="shared" si="246"/>
        <v>0.85799999999999998</v>
      </c>
      <c r="AL218" s="51">
        <f t="shared" si="246"/>
        <v>0.94599999999999995</v>
      </c>
      <c r="AM218" s="49">
        <f t="shared" si="246"/>
        <v>0.96099999999999997</v>
      </c>
      <c r="AN218" s="15"/>
      <c r="AO218" s="106">
        <f t="shared" si="191"/>
        <v>0.94124625099579096</v>
      </c>
      <c r="AP218" s="106">
        <f t="shared" si="192"/>
        <v>0.95049736552323549</v>
      </c>
      <c r="AQ218" s="106">
        <f t="shared" si="193"/>
        <v>0.80927359851754421</v>
      </c>
      <c r="AR218" s="106">
        <f t="shared" si="194"/>
        <v>0.89176947785859451</v>
      </c>
      <c r="AS218" s="106">
        <f t="shared" si="195"/>
        <v>0.91414184533814757</v>
      </c>
      <c r="AT218" s="15"/>
      <c r="AU218" s="106">
        <f t="shared" si="230"/>
        <v>-5.8753749004209044E-2</v>
      </c>
      <c r="AV218" s="106">
        <f t="shared" si="231"/>
        <v>-4.9502634476764507E-2</v>
      </c>
      <c r="AW218" s="106">
        <f t="shared" si="232"/>
        <v>-0.19072640148245579</v>
      </c>
      <c r="AX218" s="106">
        <f t="shared" si="233"/>
        <v>-0.10823052214140549</v>
      </c>
      <c r="AY218" s="106">
        <f t="shared" si="234"/>
        <v>-8.5858154661852426E-2</v>
      </c>
      <c r="AZ218" s="15"/>
      <c r="BA218" s="106">
        <f t="shared" si="224"/>
        <v>-5.8753749004209044E-2</v>
      </c>
      <c r="BB218" s="106">
        <f t="shared" si="225"/>
        <v>-4.9502634476764507E-2</v>
      </c>
      <c r="BC218" s="106">
        <f t="shared" si="226"/>
        <v>-0.19072640148245579</v>
      </c>
      <c r="BD218" s="107">
        <f t="shared" si="227"/>
        <v>-0.10823052214140549</v>
      </c>
      <c r="BE218" s="106">
        <f t="shared" si="228"/>
        <v>-8.5858154661852426E-2</v>
      </c>
      <c r="BF218" s="109"/>
      <c r="BG218" s="223" t="str">
        <f t="shared" si="229"/>
        <v>57XX</v>
      </c>
      <c r="BH218" s="106">
        <f t="shared" si="235"/>
        <v>0.94124625099579096</v>
      </c>
      <c r="BI218" s="106">
        <f t="shared" si="236"/>
        <v>0.95049736552323549</v>
      </c>
      <c r="BJ218" s="106">
        <f t="shared" si="237"/>
        <v>0.80927359851754421</v>
      </c>
      <c r="BK218" s="106">
        <f t="shared" si="238"/>
        <v>0.89176947785859451</v>
      </c>
      <c r="BL218" s="106">
        <f t="shared" si="239"/>
        <v>0.91414184533814757</v>
      </c>
      <c r="BM218" s="109"/>
      <c r="BN218" s="15">
        <f>IF($Z218="NN",VLOOKUP("N",ylfactors,MATCH(BN$7,'Proposed Factors'!$J$3:$P$3,0),FALSE),IF('Query Result 1'!$Y218&lt;49,VLOOKUP("YA",ylfactors,MATCH(BN$7,'Proposed Factors'!$J$3:$P$3,0),FALSE),VLOOKUP("YB",ylfactors,MATCH(BN$7,'Proposed Factors'!$J$3:$P$3,0),FALSE)))</f>
        <v>0.873</v>
      </c>
      <c r="BO218" s="15">
        <f>IF($Z218="NN",VLOOKUP("N",ylfactors,MATCH(BO$7,'Proposed Factors'!$J$3:$P$3,0),FALSE),IF('Query Result 1'!$Y218&lt;49,VLOOKUP("YA",ylfactors,MATCH(BO$7,'Proposed Factors'!$J$3:$P$3,0),FALSE),VLOOKUP("YB",ylfactors,MATCH(BO$7,'Proposed Factors'!$J$3:$P$3,0),FALSE)))</f>
        <v>0.76900000000000002</v>
      </c>
      <c r="BP218" s="15">
        <f>IF($Z218="NN",VLOOKUP("N",ylfactors,MATCH(BP$7,'Proposed Factors'!$J$3:$P$3,0),FALSE),IF('Query Result 1'!$Y218&lt;49,VLOOKUP("YA",ylfactors,MATCH(BP$7,'Proposed Factors'!$J$3:$P$3,0),FALSE),VLOOKUP("YB",ylfactors,MATCH(BP$7,'Proposed Factors'!$J$3:$P$3,0),FALSE)))</f>
        <v>0.95</v>
      </c>
      <c r="BQ218" s="15">
        <f>IF($Z218="NN",VLOOKUP("N",ylfactors,MATCH(BQ$7,'Proposed Factors'!$J$3:$P$3,0),FALSE),IF('Query Result 1'!$Y218&lt;49,VLOOKUP("YA",ylfactors,MATCH(BQ$7,'Proposed Factors'!$J$3:$P$3,0),FALSE),VLOOKUP("YB",ylfactors,MATCH(BQ$7,'Proposed Factors'!$J$3:$P$3,0),FALSE)))</f>
        <v>0.94299999999999995</v>
      </c>
      <c r="BR218" s="15">
        <f>IF($Z218="NN",VLOOKUP("N",ylfactors,MATCH(BR$7,'Proposed Factors'!$J$3:$P$3,0),FALSE),IF('Query Result 1'!$Y218&lt;49,VLOOKUP("YA",ylfactors,MATCH(BR$7,'Proposed Factors'!$J$3:$P$3,0),FALSE),VLOOKUP("YB",ylfactors,MATCH(BR$7,'Proposed Factors'!$J$3:$P$3,0),FALSE)))</f>
        <v>0.78800000000000003</v>
      </c>
      <c r="BS218" s="15"/>
      <c r="BT218" s="15" t="e">
        <f>IF($AA218="NN",1,IF($AA218="YY",VLOOKUP("YY",gsdfactors,MATCH(BT$7,'Proposed Factors'!$J$11:$P$11,0),FALSE),VLOOKUP(CONCATENATE($Z218,$AA218),gsdfactors,MATCH(BT$7,'Proposed Factors'!$J$11:$P$11,0),FALSE)))</f>
        <v>#N/A</v>
      </c>
      <c r="BU218" s="15" t="e">
        <f>IF($AA218="NN",1,IF($AA218="YY",VLOOKUP("YY",gsdfactors,MATCH(BU$7,'Proposed Factors'!$J$11:$P$11,0),FALSE),VLOOKUP(CONCATENATE($Z218,$AA218),gsdfactors,MATCH(BU$7,'Proposed Factors'!$J$11:$P$11,0),FALSE)))</f>
        <v>#N/A</v>
      </c>
      <c r="BV218" s="15" t="e">
        <f>IF($AA218="NN",1,IF($AA218="YY",VLOOKUP("YY",gsdfactors,MATCH(BV$7,'Proposed Factors'!$J$11:$P$11,0),FALSE),VLOOKUP(CONCATENATE($Z218,$AA218),gsdfactors,MATCH(BV$7,'Proposed Factors'!$J$11:$P$11,0),FALSE)))</f>
        <v>#N/A</v>
      </c>
      <c r="BW218" s="15" t="e">
        <f>IF($AA218="NN",1,IF($AA218="YY",VLOOKUP("YY",gsdfactors,MATCH(BW$7,'Proposed Factors'!$J$11:$P$11,0),FALSE),VLOOKUP(CONCATENATE($Z218,$AA218),gsdfactors,MATCH(BW$7,'Proposed Factors'!$J$11:$P$11,0),FALSE)))</f>
        <v>#N/A</v>
      </c>
      <c r="BX218" s="15" t="e">
        <f>IF($AA218="NN",1,IF($AA218="YY",VLOOKUP("YY",gsdfactors,MATCH(BX$7,'Proposed Factors'!$J$11:$P$11,0),FALSE),VLOOKUP(CONCATENATE($Z218,$AA218),gsdfactors,MATCH(BX$7,'Proposed Factors'!$J$11:$P$11,0),FALSE)))</f>
        <v>#N/A</v>
      </c>
      <c r="BZ218" s="55" t="e">
        <f t="shared" si="196"/>
        <v>#N/A</v>
      </c>
      <c r="CA218" s="55" t="e">
        <f t="shared" si="197"/>
        <v>#N/A</v>
      </c>
      <c r="CB218" s="55" t="e">
        <f t="shared" si="198"/>
        <v>#N/A</v>
      </c>
      <c r="CC218" s="55" t="e">
        <f t="shared" si="199"/>
        <v>#N/A</v>
      </c>
      <c r="CD218" s="55" t="e">
        <f t="shared" si="200"/>
        <v>#N/A</v>
      </c>
      <c r="CF218" s="55" t="e">
        <f t="shared" si="201"/>
        <v>#N/A</v>
      </c>
      <c r="CG218" s="55" t="e">
        <f t="shared" si="202"/>
        <v>#N/A</v>
      </c>
      <c r="CH218" s="55" t="e">
        <f t="shared" si="203"/>
        <v>#N/A</v>
      </c>
      <c r="CI218" s="55" t="e">
        <f t="shared" si="204"/>
        <v>#N/A</v>
      </c>
      <c r="CJ218" s="55" t="e">
        <f t="shared" si="205"/>
        <v>#N/A</v>
      </c>
      <c r="CL218" s="55" t="str">
        <f t="shared" si="206"/>
        <v>57MM</v>
      </c>
      <c r="CM218" s="58">
        <f t="shared" si="207"/>
        <v>3.2268151112695822E-3</v>
      </c>
      <c r="CN218" s="58">
        <f t="shared" si="208"/>
        <v>4.1964847615206967E-3</v>
      </c>
      <c r="CO218" s="58">
        <f t="shared" si="209"/>
        <v>3.4149420195973505E-3</v>
      </c>
      <c r="CP218" s="58">
        <f t="shared" si="210"/>
        <v>3.4111525276746229E-3</v>
      </c>
      <c r="CQ218" s="58">
        <f t="shared" si="211"/>
        <v>3.2546020157553355E-3</v>
      </c>
      <c r="CR218" s="5">
        <f t="shared" si="240"/>
        <v>0.94124625099579096</v>
      </c>
      <c r="CS218" s="5">
        <f t="shared" si="241"/>
        <v>0.95049736552323549</v>
      </c>
      <c r="CT218" s="5">
        <f t="shared" si="242"/>
        <v>0.80927359851754421</v>
      </c>
      <c r="CU218" s="5">
        <f t="shared" si="243"/>
        <v>0.89176947785859451</v>
      </c>
      <c r="CV218" s="5">
        <f t="shared" si="244"/>
        <v>0.91414184533814757</v>
      </c>
    </row>
    <row r="219" spans="1:100" x14ac:dyDescent="0.25">
      <c r="A219" s="174" t="str">
        <f t="shared" si="212"/>
        <v>NNNN</v>
      </c>
      <c r="B219" s="174" t="str">
        <f t="shared" si="213"/>
        <v>NNNN</v>
      </c>
      <c r="C219" s="29" t="str">
        <f t="shared" si="214"/>
        <v>NN</v>
      </c>
      <c r="D219" s="29" t="str">
        <f t="shared" si="215"/>
        <v>N</v>
      </c>
      <c r="E219" s="29" t="str">
        <f t="shared" si="190"/>
        <v>N</v>
      </c>
      <c r="F219" s="175" t="s">
        <v>5</v>
      </c>
      <c r="G219" s="175" t="s">
        <v>7</v>
      </c>
      <c r="H219" s="175" t="s">
        <v>7</v>
      </c>
      <c r="I219" s="176">
        <v>13</v>
      </c>
      <c r="J219" s="175" t="s">
        <v>5</v>
      </c>
      <c r="K219" s="175" t="s">
        <v>5</v>
      </c>
      <c r="L219" s="176">
        <v>2304</v>
      </c>
      <c r="M219" s="176">
        <v>950</v>
      </c>
      <c r="N219" s="176">
        <v>1897</v>
      </c>
      <c r="O219" s="176">
        <v>1825</v>
      </c>
      <c r="P219" s="176">
        <v>2231</v>
      </c>
      <c r="Q219" s="1"/>
      <c r="R219" s="13" t="s">
        <v>481</v>
      </c>
      <c r="S219" s="35">
        <v>2837</v>
      </c>
      <c r="T219" s="35">
        <v>1809</v>
      </c>
      <c r="U219" s="35">
        <v>2392</v>
      </c>
      <c r="V219" s="35">
        <v>2242</v>
      </c>
      <c r="W219" s="35">
        <v>2762</v>
      </c>
      <c r="X219" s="35"/>
      <c r="Y219" s="53">
        <f t="shared" si="216"/>
        <v>57</v>
      </c>
      <c r="Z219" s="52" t="str">
        <f t="shared" si="217"/>
        <v>MS</v>
      </c>
      <c r="AA219" s="52" t="str">
        <f t="shared" si="218"/>
        <v>MS</v>
      </c>
      <c r="AB219" s="1"/>
      <c r="AC219" s="128">
        <f t="shared" si="219"/>
        <v>7.8782052243302973E-4</v>
      </c>
      <c r="AD219" s="128">
        <f t="shared" si="220"/>
        <v>8.6640503693117329E-4</v>
      </c>
      <c r="AE219" s="128">
        <f t="shared" si="221"/>
        <v>7.6556150992285492E-4</v>
      </c>
      <c r="AF219" s="128">
        <f t="shared" si="222"/>
        <v>7.4264944329447509E-4</v>
      </c>
      <c r="AG219" s="128">
        <f t="shared" si="223"/>
        <v>7.8303229682197186E-4</v>
      </c>
      <c r="AI219" s="129">
        <f t="shared" si="246"/>
        <v>1.016</v>
      </c>
      <c r="AJ219" s="51">
        <f t="shared" si="246"/>
        <v>1.016</v>
      </c>
      <c r="AK219" s="48">
        <f t="shared" si="246"/>
        <v>0.85799999999999998</v>
      </c>
      <c r="AL219" s="51">
        <f t="shared" si="246"/>
        <v>0.94599999999999995</v>
      </c>
      <c r="AM219" s="49">
        <f t="shared" si="246"/>
        <v>0.96099999999999997</v>
      </c>
      <c r="AN219" s="15"/>
      <c r="AO219" s="106">
        <f t="shared" si="191"/>
        <v>0.94124625099579096</v>
      </c>
      <c r="AP219" s="106">
        <f t="shared" si="192"/>
        <v>0.95049736552323549</v>
      </c>
      <c r="AQ219" s="106">
        <f t="shared" si="193"/>
        <v>0.80927359851754421</v>
      </c>
      <c r="AR219" s="106">
        <f t="shared" si="194"/>
        <v>0.89176947785859451</v>
      </c>
      <c r="AS219" s="106">
        <f t="shared" si="195"/>
        <v>0.91414184533814757</v>
      </c>
      <c r="AT219" s="15"/>
      <c r="AU219" s="106">
        <f t="shared" si="230"/>
        <v>-5.8753749004209044E-2</v>
      </c>
      <c r="AV219" s="106">
        <f t="shared" si="231"/>
        <v>-4.9502634476764507E-2</v>
      </c>
      <c r="AW219" s="106">
        <f t="shared" si="232"/>
        <v>-0.19072640148245579</v>
      </c>
      <c r="AX219" s="106">
        <f t="shared" si="233"/>
        <v>-0.10823052214140549</v>
      </c>
      <c r="AY219" s="106">
        <f t="shared" si="234"/>
        <v>-8.5858154661852426E-2</v>
      </c>
      <c r="AZ219" s="15"/>
      <c r="BA219" s="106">
        <f t="shared" si="224"/>
        <v>-5.8753749004209044E-2</v>
      </c>
      <c r="BB219" s="106">
        <f t="shared" si="225"/>
        <v>-4.9502634476764507E-2</v>
      </c>
      <c r="BC219" s="106">
        <f t="shared" si="226"/>
        <v>-0.19072640148245579</v>
      </c>
      <c r="BD219" s="107">
        <f t="shared" si="227"/>
        <v>-0.10823052214140549</v>
      </c>
      <c r="BE219" s="106">
        <f t="shared" si="228"/>
        <v>-8.5858154661852426E-2</v>
      </c>
      <c r="BF219" s="109"/>
      <c r="BG219" s="223" t="str">
        <f t="shared" si="229"/>
        <v>57XX</v>
      </c>
      <c r="BH219" s="106">
        <f t="shared" si="235"/>
        <v>0.94124625099579096</v>
      </c>
      <c r="BI219" s="106">
        <f t="shared" si="236"/>
        <v>0.95049736552323549</v>
      </c>
      <c r="BJ219" s="106">
        <f t="shared" si="237"/>
        <v>0.80927359851754421</v>
      </c>
      <c r="BK219" s="106">
        <f t="shared" si="238"/>
        <v>0.89176947785859451</v>
      </c>
      <c r="BL219" s="106">
        <f t="shared" si="239"/>
        <v>0.91414184533814757</v>
      </c>
      <c r="BM219" s="109"/>
      <c r="BN219" s="15">
        <f>IF($Z219="NN",VLOOKUP("N",ylfactors,MATCH(BN$7,'Proposed Factors'!$J$3:$P$3,0),FALSE),IF('Query Result 1'!$Y219&lt;49,VLOOKUP("YA",ylfactors,MATCH(BN$7,'Proposed Factors'!$J$3:$P$3,0),FALSE),VLOOKUP("YB",ylfactors,MATCH(BN$7,'Proposed Factors'!$J$3:$P$3,0),FALSE)))</f>
        <v>0.873</v>
      </c>
      <c r="BO219" s="15">
        <f>IF($Z219="NN",VLOOKUP("N",ylfactors,MATCH(BO$7,'Proposed Factors'!$J$3:$P$3,0),FALSE),IF('Query Result 1'!$Y219&lt;49,VLOOKUP("YA",ylfactors,MATCH(BO$7,'Proposed Factors'!$J$3:$P$3,0),FALSE),VLOOKUP("YB",ylfactors,MATCH(BO$7,'Proposed Factors'!$J$3:$P$3,0),FALSE)))</f>
        <v>0.76900000000000002</v>
      </c>
      <c r="BP219" s="15">
        <f>IF($Z219="NN",VLOOKUP("N",ylfactors,MATCH(BP$7,'Proposed Factors'!$J$3:$P$3,0),FALSE),IF('Query Result 1'!$Y219&lt;49,VLOOKUP("YA",ylfactors,MATCH(BP$7,'Proposed Factors'!$J$3:$P$3,0),FALSE),VLOOKUP("YB",ylfactors,MATCH(BP$7,'Proposed Factors'!$J$3:$P$3,0),FALSE)))</f>
        <v>0.95</v>
      </c>
      <c r="BQ219" s="15">
        <f>IF($Z219="NN",VLOOKUP("N",ylfactors,MATCH(BQ$7,'Proposed Factors'!$J$3:$P$3,0),FALSE),IF('Query Result 1'!$Y219&lt;49,VLOOKUP("YA",ylfactors,MATCH(BQ$7,'Proposed Factors'!$J$3:$P$3,0),FALSE),VLOOKUP("YB",ylfactors,MATCH(BQ$7,'Proposed Factors'!$J$3:$P$3,0),FALSE)))</f>
        <v>0.94299999999999995</v>
      </c>
      <c r="BR219" s="15">
        <f>IF($Z219="NN",VLOOKUP("N",ylfactors,MATCH(BR$7,'Proposed Factors'!$J$3:$P$3,0),FALSE),IF('Query Result 1'!$Y219&lt;49,VLOOKUP("YA",ylfactors,MATCH(BR$7,'Proposed Factors'!$J$3:$P$3,0),FALSE),VLOOKUP("YB",ylfactors,MATCH(BR$7,'Proposed Factors'!$J$3:$P$3,0),FALSE)))</f>
        <v>0.78800000000000003</v>
      </c>
      <c r="BS219" s="15"/>
      <c r="BT219" s="15" t="e">
        <f>IF($AA219="NN",1,IF($AA219="YY",VLOOKUP("YY",gsdfactors,MATCH(BT$7,'Proposed Factors'!$J$11:$P$11,0),FALSE),VLOOKUP(CONCATENATE($Z219,$AA219),gsdfactors,MATCH(BT$7,'Proposed Factors'!$J$11:$P$11,0),FALSE)))</f>
        <v>#N/A</v>
      </c>
      <c r="BU219" s="15" t="e">
        <f>IF($AA219="NN",1,IF($AA219="YY",VLOOKUP("YY",gsdfactors,MATCH(BU$7,'Proposed Factors'!$J$11:$P$11,0),FALSE),VLOOKUP(CONCATENATE($Z219,$AA219),gsdfactors,MATCH(BU$7,'Proposed Factors'!$J$11:$P$11,0),FALSE)))</f>
        <v>#N/A</v>
      </c>
      <c r="BV219" s="15" t="e">
        <f>IF($AA219="NN",1,IF($AA219="YY",VLOOKUP("YY",gsdfactors,MATCH(BV$7,'Proposed Factors'!$J$11:$P$11,0),FALSE),VLOOKUP(CONCATENATE($Z219,$AA219),gsdfactors,MATCH(BV$7,'Proposed Factors'!$J$11:$P$11,0),FALSE)))</f>
        <v>#N/A</v>
      </c>
      <c r="BW219" s="15" t="e">
        <f>IF($AA219="NN",1,IF($AA219="YY",VLOOKUP("YY",gsdfactors,MATCH(BW$7,'Proposed Factors'!$J$11:$P$11,0),FALSE),VLOOKUP(CONCATENATE($Z219,$AA219),gsdfactors,MATCH(BW$7,'Proposed Factors'!$J$11:$P$11,0),FALSE)))</f>
        <v>#N/A</v>
      </c>
      <c r="BX219" s="15" t="e">
        <f>IF($AA219="NN",1,IF($AA219="YY",VLOOKUP("YY",gsdfactors,MATCH(BX$7,'Proposed Factors'!$J$11:$P$11,0),FALSE),VLOOKUP(CONCATENATE($Z219,$AA219),gsdfactors,MATCH(BX$7,'Proposed Factors'!$J$11:$P$11,0),FALSE)))</f>
        <v>#N/A</v>
      </c>
      <c r="BZ219" s="55" t="e">
        <f t="shared" si="196"/>
        <v>#N/A</v>
      </c>
      <c r="CA219" s="55" t="e">
        <f t="shared" si="197"/>
        <v>#N/A</v>
      </c>
      <c r="CB219" s="55" t="e">
        <f t="shared" si="198"/>
        <v>#N/A</v>
      </c>
      <c r="CC219" s="55" t="e">
        <f t="shared" si="199"/>
        <v>#N/A</v>
      </c>
      <c r="CD219" s="55" t="e">
        <f t="shared" si="200"/>
        <v>#N/A</v>
      </c>
      <c r="CF219" s="55" t="e">
        <f t="shared" si="201"/>
        <v>#N/A</v>
      </c>
      <c r="CG219" s="55" t="e">
        <f t="shared" si="202"/>
        <v>#N/A</v>
      </c>
      <c r="CH219" s="55" t="e">
        <f t="shared" si="203"/>
        <v>#N/A</v>
      </c>
      <c r="CI219" s="55" t="e">
        <f t="shared" si="204"/>
        <v>#N/A</v>
      </c>
      <c r="CJ219" s="55" t="e">
        <f t="shared" si="205"/>
        <v>#N/A</v>
      </c>
      <c r="CL219" s="55" t="str">
        <f t="shared" si="206"/>
        <v>57MS</v>
      </c>
      <c r="CM219" s="58">
        <f t="shared" si="207"/>
        <v>7.8782052243302973E-4</v>
      </c>
      <c r="CN219" s="58">
        <f t="shared" si="208"/>
        <v>8.6640503693117329E-4</v>
      </c>
      <c r="CO219" s="58">
        <f t="shared" si="209"/>
        <v>7.6556150992285492E-4</v>
      </c>
      <c r="CP219" s="58">
        <f t="shared" si="210"/>
        <v>7.4264944329447509E-4</v>
      </c>
      <c r="CQ219" s="58">
        <f t="shared" si="211"/>
        <v>7.8303229682197186E-4</v>
      </c>
      <c r="CR219" s="5">
        <f t="shared" si="240"/>
        <v>0.94124625099579096</v>
      </c>
      <c r="CS219" s="5">
        <f t="shared" si="241"/>
        <v>0.95049736552323549</v>
      </c>
      <c r="CT219" s="5">
        <f t="shared" si="242"/>
        <v>0.80927359851754421</v>
      </c>
      <c r="CU219" s="5">
        <f t="shared" si="243"/>
        <v>0.89176947785859451</v>
      </c>
      <c r="CV219" s="5">
        <f t="shared" si="244"/>
        <v>0.91414184533814757</v>
      </c>
    </row>
    <row r="220" spans="1:100" x14ac:dyDescent="0.25">
      <c r="A220" s="174" t="str">
        <f t="shared" si="212"/>
        <v>NNNN</v>
      </c>
      <c r="B220" s="174" t="str">
        <f t="shared" si="213"/>
        <v>NNNN</v>
      </c>
      <c r="C220" s="29" t="str">
        <f t="shared" si="214"/>
        <v>NN</v>
      </c>
      <c r="D220" s="29" t="str">
        <f t="shared" si="215"/>
        <v>N</v>
      </c>
      <c r="E220" s="29" t="str">
        <f t="shared" si="190"/>
        <v>N</v>
      </c>
      <c r="F220" s="175" t="s">
        <v>5</v>
      </c>
      <c r="G220" s="175" t="s">
        <v>7</v>
      </c>
      <c r="H220" s="175" t="s">
        <v>7</v>
      </c>
      <c r="I220" s="176">
        <v>14</v>
      </c>
      <c r="J220" s="175" t="s">
        <v>5</v>
      </c>
      <c r="K220" s="175" t="s">
        <v>5</v>
      </c>
      <c r="L220" s="176">
        <v>2700</v>
      </c>
      <c r="M220" s="176">
        <v>1139</v>
      </c>
      <c r="N220" s="176">
        <v>2146</v>
      </c>
      <c r="O220" s="176">
        <v>2073</v>
      </c>
      <c r="P220" s="176">
        <v>2611</v>
      </c>
      <c r="Q220" s="1"/>
      <c r="R220" s="13" t="s">
        <v>230</v>
      </c>
      <c r="S220" s="35">
        <v>10738</v>
      </c>
      <c r="T220" s="35">
        <v>8476</v>
      </c>
      <c r="U220" s="35">
        <v>10238</v>
      </c>
      <c r="V220" s="35">
        <v>9961</v>
      </c>
      <c r="W220" s="35">
        <v>10664</v>
      </c>
      <c r="X220" s="35"/>
      <c r="Y220" s="53">
        <f t="shared" si="216"/>
        <v>58</v>
      </c>
      <c r="Z220" s="52" t="str">
        <f t="shared" si="217"/>
        <v>FM</v>
      </c>
      <c r="AA220" s="52" t="str">
        <f t="shared" si="218"/>
        <v>FM</v>
      </c>
      <c r="AB220" s="1"/>
      <c r="AC220" s="128">
        <f t="shared" si="219"/>
        <v>2.9818881811370717E-3</v>
      </c>
      <c r="AD220" s="128">
        <f t="shared" si="220"/>
        <v>4.0595075141120094E-3</v>
      </c>
      <c r="AE220" s="128">
        <f t="shared" si="221"/>
        <v>3.2766800746614503E-3</v>
      </c>
      <c r="AF220" s="128">
        <f t="shared" si="222"/>
        <v>3.2995232402570321E-3</v>
      </c>
      <c r="AG220" s="128">
        <f t="shared" si="223"/>
        <v>3.023264450872378E-3</v>
      </c>
      <c r="AI220" s="129">
        <f t="shared" si="246"/>
        <v>1.0820000000000001</v>
      </c>
      <c r="AJ220" s="51">
        <f t="shared" si="246"/>
        <v>1.022</v>
      </c>
      <c r="AK220" s="48">
        <f t="shared" si="246"/>
        <v>0.86099999999999999</v>
      </c>
      <c r="AL220" s="51">
        <f t="shared" si="246"/>
        <v>0.95</v>
      </c>
      <c r="AM220" s="49">
        <f t="shared" si="246"/>
        <v>0.96099999999999997</v>
      </c>
      <c r="AN220" s="15"/>
      <c r="AO220" s="106">
        <f t="shared" si="191"/>
        <v>1.0023902003715017</v>
      </c>
      <c r="AP220" s="106">
        <f t="shared" si="192"/>
        <v>0.95611053894167986</v>
      </c>
      <c r="AQ220" s="106">
        <f t="shared" si="193"/>
        <v>0.81210322648438882</v>
      </c>
      <c r="AR220" s="106">
        <f t="shared" si="194"/>
        <v>0.89554017332522706</v>
      </c>
      <c r="AS220" s="106">
        <f t="shared" si="195"/>
        <v>0.91414184533814757</v>
      </c>
      <c r="AT220" s="15"/>
      <c r="AU220" s="106">
        <f t="shared" si="230"/>
        <v>2.3902003715017273E-3</v>
      </c>
      <c r="AV220" s="106">
        <f t="shared" si="231"/>
        <v>-4.3889461058320145E-2</v>
      </c>
      <c r="AW220" s="106">
        <f t="shared" si="232"/>
        <v>-0.18789677351561118</v>
      </c>
      <c r="AX220" s="106">
        <f t="shared" si="233"/>
        <v>-0.10445982667477294</v>
      </c>
      <c r="AY220" s="106">
        <f t="shared" si="234"/>
        <v>-8.5858154661852426E-2</v>
      </c>
      <c r="AZ220" s="15"/>
      <c r="BA220" s="106">
        <f t="shared" si="224"/>
        <v>2.3902003715017273E-3</v>
      </c>
      <c r="BB220" s="106">
        <f t="shared" si="225"/>
        <v>-4.3889461058320145E-2</v>
      </c>
      <c r="BC220" s="106">
        <f t="shared" si="226"/>
        <v>-0.18789677351561118</v>
      </c>
      <c r="BD220" s="107">
        <f t="shared" si="227"/>
        <v>-0.10445982667477294</v>
      </c>
      <c r="BE220" s="106">
        <f t="shared" si="228"/>
        <v>-8.5858154661852426E-2</v>
      </c>
      <c r="BF220" s="109"/>
      <c r="BG220" s="223" t="str">
        <f t="shared" si="229"/>
        <v>58XX</v>
      </c>
      <c r="BH220" s="106">
        <f t="shared" si="235"/>
        <v>1.0023902003715017</v>
      </c>
      <c r="BI220" s="106">
        <f t="shared" si="236"/>
        <v>0.95611053894167986</v>
      </c>
      <c r="BJ220" s="106">
        <f t="shared" si="237"/>
        <v>0.81210322648438882</v>
      </c>
      <c r="BK220" s="106">
        <f t="shared" si="238"/>
        <v>0.89554017332522706</v>
      </c>
      <c r="BL220" s="106">
        <f t="shared" si="239"/>
        <v>0.91414184533814757</v>
      </c>
      <c r="BM220" s="109"/>
      <c r="BN220" s="15">
        <f>IF($Z220="NN",VLOOKUP("N",ylfactors,MATCH(BN$7,'Proposed Factors'!$J$3:$P$3,0),FALSE),IF('Query Result 1'!$Y220&lt;49,VLOOKUP("YA",ylfactors,MATCH(BN$7,'Proposed Factors'!$J$3:$P$3,0),FALSE),VLOOKUP("YB",ylfactors,MATCH(BN$7,'Proposed Factors'!$J$3:$P$3,0),FALSE)))</f>
        <v>0.873</v>
      </c>
      <c r="BO220" s="15">
        <f>IF($Z220="NN",VLOOKUP("N",ylfactors,MATCH(BO$7,'Proposed Factors'!$J$3:$P$3,0),FALSE),IF('Query Result 1'!$Y220&lt;49,VLOOKUP("YA",ylfactors,MATCH(BO$7,'Proposed Factors'!$J$3:$P$3,0),FALSE),VLOOKUP("YB",ylfactors,MATCH(BO$7,'Proposed Factors'!$J$3:$P$3,0),FALSE)))</f>
        <v>0.76900000000000002</v>
      </c>
      <c r="BP220" s="15">
        <f>IF($Z220="NN",VLOOKUP("N",ylfactors,MATCH(BP$7,'Proposed Factors'!$J$3:$P$3,0),FALSE),IF('Query Result 1'!$Y220&lt;49,VLOOKUP("YA",ylfactors,MATCH(BP$7,'Proposed Factors'!$J$3:$P$3,0),FALSE),VLOOKUP("YB",ylfactors,MATCH(BP$7,'Proposed Factors'!$J$3:$P$3,0),FALSE)))</f>
        <v>0.95</v>
      </c>
      <c r="BQ220" s="15">
        <f>IF($Z220="NN",VLOOKUP("N",ylfactors,MATCH(BQ$7,'Proposed Factors'!$J$3:$P$3,0),FALSE),IF('Query Result 1'!$Y220&lt;49,VLOOKUP("YA",ylfactors,MATCH(BQ$7,'Proposed Factors'!$J$3:$P$3,0),FALSE),VLOOKUP("YB",ylfactors,MATCH(BQ$7,'Proposed Factors'!$J$3:$P$3,0),FALSE)))</f>
        <v>0.94299999999999995</v>
      </c>
      <c r="BR220" s="15">
        <f>IF($Z220="NN",VLOOKUP("N",ylfactors,MATCH(BR$7,'Proposed Factors'!$J$3:$P$3,0),FALSE),IF('Query Result 1'!$Y220&lt;49,VLOOKUP("YA",ylfactors,MATCH(BR$7,'Proposed Factors'!$J$3:$P$3,0),FALSE),VLOOKUP("YB",ylfactors,MATCH(BR$7,'Proposed Factors'!$J$3:$P$3,0),FALSE)))</f>
        <v>0.78800000000000003</v>
      </c>
      <c r="BS220" s="15"/>
      <c r="BT220" s="15" t="e">
        <f>IF($AA220="NN",1,IF($AA220="YY",VLOOKUP("YY",gsdfactors,MATCH(BT$7,'Proposed Factors'!$J$11:$P$11,0),FALSE),VLOOKUP(CONCATENATE($Z220,$AA220),gsdfactors,MATCH(BT$7,'Proposed Factors'!$J$11:$P$11,0),FALSE)))</f>
        <v>#N/A</v>
      </c>
      <c r="BU220" s="15" t="e">
        <f>IF($AA220="NN",1,IF($AA220="YY",VLOOKUP("YY",gsdfactors,MATCH(BU$7,'Proposed Factors'!$J$11:$P$11,0),FALSE),VLOOKUP(CONCATENATE($Z220,$AA220),gsdfactors,MATCH(BU$7,'Proposed Factors'!$J$11:$P$11,0),FALSE)))</f>
        <v>#N/A</v>
      </c>
      <c r="BV220" s="15" t="e">
        <f>IF($AA220="NN",1,IF($AA220="YY",VLOOKUP("YY",gsdfactors,MATCH(BV$7,'Proposed Factors'!$J$11:$P$11,0),FALSE),VLOOKUP(CONCATENATE($Z220,$AA220),gsdfactors,MATCH(BV$7,'Proposed Factors'!$J$11:$P$11,0),FALSE)))</f>
        <v>#N/A</v>
      </c>
      <c r="BW220" s="15" t="e">
        <f>IF($AA220="NN",1,IF($AA220="YY",VLOOKUP("YY",gsdfactors,MATCH(BW$7,'Proposed Factors'!$J$11:$P$11,0),FALSE),VLOOKUP(CONCATENATE($Z220,$AA220),gsdfactors,MATCH(BW$7,'Proposed Factors'!$J$11:$P$11,0),FALSE)))</f>
        <v>#N/A</v>
      </c>
      <c r="BX220" s="15" t="e">
        <f>IF($AA220="NN",1,IF($AA220="YY",VLOOKUP("YY",gsdfactors,MATCH(BX$7,'Proposed Factors'!$J$11:$P$11,0),FALSE),VLOOKUP(CONCATENATE($Z220,$AA220),gsdfactors,MATCH(BX$7,'Proposed Factors'!$J$11:$P$11,0),FALSE)))</f>
        <v>#N/A</v>
      </c>
      <c r="BZ220" s="55" t="e">
        <f t="shared" si="196"/>
        <v>#N/A</v>
      </c>
      <c r="CA220" s="55" t="e">
        <f t="shared" si="197"/>
        <v>#N/A</v>
      </c>
      <c r="CB220" s="55" t="e">
        <f t="shared" si="198"/>
        <v>#N/A</v>
      </c>
      <c r="CC220" s="55" t="e">
        <f t="shared" si="199"/>
        <v>#N/A</v>
      </c>
      <c r="CD220" s="55" t="e">
        <f t="shared" si="200"/>
        <v>#N/A</v>
      </c>
      <c r="CF220" s="55" t="e">
        <f t="shared" si="201"/>
        <v>#N/A</v>
      </c>
      <c r="CG220" s="55" t="e">
        <f t="shared" si="202"/>
        <v>#N/A</v>
      </c>
      <c r="CH220" s="55" t="e">
        <f t="shared" si="203"/>
        <v>#N/A</v>
      </c>
      <c r="CI220" s="55" t="e">
        <f t="shared" si="204"/>
        <v>#N/A</v>
      </c>
      <c r="CJ220" s="55" t="e">
        <f t="shared" si="205"/>
        <v>#N/A</v>
      </c>
      <c r="CL220" s="55" t="str">
        <f t="shared" si="206"/>
        <v>58FM</v>
      </c>
      <c r="CM220" s="58">
        <f t="shared" si="207"/>
        <v>2.9818881811370717E-3</v>
      </c>
      <c r="CN220" s="58">
        <f t="shared" si="208"/>
        <v>4.0595075141120094E-3</v>
      </c>
      <c r="CO220" s="58">
        <f t="shared" si="209"/>
        <v>3.2766800746614503E-3</v>
      </c>
      <c r="CP220" s="58">
        <f t="shared" si="210"/>
        <v>3.2995232402570321E-3</v>
      </c>
      <c r="CQ220" s="58">
        <f t="shared" si="211"/>
        <v>3.023264450872378E-3</v>
      </c>
      <c r="CR220" s="5">
        <f t="shared" si="240"/>
        <v>1.0023902003715017</v>
      </c>
      <c r="CS220" s="5">
        <f t="shared" si="241"/>
        <v>0.95611053894167986</v>
      </c>
      <c r="CT220" s="5">
        <f t="shared" si="242"/>
        <v>0.81210322648438882</v>
      </c>
      <c r="CU220" s="5">
        <f t="shared" si="243"/>
        <v>0.89554017332522706</v>
      </c>
      <c r="CV220" s="5">
        <f t="shared" si="244"/>
        <v>0.91414184533814757</v>
      </c>
    </row>
    <row r="221" spans="1:100" x14ac:dyDescent="0.25">
      <c r="A221" s="174" t="str">
        <f t="shared" si="212"/>
        <v>NNNN</v>
      </c>
      <c r="B221" s="174" t="str">
        <f t="shared" si="213"/>
        <v>NNNN</v>
      </c>
      <c r="C221" s="29" t="str">
        <f t="shared" si="214"/>
        <v>NN</v>
      </c>
      <c r="D221" s="29" t="str">
        <f t="shared" si="215"/>
        <v>N</v>
      </c>
      <c r="E221" s="29" t="str">
        <f t="shared" si="190"/>
        <v>N</v>
      </c>
      <c r="F221" s="175" t="s">
        <v>5</v>
      </c>
      <c r="G221" s="175" t="s">
        <v>7</v>
      </c>
      <c r="H221" s="175" t="s">
        <v>7</v>
      </c>
      <c r="I221" s="176">
        <v>15</v>
      </c>
      <c r="J221" s="175" t="s">
        <v>5</v>
      </c>
      <c r="K221" s="175" t="s">
        <v>5</v>
      </c>
      <c r="L221" s="176">
        <v>3141</v>
      </c>
      <c r="M221" s="176">
        <v>1332</v>
      </c>
      <c r="N221" s="176">
        <v>2530</v>
      </c>
      <c r="O221" s="176">
        <v>2433</v>
      </c>
      <c r="P221" s="176">
        <v>3035</v>
      </c>
      <c r="Q221" s="1"/>
      <c r="R221" s="13" t="s">
        <v>314</v>
      </c>
      <c r="S221" s="35">
        <v>4473</v>
      </c>
      <c r="T221" s="35">
        <v>3289</v>
      </c>
      <c r="U221" s="35">
        <v>4173</v>
      </c>
      <c r="V221" s="35">
        <v>4030</v>
      </c>
      <c r="W221" s="35">
        <v>4434</v>
      </c>
      <c r="X221" s="35"/>
      <c r="Y221" s="53">
        <f t="shared" si="216"/>
        <v>58</v>
      </c>
      <c r="Z221" s="52" t="str">
        <f t="shared" si="217"/>
        <v>FS</v>
      </c>
      <c r="AA221" s="52" t="str">
        <f t="shared" si="218"/>
        <v>FS</v>
      </c>
      <c r="AB221" s="1"/>
      <c r="AC221" s="128">
        <f t="shared" si="219"/>
        <v>1.242129431386303E-3</v>
      </c>
      <c r="AD221" s="128">
        <f t="shared" si="220"/>
        <v>1.5752383451999054E-3</v>
      </c>
      <c r="AE221" s="128">
        <f t="shared" si="221"/>
        <v>1.3355719819849806E-3</v>
      </c>
      <c r="AF221" s="128">
        <f t="shared" si="222"/>
        <v>1.3349140305427005E-3</v>
      </c>
      <c r="AG221" s="128">
        <f t="shared" si="223"/>
        <v>1.257047503297836E-3</v>
      </c>
      <c r="AI221" s="129">
        <f t="shared" si="246"/>
        <v>1.0820000000000001</v>
      </c>
      <c r="AJ221" s="51">
        <f t="shared" si="246"/>
        <v>1.022</v>
      </c>
      <c r="AK221" s="48">
        <f t="shared" si="246"/>
        <v>0.86099999999999999</v>
      </c>
      <c r="AL221" s="51">
        <f t="shared" si="246"/>
        <v>0.95</v>
      </c>
      <c r="AM221" s="49">
        <f t="shared" si="246"/>
        <v>0.96099999999999997</v>
      </c>
      <c r="AN221" s="15"/>
      <c r="AO221" s="106">
        <f t="shared" si="191"/>
        <v>1.0023902003715017</v>
      </c>
      <c r="AP221" s="106">
        <f t="shared" si="192"/>
        <v>0.95611053894167986</v>
      </c>
      <c r="AQ221" s="106">
        <f t="shared" si="193"/>
        <v>0.81210322648438882</v>
      </c>
      <c r="AR221" s="106">
        <f t="shared" si="194"/>
        <v>0.89554017332522706</v>
      </c>
      <c r="AS221" s="106">
        <f t="shared" si="195"/>
        <v>0.91414184533814757</v>
      </c>
      <c r="AT221" s="15"/>
      <c r="AU221" s="106">
        <f t="shared" si="230"/>
        <v>2.3902003715017273E-3</v>
      </c>
      <c r="AV221" s="106">
        <f t="shared" si="231"/>
        <v>-4.3889461058320145E-2</v>
      </c>
      <c r="AW221" s="106">
        <f t="shared" si="232"/>
        <v>-0.18789677351561118</v>
      </c>
      <c r="AX221" s="106">
        <f t="shared" si="233"/>
        <v>-0.10445982667477294</v>
      </c>
      <c r="AY221" s="106">
        <f t="shared" si="234"/>
        <v>-8.5858154661852426E-2</v>
      </c>
      <c r="AZ221" s="15"/>
      <c r="BA221" s="106">
        <f t="shared" si="224"/>
        <v>2.3902003715017273E-3</v>
      </c>
      <c r="BB221" s="106">
        <f t="shared" si="225"/>
        <v>-4.3889461058320145E-2</v>
      </c>
      <c r="BC221" s="106">
        <f t="shared" si="226"/>
        <v>-0.18789677351561118</v>
      </c>
      <c r="BD221" s="107">
        <f t="shared" si="227"/>
        <v>-0.10445982667477294</v>
      </c>
      <c r="BE221" s="106">
        <f t="shared" si="228"/>
        <v>-8.5858154661852426E-2</v>
      </c>
      <c r="BF221" s="109"/>
      <c r="BG221" s="223" t="str">
        <f t="shared" si="229"/>
        <v>58XX</v>
      </c>
      <c r="BH221" s="106">
        <f t="shared" si="235"/>
        <v>1.0023902003715017</v>
      </c>
      <c r="BI221" s="106">
        <f t="shared" si="236"/>
        <v>0.95611053894167986</v>
      </c>
      <c r="BJ221" s="106">
        <f t="shared" si="237"/>
        <v>0.81210322648438882</v>
      </c>
      <c r="BK221" s="106">
        <f t="shared" si="238"/>
        <v>0.89554017332522706</v>
      </c>
      <c r="BL221" s="106">
        <f t="shared" si="239"/>
        <v>0.91414184533814757</v>
      </c>
      <c r="BM221" s="109"/>
      <c r="BN221" s="15">
        <f>IF($Z221="NN",VLOOKUP("N",ylfactors,MATCH(BN$7,'Proposed Factors'!$J$3:$P$3,0),FALSE),IF('Query Result 1'!$Y221&lt;49,VLOOKUP("YA",ylfactors,MATCH(BN$7,'Proposed Factors'!$J$3:$P$3,0),FALSE),VLOOKUP("YB",ylfactors,MATCH(BN$7,'Proposed Factors'!$J$3:$P$3,0),FALSE)))</f>
        <v>0.873</v>
      </c>
      <c r="BO221" s="15">
        <f>IF($Z221="NN",VLOOKUP("N",ylfactors,MATCH(BO$7,'Proposed Factors'!$J$3:$P$3,0),FALSE),IF('Query Result 1'!$Y221&lt;49,VLOOKUP("YA",ylfactors,MATCH(BO$7,'Proposed Factors'!$J$3:$P$3,0),FALSE),VLOOKUP("YB",ylfactors,MATCH(BO$7,'Proposed Factors'!$J$3:$P$3,0),FALSE)))</f>
        <v>0.76900000000000002</v>
      </c>
      <c r="BP221" s="15">
        <f>IF($Z221="NN",VLOOKUP("N",ylfactors,MATCH(BP$7,'Proposed Factors'!$J$3:$P$3,0),FALSE),IF('Query Result 1'!$Y221&lt;49,VLOOKUP("YA",ylfactors,MATCH(BP$7,'Proposed Factors'!$J$3:$P$3,0),FALSE),VLOOKUP("YB",ylfactors,MATCH(BP$7,'Proposed Factors'!$J$3:$P$3,0),FALSE)))</f>
        <v>0.95</v>
      </c>
      <c r="BQ221" s="15">
        <f>IF($Z221="NN",VLOOKUP("N",ylfactors,MATCH(BQ$7,'Proposed Factors'!$J$3:$P$3,0),FALSE),IF('Query Result 1'!$Y221&lt;49,VLOOKUP("YA",ylfactors,MATCH(BQ$7,'Proposed Factors'!$J$3:$P$3,0),FALSE),VLOOKUP("YB",ylfactors,MATCH(BQ$7,'Proposed Factors'!$J$3:$P$3,0),FALSE)))</f>
        <v>0.94299999999999995</v>
      </c>
      <c r="BR221" s="15">
        <f>IF($Z221="NN",VLOOKUP("N",ylfactors,MATCH(BR$7,'Proposed Factors'!$J$3:$P$3,0),FALSE),IF('Query Result 1'!$Y221&lt;49,VLOOKUP("YA",ylfactors,MATCH(BR$7,'Proposed Factors'!$J$3:$P$3,0),FALSE),VLOOKUP("YB",ylfactors,MATCH(BR$7,'Proposed Factors'!$J$3:$P$3,0),FALSE)))</f>
        <v>0.78800000000000003</v>
      </c>
      <c r="BS221" s="15"/>
      <c r="BT221" s="15" t="e">
        <f>IF($AA221="NN",1,IF($AA221="YY",VLOOKUP("YY",gsdfactors,MATCH(BT$7,'Proposed Factors'!$J$11:$P$11,0),FALSE),VLOOKUP(CONCATENATE($Z221,$AA221),gsdfactors,MATCH(BT$7,'Proposed Factors'!$J$11:$P$11,0),FALSE)))</f>
        <v>#N/A</v>
      </c>
      <c r="BU221" s="15" t="e">
        <f>IF($AA221="NN",1,IF($AA221="YY",VLOOKUP("YY",gsdfactors,MATCH(BU$7,'Proposed Factors'!$J$11:$P$11,0),FALSE),VLOOKUP(CONCATENATE($Z221,$AA221),gsdfactors,MATCH(BU$7,'Proposed Factors'!$J$11:$P$11,0),FALSE)))</f>
        <v>#N/A</v>
      </c>
      <c r="BV221" s="15" t="e">
        <f>IF($AA221="NN",1,IF($AA221="YY",VLOOKUP("YY",gsdfactors,MATCH(BV$7,'Proposed Factors'!$J$11:$P$11,0),FALSE),VLOOKUP(CONCATENATE($Z221,$AA221),gsdfactors,MATCH(BV$7,'Proposed Factors'!$J$11:$P$11,0),FALSE)))</f>
        <v>#N/A</v>
      </c>
      <c r="BW221" s="15" t="e">
        <f>IF($AA221="NN",1,IF($AA221="YY",VLOOKUP("YY",gsdfactors,MATCH(BW$7,'Proposed Factors'!$J$11:$P$11,0),FALSE),VLOOKUP(CONCATENATE($Z221,$AA221),gsdfactors,MATCH(BW$7,'Proposed Factors'!$J$11:$P$11,0),FALSE)))</f>
        <v>#N/A</v>
      </c>
      <c r="BX221" s="15" t="e">
        <f>IF($AA221="NN",1,IF($AA221="YY",VLOOKUP("YY",gsdfactors,MATCH(BX$7,'Proposed Factors'!$J$11:$P$11,0),FALSE),VLOOKUP(CONCATENATE($Z221,$AA221),gsdfactors,MATCH(BX$7,'Proposed Factors'!$J$11:$P$11,0),FALSE)))</f>
        <v>#N/A</v>
      </c>
      <c r="BZ221" s="55" t="e">
        <f t="shared" si="196"/>
        <v>#N/A</v>
      </c>
      <c r="CA221" s="55" t="e">
        <f t="shared" si="197"/>
        <v>#N/A</v>
      </c>
      <c r="CB221" s="55" t="e">
        <f t="shared" si="198"/>
        <v>#N/A</v>
      </c>
      <c r="CC221" s="55" t="e">
        <f t="shared" si="199"/>
        <v>#N/A</v>
      </c>
      <c r="CD221" s="55" t="e">
        <f t="shared" si="200"/>
        <v>#N/A</v>
      </c>
      <c r="CF221" s="55" t="e">
        <f t="shared" si="201"/>
        <v>#N/A</v>
      </c>
      <c r="CG221" s="55" t="e">
        <f t="shared" si="202"/>
        <v>#N/A</v>
      </c>
      <c r="CH221" s="55" t="e">
        <f t="shared" si="203"/>
        <v>#N/A</v>
      </c>
      <c r="CI221" s="55" t="e">
        <f t="shared" si="204"/>
        <v>#N/A</v>
      </c>
      <c r="CJ221" s="55" t="e">
        <f t="shared" si="205"/>
        <v>#N/A</v>
      </c>
      <c r="CL221" s="55" t="str">
        <f t="shared" si="206"/>
        <v>58FS</v>
      </c>
      <c r="CM221" s="58">
        <f t="shared" si="207"/>
        <v>1.242129431386303E-3</v>
      </c>
      <c r="CN221" s="58">
        <f t="shared" si="208"/>
        <v>1.5752383451999054E-3</v>
      </c>
      <c r="CO221" s="58">
        <f t="shared" si="209"/>
        <v>1.3355719819849806E-3</v>
      </c>
      <c r="CP221" s="58">
        <f t="shared" si="210"/>
        <v>1.3349140305427005E-3</v>
      </c>
      <c r="CQ221" s="58">
        <f t="shared" si="211"/>
        <v>1.257047503297836E-3</v>
      </c>
      <c r="CR221" s="5">
        <f t="shared" si="240"/>
        <v>1.0023902003715017</v>
      </c>
      <c r="CS221" s="5">
        <f t="shared" si="241"/>
        <v>0.95611053894167986</v>
      </c>
      <c r="CT221" s="5">
        <f t="shared" si="242"/>
        <v>0.81210322648438882</v>
      </c>
      <c r="CU221" s="5">
        <f t="shared" si="243"/>
        <v>0.89554017332522706</v>
      </c>
      <c r="CV221" s="5">
        <f t="shared" si="244"/>
        <v>0.91414184533814757</v>
      </c>
    </row>
    <row r="222" spans="1:100" x14ac:dyDescent="0.25">
      <c r="A222" s="174" t="str">
        <f t="shared" si="212"/>
        <v>NNNN</v>
      </c>
      <c r="B222" s="174" t="str">
        <f t="shared" si="213"/>
        <v>NNNN</v>
      </c>
      <c r="C222" s="29" t="str">
        <f t="shared" si="214"/>
        <v>NN</v>
      </c>
      <c r="D222" s="29" t="str">
        <f t="shared" si="215"/>
        <v>N</v>
      </c>
      <c r="E222" s="29" t="str">
        <f t="shared" si="190"/>
        <v>N</v>
      </c>
      <c r="F222" s="175" t="s">
        <v>5</v>
      </c>
      <c r="G222" s="175" t="s">
        <v>7</v>
      </c>
      <c r="H222" s="175" t="s">
        <v>7</v>
      </c>
      <c r="I222" s="176">
        <v>16</v>
      </c>
      <c r="J222" s="175" t="s">
        <v>5</v>
      </c>
      <c r="K222" s="175" t="s">
        <v>5</v>
      </c>
      <c r="L222" s="176">
        <v>3525</v>
      </c>
      <c r="M222" s="176">
        <v>1549</v>
      </c>
      <c r="N222" s="176">
        <v>2859</v>
      </c>
      <c r="O222" s="176">
        <v>2760</v>
      </c>
      <c r="P222" s="176">
        <v>3423</v>
      </c>
      <c r="Q222" s="1"/>
      <c r="R222" s="13" t="s">
        <v>398</v>
      </c>
      <c r="S222" s="35">
        <v>11581</v>
      </c>
      <c r="T222" s="35">
        <v>8736</v>
      </c>
      <c r="U222" s="35">
        <v>10677</v>
      </c>
      <c r="V222" s="35">
        <v>10270</v>
      </c>
      <c r="W222" s="35">
        <v>11442</v>
      </c>
      <c r="X222" s="35"/>
      <c r="Y222" s="53">
        <f t="shared" si="216"/>
        <v>58</v>
      </c>
      <c r="Z222" s="52" t="str">
        <f t="shared" si="217"/>
        <v>MM</v>
      </c>
      <c r="AA222" s="52" t="str">
        <f t="shared" si="218"/>
        <v>MM</v>
      </c>
      <c r="AB222" s="1"/>
      <c r="AC222" s="128">
        <f t="shared" si="219"/>
        <v>3.2159850089167842E-3</v>
      </c>
      <c r="AD222" s="128">
        <f t="shared" si="220"/>
        <v>4.1840322844835433E-3</v>
      </c>
      <c r="AE222" s="128">
        <f t="shared" si="221"/>
        <v>3.4171823751865896E-3</v>
      </c>
      <c r="AF222" s="128">
        <f t="shared" si="222"/>
        <v>3.4018776907378499E-3</v>
      </c>
      <c r="AG222" s="128">
        <f t="shared" si="223"/>
        <v>3.2438289428808843E-3</v>
      </c>
      <c r="AI222" s="129">
        <f t="shared" si="246"/>
        <v>1.0820000000000001</v>
      </c>
      <c r="AJ222" s="51">
        <f t="shared" si="246"/>
        <v>1.022</v>
      </c>
      <c r="AK222" s="48">
        <f t="shared" si="246"/>
        <v>0.86099999999999999</v>
      </c>
      <c r="AL222" s="51">
        <f t="shared" si="246"/>
        <v>0.95</v>
      </c>
      <c r="AM222" s="49">
        <f t="shared" si="246"/>
        <v>0.96099999999999997</v>
      </c>
      <c r="AN222" s="15"/>
      <c r="AO222" s="106">
        <f t="shared" si="191"/>
        <v>1.0023902003715017</v>
      </c>
      <c r="AP222" s="106">
        <f t="shared" si="192"/>
        <v>0.95611053894167986</v>
      </c>
      <c r="AQ222" s="106">
        <f t="shared" si="193"/>
        <v>0.81210322648438882</v>
      </c>
      <c r="AR222" s="106">
        <f t="shared" si="194"/>
        <v>0.89554017332522706</v>
      </c>
      <c r="AS222" s="106">
        <f t="shared" si="195"/>
        <v>0.91414184533814757</v>
      </c>
      <c r="AT222" s="15"/>
      <c r="AU222" s="106">
        <f t="shared" si="230"/>
        <v>2.3902003715017273E-3</v>
      </c>
      <c r="AV222" s="106">
        <f t="shared" si="231"/>
        <v>-4.3889461058320145E-2</v>
      </c>
      <c r="AW222" s="106">
        <f t="shared" si="232"/>
        <v>-0.18789677351561118</v>
      </c>
      <c r="AX222" s="106">
        <f t="shared" si="233"/>
        <v>-0.10445982667477294</v>
      </c>
      <c r="AY222" s="106">
        <f t="shared" si="234"/>
        <v>-8.5858154661852426E-2</v>
      </c>
      <c r="AZ222" s="15"/>
      <c r="BA222" s="106">
        <f t="shared" si="224"/>
        <v>2.3902003715017273E-3</v>
      </c>
      <c r="BB222" s="106">
        <f t="shared" si="225"/>
        <v>-4.3889461058320145E-2</v>
      </c>
      <c r="BC222" s="106">
        <f t="shared" si="226"/>
        <v>-0.18789677351561118</v>
      </c>
      <c r="BD222" s="107">
        <f t="shared" si="227"/>
        <v>-0.10445982667477294</v>
      </c>
      <c r="BE222" s="106">
        <f t="shared" si="228"/>
        <v>-8.5858154661852426E-2</v>
      </c>
      <c r="BF222" s="109"/>
      <c r="BG222" s="223" t="str">
        <f t="shared" si="229"/>
        <v>58XX</v>
      </c>
      <c r="BH222" s="106">
        <f t="shared" si="235"/>
        <v>1.0023902003715017</v>
      </c>
      <c r="BI222" s="106">
        <f t="shared" si="236"/>
        <v>0.95611053894167986</v>
      </c>
      <c r="BJ222" s="106">
        <f t="shared" si="237"/>
        <v>0.81210322648438882</v>
      </c>
      <c r="BK222" s="106">
        <f t="shared" si="238"/>
        <v>0.89554017332522706</v>
      </c>
      <c r="BL222" s="106">
        <f t="shared" si="239"/>
        <v>0.91414184533814757</v>
      </c>
      <c r="BM222" s="109"/>
      <c r="BN222" s="15">
        <f>IF($Z222="NN",VLOOKUP("N",ylfactors,MATCH(BN$7,'Proposed Factors'!$J$3:$P$3,0),FALSE),IF('Query Result 1'!$Y222&lt;49,VLOOKUP("YA",ylfactors,MATCH(BN$7,'Proposed Factors'!$J$3:$P$3,0),FALSE),VLOOKUP("YB",ylfactors,MATCH(BN$7,'Proposed Factors'!$J$3:$P$3,0),FALSE)))</f>
        <v>0.873</v>
      </c>
      <c r="BO222" s="15">
        <f>IF($Z222="NN",VLOOKUP("N",ylfactors,MATCH(BO$7,'Proposed Factors'!$J$3:$P$3,0),FALSE),IF('Query Result 1'!$Y222&lt;49,VLOOKUP("YA",ylfactors,MATCH(BO$7,'Proposed Factors'!$J$3:$P$3,0),FALSE),VLOOKUP("YB",ylfactors,MATCH(BO$7,'Proposed Factors'!$J$3:$P$3,0),FALSE)))</f>
        <v>0.76900000000000002</v>
      </c>
      <c r="BP222" s="15">
        <f>IF($Z222="NN",VLOOKUP("N",ylfactors,MATCH(BP$7,'Proposed Factors'!$J$3:$P$3,0),FALSE),IF('Query Result 1'!$Y222&lt;49,VLOOKUP("YA",ylfactors,MATCH(BP$7,'Proposed Factors'!$J$3:$P$3,0),FALSE),VLOOKUP("YB",ylfactors,MATCH(BP$7,'Proposed Factors'!$J$3:$P$3,0),FALSE)))</f>
        <v>0.95</v>
      </c>
      <c r="BQ222" s="15">
        <f>IF($Z222="NN",VLOOKUP("N",ylfactors,MATCH(BQ$7,'Proposed Factors'!$J$3:$P$3,0),FALSE),IF('Query Result 1'!$Y222&lt;49,VLOOKUP("YA",ylfactors,MATCH(BQ$7,'Proposed Factors'!$J$3:$P$3,0),FALSE),VLOOKUP("YB",ylfactors,MATCH(BQ$7,'Proposed Factors'!$J$3:$P$3,0),FALSE)))</f>
        <v>0.94299999999999995</v>
      </c>
      <c r="BR222" s="15">
        <f>IF($Z222="NN",VLOOKUP("N",ylfactors,MATCH(BR$7,'Proposed Factors'!$J$3:$P$3,0),FALSE),IF('Query Result 1'!$Y222&lt;49,VLOOKUP("YA",ylfactors,MATCH(BR$7,'Proposed Factors'!$J$3:$P$3,0),FALSE),VLOOKUP("YB",ylfactors,MATCH(BR$7,'Proposed Factors'!$J$3:$P$3,0),FALSE)))</f>
        <v>0.78800000000000003</v>
      </c>
      <c r="BS222" s="15"/>
      <c r="BT222" s="15" t="e">
        <f>IF($AA222="NN",1,IF($AA222="YY",VLOOKUP("YY",gsdfactors,MATCH(BT$7,'Proposed Factors'!$J$11:$P$11,0),FALSE),VLOOKUP(CONCATENATE($Z222,$AA222),gsdfactors,MATCH(BT$7,'Proposed Factors'!$J$11:$P$11,0),FALSE)))</f>
        <v>#N/A</v>
      </c>
      <c r="BU222" s="15" t="e">
        <f>IF($AA222="NN",1,IF($AA222="YY",VLOOKUP("YY",gsdfactors,MATCH(BU$7,'Proposed Factors'!$J$11:$P$11,0),FALSE),VLOOKUP(CONCATENATE($Z222,$AA222),gsdfactors,MATCH(BU$7,'Proposed Factors'!$J$11:$P$11,0),FALSE)))</f>
        <v>#N/A</v>
      </c>
      <c r="BV222" s="15" t="e">
        <f>IF($AA222="NN",1,IF($AA222="YY",VLOOKUP("YY",gsdfactors,MATCH(BV$7,'Proposed Factors'!$J$11:$P$11,0),FALSE),VLOOKUP(CONCATENATE($Z222,$AA222),gsdfactors,MATCH(BV$7,'Proposed Factors'!$J$11:$P$11,0),FALSE)))</f>
        <v>#N/A</v>
      </c>
      <c r="BW222" s="15" t="e">
        <f>IF($AA222="NN",1,IF($AA222="YY",VLOOKUP("YY",gsdfactors,MATCH(BW$7,'Proposed Factors'!$J$11:$P$11,0),FALSE),VLOOKUP(CONCATENATE($Z222,$AA222),gsdfactors,MATCH(BW$7,'Proposed Factors'!$J$11:$P$11,0),FALSE)))</f>
        <v>#N/A</v>
      </c>
      <c r="BX222" s="15" t="e">
        <f>IF($AA222="NN",1,IF($AA222="YY",VLOOKUP("YY",gsdfactors,MATCH(BX$7,'Proposed Factors'!$J$11:$P$11,0),FALSE),VLOOKUP(CONCATENATE($Z222,$AA222),gsdfactors,MATCH(BX$7,'Proposed Factors'!$J$11:$P$11,0),FALSE)))</f>
        <v>#N/A</v>
      </c>
      <c r="BZ222" s="55" t="e">
        <f t="shared" si="196"/>
        <v>#N/A</v>
      </c>
      <c r="CA222" s="55" t="e">
        <f t="shared" si="197"/>
        <v>#N/A</v>
      </c>
      <c r="CB222" s="55" t="e">
        <f t="shared" si="198"/>
        <v>#N/A</v>
      </c>
      <c r="CC222" s="55" t="e">
        <f t="shared" si="199"/>
        <v>#N/A</v>
      </c>
      <c r="CD222" s="55" t="e">
        <f t="shared" si="200"/>
        <v>#N/A</v>
      </c>
      <c r="CF222" s="55" t="e">
        <f t="shared" si="201"/>
        <v>#N/A</v>
      </c>
      <c r="CG222" s="55" t="e">
        <f t="shared" si="202"/>
        <v>#N/A</v>
      </c>
      <c r="CH222" s="55" t="e">
        <f t="shared" si="203"/>
        <v>#N/A</v>
      </c>
      <c r="CI222" s="55" t="e">
        <f t="shared" si="204"/>
        <v>#N/A</v>
      </c>
      <c r="CJ222" s="55" t="e">
        <f t="shared" si="205"/>
        <v>#N/A</v>
      </c>
      <c r="CL222" s="55" t="str">
        <f t="shared" si="206"/>
        <v>58MM</v>
      </c>
      <c r="CM222" s="58">
        <f t="shared" si="207"/>
        <v>3.2159850089167842E-3</v>
      </c>
      <c r="CN222" s="58">
        <f t="shared" si="208"/>
        <v>4.1840322844835433E-3</v>
      </c>
      <c r="CO222" s="58">
        <f t="shared" si="209"/>
        <v>3.4171823751865896E-3</v>
      </c>
      <c r="CP222" s="58">
        <f t="shared" si="210"/>
        <v>3.4018776907378499E-3</v>
      </c>
      <c r="CQ222" s="58">
        <f t="shared" si="211"/>
        <v>3.2438289428808843E-3</v>
      </c>
      <c r="CR222" s="5">
        <f t="shared" si="240"/>
        <v>1.0023902003715017</v>
      </c>
      <c r="CS222" s="5">
        <f t="shared" si="241"/>
        <v>0.95611053894167986</v>
      </c>
      <c r="CT222" s="5">
        <f t="shared" si="242"/>
        <v>0.81210322648438882</v>
      </c>
      <c r="CU222" s="5">
        <f t="shared" si="243"/>
        <v>0.89554017332522706</v>
      </c>
      <c r="CV222" s="5">
        <f t="shared" si="244"/>
        <v>0.91414184533814757</v>
      </c>
    </row>
    <row r="223" spans="1:100" x14ac:dyDescent="0.25">
      <c r="A223" s="174" t="str">
        <f t="shared" si="212"/>
        <v>NNNN</v>
      </c>
      <c r="B223" s="174" t="str">
        <f t="shared" si="213"/>
        <v>NNNN</v>
      </c>
      <c r="C223" s="29" t="str">
        <f t="shared" si="214"/>
        <v>NN</v>
      </c>
      <c r="D223" s="29" t="str">
        <f t="shared" si="215"/>
        <v>N</v>
      </c>
      <c r="E223" s="29" t="str">
        <f t="shared" si="190"/>
        <v>N</v>
      </c>
      <c r="F223" s="175" t="s">
        <v>5</v>
      </c>
      <c r="G223" s="175" t="s">
        <v>7</v>
      </c>
      <c r="H223" s="175" t="s">
        <v>7</v>
      </c>
      <c r="I223" s="176">
        <v>16</v>
      </c>
      <c r="J223" s="175" t="s">
        <v>5</v>
      </c>
      <c r="K223" s="175" t="s">
        <v>9</v>
      </c>
      <c r="L223" s="176">
        <v>1</v>
      </c>
      <c r="M223" s="176">
        <v>0</v>
      </c>
      <c r="N223" s="176">
        <v>1</v>
      </c>
      <c r="O223" s="176">
        <v>1</v>
      </c>
      <c r="P223" s="176">
        <v>1</v>
      </c>
      <c r="Q223" s="1"/>
      <c r="R223" s="13" t="s">
        <v>482</v>
      </c>
      <c r="S223" s="35">
        <v>2683</v>
      </c>
      <c r="T223" s="35">
        <v>1742</v>
      </c>
      <c r="U223" s="35">
        <v>2241</v>
      </c>
      <c r="V223" s="35">
        <v>2109</v>
      </c>
      <c r="W223" s="35">
        <v>2606</v>
      </c>
      <c r="X223" s="35"/>
      <c r="Y223" s="53">
        <f t="shared" si="216"/>
        <v>58</v>
      </c>
      <c r="Z223" s="52" t="str">
        <f t="shared" si="217"/>
        <v>MS</v>
      </c>
      <c r="AA223" s="52" t="str">
        <f t="shared" si="218"/>
        <v>MS</v>
      </c>
      <c r="AB223" s="1"/>
      <c r="AC223" s="128">
        <f t="shared" si="219"/>
        <v>7.4505550288608347E-4</v>
      </c>
      <c r="AD223" s="128">
        <f t="shared" si="220"/>
        <v>8.3431596148927792E-4</v>
      </c>
      <c r="AE223" s="128">
        <f t="shared" si="221"/>
        <v>7.1723383935498239E-4</v>
      </c>
      <c r="AF223" s="128">
        <f t="shared" si="222"/>
        <v>6.9859396784480285E-4</v>
      </c>
      <c r="AG223" s="128">
        <f t="shared" si="223"/>
        <v>7.3880599765317116E-4</v>
      </c>
      <c r="AI223" s="129">
        <f t="shared" si="246"/>
        <v>1.0820000000000001</v>
      </c>
      <c r="AJ223" s="51">
        <f t="shared" si="246"/>
        <v>1.022</v>
      </c>
      <c r="AK223" s="48">
        <f t="shared" si="246"/>
        <v>0.86099999999999999</v>
      </c>
      <c r="AL223" s="51">
        <f t="shared" si="246"/>
        <v>0.95</v>
      </c>
      <c r="AM223" s="49">
        <f t="shared" si="246"/>
        <v>0.96099999999999997</v>
      </c>
      <c r="AN223" s="15"/>
      <c r="AO223" s="106">
        <f t="shared" si="191"/>
        <v>1.0023902003715017</v>
      </c>
      <c r="AP223" s="106">
        <f t="shared" si="192"/>
        <v>0.95611053894167986</v>
      </c>
      <c r="AQ223" s="106">
        <f t="shared" si="193"/>
        <v>0.81210322648438882</v>
      </c>
      <c r="AR223" s="106">
        <f t="shared" si="194"/>
        <v>0.89554017332522706</v>
      </c>
      <c r="AS223" s="106">
        <f t="shared" si="195"/>
        <v>0.91414184533814757</v>
      </c>
      <c r="AT223" s="15"/>
      <c r="AU223" s="106">
        <f t="shared" si="230"/>
        <v>2.3902003715017273E-3</v>
      </c>
      <c r="AV223" s="106">
        <f t="shared" si="231"/>
        <v>-4.3889461058320145E-2</v>
      </c>
      <c r="AW223" s="106">
        <f t="shared" si="232"/>
        <v>-0.18789677351561118</v>
      </c>
      <c r="AX223" s="106">
        <f t="shared" si="233"/>
        <v>-0.10445982667477294</v>
      </c>
      <c r="AY223" s="106">
        <f t="shared" si="234"/>
        <v>-8.5858154661852426E-2</v>
      </c>
      <c r="AZ223" s="15"/>
      <c r="BA223" s="106">
        <f t="shared" si="224"/>
        <v>2.3902003715017273E-3</v>
      </c>
      <c r="BB223" s="106">
        <f t="shared" si="225"/>
        <v>-4.3889461058320145E-2</v>
      </c>
      <c r="BC223" s="106">
        <f t="shared" si="226"/>
        <v>-0.18789677351561118</v>
      </c>
      <c r="BD223" s="107">
        <f t="shared" si="227"/>
        <v>-0.10445982667477294</v>
      </c>
      <c r="BE223" s="106">
        <f t="shared" si="228"/>
        <v>-8.5858154661852426E-2</v>
      </c>
      <c r="BF223" s="109"/>
      <c r="BG223" s="223" t="str">
        <f t="shared" si="229"/>
        <v>58XX</v>
      </c>
      <c r="BH223" s="106">
        <f t="shared" si="235"/>
        <v>1.0023902003715017</v>
      </c>
      <c r="BI223" s="106">
        <f t="shared" si="236"/>
        <v>0.95611053894167986</v>
      </c>
      <c r="BJ223" s="106">
        <f t="shared" si="237"/>
        <v>0.81210322648438882</v>
      </c>
      <c r="BK223" s="106">
        <f t="shared" si="238"/>
        <v>0.89554017332522706</v>
      </c>
      <c r="BL223" s="106">
        <f t="shared" si="239"/>
        <v>0.91414184533814757</v>
      </c>
      <c r="BM223" s="109"/>
      <c r="BN223" s="15">
        <f>IF($Z223="NN",VLOOKUP("N",ylfactors,MATCH(BN$7,'Proposed Factors'!$J$3:$P$3,0),FALSE),IF('Query Result 1'!$Y223&lt;49,VLOOKUP("YA",ylfactors,MATCH(BN$7,'Proposed Factors'!$J$3:$P$3,0),FALSE),VLOOKUP("YB",ylfactors,MATCH(BN$7,'Proposed Factors'!$J$3:$P$3,0),FALSE)))</f>
        <v>0.873</v>
      </c>
      <c r="BO223" s="15">
        <f>IF($Z223="NN",VLOOKUP("N",ylfactors,MATCH(BO$7,'Proposed Factors'!$J$3:$P$3,0),FALSE),IF('Query Result 1'!$Y223&lt;49,VLOOKUP("YA",ylfactors,MATCH(BO$7,'Proposed Factors'!$J$3:$P$3,0),FALSE),VLOOKUP("YB",ylfactors,MATCH(BO$7,'Proposed Factors'!$J$3:$P$3,0),FALSE)))</f>
        <v>0.76900000000000002</v>
      </c>
      <c r="BP223" s="15">
        <f>IF($Z223="NN",VLOOKUP("N",ylfactors,MATCH(BP$7,'Proposed Factors'!$J$3:$P$3,0),FALSE),IF('Query Result 1'!$Y223&lt;49,VLOOKUP("YA",ylfactors,MATCH(BP$7,'Proposed Factors'!$J$3:$P$3,0),FALSE),VLOOKUP("YB",ylfactors,MATCH(BP$7,'Proposed Factors'!$J$3:$P$3,0),FALSE)))</f>
        <v>0.95</v>
      </c>
      <c r="BQ223" s="15">
        <f>IF($Z223="NN",VLOOKUP("N",ylfactors,MATCH(BQ$7,'Proposed Factors'!$J$3:$P$3,0),FALSE),IF('Query Result 1'!$Y223&lt;49,VLOOKUP("YA",ylfactors,MATCH(BQ$7,'Proposed Factors'!$J$3:$P$3,0),FALSE),VLOOKUP("YB",ylfactors,MATCH(BQ$7,'Proposed Factors'!$J$3:$P$3,0),FALSE)))</f>
        <v>0.94299999999999995</v>
      </c>
      <c r="BR223" s="15">
        <f>IF($Z223="NN",VLOOKUP("N",ylfactors,MATCH(BR$7,'Proposed Factors'!$J$3:$P$3,0),FALSE),IF('Query Result 1'!$Y223&lt;49,VLOOKUP("YA",ylfactors,MATCH(BR$7,'Proposed Factors'!$J$3:$P$3,0),FALSE),VLOOKUP("YB",ylfactors,MATCH(BR$7,'Proposed Factors'!$J$3:$P$3,0),FALSE)))</f>
        <v>0.78800000000000003</v>
      </c>
      <c r="BS223" s="15"/>
      <c r="BT223" s="15" t="e">
        <f>IF($AA223="NN",1,IF($AA223="YY",VLOOKUP("YY",gsdfactors,MATCH(BT$7,'Proposed Factors'!$J$11:$P$11,0),FALSE),VLOOKUP(CONCATENATE($Z223,$AA223),gsdfactors,MATCH(BT$7,'Proposed Factors'!$J$11:$P$11,0),FALSE)))</f>
        <v>#N/A</v>
      </c>
      <c r="BU223" s="15" t="e">
        <f>IF($AA223="NN",1,IF($AA223="YY",VLOOKUP("YY",gsdfactors,MATCH(BU$7,'Proposed Factors'!$J$11:$P$11,0),FALSE),VLOOKUP(CONCATENATE($Z223,$AA223),gsdfactors,MATCH(BU$7,'Proposed Factors'!$J$11:$P$11,0),FALSE)))</f>
        <v>#N/A</v>
      </c>
      <c r="BV223" s="15" t="e">
        <f>IF($AA223="NN",1,IF($AA223="YY",VLOOKUP("YY",gsdfactors,MATCH(BV$7,'Proposed Factors'!$J$11:$P$11,0),FALSE),VLOOKUP(CONCATENATE($Z223,$AA223),gsdfactors,MATCH(BV$7,'Proposed Factors'!$J$11:$P$11,0),FALSE)))</f>
        <v>#N/A</v>
      </c>
      <c r="BW223" s="15" t="e">
        <f>IF($AA223="NN",1,IF($AA223="YY",VLOOKUP("YY",gsdfactors,MATCH(BW$7,'Proposed Factors'!$J$11:$P$11,0),FALSE),VLOOKUP(CONCATENATE($Z223,$AA223),gsdfactors,MATCH(BW$7,'Proposed Factors'!$J$11:$P$11,0),FALSE)))</f>
        <v>#N/A</v>
      </c>
      <c r="BX223" s="15" t="e">
        <f>IF($AA223="NN",1,IF($AA223="YY",VLOOKUP("YY",gsdfactors,MATCH(BX$7,'Proposed Factors'!$J$11:$P$11,0),FALSE),VLOOKUP(CONCATENATE($Z223,$AA223),gsdfactors,MATCH(BX$7,'Proposed Factors'!$J$11:$P$11,0),FALSE)))</f>
        <v>#N/A</v>
      </c>
      <c r="BZ223" s="55" t="e">
        <f t="shared" si="196"/>
        <v>#N/A</v>
      </c>
      <c r="CA223" s="55" t="e">
        <f t="shared" si="197"/>
        <v>#N/A</v>
      </c>
      <c r="CB223" s="55" t="e">
        <f t="shared" si="198"/>
        <v>#N/A</v>
      </c>
      <c r="CC223" s="55" t="e">
        <f t="shared" si="199"/>
        <v>#N/A</v>
      </c>
      <c r="CD223" s="55" t="e">
        <f t="shared" si="200"/>
        <v>#N/A</v>
      </c>
      <c r="CF223" s="55" t="e">
        <f t="shared" si="201"/>
        <v>#N/A</v>
      </c>
      <c r="CG223" s="55" t="e">
        <f t="shared" si="202"/>
        <v>#N/A</v>
      </c>
      <c r="CH223" s="55" t="e">
        <f t="shared" si="203"/>
        <v>#N/A</v>
      </c>
      <c r="CI223" s="55" t="e">
        <f t="shared" si="204"/>
        <v>#N/A</v>
      </c>
      <c r="CJ223" s="55" t="e">
        <f t="shared" si="205"/>
        <v>#N/A</v>
      </c>
      <c r="CL223" s="55" t="str">
        <f t="shared" si="206"/>
        <v>58MS</v>
      </c>
      <c r="CM223" s="58">
        <f t="shared" si="207"/>
        <v>7.4505550288608347E-4</v>
      </c>
      <c r="CN223" s="58">
        <f t="shared" si="208"/>
        <v>8.3431596148927792E-4</v>
      </c>
      <c r="CO223" s="58">
        <f t="shared" si="209"/>
        <v>7.1723383935498239E-4</v>
      </c>
      <c r="CP223" s="58">
        <f t="shared" si="210"/>
        <v>6.9859396784480285E-4</v>
      </c>
      <c r="CQ223" s="58">
        <f t="shared" si="211"/>
        <v>7.3880599765317116E-4</v>
      </c>
      <c r="CR223" s="5">
        <f t="shared" si="240"/>
        <v>1.0023902003715017</v>
      </c>
      <c r="CS223" s="5">
        <f t="shared" si="241"/>
        <v>0.95611053894167986</v>
      </c>
      <c r="CT223" s="5">
        <f t="shared" si="242"/>
        <v>0.81210322648438882</v>
      </c>
      <c r="CU223" s="5">
        <f t="shared" si="243"/>
        <v>0.89554017332522706</v>
      </c>
      <c r="CV223" s="5">
        <f t="shared" si="244"/>
        <v>0.91414184533814757</v>
      </c>
    </row>
    <row r="224" spans="1:100" x14ac:dyDescent="0.25">
      <c r="A224" s="174" t="str">
        <f t="shared" si="212"/>
        <v>NNNN</v>
      </c>
      <c r="B224" s="174" t="str">
        <f t="shared" si="213"/>
        <v>NNNN</v>
      </c>
      <c r="C224" s="29" t="str">
        <f t="shared" si="214"/>
        <v>NN</v>
      </c>
      <c r="D224" s="29" t="str">
        <f t="shared" si="215"/>
        <v>N</v>
      </c>
      <c r="E224" s="29" t="str">
        <f t="shared" si="190"/>
        <v>N</v>
      </c>
      <c r="F224" s="175" t="s">
        <v>5</v>
      </c>
      <c r="G224" s="175" t="s">
        <v>7</v>
      </c>
      <c r="H224" s="175" t="s">
        <v>7</v>
      </c>
      <c r="I224" s="176">
        <v>17</v>
      </c>
      <c r="J224" s="175" t="s">
        <v>5</v>
      </c>
      <c r="K224" s="175" t="s">
        <v>5</v>
      </c>
      <c r="L224" s="176">
        <v>3741</v>
      </c>
      <c r="M224" s="176">
        <v>1613</v>
      </c>
      <c r="N224" s="176">
        <v>3009</v>
      </c>
      <c r="O224" s="176">
        <v>2881</v>
      </c>
      <c r="P224" s="176">
        <v>3608</v>
      </c>
      <c r="Q224" s="1"/>
      <c r="R224" s="13" t="s">
        <v>231</v>
      </c>
      <c r="S224" s="35">
        <v>9775</v>
      </c>
      <c r="T224" s="35">
        <v>7690</v>
      </c>
      <c r="U224" s="35">
        <v>9283</v>
      </c>
      <c r="V224" s="35">
        <v>9024</v>
      </c>
      <c r="W224" s="35">
        <v>9679</v>
      </c>
      <c r="X224" s="35"/>
      <c r="Y224" s="53">
        <f t="shared" si="216"/>
        <v>59</v>
      </c>
      <c r="Z224" s="52" t="str">
        <f t="shared" si="217"/>
        <v>FM</v>
      </c>
      <c r="AA224" s="52" t="str">
        <f t="shared" si="218"/>
        <v>FM</v>
      </c>
      <c r="AB224" s="1"/>
      <c r="AC224" s="128">
        <f t="shared" si="219"/>
        <v>2.7144679615025962E-3</v>
      </c>
      <c r="AD224" s="128">
        <f t="shared" si="220"/>
        <v>3.6830595544503717E-3</v>
      </c>
      <c r="AE224" s="128">
        <f t="shared" si="221"/>
        <v>2.9710315621295411E-3</v>
      </c>
      <c r="AF224" s="128">
        <f t="shared" si="222"/>
        <v>2.9891474470514464E-3</v>
      </c>
      <c r="AG224" s="128">
        <f t="shared" si="223"/>
        <v>2.7440150618898863E-3</v>
      </c>
      <c r="AI224" s="129">
        <f t="shared" si="246"/>
        <v>1.0980000000000001</v>
      </c>
      <c r="AJ224" s="51">
        <f t="shared" si="246"/>
        <v>1.0269999999999999</v>
      </c>
      <c r="AK224" s="48">
        <f t="shared" si="246"/>
        <v>0.86099999999999999</v>
      </c>
      <c r="AL224" s="51">
        <f t="shared" si="246"/>
        <v>0.96299999999999997</v>
      </c>
      <c r="AM224" s="49">
        <f t="shared" si="246"/>
        <v>0.97199999999999998</v>
      </c>
      <c r="AN224" s="15"/>
      <c r="AO224" s="106">
        <f t="shared" si="191"/>
        <v>1.0172129759777349</v>
      </c>
      <c r="AP224" s="106">
        <f t="shared" si="192"/>
        <v>0.96078818345704997</v>
      </c>
      <c r="AQ224" s="106">
        <f t="shared" si="193"/>
        <v>0.81210322648438882</v>
      </c>
      <c r="AR224" s="106">
        <f t="shared" si="194"/>
        <v>0.90779493359178276</v>
      </c>
      <c r="AS224" s="106">
        <f t="shared" si="195"/>
        <v>0.92460548768853223</v>
      </c>
      <c r="AT224" s="15"/>
      <c r="AU224" s="106">
        <f t="shared" si="230"/>
        <v>1.7212975977734857E-2</v>
      </c>
      <c r="AV224" s="106">
        <f t="shared" si="231"/>
        <v>-3.9211816542950029E-2</v>
      </c>
      <c r="AW224" s="106">
        <f t="shared" si="232"/>
        <v>-0.18789677351561118</v>
      </c>
      <c r="AX224" s="106">
        <f t="shared" si="233"/>
        <v>-9.220506640821724E-2</v>
      </c>
      <c r="AY224" s="106">
        <f t="shared" si="234"/>
        <v>-7.5394512311467765E-2</v>
      </c>
      <c r="AZ224" s="15"/>
      <c r="BA224" s="106">
        <f t="shared" si="224"/>
        <v>1.7212975977734857E-2</v>
      </c>
      <c r="BB224" s="106">
        <f t="shared" si="225"/>
        <v>-3.9211816542950029E-2</v>
      </c>
      <c r="BC224" s="106">
        <f t="shared" si="226"/>
        <v>-0.18789677351561118</v>
      </c>
      <c r="BD224" s="107">
        <f t="shared" si="227"/>
        <v>-9.220506640821724E-2</v>
      </c>
      <c r="BE224" s="106">
        <f t="shared" si="228"/>
        <v>-7.5394512311467765E-2</v>
      </c>
      <c r="BF224" s="109"/>
      <c r="BG224" s="223" t="str">
        <f t="shared" si="229"/>
        <v>59XX</v>
      </c>
      <c r="BH224" s="106">
        <f t="shared" si="235"/>
        <v>1.0172129759777349</v>
      </c>
      <c r="BI224" s="106">
        <f t="shared" si="236"/>
        <v>0.96078818345704997</v>
      </c>
      <c r="BJ224" s="106">
        <f t="shared" si="237"/>
        <v>0.81210322648438882</v>
      </c>
      <c r="BK224" s="106">
        <f t="shared" si="238"/>
        <v>0.90779493359178276</v>
      </c>
      <c r="BL224" s="106">
        <f t="shared" si="239"/>
        <v>0.92460548768853223</v>
      </c>
      <c r="BM224" s="109"/>
      <c r="BN224" s="15">
        <f>IF($Z224="NN",VLOOKUP("N",ylfactors,MATCH(BN$7,'Proposed Factors'!$J$3:$P$3,0),FALSE),IF('Query Result 1'!$Y224&lt;49,VLOOKUP("YA",ylfactors,MATCH(BN$7,'Proposed Factors'!$J$3:$P$3,0),FALSE),VLOOKUP("YB",ylfactors,MATCH(BN$7,'Proposed Factors'!$J$3:$P$3,0),FALSE)))</f>
        <v>0.873</v>
      </c>
      <c r="BO224" s="15">
        <f>IF($Z224="NN",VLOOKUP("N",ylfactors,MATCH(BO$7,'Proposed Factors'!$J$3:$P$3,0),FALSE),IF('Query Result 1'!$Y224&lt;49,VLOOKUP("YA",ylfactors,MATCH(BO$7,'Proposed Factors'!$J$3:$P$3,0),FALSE),VLOOKUP("YB",ylfactors,MATCH(BO$7,'Proposed Factors'!$J$3:$P$3,0),FALSE)))</f>
        <v>0.76900000000000002</v>
      </c>
      <c r="BP224" s="15">
        <f>IF($Z224="NN",VLOOKUP("N",ylfactors,MATCH(BP$7,'Proposed Factors'!$J$3:$P$3,0),FALSE),IF('Query Result 1'!$Y224&lt;49,VLOOKUP("YA",ylfactors,MATCH(BP$7,'Proposed Factors'!$J$3:$P$3,0),FALSE),VLOOKUP("YB",ylfactors,MATCH(BP$7,'Proposed Factors'!$J$3:$P$3,0),FALSE)))</f>
        <v>0.95</v>
      </c>
      <c r="BQ224" s="15">
        <f>IF($Z224="NN",VLOOKUP("N",ylfactors,MATCH(BQ$7,'Proposed Factors'!$J$3:$P$3,0),FALSE),IF('Query Result 1'!$Y224&lt;49,VLOOKUP("YA",ylfactors,MATCH(BQ$7,'Proposed Factors'!$J$3:$P$3,0),FALSE),VLOOKUP("YB",ylfactors,MATCH(BQ$7,'Proposed Factors'!$J$3:$P$3,0),FALSE)))</f>
        <v>0.94299999999999995</v>
      </c>
      <c r="BR224" s="15">
        <f>IF($Z224="NN",VLOOKUP("N",ylfactors,MATCH(BR$7,'Proposed Factors'!$J$3:$P$3,0),FALSE),IF('Query Result 1'!$Y224&lt;49,VLOOKUP("YA",ylfactors,MATCH(BR$7,'Proposed Factors'!$J$3:$P$3,0),FALSE),VLOOKUP("YB",ylfactors,MATCH(BR$7,'Proposed Factors'!$J$3:$P$3,0),FALSE)))</f>
        <v>0.78800000000000003</v>
      </c>
      <c r="BS224" s="15"/>
      <c r="BT224" s="15" t="e">
        <f>IF($AA224="NN",1,IF($AA224="YY",VLOOKUP("YY",gsdfactors,MATCH(BT$7,'Proposed Factors'!$J$11:$P$11,0),FALSE),VLOOKUP(CONCATENATE($Z224,$AA224),gsdfactors,MATCH(BT$7,'Proposed Factors'!$J$11:$P$11,0),FALSE)))</f>
        <v>#N/A</v>
      </c>
      <c r="BU224" s="15" t="e">
        <f>IF($AA224="NN",1,IF($AA224="YY",VLOOKUP("YY",gsdfactors,MATCH(BU$7,'Proposed Factors'!$J$11:$P$11,0),FALSE),VLOOKUP(CONCATENATE($Z224,$AA224),gsdfactors,MATCH(BU$7,'Proposed Factors'!$J$11:$P$11,0),FALSE)))</f>
        <v>#N/A</v>
      </c>
      <c r="BV224" s="15" t="e">
        <f>IF($AA224="NN",1,IF($AA224="YY",VLOOKUP("YY",gsdfactors,MATCH(BV$7,'Proposed Factors'!$J$11:$P$11,0),FALSE),VLOOKUP(CONCATENATE($Z224,$AA224),gsdfactors,MATCH(BV$7,'Proposed Factors'!$J$11:$P$11,0),FALSE)))</f>
        <v>#N/A</v>
      </c>
      <c r="BW224" s="15" t="e">
        <f>IF($AA224="NN",1,IF($AA224="YY",VLOOKUP("YY",gsdfactors,MATCH(BW$7,'Proposed Factors'!$J$11:$P$11,0),FALSE),VLOOKUP(CONCATENATE($Z224,$AA224),gsdfactors,MATCH(BW$7,'Proposed Factors'!$J$11:$P$11,0),FALSE)))</f>
        <v>#N/A</v>
      </c>
      <c r="BX224" s="15" t="e">
        <f>IF($AA224="NN",1,IF($AA224="YY",VLOOKUP("YY",gsdfactors,MATCH(BX$7,'Proposed Factors'!$J$11:$P$11,0),FALSE),VLOOKUP(CONCATENATE($Z224,$AA224),gsdfactors,MATCH(BX$7,'Proposed Factors'!$J$11:$P$11,0),FALSE)))</f>
        <v>#N/A</v>
      </c>
      <c r="BZ224" s="55" t="e">
        <f t="shared" si="196"/>
        <v>#N/A</v>
      </c>
      <c r="CA224" s="55" t="e">
        <f t="shared" si="197"/>
        <v>#N/A</v>
      </c>
      <c r="CB224" s="55" t="e">
        <f t="shared" si="198"/>
        <v>#N/A</v>
      </c>
      <c r="CC224" s="55" t="e">
        <f t="shared" si="199"/>
        <v>#N/A</v>
      </c>
      <c r="CD224" s="55" t="e">
        <f t="shared" si="200"/>
        <v>#N/A</v>
      </c>
      <c r="CF224" s="55" t="e">
        <f t="shared" si="201"/>
        <v>#N/A</v>
      </c>
      <c r="CG224" s="55" t="e">
        <f t="shared" si="202"/>
        <v>#N/A</v>
      </c>
      <c r="CH224" s="55" t="e">
        <f t="shared" si="203"/>
        <v>#N/A</v>
      </c>
      <c r="CI224" s="55" t="e">
        <f t="shared" si="204"/>
        <v>#N/A</v>
      </c>
      <c r="CJ224" s="55" t="e">
        <f t="shared" si="205"/>
        <v>#N/A</v>
      </c>
      <c r="CL224" s="55" t="str">
        <f t="shared" si="206"/>
        <v>59FM</v>
      </c>
      <c r="CM224" s="58">
        <f t="shared" si="207"/>
        <v>2.7144679615025962E-3</v>
      </c>
      <c r="CN224" s="58">
        <f t="shared" si="208"/>
        <v>3.6830595544503717E-3</v>
      </c>
      <c r="CO224" s="58">
        <f t="shared" si="209"/>
        <v>2.9710315621295411E-3</v>
      </c>
      <c r="CP224" s="58">
        <f t="shared" si="210"/>
        <v>2.9891474470514464E-3</v>
      </c>
      <c r="CQ224" s="58">
        <f t="shared" si="211"/>
        <v>2.7440150618898863E-3</v>
      </c>
      <c r="CR224" s="5">
        <f t="shared" si="240"/>
        <v>1.0172129759777349</v>
      </c>
      <c r="CS224" s="5">
        <f t="shared" si="241"/>
        <v>0.96078818345704997</v>
      </c>
      <c r="CT224" s="5">
        <f t="shared" si="242"/>
        <v>0.81210322648438882</v>
      </c>
      <c r="CU224" s="5">
        <f t="shared" si="243"/>
        <v>0.90779493359178276</v>
      </c>
      <c r="CV224" s="5">
        <f t="shared" si="244"/>
        <v>0.92460548768853223</v>
      </c>
    </row>
    <row r="225" spans="1:100" x14ac:dyDescent="0.25">
      <c r="A225" s="174" t="str">
        <f t="shared" si="212"/>
        <v>NNNN</v>
      </c>
      <c r="B225" s="174" t="str">
        <f t="shared" si="213"/>
        <v>NNNN</v>
      </c>
      <c r="C225" s="29" t="str">
        <f t="shared" si="214"/>
        <v>NN</v>
      </c>
      <c r="D225" s="29" t="str">
        <f t="shared" si="215"/>
        <v>N</v>
      </c>
      <c r="E225" s="29" t="str">
        <f t="shared" si="190"/>
        <v>N</v>
      </c>
      <c r="F225" s="175" t="s">
        <v>5</v>
      </c>
      <c r="G225" s="175" t="s">
        <v>7</v>
      </c>
      <c r="H225" s="175" t="s">
        <v>7</v>
      </c>
      <c r="I225" s="176">
        <v>18</v>
      </c>
      <c r="J225" s="175" t="s">
        <v>5</v>
      </c>
      <c r="K225" s="175" t="s">
        <v>5</v>
      </c>
      <c r="L225" s="176">
        <v>3677</v>
      </c>
      <c r="M225" s="176">
        <v>1636</v>
      </c>
      <c r="N225" s="176">
        <v>3008</v>
      </c>
      <c r="O225" s="176">
        <v>2884</v>
      </c>
      <c r="P225" s="176">
        <v>3584</v>
      </c>
      <c r="Q225" s="1"/>
      <c r="R225" s="13" t="s">
        <v>315</v>
      </c>
      <c r="S225" s="35">
        <v>3717</v>
      </c>
      <c r="T225" s="35">
        <v>2731</v>
      </c>
      <c r="U225" s="35">
        <v>3468</v>
      </c>
      <c r="V225" s="35">
        <v>3348</v>
      </c>
      <c r="W225" s="35">
        <v>3688</v>
      </c>
      <c r="X225" s="35"/>
      <c r="Y225" s="53">
        <f t="shared" si="216"/>
        <v>59</v>
      </c>
      <c r="Z225" s="52" t="str">
        <f t="shared" si="217"/>
        <v>FS</v>
      </c>
      <c r="AA225" s="52" t="str">
        <f t="shared" si="218"/>
        <v>FS</v>
      </c>
      <c r="AB225" s="1"/>
      <c r="AC225" s="128">
        <f t="shared" si="219"/>
        <v>1.0321920627012942E-3</v>
      </c>
      <c r="AD225" s="128">
        <f t="shared" si="220"/>
        <v>1.3079890303256132E-3</v>
      </c>
      <c r="AE225" s="128">
        <f t="shared" si="221"/>
        <v>1.1099361690687546E-3</v>
      </c>
      <c r="AF225" s="128">
        <f t="shared" si="222"/>
        <v>1.1090055022970127E-3</v>
      </c>
      <c r="AG225" s="128">
        <f t="shared" si="223"/>
        <v>1.0455550726572889E-3</v>
      </c>
      <c r="AI225" s="129">
        <f t="shared" si="246"/>
        <v>1.0980000000000001</v>
      </c>
      <c r="AJ225" s="51">
        <f t="shared" si="246"/>
        <v>1.0269999999999999</v>
      </c>
      <c r="AK225" s="48">
        <f t="shared" si="246"/>
        <v>0.86099999999999999</v>
      </c>
      <c r="AL225" s="51">
        <f t="shared" si="246"/>
        <v>0.96299999999999997</v>
      </c>
      <c r="AM225" s="49">
        <f t="shared" si="246"/>
        <v>0.97199999999999998</v>
      </c>
      <c r="AN225" s="15"/>
      <c r="AO225" s="106">
        <f t="shared" si="191"/>
        <v>1.0172129759777349</v>
      </c>
      <c r="AP225" s="106">
        <f t="shared" si="192"/>
        <v>0.96078818345704997</v>
      </c>
      <c r="AQ225" s="106">
        <f t="shared" si="193"/>
        <v>0.81210322648438882</v>
      </c>
      <c r="AR225" s="106">
        <f t="shared" si="194"/>
        <v>0.90779493359178276</v>
      </c>
      <c r="AS225" s="106">
        <f t="shared" si="195"/>
        <v>0.92460548768853223</v>
      </c>
      <c r="AT225" s="15"/>
      <c r="AU225" s="106">
        <f t="shared" si="230"/>
        <v>1.7212975977734857E-2</v>
      </c>
      <c r="AV225" s="106">
        <f t="shared" si="231"/>
        <v>-3.9211816542950029E-2</v>
      </c>
      <c r="AW225" s="106">
        <f t="shared" si="232"/>
        <v>-0.18789677351561118</v>
      </c>
      <c r="AX225" s="106">
        <f t="shared" si="233"/>
        <v>-9.220506640821724E-2</v>
      </c>
      <c r="AY225" s="106">
        <f t="shared" si="234"/>
        <v>-7.5394512311467765E-2</v>
      </c>
      <c r="AZ225" s="15"/>
      <c r="BA225" s="106">
        <f t="shared" si="224"/>
        <v>1.7212975977734857E-2</v>
      </c>
      <c r="BB225" s="106">
        <f t="shared" si="225"/>
        <v>-3.9211816542950029E-2</v>
      </c>
      <c r="BC225" s="106">
        <f t="shared" si="226"/>
        <v>-0.18789677351561118</v>
      </c>
      <c r="BD225" s="107">
        <f t="shared" si="227"/>
        <v>-9.220506640821724E-2</v>
      </c>
      <c r="BE225" s="106">
        <f t="shared" si="228"/>
        <v>-7.5394512311467765E-2</v>
      </c>
      <c r="BF225" s="109"/>
      <c r="BG225" s="223" t="str">
        <f t="shared" si="229"/>
        <v>59XX</v>
      </c>
      <c r="BH225" s="106">
        <f t="shared" si="235"/>
        <v>1.0172129759777349</v>
      </c>
      <c r="BI225" s="106">
        <f t="shared" si="236"/>
        <v>0.96078818345704997</v>
      </c>
      <c r="BJ225" s="106">
        <f t="shared" si="237"/>
        <v>0.81210322648438882</v>
      </c>
      <c r="BK225" s="106">
        <f t="shared" si="238"/>
        <v>0.90779493359178276</v>
      </c>
      <c r="BL225" s="106">
        <f t="shared" si="239"/>
        <v>0.92460548768853223</v>
      </c>
      <c r="BM225" s="109"/>
      <c r="BN225" s="15">
        <f>IF($Z225="NN",VLOOKUP("N",ylfactors,MATCH(BN$7,'Proposed Factors'!$J$3:$P$3,0),FALSE),IF('Query Result 1'!$Y225&lt;49,VLOOKUP("YA",ylfactors,MATCH(BN$7,'Proposed Factors'!$J$3:$P$3,0),FALSE),VLOOKUP("YB",ylfactors,MATCH(BN$7,'Proposed Factors'!$J$3:$P$3,0),FALSE)))</f>
        <v>0.873</v>
      </c>
      <c r="BO225" s="15">
        <f>IF($Z225="NN",VLOOKUP("N",ylfactors,MATCH(BO$7,'Proposed Factors'!$J$3:$P$3,0),FALSE),IF('Query Result 1'!$Y225&lt;49,VLOOKUP("YA",ylfactors,MATCH(BO$7,'Proposed Factors'!$J$3:$P$3,0),FALSE),VLOOKUP("YB",ylfactors,MATCH(BO$7,'Proposed Factors'!$J$3:$P$3,0),FALSE)))</f>
        <v>0.76900000000000002</v>
      </c>
      <c r="BP225" s="15">
        <f>IF($Z225="NN",VLOOKUP("N",ylfactors,MATCH(BP$7,'Proposed Factors'!$J$3:$P$3,0),FALSE),IF('Query Result 1'!$Y225&lt;49,VLOOKUP("YA",ylfactors,MATCH(BP$7,'Proposed Factors'!$J$3:$P$3,0),FALSE),VLOOKUP("YB",ylfactors,MATCH(BP$7,'Proposed Factors'!$J$3:$P$3,0),FALSE)))</f>
        <v>0.95</v>
      </c>
      <c r="BQ225" s="15">
        <f>IF($Z225="NN",VLOOKUP("N",ylfactors,MATCH(BQ$7,'Proposed Factors'!$J$3:$P$3,0),FALSE),IF('Query Result 1'!$Y225&lt;49,VLOOKUP("YA",ylfactors,MATCH(BQ$7,'Proposed Factors'!$J$3:$P$3,0),FALSE),VLOOKUP("YB",ylfactors,MATCH(BQ$7,'Proposed Factors'!$J$3:$P$3,0),FALSE)))</f>
        <v>0.94299999999999995</v>
      </c>
      <c r="BR225" s="15">
        <f>IF($Z225="NN",VLOOKUP("N",ylfactors,MATCH(BR$7,'Proposed Factors'!$J$3:$P$3,0),FALSE),IF('Query Result 1'!$Y225&lt;49,VLOOKUP("YA",ylfactors,MATCH(BR$7,'Proposed Factors'!$J$3:$P$3,0),FALSE),VLOOKUP("YB",ylfactors,MATCH(BR$7,'Proposed Factors'!$J$3:$P$3,0),FALSE)))</f>
        <v>0.78800000000000003</v>
      </c>
      <c r="BS225" s="15"/>
      <c r="BT225" s="15" t="e">
        <f>IF($AA225="NN",1,IF($AA225="YY",VLOOKUP("YY",gsdfactors,MATCH(BT$7,'Proposed Factors'!$J$11:$P$11,0),FALSE),VLOOKUP(CONCATENATE($Z225,$AA225),gsdfactors,MATCH(BT$7,'Proposed Factors'!$J$11:$P$11,0),FALSE)))</f>
        <v>#N/A</v>
      </c>
      <c r="BU225" s="15" t="e">
        <f>IF($AA225="NN",1,IF($AA225="YY",VLOOKUP("YY",gsdfactors,MATCH(BU$7,'Proposed Factors'!$J$11:$P$11,0),FALSE),VLOOKUP(CONCATENATE($Z225,$AA225),gsdfactors,MATCH(BU$7,'Proposed Factors'!$J$11:$P$11,0),FALSE)))</f>
        <v>#N/A</v>
      </c>
      <c r="BV225" s="15" t="e">
        <f>IF($AA225="NN",1,IF($AA225="YY",VLOOKUP("YY",gsdfactors,MATCH(BV$7,'Proposed Factors'!$J$11:$P$11,0),FALSE),VLOOKUP(CONCATENATE($Z225,$AA225),gsdfactors,MATCH(BV$7,'Proposed Factors'!$J$11:$P$11,0),FALSE)))</f>
        <v>#N/A</v>
      </c>
      <c r="BW225" s="15" t="e">
        <f>IF($AA225="NN",1,IF($AA225="YY",VLOOKUP("YY",gsdfactors,MATCH(BW$7,'Proposed Factors'!$J$11:$P$11,0),FALSE),VLOOKUP(CONCATENATE($Z225,$AA225),gsdfactors,MATCH(BW$7,'Proposed Factors'!$J$11:$P$11,0),FALSE)))</f>
        <v>#N/A</v>
      </c>
      <c r="BX225" s="15" t="e">
        <f>IF($AA225="NN",1,IF($AA225="YY",VLOOKUP("YY",gsdfactors,MATCH(BX$7,'Proposed Factors'!$J$11:$P$11,0),FALSE),VLOOKUP(CONCATENATE($Z225,$AA225),gsdfactors,MATCH(BX$7,'Proposed Factors'!$J$11:$P$11,0),FALSE)))</f>
        <v>#N/A</v>
      </c>
      <c r="BZ225" s="55" t="e">
        <f t="shared" si="196"/>
        <v>#N/A</v>
      </c>
      <c r="CA225" s="55" t="e">
        <f t="shared" si="197"/>
        <v>#N/A</v>
      </c>
      <c r="CB225" s="55" t="e">
        <f t="shared" si="198"/>
        <v>#N/A</v>
      </c>
      <c r="CC225" s="55" t="e">
        <f t="shared" si="199"/>
        <v>#N/A</v>
      </c>
      <c r="CD225" s="55" t="e">
        <f t="shared" si="200"/>
        <v>#N/A</v>
      </c>
      <c r="CF225" s="55" t="e">
        <f t="shared" si="201"/>
        <v>#N/A</v>
      </c>
      <c r="CG225" s="55" t="e">
        <f t="shared" si="202"/>
        <v>#N/A</v>
      </c>
      <c r="CH225" s="55" t="e">
        <f t="shared" si="203"/>
        <v>#N/A</v>
      </c>
      <c r="CI225" s="55" t="e">
        <f t="shared" si="204"/>
        <v>#N/A</v>
      </c>
      <c r="CJ225" s="55" t="e">
        <f t="shared" si="205"/>
        <v>#N/A</v>
      </c>
      <c r="CL225" s="55" t="str">
        <f t="shared" si="206"/>
        <v>59FS</v>
      </c>
      <c r="CM225" s="58">
        <f t="shared" si="207"/>
        <v>1.0321920627012942E-3</v>
      </c>
      <c r="CN225" s="58">
        <f t="shared" si="208"/>
        <v>1.3079890303256132E-3</v>
      </c>
      <c r="CO225" s="58">
        <f t="shared" si="209"/>
        <v>1.1099361690687546E-3</v>
      </c>
      <c r="CP225" s="58">
        <f t="shared" si="210"/>
        <v>1.1090055022970127E-3</v>
      </c>
      <c r="CQ225" s="58">
        <f t="shared" si="211"/>
        <v>1.0455550726572889E-3</v>
      </c>
      <c r="CR225" s="5">
        <f t="shared" si="240"/>
        <v>1.0172129759777349</v>
      </c>
      <c r="CS225" s="5">
        <f t="shared" si="241"/>
        <v>0.96078818345704997</v>
      </c>
      <c r="CT225" s="5">
        <f t="shared" si="242"/>
        <v>0.81210322648438882</v>
      </c>
      <c r="CU225" s="5">
        <f t="shared" si="243"/>
        <v>0.90779493359178276</v>
      </c>
      <c r="CV225" s="5">
        <f t="shared" si="244"/>
        <v>0.92460548768853223</v>
      </c>
    </row>
    <row r="226" spans="1:100" x14ac:dyDescent="0.25">
      <c r="A226" s="174" t="str">
        <f t="shared" si="212"/>
        <v>NNNN</v>
      </c>
      <c r="B226" s="174" t="str">
        <f t="shared" si="213"/>
        <v>NNNN</v>
      </c>
      <c r="C226" s="29" t="str">
        <f t="shared" si="214"/>
        <v>NN</v>
      </c>
      <c r="D226" s="29" t="str">
        <f t="shared" si="215"/>
        <v>N</v>
      </c>
      <c r="E226" s="29" t="str">
        <f t="shared" si="190"/>
        <v>N</v>
      </c>
      <c r="F226" s="175" t="s">
        <v>5</v>
      </c>
      <c r="G226" s="175" t="s">
        <v>7</v>
      </c>
      <c r="H226" s="175" t="s">
        <v>7</v>
      </c>
      <c r="I226" s="176">
        <v>19</v>
      </c>
      <c r="J226" s="175" t="s">
        <v>5</v>
      </c>
      <c r="K226" s="175" t="s">
        <v>5</v>
      </c>
      <c r="L226" s="176">
        <v>4106</v>
      </c>
      <c r="M226" s="176">
        <v>1839</v>
      </c>
      <c r="N226" s="176">
        <v>3341</v>
      </c>
      <c r="O226" s="176">
        <v>3201</v>
      </c>
      <c r="P226" s="176">
        <v>3999</v>
      </c>
      <c r="Q226" s="1"/>
      <c r="R226" s="13" t="s">
        <v>399</v>
      </c>
      <c r="S226" s="35">
        <v>10301</v>
      </c>
      <c r="T226" s="35">
        <v>7842</v>
      </c>
      <c r="U226" s="35">
        <v>9500</v>
      </c>
      <c r="V226" s="35">
        <v>9136</v>
      </c>
      <c r="W226" s="35">
        <v>10192</v>
      </c>
      <c r="X226" s="35"/>
      <c r="Y226" s="53">
        <f t="shared" si="216"/>
        <v>59</v>
      </c>
      <c r="Z226" s="52" t="str">
        <f t="shared" si="217"/>
        <v>MM</v>
      </c>
      <c r="AA226" s="52" t="str">
        <f t="shared" si="218"/>
        <v>MM</v>
      </c>
      <c r="AB226" s="1"/>
      <c r="AC226" s="128">
        <f t="shared" si="219"/>
        <v>2.8605354957993087E-3</v>
      </c>
      <c r="AD226" s="128">
        <f t="shared" si="220"/>
        <v>3.7558586509752684E-3</v>
      </c>
      <c r="AE226" s="128">
        <f t="shared" si="221"/>
        <v>3.0404825853959541E-3</v>
      </c>
      <c r="AF226" s="128">
        <f t="shared" si="222"/>
        <v>3.0262467947985388E-3</v>
      </c>
      <c r="AG226" s="128">
        <f t="shared" si="223"/>
        <v>2.8894515456949809E-3</v>
      </c>
      <c r="AI226" s="129">
        <f t="shared" si="246"/>
        <v>1.0980000000000001</v>
      </c>
      <c r="AJ226" s="51">
        <f t="shared" si="246"/>
        <v>1.0269999999999999</v>
      </c>
      <c r="AK226" s="48">
        <f t="shared" si="246"/>
        <v>0.86099999999999999</v>
      </c>
      <c r="AL226" s="51">
        <f t="shared" si="246"/>
        <v>0.96299999999999997</v>
      </c>
      <c r="AM226" s="49">
        <f t="shared" si="246"/>
        <v>0.97199999999999998</v>
      </c>
      <c r="AN226" s="15"/>
      <c r="AO226" s="106">
        <f t="shared" si="191"/>
        <v>1.0172129759777349</v>
      </c>
      <c r="AP226" s="106">
        <f t="shared" si="192"/>
        <v>0.96078818345704997</v>
      </c>
      <c r="AQ226" s="106">
        <f t="shared" si="193"/>
        <v>0.81210322648438882</v>
      </c>
      <c r="AR226" s="106">
        <f t="shared" si="194"/>
        <v>0.90779493359178276</v>
      </c>
      <c r="AS226" s="106">
        <f t="shared" si="195"/>
        <v>0.92460548768853223</v>
      </c>
      <c r="AT226" s="15"/>
      <c r="AU226" s="106">
        <f t="shared" si="230"/>
        <v>1.7212975977734857E-2</v>
      </c>
      <c r="AV226" s="106">
        <f t="shared" si="231"/>
        <v>-3.9211816542950029E-2</v>
      </c>
      <c r="AW226" s="106">
        <f t="shared" si="232"/>
        <v>-0.18789677351561118</v>
      </c>
      <c r="AX226" s="106">
        <f t="shared" si="233"/>
        <v>-9.220506640821724E-2</v>
      </c>
      <c r="AY226" s="106">
        <f t="shared" si="234"/>
        <v>-7.5394512311467765E-2</v>
      </c>
      <c r="AZ226" s="15"/>
      <c r="BA226" s="106">
        <f t="shared" si="224"/>
        <v>1.7212975977734857E-2</v>
      </c>
      <c r="BB226" s="106">
        <f t="shared" si="225"/>
        <v>-3.9211816542950029E-2</v>
      </c>
      <c r="BC226" s="106">
        <f t="shared" si="226"/>
        <v>-0.18789677351561118</v>
      </c>
      <c r="BD226" s="107">
        <f t="shared" si="227"/>
        <v>-9.220506640821724E-2</v>
      </c>
      <c r="BE226" s="106">
        <f t="shared" si="228"/>
        <v>-7.5394512311467765E-2</v>
      </c>
      <c r="BF226" s="109"/>
      <c r="BG226" s="223" t="str">
        <f t="shared" si="229"/>
        <v>59XX</v>
      </c>
      <c r="BH226" s="106">
        <f t="shared" si="235"/>
        <v>1.0172129759777349</v>
      </c>
      <c r="BI226" s="106">
        <f t="shared" si="236"/>
        <v>0.96078818345704997</v>
      </c>
      <c r="BJ226" s="106">
        <f t="shared" si="237"/>
        <v>0.81210322648438882</v>
      </c>
      <c r="BK226" s="106">
        <f t="shared" si="238"/>
        <v>0.90779493359178276</v>
      </c>
      <c r="BL226" s="106">
        <f t="shared" si="239"/>
        <v>0.92460548768853223</v>
      </c>
      <c r="BM226" s="109"/>
      <c r="BN226" s="15">
        <f>IF($Z226="NN",VLOOKUP("N",ylfactors,MATCH(BN$7,'Proposed Factors'!$J$3:$P$3,0),FALSE),IF('Query Result 1'!$Y226&lt;49,VLOOKUP("YA",ylfactors,MATCH(BN$7,'Proposed Factors'!$J$3:$P$3,0),FALSE),VLOOKUP("YB",ylfactors,MATCH(BN$7,'Proposed Factors'!$J$3:$P$3,0),FALSE)))</f>
        <v>0.873</v>
      </c>
      <c r="BO226" s="15">
        <f>IF($Z226="NN",VLOOKUP("N",ylfactors,MATCH(BO$7,'Proposed Factors'!$J$3:$P$3,0),FALSE),IF('Query Result 1'!$Y226&lt;49,VLOOKUP("YA",ylfactors,MATCH(BO$7,'Proposed Factors'!$J$3:$P$3,0),FALSE),VLOOKUP("YB",ylfactors,MATCH(BO$7,'Proposed Factors'!$J$3:$P$3,0),FALSE)))</f>
        <v>0.76900000000000002</v>
      </c>
      <c r="BP226" s="15">
        <f>IF($Z226="NN",VLOOKUP("N",ylfactors,MATCH(BP$7,'Proposed Factors'!$J$3:$P$3,0),FALSE),IF('Query Result 1'!$Y226&lt;49,VLOOKUP("YA",ylfactors,MATCH(BP$7,'Proposed Factors'!$J$3:$P$3,0),FALSE),VLOOKUP("YB",ylfactors,MATCH(BP$7,'Proposed Factors'!$J$3:$P$3,0),FALSE)))</f>
        <v>0.95</v>
      </c>
      <c r="BQ226" s="15">
        <f>IF($Z226="NN",VLOOKUP("N",ylfactors,MATCH(BQ$7,'Proposed Factors'!$J$3:$P$3,0),FALSE),IF('Query Result 1'!$Y226&lt;49,VLOOKUP("YA",ylfactors,MATCH(BQ$7,'Proposed Factors'!$J$3:$P$3,0),FALSE),VLOOKUP("YB",ylfactors,MATCH(BQ$7,'Proposed Factors'!$J$3:$P$3,0),FALSE)))</f>
        <v>0.94299999999999995</v>
      </c>
      <c r="BR226" s="15">
        <f>IF($Z226="NN",VLOOKUP("N",ylfactors,MATCH(BR$7,'Proposed Factors'!$J$3:$P$3,0),FALSE),IF('Query Result 1'!$Y226&lt;49,VLOOKUP("YA",ylfactors,MATCH(BR$7,'Proposed Factors'!$J$3:$P$3,0),FALSE),VLOOKUP("YB",ylfactors,MATCH(BR$7,'Proposed Factors'!$J$3:$P$3,0),FALSE)))</f>
        <v>0.78800000000000003</v>
      </c>
      <c r="BS226" s="15"/>
      <c r="BT226" s="15" t="e">
        <f>IF($AA226="NN",1,IF($AA226="YY",VLOOKUP("YY",gsdfactors,MATCH(BT$7,'Proposed Factors'!$J$11:$P$11,0),FALSE),VLOOKUP(CONCATENATE($Z226,$AA226),gsdfactors,MATCH(BT$7,'Proposed Factors'!$J$11:$P$11,0),FALSE)))</f>
        <v>#N/A</v>
      </c>
      <c r="BU226" s="15" t="e">
        <f>IF($AA226="NN",1,IF($AA226="YY",VLOOKUP("YY",gsdfactors,MATCH(BU$7,'Proposed Factors'!$J$11:$P$11,0),FALSE),VLOOKUP(CONCATENATE($Z226,$AA226),gsdfactors,MATCH(BU$7,'Proposed Factors'!$J$11:$P$11,0),FALSE)))</f>
        <v>#N/A</v>
      </c>
      <c r="BV226" s="15" t="e">
        <f>IF($AA226="NN",1,IF($AA226="YY",VLOOKUP("YY",gsdfactors,MATCH(BV$7,'Proposed Factors'!$J$11:$P$11,0),FALSE),VLOOKUP(CONCATENATE($Z226,$AA226),gsdfactors,MATCH(BV$7,'Proposed Factors'!$J$11:$P$11,0),FALSE)))</f>
        <v>#N/A</v>
      </c>
      <c r="BW226" s="15" t="e">
        <f>IF($AA226="NN",1,IF($AA226="YY",VLOOKUP("YY",gsdfactors,MATCH(BW$7,'Proposed Factors'!$J$11:$P$11,0),FALSE),VLOOKUP(CONCATENATE($Z226,$AA226),gsdfactors,MATCH(BW$7,'Proposed Factors'!$J$11:$P$11,0),FALSE)))</f>
        <v>#N/A</v>
      </c>
      <c r="BX226" s="15" t="e">
        <f>IF($AA226="NN",1,IF($AA226="YY",VLOOKUP("YY",gsdfactors,MATCH(BX$7,'Proposed Factors'!$J$11:$P$11,0),FALSE),VLOOKUP(CONCATENATE($Z226,$AA226),gsdfactors,MATCH(BX$7,'Proposed Factors'!$J$11:$P$11,0),FALSE)))</f>
        <v>#N/A</v>
      </c>
      <c r="BZ226" s="55" t="e">
        <f t="shared" si="196"/>
        <v>#N/A</v>
      </c>
      <c r="CA226" s="55" t="e">
        <f t="shared" si="197"/>
        <v>#N/A</v>
      </c>
      <c r="CB226" s="55" t="e">
        <f t="shared" si="198"/>
        <v>#N/A</v>
      </c>
      <c r="CC226" s="55" t="e">
        <f t="shared" si="199"/>
        <v>#N/A</v>
      </c>
      <c r="CD226" s="55" t="e">
        <f t="shared" si="200"/>
        <v>#N/A</v>
      </c>
      <c r="CF226" s="55" t="e">
        <f t="shared" si="201"/>
        <v>#N/A</v>
      </c>
      <c r="CG226" s="55" t="e">
        <f t="shared" si="202"/>
        <v>#N/A</v>
      </c>
      <c r="CH226" s="55" t="e">
        <f t="shared" si="203"/>
        <v>#N/A</v>
      </c>
      <c r="CI226" s="55" t="e">
        <f t="shared" si="204"/>
        <v>#N/A</v>
      </c>
      <c r="CJ226" s="55" t="e">
        <f t="shared" si="205"/>
        <v>#N/A</v>
      </c>
      <c r="CL226" s="55" t="str">
        <f t="shared" si="206"/>
        <v>59MM</v>
      </c>
      <c r="CM226" s="58">
        <f t="shared" si="207"/>
        <v>2.8605354957993087E-3</v>
      </c>
      <c r="CN226" s="58">
        <f t="shared" si="208"/>
        <v>3.7558586509752684E-3</v>
      </c>
      <c r="CO226" s="58">
        <f t="shared" si="209"/>
        <v>3.0404825853959541E-3</v>
      </c>
      <c r="CP226" s="58">
        <f t="shared" si="210"/>
        <v>3.0262467947985388E-3</v>
      </c>
      <c r="CQ226" s="58">
        <f t="shared" si="211"/>
        <v>2.8894515456949809E-3</v>
      </c>
      <c r="CR226" s="5">
        <f t="shared" si="240"/>
        <v>1.0172129759777349</v>
      </c>
      <c r="CS226" s="5">
        <f t="shared" si="241"/>
        <v>0.96078818345704997</v>
      </c>
      <c r="CT226" s="5">
        <f t="shared" si="242"/>
        <v>0.81210322648438882</v>
      </c>
      <c r="CU226" s="5">
        <f t="shared" si="243"/>
        <v>0.90779493359178276</v>
      </c>
      <c r="CV226" s="5">
        <f t="shared" si="244"/>
        <v>0.92460548768853223</v>
      </c>
    </row>
    <row r="227" spans="1:100" x14ac:dyDescent="0.25">
      <c r="A227" s="174" t="str">
        <f t="shared" si="212"/>
        <v>NNNN</v>
      </c>
      <c r="B227" s="174" t="str">
        <f t="shared" si="213"/>
        <v>NNNN</v>
      </c>
      <c r="C227" s="29" t="str">
        <f t="shared" si="214"/>
        <v>NN</v>
      </c>
      <c r="D227" s="29" t="str">
        <f t="shared" si="215"/>
        <v>N</v>
      </c>
      <c r="E227" s="29" t="str">
        <f t="shared" si="190"/>
        <v>N</v>
      </c>
      <c r="F227" s="175" t="s">
        <v>5</v>
      </c>
      <c r="G227" s="175" t="s">
        <v>7</v>
      </c>
      <c r="H227" s="175" t="s">
        <v>7</v>
      </c>
      <c r="I227" s="176">
        <v>20</v>
      </c>
      <c r="J227" s="175" t="s">
        <v>5</v>
      </c>
      <c r="K227" s="175" t="s">
        <v>5</v>
      </c>
      <c r="L227" s="176">
        <v>4111</v>
      </c>
      <c r="M227" s="176">
        <v>1845</v>
      </c>
      <c r="N227" s="176">
        <v>3380</v>
      </c>
      <c r="O227" s="176">
        <v>3252</v>
      </c>
      <c r="P227" s="176">
        <v>3992</v>
      </c>
      <c r="Q227" s="1"/>
      <c r="R227" s="13" t="s">
        <v>483</v>
      </c>
      <c r="S227" s="35">
        <v>2322</v>
      </c>
      <c r="T227" s="35">
        <v>1538</v>
      </c>
      <c r="U227" s="35">
        <v>1935</v>
      </c>
      <c r="V227" s="35">
        <v>1832</v>
      </c>
      <c r="W227" s="35">
        <v>2258</v>
      </c>
      <c r="X227" s="35"/>
      <c r="Y227" s="53">
        <f t="shared" si="216"/>
        <v>59</v>
      </c>
      <c r="Z227" s="52" t="str">
        <f t="shared" si="217"/>
        <v>MS</v>
      </c>
      <c r="AA227" s="52" t="str">
        <f t="shared" si="218"/>
        <v>MS</v>
      </c>
      <c r="AB227" s="1"/>
      <c r="AC227" s="128">
        <f t="shared" si="219"/>
        <v>6.4480763238967042E-4</v>
      </c>
      <c r="AD227" s="128">
        <f t="shared" si="220"/>
        <v>7.3661191089007428E-4</v>
      </c>
      <c r="AE227" s="128">
        <f t="shared" si="221"/>
        <v>6.192982950253864E-4</v>
      </c>
      <c r="AF227" s="128">
        <f t="shared" si="222"/>
        <v>6.0683933100601174E-4</v>
      </c>
      <c r="AG227" s="128">
        <f t="shared" si="223"/>
        <v>6.4014733027661561E-4</v>
      </c>
      <c r="AI227" s="129">
        <f t="shared" si="246"/>
        <v>1.0980000000000001</v>
      </c>
      <c r="AJ227" s="51">
        <f t="shared" si="246"/>
        <v>1.0269999999999999</v>
      </c>
      <c r="AK227" s="48">
        <f t="shared" si="246"/>
        <v>0.86099999999999999</v>
      </c>
      <c r="AL227" s="51">
        <f t="shared" si="246"/>
        <v>0.96299999999999997</v>
      </c>
      <c r="AM227" s="49">
        <f t="shared" si="246"/>
        <v>0.97199999999999998</v>
      </c>
      <c r="AN227" s="15"/>
      <c r="AO227" s="106">
        <f t="shared" si="191"/>
        <v>1.0172129759777349</v>
      </c>
      <c r="AP227" s="106">
        <f t="shared" si="192"/>
        <v>0.96078818345704997</v>
      </c>
      <c r="AQ227" s="106">
        <f t="shared" si="193"/>
        <v>0.81210322648438882</v>
      </c>
      <c r="AR227" s="106">
        <f t="shared" si="194"/>
        <v>0.90779493359178276</v>
      </c>
      <c r="AS227" s="106">
        <f t="shared" si="195"/>
        <v>0.92460548768853223</v>
      </c>
      <c r="AT227" s="15"/>
      <c r="AU227" s="106">
        <f t="shared" si="230"/>
        <v>1.7212975977734857E-2</v>
      </c>
      <c r="AV227" s="106">
        <f t="shared" si="231"/>
        <v>-3.9211816542950029E-2</v>
      </c>
      <c r="AW227" s="106">
        <f t="shared" si="232"/>
        <v>-0.18789677351561118</v>
      </c>
      <c r="AX227" s="106">
        <f t="shared" si="233"/>
        <v>-9.220506640821724E-2</v>
      </c>
      <c r="AY227" s="106">
        <f t="shared" si="234"/>
        <v>-7.5394512311467765E-2</v>
      </c>
      <c r="AZ227" s="15"/>
      <c r="BA227" s="106">
        <f t="shared" si="224"/>
        <v>1.7212975977734857E-2</v>
      </c>
      <c r="BB227" s="106">
        <f t="shared" si="225"/>
        <v>-3.9211816542950029E-2</v>
      </c>
      <c r="BC227" s="106">
        <f t="shared" si="226"/>
        <v>-0.18789677351561118</v>
      </c>
      <c r="BD227" s="107">
        <f t="shared" si="227"/>
        <v>-9.220506640821724E-2</v>
      </c>
      <c r="BE227" s="106">
        <f t="shared" si="228"/>
        <v>-7.5394512311467765E-2</v>
      </c>
      <c r="BF227" s="109"/>
      <c r="BG227" s="223" t="str">
        <f t="shared" si="229"/>
        <v>59XX</v>
      </c>
      <c r="BH227" s="106">
        <f t="shared" si="235"/>
        <v>1.0172129759777349</v>
      </c>
      <c r="BI227" s="106">
        <f t="shared" si="236"/>
        <v>0.96078818345704997</v>
      </c>
      <c r="BJ227" s="106">
        <f t="shared" si="237"/>
        <v>0.81210322648438882</v>
      </c>
      <c r="BK227" s="106">
        <f t="shared" si="238"/>
        <v>0.90779493359178276</v>
      </c>
      <c r="BL227" s="106">
        <f t="shared" si="239"/>
        <v>0.92460548768853223</v>
      </c>
      <c r="BM227" s="109"/>
      <c r="BN227" s="15">
        <f>IF($Z227="NN",VLOOKUP("N",ylfactors,MATCH(BN$7,'Proposed Factors'!$J$3:$P$3,0),FALSE),IF('Query Result 1'!$Y227&lt;49,VLOOKUP("YA",ylfactors,MATCH(BN$7,'Proposed Factors'!$J$3:$P$3,0),FALSE),VLOOKUP("YB",ylfactors,MATCH(BN$7,'Proposed Factors'!$J$3:$P$3,0),FALSE)))</f>
        <v>0.873</v>
      </c>
      <c r="BO227" s="15">
        <f>IF($Z227="NN",VLOOKUP("N",ylfactors,MATCH(BO$7,'Proposed Factors'!$J$3:$P$3,0),FALSE),IF('Query Result 1'!$Y227&lt;49,VLOOKUP("YA",ylfactors,MATCH(BO$7,'Proposed Factors'!$J$3:$P$3,0),FALSE),VLOOKUP("YB",ylfactors,MATCH(BO$7,'Proposed Factors'!$J$3:$P$3,0),FALSE)))</f>
        <v>0.76900000000000002</v>
      </c>
      <c r="BP227" s="15">
        <f>IF($Z227="NN",VLOOKUP("N",ylfactors,MATCH(BP$7,'Proposed Factors'!$J$3:$P$3,0),FALSE),IF('Query Result 1'!$Y227&lt;49,VLOOKUP("YA",ylfactors,MATCH(BP$7,'Proposed Factors'!$J$3:$P$3,0),FALSE),VLOOKUP("YB",ylfactors,MATCH(BP$7,'Proposed Factors'!$J$3:$P$3,0),FALSE)))</f>
        <v>0.95</v>
      </c>
      <c r="BQ227" s="15">
        <f>IF($Z227="NN",VLOOKUP("N",ylfactors,MATCH(BQ$7,'Proposed Factors'!$J$3:$P$3,0),FALSE),IF('Query Result 1'!$Y227&lt;49,VLOOKUP("YA",ylfactors,MATCH(BQ$7,'Proposed Factors'!$J$3:$P$3,0),FALSE),VLOOKUP("YB",ylfactors,MATCH(BQ$7,'Proposed Factors'!$J$3:$P$3,0),FALSE)))</f>
        <v>0.94299999999999995</v>
      </c>
      <c r="BR227" s="15">
        <f>IF($Z227="NN",VLOOKUP("N",ylfactors,MATCH(BR$7,'Proposed Factors'!$J$3:$P$3,0),FALSE),IF('Query Result 1'!$Y227&lt;49,VLOOKUP("YA",ylfactors,MATCH(BR$7,'Proposed Factors'!$J$3:$P$3,0),FALSE),VLOOKUP("YB",ylfactors,MATCH(BR$7,'Proposed Factors'!$J$3:$P$3,0),FALSE)))</f>
        <v>0.78800000000000003</v>
      </c>
      <c r="BS227" s="15"/>
      <c r="BT227" s="15" t="e">
        <f>IF($AA227="NN",1,IF($AA227="YY",VLOOKUP("YY",gsdfactors,MATCH(BT$7,'Proposed Factors'!$J$11:$P$11,0),FALSE),VLOOKUP(CONCATENATE($Z227,$AA227),gsdfactors,MATCH(BT$7,'Proposed Factors'!$J$11:$P$11,0),FALSE)))</f>
        <v>#N/A</v>
      </c>
      <c r="BU227" s="15" t="e">
        <f>IF($AA227="NN",1,IF($AA227="YY",VLOOKUP("YY",gsdfactors,MATCH(BU$7,'Proposed Factors'!$J$11:$P$11,0),FALSE),VLOOKUP(CONCATENATE($Z227,$AA227),gsdfactors,MATCH(BU$7,'Proposed Factors'!$J$11:$P$11,0),FALSE)))</f>
        <v>#N/A</v>
      </c>
      <c r="BV227" s="15" t="e">
        <f>IF($AA227="NN",1,IF($AA227="YY",VLOOKUP("YY",gsdfactors,MATCH(BV$7,'Proposed Factors'!$J$11:$P$11,0),FALSE),VLOOKUP(CONCATENATE($Z227,$AA227),gsdfactors,MATCH(BV$7,'Proposed Factors'!$J$11:$P$11,0),FALSE)))</f>
        <v>#N/A</v>
      </c>
      <c r="BW227" s="15" t="e">
        <f>IF($AA227="NN",1,IF($AA227="YY",VLOOKUP("YY",gsdfactors,MATCH(BW$7,'Proposed Factors'!$J$11:$P$11,0),FALSE),VLOOKUP(CONCATENATE($Z227,$AA227),gsdfactors,MATCH(BW$7,'Proposed Factors'!$J$11:$P$11,0),FALSE)))</f>
        <v>#N/A</v>
      </c>
      <c r="BX227" s="15" t="e">
        <f>IF($AA227="NN",1,IF($AA227="YY",VLOOKUP("YY",gsdfactors,MATCH(BX$7,'Proposed Factors'!$J$11:$P$11,0),FALSE),VLOOKUP(CONCATENATE($Z227,$AA227),gsdfactors,MATCH(BX$7,'Proposed Factors'!$J$11:$P$11,0),FALSE)))</f>
        <v>#N/A</v>
      </c>
      <c r="BZ227" s="55" t="e">
        <f t="shared" si="196"/>
        <v>#N/A</v>
      </c>
      <c r="CA227" s="55" t="e">
        <f t="shared" si="197"/>
        <v>#N/A</v>
      </c>
      <c r="CB227" s="55" t="e">
        <f t="shared" si="198"/>
        <v>#N/A</v>
      </c>
      <c r="CC227" s="55" t="e">
        <f t="shared" si="199"/>
        <v>#N/A</v>
      </c>
      <c r="CD227" s="55" t="e">
        <f t="shared" si="200"/>
        <v>#N/A</v>
      </c>
      <c r="CF227" s="55" t="e">
        <f t="shared" si="201"/>
        <v>#N/A</v>
      </c>
      <c r="CG227" s="55" t="e">
        <f t="shared" si="202"/>
        <v>#N/A</v>
      </c>
      <c r="CH227" s="55" t="e">
        <f t="shared" si="203"/>
        <v>#N/A</v>
      </c>
      <c r="CI227" s="55" t="e">
        <f t="shared" si="204"/>
        <v>#N/A</v>
      </c>
      <c r="CJ227" s="55" t="e">
        <f t="shared" si="205"/>
        <v>#N/A</v>
      </c>
      <c r="CL227" s="55" t="str">
        <f t="shared" si="206"/>
        <v>59MS</v>
      </c>
      <c r="CM227" s="58">
        <f t="shared" si="207"/>
        <v>6.4480763238967042E-4</v>
      </c>
      <c r="CN227" s="58">
        <f t="shared" si="208"/>
        <v>7.3661191089007428E-4</v>
      </c>
      <c r="CO227" s="58">
        <f t="shared" si="209"/>
        <v>6.192982950253864E-4</v>
      </c>
      <c r="CP227" s="58">
        <f t="shared" si="210"/>
        <v>6.0683933100601174E-4</v>
      </c>
      <c r="CQ227" s="58">
        <f t="shared" si="211"/>
        <v>6.4014733027661561E-4</v>
      </c>
      <c r="CR227" s="5">
        <f t="shared" si="240"/>
        <v>1.0172129759777349</v>
      </c>
      <c r="CS227" s="5">
        <f t="shared" si="241"/>
        <v>0.96078818345704997</v>
      </c>
      <c r="CT227" s="5">
        <f t="shared" si="242"/>
        <v>0.81210322648438882</v>
      </c>
      <c r="CU227" s="5">
        <f t="shared" si="243"/>
        <v>0.90779493359178276</v>
      </c>
      <c r="CV227" s="5">
        <f t="shared" si="244"/>
        <v>0.92460548768853223</v>
      </c>
    </row>
    <row r="228" spans="1:100" x14ac:dyDescent="0.25">
      <c r="A228" s="174" t="str">
        <f t="shared" si="212"/>
        <v>NNNN</v>
      </c>
      <c r="B228" s="174" t="str">
        <f t="shared" si="213"/>
        <v>NNNN</v>
      </c>
      <c r="C228" s="29" t="str">
        <f t="shared" si="214"/>
        <v>NN</v>
      </c>
      <c r="D228" s="29" t="str">
        <f t="shared" si="215"/>
        <v>N</v>
      </c>
      <c r="E228" s="29" t="str">
        <f t="shared" si="190"/>
        <v>N</v>
      </c>
      <c r="F228" s="175" t="s">
        <v>5</v>
      </c>
      <c r="G228" s="175" t="s">
        <v>7</v>
      </c>
      <c r="H228" s="175" t="s">
        <v>7</v>
      </c>
      <c r="I228" s="176">
        <v>21</v>
      </c>
      <c r="J228" s="175" t="s">
        <v>5</v>
      </c>
      <c r="K228" s="175" t="s">
        <v>5</v>
      </c>
      <c r="L228" s="176">
        <v>4433</v>
      </c>
      <c r="M228" s="176">
        <v>2059</v>
      </c>
      <c r="N228" s="176">
        <v>3595</v>
      </c>
      <c r="O228" s="176">
        <v>3428</v>
      </c>
      <c r="P228" s="176">
        <v>4301</v>
      </c>
      <c r="Q228" s="1"/>
      <c r="R228" s="13" t="s">
        <v>177</v>
      </c>
      <c r="S228" s="35">
        <v>7060</v>
      </c>
      <c r="T228" s="35">
        <v>2422</v>
      </c>
      <c r="U228" s="35">
        <v>5569</v>
      </c>
      <c r="V228" s="35">
        <v>5452</v>
      </c>
      <c r="W228" s="35">
        <v>6731</v>
      </c>
      <c r="X228" s="35"/>
      <c r="Y228" s="53">
        <f t="shared" si="216"/>
        <v>5</v>
      </c>
      <c r="Z228" s="52" t="str">
        <f t="shared" si="217"/>
        <v>FM</v>
      </c>
      <c r="AA228" s="52" t="str">
        <f t="shared" si="218"/>
        <v>FM</v>
      </c>
      <c r="AB228" s="1"/>
      <c r="AC228" s="128">
        <f t="shared" si="219"/>
        <v>1.960526220788576E-3</v>
      </c>
      <c r="AD228" s="128">
        <f t="shared" si="220"/>
        <v>1.15999613015329E-3</v>
      </c>
      <c r="AE228" s="128">
        <f t="shared" si="221"/>
        <v>1.7823628966389545E-3</v>
      </c>
      <c r="AF228" s="128">
        <f t="shared" si="222"/>
        <v>1.8059432492602489E-3</v>
      </c>
      <c r="AG228" s="128">
        <f t="shared" si="223"/>
        <v>1.9082514083666518E-3</v>
      </c>
      <c r="AI228" s="129">
        <f t="shared" ref="AI228:AM237" si="247">IFERROR(IF($Z228="NN",VLOOKUP(CONCATENATE(AI$7,"NNXXX"),bdfactors,8,FALSE),VLOOKUP(CONCATENATE(AI$7,$Y228,$Z228),bdfactors,8,FALSE)),VLOOKUP(CONCATENATE(AI$7,$Y228,"XX"),bdfactors,8,FALSE))</f>
        <v>1.278</v>
      </c>
      <c r="AJ228" s="51">
        <f t="shared" si="247"/>
        <v>1.1739999999999999</v>
      </c>
      <c r="AK228" s="48">
        <f t="shared" si="247"/>
        <v>1.149</v>
      </c>
      <c r="AL228" s="51">
        <f t="shared" si="247"/>
        <v>1.2030000000000001</v>
      </c>
      <c r="AM228" s="49">
        <f t="shared" si="247"/>
        <v>1.123</v>
      </c>
      <c r="AN228" s="15"/>
      <c r="AO228" s="106">
        <f t="shared" si="191"/>
        <v>1.1839692015478551</v>
      </c>
      <c r="AP228" s="106">
        <f t="shared" si="192"/>
        <v>1.0983109322089355</v>
      </c>
      <c r="AQ228" s="106">
        <f t="shared" si="193"/>
        <v>1.0837475113014665</v>
      </c>
      <c r="AR228" s="106">
        <f t="shared" si="194"/>
        <v>1.134036661589735</v>
      </c>
      <c r="AS228" s="106">
        <f t="shared" si="195"/>
        <v>1.068242759952903</v>
      </c>
      <c r="AT228" s="15"/>
      <c r="AU228" s="106">
        <f t="shared" si="230"/>
        <v>0.18396920154785512</v>
      </c>
      <c r="AV228" s="106">
        <f t="shared" si="231"/>
        <v>9.8310932208935498E-2</v>
      </c>
      <c r="AW228" s="106">
        <f t="shared" si="232"/>
        <v>8.3747511301466515E-2</v>
      </c>
      <c r="AX228" s="106">
        <f t="shared" si="233"/>
        <v>0.13403666158973504</v>
      </c>
      <c r="AY228" s="106">
        <f t="shared" si="234"/>
        <v>6.8242759952902965E-2</v>
      </c>
      <c r="AZ228" s="15"/>
      <c r="BA228" s="106">
        <f t="shared" si="224"/>
        <v>0.18396920154785512</v>
      </c>
      <c r="BB228" s="106">
        <f t="shared" si="225"/>
        <v>9.8310932208935498E-2</v>
      </c>
      <c r="BC228" s="106">
        <f t="shared" si="226"/>
        <v>8.3747511301466515E-2</v>
      </c>
      <c r="BD228" s="107">
        <f t="shared" si="227"/>
        <v>0.13403666158973504</v>
      </c>
      <c r="BE228" s="106">
        <f t="shared" si="228"/>
        <v>6.8242759952902965E-2</v>
      </c>
      <c r="BF228" s="109"/>
      <c r="BG228" s="223" t="str">
        <f t="shared" si="229"/>
        <v>5FM</v>
      </c>
      <c r="BH228" s="106">
        <f t="shared" si="235"/>
        <v>1.1839692015478551</v>
      </c>
      <c r="BI228" s="106">
        <f t="shared" si="236"/>
        <v>1.0983109322089355</v>
      </c>
      <c r="BJ228" s="106">
        <f t="shared" si="237"/>
        <v>1.0837475113014665</v>
      </c>
      <c r="BK228" s="106">
        <f t="shared" si="238"/>
        <v>1.134036661589735</v>
      </c>
      <c r="BL228" s="106">
        <f t="shared" si="239"/>
        <v>1.068242759952903</v>
      </c>
      <c r="BM228" s="109"/>
      <c r="BN228" s="15">
        <f>IF($Z228="NN",VLOOKUP("N",ylfactors,MATCH(BN$7,'Proposed Factors'!$J$3:$P$3,0),FALSE),IF('Query Result 1'!$Y228&lt;49,VLOOKUP("YA",ylfactors,MATCH(BN$7,'Proposed Factors'!$J$3:$P$3,0),FALSE),VLOOKUP("YB",ylfactors,MATCH(BN$7,'Proposed Factors'!$J$3:$P$3,0),FALSE)))</f>
        <v>1</v>
      </c>
      <c r="BO228" s="15">
        <f>IF($Z228="NN",VLOOKUP("N",ylfactors,MATCH(BO$7,'Proposed Factors'!$J$3:$P$3,0),FALSE),IF('Query Result 1'!$Y228&lt;49,VLOOKUP("YA",ylfactors,MATCH(BO$7,'Proposed Factors'!$J$3:$P$3,0),FALSE),VLOOKUP("YB",ylfactors,MATCH(BO$7,'Proposed Factors'!$J$3:$P$3,0),FALSE)))</f>
        <v>1</v>
      </c>
      <c r="BP228" s="15">
        <f>IF($Z228="NN",VLOOKUP("N",ylfactors,MATCH(BP$7,'Proposed Factors'!$J$3:$P$3,0),FALSE),IF('Query Result 1'!$Y228&lt;49,VLOOKUP("YA",ylfactors,MATCH(BP$7,'Proposed Factors'!$J$3:$P$3,0),FALSE),VLOOKUP("YB",ylfactors,MATCH(BP$7,'Proposed Factors'!$J$3:$P$3,0),FALSE)))</f>
        <v>1</v>
      </c>
      <c r="BQ228" s="15">
        <f>IF($Z228="NN",VLOOKUP("N",ylfactors,MATCH(BQ$7,'Proposed Factors'!$J$3:$P$3,0),FALSE),IF('Query Result 1'!$Y228&lt;49,VLOOKUP("YA",ylfactors,MATCH(BQ$7,'Proposed Factors'!$J$3:$P$3,0),FALSE),VLOOKUP("YB",ylfactors,MATCH(BQ$7,'Proposed Factors'!$J$3:$P$3,0),FALSE)))</f>
        <v>1</v>
      </c>
      <c r="BR228" s="15">
        <f>IF($Z228="NN",VLOOKUP("N",ylfactors,MATCH(BR$7,'Proposed Factors'!$J$3:$P$3,0),FALSE),IF('Query Result 1'!$Y228&lt;49,VLOOKUP("YA",ylfactors,MATCH(BR$7,'Proposed Factors'!$J$3:$P$3,0),FALSE),VLOOKUP("YB",ylfactors,MATCH(BR$7,'Proposed Factors'!$J$3:$P$3,0),FALSE)))</f>
        <v>1</v>
      </c>
      <c r="BS228" s="15"/>
      <c r="BT228" s="15" t="e">
        <f>IF($AA228="NN",1,IF($AA228="YY",VLOOKUP("YY",gsdfactors,MATCH(BT$7,'Proposed Factors'!$J$11:$P$11,0),FALSE),VLOOKUP(CONCATENATE($Z228,$AA228),gsdfactors,MATCH(BT$7,'Proposed Factors'!$J$11:$P$11,0),FALSE)))</f>
        <v>#N/A</v>
      </c>
      <c r="BU228" s="15" t="e">
        <f>IF($AA228="NN",1,IF($AA228="YY",VLOOKUP("YY",gsdfactors,MATCH(BU$7,'Proposed Factors'!$J$11:$P$11,0),FALSE),VLOOKUP(CONCATENATE($Z228,$AA228),gsdfactors,MATCH(BU$7,'Proposed Factors'!$J$11:$P$11,0),FALSE)))</f>
        <v>#N/A</v>
      </c>
      <c r="BV228" s="15" t="e">
        <f>IF($AA228="NN",1,IF($AA228="YY",VLOOKUP("YY",gsdfactors,MATCH(BV$7,'Proposed Factors'!$J$11:$P$11,0),FALSE),VLOOKUP(CONCATENATE($Z228,$AA228),gsdfactors,MATCH(BV$7,'Proposed Factors'!$J$11:$P$11,0),FALSE)))</f>
        <v>#N/A</v>
      </c>
      <c r="BW228" s="15" t="e">
        <f>IF($AA228="NN",1,IF($AA228="YY",VLOOKUP("YY",gsdfactors,MATCH(BW$7,'Proposed Factors'!$J$11:$P$11,0),FALSE),VLOOKUP(CONCATENATE($Z228,$AA228),gsdfactors,MATCH(BW$7,'Proposed Factors'!$J$11:$P$11,0),FALSE)))</f>
        <v>#N/A</v>
      </c>
      <c r="BX228" s="15" t="e">
        <f>IF($AA228="NN",1,IF($AA228="YY",VLOOKUP("YY",gsdfactors,MATCH(BX$7,'Proposed Factors'!$J$11:$P$11,0),FALSE),VLOOKUP(CONCATENATE($Z228,$AA228),gsdfactors,MATCH(BX$7,'Proposed Factors'!$J$11:$P$11,0),FALSE)))</f>
        <v>#N/A</v>
      </c>
      <c r="BZ228" s="55" t="e">
        <f t="shared" si="196"/>
        <v>#N/A</v>
      </c>
      <c r="CA228" s="55" t="e">
        <f t="shared" si="197"/>
        <v>#N/A</v>
      </c>
      <c r="CB228" s="55" t="e">
        <f t="shared" si="198"/>
        <v>#N/A</v>
      </c>
      <c r="CC228" s="55" t="e">
        <f t="shared" si="199"/>
        <v>#N/A</v>
      </c>
      <c r="CD228" s="55" t="e">
        <f t="shared" si="200"/>
        <v>#N/A</v>
      </c>
      <c r="CF228" s="55" t="e">
        <f t="shared" si="201"/>
        <v>#N/A</v>
      </c>
      <c r="CG228" s="55" t="e">
        <f t="shared" si="202"/>
        <v>#N/A</v>
      </c>
      <c r="CH228" s="55" t="e">
        <f t="shared" si="203"/>
        <v>#N/A</v>
      </c>
      <c r="CI228" s="55" t="e">
        <f t="shared" si="204"/>
        <v>#N/A</v>
      </c>
      <c r="CJ228" s="55" t="e">
        <f t="shared" si="205"/>
        <v>#N/A</v>
      </c>
      <c r="CL228" s="55" t="str">
        <f t="shared" si="206"/>
        <v>5FM</v>
      </c>
      <c r="CM228" s="58">
        <f t="shared" si="207"/>
        <v>1.960526220788576E-3</v>
      </c>
      <c r="CN228" s="58">
        <f t="shared" si="208"/>
        <v>1.15999613015329E-3</v>
      </c>
      <c r="CO228" s="58">
        <f t="shared" si="209"/>
        <v>1.7823628966389545E-3</v>
      </c>
      <c r="CP228" s="58">
        <f t="shared" si="210"/>
        <v>1.8059432492602489E-3</v>
      </c>
      <c r="CQ228" s="58">
        <f t="shared" si="211"/>
        <v>1.9082514083666518E-3</v>
      </c>
      <c r="CR228" s="5">
        <f t="shared" si="240"/>
        <v>1.1839692015478551</v>
      </c>
      <c r="CS228" s="5">
        <f t="shared" si="241"/>
        <v>1.0983109322089355</v>
      </c>
      <c r="CT228" s="5">
        <f t="shared" si="242"/>
        <v>1.0837475113014665</v>
      </c>
      <c r="CU228" s="5">
        <f t="shared" si="243"/>
        <v>1.134036661589735</v>
      </c>
      <c r="CV228" s="5">
        <f t="shared" si="244"/>
        <v>1.068242759952903</v>
      </c>
    </row>
    <row r="229" spans="1:100" x14ac:dyDescent="0.25">
      <c r="A229" s="174" t="str">
        <f t="shared" si="212"/>
        <v>NNNN</v>
      </c>
      <c r="B229" s="174" t="str">
        <f t="shared" si="213"/>
        <v>NNNN</v>
      </c>
      <c r="C229" s="29" t="str">
        <f t="shared" si="214"/>
        <v>NN</v>
      </c>
      <c r="D229" s="29" t="str">
        <f t="shared" si="215"/>
        <v>N</v>
      </c>
      <c r="E229" s="29" t="str">
        <f t="shared" si="190"/>
        <v>N</v>
      </c>
      <c r="F229" s="175" t="s">
        <v>5</v>
      </c>
      <c r="G229" s="175" t="s">
        <v>7</v>
      </c>
      <c r="H229" s="175" t="s">
        <v>7</v>
      </c>
      <c r="I229" s="176">
        <v>22</v>
      </c>
      <c r="J229" s="175" t="s">
        <v>5</v>
      </c>
      <c r="K229" s="175" t="s">
        <v>5</v>
      </c>
      <c r="L229" s="176">
        <v>4566</v>
      </c>
      <c r="M229" s="176">
        <v>2117</v>
      </c>
      <c r="N229" s="176">
        <v>3707</v>
      </c>
      <c r="O229" s="176">
        <v>3562</v>
      </c>
      <c r="P229" s="176">
        <v>4415</v>
      </c>
      <c r="Q229" s="1"/>
      <c r="R229" s="13" t="s">
        <v>261</v>
      </c>
      <c r="S229" s="35">
        <v>14256</v>
      </c>
      <c r="T229" s="35">
        <v>7819</v>
      </c>
      <c r="U229" s="35">
        <v>11466</v>
      </c>
      <c r="V229" s="35">
        <v>11044</v>
      </c>
      <c r="W229" s="35">
        <v>13983</v>
      </c>
      <c r="X229" s="35"/>
      <c r="Y229" s="53">
        <f t="shared" si="216"/>
        <v>5</v>
      </c>
      <c r="Z229" s="52" t="str">
        <f t="shared" si="217"/>
        <v>FS</v>
      </c>
      <c r="AA229" s="52" t="str">
        <f t="shared" si="218"/>
        <v>FS</v>
      </c>
      <c r="AB229" s="1"/>
      <c r="AC229" s="128">
        <f t="shared" si="219"/>
        <v>3.9588189523458838E-3</v>
      </c>
      <c r="AD229" s="128">
        <f t="shared" si="220"/>
        <v>3.7448429982116327E-3</v>
      </c>
      <c r="AE229" s="128">
        <f t="shared" si="221"/>
        <v>3.6697024551736851E-3</v>
      </c>
      <c r="AF229" s="128">
        <f t="shared" si="222"/>
        <v>3.6582606832043633E-3</v>
      </c>
      <c r="AG229" s="128">
        <f t="shared" si="223"/>
        <v>3.9642073158803887E-3</v>
      </c>
      <c r="AI229" s="129">
        <f t="shared" si="247"/>
        <v>1.3560000000000001</v>
      </c>
      <c r="AJ229" s="51">
        <f t="shared" si="247"/>
        <v>1.2769999999999999</v>
      </c>
      <c r="AK229" s="48">
        <f t="shared" si="247"/>
        <v>1.153</v>
      </c>
      <c r="AL229" s="51">
        <f t="shared" si="247"/>
        <v>1.3260000000000001</v>
      </c>
      <c r="AM229" s="49">
        <f t="shared" si="247"/>
        <v>1.1559999999999999</v>
      </c>
      <c r="AN229" s="15"/>
      <c r="AO229" s="106">
        <f t="shared" si="191"/>
        <v>1.2562302326282409</v>
      </c>
      <c r="AP229" s="106">
        <f t="shared" si="192"/>
        <v>1.1946704092255627</v>
      </c>
      <c r="AQ229" s="106">
        <f t="shared" si="193"/>
        <v>1.0875203485905927</v>
      </c>
      <c r="AR229" s="106">
        <f t="shared" si="194"/>
        <v>1.2499855471886854</v>
      </c>
      <c r="AS229" s="106">
        <f t="shared" si="195"/>
        <v>1.0996336870040568</v>
      </c>
      <c r="AT229" s="15"/>
      <c r="AU229" s="106">
        <f t="shared" si="230"/>
        <v>0.25623023262824085</v>
      </c>
      <c r="AV229" s="106">
        <f t="shared" si="231"/>
        <v>0.19467040922556267</v>
      </c>
      <c r="AW229" s="106">
        <f t="shared" si="232"/>
        <v>8.7520348590592656E-2</v>
      </c>
      <c r="AX229" s="106">
        <f t="shared" si="233"/>
        <v>0.24998554718868538</v>
      </c>
      <c r="AY229" s="106">
        <f t="shared" si="234"/>
        <v>9.9633687004056837E-2</v>
      </c>
      <c r="AZ229" s="15"/>
      <c r="BA229" s="106">
        <f t="shared" si="224"/>
        <v>0.25623023262824085</v>
      </c>
      <c r="BB229" s="106">
        <f t="shared" si="225"/>
        <v>0.19467040922556267</v>
      </c>
      <c r="BC229" s="106">
        <f t="shared" si="226"/>
        <v>8.7520348590592656E-2</v>
      </c>
      <c r="BD229" s="107">
        <f t="shared" si="227"/>
        <v>0.24998554718868538</v>
      </c>
      <c r="BE229" s="106">
        <f t="shared" si="228"/>
        <v>9.9633687004056837E-2</v>
      </c>
      <c r="BF229" s="109"/>
      <c r="BG229" s="223" t="str">
        <f t="shared" si="229"/>
        <v>5FS</v>
      </c>
      <c r="BH229" s="106">
        <f t="shared" si="235"/>
        <v>1.2562302326282409</v>
      </c>
      <c r="BI229" s="106">
        <f t="shared" si="236"/>
        <v>1.1946704092255627</v>
      </c>
      <c r="BJ229" s="106">
        <f t="shared" si="237"/>
        <v>1.0875203485905927</v>
      </c>
      <c r="BK229" s="106">
        <f t="shared" si="238"/>
        <v>1.2499855471886854</v>
      </c>
      <c r="BL229" s="106">
        <f t="shared" si="239"/>
        <v>1.0996336870040568</v>
      </c>
      <c r="BM229" s="109"/>
      <c r="BN229" s="15">
        <f>IF($Z229="NN",VLOOKUP("N",ylfactors,MATCH(BN$7,'Proposed Factors'!$J$3:$P$3,0),FALSE),IF('Query Result 1'!$Y229&lt;49,VLOOKUP("YA",ylfactors,MATCH(BN$7,'Proposed Factors'!$J$3:$P$3,0),FALSE),VLOOKUP("YB",ylfactors,MATCH(BN$7,'Proposed Factors'!$J$3:$P$3,0),FALSE)))</f>
        <v>1</v>
      </c>
      <c r="BO229" s="15">
        <f>IF($Z229="NN",VLOOKUP("N",ylfactors,MATCH(BO$7,'Proposed Factors'!$J$3:$P$3,0),FALSE),IF('Query Result 1'!$Y229&lt;49,VLOOKUP("YA",ylfactors,MATCH(BO$7,'Proposed Factors'!$J$3:$P$3,0),FALSE),VLOOKUP("YB",ylfactors,MATCH(BO$7,'Proposed Factors'!$J$3:$P$3,0),FALSE)))</f>
        <v>1</v>
      </c>
      <c r="BP229" s="15">
        <f>IF($Z229="NN",VLOOKUP("N",ylfactors,MATCH(BP$7,'Proposed Factors'!$J$3:$P$3,0),FALSE),IF('Query Result 1'!$Y229&lt;49,VLOOKUP("YA",ylfactors,MATCH(BP$7,'Proposed Factors'!$J$3:$P$3,0),FALSE),VLOOKUP("YB",ylfactors,MATCH(BP$7,'Proposed Factors'!$J$3:$P$3,0),FALSE)))</f>
        <v>1</v>
      </c>
      <c r="BQ229" s="15">
        <f>IF($Z229="NN",VLOOKUP("N",ylfactors,MATCH(BQ$7,'Proposed Factors'!$J$3:$P$3,0),FALSE),IF('Query Result 1'!$Y229&lt;49,VLOOKUP("YA",ylfactors,MATCH(BQ$7,'Proposed Factors'!$J$3:$P$3,0),FALSE),VLOOKUP("YB",ylfactors,MATCH(BQ$7,'Proposed Factors'!$J$3:$P$3,0),FALSE)))</f>
        <v>1</v>
      </c>
      <c r="BR229" s="15">
        <f>IF($Z229="NN",VLOOKUP("N",ylfactors,MATCH(BR$7,'Proposed Factors'!$J$3:$P$3,0),FALSE),IF('Query Result 1'!$Y229&lt;49,VLOOKUP("YA",ylfactors,MATCH(BR$7,'Proposed Factors'!$J$3:$P$3,0),FALSE),VLOOKUP("YB",ylfactors,MATCH(BR$7,'Proposed Factors'!$J$3:$P$3,0),FALSE)))</f>
        <v>1</v>
      </c>
      <c r="BS229" s="15"/>
      <c r="BT229" s="15" t="e">
        <f>IF($AA229="NN",1,IF($AA229="YY",VLOOKUP("YY",gsdfactors,MATCH(BT$7,'Proposed Factors'!$J$11:$P$11,0),FALSE),VLOOKUP(CONCATENATE($Z229,$AA229),gsdfactors,MATCH(BT$7,'Proposed Factors'!$J$11:$P$11,0),FALSE)))</f>
        <v>#N/A</v>
      </c>
      <c r="BU229" s="15" t="e">
        <f>IF($AA229="NN",1,IF($AA229="YY",VLOOKUP("YY",gsdfactors,MATCH(BU$7,'Proposed Factors'!$J$11:$P$11,0),FALSE),VLOOKUP(CONCATENATE($Z229,$AA229),gsdfactors,MATCH(BU$7,'Proposed Factors'!$J$11:$P$11,0),FALSE)))</f>
        <v>#N/A</v>
      </c>
      <c r="BV229" s="15" t="e">
        <f>IF($AA229="NN",1,IF($AA229="YY",VLOOKUP("YY",gsdfactors,MATCH(BV$7,'Proposed Factors'!$J$11:$P$11,0),FALSE),VLOOKUP(CONCATENATE($Z229,$AA229),gsdfactors,MATCH(BV$7,'Proposed Factors'!$J$11:$P$11,0),FALSE)))</f>
        <v>#N/A</v>
      </c>
      <c r="BW229" s="15" t="e">
        <f>IF($AA229="NN",1,IF($AA229="YY",VLOOKUP("YY",gsdfactors,MATCH(BW$7,'Proposed Factors'!$J$11:$P$11,0),FALSE),VLOOKUP(CONCATENATE($Z229,$AA229),gsdfactors,MATCH(BW$7,'Proposed Factors'!$J$11:$P$11,0),FALSE)))</f>
        <v>#N/A</v>
      </c>
      <c r="BX229" s="15" t="e">
        <f>IF($AA229="NN",1,IF($AA229="YY",VLOOKUP("YY",gsdfactors,MATCH(BX$7,'Proposed Factors'!$J$11:$P$11,0),FALSE),VLOOKUP(CONCATENATE($Z229,$AA229),gsdfactors,MATCH(BX$7,'Proposed Factors'!$J$11:$P$11,0),FALSE)))</f>
        <v>#N/A</v>
      </c>
      <c r="BZ229" s="55" t="e">
        <f t="shared" si="196"/>
        <v>#N/A</v>
      </c>
      <c r="CA229" s="55" t="e">
        <f t="shared" si="197"/>
        <v>#N/A</v>
      </c>
      <c r="CB229" s="55" t="e">
        <f t="shared" si="198"/>
        <v>#N/A</v>
      </c>
      <c r="CC229" s="55" t="e">
        <f t="shared" si="199"/>
        <v>#N/A</v>
      </c>
      <c r="CD229" s="55" t="e">
        <f t="shared" si="200"/>
        <v>#N/A</v>
      </c>
      <c r="CF229" s="55" t="e">
        <f t="shared" si="201"/>
        <v>#N/A</v>
      </c>
      <c r="CG229" s="55" t="e">
        <f t="shared" si="202"/>
        <v>#N/A</v>
      </c>
      <c r="CH229" s="55" t="e">
        <f t="shared" si="203"/>
        <v>#N/A</v>
      </c>
      <c r="CI229" s="55" t="e">
        <f t="shared" si="204"/>
        <v>#N/A</v>
      </c>
      <c r="CJ229" s="55" t="e">
        <f t="shared" si="205"/>
        <v>#N/A</v>
      </c>
      <c r="CL229" s="55" t="str">
        <f t="shared" si="206"/>
        <v>5FS</v>
      </c>
      <c r="CM229" s="58">
        <f t="shared" si="207"/>
        <v>3.9588189523458838E-3</v>
      </c>
      <c r="CN229" s="58">
        <f t="shared" si="208"/>
        <v>3.7448429982116327E-3</v>
      </c>
      <c r="CO229" s="58">
        <f t="shared" si="209"/>
        <v>3.6697024551736851E-3</v>
      </c>
      <c r="CP229" s="58">
        <f t="shared" si="210"/>
        <v>3.6582606832043633E-3</v>
      </c>
      <c r="CQ229" s="58">
        <f t="shared" si="211"/>
        <v>3.9642073158803887E-3</v>
      </c>
      <c r="CR229" s="5">
        <f t="shared" si="240"/>
        <v>1.2562302326282409</v>
      </c>
      <c r="CS229" s="5">
        <f t="shared" si="241"/>
        <v>1.1946704092255627</v>
      </c>
      <c r="CT229" s="5">
        <f t="shared" si="242"/>
        <v>1.0875203485905927</v>
      </c>
      <c r="CU229" s="5">
        <f t="shared" si="243"/>
        <v>1.2499855471886854</v>
      </c>
      <c r="CV229" s="5">
        <f t="shared" si="244"/>
        <v>1.0996336870040568</v>
      </c>
    </row>
    <row r="230" spans="1:100" x14ac:dyDescent="0.25">
      <c r="A230" s="174" t="str">
        <f t="shared" si="212"/>
        <v>NNNN</v>
      </c>
      <c r="B230" s="174" t="str">
        <f t="shared" si="213"/>
        <v>NNNN</v>
      </c>
      <c r="C230" s="29" t="str">
        <f t="shared" si="214"/>
        <v>NN</v>
      </c>
      <c r="D230" s="29" t="str">
        <f t="shared" si="215"/>
        <v>N</v>
      </c>
      <c r="E230" s="29" t="str">
        <f t="shared" si="190"/>
        <v>N</v>
      </c>
      <c r="F230" s="175" t="s">
        <v>5</v>
      </c>
      <c r="G230" s="175" t="s">
        <v>7</v>
      </c>
      <c r="H230" s="175" t="s">
        <v>7</v>
      </c>
      <c r="I230" s="176">
        <v>22</v>
      </c>
      <c r="J230" s="175" t="s">
        <v>9</v>
      </c>
      <c r="K230" s="175" t="s">
        <v>5</v>
      </c>
      <c r="L230" s="176">
        <v>1</v>
      </c>
      <c r="M230" s="176">
        <v>0</v>
      </c>
      <c r="N230" s="176">
        <v>0</v>
      </c>
      <c r="O230" s="176">
        <v>0</v>
      </c>
      <c r="P230" s="176">
        <v>0</v>
      </c>
      <c r="Q230" s="1"/>
      <c r="R230" s="13" t="s">
        <v>345</v>
      </c>
      <c r="S230" s="35">
        <v>4080</v>
      </c>
      <c r="T230" s="35">
        <v>1176</v>
      </c>
      <c r="U230" s="35">
        <v>2817</v>
      </c>
      <c r="V230" s="35">
        <v>2689</v>
      </c>
      <c r="W230" s="35">
        <v>3804</v>
      </c>
      <c r="X230" s="35"/>
      <c r="Y230" s="53">
        <f t="shared" si="216"/>
        <v>5</v>
      </c>
      <c r="Z230" s="52" t="str">
        <f t="shared" si="217"/>
        <v>MM</v>
      </c>
      <c r="AA230" s="52" t="str">
        <f t="shared" si="218"/>
        <v>MM</v>
      </c>
      <c r="AB230" s="1"/>
      <c r="AC230" s="128">
        <f t="shared" si="219"/>
        <v>1.1329953230619532E-3</v>
      </c>
      <c r="AD230" s="128">
        <f t="shared" si="220"/>
        <v>5.6323511521893849E-4</v>
      </c>
      <c r="AE230" s="128">
        <f t="shared" si="221"/>
        <v>9.0158309926951607E-4</v>
      </c>
      <c r="AF230" s="128">
        <f t="shared" si="222"/>
        <v>8.9071559010653139E-4</v>
      </c>
      <c r="AG230" s="128">
        <f t="shared" si="223"/>
        <v>1.0784412951161408E-3</v>
      </c>
      <c r="AI230" s="129">
        <f t="shared" si="247"/>
        <v>1.409</v>
      </c>
      <c r="AJ230" s="51">
        <f t="shared" si="247"/>
        <v>1.27</v>
      </c>
      <c r="AK230" s="48">
        <f t="shared" si="247"/>
        <v>1.2669999999999999</v>
      </c>
      <c r="AL230" s="51">
        <f t="shared" si="247"/>
        <v>1.4</v>
      </c>
      <c r="AM230" s="49">
        <f t="shared" si="247"/>
        <v>1.296</v>
      </c>
      <c r="AN230" s="15"/>
      <c r="AO230" s="106">
        <f t="shared" si="191"/>
        <v>1.3053306768238873</v>
      </c>
      <c r="AP230" s="106">
        <f t="shared" si="192"/>
        <v>1.1881217069040444</v>
      </c>
      <c r="AQ230" s="106">
        <f t="shared" si="193"/>
        <v>1.1950462113306859</v>
      </c>
      <c r="AR230" s="106">
        <f t="shared" si="194"/>
        <v>1.3197434133213872</v>
      </c>
      <c r="AS230" s="106">
        <f t="shared" si="195"/>
        <v>1.2328073169180431</v>
      </c>
      <c r="AT230" s="15"/>
      <c r="AU230" s="106">
        <f t="shared" si="230"/>
        <v>0.30533067682388726</v>
      </c>
      <c r="AV230" s="106">
        <f t="shared" si="231"/>
        <v>0.18812170690404439</v>
      </c>
      <c r="AW230" s="106">
        <f t="shared" si="232"/>
        <v>0.19504621133068589</v>
      </c>
      <c r="AX230" s="106">
        <f t="shared" si="233"/>
        <v>0.31974341332138723</v>
      </c>
      <c r="AY230" s="106">
        <f t="shared" si="234"/>
        <v>0.23280731691804313</v>
      </c>
      <c r="AZ230" s="15"/>
      <c r="BA230" s="106">
        <f t="shared" si="224"/>
        <v>0.30533067682388726</v>
      </c>
      <c r="BB230" s="106">
        <f t="shared" si="225"/>
        <v>0.18812170690404439</v>
      </c>
      <c r="BC230" s="106">
        <f t="shared" si="226"/>
        <v>0.19504621133068589</v>
      </c>
      <c r="BD230" s="107">
        <f t="shared" si="227"/>
        <v>0.31974341332138723</v>
      </c>
      <c r="BE230" s="106">
        <f t="shared" si="228"/>
        <v>0.23280731691804313</v>
      </c>
      <c r="BF230" s="109"/>
      <c r="BG230" s="223" t="str">
        <f t="shared" si="229"/>
        <v>5MM</v>
      </c>
      <c r="BH230" s="106">
        <f t="shared" si="235"/>
        <v>1.3053306768238873</v>
      </c>
      <c r="BI230" s="106">
        <f t="shared" si="236"/>
        <v>1.1881217069040444</v>
      </c>
      <c r="BJ230" s="106">
        <f t="shared" si="237"/>
        <v>1.1950462113306859</v>
      </c>
      <c r="BK230" s="106">
        <f t="shared" si="238"/>
        <v>1.3197434133213872</v>
      </c>
      <c r="BL230" s="106">
        <f t="shared" si="239"/>
        <v>1.2328073169180431</v>
      </c>
      <c r="BM230" s="109"/>
      <c r="BN230" s="15">
        <f>IF($Z230="NN",VLOOKUP("N",ylfactors,MATCH(BN$7,'Proposed Factors'!$J$3:$P$3,0),FALSE),IF('Query Result 1'!$Y230&lt;49,VLOOKUP("YA",ylfactors,MATCH(BN$7,'Proposed Factors'!$J$3:$P$3,0),FALSE),VLOOKUP("YB",ylfactors,MATCH(BN$7,'Proposed Factors'!$J$3:$P$3,0),FALSE)))</f>
        <v>1</v>
      </c>
      <c r="BO230" s="15">
        <f>IF($Z230="NN",VLOOKUP("N",ylfactors,MATCH(BO$7,'Proposed Factors'!$J$3:$P$3,0),FALSE),IF('Query Result 1'!$Y230&lt;49,VLOOKUP("YA",ylfactors,MATCH(BO$7,'Proposed Factors'!$J$3:$P$3,0),FALSE),VLOOKUP("YB",ylfactors,MATCH(BO$7,'Proposed Factors'!$J$3:$P$3,0),FALSE)))</f>
        <v>1</v>
      </c>
      <c r="BP230" s="15">
        <f>IF($Z230="NN",VLOOKUP("N",ylfactors,MATCH(BP$7,'Proposed Factors'!$J$3:$P$3,0),FALSE),IF('Query Result 1'!$Y230&lt;49,VLOOKUP("YA",ylfactors,MATCH(BP$7,'Proposed Factors'!$J$3:$P$3,0),FALSE),VLOOKUP("YB",ylfactors,MATCH(BP$7,'Proposed Factors'!$J$3:$P$3,0),FALSE)))</f>
        <v>1</v>
      </c>
      <c r="BQ230" s="15">
        <f>IF($Z230="NN",VLOOKUP("N",ylfactors,MATCH(BQ$7,'Proposed Factors'!$J$3:$P$3,0),FALSE),IF('Query Result 1'!$Y230&lt;49,VLOOKUP("YA",ylfactors,MATCH(BQ$7,'Proposed Factors'!$J$3:$P$3,0),FALSE),VLOOKUP("YB",ylfactors,MATCH(BQ$7,'Proposed Factors'!$J$3:$P$3,0),FALSE)))</f>
        <v>1</v>
      </c>
      <c r="BR230" s="15">
        <f>IF($Z230="NN",VLOOKUP("N",ylfactors,MATCH(BR$7,'Proposed Factors'!$J$3:$P$3,0),FALSE),IF('Query Result 1'!$Y230&lt;49,VLOOKUP("YA",ylfactors,MATCH(BR$7,'Proposed Factors'!$J$3:$P$3,0),FALSE),VLOOKUP("YB",ylfactors,MATCH(BR$7,'Proposed Factors'!$J$3:$P$3,0),FALSE)))</f>
        <v>1</v>
      </c>
      <c r="BS230" s="15"/>
      <c r="BT230" s="15" t="e">
        <f>IF($AA230="NN",1,IF($AA230="YY",VLOOKUP("YY",gsdfactors,MATCH(BT$7,'Proposed Factors'!$J$11:$P$11,0),FALSE),VLOOKUP(CONCATENATE($Z230,$AA230),gsdfactors,MATCH(BT$7,'Proposed Factors'!$J$11:$P$11,0),FALSE)))</f>
        <v>#N/A</v>
      </c>
      <c r="BU230" s="15" t="e">
        <f>IF($AA230="NN",1,IF($AA230="YY",VLOOKUP("YY",gsdfactors,MATCH(BU$7,'Proposed Factors'!$J$11:$P$11,0),FALSE),VLOOKUP(CONCATENATE($Z230,$AA230),gsdfactors,MATCH(BU$7,'Proposed Factors'!$J$11:$P$11,0),FALSE)))</f>
        <v>#N/A</v>
      </c>
      <c r="BV230" s="15" t="e">
        <f>IF($AA230="NN",1,IF($AA230="YY",VLOOKUP("YY",gsdfactors,MATCH(BV$7,'Proposed Factors'!$J$11:$P$11,0),FALSE),VLOOKUP(CONCATENATE($Z230,$AA230),gsdfactors,MATCH(BV$7,'Proposed Factors'!$J$11:$P$11,0),FALSE)))</f>
        <v>#N/A</v>
      </c>
      <c r="BW230" s="15" t="e">
        <f>IF($AA230="NN",1,IF($AA230="YY",VLOOKUP("YY",gsdfactors,MATCH(BW$7,'Proposed Factors'!$J$11:$P$11,0),FALSE),VLOOKUP(CONCATENATE($Z230,$AA230),gsdfactors,MATCH(BW$7,'Proposed Factors'!$J$11:$P$11,0),FALSE)))</f>
        <v>#N/A</v>
      </c>
      <c r="BX230" s="15" t="e">
        <f>IF($AA230="NN",1,IF($AA230="YY",VLOOKUP("YY",gsdfactors,MATCH(BX$7,'Proposed Factors'!$J$11:$P$11,0),FALSE),VLOOKUP(CONCATENATE($Z230,$AA230),gsdfactors,MATCH(BX$7,'Proposed Factors'!$J$11:$P$11,0),FALSE)))</f>
        <v>#N/A</v>
      </c>
      <c r="BZ230" s="55" t="e">
        <f t="shared" si="196"/>
        <v>#N/A</v>
      </c>
      <c r="CA230" s="55" t="e">
        <f t="shared" si="197"/>
        <v>#N/A</v>
      </c>
      <c r="CB230" s="55" t="e">
        <f t="shared" si="198"/>
        <v>#N/A</v>
      </c>
      <c r="CC230" s="55" t="e">
        <f t="shared" si="199"/>
        <v>#N/A</v>
      </c>
      <c r="CD230" s="55" t="e">
        <f t="shared" si="200"/>
        <v>#N/A</v>
      </c>
      <c r="CF230" s="55" t="e">
        <f t="shared" si="201"/>
        <v>#N/A</v>
      </c>
      <c r="CG230" s="55" t="e">
        <f t="shared" si="202"/>
        <v>#N/A</v>
      </c>
      <c r="CH230" s="55" t="e">
        <f t="shared" si="203"/>
        <v>#N/A</v>
      </c>
      <c r="CI230" s="55" t="e">
        <f t="shared" si="204"/>
        <v>#N/A</v>
      </c>
      <c r="CJ230" s="55" t="e">
        <f t="shared" si="205"/>
        <v>#N/A</v>
      </c>
      <c r="CL230" s="55" t="str">
        <f t="shared" si="206"/>
        <v>5MM</v>
      </c>
      <c r="CM230" s="58">
        <f t="shared" si="207"/>
        <v>1.1329953230619532E-3</v>
      </c>
      <c r="CN230" s="58">
        <f t="shared" si="208"/>
        <v>5.6323511521893849E-4</v>
      </c>
      <c r="CO230" s="58">
        <f t="shared" si="209"/>
        <v>9.0158309926951607E-4</v>
      </c>
      <c r="CP230" s="58">
        <f t="shared" si="210"/>
        <v>8.9071559010653139E-4</v>
      </c>
      <c r="CQ230" s="58">
        <f t="shared" si="211"/>
        <v>1.0784412951161408E-3</v>
      </c>
      <c r="CR230" s="5">
        <f t="shared" si="240"/>
        <v>1.3053306768238873</v>
      </c>
      <c r="CS230" s="5">
        <f t="shared" si="241"/>
        <v>1.1881217069040444</v>
      </c>
      <c r="CT230" s="5">
        <f t="shared" si="242"/>
        <v>1.1950462113306859</v>
      </c>
      <c r="CU230" s="5">
        <f t="shared" si="243"/>
        <v>1.3197434133213872</v>
      </c>
      <c r="CV230" s="5">
        <f t="shared" si="244"/>
        <v>1.2328073169180431</v>
      </c>
    </row>
    <row r="231" spans="1:100" x14ac:dyDescent="0.25">
      <c r="A231" s="174" t="str">
        <f t="shared" si="212"/>
        <v>NNNN</v>
      </c>
      <c r="B231" s="174" t="str">
        <f t="shared" si="213"/>
        <v>NNNN</v>
      </c>
      <c r="C231" s="29" t="str">
        <f t="shared" si="214"/>
        <v>NN</v>
      </c>
      <c r="D231" s="29" t="str">
        <f t="shared" si="215"/>
        <v>N</v>
      </c>
      <c r="E231" s="29" t="str">
        <f t="shared" si="190"/>
        <v>N</v>
      </c>
      <c r="F231" s="175" t="s">
        <v>5</v>
      </c>
      <c r="G231" s="175" t="s">
        <v>7</v>
      </c>
      <c r="H231" s="175" t="s">
        <v>7</v>
      </c>
      <c r="I231" s="176">
        <v>23</v>
      </c>
      <c r="J231" s="175" t="s">
        <v>5</v>
      </c>
      <c r="K231" s="175" t="s">
        <v>5</v>
      </c>
      <c r="L231" s="176">
        <v>4978</v>
      </c>
      <c r="M231" s="176">
        <v>2302</v>
      </c>
      <c r="N231" s="176">
        <v>4103</v>
      </c>
      <c r="O231" s="176">
        <v>3930</v>
      </c>
      <c r="P231" s="176">
        <v>4821</v>
      </c>
      <c r="Q231" s="1"/>
      <c r="R231" s="13" t="s">
        <v>429</v>
      </c>
      <c r="S231" s="35">
        <v>12977</v>
      </c>
      <c r="T231" s="35">
        <v>6797</v>
      </c>
      <c r="U231" s="35">
        <v>9204</v>
      </c>
      <c r="V231" s="35">
        <v>8629</v>
      </c>
      <c r="W231" s="35">
        <v>12609</v>
      </c>
      <c r="X231" s="35"/>
      <c r="Y231" s="53">
        <f t="shared" si="216"/>
        <v>5</v>
      </c>
      <c r="Z231" s="52" t="str">
        <f t="shared" si="217"/>
        <v>MS</v>
      </c>
      <c r="AA231" s="52" t="str">
        <f t="shared" si="218"/>
        <v>MS</v>
      </c>
      <c r="AB231" s="1"/>
      <c r="AC231" s="128">
        <f t="shared" si="219"/>
        <v>3.603647134160531E-3</v>
      </c>
      <c r="AD231" s="128">
        <f t="shared" si="220"/>
        <v>3.2553648623666028E-3</v>
      </c>
      <c r="AE231" s="128">
        <f t="shared" si="221"/>
        <v>2.9457475490509855E-3</v>
      </c>
      <c r="AF231" s="128">
        <f t="shared" si="222"/>
        <v>2.8583059974076831E-3</v>
      </c>
      <c r="AG231" s="128">
        <f t="shared" si="223"/>
        <v>3.5746756808936434E-3</v>
      </c>
      <c r="AI231" s="129">
        <f t="shared" si="247"/>
        <v>1.466</v>
      </c>
      <c r="AJ231" s="51">
        <f t="shared" si="247"/>
        <v>1.4490000000000001</v>
      </c>
      <c r="AK231" s="48">
        <f t="shared" si="247"/>
        <v>1.27</v>
      </c>
      <c r="AL231" s="51">
        <f t="shared" si="247"/>
        <v>1.4610000000000001</v>
      </c>
      <c r="AM231" s="49">
        <f t="shared" si="247"/>
        <v>1.4039999999999999</v>
      </c>
      <c r="AN231" s="15"/>
      <c r="AO231" s="106">
        <f t="shared" si="191"/>
        <v>1.358136814921092</v>
      </c>
      <c r="AP231" s="106">
        <f t="shared" si="192"/>
        <v>1.3555813805542996</v>
      </c>
      <c r="AQ231" s="106">
        <f t="shared" si="193"/>
        <v>1.1978758392975306</v>
      </c>
      <c r="AR231" s="106">
        <f t="shared" si="194"/>
        <v>1.3772465191875336</v>
      </c>
      <c r="AS231" s="106">
        <f t="shared" si="195"/>
        <v>1.3355412599945464</v>
      </c>
      <c r="AT231" s="15"/>
      <c r="AU231" s="106">
        <f t="shared" si="230"/>
        <v>0.35813681492109195</v>
      </c>
      <c r="AV231" s="106">
        <f t="shared" si="231"/>
        <v>0.35558138055429955</v>
      </c>
      <c r="AW231" s="106">
        <f t="shared" si="232"/>
        <v>0.19787583929753061</v>
      </c>
      <c r="AX231" s="106">
        <f t="shared" si="233"/>
        <v>0.3772465191875336</v>
      </c>
      <c r="AY231" s="106">
        <f t="shared" si="234"/>
        <v>0.33554125999454643</v>
      </c>
      <c r="AZ231" s="15"/>
      <c r="BA231" s="106">
        <f t="shared" si="224"/>
        <v>0.35813681492109195</v>
      </c>
      <c r="BB231" s="106">
        <f t="shared" si="225"/>
        <v>0.35558138055429955</v>
      </c>
      <c r="BC231" s="106">
        <f t="shared" si="226"/>
        <v>0.19787583929753061</v>
      </c>
      <c r="BD231" s="107">
        <f t="shared" si="227"/>
        <v>0.3772465191875336</v>
      </c>
      <c r="BE231" s="106">
        <f t="shared" si="228"/>
        <v>0.33554125999454643</v>
      </c>
      <c r="BF231" s="109"/>
      <c r="BG231" s="223" t="str">
        <f t="shared" si="229"/>
        <v>5MS</v>
      </c>
      <c r="BH231" s="106">
        <f t="shared" si="235"/>
        <v>1.358136814921092</v>
      </c>
      <c r="BI231" s="106">
        <f t="shared" si="236"/>
        <v>1.3555813805542996</v>
      </c>
      <c r="BJ231" s="106">
        <f t="shared" si="237"/>
        <v>1.1978758392975306</v>
      </c>
      <c r="BK231" s="106">
        <f t="shared" si="238"/>
        <v>1.3772465191875336</v>
      </c>
      <c r="BL231" s="106">
        <f t="shared" si="239"/>
        <v>1.3355412599945464</v>
      </c>
      <c r="BM231" s="109"/>
      <c r="BN231" s="15">
        <f>IF($Z231="NN",VLOOKUP("N",ylfactors,MATCH(BN$7,'Proposed Factors'!$J$3:$P$3,0),FALSE),IF('Query Result 1'!$Y231&lt;49,VLOOKUP("YA",ylfactors,MATCH(BN$7,'Proposed Factors'!$J$3:$P$3,0),FALSE),VLOOKUP("YB",ylfactors,MATCH(BN$7,'Proposed Factors'!$J$3:$P$3,0),FALSE)))</f>
        <v>1</v>
      </c>
      <c r="BO231" s="15">
        <f>IF($Z231="NN",VLOOKUP("N",ylfactors,MATCH(BO$7,'Proposed Factors'!$J$3:$P$3,0),FALSE),IF('Query Result 1'!$Y231&lt;49,VLOOKUP("YA",ylfactors,MATCH(BO$7,'Proposed Factors'!$J$3:$P$3,0),FALSE),VLOOKUP("YB",ylfactors,MATCH(BO$7,'Proposed Factors'!$J$3:$P$3,0),FALSE)))</f>
        <v>1</v>
      </c>
      <c r="BP231" s="15">
        <f>IF($Z231="NN",VLOOKUP("N",ylfactors,MATCH(BP$7,'Proposed Factors'!$J$3:$P$3,0),FALSE),IF('Query Result 1'!$Y231&lt;49,VLOOKUP("YA",ylfactors,MATCH(BP$7,'Proposed Factors'!$J$3:$P$3,0),FALSE),VLOOKUP("YB",ylfactors,MATCH(BP$7,'Proposed Factors'!$J$3:$P$3,0),FALSE)))</f>
        <v>1</v>
      </c>
      <c r="BQ231" s="15">
        <f>IF($Z231="NN",VLOOKUP("N",ylfactors,MATCH(BQ$7,'Proposed Factors'!$J$3:$P$3,0),FALSE),IF('Query Result 1'!$Y231&lt;49,VLOOKUP("YA",ylfactors,MATCH(BQ$7,'Proposed Factors'!$J$3:$P$3,0),FALSE),VLOOKUP("YB",ylfactors,MATCH(BQ$7,'Proposed Factors'!$J$3:$P$3,0),FALSE)))</f>
        <v>1</v>
      </c>
      <c r="BR231" s="15">
        <f>IF($Z231="NN",VLOOKUP("N",ylfactors,MATCH(BR$7,'Proposed Factors'!$J$3:$P$3,0),FALSE),IF('Query Result 1'!$Y231&lt;49,VLOOKUP("YA",ylfactors,MATCH(BR$7,'Proposed Factors'!$J$3:$P$3,0),FALSE),VLOOKUP("YB",ylfactors,MATCH(BR$7,'Proposed Factors'!$J$3:$P$3,0),FALSE)))</f>
        <v>1</v>
      </c>
      <c r="BS231" s="15"/>
      <c r="BT231" s="15" t="e">
        <f>IF($AA231="NN",1,IF($AA231="YY",VLOOKUP("YY",gsdfactors,MATCH(BT$7,'Proposed Factors'!$J$11:$P$11,0),FALSE),VLOOKUP(CONCATENATE($Z231,$AA231),gsdfactors,MATCH(BT$7,'Proposed Factors'!$J$11:$P$11,0),FALSE)))</f>
        <v>#N/A</v>
      </c>
      <c r="BU231" s="15" t="e">
        <f>IF($AA231="NN",1,IF($AA231="YY",VLOOKUP("YY",gsdfactors,MATCH(BU$7,'Proposed Factors'!$J$11:$P$11,0),FALSE),VLOOKUP(CONCATENATE($Z231,$AA231),gsdfactors,MATCH(BU$7,'Proposed Factors'!$J$11:$P$11,0),FALSE)))</f>
        <v>#N/A</v>
      </c>
      <c r="BV231" s="15" t="e">
        <f>IF($AA231="NN",1,IF($AA231="YY",VLOOKUP("YY",gsdfactors,MATCH(BV$7,'Proposed Factors'!$J$11:$P$11,0),FALSE),VLOOKUP(CONCATENATE($Z231,$AA231),gsdfactors,MATCH(BV$7,'Proposed Factors'!$J$11:$P$11,0),FALSE)))</f>
        <v>#N/A</v>
      </c>
      <c r="BW231" s="15" t="e">
        <f>IF($AA231="NN",1,IF($AA231="YY",VLOOKUP("YY",gsdfactors,MATCH(BW$7,'Proposed Factors'!$J$11:$P$11,0),FALSE),VLOOKUP(CONCATENATE($Z231,$AA231),gsdfactors,MATCH(BW$7,'Proposed Factors'!$J$11:$P$11,0),FALSE)))</f>
        <v>#N/A</v>
      </c>
      <c r="BX231" s="15" t="e">
        <f>IF($AA231="NN",1,IF($AA231="YY",VLOOKUP("YY",gsdfactors,MATCH(BX$7,'Proposed Factors'!$J$11:$P$11,0),FALSE),VLOOKUP(CONCATENATE($Z231,$AA231),gsdfactors,MATCH(BX$7,'Proposed Factors'!$J$11:$P$11,0),FALSE)))</f>
        <v>#N/A</v>
      </c>
      <c r="BZ231" s="55" t="e">
        <f t="shared" si="196"/>
        <v>#N/A</v>
      </c>
      <c r="CA231" s="55" t="e">
        <f t="shared" si="197"/>
        <v>#N/A</v>
      </c>
      <c r="CB231" s="55" t="e">
        <f t="shared" si="198"/>
        <v>#N/A</v>
      </c>
      <c r="CC231" s="55" t="e">
        <f t="shared" si="199"/>
        <v>#N/A</v>
      </c>
      <c r="CD231" s="55" t="e">
        <f t="shared" si="200"/>
        <v>#N/A</v>
      </c>
      <c r="CF231" s="55" t="e">
        <f t="shared" si="201"/>
        <v>#N/A</v>
      </c>
      <c r="CG231" s="55" t="e">
        <f t="shared" si="202"/>
        <v>#N/A</v>
      </c>
      <c r="CH231" s="55" t="e">
        <f t="shared" si="203"/>
        <v>#N/A</v>
      </c>
      <c r="CI231" s="55" t="e">
        <f t="shared" si="204"/>
        <v>#N/A</v>
      </c>
      <c r="CJ231" s="55" t="e">
        <f t="shared" si="205"/>
        <v>#N/A</v>
      </c>
      <c r="CL231" s="55" t="str">
        <f t="shared" si="206"/>
        <v>5MS</v>
      </c>
      <c r="CM231" s="58">
        <f t="shared" si="207"/>
        <v>3.603647134160531E-3</v>
      </c>
      <c r="CN231" s="58">
        <f t="shared" si="208"/>
        <v>3.2553648623666028E-3</v>
      </c>
      <c r="CO231" s="58">
        <f t="shared" si="209"/>
        <v>2.9457475490509855E-3</v>
      </c>
      <c r="CP231" s="58">
        <f t="shared" si="210"/>
        <v>2.8583059974076831E-3</v>
      </c>
      <c r="CQ231" s="58">
        <f t="shared" si="211"/>
        <v>3.5746756808936434E-3</v>
      </c>
      <c r="CR231" s="5">
        <f t="shared" si="240"/>
        <v>1.358136814921092</v>
      </c>
      <c r="CS231" s="5">
        <f t="shared" si="241"/>
        <v>1.3555813805542996</v>
      </c>
      <c r="CT231" s="5">
        <f t="shared" si="242"/>
        <v>1.1978758392975306</v>
      </c>
      <c r="CU231" s="5">
        <f t="shared" si="243"/>
        <v>1.3772465191875336</v>
      </c>
      <c r="CV231" s="5">
        <f t="shared" si="244"/>
        <v>1.3355412599945464</v>
      </c>
    </row>
    <row r="232" spans="1:100" x14ac:dyDescent="0.25">
      <c r="A232" s="174" t="str">
        <f t="shared" si="212"/>
        <v>NNNN</v>
      </c>
      <c r="B232" s="174" t="str">
        <f t="shared" si="213"/>
        <v>NNNN</v>
      </c>
      <c r="C232" s="29" t="str">
        <f t="shared" si="214"/>
        <v>NN</v>
      </c>
      <c r="D232" s="29" t="str">
        <f t="shared" si="215"/>
        <v>N</v>
      </c>
      <c r="E232" s="29" t="str">
        <f t="shared" si="190"/>
        <v>N</v>
      </c>
      <c r="F232" s="175" t="s">
        <v>5</v>
      </c>
      <c r="G232" s="175" t="s">
        <v>7</v>
      </c>
      <c r="H232" s="175" t="s">
        <v>7</v>
      </c>
      <c r="I232" s="176">
        <v>24</v>
      </c>
      <c r="J232" s="175" t="s">
        <v>5</v>
      </c>
      <c r="K232" s="175" t="s">
        <v>5</v>
      </c>
      <c r="L232" s="176">
        <v>5141</v>
      </c>
      <c r="M232" s="176">
        <v>2378</v>
      </c>
      <c r="N232" s="176">
        <v>4274</v>
      </c>
      <c r="O232" s="176">
        <v>4111</v>
      </c>
      <c r="P232" s="176">
        <v>5002</v>
      </c>
      <c r="Q232" s="1"/>
      <c r="R232" s="13" t="s">
        <v>232</v>
      </c>
      <c r="S232" s="35">
        <v>8202</v>
      </c>
      <c r="T232" s="35">
        <v>6467</v>
      </c>
      <c r="U232" s="35">
        <v>7826</v>
      </c>
      <c r="V232" s="35">
        <v>7610</v>
      </c>
      <c r="W232" s="35">
        <v>8127</v>
      </c>
      <c r="X232" s="35"/>
      <c r="Y232" s="53">
        <f t="shared" si="216"/>
        <v>60</v>
      </c>
      <c r="Z232" s="52" t="str">
        <f t="shared" si="217"/>
        <v>FM</v>
      </c>
      <c r="AA232" s="52" t="str">
        <f t="shared" si="218"/>
        <v>FM</v>
      </c>
      <c r="AB232" s="1"/>
      <c r="AC232" s="128">
        <f t="shared" si="219"/>
        <v>2.2776538332730735E-3</v>
      </c>
      <c r="AD232" s="128">
        <f t="shared" si="220"/>
        <v>3.0973141922796556E-3</v>
      </c>
      <c r="AE232" s="128">
        <f t="shared" si="221"/>
        <v>2.5047175487693408E-3</v>
      </c>
      <c r="AF232" s="128">
        <f t="shared" si="222"/>
        <v>2.5207681817444047E-3</v>
      </c>
      <c r="AG232" s="128">
        <f t="shared" si="223"/>
        <v>2.3040200855438688E-3</v>
      </c>
      <c r="AI232" s="129">
        <f t="shared" si="247"/>
        <v>1.1140000000000001</v>
      </c>
      <c r="AJ232" s="51">
        <f t="shared" si="247"/>
        <v>1.0489999999999999</v>
      </c>
      <c r="AK232" s="48">
        <f t="shared" si="247"/>
        <v>0.86499999999999999</v>
      </c>
      <c r="AL232" s="51">
        <f t="shared" si="247"/>
        <v>0.96799999999999997</v>
      </c>
      <c r="AM232" s="49">
        <f t="shared" si="247"/>
        <v>0.97199999999999998</v>
      </c>
      <c r="AN232" s="15"/>
      <c r="AO232" s="106">
        <f t="shared" si="191"/>
        <v>1.0320357515839678</v>
      </c>
      <c r="AP232" s="106">
        <f t="shared" si="192"/>
        <v>0.98136981932467915</v>
      </c>
      <c r="AQ232" s="106">
        <f t="shared" si="193"/>
        <v>0.81587606377351485</v>
      </c>
      <c r="AR232" s="106">
        <f t="shared" si="194"/>
        <v>0.91250830292507346</v>
      </c>
      <c r="AS232" s="106">
        <f t="shared" si="195"/>
        <v>0.92460548768853223</v>
      </c>
      <c r="AT232" s="15"/>
      <c r="AU232" s="106">
        <f t="shared" si="230"/>
        <v>3.2035751583967764E-2</v>
      </c>
      <c r="AV232" s="106">
        <f t="shared" si="231"/>
        <v>-1.8630180675320851E-2</v>
      </c>
      <c r="AW232" s="106">
        <f t="shared" si="232"/>
        <v>-0.18412393622648515</v>
      </c>
      <c r="AX232" s="106">
        <f t="shared" si="233"/>
        <v>-8.7491697074926544E-2</v>
      </c>
      <c r="AY232" s="106">
        <f t="shared" si="234"/>
        <v>-7.5394512311467765E-2</v>
      </c>
      <c r="AZ232" s="15"/>
      <c r="BA232" s="106">
        <f t="shared" si="224"/>
        <v>3.2035751583967764E-2</v>
      </c>
      <c r="BB232" s="106">
        <f t="shared" si="225"/>
        <v>-1.8630180675320851E-2</v>
      </c>
      <c r="BC232" s="106">
        <f t="shared" si="226"/>
        <v>-0.18412393622648515</v>
      </c>
      <c r="BD232" s="107">
        <f t="shared" si="227"/>
        <v>-8.7491697074926544E-2</v>
      </c>
      <c r="BE232" s="106">
        <f t="shared" si="228"/>
        <v>-7.5394512311467765E-2</v>
      </c>
      <c r="BF232" s="109"/>
      <c r="BG232" s="223" t="str">
        <f t="shared" si="229"/>
        <v>60XX</v>
      </c>
      <c r="BH232" s="106">
        <f t="shared" si="235"/>
        <v>1.0320357515839678</v>
      </c>
      <c r="BI232" s="106">
        <f t="shared" si="236"/>
        <v>0.98136981932467915</v>
      </c>
      <c r="BJ232" s="106">
        <f t="shared" si="237"/>
        <v>0.81587606377351485</v>
      </c>
      <c r="BK232" s="106">
        <f t="shared" si="238"/>
        <v>0.91250830292507346</v>
      </c>
      <c r="BL232" s="106">
        <f t="shared" si="239"/>
        <v>0.92460548768853223</v>
      </c>
      <c r="BM232" s="109"/>
      <c r="BN232" s="15">
        <f>IF($Z232="NN",VLOOKUP("N",ylfactors,MATCH(BN$7,'Proposed Factors'!$J$3:$P$3,0),FALSE),IF('Query Result 1'!$Y232&lt;49,VLOOKUP("YA",ylfactors,MATCH(BN$7,'Proposed Factors'!$J$3:$P$3,0),FALSE),VLOOKUP("YB",ylfactors,MATCH(BN$7,'Proposed Factors'!$J$3:$P$3,0),FALSE)))</f>
        <v>0.873</v>
      </c>
      <c r="BO232" s="15">
        <f>IF($Z232="NN",VLOOKUP("N",ylfactors,MATCH(BO$7,'Proposed Factors'!$J$3:$P$3,0),FALSE),IF('Query Result 1'!$Y232&lt;49,VLOOKUP("YA",ylfactors,MATCH(BO$7,'Proposed Factors'!$J$3:$P$3,0),FALSE),VLOOKUP("YB",ylfactors,MATCH(BO$7,'Proposed Factors'!$J$3:$P$3,0),FALSE)))</f>
        <v>0.76900000000000002</v>
      </c>
      <c r="BP232" s="15">
        <f>IF($Z232="NN",VLOOKUP("N",ylfactors,MATCH(BP$7,'Proposed Factors'!$J$3:$P$3,0),FALSE),IF('Query Result 1'!$Y232&lt;49,VLOOKUP("YA",ylfactors,MATCH(BP$7,'Proposed Factors'!$J$3:$P$3,0),FALSE),VLOOKUP("YB",ylfactors,MATCH(BP$7,'Proposed Factors'!$J$3:$P$3,0),FALSE)))</f>
        <v>0.95</v>
      </c>
      <c r="BQ232" s="15">
        <f>IF($Z232="NN",VLOOKUP("N",ylfactors,MATCH(BQ$7,'Proposed Factors'!$J$3:$P$3,0),FALSE),IF('Query Result 1'!$Y232&lt;49,VLOOKUP("YA",ylfactors,MATCH(BQ$7,'Proposed Factors'!$J$3:$P$3,0),FALSE),VLOOKUP("YB",ylfactors,MATCH(BQ$7,'Proposed Factors'!$J$3:$P$3,0),FALSE)))</f>
        <v>0.94299999999999995</v>
      </c>
      <c r="BR232" s="15">
        <f>IF($Z232="NN",VLOOKUP("N",ylfactors,MATCH(BR$7,'Proposed Factors'!$J$3:$P$3,0),FALSE),IF('Query Result 1'!$Y232&lt;49,VLOOKUP("YA",ylfactors,MATCH(BR$7,'Proposed Factors'!$J$3:$P$3,0),FALSE),VLOOKUP("YB",ylfactors,MATCH(BR$7,'Proposed Factors'!$J$3:$P$3,0),FALSE)))</f>
        <v>0.78800000000000003</v>
      </c>
      <c r="BS232" s="15"/>
      <c r="BT232" s="15" t="e">
        <f>IF($AA232="NN",1,IF($AA232="YY",VLOOKUP("YY",gsdfactors,MATCH(BT$7,'Proposed Factors'!$J$11:$P$11,0),FALSE),VLOOKUP(CONCATENATE($Z232,$AA232),gsdfactors,MATCH(BT$7,'Proposed Factors'!$J$11:$P$11,0),FALSE)))</f>
        <v>#N/A</v>
      </c>
      <c r="BU232" s="15" t="e">
        <f>IF($AA232="NN",1,IF($AA232="YY",VLOOKUP("YY",gsdfactors,MATCH(BU$7,'Proposed Factors'!$J$11:$P$11,0),FALSE),VLOOKUP(CONCATENATE($Z232,$AA232),gsdfactors,MATCH(BU$7,'Proposed Factors'!$J$11:$P$11,0),FALSE)))</f>
        <v>#N/A</v>
      </c>
      <c r="BV232" s="15" t="e">
        <f>IF($AA232="NN",1,IF($AA232="YY",VLOOKUP("YY",gsdfactors,MATCH(BV$7,'Proposed Factors'!$J$11:$P$11,0),FALSE),VLOOKUP(CONCATENATE($Z232,$AA232),gsdfactors,MATCH(BV$7,'Proposed Factors'!$J$11:$P$11,0),FALSE)))</f>
        <v>#N/A</v>
      </c>
      <c r="BW232" s="15" t="e">
        <f>IF($AA232="NN",1,IF($AA232="YY",VLOOKUP("YY",gsdfactors,MATCH(BW$7,'Proposed Factors'!$J$11:$P$11,0),FALSE),VLOOKUP(CONCATENATE($Z232,$AA232),gsdfactors,MATCH(BW$7,'Proposed Factors'!$J$11:$P$11,0),FALSE)))</f>
        <v>#N/A</v>
      </c>
      <c r="BX232" s="15" t="e">
        <f>IF($AA232="NN",1,IF($AA232="YY",VLOOKUP("YY",gsdfactors,MATCH(BX$7,'Proposed Factors'!$J$11:$P$11,0),FALSE),VLOOKUP(CONCATENATE($Z232,$AA232),gsdfactors,MATCH(BX$7,'Proposed Factors'!$J$11:$P$11,0),FALSE)))</f>
        <v>#N/A</v>
      </c>
      <c r="BZ232" s="55" t="e">
        <f t="shared" si="196"/>
        <v>#N/A</v>
      </c>
      <c r="CA232" s="55" t="e">
        <f t="shared" si="197"/>
        <v>#N/A</v>
      </c>
      <c r="CB232" s="55" t="e">
        <f t="shared" si="198"/>
        <v>#N/A</v>
      </c>
      <c r="CC232" s="55" t="e">
        <f t="shared" si="199"/>
        <v>#N/A</v>
      </c>
      <c r="CD232" s="55" t="e">
        <f t="shared" si="200"/>
        <v>#N/A</v>
      </c>
      <c r="CF232" s="55" t="e">
        <f t="shared" si="201"/>
        <v>#N/A</v>
      </c>
      <c r="CG232" s="55" t="e">
        <f t="shared" si="202"/>
        <v>#N/A</v>
      </c>
      <c r="CH232" s="55" t="e">
        <f t="shared" si="203"/>
        <v>#N/A</v>
      </c>
      <c r="CI232" s="55" t="e">
        <f t="shared" si="204"/>
        <v>#N/A</v>
      </c>
      <c r="CJ232" s="55" t="e">
        <f t="shared" si="205"/>
        <v>#N/A</v>
      </c>
      <c r="CL232" s="55" t="str">
        <f t="shared" si="206"/>
        <v>60FM</v>
      </c>
      <c r="CM232" s="58">
        <f t="shared" si="207"/>
        <v>2.2776538332730735E-3</v>
      </c>
      <c r="CN232" s="58">
        <f t="shared" si="208"/>
        <v>3.0973141922796556E-3</v>
      </c>
      <c r="CO232" s="58">
        <f t="shared" si="209"/>
        <v>2.5047175487693408E-3</v>
      </c>
      <c r="CP232" s="58">
        <f t="shared" si="210"/>
        <v>2.5207681817444047E-3</v>
      </c>
      <c r="CQ232" s="58">
        <f t="shared" si="211"/>
        <v>2.3040200855438688E-3</v>
      </c>
      <c r="CR232" s="5">
        <f t="shared" si="240"/>
        <v>1.0320357515839678</v>
      </c>
      <c r="CS232" s="5">
        <f t="shared" si="241"/>
        <v>0.98136981932467915</v>
      </c>
      <c r="CT232" s="5">
        <f t="shared" si="242"/>
        <v>0.81587606377351485</v>
      </c>
      <c r="CU232" s="5">
        <f t="shared" si="243"/>
        <v>0.91250830292507346</v>
      </c>
      <c r="CV232" s="5">
        <f t="shared" si="244"/>
        <v>0.92460548768853223</v>
      </c>
    </row>
    <row r="233" spans="1:100" x14ac:dyDescent="0.25">
      <c r="A233" s="174" t="str">
        <f t="shared" si="212"/>
        <v>NNNN</v>
      </c>
      <c r="B233" s="174" t="str">
        <f t="shared" si="213"/>
        <v>NNNN</v>
      </c>
      <c r="C233" s="29" t="str">
        <f t="shared" si="214"/>
        <v>NN</v>
      </c>
      <c r="D233" s="29" t="str">
        <f t="shared" si="215"/>
        <v>N</v>
      </c>
      <c r="E233" s="29" t="str">
        <f t="shared" si="190"/>
        <v>N</v>
      </c>
      <c r="F233" s="175" t="s">
        <v>5</v>
      </c>
      <c r="G233" s="175" t="s">
        <v>7</v>
      </c>
      <c r="H233" s="175" t="s">
        <v>7</v>
      </c>
      <c r="I233" s="176">
        <v>25</v>
      </c>
      <c r="J233" s="175" t="s">
        <v>5</v>
      </c>
      <c r="K233" s="175" t="s">
        <v>5</v>
      </c>
      <c r="L233" s="176">
        <v>5270</v>
      </c>
      <c r="M233" s="176">
        <v>2459</v>
      </c>
      <c r="N233" s="176">
        <v>4341</v>
      </c>
      <c r="O233" s="176">
        <v>4170</v>
      </c>
      <c r="P233" s="176">
        <v>5104</v>
      </c>
      <c r="Q233" s="1"/>
      <c r="R233" s="13" t="s">
        <v>316</v>
      </c>
      <c r="S233" s="35">
        <v>3181</v>
      </c>
      <c r="T233" s="35">
        <v>2345</v>
      </c>
      <c r="U233" s="35">
        <v>2927</v>
      </c>
      <c r="V233" s="35">
        <v>2825</v>
      </c>
      <c r="W233" s="35">
        <v>3151</v>
      </c>
      <c r="X233" s="35"/>
      <c r="Y233" s="53">
        <f t="shared" si="216"/>
        <v>60</v>
      </c>
      <c r="Z233" s="52" t="str">
        <f t="shared" si="217"/>
        <v>FS</v>
      </c>
      <c r="AA233" s="52" t="str">
        <f t="shared" si="218"/>
        <v>FS</v>
      </c>
      <c r="AB233" s="1"/>
      <c r="AC233" s="128">
        <f t="shared" si="219"/>
        <v>8.833475790833513E-4</v>
      </c>
      <c r="AD233" s="128">
        <f t="shared" si="220"/>
        <v>1.1231176404663356E-3</v>
      </c>
      <c r="AE233" s="128">
        <f t="shared" si="221"/>
        <v>9.3678868710041652E-4</v>
      </c>
      <c r="AF233" s="128">
        <f t="shared" si="222"/>
        <v>9.3576479808514372E-4</v>
      </c>
      <c r="AG233" s="128">
        <f t="shared" si="223"/>
        <v>8.9331454282622492E-4</v>
      </c>
      <c r="AI233" s="129">
        <f t="shared" si="247"/>
        <v>1.1140000000000001</v>
      </c>
      <c r="AJ233" s="51">
        <f t="shared" si="247"/>
        <v>1.0489999999999999</v>
      </c>
      <c r="AK233" s="48">
        <f t="shared" si="247"/>
        <v>0.86499999999999999</v>
      </c>
      <c r="AL233" s="51">
        <f t="shared" si="247"/>
        <v>0.96799999999999997</v>
      </c>
      <c r="AM233" s="49">
        <f t="shared" si="247"/>
        <v>0.97199999999999998</v>
      </c>
      <c r="AN233" s="15"/>
      <c r="AO233" s="106">
        <f t="shared" si="191"/>
        <v>1.0320357515839678</v>
      </c>
      <c r="AP233" s="106">
        <f t="shared" si="192"/>
        <v>0.98136981932467915</v>
      </c>
      <c r="AQ233" s="106">
        <f t="shared" si="193"/>
        <v>0.81587606377351485</v>
      </c>
      <c r="AR233" s="106">
        <f t="shared" si="194"/>
        <v>0.91250830292507346</v>
      </c>
      <c r="AS233" s="106">
        <f t="shared" si="195"/>
        <v>0.92460548768853223</v>
      </c>
      <c r="AT233" s="15"/>
      <c r="AU233" s="106">
        <f t="shared" si="230"/>
        <v>3.2035751583967764E-2</v>
      </c>
      <c r="AV233" s="106">
        <f t="shared" si="231"/>
        <v>-1.8630180675320851E-2</v>
      </c>
      <c r="AW233" s="106">
        <f t="shared" si="232"/>
        <v>-0.18412393622648515</v>
      </c>
      <c r="AX233" s="106">
        <f t="shared" si="233"/>
        <v>-8.7491697074926544E-2</v>
      </c>
      <c r="AY233" s="106">
        <f t="shared" si="234"/>
        <v>-7.5394512311467765E-2</v>
      </c>
      <c r="AZ233" s="15"/>
      <c r="BA233" s="106">
        <f t="shared" si="224"/>
        <v>3.2035751583967764E-2</v>
      </c>
      <c r="BB233" s="106">
        <f t="shared" si="225"/>
        <v>-1.8630180675320851E-2</v>
      </c>
      <c r="BC233" s="106">
        <f t="shared" si="226"/>
        <v>-0.18412393622648515</v>
      </c>
      <c r="BD233" s="107">
        <f t="shared" si="227"/>
        <v>-8.7491697074926544E-2</v>
      </c>
      <c r="BE233" s="106">
        <f t="shared" si="228"/>
        <v>-7.5394512311467765E-2</v>
      </c>
      <c r="BF233" s="109"/>
      <c r="BG233" s="223" t="str">
        <f t="shared" si="229"/>
        <v>60XX</v>
      </c>
      <c r="BH233" s="106">
        <f t="shared" si="235"/>
        <v>1.0320357515839678</v>
      </c>
      <c r="BI233" s="106">
        <f t="shared" si="236"/>
        <v>0.98136981932467915</v>
      </c>
      <c r="BJ233" s="106">
        <f t="shared" si="237"/>
        <v>0.81587606377351485</v>
      </c>
      <c r="BK233" s="106">
        <f t="shared" si="238"/>
        <v>0.91250830292507346</v>
      </c>
      <c r="BL233" s="106">
        <f t="shared" si="239"/>
        <v>0.92460548768853223</v>
      </c>
      <c r="BM233" s="109"/>
      <c r="BN233" s="15">
        <f>IF($Z233="NN",VLOOKUP("N",ylfactors,MATCH(BN$7,'Proposed Factors'!$J$3:$P$3,0),FALSE),IF('Query Result 1'!$Y233&lt;49,VLOOKUP("YA",ylfactors,MATCH(BN$7,'Proposed Factors'!$J$3:$P$3,0),FALSE),VLOOKUP("YB",ylfactors,MATCH(BN$7,'Proposed Factors'!$J$3:$P$3,0),FALSE)))</f>
        <v>0.873</v>
      </c>
      <c r="BO233" s="15">
        <f>IF($Z233="NN",VLOOKUP("N",ylfactors,MATCH(BO$7,'Proposed Factors'!$J$3:$P$3,0),FALSE),IF('Query Result 1'!$Y233&lt;49,VLOOKUP("YA",ylfactors,MATCH(BO$7,'Proposed Factors'!$J$3:$P$3,0),FALSE),VLOOKUP("YB",ylfactors,MATCH(BO$7,'Proposed Factors'!$J$3:$P$3,0),FALSE)))</f>
        <v>0.76900000000000002</v>
      </c>
      <c r="BP233" s="15">
        <f>IF($Z233="NN",VLOOKUP("N",ylfactors,MATCH(BP$7,'Proposed Factors'!$J$3:$P$3,0),FALSE),IF('Query Result 1'!$Y233&lt;49,VLOOKUP("YA",ylfactors,MATCH(BP$7,'Proposed Factors'!$J$3:$P$3,0),FALSE),VLOOKUP("YB",ylfactors,MATCH(BP$7,'Proposed Factors'!$J$3:$P$3,0),FALSE)))</f>
        <v>0.95</v>
      </c>
      <c r="BQ233" s="15">
        <f>IF($Z233="NN",VLOOKUP("N",ylfactors,MATCH(BQ$7,'Proposed Factors'!$J$3:$P$3,0),FALSE),IF('Query Result 1'!$Y233&lt;49,VLOOKUP("YA",ylfactors,MATCH(BQ$7,'Proposed Factors'!$J$3:$P$3,0),FALSE),VLOOKUP("YB",ylfactors,MATCH(BQ$7,'Proposed Factors'!$J$3:$P$3,0),FALSE)))</f>
        <v>0.94299999999999995</v>
      </c>
      <c r="BR233" s="15">
        <f>IF($Z233="NN",VLOOKUP("N",ylfactors,MATCH(BR$7,'Proposed Factors'!$J$3:$P$3,0),FALSE),IF('Query Result 1'!$Y233&lt;49,VLOOKUP("YA",ylfactors,MATCH(BR$7,'Proposed Factors'!$J$3:$P$3,0),FALSE),VLOOKUP("YB",ylfactors,MATCH(BR$7,'Proposed Factors'!$J$3:$P$3,0),FALSE)))</f>
        <v>0.78800000000000003</v>
      </c>
      <c r="BS233" s="15"/>
      <c r="BT233" s="15" t="e">
        <f>IF($AA233="NN",1,IF($AA233="YY",VLOOKUP("YY",gsdfactors,MATCH(BT$7,'Proposed Factors'!$J$11:$P$11,0),FALSE),VLOOKUP(CONCATENATE($Z233,$AA233),gsdfactors,MATCH(BT$7,'Proposed Factors'!$J$11:$P$11,0),FALSE)))</f>
        <v>#N/A</v>
      </c>
      <c r="BU233" s="15" t="e">
        <f>IF($AA233="NN",1,IF($AA233="YY",VLOOKUP("YY",gsdfactors,MATCH(BU$7,'Proposed Factors'!$J$11:$P$11,0),FALSE),VLOOKUP(CONCATENATE($Z233,$AA233),gsdfactors,MATCH(BU$7,'Proposed Factors'!$J$11:$P$11,0),FALSE)))</f>
        <v>#N/A</v>
      </c>
      <c r="BV233" s="15" t="e">
        <f>IF($AA233="NN",1,IF($AA233="YY",VLOOKUP("YY",gsdfactors,MATCH(BV$7,'Proposed Factors'!$J$11:$P$11,0),FALSE),VLOOKUP(CONCATENATE($Z233,$AA233),gsdfactors,MATCH(BV$7,'Proposed Factors'!$J$11:$P$11,0),FALSE)))</f>
        <v>#N/A</v>
      </c>
      <c r="BW233" s="15" t="e">
        <f>IF($AA233="NN",1,IF($AA233="YY",VLOOKUP("YY",gsdfactors,MATCH(BW$7,'Proposed Factors'!$J$11:$P$11,0),FALSE),VLOOKUP(CONCATENATE($Z233,$AA233),gsdfactors,MATCH(BW$7,'Proposed Factors'!$J$11:$P$11,0),FALSE)))</f>
        <v>#N/A</v>
      </c>
      <c r="BX233" s="15" t="e">
        <f>IF($AA233="NN",1,IF($AA233="YY",VLOOKUP("YY",gsdfactors,MATCH(BX$7,'Proposed Factors'!$J$11:$P$11,0),FALSE),VLOOKUP(CONCATENATE($Z233,$AA233),gsdfactors,MATCH(BX$7,'Proposed Factors'!$J$11:$P$11,0),FALSE)))</f>
        <v>#N/A</v>
      </c>
      <c r="BZ233" s="55" t="e">
        <f t="shared" si="196"/>
        <v>#N/A</v>
      </c>
      <c r="CA233" s="55" t="e">
        <f t="shared" si="197"/>
        <v>#N/A</v>
      </c>
      <c r="CB233" s="55" t="e">
        <f t="shared" si="198"/>
        <v>#N/A</v>
      </c>
      <c r="CC233" s="55" t="e">
        <f t="shared" si="199"/>
        <v>#N/A</v>
      </c>
      <c r="CD233" s="55" t="e">
        <f t="shared" si="200"/>
        <v>#N/A</v>
      </c>
      <c r="CF233" s="55" t="e">
        <f t="shared" si="201"/>
        <v>#N/A</v>
      </c>
      <c r="CG233" s="55" t="e">
        <f t="shared" si="202"/>
        <v>#N/A</v>
      </c>
      <c r="CH233" s="55" t="e">
        <f t="shared" si="203"/>
        <v>#N/A</v>
      </c>
      <c r="CI233" s="55" t="e">
        <f t="shared" si="204"/>
        <v>#N/A</v>
      </c>
      <c r="CJ233" s="55" t="e">
        <f t="shared" si="205"/>
        <v>#N/A</v>
      </c>
      <c r="CL233" s="55" t="str">
        <f t="shared" si="206"/>
        <v>60FS</v>
      </c>
      <c r="CM233" s="58">
        <f t="shared" si="207"/>
        <v>8.833475790833513E-4</v>
      </c>
      <c r="CN233" s="58">
        <f t="shared" si="208"/>
        <v>1.1231176404663356E-3</v>
      </c>
      <c r="CO233" s="58">
        <f t="shared" si="209"/>
        <v>9.3678868710041652E-4</v>
      </c>
      <c r="CP233" s="58">
        <f t="shared" si="210"/>
        <v>9.3576479808514372E-4</v>
      </c>
      <c r="CQ233" s="58">
        <f t="shared" si="211"/>
        <v>8.9331454282622492E-4</v>
      </c>
      <c r="CR233" s="5">
        <f t="shared" si="240"/>
        <v>1.0320357515839678</v>
      </c>
      <c r="CS233" s="5">
        <f t="shared" si="241"/>
        <v>0.98136981932467915</v>
      </c>
      <c r="CT233" s="5">
        <f t="shared" si="242"/>
        <v>0.81587606377351485</v>
      </c>
      <c r="CU233" s="5">
        <f t="shared" si="243"/>
        <v>0.91250830292507346</v>
      </c>
      <c r="CV233" s="5">
        <f t="shared" si="244"/>
        <v>0.92460548768853223</v>
      </c>
    </row>
    <row r="234" spans="1:100" x14ac:dyDescent="0.25">
      <c r="A234" s="174" t="str">
        <f t="shared" si="212"/>
        <v>NNNN</v>
      </c>
      <c r="B234" s="174" t="str">
        <f t="shared" si="213"/>
        <v>NNNN</v>
      </c>
      <c r="C234" s="29" t="str">
        <f t="shared" si="214"/>
        <v>NN</v>
      </c>
      <c r="D234" s="29" t="str">
        <f t="shared" si="215"/>
        <v>N</v>
      </c>
      <c r="E234" s="29" t="str">
        <f t="shared" si="190"/>
        <v>N</v>
      </c>
      <c r="F234" s="175" t="s">
        <v>5</v>
      </c>
      <c r="G234" s="175" t="s">
        <v>7</v>
      </c>
      <c r="H234" s="175" t="s">
        <v>7</v>
      </c>
      <c r="I234" s="176">
        <v>26</v>
      </c>
      <c r="J234" s="175" t="s">
        <v>5</v>
      </c>
      <c r="K234" s="175" t="s">
        <v>5</v>
      </c>
      <c r="L234" s="176">
        <v>5784</v>
      </c>
      <c r="M234" s="176">
        <v>2719</v>
      </c>
      <c r="N234" s="176">
        <v>4690</v>
      </c>
      <c r="O234" s="176">
        <v>4518</v>
      </c>
      <c r="P234" s="176">
        <v>5605</v>
      </c>
      <c r="Q234" s="1"/>
      <c r="R234" s="13" t="s">
        <v>400</v>
      </c>
      <c r="S234" s="35">
        <v>8535</v>
      </c>
      <c r="T234" s="35">
        <v>6458</v>
      </c>
      <c r="U234" s="35">
        <v>7811</v>
      </c>
      <c r="V234" s="35">
        <v>7469</v>
      </c>
      <c r="W234" s="35">
        <v>8416</v>
      </c>
      <c r="X234" s="35"/>
      <c r="Y234" s="53">
        <f t="shared" si="216"/>
        <v>60</v>
      </c>
      <c r="Z234" s="52" t="str">
        <f t="shared" si="217"/>
        <v>MM</v>
      </c>
      <c r="AA234" s="52" t="str">
        <f t="shared" si="218"/>
        <v>MM</v>
      </c>
      <c r="AB234" s="1"/>
      <c r="AC234" s="128">
        <f t="shared" si="219"/>
        <v>2.3701262456700418E-3</v>
      </c>
      <c r="AD234" s="128">
        <f t="shared" si="220"/>
        <v>3.0930037194591025E-3</v>
      </c>
      <c r="AE234" s="128">
        <f t="shared" si="221"/>
        <v>2.4999167867923995E-3</v>
      </c>
      <c r="AF234" s="128">
        <f t="shared" si="222"/>
        <v>2.4740627528842258E-3</v>
      </c>
      <c r="AG234" s="128">
        <f t="shared" si="223"/>
        <v>2.3859521397732496E-3</v>
      </c>
      <c r="AI234" s="129">
        <f t="shared" si="247"/>
        <v>1.1140000000000001</v>
      </c>
      <c r="AJ234" s="51">
        <f t="shared" si="247"/>
        <v>1.0489999999999999</v>
      </c>
      <c r="AK234" s="48">
        <f t="shared" si="247"/>
        <v>0.86499999999999999</v>
      </c>
      <c r="AL234" s="51">
        <f t="shared" si="247"/>
        <v>0.96799999999999997</v>
      </c>
      <c r="AM234" s="49">
        <f t="shared" si="247"/>
        <v>0.97199999999999998</v>
      </c>
      <c r="AN234" s="15"/>
      <c r="AO234" s="106">
        <f t="shared" si="191"/>
        <v>1.0320357515839678</v>
      </c>
      <c r="AP234" s="106">
        <f t="shared" si="192"/>
        <v>0.98136981932467915</v>
      </c>
      <c r="AQ234" s="106">
        <f t="shared" si="193"/>
        <v>0.81587606377351485</v>
      </c>
      <c r="AR234" s="106">
        <f t="shared" si="194"/>
        <v>0.91250830292507346</v>
      </c>
      <c r="AS234" s="106">
        <f t="shared" si="195"/>
        <v>0.92460548768853223</v>
      </c>
      <c r="AT234" s="15"/>
      <c r="AU234" s="106">
        <f t="shared" si="230"/>
        <v>3.2035751583967764E-2</v>
      </c>
      <c r="AV234" s="106">
        <f t="shared" si="231"/>
        <v>-1.8630180675320851E-2</v>
      </c>
      <c r="AW234" s="106">
        <f t="shared" si="232"/>
        <v>-0.18412393622648515</v>
      </c>
      <c r="AX234" s="106">
        <f t="shared" si="233"/>
        <v>-8.7491697074926544E-2</v>
      </c>
      <c r="AY234" s="106">
        <f t="shared" si="234"/>
        <v>-7.5394512311467765E-2</v>
      </c>
      <c r="AZ234" s="15"/>
      <c r="BA234" s="106">
        <f t="shared" si="224"/>
        <v>3.2035751583967764E-2</v>
      </c>
      <c r="BB234" s="106">
        <f t="shared" si="225"/>
        <v>-1.8630180675320851E-2</v>
      </c>
      <c r="BC234" s="106">
        <f t="shared" si="226"/>
        <v>-0.18412393622648515</v>
      </c>
      <c r="BD234" s="107">
        <f t="shared" si="227"/>
        <v>-8.7491697074926544E-2</v>
      </c>
      <c r="BE234" s="106">
        <f t="shared" si="228"/>
        <v>-7.5394512311467765E-2</v>
      </c>
      <c r="BF234" s="109"/>
      <c r="BG234" s="223" t="str">
        <f t="shared" si="229"/>
        <v>60XX</v>
      </c>
      <c r="BH234" s="106">
        <f t="shared" si="235"/>
        <v>1.0320357515839678</v>
      </c>
      <c r="BI234" s="106">
        <f t="shared" si="236"/>
        <v>0.98136981932467915</v>
      </c>
      <c r="BJ234" s="106">
        <f t="shared" si="237"/>
        <v>0.81587606377351485</v>
      </c>
      <c r="BK234" s="106">
        <f t="shared" si="238"/>
        <v>0.91250830292507346</v>
      </c>
      <c r="BL234" s="106">
        <f t="shared" si="239"/>
        <v>0.92460548768853223</v>
      </c>
      <c r="BM234" s="109"/>
      <c r="BN234" s="15">
        <f>IF($Z234="NN",VLOOKUP("N",ylfactors,MATCH(BN$7,'Proposed Factors'!$J$3:$P$3,0),FALSE),IF('Query Result 1'!$Y234&lt;49,VLOOKUP("YA",ylfactors,MATCH(BN$7,'Proposed Factors'!$J$3:$P$3,0),FALSE),VLOOKUP("YB",ylfactors,MATCH(BN$7,'Proposed Factors'!$J$3:$P$3,0),FALSE)))</f>
        <v>0.873</v>
      </c>
      <c r="BO234" s="15">
        <f>IF($Z234="NN",VLOOKUP("N",ylfactors,MATCH(BO$7,'Proposed Factors'!$J$3:$P$3,0),FALSE),IF('Query Result 1'!$Y234&lt;49,VLOOKUP("YA",ylfactors,MATCH(BO$7,'Proposed Factors'!$J$3:$P$3,0),FALSE),VLOOKUP("YB",ylfactors,MATCH(BO$7,'Proposed Factors'!$J$3:$P$3,0),FALSE)))</f>
        <v>0.76900000000000002</v>
      </c>
      <c r="BP234" s="15">
        <f>IF($Z234="NN",VLOOKUP("N",ylfactors,MATCH(BP$7,'Proposed Factors'!$J$3:$P$3,0),FALSE),IF('Query Result 1'!$Y234&lt;49,VLOOKUP("YA",ylfactors,MATCH(BP$7,'Proposed Factors'!$J$3:$P$3,0),FALSE),VLOOKUP("YB",ylfactors,MATCH(BP$7,'Proposed Factors'!$J$3:$P$3,0),FALSE)))</f>
        <v>0.95</v>
      </c>
      <c r="BQ234" s="15">
        <f>IF($Z234="NN",VLOOKUP("N",ylfactors,MATCH(BQ$7,'Proposed Factors'!$J$3:$P$3,0),FALSE),IF('Query Result 1'!$Y234&lt;49,VLOOKUP("YA",ylfactors,MATCH(BQ$7,'Proposed Factors'!$J$3:$P$3,0),FALSE),VLOOKUP("YB",ylfactors,MATCH(BQ$7,'Proposed Factors'!$J$3:$P$3,0),FALSE)))</f>
        <v>0.94299999999999995</v>
      </c>
      <c r="BR234" s="15">
        <f>IF($Z234="NN",VLOOKUP("N",ylfactors,MATCH(BR$7,'Proposed Factors'!$J$3:$P$3,0),FALSE),IF('Query Result 1'!$Y234&lt;49,VLOOKUP("YA",ylfactors,MATCH(BR$7,'Proposed Factors'!$J$3:$P$3,0),FALSE),VLOOKUP("YB",ylfactors,MATCH(BR$7,'Proposed Factors'!$J$3:$P$3,0),FALSE)))</f>
        <v>0.78800000000000003</v>
      </c>
      <c r="BS234" s="15"/>
      <c r="BT234" s="15" t="e">
        <f>IF($AA234="NN",1,IF($AA234="YY",VLOOKUP("YY",gsdfactors,MATCH(BT$7,'Proposed Factors'!$J$11:$P$11,0),FALSE),VLOOKUP(CONCATENATE($Z234,$AA234),gsdfactors,MATCH(BT$7,'Proposed Factors'!$J$11:$P$11,0),FALSE)))</f>
        <v>#N/A</v>
      </c>
      <c r="BU234" s="15" t="e">
        <f>IF($AA234="NN",1,IF($AA234="YY",VLOOKUP("YY",gsdfactors,MATCH(BU$7,'Proposed Factors'!$J$11:$P$11,0),FALSE),VLOOKUP(CONCATENATE($Z234,$AA234),gsdfactors,MATCH(BU$7,'Proposed Factors'!$J$11:$P$11,0),FALSE)))</f>
        <v>#N/A</v>
      </c>
      <c r="BV234" s="15" t="e">
        <f>IF($AA234="NN",1,IF($AA234="YY",VLOOKUP("YY",gsdfactors,MATCH(BV$7,'Proposed Factors'!$J$11:$P$11,0),FALSE),VLOOKUP(CONCATENATE($Z234,$AA234),gsdfactors,MATCH(BV$7,'Proposed Factors'!$J$11:$P$11,0),FALSE)))</f>
        <v>#N/A</v>
      </c>
      <c r="BW234" s="15" t="e">
        <f>IF($AA234="NN",1,IF($AA234="YY",VLOOKUP("YY",gsdfactors,MATCH(BW$7,'Proposed Factors'!$J$11:$P$11,0),FALSE),VLOOKUP(CONCATENATE($Z234,$AA234),gsdfactors,MATCH(BW$7,'Proposed Factors'!$J$11:$P$11,0),FALSE)))</f>
        <v>#N/A</v>
      </c>
      <c r="BX234" s="15" t="e">
        <f>IF($AA234="NN",1,IF($AA234="YY",VLOOKUP("YY",gsdfactors,MATCH(BX$7,'Proposed Factors'!$J$11:$P$11,0),FALSE),VLOOKUP(CONCATENATE($Z234,$AA234),gsdfactors,MATCH(BX$7,'Proposed Factors'!$J$11:$P$11,0),FALSE)))</f>
        <v>#N/A</v>
      </c>
      <c r="BZ234" s="55" t="e">
        <f t="shared" si="196"/>
        <v>#N/A</v>
      </c>
      <c r="CA234" s="55" t="e">
        <f t="shared" si="197"/>
        <v>#N/A</v>
      </c>
      <c r="CB234" s="55" t="e">
        <f t="shared" si="198"/>
        <v>#N/A</v>
      </c>
      <c r="CC234" s="55" t="e">
        <f t="shared" si="199"/>
        <v>#N/A</v>
      </c>
      <c r="CD234" s="55" t="e">
        <f t="shared" si="200"/>
        <v>#N/A</v>
      </c>
      <c r="CF234" s="55" t="e">
        <f t="shared" si="201"/>
        <v>#N/A</v>
      </c>
      <c r="CG234" s="55" t="e">
        <f t="shared" si="202"/>
        <v>#N/A</v>
      </c>
      <c r="CH234" s="55" t="e">
        <f t="shared" si="203"/>
        <v>#N/A</v>
      </c>
      <c r="CI234" s="55" t="e">
        <f t="shared" si="204"/>
        <v>#N/A</v>
      </c>
      <c r="CJ234" s="55" t="e">
        <f t="shared" si="205"/>
        <v>#N/A</v>
      </c>
      <c r="CL234" s="55" t="str">
        <f t="shared" si="206"/>
        <v>60MM</v>
      </c>
      <c r="CM234" s="58">
        <f t="shared" si="207"/>
        <v>2.3701262456700418E-3</v>
      </c>
      <c r="CN234" s="58">
        <f t="shared" si="208"/>
        <v>3.0930037194591025E-3</v>
      </c>
      <c r="CO234" s="58">
        <f t="shared" si="209"/>
        <v>2.4999167867923995E-3</v>
      </c>
      <c r="CP234" s="58">
        <f t="shared" si="210"/>
        <v>2.4740627528842258E-3</v>
      </c>
      <c r="CQ234" s="58">
        <f t="shared" si="211"/>
        <v>2.3859521397732496E-3</v>
      </c>
      <c r="CR234" s="5">
        <f t="shared" si="240"/>
        <v>1.0320357515839678</v>
      </c>
      <c r="CS234" s="5">
        <f t="shared" si="241"/>
        <v>0.98136981932467915</v>
      </c>
      <c r="CT234" s="5">
        <f t="shared" si="242"/>
        <v>0.81587606377351485</v>
      </c>
      <c r="CU234" s="5">
        <f t="shared" si="243"/>
        <v>0.91250830292507346</v>
      </c>
      <c r="CV234" s="5">
        <f t="shared" si="244"/>
        <v>0.92460548768853223</v>
      </c>
    </row>
    <row r="235" spans="1:100" x14ac:dyDescent="0.25">
      <c r="A235" s="174" t="str">
        <f t="shared" si="212"/>
        <v>NNNN</v>
      </c>
      <c r="B235" s="174" t="str">
        <f t="shared" si="213"/>
        <v>NNNN</v>
      </c>
      <c r="C235" s="29" t="str">
        <f t="shared" si="214"/>
        <v>NN</v>
      </c>
      <c r="D235" s="29" t="str">
        <f t="shared" si="215"/>
        <v>N</v>
      </c>
      <c r="E235" s="29" t="str">
        <f t="shared" si="190"/>
        <v>N</v>
      </c>
      <c r="F235" s="175" t="s">
        <v>5</v>
      </c>
      <c r="G235" s="175" t="s">
        <v>7</v>
      </c>
      <c r="H235" s="175" t="s">
        <v>7</v>
      </c>
      <c r="I235" s="176">
        <v>27</v>
      </c>
      <c r="J235" s="175" t="s">
        <v>5</v>
      </c>
      <c r="K235" s="175" t="s">
        <v>5</v>
      </c>
      <c r="L235" s="176">
        <v>6529</v>
      </c>
      <c r="M235" s="176">
        <v>2976</v>
      </c>
      <c r="N235" s="176">
        <v>5325</v>
      </c>
      <c r="O235" s="176">
        <v>5112</v>
      </c>
      <c r="P235" s="176">
        <v>6336</v>
      </c>
      <c r="Q235" s="1"/>
      <c r="R235" s="13" t="s">
        <v>484</v>
      </c>
      <c r="S235" s="35">
        <v>1905</v>
      </c>
      <c r="T235" s="35">
        <v>1235</v>
      </c>
      <c r="U235" s="35">
        <v>1574</v>
      </c>
      <c r="V235" s="35">
        <v>1466</v>
      </c>
      <c r="W235" s="35">
        <v>1841</v>
      </c>
      <c r="X235" s="35"/>
      <c r="Y235" s="53">
        <f t="shared" si="216"/>
        <v>60</v>
      </c>
      <c r="Z235" s="52" t="str">
        <f t="shared" si="217"/>
        <v>MS</v>
      </c>
      <c r="AA235" s="52" t="str">
        <f t="shared" si="218"/>
        <v>MS</v>
      </c>
      <c r="AB235" s="1"/>
      <c r="AC235" s="128">
        <f t="shared" si="219"/>
        <v>5.2900884569436781E-4</v>
      </c>
      <c r="AD235" s="128">
        <f t="shared" si="220"/>
        <v>5.9149265926478664E-4</v>
      </c>
      <c r="AE235" s="128">
        <f t="shared" si="221"/>
        <v>5.0375995678034018E-4</v>
      </c>
      <c r="AF235" s="128">
        <f t="shared" si="222"/>
        <v>4.8560396247533471E-4</v>
      </c>
      <c r="AG235" s="128">
        <f t="shared" si="223"/>
        <v>5.2192703057539838E-4</v>
      </c>
      <c r="AI235" s="129">
        <f t="shared" si="247"/>
        <v>1.1140000000000001</v>
      </c>
      <c r="AJ235" s="51">
        <f t="shared" si="247"/>
        <v>1.0489999999999999</v>
      </c>
      <c r="AK235" s="48">
        <f t="shared" si="247"/>
        <v>0.86499999999999999</v>
      </c>
      <c r="AL235" s="51">
        <f t="shared" si="247"/>
        <v>0.96799999999999997</v>
      </c>
      <c r="AM235" s="49">
        <f t="shared" si="247"/>
        <v>0.97199999999999998</v>
      </c>
      <c r="AN235" s="15"/>
      <c r="AO235" s="106">
        <f t="shared" si="191"/>
        <v>1.0320357515839678</v>
      </c>
      <c r="AP235" s="106">
        <f t="shared" si="192"/>
        <v>0.98136981932467915</v>
      </c>
      <c r="AQ235" s="106">
        <f t="shared" si="193"/>
        <v>0.81587606377351485</v>
      </c>
      <c r="AR235" s="106">
        <f t="shared" si="194"/>
        <v>0.91250830292507346</v>
      </c>
      <c r="AS235" s="106">
        <f t="shared" si="195"/>
        <v>0.92460548768853223</v>
      </c>
      <c r="AT235" s="15"/>
      <c r="AU235" s="106">
        <f t="shared" si="230"/>
        <v>3.2035751583967764E-2</v>
      </c>
      <c r="AV235" s="106">
        <f t="shared" si="231"/>
        <v>-1.8630180675320851E-2</v>
      </c>
      <c r="AW235" s="106">
        <f t="shared" si="232"/>
        <v>-0.18412393622648515</v>
      </c>
      <c r="AX235" s="106">
        <f t="shared" si="233"/>
        <v>-8.7491697074926544E-2</v>
      </c>
      <c r="AY235" s="106">
        <f t="shared" si="234"/>
        <v>-7.5394512311467765E-2</v>
      </c>
      <c r="AZ235" s="15"/>
      <c r="BA235" s="106">
        <f t="shared" si="224"/>
        <v>3.2035751583967764E-2</v>
      </c>
      <c r="BB235" s="106">
        <f t="shared" si="225"/>
        <v>-1.8630180675320851E-2</v>
      </c>
      <c r="BC235" s="106">
        <f t="shared" si="226"/>
        <v>-0.18412393622648515</v>
      </c>
      <c r="BD235" s="107">
        <f t="shared" si="227"/>
        <v>-8.7491697074926544E-2</v>
      </c>
      <c r="BE235" s="106">
        <f t="shared" si="228"/>
        <v>-7.5394512311467765E-2</v>
      </c>
      <c r="BF235" s="109"/>
      <c r="BG235" s="223" t="str">
        <f t="shared" si="229"/>
        <v>60XX</v>
      </c>
      <c r="BH235" s="106">
        <f t="shared" si="235"/>
        <v>1.0320357515839678</v>
      </c>
      <c r="BI235" s="106">
        <f t="shared" si="236"/>
        <v>0.98136981932467915</v>
      </c>
      <c r="BJ235" s="106">
        <f t="shared" si="237"/>
        <v>0.81587606377351485</v>
      </c>
      <c r="BK235" s="106">
        <f t="shared" si="238"/>
        <v>0.91250830292507346</v>
      </c>
      <c r="BL235" s="106">
        <f t="shared" si="239"/>
        <v>0.92460548768853223</v>
      </c>
      <c r="BM235" s="109"/>
      <c r="BN235" s="15">
        <f>IF($Z235="NN",VLOOKUP("N",ylfactors,MATCH(BN$7,'Proposed Factors'!$J$3:$P$3,0),FALSE),IF('Query Result 1'!$Y235&lt;49,VLOOKUP("YA",ylfactors,MATCH(BN$7,'Proposed Factors'!$J$3:$P$3,0),FALSE),VLOOKUP("YB",ylfactors,MATCH(BN$7,'Proposed Factors'!$J$3:$P$3,0),FALSE)))</f>
        <v>0.873</v>
      </c>
      <c r="BO235" s="15">
        <f>IF($Z235="NN",VLOOKUP("N",ylfactors,MATCH(BO$7,'Proposed Factors'!$J$3:$P$3,0),FALSE),IF('Query Result 1'!$Y235&lt;49,VLOOKUP("YA",ylfactors,MATCH(BO$7,'Proposed Factors'!$J$3:$P$3,0),FALSE),VLOOKUP("YB",ylfactors,MATCH(BO$7,'Proposed Factors'!$J$3:$P$3,0),FALSE)))</f>
        <v>0.76900000000000002</v>
      </c>
      <c r="BP235" s="15">
        <f>IF($Z235="NN",VLOOKUP("N",ylfactors,MATCH(BP$7,'Proposed Factors'!$J$3:$P$3,0),FALSE),IF('Query Result 1'!$Y235&lt;49,VLOOKUP("YA",ylfactors,MATCH(BP$7,'Proposed Factors'!$J$3:$P$3,0),FALSE),VLOOKUP("YB",ylfactors,MATCH(BP$7,'Proposed Factors'!$J$3:$P$3,0),FALSE)))</f>
        <v>0.95</v>
      </c>
      <c r="BQ235" s="15">
        <f>IF($Z235="NN",VLOOKUP("N",ylfactors,MATCH(BQ$7,'Proposed Factors'!$J$3:$P$3,0),FALSE),IF('Query Result 1'!$Y235&lt;49,VLOOKUP("YA",ylfactors,MATCH(BQ$7,'Proposed Factors'!$J$3:$P$3,0),FALSE),VLOOKUP("YB",ylfactors,MATCH(BQ$7,'Proposed Factors'!$J$3:$P$3,0),FALSE)))</f>
        <v>0.94299999999999995</v>
      </c>
      <c r="BR235" s="15">
        <f>IF($Z235="NN",VLOOKUP("N",ylfactors,MATCH(BR$7,'Proposed Factors'!$J$3:$P$3,0),FALSE),IF('Query Result 1'!$Y235&lt;49,VLOOKUP("YA",ylfactors,MATCH(BR$7,'Proposed Factors'!$J$3:$P$3,0),FALSE),VLOOKUP("YB",ylfactors,MATCH(BR$7,'Proposed Factors'!$J$3:$P$3,0),FALSE)))</f>
        <v>0.78800000000000003</v>
      </c>
      <c r="BS235" s="15"/>
      <c r="BT235" s="15" t="e">
        <f>IF($AA235="NN",1,IF($AA235="YY",VLOOKUP("YY",gsdfactors,MATCH(BT$7,'Proposed Factors'!$J$11:$P$11,0),FALSE),VLOOKUP(CONCATENATE($Z235,$AA235),gsdfactors,MATCH(BT$7,'Proposed Factors'!$J$11:$P$11,0),FALSE)))</f>
        <v>#N/A</v>
      </c>
      <c r="BU235" s="15" t="e">
        <f>IF($AA235="NN",1,IF($AA235="YY",VLOOKUP("YY",gsdfactors,MATCH(BU$7,'Proposed Factors'!$J$11:$P$11,0),FALSE),VLOOKUP(CONCATENATE($Z235,$AA235),gsdfactors,MATCH(BU$7,'Proposed Factors'!$J$11:$P$11,0),FALSE)))</f>
        <v>#N/A</v>
      </c>
      <c r="BV235" s="15" t="e">
        <f>IF($AA235="NN",1,IF($AA235="YY",VLOOKUP("YY",gsdfactors,MATCH(BV$7,'Proposed Factors'!$J$11:$P$11,0),FALSE),VLOOKUP(CONCATENATE($Z235,$AA235),gsdfactors,MATCH(BV$7,'Proposed Factors'!$J$11:$P$11,0),FALSE)))</f>
        <v>#N/A</v>
      </c>
      <c r="BW235" s="15" t="e">
        <f>IF($AA235="NN",1,IF($AA235="YY",VLOOKUP("YY",gsdfactors,MATCH(BW$7,'Proposed Factors'!$J$11:$P$11,0),FALSE),VLOOKUP(CONCATENATE($Z235,$AA235),gsdfactors,MATCH(BW$7,'Proposed Factors'!$J$11:$P$11,0),FALSE)))</f>
        <v>#N/A</v>
      </c>
      <c r="BX235" s="15" t="e">
        <f>IF($AA235="NN",1,IF($AA235="YY",VLOOKUP("YY",gsdfactors,MATCH(BX$7,'Proposed Factors'!$J$11:$P$11,0),FALSE),VLOOKUP(CONCATENATE($Z235,$AA235),gsdfactors,MATCH(BX$7,'Proposed Factors'!$J$11:$P$11,0),FALSE)))</f>
        <v>#N/A</v>
      </c>
      <c r="BZ235" s="55" t="e">
        <f t="shared" si="196"/>
        <v>#N/A</v>
      </c>
      <c r="CA235" s="55" t="e">
        <f t="shared" si="197"/>
        <v>#N/A</v>
      </c>
      <c r="CB235" s="55" t="e">
        <f t="shared" si="198"/>
        <v>#N/A</v>
      </c>
      <c r="CC235" s="55" t="e">
        <f t="shared" si="199"/>
        <v>#N/A</v>
      </c>
      <c r="CD235" s="55" t="e">
        <f t="shared" si="200"/>
        <v>#N/A</v>
      </c>
      <c r="CF235" s="55" t="e">
        <f t="shared" si="201"/>
        <v>#N/A</v>
      </c>
      <c r="CG235" s="55" t="e">
        <f t="shared" si="202"/>
        <v>#N/A</v>
      </c>
      <c r="CH235" s="55" t="e">
        <f t="shared" si="203"/>
        <v>#N/A</v>
      </c>
      <c r="CI235" s="55" t="e">
        <f t="shared" si="204"/>
        <v>#N/A</v>
      </c>
      <c r="CJ235" s="55" t="e">
        <f t="shared" si="205"/>
        <v>#N/A</v>
      </c>
      <c r="CL235" s="55" t="str">
        <f t="shared" si="206"/>
        <v>60MS</v>
      </c>
      <c r="CM235" s="58">
        <f t="shared" si="207"/>
        <v>5.2900884569436781E-4</v>
      </c>
      <c r="CN235" s="58">
        <f t="shared" si="208"/>
        <v>5.9149265926478664E-4</v>
      </c>
      <c r="CO235" s="58">
        <f t="shared" si="209"/>
        <v>5.0375995678034018E-4</v>
      </c>
      <c r="CP235" s="58">
        <f t="shared" si="210"/>
        <v>4.8560396247533471E-4</v>
      </c>
      <c r="CQ235" s="58">
        <f t="shared" si="211"/>
        <v>5.2192703057539838E-4</v>
      </c>
      <c r="CR235" s="5">
        <f t="shared" si="240"/>
        <v>1.0320357515839678</v>
      </c>
      <c r="CS235" s="5">
        <f t="shared" si="241"/>
        <v>0.98136981932467915</v>
      </c>
      <c r="CT235" s="5">
        <f t="shared" si="242"/>
        <v>0.81587606377351485</v>
      </c>
      <c r="CU235" s="5">
        <f t="shared" si="243"/>
        <v>0.91250830292507346</v>
      </c>
      <c r="CV235" s="5">
        <f t="shared" si="244"/>
        <v>0.92460548768853223</v>
      </c>
    </row>
    <row r="236" spans="1:100" x14ac:dyDescent="0.25">
      <c r="A236" s="174" t="str">
        <f t="shared" si="212"/>
        <v>NNNN</v>
      </c>
      <c r="B236" s="174" t="str">
        <f t="shared" si="213"/>
        <v>NNNN</v>
      </c>
      <c r="C236" s="29" t="str">
        <f t="shared" si="214"/>
        <v>NN</v>
      </c>
      <c r="D236" s="29" t="str">
        <f t="shared" si="215"/>
        <v>N</v>
      </c>
      <c r="E236" s="29" t="str">
        <f t="shared" si="190"/>
        <v>N</v>
      </c>
      <c r="F236" s="175" t="s">
        <v>5</v>
      </c>
      <c r="G236" s="175" t="s">
        <v>7</v>
      </c>
      <c r="H236" s="175" t="s">
        <v>7</v>
      </c>
      <c r="I236" s="176">
        <v>27</v>
      </c>
      <c r="J236" s="175" t="s">
        <v>9</v>
      </c>
      <c r="K236" s="175" t="s">
        <v>5</v>
      </c>
      <c r="L236" s="176">
        <v>1</v>
      </c>
      <c r="M236" s="176">
        <v>1</v>
      </c>
      <c r="N236" s="176">
        <v>1</v>
      </c>
      <c r="O236" s="176">
        <v>1</v>
      </c>
      <c r="P236" s="176">
        <v>1</v>
      </c>
      <c r="Q236" s="1"/>
      <c r="R236" s="13" t="s">
        <v>233</v>
      </c>
      <c r="S236" s="35">
        <v>7852</v>
      </c>
      <c r="T236" s="35">
        <v>6197</v>
      </c>
      <c r="U236" s="35">
        <v>7452</v>
      </c>
      <c r="V236" s="35">
        <v>7221</v>
      </c>
      <c r="W236" s="35">
        <v>7765</v>
      </c>
      <c r="X236" s="35"/>
      <c r="Y236" s="53">
        <f t="shared" si="216"/>
        <v>61</v>
      </c>
      <c r="Z236" s="52" t="str">
        <f t="shared" si="217"/>
        <v>FM</v>
      </c>
      <c r="AA236" s="52" t="str">
        <f t="shared" si="218"/>
        <v>FM</v>
      </c>
      <c r="AB236" s="1"/>
      <c r="AC236" s="128">
        <f t="shared" si="219"/>
        <v>2.1804606070300139E-3</v>
      </c>
      <c r="AD236" s="128">
        <f t="shared" si="220"/>
        <v>2.9680000076630626E-3</v>
      </c>
      <c r="AE236" s="128">
        <f t="shared" si="221"/>
        <v>2.3850185501442787E-3</v>
      </c>
      <c r="AF236" s="128">
        <f t="shared" si="222"/>
        <v>2.391914197158521E-3</v>
      </c>
      <c r="AG236" s="128">
        <f t="shared" si="223"/>
        <v>2.201392391318831E-3</v>
      </c>
      <c r="AI236" s="129">
        <f t="shared" si="247"/>
        <v>1.123</v>
      </c>
      <c r="AJ236" s="51">
        <f t="shared" si="247"/>
        <v>1.07</v>
      </c>
      <c r="AK236" s="48">
        <f t="shared" si="247"/>
        <v>0.9</v>
      </c>
      <c r="AL236" s="51">
        <f t="shared" si="247"/>
        <v>0.97299999999999998</v>
      </c>
      <c r="AM236" s="49">
        <f t="shared" si="247"/>
        <v>0.98299999999999998</v>
      </c>
      <c r="AN236" s="15"/>
      <c r="AO236" s="106">
        <f t="shared" si="191"/>
        <v>1.0403735628624737</v>
      </c>
      <c r="AP236" s="106">
        <f t="shared" si="192"/>
        <v>1.0010159262892342</v>
      </c>
      <c r="AQ236" s="106">
        <f t="shared" si="193"/>
        <v>0.84888839005336814</v>
      </c>
      <c r="AR236" s="106">
        <f t="shared" si="194"/>
        <v>0.91722167225836415</v>
      </c>
      <c r="AS236" s="106">
        <f t="shared" si="195"/>
        <v>0.9350691300389169</v>
      </c>
      <c r="AT236" s="15"/>
      <c r="AU236" s="106">
        <f t="shared" si="230"/>
        <v>4.0373562862473733E-2</v>
      </c>
      <c r="AV236" s="106">
        <f t="shared" si="231"/>
        <v>1.0159262892341925E-3</v>
      </c>
      <c r="AW236" s="106">
        <f t="shared" si="232"/>
        <v>-0.15111160994663186</v>
      </c>
      <c r="AX236" s="106">
        <f t="shared" si="233"/>
        <v>-8.2778327741635849E-2</v>
      </c>
      <c r="AY236" s="106">
        <f t="shared" si="234"/>
        <v>-6.4930869961083104E-2</v>
      </c>
      <c r="AZ236" s="15"/>
      <c r="BA236" s="106">
        <f t="shared" si="224"/>
        <v>4.0373562862473733E-2</v>
      </c>
      <c r="BB236" s="106">
        <f t="shared" si="225"/>
        <v>1.0159262892341925E-3</v>
      </c>
      <c r="BC236" s="106">
        <f t="shared" si="226"/>
        <v>-0.15111160994663186</v>
      </c>
      <c r="BD236" s="107">
        <f t="shared" si="227"/>
        <v>-8.2778327741635849E-2</v>
      </c>
      <c r="BE236" s="106">
        <f t="shared" si="228"/>
        <v>-6.4930869961083104E-2</v>
      </c>
      <c r="BF236" s="109"/>
      <c r="BG236" s="223" t="str">
        <f t="shared" si="229"/>
        <v>61XX</v>
      </c>
      <c r="BH236" s="106">
        <f t="shared" si="235"/>
        <v>1.0403735628624737</v>
      </c>
      <c r="BI236" s="106">
        <f t="shared" si="236"/>
        <v>1.0010159262892342</v>
      </c>
      <c r="BJ236" s="106">
        <f t="shared" si="237"/>
        <v>0.84888839005336814</v>
      </c>
      <c r="BK236" s="106">
        <f t="shared" si="238"/>
        <v>0.91722167225836415</v>
      </c>
      <c r="BL236" s="106">
        <f t="shared" si="239"/>
        <v>0.9350691300389169</v>
      </c>
      <c r="BM236" s="109"/>
      <c r="BN236" s="15">
        <f>IF($Z236="NN",VLOOKUP("N",ylfactors,MATCH(BN$7,'Proposed Factors'!$J$3:$P$3,0),FALSE),IF('Query Result 1'!$Y236&lt;49,VLOOKUP("YA",ylfactors,MATCH(BN$7,'Proposed Factors'!$J$3:$P$3,0),FALSE),VLOOKUP("YB",ylfactors,MATCH(BN$7,'Proposed Factors'!$J$3:$P$3,0),FALSE)))</f>
        <v>0.873</v>
      </c>
      <c r="BO236" s="15">
        <f>IF($Z236="NN",VLOOKUP("N",ylfactors,MATCH(BO$7,'Proposed Factors'!$J$3:$P$3,0),FALSE),IF('Query Result 1'!$Y236&lt;49,VLOOKUP("YA",ylfactors,MATCH(BO$7,'Proposed Factors'!$J$3:$P$3,0),FALSE),VLOOKUP("YB",ylfactors,MATCH(BO$7,'Proposed Factors'!$J$3:$P$3,0),FALSE)))</f>
        <v>0.76900000000000002</v>
      </c>
      <c r="BP236" s="15">
        <f>IF($Z236="NN",VLOOKUP("N",ylfactors,MATCH(BP$7,'Proposed Factors'!$J$3:$P$3,0),FALSE),IF('Query Result 1'!$Y236&lt;49,VLOOKUP("YA",ylfactors,MATCH(BP$7,'Proposed Factors'!$J$3:$P$3,0),FALSE),VLOOKUP("YB",ylfactors,MATCH(BP$7,'Proposed Factors'!$J$3:$P$3,0),FALSE)))</f>
        <v>0.95</v>
      </c>
      <c r="BQ236" s="15">
        <f>IF($Z236="NN",VLOOKUP("N",ylfactors,MATCH(BQ$7,'Proposed Factors'!$J$3:$P$3,0),FALSE),IF('Query Result 1'!$Y236&lt;49,VLOOKUP("YA",ylfactors,MATCH(BQ$7,'Proposed Factors'!$J$3:$P$3,0),FALSE),VLOOKUP("YB",ylfactors,MATCH(BQ$7,'Proposed Factors'!$J$3:$P$3,0),FALSE)))</f>
        <v>0.94299999999999995</v>
      </c>
      <c r="BR236" s="15">
        <f>IF($Z236="NN",VLOOKUP("N",ylfactors,MATCH(BR$7,'Proposed Factors'!$J$3:$P$3,0),FALSE),IF('Query Result 1'!$Y236&lt;49,VLOOKUP("YA",ylfactors,MATCH(BR$7,'Proposed Factors'!$J$3:$P$3,0),FALSE),VLOOKUP("YB",ylfactors,MATCH(BR$7,'Proposed Factors'!$J$3:$P$3,0),FALSE)))</f>
        <v>0.78800000000000003</v>
      </c>
      <c r="BS236" s="15"/>
      <c r="BT236" s="15" t="e">
        <f>IF($AA236="NN",1,IF($AA236="YY",VLOOKUP("YY",gsdfactors,MATCH(BT$7,'Proposed Factors'!$J$11:$P$11,0),FALSE),VLOOKUP(CONCATENATE($Z236,$AA236),gsdfactors,MATCH(BT$7,'Proposed Factors'!$J$11:$P$11,0),FALSE)))</f>
        <v>#N/A</v>
      </c>
      <c r="BU236" s="15" t="e">
        <f>IF($AA236="NN",1,IF($AA236="YY",VLOOKUP("YY",gsdfactors,MATCH(BU$7,'Proposed Factors'!$J$11:$P$11,0),FALSE),VLOOKUP(CONCATENATE($Z236,$AA236),gsdfactors,MATCH(BU$7,'Proposed Factors'!$J$11:$P$11,0),FALSE)))</f>
        <v>#N/A</v>
      </c>
      <c r="BV236" s="15" t="e">
        <f>IF($AA236="NN",1,IF($AA236="YY",VLOOKUP("YY",gsdfactors,MATCH(BV$7,'Proposed Factors'!$J$11:$P$11,0),FALSE),VLOOKUP(CONCATENATE($Z236,$AA236),gsdfactors,MATCH(BV$7,'Proposed Factors'!$J$11:$P$11,0),FALSE)))</f>
        <v>#N/A</v>
      </c>
      <c r="BW236" s="15" t="e">
        <f>IF($AA236="NN",1,IF($AA236="YY",VLOOKUP("YY",gsdfactors,MATCH(BW$7,'Proposed Factors'!$J$11:$P$11,0),FALSE),VLOOKUP(CONCATENATE($Z236,$AA236),gsdfactors,MATCH(BW$7,'Proposed Factors'!$J$11:$P$11,0),FALSE)))</f>
        <v>#N/A</v>
      </c>
      <c r="BX236" s="15" t="e">
        <f>IF($AA236="NN",1,IF($AA236="YY",VLOOKUP("YY",gsdfactors,MATCH(BX$7,'Proposed Factors'!$J$11:$P$11,0),FALSE),VLOOKUP(CONCATENATE($Z236,$AA236),gsdfactors,MATCH(BX$7,'Proposed Factors'!$J$11:$P$11,0),FALSE)))</f>
        <v>#N/A</v>
      </c>
      <c r="BZ236" s="55" t="e">
        <f t="shared" si="196"/>
        <v>#N/A</v>
      </c>
      <c r="CA236" s="55" t="e">
        <f t="shared" si="197"/>
        <v>#N/A</v>
      </c>
      <c r="CB236" s="55" t="e">
        <f t="shared" si="198"/>
        <v>#N/A</v>
      </c>
      <c r="CC236" s="55" t="e">
        <f t="shared" si="199"/>
        <v>#N/A</v>
      </c>
      <c r="CD236" s="55" t="e">
        <f t="shared" si="200"/>
        <v>#N/A</v>
      </c>
      <c r="CF236" s="55" t="e">
        <f t="shared" si="201"/>
        <v>#N/A</v>
      </c>
      <c r="CG236" s="55" t="e">
        <f t="shared" si="202"/>
        <v>#N/A</v>
      </c>
      <c r="CH236" s="55" t="e">
        <f t="shared" si="203"/>
        <v>#N/A</v>
      </c>
      <c r="CI236" s="55" t="e">
        <f t="shared" si="204"/>
        <v>#N/A</v>
      </c>
      <c r="CJ236" s="55" t="e">
        <f t="shared" si="205"/>
        <v>#N/A</v>
      </c>
      <c r="CL236" s="55" t="str">
        <f t="shared" si="206"/>
        <v>61FM</v>
      </c>
      <c r="CM236" s="58">
        <f t="shared" si="207"/>
        <v>2.1804606070300139E-3</v>
      </c>
      <c r="CN236" s="58">
        <f t="shared" si="208"/>
        <v>2.9680000076630626E-3</v>
      </c>
      <c r="CO236" s="58">
        <f t="shared" si="209"/>
        <v>2.3850185501442787E-3</v>
      </c>
      <c r="CP236" s="58">
        <f t="shared" si="210"/>
        <v>2.391914197158521E-3</v>
      </c>
      <c r="CQ236" s="58">
        <f t="shared" si="211"/>
        <v>2.201392391318831E-3</v>
      </c>
      <c r="CR236" s="5">
        <f t="shared" si="240"/>
        <v>1.0403735628624737</v>
      </c>
      <c r="CS236" s="5">
        <f t="shared" si="241"/>
        <v>1.0010159262892342</v>
      </c>
      <c r="CT236" s="5">
        <f t="shared" si="242"/>
        <v>0.84888839005336814</v>
      </c>
      <c r="CU236" s="5">
        <f t="shared" si="243"/>
        <v>0.91722167225836415</v>
      </c>
      <c r="CV236" s="5">
        <f t="shared" si="244"/>
        <v>0.9350691300389169</v>
      </c>
    </row>
    <row r="237" spans="1:100" x14ac:dyDescent="0.25">
      <c r="A237" s="174" t="str">
        <f t="shared" si="212"/>
        <v>NNNN</v>
      </c>
      <c r="B237" s="174" t="str">
        <f t="shared" si="213"/>
        <v>NNNN</v>
      </c>
      <c r="C237" s="29" t="str">
        <f t="shared" si="214"/>
        <v>NN</v>
      </c>
      <c r="D237" s="29" t="str">
        <f t="shared" si="215"/>
        <v>N</v>
      </c>
      <c r="E237" s="29" t="str">
        <f t="shared" si="190"/>
        <v>N</v>
      </c>
      <c r="F237" s="175" t="s">
        <v>5</v>
      </c>
      <c r="G237" s="175" t="s">
        <v>7</v>
      </c>
      <c r="H237" s="175" t="s">
        <v>7</v>
      </c>
      <c r="I237" s="176">
        <v>28</v>
      </c>
      <c r="J237" s="175" t="s">
        <v>5</v>
      </c>
      <c r="K237" s="175" t="s">
        <v>5</v>
      </c>
      <c r="L237" s="176">
        <v>6935</v>
      </c>
      <c r="M237" s="176">
        <v>3314</v>
      </c>
      <c r="N237" s="176">
        <v>5717</v>
      </c>
      <c r="O237" s="176">
        <v>5512</v>
      </c>
      <c r="P237" s="176">
        <v>6705</v>
      </c>
      <c r="Q237" s="1"/>
      <c r="R237" s="13" t="s">
        <v>317</v>
      </c>
      <c r="S237" s="35">
        <v>2857</v>
      </c>
      <c r="T237" s="35">
        <v>2112</v>
      </c>
      <c r="U237" s="35">
        <v>2606</v>
      </c>
      <c r="V237" s="35">
        <v>2520</v>
      </c>
      <c r="W237" s="35">
        <v>2815</v>
      </c>
      <c r="X237" s="35"/>
      <c r="Y237" s="53">
        <f t="shared" si="216"/>
        <v>61</v>
      </c>
      <c r="Z237" s="52" t="str">
        <f t="shared" si="217"/>
        <v>FS</v>
      </c>
      <c r="AA237" s="52" t="str">
        <f t="shared" si="218"/>
        <v>FS</v>
      </c>
      <c r="AB237" s="1"/>
      <c r="AC237" s="128">
        <f t="shared" si="219"/>
        <v>7.9337442107549024E-4</v>
      </c>
      <c r="AD237" s="128">
        <f t="shared" si="220"/>
        <v>1.011524288556461E-3</v>
      </c>
      <c r="AE237" s="128">
        <f t="shared" si="221"/>
        <v>8.3405238079387956E-4</v>
      </c>
      <c r="AF237" s="128">
        <f t="shared" si="222"/>
        <v>8.3473532430957949E-4</v>
      </c>
      <c r="AG237" s="128">
        <f t="shared" si="223"/>
        <v>7.9805789846265412E-4</v>
      </c>
      <c r="AI237" s="129">
        <f t="shared" si="247"/>
        <v>1.123</v>
      </c>
      <c r="AJ237" s="51">
        <f t="shared" si="247"/>
        <v>1.07</v>
      </c>
      <c r="AK237" s="48">
        <f t="shared" si="247"/>
        <v>0.9</v>
      </c>
      <c r="AL237" s="51">
        <f t="shared" si="247"/>
        <v>0.97299999999999998</v>
      </c>
      <c r="AM237" s="49">
        <f t="shared" si="247"/>
        <v>0.98299999999999998</v>
      </c>
      <c r="AN237" s="15"/>
      <c r="AO237" s="106">
        <f t="shared" si="191"/>
        <v>1.0403735628624737</v>
      </c>
      <c r="AP237" s="106">
        <f t="shared" si="192"/>
        <v>1.0010159262892342</v>
      </c>
      <c r="AQ237" s="106">
        <f t="shared" si="193"/>
        <v>0.84888839005336814</v>
      </c>
      <c r="AR237" s="106">
        <f t="shared" si="194"/>
        <v>0.91722167225836415</v>
      </c>
      <c r="AS237" s="106">
        <f t="shared" si="195"/>
        <v>0.9350691300389169</v>
      </c>
      <c r="AT237" s="15"/>
      <c r="AU237" s="106">
        <f t="shared" si="230"/>
        <v>4.0373562862473733E-2</v>
      </c>
      <c r="AV237" s="106">
        <f t="shared" si="231"/>
        <v>1.0159262892341925E-3</v>
      </c>
      <c r="AW237" s="106">
        <f t="shared" si="232"/>
        <v>-0.15111160994663186</v>
      </c>
      <c r="AX237" s="106">
        <f t="shared" si="233"/>
        <v>-8.2778327741635849E-2</v>
      </c>
      <c r="AY237" s="106">
        <f t="shared" si="234"/>
        <v>-6.4930869961083104E-2</v>
      </c>
      <c r="AZ237" s="15"/>
      <c r="BA237" s="106">
        <f t="shared" si="224"/>
        <v>4.0373562862473733E-2</v>
      </c>
      <c r="BB237" s="106">
        <f t="shared" si="225"/>
        <v>1.0159262892341925E-3</v>
      </c>
      <c r="BC237" s="106">
        <f t="shared" si="226"/>
        <v>-0.15111160994663186</v>
      </c>
      <c r="BD237" s="107">
        <f t="shared" si="227"/>
        <v>-8.2778327741635849E-2</v>
      </c>
      <c r="BE237" s="106">
        <f t="shared" si="228"/>
        <v>-6.4930869961083104E-2</v>
      </c>
      <c r="BF237" s="109"/>
      <c r="BG237" s="223" t="str">
        <f t="shared" si="229"/>
        <v>61XX</v>
      </c>
      <c r="BH237" s="106">
        <f t="shared" si="235"/>
        <v>1.0403735628624737</v>
      </c>
      <c r="BI237" s="106">
        <f t="shared" si="236"/>
        <v>1.0010159262892342</v>
      </c>
      <c r="BJ237" s="106">
        <f t="shared" si="237"/>
        <v>0.84888839005336814</v>
      </c>
      <c r="BK237" s="106">
        <f t="shared" si="238"/>
        <v>0.91722167225836415</v>
      </c>
      <c r="BL237" s="106">
        <f t="shared" si="239"/>
        <v>0.9350691300389169</v>
      </c>
      <c r="BM237" s="109"/>
      <c r="BN237" s="15">
        <f>IF($Z237="NN",VLOOKUP("N",ylfactors,MATCH(BN$7,'Proposed Factors'!$J$3:$P$3,0),FALSE),IF('Query Result 1'!$Y237&lt;49,VLOOKUP("YA",ylfactors,MATCH(BN$7,'Proposed Factors'!$J$3:$P$3,0),FALSE),VLOOKUP("YB",ylfactors,MATCH(BN$7,'Proposed Factors'!$J$3:$P$3,0),FALSE)))</f>
        <v>0.873</v>
      </c>
      <c r="BO237" s="15">
        <f>IF($Z237="NN",VLOOKUP("N",ylfactors,MATCH(BO$7,'Proposed Factors'!$J$3:$P$3,0),FALSE),IF('Query Result 1'!$Y237&lt;49,VLOOKUP("YA",ylfactors,MATCH(BO$7,'Proposed Factors'!$J$3:$P$3,0),FALSE),VLOOKUP("YB",ylfactors,MATCH(BO$7,'Proposed Factors'!$J$3:$P$3,0),FALSE)))</f>
        <v>0.76900000000000002</v>
      </c>
      <c r="BP237" s="15">
        <f>IF($Z237="NN",VLOOKUP("N",ylfactors,MATCH(BP$7,'Proposed Factors'!$J$3:$P$3,0),FALSE),IF('Query Result 1'!$Y237&lt;49,VLOOKUP("YA",ylfactors,MATCH(BP$7,'Proposed Factors'!$J$3:$P$3,0),FALSE),VLOOKUP("YB",ylfactors,MATCH(BP$7,'Proposed Factors'!$J$3:$P$3,0),FALSE)))</f>
        <v>0.95</v>
      </c>
      <c r="BQ237" s="15">
        <f>IF($Z237="NN",VLOOKUP("N",ylfactors,MATCH(BQ$7,'Proposed Factors'!$J$3:$P$3,0),FALSE),IF('Query Result 1'!$Y237&lt;49,VLOOKUP("YA",ylfactors,MATCH(BQ$7,'Proposed Factors'!$J$3:$P$3,0),FALSE),VLOOKUP("YB",ylfactors,MATCH(BQ$7,'Proposed Factors'!$J$3:$P$3,0),FALSE)))</f>
        <v>0.94299999999999995</v>
      </c>
      <c r="BR237" s="15">
        <f>IF($Z237="NN",VLOOKUP("N",ylfactors,MATCH(BR$7,'Proposed Factors'!$J$3:$P$3,0),FALSE),IF('Query Result 1'!$Y237&lt;49,VLOOKUP("YA",ylfactors,MATCH(BR$7,'Proposed Factors'!$J$3:$P$3,0),FALSE),VLOOKUP("YB",ylfactors,MATCH(BR$7,'Proposed Factors'!$J$3:$P$3,0),FALSE)))</f>
        <v>0.78800000000000003</v>
      </c>
      <c r="BS237" s="15"/>
      <c r="BT237" s="15" t="e">
        <f>IF($AA237="NN",1,IF($AA237="YY",VLOOKUP("YY",gsdfactors,MATCH(BT$7,'Proposed Factors'!$J$11:$P$11,0),FALSE),VLOOKUP(CONCATENATE($Z237,$AA237),gsdfactors,MATCH(BT$7,'Proposed Factors'!$J$11:$P$11,0),FALSE)))</f>
        <v>#N/A</v>
      </c>
      <c r="BU237" s="15" t="e">
        <f>IF($AA237="NN",1,IF($AA237="YY",VLOOKUP("YY",gsdfactors,MATCH(BU$7,'Proposed Factors'!$J$11:$P$11,0),FALSE),VLOOKUP(CONCATENATE($Z237,$AA237),gsdfactors,MATCH(BU$7,'Proposed Factors'!$J$11:$P$11,0),FALSE)))</f>
        <v>#N/A</v>
      </c>
      <c r="BV237" s="15" t="e">
        <f>IF($AA237="NN",1,IF($AA237="YY",VLOOKUP("YY",gsdfactors,MATCH(BV$7,'Proposed Factors'!$J$11:$P$11,0),FALSE),VLOOKUP(CONCATENATE($Z237,$AA237),gsdfactors,MATCH(BV$7,'Proposed Factors'!$J$11:$P$11,0),FALSE)))</f>
        <v>#N/A</v>
      </c>
      <c r="BW237" s="15" t="e">
        <f>IF($AA237="NN",1,IF($AA237="YY",VLOOKUP("YY",gsdfactors,MATCH(BW$7,'Proposed Factors'!$J$11:$P$11,0),FALSE),VLOOKUP(CONCATENATE($Z237,$AA237),gsdfactors,MATCH(BW$7,'Proposed Factors'!$J$11:$P$11,0),FALSE)))</f>
        <v>#N/A</v>
      </c>
      <c r="BX237" s="15" t="e">
        <f>IF($AA237="NN",1,IF($AA237="YY",VLOOKUP("YY",gsdfactors,MATCH(BX$7,'Proposed Factors'!$J$11:$P$11,0),FALSE),VLOOKUP(CONCATENATE($Z237,$AA237),gsdfactors,MATCH(BX$7,'Proposed Factors'!$J$11:$P$11,0),FALSE)))</f>
        <v>#N/A</v>
      </c>
      <c r="BZ237" s="55" t="e">
        <f t="shared" si="196"/>
        <v>#N/A</v>
      </c>
      <c r="CA237" s="55" t="e">
        <f t="shared" si="197"/>
        <v>#N/A</v>
      </c>
      <c r="CB237" s="55" t="e">
        <f t="shared" si="198"/>
        <v>#N/A</v>
      </c>
      <c r="CC237" s="55" t="e">
        <f t="shared" si="199"/>
        <v>#N/A</v>
      </c>
      <c r="CD237" s="55" t="e">
        <f t="shared" si="200"/>
        <v>#N/A</v>
      </c>
      <c r="CF237" s="55" t="e">
        <f t="shared" si="201"/>
        <v>#N/A</v>
      </c>
      <c r="CG237" s="55" t="e">
        <f t="shared" si="202"/>
        <v>#N/A</v>
      </c>
      <c r="CH237" s="55" t="e">
        <f t="shared" si="203"/>
        <v>#N/A</v>
      </c>
      <c r="CI237" s="55" t="e">
        <f t="shared" si="204"/>
        <v>#N/A</v>
      </c>
      <c r="CJ237" s="55" t="e">
        <f t="shared" si="205"/>
        <v>#N/A</v>
      </c>
      <c r="CL237" s="55" t="str">
        <f t="shared" si="206"/>
        <v>61FS</v>
      </c>
      <c r="CM237" s="58">
        <f t="shared" si="207"/>
        <v>7.9337442107549024E-4</v>
      </c>
      <c r="CN237" s="58">
        <f t="shared" si="208"/>
        <v>1.011524288556461E-3</v>
      </c>
      <c r="CO237" s="58">
        <f t="shared" si="209"/>
        <v>8.3405238079387956E-4</v>
      </c>
      <c r="CP237" s="58">
        <f t="shared" si="210"/>
        <v>8.3473532430957949E-4</v>
      </c>
      <c r="CQ237" s="58">
        <f t="shared" si="211"/>
        <v>7.9805789846265412E-4</v>
      </c>
      <c r="CR237" s="5">
        <f t="shared" si="240"/>
        <v>1.0403735628624737</v>
      </c>
      <c r="CS237" s="5">
        <f t="shared" si="241"/>
        <v>1.0010159262892342</v>
      </c>
      <c r="CT237" s="5">
        <f t="shared" si="242"/>
        <v>0.84888839005336814</v>
      </c>
      <c r="CU237" s="5">
        <f t="shared" si="243"/>
        <v>0.91722167225836415</v>
      </c>
      <c r="CV237" s="5">
        <f t="shared" si="244"/>
        <v>0.9350691300389169</v>
      </c>
    </row>
    <row r="238" spans="1:100" x14ac:dyDescent="0.25">
      <c r="A238" s="174" t="str">
        <f t="shared" si="212"/>
        <v>NNNN</v>
      </c>
      <c r="B238" s="174" t="str">
        <f t="shared" si="213"/>
        <v>NNNN</v>
      </c>
      <c r="C238" s="29" t="str">
        <f t="shared" si="214"/>
        <v>NN</v>
      </c>
      <c r="D238" s="29" t="str">
        <f t="shared" si="215"/>
        <v>N</v>
      </c>
      <c r="E238" s="29" t="str">
        <f t="shared" si="190"/>
        <v>N</v>
      </c>
      <c r="F238" s="175" t="s">
        <v>5</v>
      </c>
      <c r="G238" s="175" t="s">
        <v>7</v>
      </c>
      <c r="H238" s="175" t="s">
        <v>7</v>
      </c>
      <c r="I238" s="176">
        <v>28</v>
      </c>
      <c r="J238" s="175" t="s">
        <v>9</v>
      </c>
      <c r="K238" s="175" t="s">
        <v>5</v>
      </c>
      <c r="L238" s="176">
        <v>1</v>
      </c>
      <c r="M238" s="176">
        <v>1</v>
      </c>
      <c r="N238" s="176">
        <v>0</v>
      </c>
      <c r="O238" s="176">
        <v>0</v>
      </c>
      <c r="P238" s="176">
        <v>1</v>
      </c>
      <c r="Q238" s="1"/>
      <c r="R238" s="13" t="s">
        <v>401</v>
      </c>
      <c r="S238" s="35">
        <v>8310</v>
      </c>
      <c r="T238" s="35">
        <v>6430</v>
      </c>
      <c r="U238" s="35">
        <v>7595</v>
      </c>
      <c r="V238" s="35">
        <v>7289</v>
      </c>
      <c r="W238" s="35">
        <v>8216</v>
      </c>
      <c r="X238" s="35"/>
      <c r="Y238" s="53">
        <f t="shared" si="216"/>
        <v>61</v>
      </c>
      <c r="Z238" s="52" t="str">
        <f t="shared" si="217"/>
        <v>MM</v>
      </c>
      <c r="AA238" s="52" t="str">
        <f t="shared" si="218"/>
        <v>MM</v>
      </c>
      <c r="AB238" s="1"/>
      <c r="AC238" s="128">
        <f t="shared" si="219"/>
        <v>2.3076448859423605E-3</v>
      </c>
      <c r="AD238" s="128">
        <f t="shared" si="220"/>
        <v>3.0795933595729377E-3</v>
      </c>
      <c r="AE238" s="128">
        <f t="shared" si="221"/>
        <v>2.4307858143244494E-3</v>
      </c>
      <c r="AF238" s="128">
        <f t="shared" si="222"/>
        <v>2.4144388011478274E-3</v>
      </c>
      <c r="AG238" s="128">
        <f t="shared" si="223"/>
        <v>2.3292517562235049E-3</v>
      </c>
      <c r="AI238" s="129">
        <f t="shared" ref="AI238:AM247" si="248">IFERROR(IF($Z238="NN",VLOOKUP(CONCATENATE(AI$7,"NNXXX"),bdfactors,8,FALSE),VLOOKUP(CONCATENATE(AI$7,$Y238,$Z238),bdfactors,8,FALSE)),VLOOKUP(CONCATENATE(AI$7,$Y238,"XX"),bdfactors,8,FALSE))</f>
        <v>1.123</v>
      </c>
      <c r="AJ238" s="51">
        <f t="shared" si="248"/>
        <v>1.07</v>
      </c>
      <c r="AK238" s="48">
        <f t="shared" si="248"/>
        <v>0.9</v>
      </c>
      <c r="AL238" s="51">
        <f t="shared" si="248"/>
        <v>0.97299999999999998</v>
      </c>
      <c r="AM238" s="49">
        <f t="shared" si="248"/>
        <v>0.98299999999999998</v>
      </c>
      <c r="AN238" s="15"/>
      <c r="AO238" s="106">
        <f t="shared" si="191"/>
        <v>1.0403735628624737</v>
      </c>
      <c r="AP238" s="106">
        <f t="shared" si="192"/>
        <v>1.0010159262892342</v>
      </c>
      <c r="AQ238" s="106">
        <f t="shared" si="193"/>
        <v>0.84888839005336814</v>
      </c>
      <c r="AR238" s="106">
        <f t="shared" si="194"/>
        <v>0.91722167225836415</v>
      </c>
      <c r="AS238" s="106">
        <f t="shared" si="195"/>
        <v>0.9350691300389169</v>
      </c>
      <c r="AT238" s="15"/>
      <c r="AU238" s="106">
        <f t="shared" si="230"/>
        <v>4.0373562862473733E-2</v>
      </c>
      <c r="AV238" s="106">
        <f t="shared" si="231"/>
        <v>1.0159262892341925E-3</v>
      </c>
      <c r="AW238" s="106">
        <f t="shared" si="232"/>
        <v>-0.15111160994663186</v>
      </c>
      <c r="AX238" s="106">
        <f t="shared" si="233"/>
        <v>-8.2778327741635849E-2</v>
      </c>
      <c r="AY238" s="106">
        <f t="shared" si="234"/>
        <v>-6.4930869961083104E-2</v>
      </c>
      <c r="AZ238" s="15"/>
      <c r="BA238" s="106">
        <f t="shared" si="224"/>
        <v>4.0373562862473733E-2</v>
      </c>
      <c r="BB238" s="106">
        <f t="shared" si="225"/>
        <v>1.0159262892341925E-3</v>
      </c>
      <c r="BC238" s="106">
        <f t="shared" si="226"/>
        <v>-0.15111160994663186</v>
      </c>
      <c r="BD238" s="107">
        <f t="shared" si="227"/>
        <v>-8.2778327741635849E-2</v>
      </c>
      <c r="BE238" s="106">
        <f t="shared" si="228"/>
        <v>-6.4930869961083104E-2</v>
      </c>
      <c r="BF238" s="109"/>
      <c r="BG238" s="223" t="str">
        <f t="shared" si="229"/>
        <v>61XX</v>
      </c>
      <c r="BH238" s="106">
        <f t="shared" si="235"/>
        <v>1.0403735628624737</v>
      </c>
      <c r="BI238" s="106">
        <f t="shared" si="236"/>
        <v>1.0010159262892342</v>
      </c>
      <c r="BJ238" s="106">
        <f t="shared" si="237"/>
        <v>0.84888839005336814</v>
      </c>
      <c r="BK238" s="106">
        <f t="shared" si="238"/>
        <v>0.91722167225836415</v>
      </c>
      <c r="BL238" s="106">
        <f t="shared" si="239"/>
        <v>0.9350691300389169</v>
      </c>
      <c r="BM238" s="109"/>
      <c r="BN238" s="15">
        <f>IF($Z238="NN",VLOOKUP("N",ylfactors,MATCH(BN$7,'Proposed Factors'!$J$3:$P$3,0),FALSE),IF('Query Result 1'!$Y238&lt;49,VLOOKUP("YA",ylfactors,MATCH(BN$7,'Proposed Factors'!$J$3:$P$3,0),FALSE),VLOOKUP("YB",ylfactors,MATCH(BN$7,'Proposed Factors'!$J$3:$P$3,0),FALSE)))</f>
        <v>0.873</v>
      </c>
      <c r="BO238" s="15">
        <f>IF($Z238="NN",VLOOKUP("N",ylfactors,MATCH(BO$7,'Proposed Factors'!$J$3:$P$3,0),FALSE),IF('Query Result 1'!$Y238&lt;49,VLOOKUP("YA",ylfactors,MATCH(BO$7,'Proposed Factors'!$J$3:$P$3,0),FALSE),VLOOKUP("YB",ylfactors,MATCH(BO$7,'Proposed Factors'!$J$3:$P$3,0),FALSE)))</f>
        <v>0.76900000000000002</v>
      </c>
      <c r="BP238" s="15">
        <f>IF($Z238="NN",VLOOKUP("N",ylfactors,MATCH(BP$7,'Proposed Factors'!$J$3:$P$3,0),FALSE),IF('Query Result 1'!$Y238&lt;49,VLOOKUP("YA",ylfactors,MATCH(BP$7,'Proposed Factors'!$J$3:$P$3,0),FALSE),VLOOKUP("YB",ylfactors,MATCH(BP$7,'Proposed Factors'!$J$3:$P$3,0),FALSE)))</f>
        <v>0.95</v>
      </c>
      <c r="BQ238" s="15">
        <f>IF($Z238="NN",VLOOKUP("N",ylfactors,MATCH(BQ$7,'Proposed Factors'!$J$3:$P$3,0),FALSE),IF('Query Result 1'!$Y238&lt;49,VLOOKUP("YA",ylfactors,MATCH(BQ$7,'Proposed Factors'!$J$3:$P$3,0),FALSE),VLOOKUP("YB",ylfactors,MATCH(BQ$7,'Proposed Factors'!$J$3:$P$3,0),FALSE)))</f>
        <v>0.94299999999999995</v>
      </c>
      <c r="BR238" s="15">
        <f>IF($Z238="NN",VLOOKUP("N",ylfactors,MATCH(BR$7,'Proposed Factors'!$J$3:$P$3,0),FALSE),IF('Query Result 1'!$Y238&lt;49,VLOOKUP("YA",ylfactors,MATCH(BR$7,'Proposed Factors'!$J$3:$P$3,0),FALSE),VLOOKUP("YB",ylfactors,MATCH(BR$7,'Proposed Factors'!$J$3:$P$3,0),FALSE)))</f>
        <v>0.78800000000000003</v>
      </c>
      <c r="BS238" s="15"/>
      <c r="BT238" s="15" t="e">
        <f>IF($AA238="NN",1,IF($AA238="YY",VLOOKUP("YY",gsdfactors,MATCH(BT$7,'Proposed Factors'!$J$11:$P$11,0),FALSE),VLOOKUP(CONCATENATE($Z238,$AA238),gsdfactors,MATCH(BT$7,'Proposed Factors'!$J$11:$P$11,0),FALSE)))</f>
        <v>#N/A</v>
      </c>
      <c r="BU238" s="15" t="e">
        <f>IF($AA238="NN",1,IF($AA238="YY",VLOOKUP("YY",gsdfactors,MATCH(BU$7,'Proposed Factors'!$J$11:$P$11,0),FALSE),VLOOKUP(CONCATENATE($Z238,$AA238),gsdfactors,MATCH(BU$7,'Proposed Factors'!$J$11:$P$11,0),FALSE)))</f>
        <v>#N/A</v>
      </c>
      <c r="BV238" s="15" t="e">
        <f>IF($AA238="NN",1,IF($AA238="YY",VLOOKUP("YY",gsdfactors,MATCH(BV$7,'Proposed Factors'!$J$11:$P$11,0),FALSE),VLOOKUP(CONCATENATE($Z238,$AA238),gsdfactors,MATCH(BV$7,'Proposed Factors'!$J$11:$P$11,0),FALSE)))</f>
        <v>#N/A</v>
      </c>
      <c r="BW238" s="15" t="e">
        <f>IF($AA238="NN",1,IF($AA238="YY",VLOOKUP("YY",gsdfactors,MATCH(BW$7,'Proposed Factors'!$J$11:$P$11,0),FALSE),VLOOKUP(CONCATENATE($Z238,$AA238),gsdfactors,MATCH(BW$7,'Proposed Factors'!$J$11:$P$11,0),FALSE)))</f>
        <v>#N/A</v>
      </c>
      <c r="BX238" s="15" t="e">
        <f>IF($AA238="NN",1,IF($AA238="YY",VLOOKUP("YY",gsdfactors,MATCH(BX$7,'Proposed Factors'!$J$11:$P$11,0),FALSE),VLOOKUP(CONCATENATE($Z238,$AA238),gsdfactors,MATCH(BX$7,'Proposed Factors'!$J$11:$P$11,0),FALSE)))</f>
        <v>#N/A</v>
      </c>
      <c r="BZ238" s="55" t="e">
        <f t="shared" si="196"/>
        <v>#N/A</v>
      </c>
      <c r="CA238" s="55" t="e">
        <f t="shared" si="197"/>
        <v>#N/A</v>
      </c>
      <c r="CB238" s="55" t="e">
        <f t="shared" si="198"/>
        <v>#N/A</v>
      </c>
      <c r="CC238" s="55" t="e">
        <f t="shared" si="199"/>
        <v>#N/A</v>
      </c>
      <c r="CD238" s="55" t="e">
        <f t="shared" si="200"/>
        <v>#N/A</v>
      </c>
      <c r="CF238" s="55" t="e">
        <f t="shared" si="201"/>
        <v>#N/A</v>
      </c>
      <c r="CG238" s="55" t="e">
        <f t="shared" si="202"/>
        <v>#N/A</v>
      </c>
      <c r="CH238" s="55" t="e">
        <f t="shared" si="203"/>
        <v>#N/A</v>
      </c>
      <c r="CI238" s="55" t="e">
        <f t="shared" si="204"/>
        <v>#N/A</v>
      </c>
      <c r="CJ238" s="55" t="e">
        <f t="shared" si="205"/>
        <v>#N/A</v>
      </c>
      <c r="CL238" s="55" t="str">
        <f t="shared" si="206"/>
        <v>61MM</v>
      </c>
      <c r="CM238" s="58">
        <f t="shared" si="207"/>
        <v>2.3076448859423605E-3</v>
      </c>
      <c r="CN238" s="58">
        <f t="shared" si="208"/>
        <v>3.0795933595729377E-3</v>
      </c>
      <c r="CO238" s="58">
        <f t="shared" si="209"/>
        <v>2.4307858143244494E-3</v>
      </c>
      <c r="CP238" s="58">
        <f t="shared" si="210"/>
        <v>2.4144388011478274E-3</v>
      </c>
      <c r="CQ238" s="58">
        <f t="shared" si="211"/>
        <v>2.3292517562235049E-3</v>
      </c>
      <c r="CR238" s="5">
        <f t="shared" si="240"/>
        <v>1.0403735628624737</v>
      </c>
      <c r="CS238" s="5">
        <f t="shared" si="241"/>
        <v>1.0010159262892342</v>
      </c>
      <c r="CT238" s="5">
        <f t="shared" si="242"/>
        <v>0.84888839005336814</v>
      </c>
      <c r="CU238" s="5">
        <f t="shared" si="243"/>
        <v>0.91722167225836415</v>
      </c>
      <c r="CV238" s="5">
        <f t="shared" si="244"/>
        <v>0.9350691300389169</v>
      </c>
    </row>
    <row r="239" spans="1:100" x14ac:dyDescent="0.25">
      <c r="A239" s="174" t="str">
        <f t="shared" si="212"/>
        <v>NNNN</v>
      </c>
      <c r="B239" s="174" t="str">
        <f t="shared" si="213"/>
        <v>NNNN</v>
      </c>
      <c r="C239" s="29" t="str">
        <f t="shared" si="214"/>
        <v>NN</v>
      </c>
      <c r="D239" s="29" t="str">
        <f t="shared" si="215"/>
        <v>N</v>
      </c>
      <c r="E239" s="29" t="str">
        <f t="shared" si="190"/>
        <v>N</v>
      </c>
      <c r="F239" s="175" t="s">
        <v>5</v>
      </c>
      <c r="G239" s="175" t="s">
        <v>7</v>
      </c>
      <c r="H239" s="175" t="s">
        <v>7</v>
      </c>
      <c r="I239" s="176">
        <v>29</v>
      </c>
      <c r="J239" s="175" t="s">
        <v>5</v>
      </c>
      <c r="K239" s="175" t="s">
        <v>5</v>
      </c>
      <c r="L239" s="176">
        <v>7584</v>
      </c>
      <c r="M239" s="176">
        <v>3522</v>
      </c>
      <c r="N239" s="176">
        <v>6184</v>
      </c>
      <c r="O239" s="176">
        <v>5938</v>
      </c>
      <c r="P239" s="176">
        <v>7341</v>
      </c>
      <c r="Q239" s="1"/>
      <c r="R239" s="13" t="s">
        <v>485</v>
      </c>
      <c r="S239" s="35">
        <v>1798</v>
      </c>
      <c r="T239" s="35">
        <v>1163</v>
      </c>
      <c r="U239" s="35">
        <v>1503</v>
      </c>
      <c r="V239" s="35">
        <v>1412</v>
      </c>
      <c r="W239" s="35">
        <v>1745</v>
      </c>
      <c r="X239" s="35"/>
      <c r="Y239" s="53">
        <f t="shared" si="216"/>
        <v>61</v>
      </c>
      <c r="Z239" s="52" t="str">
        <f t="shared" si="217"/>
        <v>MS</v>
      </c>
      <c r="AA239" s="52" t="str">
        <f t="shared" si="218"/>
        <v>MS</v>
      </c>
      <c r="AB239" s="1"/>
      <c r="AC239" s="128">
        <f t="shared" si="219"/>
        <v>4.9929548795720391E-4</v>
      </c>
      <c r="AD239" s="128">
        <f t="shared" si="220"/>
        <v>5.5700887670036183E-4</v>
      </c>
      <c r="AE239" s="128">
        <f t="shared" si="221"/>
        <v>4.8103635008948622E-4</v>
      </c>
      <c r="AF239" s="128">
        <f t="shared" si="222"/>
        <v>4.6771677695441516E-4</v>
      </c>
      <c r="AG239" s="128">
        <f t="shared" si="223"/>
        <v>4.9471084647152101E-4</v>
      </c>
      <c r="AI239" s="129">
        <f t="shared" si="248"/>
        <v>1.123</v>
      </c>
      <c r="AJ239" s="51">
        <f t="shared" si="248"/>
        <v>1.07</v>
      </c>
      <c r="AK239" s="48">
        <f t="shared" si="248"/>
        <v>0.9</v>
      </c>
      <c r="AL239" s="51">
        <f t="shared" si="248"/>
        <v>0.97299999999999998</v>
      </c>
      <c r="AM239" s="49">
        <f t="shared" si="248"/>
        <v>0.98299999999999998</v>
      </c>
      <c r="AN239" s="15"/>
      <c r="AO239" s="106">
        <f t="shared" si="191"/>
        <v>1.0403735628624737</v>
      </c>
      <c r="AP239" s="106">
        <f t="shared" si="192"/>
        <v>1.0010159262892342</v>
      </c>
      <c r="AQ239" s="106">
        <f t="shared" si="193"/>
        <v>0.84888839005336814</v>
      </c>
      <c r="AR239" s="106">
        <f t="shared" si="194"/>
        <v>0.91722167225836415</v>
      </c>
      <c r="AS239" s="106">
        <f t="shared" si="195"/>
        <v>0.9350691300389169</v>
      </c>
      <c r="AT239" s="15"/>
      <c r="AU239" s="106">
        <f t="shared" si="230"/>
        <v>4.0373562862473733E-2</v>
      </c>
      <c r="AV239" s="106">
        <f t="shared" si="231"/>
        <v>1.0159262892341925E-3</v>
      </c>
      <c r="AW239" s="106">
        <f t="shared" si="232"/>
        <v>-0.15111160994663186</v>
      </c>
      <c r="AX239" s="106">
        <f t="shared" si="233"/>
        <v>-8.2778327741635849E-2</v>
      </c>
      <c r="AY239" s="106">
        <f t="shared" si="234"/>
        <v>-6.4930869961083104E-2</v>
      </c>
      <c r="AZ239" s="15"/>
      <c r="BA239" s="106">
        <f t="shared" si="224"/>
        <v>4.0373562862473733E-2</v>
      </c>
      <c r="BB239" s="106">
        <f t="shared" si="225"/>
        <v>1.0159262892341925E-3</v>
      </c>
      <c r="BC239" s="106">
        <f t="shared" si="226"/>
        <v>-0.15111160994663186</v>
      </c>
      <c r="BD239" s="107">
        <f t="shared" si="227"/>
        <v>-8.2778327741635849E-2</v>
      </c>
      <c r="BE239" s="106">
        <f t="shared" si="228"/>
        <v>-6.4930869961083104E-2</v>
      </c>
      <c r="BF239" s="109"/>
      <c r="BG239" s="223" t="str">
        <f t="shared" si="229"/>
        <v>61XX</v>
      </c>
      <c r="BH239" s="106">
        <f t="shared" si="235"/>
        <v>1.0403735628624737</v>
      </c>
      <c r="BI239" s="106">
        <f t="shared" si="236"/>
        <v>1.0010159262892342</v>
      </c>
      <c r="BJ239" s="106">
        <f t="shared" si="237"/>
        <v>0.84888839005336814</v>
      </c>
      <c r="BK239" s="106">
        <f t="shared" si="238"/>
        <v>0.91722167225836415</v>
      </c>
      <c r="BL239" s="106">
        <f t="shared" si="239"/>
        <v>0.9350691300389169</v>
      </c>
      <c r="BM239" s="109"/>
      <c r="BN239" s="15">
        <f>IF($Z239="NN",VLOOKUP("N",ylfactors,MATCH(BN$7,'Proposed Factors'!$J$3:$P$3,0),FALSE),IF('Query Result 1'!$Y239&lt;49,VLOOKUP("YA",ylfactors,MATCH(BN$7,'Proposed Factors'!$J$3:$P$3,0),FALSE),VLOOKUP("YB",ylfactors,MATCH(BN$7,'Proposed Factors'!$J$3:$P$3,0),FALSE)))</f>
        <v>0.873</v>
      </c>
      <c r="BO239" s="15">
        <f>IF($Z239="NN",VLOOKUP("N",ylfactors,MATCH(BO$7,'Proposed Factors'!$J$3:$P$3,0),FALSE),IF('Query Result 1'!$Y239&lt;49,VLOOKUP("YA",ylfactors,MATCH(BO$7,'Proposed Factors'!$J$3:$P$3,0),FALSE),VLOOKUP("YB",ylfactors,MATCH(BO$7,'Proposed Factors'!$J$3:$P$3,0),FALSE)))</f>
        <v>0.76900000000000002</v>
      </c>
      <c r="BP239" s="15">
        <f>IF($Z239="NN",VLOOKUP("N",ylfactors,MATCH(BP$7,'Proposed Factors'!$J$3:$P$3,0),FALSE),IF('Query Result 1'!$Y239&lt;49,VLOOKUP("YA",ylfactors,MATCH(BP$7,'Proposed Factors'!$J$3:$P$3,0),FALSE),VLOOKUP("YB",ylfactors,MATCH(BP$7,'Proposed Factors'!$J$3:$P$3,0),FALSE)))</f>
        <v>0.95</v>
      </c>
      <c r="BQ239" s="15">
        <f>IF($Z239="NN",VLOOKUP("N",ylfactors,MATCH(BQ$7,'Proposed Factors'!$J$3:$P$3,0),FALSE),IF('Query Result 1'!$Y239&lt;49,VLOOKUP("YA",ylfactors,MATCH(BQ$7,'Proposed Factors'!$J$3:$P$3,0),FALSE),VLOOKUP("YB",ylfactors,MATCH(BQ$7,'Proposed Factors'!$J$3:$P$3,0),FALSE)))</f>
        <v>0.94299999999999995</v>
      </c>
      <c r="BR239" s="15">
        <f>IF($Z239="NN",VLOOKUP("N",ylfactors,MATCH(BR$7,'Proposed Factors'!$J$3:$P$3,0),FALSE),IF('Query Result 1'!$Y239&lt;49,VLOOKUP("YA",ylfactors,MATCH(BR$7,'Proposed Factors'!$J$3:$P$3,0),FALSE),VLOOKUP("YB",ylfactors,MATCH(BR$7,'Proposed Factors'!$J$3:$P$3,0),FALSE)))</f>
        <v>0.78800000000000003</v>
      </c>
      <c r="BS239" s="15"/>
      <c r="BT239" s="15" t="e">
        <f>IF($AA239="NN",1,IF($AA239="YY",VLOOKUP("YY",gsdfactors,MATCH(BT$7,'Proposed Factors'!$J$11:$P$11,0),FALSE),VLOOKUP(CONCATENATE($Z239,$AA239),gsdfactors,MATCH(BT$7,'Proposed Factors'!$J$11:$P$11,0),FALSE)))</f>
        <v>#N/A</v>
      </c>
      <c r="BU239" s="15" t="e">
        <f>IF($AA239="NN",1,IF($AA239="YY",VLOOKUP("YY",gsdfactors,MATCH(BU$7,'Proposed Factors'!$J$11:$P$11,0),FALSE),VLOOKUP(CONCATENATE($Z239,$AA239),gsdfactors,MATCH(BU$7,'Proposed Factors'!$J$11:$P$11,0),FALSE)))</f>
        <v>#N/A</v>
      </c>
      <c r="BV239" s="15" t="e">
        <f>IF($AA239="NN",1,IF($AA239="YY",VLOOKUP("YY",gsdfactors,MATCH(BV$7,'Proposed Factors'!$J$11:$P$11,0),FALSE),VLOOKUP(CONCATENATE($Z239,$AA239),gsdfactors,MATCH(BV$7,'Proposed Factors'!$J$11:$P$11,0),FALSE)))</f>
        <v>#N/A</v>
      </c>
      <c r="BW239" s="15" t="e">
        <f>IF($AA239="NN",1,IF($AA239="YY",VLOOKUP("YY",gsdfactors,MATCH(BW$7,'Proposed Factors'!$J$11:$P$11,0),FALSE),VLOOKUP(CONCATENATE($Z239,$AA239),gsdfactors,MATCH(BW$7,'Proposed Factors'!$J$11:$P$11,0),FALSE)))</f>
        <v>#N/A</v>
      </c>
      <c r="BX239" s="15" t="e">
        <f>IF($AA239="NN",1,IF($AA239="YY",VLOOKUP("YY",gsdfactors,MATCH(BX$7,'Proposed Factors'!$J$11:$P$11,0),FALSE),VLOOKUP(CONCATENATE($Z239,$AA239),gsdfactors,MATCH(BX$7,'Proposed Factors'!$J$11:$P$11,0),FALSE)))</f>
        <v>#N/A</v>
      </c>
      <c r="BZ239" s="55" t="e">
        <f t="shared" si="196"/>
        <v>#N/A</v>
      </c>
      <c r="CA239" s="55" t="e">
        <f t="shared" si="197"/>
        <v>#N/A</v>
      </c>
      <c r="CB239" s="55" t="e">
        <f t="shared" si="198"/>
        <v>#N/A</v>
      </c>
      <c r="CC239" s="55" t="e">
        <f t="shared" si="199"/>
        <v>#N/A</v>
      </c>
      <c r="CD239" s="55" t="e">
        <f t="shared" si="200"/>
        <v>#N/A</v>
      </c>
      <c r="CF239" s="55" t="e">
        <f t="shared" si="201"/>
        <v>#N/A</v>
      </c>
      <c r="CG239" s="55" t="e">
        <f t="shared" si="202"/>
        <v>#N/A</v>
      </c>
      <c r="CH239" s="55" t="e">
        <f t="shared" si="203"/>
        <v>#N/A</v>
      </c>
      <c r="CI239" s="55" t="e">
        <f t="shared" si="204"/>
        <v>#N/A</v>
      </c>
      <c r="CJ239" s="55" t="e">
        <f t="shared" si="205"/>
        <v>#N/A</v>
      </c>
      <c r="CL239" s="55" t="str">
        <f t="shared" si="206"/>
        <v>61MS</v>
      </c>
      <c r="CM239" s="58">
        <f t="shared" si="207"/>
        <v>4.9929548795720391E-4</v>
      </c>
      <c r="CN239" s="58">
        <f t="shared" si="208"/>
        <v>5.5700887670036183E-4</v>
      </c>
      <c r="CO239" s="58">
        <f t="shared" si="209"/>
        <v>4.8103635008948622E-4</v>
      </c>
      <c r="CP239" s="58">
        <f t="shared" si="210"/>
        <v>4.6771677695441516E-4</v>
      </c>
      <c r="CQ239" s="58">
        <f t="shared" si="211"/>
        <v>4.9471084647152101E-4</v>
      </c>
      <c r="CR239" s="5">
        <f t="shared" si="240"/>
        <v>1.0403735628624737</v>
      </c>
      <c r="CS239" s="5">
        <f t="shared" si="241"/>
        <v>1.0010159262892342</v>
      </c>
      <c r="CT239" s="5">
        <f t="shared" si="242"/>
        <v>0.84888839005336814</v>
      </c>
      <c r="CU239" s="5">
        <f t="shared" si="243"/>
        <v>0.91722167225836415</v>
      </c>
      <c r="CV239" s="5">
        <f t="shared" si="244"/>
        <v>0.9350691300389169</v>
      </c>
    </row>
    <row r="240" spans="1:100" x14ac:dyDescent="0.25">
      <c r="A240" s="174" t="str">
        <f t="shared" si="212"/>
        <v>NNNN</v>
      </c>
      <c r="B240" s="174" t="str">
        <f t="shared" si="213"/>
        <v>NNNN</v>
      </c>
      <c r="C240" s="29" t="str">
        <f t="shared" si="214"/>
        <v>NN</v>
      </c>
      <c r="D240" s="29" t="str">
        <f t="shared" si="215"/>
        <v>N</v>
      </c>
      <c r="E240" s="29" t="str">
        <f t="shared" si="190"/>
        <v>N</v>
      </c>
      <c r="F240" s="175" t="s">
        <v>5</v>
      </c>
      <c r="G240" s="175" t="s">
        <v>7</v>
      </c>
      <c r="H240" s="175" t="s">
        <v>7</v>
      </c>
      <c r="I240" s="176">
        <v>30</v>
      </c>
      <c r="J240" s="175" t="s">
        <v>5</v>
      </c>
      <c r="K240" s="175" t="s">
        <v>5</v>
      </c>
      <c r="L240" s="176">
        <v>7805</v>
      </c>
      <c r="M240" s="176">
        <v>3885</v>
      </c>
      <c r="N240" s="176">
        <v>6446</v>
      </c>
      <c r="O240" s="176">
        <v>6194</v>
      </c>
      <c r="P240" s="176">
        <v>7587</v>
      </c>
      <c r="Q240" s="1"/>
      <c r="R240" s="13" t="s">
        <v>234</v>
      </c>
      <c r="S240" s="35">
        <v>7518</v>
      </c>
      <c r="T240" s="35">
        <v>5969</v>
      </c>
      <c r="U240" s="35">
        <v>7114</v>
      </c>
      <c r="V240" s="35">
        <v>6912</v>
      </c>
      <c r="W240" s="35">
        <v>7456</v>
      </c>
      <c r="X240" s="35"/>
      <c r="Y240" s="53">
        <f t="shared" si="216"/>
        <v>62</v>
      </c>
      <c r="Z240" s="52" t="str">
        <f t="shared" si="217"/>
        <v>FM</v>
      </c>
      <c r="AA240" s="52" t="str">
        <f t="shared" si="218"/>
        <v>FM</v>
      </c>
      <c r="AB240" s="1"/>
      <c r="AC240" s="128">
        <f t="shared" si="219"/>
        <v>2.0877104997009226E-3</v>
      </c>
      <c r="AD240" s="128">
        <f t="shared" si="220"/>
        <v>2.8588013628757175E-3</v>
      </c>
      <c r="AE240" s="128">
        <f t="shared" si="221"/>
        <v>2.2768413802638754E-3</v>
      </c>
      <c r="AF240" s="128">
        <f t="shared" si="222"/>
        <v>2.2895597466777036E-3</v>
      </c>
      <c r="AG240" s="128">
        <f t="shared" si="223"/>
        <v>2.1137902987344759E-3</v>
      </c>
      <c r="AI240" s="129">
        <f t="shared" si="248"/>
        <v>1.18</v>
      </c>
      <c r="AJ240" s="51">
        <f t="shared" si="248"/>
        <v>1.081</v>
      </c>
      <c r="AK240" s="48">
        <f t="shared" si="248"/>
        <v>0.93600000000000005</v>
      </c>
      <c r="AL240" s="51">
        <f t="shared" si="248"/>
        <v>0.998</v>
      </c>
      <c r="AM240" s="49">
        <f t="shared" si="248"/>
        <v>0.98299999999999998</v>
      </c>
      <c r="AN240" s="15"/>
      <c r="AO240" s="106">
        <f t="shared" si="191"/>
        <v>1.0931797009596784</v>
      </c>
      <c r="AP240" s="106">
        <f t="shared" si="192"/>
        <v>1.0113067442230488</v>
      </c>
      <c r="AQ240" s="106">
        <f t="shared" si="193"/>
        <v>0.88284392565550285</v>
      </c>
      <c r="AR240" s="106">
        <f t="shared" si="194"/>
        <v>0.94078851892481752</v>
      </c>
      <c r="AS240" s="106">
        <f t="shared" si="195"/>
        <v>0.9350691300389169</v>
      </c>
      <c r="AT240" s="15"/>
      <c r="AU240" s="106">
        <f t="shared" si="230"/>
        <v>9.3179700959678424E-2</v>
      </c>
      <c r="AV240" s="106">
        <f t="shared" si="231"/>
        <v>1.1306744223048781E-2</v>
      </c>
      <c r="AW240" s="106">
        <f t="shared" si="232"/>
        <v>-0.11715607434449715</v>
      </c>
      <c r="AX240" s="106">
        <f t="shared" si="233"/>
        <v>-5.9211481075182482E-2</v>
      </c>
      <c r="AY240" s="106">
        <f t="shared" si="234"/>
        <v>-6.4930869961083104E-2</v>
      </c>
      <c r="AZ240" s="15"/>
      <c r="BA240" s="106">
        <f t="shared" si="224"/>
        <v>9.3179700959678424E-2</v>
      </c>
      <c r="BB240" s="106">
        <f t="shared" si="225"/>
        <v>1.1306744223048781E-2</v>
      </c>
      <c r="BC240" s="106">
        <f t="shared" si="226"/>
        <v>-0.11715607434449715</v>
      </c>
      <c r="BD240" s="107">
        <f t="shared" si="227"/>
        <v>-5.9211481075182482E-2</v>
      </c>
      <c r="BE240" s="106">
        <f t="shared" si="228"/>
        <v>-6.4930869961083104E-2</v>
      </c>
      <c r="BF240" s="109"/>
      <c r="BG240" s="223" t="str">
        <f t="shared" si="229"/>
        <v>62XX</v>
      </c>
      <c r="BH240" s="106">
        <f t="shared" si="235"/>
        <v>1.0931797009596784</v>
      </c>
      <c r="BI240" s="106">
        <f t="shared" si="236"/>
        <v>1.0113067442230488</v>
      </c>
      <c r="BJ240" s="106">
        <f t="shared" si="237"/>
        <v>0.88284392565550285</v>
      </c>
      <c r="BK240" s="106">
        <f t="shared" si="238"/>
        <v>0.94078851892481752</v>
      </c>
      <c r="BL240" s="106">
        <f t="shared" si="239"/>
        <v>0.9350691300389169</v>
      </c>
      <c r="BM240" s="109"/>
      <c r="BN240" s="15">
        <f>IF($Z240="NN",VLOOKUP("N",ylfactors,MATCH(BN$7,'Proposed Factors'!$J$3:$P$3,0),FALSE),IF('Query Result 1'!$Y240&lt;49,VLOOKUP("YA",ylfactors,MATCH(BN$7,'Proposed Factors'!$J$3:$P$3,0),FALSE),VLOOKUP("YB",ylfactors,MATCH(BN$7,'Proposed Factors'!$J$3:$P$3,0),FALSE)))</f>
        <v>0.873</v>
      </c>
      <c r="BO240" s="15">
        <f>IF($Z240="NN",VLOOKUP("N",ylfactors,MATCH(BO$7,'Proposed Factors'!$J$3:$P$3,0),FALSE),IF('Query Result 1'!$Y240&lt;49,VLOOKUP("YA",ylfactors,MATCH(BO$7,'Proposed Factors'!$J$3:$P$3,0),FALSE),VLOOKUP("YB",ylfactors,MATCH(BO$7,'Proposed Factors'!$J$3:$P$3,0),FALSE)))</f>
        <v>0.76900000000000002</v>
      </c>
      <c r="BP240" s="15">
        <f>IF($Z240="NN",VLOOKUP("N",ylfactors,MATCH(BP$7,'Proposed Factors'!$J$3:$P$3,0),FALSE),IF('Query Result 1'!$Y240&lt;49,VLOOKUP("YA",ylfactors,MATCH(BP$7,'Proposed Factors'!$J$3:$P$3,0),FALSE),VLOOKUP("YB",ylfactors,MATCH(BP$7,'Proposed Factors'!$J$3:$P$3,0),FALSE)))</f>
        <v>0.95</v>
      </c>
      <c r="BQ240" s="15">
        <f>IF($Z240="NN",VLOOKUP("N",ylfactors,MATCH(BQ$7,'Proposed Factors'!$J$3:$P$3,0),FALSE),IF('Query Result 1'!$Y240&lt;49,VLOOKUP("YA",ylfactors,MATCH(BQ$7,'Proposed Factors'!$J$3:$P$3,0),FALSE),VLOOKUP("YB",ylfactors,MATCH(BQ$7,'Proposed Factors'!$J$3:$P$3,0),FALSE)))</f>
        <v>0.94299999999999995</v>
      </c>
      <c r="BR240" s="15">
        <f>IF($Z240="NN",VLOOKUP("N",ylfactors,MATCH(BR$7,'Proposed Factors'!$J$3:$P$3,0),FALSE),IF('Query Result 1'!$Y240&lt;49,VLOOKUP("YA",ylfactors,MATCH(BR$7,'Proposed Factors'!$J$3:$P$3,0),FALSE),VLOOKUP("YB",ylfactors,MATCH(BR$7,'Proposed Factors'!$J$3:$P$3,0),FALSE)))</f>
        <v>0.78800000000000003</v>
      </c>
      <c r="BS240" s="15"/>
      <c r="BT240" s="15" t="e">
        <f>IF($AA240="NN",1,IF($AA240="YY",VLOOKUP("YY",gsdfactors,MATCH(BT$7,'Proposed Factors'!$J$11:$P$11,0),FALSE),VLOOKUP(CONCATENATE($Z240,$AA240),gsdfactors,MATCH(BT$7,'Proposed Factors'!$J$11:$P$11,0),FALSE)))</f>
        <v>#N/A</v>
      </c>
      <c r="BU240" s="15" t="e">
        <f>IF($AA240="NN",1,IF($AA240="YY",VLOOKUP("YY",gsdfactors,MATCH(BU$7,'Proposed Factors'!$J$11:$P$11,0),FALSE),VLOOKUP(CONCATENATE($Z240,$AA240),gsdfactors,MATCH(BU$7,'Proposed Factors'!$J$11:$P$11,0),FALSE)))</f>
        <v>#N/A</v>
      </c>
      <c r="BV240" s="15" t="e">
        <f>IF($AA240="NN",1,IF($AA240="YY",VLOOKUP("YY",gsdfactors,MATCH(BV$7,'Proposed Factors'!$J$11:$P$11,0),FALSE),VLOOKUP(CONCATENATE($Z240,$AA240),gsdfactors,MATCH(BV$7,'Proposed Factors'!$J$11:$P$11,0),FALSE)))</f>
        <v>#N/A</v>
      </c>
      <c r="BW240" s="15" t="e">
        <f>IF($AA240="NN",1,IF($AA240="YY",VLOOKUP("YY",gsdfactors,MATCH(BW$7,'Proposed Factors'!$J$11:$P$11,0),FALSE),VLOOKUP(CONCATENATE($Z240,$AA240),gsdfactors,MATCH(BW$7,'Proposed Factors'!$J$11:$P$11,0),FALSE)))</f>
        <v>#N/A</v>
      </c>
      <c r="BX240" s="15" t="e">
        <f>IF($AA240="NN",1,IF($AA240="YY",VLOOKUP("YY",gsdfactors,MATCH(BX$7,'Proposed Factors'!$J$11:$P$11,0),FALSE),VLOOKUP(CONCATENATE($Z240,$AA240),gsdfactors,MATCH(BX$7,'Proposed Factors'!$J$11:$P$11,0),FALSE)))</f>
        <v>#N/A</v>
      </c>
      <c r="BZ240" s="55" t="e">
        <f t="shared" si="196"/>
        <v>#N/A</v>
      </c>
      <c r="CA240" s="55" t="e">
        <f t="shared" si="197"/>
        <v>#N/A</v>
      </c>
      <c r="CB240" s="55" t="e">
        <f t="shared" si="198"/>
        <v>#N/A</v>
      </c>
      <c r="CC240" s="55" t="e">
        <f t="shared" si="199"/>
        <v>#N/A</v>
      </c>
      <c r="CD240" s="55" t="e">
        <f t="shared" si="200"/>
        <v>#N/A</v>
      </c>
      <c r="CF240" s="55" t="e">
        <f t="shared" si="201"/>
        <v>#N/A</v>
      </c>
      <c r="CG240" s="55" t="e">
        <f t="shared" si="202"/>
        <v>#N/A</v>
      </c>
      <c r="CH240" s="55" t="e">
        <f t="shared" si="203"/>
        <v>#N/A</v>
      </c>
      <c r="CI240" s="55" t="e">
        <f t="shared" si="204"/>
        <v>#N/A</v>
      </c>
      <c r="CJ240" s="55" t="e">
        <f t="shared" si="205"/>
        <v>#N/A</v>
      </c>
      <c r="CL240" s="55" t="str">
        <f t="shared" si="206"/>
        <v>62FM</v>
      </c>
      <c r="CM240" s="58">
        <f t="shared" si="207"/>
        <v>2.0877104997009226E-3</v>
      </c>
      <c r="CN240" s="58">
        <f t="shared" si="208"/>
        <v>2.8588013628757175E-3</v>
      </c>
      <c r="CO240" s="58">
        <f t="shared" si="209"/>
        <v>2.2768413802638754E-3</v>
      </c>
      <c r="CP240" s="58">
        <f t="shared" si="210"/>
        <v>2.2895597466777036E-3</v>
      </c>
      <c r="CQ240" s="58">
        <f t="shared" si="211"/>
        <v>2.1137902987344759E-3</v>
      </c>
      <c r="CR240" s="5">
        <f t="shared" si="240"/>
        <v>1.0931797009596784</v>
      </c>
      <c r="CS240" s="5">
        <f t="shared" si="241"/>
        <v>1.0113067442230488</v>
      </c>
      <c r="CT240" s="5">
        <f t="shared" si="242"/>
        <v>0.88284392565550285</v>
      </c>
      <c r="CU240" s="5">
        <f t="shared" si="243"/>
        <v>0.94078851892481752</v>
      </c>
      <c r="CV240" s="5">
        <f t="shared" si="244"/>
        <v>0.9350691300389169</v>
      </c>
    </row>
    <row r="241" spans="1:100" x14ac:dyDescent="0.25">
      <c r="A241" s="174" t="str">
        <f t="shared" si="212"/>
        <v>NNNN</v>
      </c>
      <c r="B241" s="174" t="str">
        <f t="shared" si="213"/>
        <v>NNNN</v>
      </c>
      <c r="C241" s="29" t="str">
        <f t="shared" si="214"/>
        <v>NN</v>
      </c>
      <c r="D241" s="29" t="str">
        <f t="shared" si="215"/>
        <v>N</v>
      </c>
      <c r="E241" s="29" t="str">
        <f t="shared" si="190"/>
        <v>N</v>
      </c>
      <c r="F241" s="175" t="s">
        <v>5</v>
      </c>
      <c r="G241" s="175" t="s">
        <v>7</v>
      </c>
      <c r="H241" s="175" t="s">
        <v>7</v>
      </c>
      <c r="I241" s="176">
        <v>31</v>
      </c>
      <c r="J241" s="175" t="s">
        <v>5</v>
      </c>
      <c r="K241" s="175" t="s">
        <v>5</v>
      </c>
      <c r="L241" s="176">
        <v>8164</v>
      </c>
      <c r="M241" s="176">
        <v>3938</v>
      </c>
      <c r="N241" s="176">
        <v>6661</v>
      </c>
      <c r="O241" s="176">
        <v>6400</v>
      </c>
      <c r="P241" s="176">
        <v>7908</v>
      </c>
      <c r="Q241" s="1"/>
      <c r="R241" s="13" t="s">
        <v>318</v>
      </c>
      <c r="S241" s="35">
        <v>2557</v>
      </c>
      <c r="T241" s="35">
        <v>1863</v>
      </c>
      <c r="U241" s="35">
        <v>2371</v>
      </c>
      <c r="V241" s="35">
        <v>2273</v>
      </c>
      <c r="W241" s="35">
        <v>2527</v>
      </c>
      <c r="X241" s="35"/>
      <c r="Y241" s="53">
        <f t="shared" si="216"/>
        <v>62</v>
      </c>
      <c r="Z241" s="52" t="str">
        <f t="shared" si="217"/>
        <v>FS</v>
      </c>
      <c r="AA241" s="52" t="str">
        <f t="shared" si="218"/>
        <v>FS</v>
      </c>
      <c r="AB241" s="1"/>
      <c r="AC241" s="128">
        <f t="shared" si="219"/>
        <v>7.1006594143858189E-4</v>
      </c>
      <c r="AD241" s="128">
        <f t="shared" si="220"/>
        <v>8.9226787385449189E-4</v>
      </c>
      <c r="AE241" s="128">
        <f t="shared" si="221"/>
        <v>7.5884044315513758E-4</v>
      </c>
      <c r="AF241" s="128">
        <f t="shared" si="222"/>
        <v>7.5291801276018819E-4</v>
      </c>
      <c r="AG241" s="128">
        <f t="shared" si="223"/>
        <v>7.1640934615102201E-4</v>
      </c>
      <c r="AI241" s="129">
        <f t="shared" si="248"/>
        <v>1.18</v>
      </c>
      <c r="AJ241" s="51">
        <f t="shared" si="248"/>
        <v>1.081</v>
      </c>
      <c r="AK241" s="48">
        <f t="shared" si="248"/>
        <v>0.93600000000000005</v>
      </c>
      <c r="AL241" s="51">
        <f t="shared" si="248"/>
        <v>0.998</v>
      </c>
      <c r="AM241" s="49">
        <f t="shared" si="248"/>
        <v>0.98299999999999998</v>
      </c>
      <c r="AN241" s="15"/>
      <c r="AO241" s="106">
        <f t="shared" si="191"/>
        <v>1.0931797009596784</v>
      </c>
      <c r="AP241" s="106">
        <f t="shared" si="192"/>
        <v>1.0113067442230488</v>
      </c>
      <c r="AQ241" s="106">
        <f t="shared" si="193"/>
        <v>0.88284392565550285</v>
      </c>
      <c r="AR241" s="106">
        <f t="shared" si="194"/>
        <v>0.94078851892481752</v>
      </c>
      <c r="AS241" s="106">
        <f t="shared" si="195"/>
        <v>0.9350691300389169</v>
      </c>
      <c r="AT241" s="15"/>
      <c r="AU241" s="106">
        <f t="shared" si="230"/>
        <v>9.3179700959678424E-2</v>
      </c>
      <c r="AV241" s="106">
        <f t="shared" si="231"/>
        <v>1.1306744223048781E-2</v>
      </c>
      <c r="AW241" s="106">
        <f t="shared" si="232"/>
        <v>-0.11715607434449715</v>
      </c>
      <c r="AX241" s="106">
        <f t="shared" si="233"/>
        <v>-5.9211481075182482E-2</v>
      </c>
      <c r="AY241" s="106">
        <f t="shared" si="234"/>
        <v>-6.4930869961083104E-2</v>
      </c>
      <c r="AZ241" s="15"/>
      <c r="BA241" s="106">
        <f t="shared" si="224"/>
        <v>9.3179700959678424E-2</v>
      </c>
      <c r="BB241" s="106">
        <f t="shared" si="225"/>
        <v>1.1306744223048781E-2</v>
      </c>
      <c r="BC241" s="106">
        <f t="shared" si="226"/>
        <v>-0.11715607434449715</v>
      </c>
      <c r="BD241" s="107">
        <f t="shared" si="227"/>
        <v>-5.9211481075182482E-2</v>
      </c>
      <c r="BE241" s="106">
        <f t="shared" si="228"/>
        <v>-6.4930869961083104E-2</v>
      </c>
      <c r="BF241" s="109"/>
      <c r="BG241" s="223" t="str">
        <f t="shared" si="229"/>
        <v>62XX</v>
      </c>
      <c r="BH241" s="106">
        <f t="shared" si="235"/>
        <v>1.0931797009596784</v>
      </c>
      <c r="BI241" s="106">
        <f t="shared" si="236"/>
        <v>1.0113067442230488</v>
      </c>
      <c r="BJ241" s="106">
        <f t="shared" si="237"/>
        <v>0.88284392565550285</v>
      </c>
      <c r="BK241" s="106">
        <f t="shared" si="238"/>
        <v>0.94078851892481752</v>
      </c>
      <c r="BL241" s="106">
        <f t="shared" si="239"/>
        <v>0.9350691300389169</v>
      </c>
      <c r="BM241" s="109"/>
      <c r="BN241" s="15">
        <f>IF($Z241="NN",VLOOKUP("N",ylfactors,MATCH(BN$7,'Proposed Factors'!$J$3:$P$3,0),FALSE),IF('Query Result 1'!$Y241&lt;49,VLOOKUP("YA",ylfactors,MATCH(BN$7,'Proposed Factors'!$J$3:$P$3,0),FALSE),VLOOKUP("YB",ylfactors,MATCH(BN$7,'Proposed Factors'!$J$3:$P$3,0),FALSE)))</f>
        <v>0.873</v>
      </c>
      <c r="BO241" s="15">
        <f>IF($Z241="NN",VLOOKUP("N",ylfactors,MATCH(BO$7,'Proposed Factors'!$J$3:$P$3,0),FALSE),IF('Query Result 1'!$Y241&lt;49,VLOOKUP("YA",ylfactors,MATCH(BO$7,'Proposed Factors'!$J$3:$P$3,0),FALSE),VLOOKUP("YB",ylfactors,MATCH(BO$7,'Proposed Factors'!$J$3:$P$3,0),FALSE)))</f>
        <v>0.76900000000000002</v>
      </c>
      <c r="BP241" s="15">
        <f>IF($Z241="NN",VLOOKUP("N",ylfactors,MATCH(BP$7,'Proposed Factors'!$J$3:$P$3,0),FALSE),IF('Query Result 1'!$Y241&lt;49,VLOOKUP("YA",ylfactors,MATCH(BP$7,'Proposed Factors'!$J$3:$P$3,0),FALSE),VLOOKUP("YB",ylfactors,MATCH(BP$7,'Proposed Factors'!$J$3:$P$3,0),FALSE)))</f>
        <v>0.95</v>
      </c>
      <c r="BQ241" s="15">
        <f>IF($Z241="NN",VLOOKUP("N",ylfactors,MATCH(BQ$7,'Proposed Factors'!$J$3:$P$3,0),FALSE),IF('Query Result 1'!$Y241&lt;49,VLOOKUP("YA",ylfactors,MATCH(BQ$7,'Proposed Factors'!$J$3:$P$3,0),FALSE),VLOOKUP("YB",ylfactors,MATCH(BQ$7,'Proposed Factors'!$J$3:$P$3,0),FALSE)))</f>
        <v>0.94299999999999995</v>
      </c>
      <c r="BR241" s="15">
        <f>IF($Z241="NN",VLOOKUP("N",ylfactors,MATCH(BR$7,'Proposed Factors'!$J$3:$P$3,0),FALSE),IF('Query Result 1'!$Y241&lt;49,VLOOKUP("YA",ylfactors,MATCH(BR$7,'Proposed Factors'!$J$3:$P$3,0),FALSE),VLOOKUP("YB",ylfactors,MATCH(BR$7,'Proposed Factors'!$J$3:$P$3,0),FALSE)))</f>
        <v>0.78800000000000003</v>
      </c>
      <c r="BS241" s="15"/>
      <c r="BT241" s="15" t="e">
        <f>IF($AA241="NN",1,IF($AA241="YY",VLOOKUP("YY",gsdfactors,MATCH(BT$7,'Proposed Factors'!$J$11:$P$11,0),FALSE),VLOOKUP(CONCATENATE($Z241,$AA241),gsdfactors,MATCH(BT$7,'Proposed Factors'!$J$11:$P$11,0),FALSE)))</f>
        <v>#N/A</v>
      </c>
      <c r="BU241" s="15" t="e">
        <f>IF($AA241="NN",1,IF($AA241="YY",VLOOKUP("YY",gsdfactors,MATCH(BU$7,'Proposed Factors'!$J$11:$P$11,0),FALSE),VLOOKUP(CONCATENATE($Z241,$AA241),gsdfactors,MATCH(BU$7,'Proposed Factors'!$J$11:$P$11,0),FALSE)))</f>
        <v>#N/A</v>
      </c>
      <c r="BV241" s="15" t="e">
        <f>IF($AA241="NN",1,IF($AA241="YY",VLOOKUP("YY",gsdfactors,MATCH(BV$7,'Proposed Factors'!$J$11:$P$11,0),FALSE),VLOOKUP(CONCATENATE($Z241,$AA241),gsdfactors,MATCH(BV$7,'Proposed Factors'!$J$11:$P$11,0),FALSE)))</f>
        <v>#N/A</v>
      </c>
      <c r="BW241" s="15" t="e">
        <f>IF($AA241="NN",1,IF($AA241="YY",VLOOKUP("YY",gsdfactors,MATCH(BW$7,'Proposed Factors'!$J$11:$P$11,0),FALSE),VLOOKUP(CONCATENATE($Z241,$AA241),gsdfactors,MATCH(BW$7,'Proposed Factors'!$J$11:$P$11,0),FALSE)))</f>
        <v>#N/A</v>
      </c>
      <c r="BX241" s="15" t="e">
        <f>IF($AA241="NN",1,IF($AA241="YY",VLOOKUP("YY",gsdfactors,MATCH(BX$7,'Proposed Factors'!$J$11:$P$11,0),FALSE),VLOOKUP(CONCATENATE($Z241,$AA241),gsdfactors,MATCH(BX$7,'Proposed Factors'!$J$11:$P$11,0),FALSE)))</f>
        <v>#N/A</v>
      </c>
      <c r="BZ241" s="55" t="e">
        <f t="shared" si="196"/>
        <v>#N/A</v>
      </c>
      <c r="CA241" s="55" t="e">
        <f t="shared" si="197"/>
        <v>#N/A</v>
      </c>
      <c r="CB241" s="55" t="e">
        <f t="shared" si="198"/>
        <v>#N/A</v>
      </c>
      <c r="CC241" s="55" t="e">
        <f t="shared" si="199"/>
        <v>#N/A</v>
      </c>
      <c r="CD241" s="55" t="e">
        <f t="shared" si="200"/>
        <v>#N/A</v>
      </c>
      <c r="CF241" s="55" t="e">
        <f t="shared" si="201"/>
        <v>#N/A</v>
      </c>
      <c r="CG241" s="55" t="e">
        <f t="shared" si="202"/>
        <v>#N/A</v>
      </c>
      <c r="CH241" s="55" t="e">
        <f t="shared" si="203"/>
        <v>#N/A</v>
      </c>
      <c r="CI241" s="55" t="e">
        <f t="shared" si="204"/>
        <v>#N/A</v>
      </c>
      <c r="CJ241" s="55" t="e">
        <f t="shared" si="205"/>
        <v>#N/A</v>
      </c>
      <c r="CL241" s="55" t="str">
        <f t="shared" si="206"/>
        <v>62FS</v>
      </c>
      <c r="CM241" s="58">
        <f t="shared" si="207"/>
        <v>7.1006594143858189E-4</v>
      </c>
      <c r="CN241" s="58">
        <f t="shared" si="208"/>
        <v>8.9226787385449189E-4</v>
      </c>
      <c r="CO241" s="58">
        <f t="shared" si="209"/>
        <v>7.5884044315513758E-4</v>
      </c>
      <c r="CP241" s="58">
        <f t="shared" si="210"/>
        <v>7.5291801276018819E-4</v>
      </c>
      <c r="CQ241" s="58">
        <f t="shared" si="211"/>
        <v>7.1640934615102201E-4</v>
      </c>
      <c r="CR241" s="5">
        <f t="shared" si="240"/>
        <v>1.0931797009596784</v>
      </c>
      <c r="CS241" s="5">
        <f t="shared" si="241"/>
        <v>1.0113067442230488</v>
      </c>
      <c r="CT241" s="5">
        <f t="shared" si="242"/>
        <v>0.88284392565550285</v>
      </c>
      <c r="CU241" s="5">
        <f t="shared" si="243"/>
        <v>0.94078851892481752</v>
      </c>
      <c r="CV241" s="5">
        <f t="shared" si="244"/>
        <v>0.9350691300389169</v>
      </c>
    </row>
    <row r="242" spans="1:100" x14ac:dyDescent="0.25">
      <c r="A242" s="174" t="str">
        <f t="shared" si="212"/>
        <v>NNNN</v>
      </c>
      <c r="B242" s="174" t="str">
        <f t="shared" si="213"/>
        <v>NNNN</v>
      </c>
      <c r="C242" s="29" t="str">
        <f t="shared" si="214"/>
        <v>NN</v>
      </c>
      <c r="D242" s="29" t="str">
        <f t="shared" si="215"/>
        <v>N</v>
      </c>
      <c r="E242" s="29" t="str">
        <f t="shared" si="190"/>
        <v>N</v>
      </c>
      <c r="F242" s="175" t="s">
        <v>5</v>
      </c>
      <c r="G242" s="175" t="s">
        <v>7</v>
      </c>
      <c r="H242" s="175" t="s">
        <v>7</v>
      </c>
      <c r="I242" s="176">
        <v>31</v>
      </c>
      <c r="J242" s="175" t="s">
        <v>9</v>
      </c>
      <c r="K242" s="175" t="s">
        <v>9</v>
      </c>
      <c r="L242" s="176">
        <v>2</v>
      </c>
      <c r="M242" s="176">
        <v>2</v>
      </c>
      <c r="N242" s="176">
        <v>2</v>
      </c>
      <c r="O242" s="176">
        <v>2</v>
      </c>
      <c r="P242" s="176">
        <v>2</v>
      </c>
      <c r="Q242" s="1"/>
      <c r="R242" s="13" t="s">
        <v>402</v>
      </c>
      <c r="S242" s="35">
        <v>7985</v>
      </c>
      <c r="T242" s="35">
        <v>6104</v>
      </c>
      <c r="U242" s="35">
        <v>7344</v>
      </c>
      <c r="V242" s="35">
        <v>7032</v>
      </c>
      <c r="W242" s="35">
        <v>7880</v>
      </c>
      <c r="X242" s="35"/>
      <c r="Y242" s="53">
        <f t="shared" si="216"/>
        <v>62</v>
      </c>
      <c r="Z242" s="52" t="str">
        <f t="shared" si="217"/>
        <v>MM</v>
      </c>
      <c r="AA242" s="52" t="str">
        <f t="shared" si="218"/>
        <v>MM</v>
      </c>
      <c r="AB242" s="1"/>
      <c r="AC242" s="128">
        <f t="shared" si="219"/>
        <v>2.2173940330023766E-3</v>
      </c>
      <c r="AD242" s="128">
        <f t="shared" si="220"/>
        <v>2.9234584551840141E-3</v>
      </c>
      <c r="AE242" s="128">
        <f t="shared" si="221"/>
        <v>2.3504530639103039E-3</v>
      </c>
      <c r="AF242" s="128">
        <f t="shared" si="222"/>
        <v>2.3293090478353029E-3</v>
      </c>
      <c r="AG242" s="128">
        <f t="shared" si="223"/>
        <v>2.233995111859934E-3</v>
      </c>
      <c r="AI242" s="129">
        <f t="shared" si="248"/>
        <v>1.18</v>
      </c>
      <c r="AJ242" s="51">
        <f t="shared" si="248"/>
        <v>1.081</v>
      </c>
      <c r="AK242" s="48">
        <f t="shared" si="248"/>
        <v>0.93600000000000005</v>
      </c>
      <c r="AL242" s="51">
        <f t="shared" si="248"/>
        <v>0.998</v>
      </c>
      <c r="AM242" s="49">
        <f t="shared" si="248"/>
        <v>0.98299999999999998</v>
      </c>
      <c r="AN242" s="15"/>
      <c r="AO242" s="106">
        <f t="shared" si="191"/>
        <v>1.0931797009596784</v>
      </c>
      <c r="AP242" s="106">
        <f t="shared" si="192"/>
        <v>1.0113067442230488</v>
      </c>
      <c r="AQ242" s="106">
        <f t="shared" si="193"/>
        <v>0.88284392565550285</v>
      </c>
      <c r="AR242" s="106">
        <f t="shared" si="194"/>
        <v>0.94078851892481752</v>
      </c>
      <c r="AS242" s="106">
        <f t="shared" si="195"/>
        <v>0.9350691300389169</v>
      </c>
      <c r="AT242" s="15"/>
      <c r="AU242" s="106">
        <f t="shared" si="230"/>
        <v>9.3179700959678424E-2</v>
      </c>
      <c r="AV242" s="106">
        <f t="shared" si="231"/>
        <v>1.1306744223048781E-2</v>
      </c>
      <c r="AW242" s="106">
        <f t="shared" si="232"/>
        <v>-0.11715607434449715</v>
      </c>
      <c r="AX242" s="106">
        <f t="shared" si="233"/>
        <v>-5.9211481075182482E-2</v>
      </c>
      <c r="AY242" s="106">
        <f t="shared" si="234"/>
        <v>-6.4930869961083104E-2</v>
      </c>
      <c r="AZ242" s="15"/>
      <c r="BA242" s="106">
        <f t="shared" si="224"/>
        <v>9.3179700959678424E-2</v>
      </c>
      <c r="BB242" s="106">
        <f t="shared" si="225"/>
        <v>1.1306744223048781E-2</v>
      </c>
      <c r="BC242" s="106">
        <f t="shared" si="226"/>
        <v>-0.11715607434449715</v>
      </c>
      <c r="BD242" s="107">
        <f t="shared" si="227"/>
        <v>-5.9211481075182482E-2</v>
      </c>
      <c r="BE242" s="106">
        <f t="shared" si="228"/>
        <v>-6.4930869961083104E-2</v>
      </c>
      <c r="BF242" s="109"/>
      <c r="BG242" s="223" t="str">
        <f t="shared" si="229"/>
        <v>62XX</v>
      </c>
      <c r="BH242" s="106">
        <f t="shared" si="235"/>
        <v>1.0931797009596784</v>
      </c>
      <c r="BI242" s="106">
        <f t="shared" si="236"/>
        <v>1.0113067442230488</v>
      </c>
      <c r="BJ242" s="106">
        <f t="shared" si="237"/>
        <v>0.88284392565550285</v>
      </c>
      <c r="BK242" s="106">
        <f t="shared" si="238"/>
        <v>0.94078851892481752</v>
      </c>
      <c r="BL242" s="106">
        <f t="shared" si="239"/>
        <v>0.9350691300389169</v>
      </c>
      <c r="BM242" s="109"/>
      <c r="BN242" s="15">
        <f>IF($Z242="NN",VLOOKUP("N",ylfactors,MATCH(BN$7,'Proposed Factors'!$J$3:$P$3,0),FALSE),IF('Query Result 1'!$Y242&lt;49,VLOOKUP("YA",ylfactors,MATCH(BN$7,'Proposed Factors'!$J$3:$P$3,0),FALSE),VLOOKUP("YB",ylfactors,MATCH(BN$7,'Proposed Factors'!$J$3:$P$3,0),FALSE)))</f>
        <v>0.873</v>
      </c>
      <c r="BO242" s="15">
        <f>IF($Z242="NN",VLOOKUP("N",ylfactors,MATCH(BO$7,'Proposed Factors'!$J$3:$P$3,0),FALSE),IF('Query Result 1'!$Y242&lt;49,VLOOKUP("YA",ylfactors,MATCH(BO$7,'Proposed Factors'!$J$3:$P$3,0),FALSE),VLOOKUP("YB",ylfactors,MATCH(BO$7,'Proposed Factors'!$J$3:$P$3,0),FALSE)))</f>
        <v>0.76900000000000002</v>
      </c>
      <c r="BP242" s="15">
        <f>IF($Z242="NN",VLOOKUP("N",ylfactors,MATCH(BP$7,'Proposed Factors'!$J$3:$P$3,0),FALSE),IF('Query Result 1'!$Y242&lt;49,VLOOKUP("YA",ylfactors,MATCH(BP$7,'Proposed Factors'!$J$3:$P$3,0),FALSE),VLOOKUP("YB",ylfactors,MATCH(BP$7,'Proposed Factors'!$J$3:$P$3,0),FALSE)))</f>
        <v>0.95</v>
      </c>
      <c r="BQ242" s="15">
        <f>IF($Z242="NN",VLOOKUP("N",ylfactors,MATCH(BQ$7,'Proposed Factors'!$J$3:$P$3,0),FALSE),IF('Query Result 1'!$Y242&lt;49,VLOOKUP("YA",ylfactors,MATCH(BQ$7,'Proposed Factors'!$J$3:$P$3,0),FALSE),VLOOKUP("YB",ylfactors,MATCH(BQ$7,'Proposed Factors'!$J$3:$P$3,0),FALSE)))</f>
        <v>0.94299999999999995</v>
      </c>
      <c r="BR242" s="15">
        <f>IF($Z242="NN",VLOOKUP("N",ylfactors,MATCH(BR$7,'Proposed Factors'!$J$3:$P$3,0),FALSE),IF('Query Result 1'!$Y242&lt;49,VLOOKUP("YA",ylfactors,MATCH(BR$7,'Proposed Factors'!$J$3:$P$3,0),FALSE),VLOOKUP("YB",ylfactors,MATCH(BR$7,'Proposed Factors'!$J$3:$P$3,0),FALSE)))</f>
        <v>0.78800000000000003</v>
      </c>
      <c r="BS242" s="15"/>
      <c r="BT242" s="15" t="e">
        <f>IF($AA242="NN",1,IF($AA242="YY",VLOOKUP("YY",gsdfactors,MATCH(BT$7,'Proposed Factors'!$J$11:$P$11,0),FALSE),VLOOKUP(CONCATENATE($Z242,$AA242),gsdfactors,MATCH(BT$7,'Proposed Factors'!$J$11:$P$11,0),FALSE)))</f>
        <v>#N/A</v>
      </c>
      <c r="BU242" s="15" t="e">
        <f>IF($AA242="NN",1,IF($AA242="YY",VLOOKUP("YY",gsdfactors,MATCH(BU$7,'Proposed Factors'!$J$11:$P$11,0),FALSE),VLOOKUP(CONCATENATE($Z242,$AA242),gsdfactors,MATCH(BU$7,'Proposed Factors'!$J$11:$P$11,0),FALSE)))</f>
        <v>#N/A</v>
      </c>
      <c r="BV242" s="15" t="e">
        <f>IF($AA242="NN",1,IF($AA242="YY",VLOOKUP("YY",gsdfactors,MATCH(BV$7,'Proposed Factors'!$J$11:$P$11,0),FALSE),VLOOKUP(CONCATENATE($Z242,$AA242),gsdfactors,MATCH(BV$7,'Proposed Factors'!$J$11:$P$11,0),FALSE)))</f>
        <v>#N/A</v>
      </c>
      <c r="BW242" s="15" t="e">
        <f>IF($AA242="NN",1,IF($AA242="YY",VLOOKUP("YY",gsdfactors,MATCH(BW$7,'Proposed Factors'!$J$11:$P$11,0),FALSE),VLOOKUP(CONCATENATE($Z242,$AA242),gsdfactors,MATCH(BW$7,'Proposed Factors'!$J$11:$P$11,0),FALSE)))</f>
        <v>#N/A</v>
      </c>
      <c r="BX242" s="15" t="e">
        <f>IF($AA242="NN",1,IF($AA242="YY",VLOOKUP("YY",gsdfactors,MATCH(BX$7,'Proposed Factors'!$J$11:$P$11,0),FALSE),VLOOKUP(CONCATENATE($Z242,$AA242),gsdfactors,MATCH(BX$7,'Proposed Factors'!$J$11:$P$11,0),FALSE)))</f>
        <v>#N/A</v>
      </c>
      <c r="BZ242" s="55" t="e">
        <f t="shared" si="196"/>
        <v>#N/A</v>
      </c>
      <c r="CA242" s="55" t="e">
        <f t="shared" si="197"/>
        <v>#N/A</v>
      </c>
      <c r="CB242" s="55" t="e">
        <f t="shared" si="198"/>
        <v>#N/A</v>
      </c>
      <c r="CC242" s="55" t="e">
        <f t="shared" si="199"/>
        <v>#N/A</v>
      </c>
      <c r="CD242" s="55" t="e">
        <f t="shared" si="200"/>
        <v>#N/A</v>
      </c>
      <c r="CF242" s="55" t="e">
        <f t="shared" si="201"/>
        <v>#N/A</v>
      </c>
      <c r="CG242" s="55" t="e">
        <f t="shared" si="202"/>
        <v>#N/A</v>
      </c>
      <c r="CH242" s="55" t="e">
        <f t="shared" si="203"/>
        <v>#N/A</v>
      </c>
      <c r="CI242" s="55" t="e">
        <f t="shared" si="204"/>
        <v>#N/A</v>
      </c>
      <c r="CJ242" s="55" t="e">
        <f t="shared" si="205"/>
        <v>#N/A</v>
      </c>
      <c r="CL242" s="55" t="str">
        <f t="shared" si="206"/>
        <v>62MM</v>
      </c>
      <c r="CM242" s="58">
        <f t="shared" si="207"/>
        <v>2.2173940330023766E-3</v>
      </c>
      <c r="CN242" s="58">
        <f t="shared" si="208"/>
        <v>2.9234584551840141E-3</v>
      </c>
      <c r="CO242" s="58">
        <f t="shared" si="209"/>
        <v>2.3504530639103039E-3</v>
      </c>
      <c r="CP242" s="58">
        <f t="shared" si="210"/>
        <v>2.3293090478353029E-3</v>
      </c>
      <c r="CQ242" s="58">
        <f t="shared" si="211"/>
        <v>2.233995111859934E-3</v>
      </c>
      <c r="CR242" s="5">
        <f t="shared" si="240"/>
        <v>1.0931797009596784</v>
      </c>
      <c r="CS242" s="5">
        <f t="shared" si="241"/>
        <v>1.0113067442230488</v>
      </c>
      <c r="CT242" s="5">
        <f t="shared" si="242"/>
        <v>0.88284392565550285</v>
      </c>
      <c r="CU242" s="5">
        <f t="shared" si="243"/>
        <v>0.94078851892481752</v>
      </c>
      <c r="CV242" s="5">
        <f t="shared" si="244"/>
        <v>0.9350691300389169</v>
      </c>
    </row>
    <row r="243" spans="1:100" x14ac:dyDescent="0.25">
      <c r="A243" s="174" t="str">
        <f t="shared" si="212"/>
        <v>NNNN</v>
      </c>
      <c r="B243" s="174" t="str">
        <f t="shared" si="213"/>
        <v>NNNN</v>
      </c>
      <c r="C243" s="29" t="str">
        <f t="shared" si="214"/>
        <v>NN</v>
      </c>
      <c r="D243" s="29" t="str">
        <f t="shared" si="215"/>
        <v>N</v>
      </c>
      <c r="E243" s="29" t="str">
        <f t="shared" si="190"/>
        <v>N</v>
      </c>
      <c r="F243" s="175" t="s">
        <v>5</v>
      </c>
      <c r="G243" s="175" t="s">
        <v>7</v>
      </c>
      <c r="H243" s="175" t="s">
        <v>7</v>
      </c>
      <c r="I243" s="176">
        <v>32</v>
      </c>
      <c r="J243" s="175" t="s">
        <v>5</v>
      </c>
      <c r="K243" s="175" t="s">
        <v>5</v>
      </c>
      <c r="L243" s="176">
        <v>7386</v>
      </c>
      <c r="M243" s="176">
        <v>3779</v>
      </c>
      <c r="N243" s="176">
        <v>6117</v>
      </c>
      <c r="O243" s="176">
        <v>5873</v>
      </c>
      <c r="P243" s="176">
        <v>7162</v>
      </c>
      <c r="Q243" s="1"/>
      <c r="R243" s="13" t="s">
        <v>486</v>
      </c>
      <c r="S243" s="35">
        <v>1590</v>
      </c>
      <c r="T243" s="35">
        <v>1043</v>
      </c>
      <c r="U243" s="35">
        <v>1332</v>
      </c>
      <c r="V243" s="35">
        <v>1238</v>
      </c>
      <c r="W243" s="35">
        <v>1547</v>
      </c>
      <c r="X243" s="35"/>
      <c r="Y243" s="53">
        <f t="shared" si="216"/>
        <v>62</v>
      </c>
      <c r="Z243" s="52" t="str">
        <f t="shared" si="217"/>
        <v>MS</v>
      </c>
      <c r="AA243" s="52" t="str">
        <f t="shared" si="218"/>
        <v>MS</v>
      </c>
      <c r="AB243" s="1"/>
      <c r="AC243" s="128">
        <f t="shared" si="219"/>
        <v>4.4153494207561412E-4</v>
      </c>
      <c r="AD243" s="128">
        <f t="shared" si="220"/>
        <v>4.9953590575965376E-4</v>
      </c>
      <c r="AE243" s="128">
        <f t="shared" si="221"/>
        <v>4.2630766355235901E-4</v>
      </c>
      <c r="AF243" s="128">
        <f t="shared" si="222"/>
        <v>4.1008029027589659E-4</v>
      </c>
      <c r="AG243" s="128">
        <f t="shared" si="223"/>
        <v>4.3857746675727389E-4</v>
      </c>
      <c r="AI243" s="129">
        <f t="shared" si="248"/>
        <v>1.18</v>
      </c>
      <c r="AJ243" s="51">
        <f t="shared" si="248"/>
        <v>1.081</v>
      </c>
      <c r="AK243" s="48">
        <f t="shared" si="248"/>
        <v>0.93600000000000005</v>
      </c>
      <c r="AL243" s="51">
        <f t="shared" si="248"/>
        <v>0.998</v>
      </c>
      <c r="AM243" s="49">
        <f t="shared" si="248"/>
        <v>0.98299999999999998</v>
      </c>
      <c r="AN243" s="15"/>
      <c r="AO243" s="106">
        <f t="shared" si="191"/>
        <v>1.0931797009596784</v>
      </c>
      <c r="AP243" s="106">
        <f t="shared" si="192"/>
        <v>1.0113067442230488</v>
      </c>
      <c r="AQ243" s="106">
        <f t="shared" si="193"/>
        <v>0.88284392565550285</v>
      </c>
      <c r="AR243" s="106">
        <f t="shared" si="194"/>
        <v>0.94078851892481752</v>
      </c>
      <c r="AS243" s="106">
        <f t="shared" si="195"/>
        <v>0.9350691300389169</v>
      </c>
      <c r="AT243" s="15"/>
      <c r="AU243" s="106">
        <f t="shared" si="230"/>
        <v>9.3179700959678424E-2</v>
      </c>
      <c r="AV243" s="106">
        <f t="shared" si="231"/>
        <v>1.1306744223048781E-2</v>
      </c>
      <c r="AW243" s="106">
        <f t="shared" si="232"/>
        <v>-0.11715607434449715</v>
      </c>
      <c r="AX243" s="106">
        <f t="shared" si="233"/>
        <v>-5.9211481075182482E-2</v>
      </c>
      <c r="AY243" s="106">
        <f t="shared" si="234"/>
        <v>-6.4930869961083104E-2</v>
      </c>
      <c r="AZ243" s="15"/>
      <c r="BA243" s="106">
        <f t="shared" si="224"/>
        <v>9.3179700959678424E-2</v>
      </c>
      <c r="BB243" s="106">
        <f t="shared" si="225"/>
        <v>1.1306744223048781E-2</v>
      </c>
      <c r="BC243" s="106">
        <f t="shared" si="226"/>
        <v>-0.11715607434449715</v>
      </c>
      <c r="BD243" s="107">
        <f t="shared" si="227"/>
        <v>-5.9211481075182482E-2</v>
      </c>
      <c r="BE243" s="106">
        <f t="shared" si="228"/>
        <v>-6.4930869961083104E-2</v>
      </c>
      <c r="BF243" s="109"/>
      <c r="BG243" s="223" t="str">
        <f t="shared" si="229"/>
        <v>62XX</v>
      </c>
      <c r="BH243" s="106">
        <f t="shared" si="235"/>
        <v>1.0931797009596784</v>
      </c>
      <c r="BI243" s="106">
        <f t="shared" si="236"/>
        <v>1.0113067442230488</v>
      </c>
      <c r="BJ243" s="106">
        <f t="shared" si="237"/>
        <v>0.88284392565550285</v>
      </c>
      <c r="BK243" s="106">
        <f t="shared" si="238"/>
        <v>0.94078851892481752</v>
      </c>
      <c r="BL243" s="106">
        <f t="shared" si="239"/>
        <v>0.9350691300389169</v>
      </c>
      <c r="BM243" s="109"/>
      <c r="BN243" s="15">
        <f>IF($Z243="NN",VLOOKUP("N",ylfactors,MATCH(BN$7,'Proposed Factors'!$J$3:$P$3,0),FALSE),IF('Query Result 1'!$Y243&lt;49,VLOOKUP("YA",ylfactors,MATCH(BN$7,'Proposed Factors'!$J$3:$P$3,0),FALSE),VLOOKUP("YB",ylfactors,MATCH(BN$7,'Proposed Factors'!$J$3:$P$3,0),FALSE)))</f>
        <v>0.873</v>
      </c>
      <c r="BO243" s="15">
        <f>IF($Z243="NN",VLOOKUP("N",ylfactors,MATCH(BO$7,'Proposed Factors'!$J$3:$P$3,0),FALSE),IF('Query Result 1'!$Y243&lt;49,VLOOKUP("YA",ylfactors,MATCH(BO$7,'Proposed Factors'!$J$3:$P$3,0),FALSE),VLOOKUP("YB",ylfactors,MATCH(BO$7,'Proposed Factors'!$J$3:$P$3,0),FALSE)))</f>
        <v>0.76900000000000002</v>
      </c>
      <c r="BP243" s="15">
        <f>IF($Z243="NN",VLOOKUP("N",ylfactors,MATCH(BP$7,'Proposed Factors'!$J$3:$P$3,0),FALSE),IF('Query Result 1'!$Y243&lt;49,VLOOKUP("YA",ylfactors,MATCH(BP$7,'Proposed Factors'!$J$3:$P$3,0),FALSE),VLOOKUP("YB",ylfactors,MATCH(BP$7,'Proposed Factors'!$J$3:$P$3,0),FALSE)))</f>
        <v>0.95</v>
      </c>
      <c r="BQ243" s="15">
        <f>IF($Z243="NN",VLOOKUP("N",ylfactors,MATCH(BQ$7,'Proposed Factors'!$J$3:$P$3,0),FALSE),IF('Query Result 1'!$Y243&lt;49,VLOOKUP("YA",ylfactors,MATCH(BQ$7,'Proposed Factors'!$J$3:$P$3,0),FALSE),VLOOKUP("YB",ylfactors,MATCH(BQ$7,'Proposed Factors'!$J$3:$P$3,0),FALSE)))</f>
        <v>0.94299999999999995</v>
      </c>
      <c r="BR243" s="15">
        <f>IF($Z243="NN",VLOOKUP("N",ylfactors,MATCH(BR$7,'Proposed Factors'!$J$3:$P$3,0),FALSE),IF('Query Result 1'!$Y243&lt;49,VLOOKUP("YA",ylfactors,MATCH(BR$7,'Proposed Factors'!$J$3:$P$3,0),FALSE),VLOOKUP("YB",ylfactors,MATCH(BR$7,'Proposed Factors'!$J$3:$P$3,0),FALSE)))</f>
        <v>0.78800000000000003</v>
      </c>
      <c r="BS243" s="15"/>
      <c r="BT243" s="15" t="e">
        <f>IF($AA243="NN",1,IF($AA243="YY",VLOOKUP("YY",gsdfactors,MATCH(BT$7,'Proposed Factors'!$J$11:$P$11,0),FALSE),VLOOKUP(CONCATENATE($Z243,$AA243),gsdfactors,MATCH(BT$7,'Proposed Factors'!$J$11:$P$11,0),FALSE)))</f>
        <v>#N/A</v>
      </c>
      <c r="BU243" s="15" t="e">
        <f>IF($AA243="NN",1,IF($AA243="YY",VLOOKUP("YY",gsdfactors,MATCH(BU$7,'Proposed Factors'!$J$11:$P$11,0),FALSE),VLOOKUP(CONCATENATE($Z243,$AA243),gsdfactors,MATCH(BU$7,'Proposed Factors'!$J$11:$P$11,0),FALSE)))</f>
        <v>#N/A</v>
      </c>
      <c r="BV243" s="15" t="e">
        <f>IF($AA243="NN",1,IF($AA243="YY",VLOOKUP("YY",gsdfactors,MATCH(BV$7,'Proposed Factors'!$J$11:$P$11,0),FALSE),VLOOKUP(CONCATENATE($Z243,$AA243),gsdfactors,MATCH(BV$7,'Proposed Factors'!$J$11:$P$11,0),FALSE)))</f>
        <v>#N/A</v>
      </c>
      <c r="BW243" s="15" t="e">
        <f>IF($AA243="NN",1,IF($AA243="YY",VLOOKUP("YY",gsdfactors,MATCH(BW$7,'Proposed Factors'!$J$11:$P$11,0),FALSE),VLOOKUP(CONCATENATE($Z243,$AA243),gsdfactors,MATCH(BW$7,'Proposed Factors'!$J$11:$P$11,0),FALSE)))</f>
        <v>#N/A</v>
      </c>
      <c r="BX243" s="15" t="e">
        <f>IF($AA243="NN",1,IF($AA243="YY",VLOOKUP("YY",gsdfactors,MATCH(BX$7,'Proposed Factors'!$J$11:$P$11,0),FALSE),VLOOKUP(CONCATENATE($Z243,$AA243),gsdfactors,MATCH(BX$7,'Proposed Factors'!$J$11:$P$11,0),FALSE)))</f>
        <v>#N/A</v>
      </c>
      <c r="BZ243" s="55" t="e">
        <f t="shared" si="196"/>
        <v>#N/A</v>
      </c>
      <c r="CA243" s="55" t="e">
        <f t="shared" si="197"/>
        <v>#N/A</v>
      </c>
      <c r="CB243" s="55" t="e">
        <f t="shared" si="198"/>
        <v>#N/A</v>
      </c>
      <c r="CC243" s="55" t="e">
        <f t="shared" si="199"/>
        <v>#N/A</v>
      </c>
      <c r="CD243" s="55" t="e">
        <f t="shared" si="200"/>
        <v>#N/A</v>
      </c>
      <c r="CF243" s="55" t="e">
        <f t="shared" si="201"/>
        <v>#N/A</v>
      </c>
      <c r="CG243" s="55" t="e">
        <f t="shared" si="202"/>
        <v>#N/A</v>
      </c>
      <c r="CH243" s="55" t="e">
        <f t="shared" si="203"/>
        <v>#N/A</v>
      </c>
      <c r="CI243" s="55" t="e">
        <f t="shared" si="204"/>
        <v>#N/A</v>
      </c>
      <c r="CJ243" s="55" t="e">
        <f t="shared" si="205"/>
        <v>#N/A</v>
      </c>
      <c r="CL243" s="55" t="str">
        <f t="shared" si="206"/>
        <v>62MS</v>
      </c>
      <c r="CM243" s="58">
        <f t="shared" si="207"/>
        <v>4.4153494207561412E-4</v>
      </c>
      <c r="CN243" s="58">
        <f t="shared" si="208"/>
        <v>4.9953590575965376E-4</v>
      </c>
      <c r="CO243" s="58">
        <f t="shared" si="209"/>
        <v>4.2630766355235901E-4</v>
      </c>
      <c r="CP243" s="58">
        <f t="shared" si="210"/>
        <v>4.1008029027589659E-4</v>
      </c>
      <c r="CQ243" s="58">
        <f t="shared" si="211"/>
        <v>4.3857746675727389E-4</v>
      </c>
      <c r="CR243" s="5">
        <f t="shared" si="240"/>
        <v>1.0931797009596784</v>
      </c>
      <c r="CS243" s="5">
        <f t="shared" si="241"/>
        <v>1.0113067442230488</v>
      </c>
      <c r="CT243" s="5">
        <f t="shared" si="242"/>
        <v>0.88284392565550285</v>
      </c>
      <c r="CU243" s="5">
        <f t="shared" si="243"/>
        <v>0.94078851892481752</v>
      </c>
      <c r="CV243" s="5">
        <f t="shared" si="244"/>
        <v>0.9350691300389169</v>
      </c>
    </row>
    <row r="244" spans="1:100" x14ac:dyDescent="0.25">
      <c r="A244" s="174" t="str">
        <f t="shared" si="212"/>
        <v>NNNN</v>
      </c>
      <c r="B244" s="174" t="str">
        <f t="shared" si="213"/>
        <v>NNNN</v>
      </c>
      <c r="C244" s="29" t="str">
        <f t="shared" si="214"/>
        <v>NN</v>
      </c>
      <c r="D244" s="29" t="str">
        <f t="shared" si="215"/>
        <v>N</v>
      </c>
      <c r="E244" s="29" t="str">
        <f t="shared" si="190"/>
        <v>N</v>
      </c>
      <c r="F244" s="175" t="s">
        <v>5</v>
      </c>
      <c r="G244" s="175" t="s">
        <v>7</v>
      </c>
      <c r="H244" s="175" t="s">
        <v>7</v>
      </c>
      <c r="I244" s="176">
        <v>33</v>
      </c>
      <c r="J244" s="175" t="s">
        <v>5</v>
      </c>
      <c r="K244" s="175" t="s">
        <v>5</v>
      </c>
      <c r="L244" s="176">
        <v>7431</v>
      </c>
      <c r="M244" s="176">
        <v>3849</v>
      </c>
      <c r="N244" s="176">
        <v>6139</v>
      </c>
      <c r="O244" s="176">
        <v>5890</v>
      </c>
      <c r="P244" s="176">
        <v>7250</v>
      </c>
      <c r="Q244" s="1"/>
      <c r="R244" s="13" t="s">
        <v>235</v>
      </c>
      <c r="S244" s="35">
        <v>6502</v>
      </c>
      <c r="T244" s="35">
        <v>5190</v>
      </c>
      <c r="U244" s="35">
        <v>6179</v>
      </c>
      <c r="V244" s="35">
        <v>5970</v>
      </c>
      <c r="W244" s="35">
        <v>6439</v>
      </c>
      <c r="X244" s="35"/>
      <c r="Y244" s="53">
        <f t="shared" si="216"/>
        <v>63</v>
      </c>
      <c r="Z244" s="52" t="str">
        <f t="shared" si="217"/>
        <v>FM</v>
      </c>
      <c r="AA244" s="52" t="str">
        <f t="shared" si="218"/>
        <v>FM</v>
      </c>
      <c r="AB244" s="1"/>
      <c r="AC244" s="128">
        <f t="shared" si="219"/>
        <v>1.8055724486639264E-3</v>
      </c>
      <c r="AD244" s="128">
        <f t="shared" si="220"/>
        <v>2.4857059931856214E-3</v>
      </c>
      <c r="AE244" s="128">
        <f t="shared" si="221"/>
        <v>1.9775938837012209E-3</v>
      </c>
      <c r="AF244" s="128">
        <f t="shared" si="222"/>
        <v>1.9775277325905513E-3</v>
      </c>
      <c r="AG244" s="128">
        <f t="shared" si="223"/>
        <v>1.8254688483840249E-3</v>
      </c>
      <c r="AI244" s="129">
        <f t="shared" si="248"/>
        <v>1.2130000000000001</v>
      </c>
      <c r="AJ244" s="51">
        <f t="shared" si="248"/>
        <v>1.091</v>
      </c>
      <c r="AK244" s="48">
        <f t="shared" si="248"/>
        <v>0.95</v>
      </c>
      <c r="AL244" s="51">
        <f t="shared" si="248"/>
        <v>1.0069999999999999</v>
      </c>
      <c r="AM244" s="49">
        <f t="shared" si="248"/>
        <v>0.99399999999999999</v>
      </c>
      <c r="AN244" s="15"/>
      <c r="AO244" s="106">
        <f t="shared" si="191"/>
        <v>1.1237516756475339</v>
      </c>
      <c r="AP244" s="106">
        <f t="shared" si="192"/>
        <v>1.0206620332537892</v>
      </c>
      <c r="AQ244" s="106">
        <f t="shared" si="193"/>
        <v>0.89604885616744401</v>
      </c>
      <c r="AR244" s="106">
        <f t="shared" si="194"/>
        <v>0.94927258372474066</v>
      </c>
      <c r="AS244" s="106">
        <f t="shared" si="195"/>
        <v>0.94553277238930145</v>
      </c>
      <c r="AT244" s="15"/>
      <c r="AU244" s="106">
        <f t="shared" si="230"/>
        <v>0.12375167564753387</v>
      </c>
      <c r="AV244" s="106">
        <f t="shared" si="231"/>
        <v>2.0662033253789236E-2</v>
      </c>
      <c r="AW244" s="106">
        <f t="shared" si="232"/>
        <v>-0.10395114383255599</v>
      </c>
      <c r="AX244" s="106">
        <f t="shared" si="233"/>
        <v>-5.072741627525934E-2</v>
      </c>
      <c r="AY244" s="106">
        <f t="shared" si="234"/>
        <v>-5.4467227610698554E-2</v>
      </c>
      <c r="AZ244" s="15"/>
      <c r="BA244" s="106">
        <f t="shared" si="224"/>
        <v>0.12375167564753387</v>
      </c>
      <c r="BB244" s="106">
        <f t="shared" si="225"/>
        <v>2.0662033253789236E-2</v>
      </c>
      <c r="BC244" s="106">
        <f t="shared" si="226"/>
        <v>-0.10395114383255599</v>
      </c>
      <c r="BD244" s="107">
        <f t="shared" si="227"/>
        <v>-5.072741627525934E-2</v>
      </c>
      <c r="BE244" s="106">
        <f t="shared" si="228"/>
        <v>-5.4467227610698554E-2</v>
      </c>
      <c r="BF244" s="109"/>
      <c r="BG244" s="223" t="str">
        <f t="shared" si="229"/>
        <v>63XX</v>
      </c>
      <c r="BH244" s="106">
        <f t="shared" si="235"/>
        <v>1.1237516756475339</v>
      </c>
      <c r="BI244" s="106">
        <f t="shared" si="236"/>
        <v>1.0206620332537892</v>
      </c>
      <c r="BJ244" s="106">
        <f t="shared" si="237"/>
        <v>0.89604885616744401</v>
      </c>
      <c r="BK244" s="106">
        <f t="shared" si="238"/>
        <v>0.94927258372474066</v>
      </c>
      <c r="BL244" s="106">
        <f t="shared" si="239"/>
        <v>0.94553277238930145</v>
      </c>
      <c r="BM244" s="109"/>
      <c r="BN244" s="15">
        <f>IF($Z244="NN",VLOOKUP("N",ylfactors,MATCH(BN$7,'Proposed Factors'!$J$3:$P$3,0),FALSE),IF('Query Result 1'!$Y244&lt;49,VLOOKUP("YA",ylfactors,MATCH(BN$7,'Proposed Factors'!$J$3:$P$3,0),FALSE),VLOOKUP("YB",ylfactors,MATCH(BN$7,'Proposed Factors'!$J$3:$P$3,0),FALSE)))</f>
        <v>0.873</v>
      </c>
      <c r="BO244" s="15">
        <f>IF($Z244="NN",VLOOKUP("N",ylfactors,MATCH(BO$7,'Proposed Factors'!$J$3:$P$3,0),FALSE),IF('Query Result 1'!$Y244&lt;49,VLOOKUP("YA",ylfactors,MATCH(BO$7,'Proposed Factors'!$J$3:$P$3,0),FALSE),VLOOKUP("YB",ylfactors,MATCH(BO$7,'Proposed Factors'!$J$3:$P$3,0),FALSE)))</f>
        <v>0.76900000000000002</v>
      </c>
      <c r="BP244" s="15">
        <f>IF($Z244="NN",VLOOKUP("N",ylfactors,MATCH(BP$7,'Proposed Factors'!$J$3:$P$3,0),FALSE),IF('Query Result 1'!$Y244&lt;49,VLOOKUP("YA",ylfactors,MATCH(BP$7,'Proposed Factors'!$J$3:$P$3,0),FALSE),VLOOKUP("YB",ylfactors,MATCH(BP$7,'Proposed Factors'!$J$3:$P$3,0),FALSE)))</f>
        <v>0.95</v>
      </c>
      <c r="BQ244" s="15">
        <f>IF($Z244="NN",VLOOKUP("N",ylfactors,MATCH(BQ$7,'Proposed Factors'!$J$3:$P$3,0),FALSE),IF('Query Result 1'!$Y244&lt;49,VLOOKUP("YA",ylfactors,MATCH(BQ$7,'Proposed Factors'!$J$3:$P$3,0),FALSE),VLOOKUP("YB",ylfactors,MATCH(BQ$7,'Proposed Factors'!$J$3:$P$3,0),FALSE)))</f>
        <v>0.94299999999999995</v>
      </c>
      <c r="BR244" s="15">
        <f>IF($Z244="NN",VLOOKUP("N",ylfactors,MATCH(BR$7,'Proposed Factors'!$J$3:$P$3,0),FALSE),IF('Query Result 1'!$Y244&lt;49,VLOOKUP("YA",ylfactors,MATCH(BR$7,'Proposed Factors'!$J$3:$P$3,0),FALSE),VLOOKUP("YB",ylfactors,MATCH(BR$7,'Proposed Factors'!$J$3:$P$3,0),FALSE)))</f>
        <v>0.78800000000000003</v>
      </c>
      <c r="BS244" s="15"/>
      <c r="BT244" s="15" t="e">
        <f>IF($AA244="NN",1,IF($AA244="YY",VLOOKUP("YY",gsdfactors,MATCH(BT$7,'Proposed Factors'!$J$11:$P$11,0),FALSE),VLOOKUP(CONCATENATE($Z244,$AA244),gsdfactors,MATCH(BT$7,'Proposed Factors'!$J$11:$P$11,0),FALSE)))</f>
        <v>#N/A</v>
      </c>
      <c r="BU244" s="15" t="e">
        <f>IF($AA244="NN",1,IF($AA244="YY",VLOOKUP("YY",gsdfactors,MATCH(BU$7,'Proposed Factors'!$J$11:$P$11,0),FALSE),VLOOKUP(CONCATENATE($Z244,$AA244),gsdfactors,MATCH(BU$7,'Proposed Factors'!$J$11:$P$11,0),FALSE)))</f>
        <v>#N/A</v>
      </c>
      <c r="BV244" s="15" t="e">
        <f>IF($AA244="NN",1,IF($AA244="YY",VLOOKUP("YY",gsdfactors,MATCH(BV$7,'Proposed Factors'!$J$11:$P$11,0),FALSE),VLOOKUP(CONCATENATE($Z244,$AA244),gsdfactors,MATCH(BV$7,'Proposed Factors'!$J$11:$P$11,0),FALSE)))</f>
        <v>#N/A</v>
      </c>
      <c r="BW244" s="15" t="e">
        <f>IF($AA244="NN",1,IF($AA244="YY",VLOOKUP("YY",gsdfactors,MATCH(BW$7,'Proposed Factors'!$J$11:$P$11,0),FALSE),VLOOKUP(CONCATENATE($Z244,$AA244),gsdfactors,MATCH(BW$7,'Proposed Factors'!$J$11:$P$11,0),FALSE)))</f>
        <v>#N/A</v>
      </c>
      <c r="BX244" s="15" t="e">
        <f>IF($AA244="NN",1,IF($AA244="YY",VLOOKUP("YY",gsdfactors,MATCH(BX$7,'Proposed Factors'!$J$11:$P$11,0),FALSE),VLOOKUP(CONCATENATE($Z244,$AA244),gsdfactors,MATCH(BX$7,'Proposed Factors'!$J$11:$P$11,0),FALSE)))</f>
        <v>#N/A</v>
      </c>
      <c r="BZ244" s="55" t="e">
        <f t="shared" si="196"/>
        <v>#N/A</v>
      </c>
      <c r="CA244" s="55" t="e">
        <f t="shared" si="197"/>
        <v>#N/A</v>
      </c>
      <c r="CB244" s="55" t="e">
        <f t="shared" si="198"/>
        <v>#N/A</v>
      </c>
      <c r="CC244" s="55" t="e">
        <f t="shared" si="199"/>
        <v>#N/A</v>
      </c>
      <c r="CD244" s="55" t="e">
        <f t="shared" si="200"/>
        <v>#N/A</v>
      </c>
      <c r="CF244" s="55" t="e">
        <f t="shared" si="201"/>
        <v>#N/A</v>
      </c>
      <c r="CG244" s="55" t="e">
        <f t="shared" si="202"/>
        <v>#N/A</v>
      </c>
      <c r="CH244" s="55" t="e">
        <f t="shared" si="203"/>
        <v>#N/A</v>
      </c>
      <c r="CI244" s="55" t="e">
        <f t="shared" si="204"/>
        <v>#N/A</v>
      </c>
      <c r="CJ244" s="55" t="e">
        <f t="shared" si="205"/>
        <v>#N/A</v>
      </c>
      <c r="CL244" s="55" t="str">
        <f t="shared" si="206"/>
        <v>63FM</v>
      </c>
      <c r="CM244" s="58">
        <f t="shared" si="207"/>
        <v>1.8055724486639264E-3</v>
      </c>
      <c r="CN244" s="58">
        <f t="shared" si="208"/>
        <v>2.4857059931856214E-3</v>
      </c>
      <c r="CO244" s="58">
        <f t="shared" si="209"/>
        <v>1.9775938837012209E-3</v>
      </c>
      <c r="CP244" s="58">
        <f t="shared" si="210"/>
        <v>1.9775277325905513E-3</v>
      </c>
      <c r="CQ244" s="58">
        <f t="shared" si="211"/>
        <v>1.8254688483840249E-3</v>
      </c>
      <c r="CR244" s="5">
        <f t="shared" si="240"/>
        <v>1.1237516756475339</v>
      </c>
      <c r="CS244" s="5">
        <f t="shared" si="241"/>
        <v>1.0206620332537892</v>
      </c>
      <c r="CT244" s="5">
        <f t="shared" si="242"/>
        <v>0.89604885616744401</v>
      </c>
      <c r="CU244" s="5">
        <f t="shared" si="243"/>
        <v>0.94927258372474066</v>
      </c>
      <c r="CV244" s="5">
        <f t="shared" si="244"/>
        <v>0.94553277238930145</v>
      </c>
    </row>
    <row r="245" spans="1:100" x14ac:dyDescent="0.25">
      <c r="A245" s="174" t="str">
        <f t="shared" si="212"/>
        <v>NNNN</v>
      </c>
      <c r="B245" s="174" t="str">
        <f t="shared" si="213"/>
        <v>NNNN</v>
      </c>
      <c r="C245" s="29" t="str">
        <f t="shared" si="214"/>
        <v>NN</v>
      </c>
      <c r="D245" s="29" t="str">
        <f t="shared" si="215"/>
        <v>N</v>
      </c>
      <c r="E245" s="29" t="str">
        <f t="shared" si="190"/>
        <v>N</v>
      </c>
      <c r="F245" s="175" t="s">
        <v>5</v>
      </c>
      <c r="G245" s="175" t="s">
        <v>7</v>
      </c>
      <c r="H245" s="175" t="s">
        <v>7</v>
      </c>
      <c r="I245" s="176">
        <v>33</v>
      </c>
      <c r="J245" s="175" t="s">
        <v>9</v>
      </c>
      <c r="K245" s="175" t="s">
        <v>5</v>
      </c>
      <c r="L245" s="176">
        <v>1</v>
      </c>
      <c r="M245" s="176">
        <v>0</v>
      </c>
      <c r="N245" s="176">
        <v>0</v>
      </c>
      <c r="O245" s="176">
        <v>1</v>
      </c>
      <c r="P245" s="176">
        <v>1</v>
      </c>
      <c r="Q245" s="1"/>
      <c r="R245" s="13" t="s">
        <v>319</v>
      </c>
      <c r="S245" s="35">
        <v>2288</v>
      </c>
      <c r="T245" s="35">
        <v>1703</v>
      </c>
      <c r="U245" s="35">
        <v>2115</v>
      </c>
      <c r="V245" s="35">
        <v>2029</v>
      </c>
      <c r="W245" s="35">
        <v>2258</v>
      </c>
      <c r="X245" s="35"/>
      <c r="Y245" s="53">
        <f t="shared" si="216"/>
        <v>63</v>
      </c>
      <c r="Z245" s="52" t="str">
        <f t="shared" si="217"/>
        <v>FS</v>
      </c>
      <c r="AA245" s="52" t="str">
        <f t="shared" si="218"/>
        <v>FS</v>
      </c>
      <c r="AB245" s="1"/>
      <c r="AC245" s="128">
        <f t="shared" si="219"/>
        <v>6.3536600469748746E-4</v>
      </c>
      <c r="AD245" s="128">
        <f t="shared" si="220"/>
        <v>8.1563724593354786E-4</v>
      </c>
      <c r="AE245" s="128">
        <f t="shared" si="221"/>
        <v>6.7690743874867815E-4</v>
      </c>
      <c r="AF245" s="128">
        <f t="shared" si="222"/>
        <v>6.7209443373973676E-4</v>
      </c>
      <c r="AG245" s="128">
        <f t="shared" si="223"/>
        <v>6.4014733027661561E-4</v>
      </c>
      <c r="AI245" s="129">
        <f t="shared" si="248"/>
        <v>1.2130000000000001</v>
      </c>
      <c r="AJ245" s="51">
        <f t="shared" si="248"/>
        <v>1.091</v>
      </c>
      <c r="AK245" s="48">
        <f t="shared" si="248"/>
        <v>0.95</v>
      </c>
      <c r="AL245" s="51">
        <f t="shared" si="248"/>
        <v>1.0069999999999999</v>
      </c>
      <c r="AM245" s="49">
        <f t="shared" si="248"/>
        <v>0.99399999999999999</v>
      </c>
      <c r="AN245" s="15"/>
      <c r="AO245" s="106">
        <f t="shared" si="191"/>
        <v>1.1237516756475339</v>
      </c>
      <c r="AP245" s="106">
        <f t="shared" si="192"/>
        <v>1.0206620332537892</v>
      </c>
      <c r="AQ245" s="106">
        <f t="shared" si="193"/>
        <v>0.89604885616744401</v>
      </c>
      <c r="AR245" s="106">
        <f t="shared" si="194"/>
        <v>0.94927258372474066</v>
      </c>
      <c r="AS245" s="106">
        <f t="shared" si="195"/>
        <v>0.94553277238930145</v>
      </c>
      <c r="AT245" s="15"/>
      <c r="AU245" s="106">
        <f t="shared" si="230"/>
        <v>0.12375167564753387</v>
      </c>
      <c r="AV245" s="106">
        <f t="shared" si="231"/>
        <v>2.0662033253789236E-2</v>
      </c>
      <c r="AW245" s="106">
        <f t="shared" si="232"/>
        <v>-0.10395114383255599</v>
      </c>
      <c r="AX245" s="106">
        <f t="shared" si="233"/>
        <v>-5.072741627525934E-2</v>
      </c>
      <c r="AY245" s="106">
        <f t="shared" si="234"/>
        <v>-5.4467227610698554E-2</v>
      </c>
      <c r="AZ245" s="15"/>
      <c r="BA245" s="106">
        <f t="shared" si="224"/>
        <v>0.12375167564753387</v>
      </c>
      <c r="BB245" s="106">
        <f t="shared" si="225"/>
        <v>2.0662033253789236E-2</v>
      </c>
      <c r="BC245" s="106">
        <f t="shared" si="226"/>
        <v>-0.10395114383255599</v>
      </c>
      <c r="BD245" s="107">
        <f t="shared" si="227"/>
        <v>-5.072741627525934E-2</v>
      </c>
      <c r="BE245" s="106">
        <f t="shared" si="228"/>
        <v>-5.4467227610698554E-2</v>
      </c>
      <c r="BF245" s="109"/>
      <c r="BG245" s="223" t="str">
        <f t="shared" si="229"/>
        <v>63XX</v>
      </c>
      <c r="BH245" s="106">
        <f t="shared" si="235"/>
        <v>1.1237516756475339</v>
      </c>
      <c r="BI245" s="106">
        <f t="shared" si="236"/>
        <v>1.0206620332537892</v>
      </c>
      <c r="BJ245" s="106">
        <f t="shared" si="237"/>
        <v>0.89604885616744401</v>
      </c>
      <c r="BK245" s="106">
        <f t="shared" si="238"/>
        <v>0.94927258372474066</v>
      </c>
      <c r="BL245" s="106">
        <f t="shared" si="239"/>
        <v>0.94553277238930145</v>
      </c>
      <c r="BM245" s="109"/>
      <c r="BN245" s="15">
        <f>IF($Z245="NN",VLOOKUP("N",ylfactors,MATCH(BN$7,'Proposed Factors'!$J$3:$P$3,0),FALSE),IF('Query Result 1'!$Y245&lt;49,VLOOKUP("YA",ylfactors,MATCH(BN$7,'Proposed Factors'!$J$3:$P$3,0),FALSE),VLOOKUP("YB",ylfactors,MATCH(BN$7,'Proposed Factors'!$J$3:$P$3,0),FALSE)))</f>
        <v>0.873</v>
      </c>
      <c r="BO245" s="15">
        <f>IF($Z245="NN",VLOOKUP("N",ylfactors,MATCH(BO$7,'Proposed Factors'!$J$3:$P$3,0),FALSE),IF('Query Result 1'!$Y245&lt;49,VLOOKUP("YA",ylfactors,MATCH(BO$7,'Proposed Factors'!$J$3:$P$3,0),FALSE),VLOOKUP("YB",ylfactors,MATCH(BO$7,'Proposed Factors'!$J$3:$P$3,0),FALSE)))</f>
        <v>0.76900000000000002</v>
      </c>
      <c r="BP245" s="15">
        <f>IF($Z245="NN",VLOOKUP("N",ylfactors,MATCH(BP$7,'Proposed Factors'!$J$3:$P$3,0),FALSE),IF('Query Result 1'!$Y245&lt;49,VLOOKUP("YA",ylfactors,MATCH(BP$7,'Proposed Factors'!$J$3:$P$3,0),FALSE),VLOOKUP("YB",ylfactors,MATCH(BP$7,'Proposed Factors'!$J$3:$P$3,0),FALSE)))</f>
        <v>0.95</v>
      </c>
      <c r="BQ245" s="15">
        <f>IF($Z245="NN",VLOOKUP("N",ylfactors,MATCH(BQ$7,'Proposed Factors'!$J$3:$P$3,0),FALSE),IF('Query Result 1'!$Y245&lt;49,VLOOKUP("YA",ylfactors,MATCH(BQ$7,'Proposed Factors'!$J$3:$P$3,0),FALSE),VLOOKUP("YB",ylfactors,MATCH(BQ$7,'Proposed Factors'!$J$3:$P$3,0),FALSE)))</f>
        <v>0.94299999999999995</v>
      </c>
      <c r="BR245" s="15">
        <f>IF($Z245="NN",VLOOKUP("N",ylfactors,MATCH(BR$7,'Proposed Factors'!$J$3:$P$3,0),FALSE),IF('Query Result 1'!$Y245&lt;49,VLOOKUP("YA",ylfactors,MATCH(BR$7,'Proposed Factors'!$J$3:$P$3,0),FALSE),VLOOKUP("YB",ylfactors,MATCH(BR$7,'Proposed Factors'!$J$3:$P$3,0),FALSE)))</f>
        <v>0.78800000000000003</v>
      </c>
      <c r="BS245" s="15"/>
      <c r="BT245" s="15" t="e">
        <f>IF($AA245="NN",1,IF($AA245="YY",VLOOKUP("YY",gsdfactors,MATCH(BT$7,'Proposed Factors'!$J$11:$P$11,0),FALSE),VLOOKUP(CONCATENATE($Z245,$AA245),gsdfactors,MATCH(BT$7,'Proposed Factors'!$J$11:$P$11,0),FALSE)))</f>
        <v>#N/A</v>
      </c>
      <c r="BU245" s="15" t="e">
        <f>IF($AA245="NN",1,IF($AA245="YY",VLOOKUP("YY",gsdfactors,MATCH(BU$7,'Proposed Factors'!$J$11:$P$11,0),FALSE),VLOOKUP(CONCATENATE($Z245,$AA245),gsdfactors,MATCH(BU$7,'Proposed Factors'!$J$11:$P$11,0),FALSE)))</f>
        <v>#N/A</v>
      </c>
      <c r="BV245" s="15" t="e">
        <f>IF($AA245="NN",1,IF($AA245="YY",VLOOKUP("YY",gsdfactors,MATCH(BV$7,'Proposed Factors'!$J$11:$P$11,0),FALSE),VLOOKUP(CONCATENATE($Z245,$AA245),gsdfactors,MATCH(BV$7,'Proposed Factors'!$J$11:$P$11,0),FALSE)))</f>
        <v>#N/A</v>
      </c>
      <c r="BW245" s="15" t="e">
        <f>IF($AA245="NN",1,IF($AA245="YY",VLOOKUP("YY",gsdfactors,MATCH(BW$7,'Proposed Factors'!$J$11:$P$11,0),FALSE),VLOOKUP(CONCATENATE($Z245,$AA245),gsdfactors,MATCH(BW$7,'Proposed Factors'!$J$11:$P$11,0),FALSE)))</f>
        <v>#N/A</v>
      </c>
      <c r="BX245" s="15" t="e">
        <f>IF($AA245="NN",1,IF($AA245="YY",VLOOKUP("YY",gsdfactors,MATCH(BX$7,'Proposed Factors'!$J$11:$P$11,0),FALSE),VLOOKUP(CONCATENATE($Z245,$AA245),gsdfactors,MATCH(BX$7,'Proposed Factors'!$J$11:$P$11,0),FALSE)))</f>
        <v>#N/A</v>
      </c>
      <c r="BZ245" s="55" t="e">
        <f t="shared" si="196"/>
        <v>#N/A</v>
      </c>
      <c r="CA245" s="55" t="e">
        <f t="shared" si="197"/>
        <v>#N/A</v>
      </c>
      <c r="CB245" s="55" t="e">
        <f t="shared" si="198"/>
        <v>#N/A</v>
      </c>
      <c r="CC245" s="55" t="e">
        <f t="shared" si="199"/>
        <v>#N/A</v>
      </c>
      <c r="CD245" s="55" t="e">
        <f t="shared" si="200"/>
        <v>#N/A</v>
      </c>
      <c r="CF245" s="55" t="e">
        <f t="shared" si="201"/>
        <v>#N/A</v>
      </c>
      <c r="CG245" s="55" t="e">
        <f t="shared" si="202"/>
        <v>#N/A</v>
      </c>
      <c r="CH245" s="55" t="e">
        <f t="shared" si="203"/>
        <v>#N/A</v>
      </c>
      <c r="CI245" s="55" t="e">
        <f t="shared" si="204"/>
        <v>#N/A</v>
      </c>
      <c r="CJ245" s="55" t="e">
        <f t="shared" si="205"/>
        <v>#N/A</v>
      </c>
      <c r="CL245" s="55" t="str">
        <f t="shared" si="206"/>
        <v>63FS</v>
      </c>
      <c r="CM245" s="58">
        <f t="shared" si="207"/>
        <v>6.3536600469748746E-4</v>
      </c>
      <c r="CN245" s="58">
        <f t="shared" si="208"/>
        <v>8.1563724593354786E-4</v>
      </c>
      <c r="CO245" s="58">
        <f t="shared" si="209"/>
        <v>6.7690743874867815E-4</v>
      </c>
      <c r="CP245" s="58">
        <f t="shared" si="210"/>
        <v>6.7209443373973676E-4</v>
      </c>
      <c r="CQ245" s="58">
        <f t="shared" si="211"/>
        <v>6.4014733027661561E-4</v>
      </c>
      <c r="CR245" s="5">
        <f t="shared" si="240"/>
        <v>1.1237516756475339</v>
      </c>
      <c r="CS245" s="5">
        <f t="shared" si="241"/>
        <v>1.0206620332537892</v>
      </c>
      <c r="CT245" s="5">
        <f t="shared" si="242"/>
        <v>0.89604885616744401</v>
      </c>
      <c r="CU245" s="5">
        <f t="shared" si="243"/>
        <v>0.94927258372474066</v>
      </c>
      <c r="CV245" s="5">
        <f t="shared" si="244"/>
        <v>0.94553277238930145</v>
      </c>
    </row>
    <row r="246" spans="1:100" x14ac:dyDescent="0.25">
      <c r="A246" s="174" t="str">
        <f t="shared" si="212"/>
        <v>NNNN</v>
      </c>
      <c r="B246" s="174" t="str">
        <f t="shared" si="213"/>
        <v>NNNN</v>
      </c>
      <c r="C246" s="29" t="str">
        <f t="shared" si="214"/>
        <v>NN</v>
      </c>
      <c r="D246" s="29" t="str">
        <f t="shared" si="215"/>
        <v>N</v>
      </c>
      <c r="E246" s="29" t="str">
        <f t="shared" si="190"/>
        <v>N</v>
      </c>
      <c r="F246" s="175" t="s">
        <v>5</v>
      </c>
      <c r="G246" s="175" t="s">
        <v>7</v>
      </c>
      <c r="H246" s="175" t="s">
        <v>7</v>
      </c>
      <c r="I246" s="176">
        <v>34</v>
      </c>
      <c r="J246" s="175" t="s">
        <v>5</v>
      </c>
      <c r="K246" s="175" t="s">
        <v>5</v>
      </c>
      <c r="L246" s="176">
        <v>7362</v>
      </c>
      <c r="M246" s="176">
        <v>3702</v>
      </c>
      <c r="N246" s="176">
        <v>6169</v>
      </c>
      <c r="O246" s="176">
        <v>5855</v>
      </c>
      <c r="P246" s="176">
        <v>7168</v>
      </c>
      <c r="Q246" s="1"/>
      <c r="R246" s="13" t="s">
        <v>403</v>
      </c>
      <c r="S246" s="35">
        <v>6981</v>
      </c>
      <c r="T246" s="35">
        <v>5391</v>
      </c>
      <c r="U246" s="35">
        <v>6394</v>
      </c>
      <c r="V246" s="35">
        <v>6099</v>
      </c>
      <c r="W246" s="35">
        <v>6886</v>
      </c>
      <c r="X246" s="35"/>
      <c r="Y246" s="53">
        <f t="shared" si="216"/>
        <v>63</v>
      </c>
      <c r="Z246" s="52" t="str">
        <f t="shared" si="217"/>
        <v>MM</v>
      </c>
      <c r="AA246" s="52" t="str">
        <f t="shared" si="218"/>
        <v>MM</v>
      </c>
      <c r="AB246" s="1"/>
      <c r="AC246" s="128">
        <f t="shared" si="219"/>
        <v>1.9385883211508568E-3</v>
      </c>
      <c r="AD246" s="128">
        <f t="shared" si="220"/>
        <v>2.5819732195113071E-3</v>
      </c>
      <c r="AE246" s="128">
        <f t="shared" si="221"/>
        <v>2.0464048053707084E-3</v>
      </c>
      <c r="AF246" s="128">
        <f t="shared" si="222"/>
        <v>2.0202582313349703E-3</v>
      </c>
      <c r="AG246" s="128">
        <f t="shared" si="223"/>
        <v>1.9521942056177038E-3</v>
      </c>
      <c r="AI246" s="129">
        <f t="shared" si="248"/>
        <v>1.2130000000000001</v>
      </c>
      <c r="AJ246" s="51">
        <f t="shared" si="248"/>
        <v>1.091</v>
      </c>
      <c r="AK246" s="48">
        <f t="shared" si="248"/>
        <v>0.95</v>
      </c>
      <c r="AL246" s="51">
        <f t="shared" si="248"/>
        <v>1.0069999999999999</v>
      </c>
      <c r="AM246" s="49">
        <f t="shared" si="248"/>
        <v>0.99399999999999999</v>
      </c>
      <c r="AN246" s="15"/>
      <c r="AO246" s="106">
        <f t="shared" si="191"/>
        <v>1.1237516756475339</v>
      </c>
      <c r="AP246" s="106">
        <f t="shared" si="192"/>
        <v>1.0206620332537892</v>
      </c>
      <c r="AQ246" s="106">
        <f t="shared" si="193"/>
        <v>0.89604885616744401</v>
      </c>
      <c r="AR246" s="106">
        <f t="shared" si="194"/>
        <v>0.94927258372474066</v>
      </c>
      <c r="AS246" s="106">
        <f t="shared" si="195"/>
        <v>0.94553277238930145</v>
      </c>
      <c r="AT246" s="15"/>
      <c r="AU246" s="106">
        <f t="shared" si="230"/>
        <v>0.12375167564753387</v>
      </c>
      <c r="AV246" s="106">
        <f t="shared" si="231"/>
        <v>2.0662033253789236E-2</v>
      </c>
      <c r="AW246" s="106">
        <f t="shared" si="232"/>
        <v>-0.10395114383255599</v>
      </c>
      <c r="AX246" s="106">
        <f t="shared" si="233"/>
        <v>-5.072741627525934E-2</v>
      </c>
      <c r="AY246" s="106">
        <f t="shared" si="234"/>
        <v>-5.4467227610698554E-2</v>
      </c>
      <c r="AZ246" s="15"/>
      <c r="BA246" s="106">
        <f t="shared" si="224"/>
        <v>0.12375167564753387</v>
      </c>
      <c r="BB246" s="106">
        <f t="shared" si="225"/>
        <v>2.0662033253789236E-2</v>
      </c>
      <c r="BC246" s="106">
        <f t="shared" si="226"/>
        <v>-0.10395114383255599</v>
      </c>
      <c r="BD246" s="107">
        <f t="shared" si="227"/>
        <v>-5.072741627525934E-2</v>
      </c>
      <c r="BE246" s="106">
        <f t="shared" si="228"/>
        <v>-5.4467227610698554E-2</v>
      </c>
      <c r="BF246" s="109"/>
      <c r="BG246" s="223" t="str">
        <f t="shared" si="229"/>
        <v>63XX</v>
      </c>
      <c r="BH246" s="106">
        <f t="shared" si="235"/>
        <v>1.1237516756475339</v>
      </c>
      <c r="BI246" s="106">
        <f t="shared" si="236"/>
        <v>1.0206620332537892</v>
      </c>
      <c r="BJ246" s="106">
        <f t="shared" si="237"/>
        <v>0.89604885616744401</v>
      </c>
      <c r="BK246" s="106">
        <f t="shared" si="238"/>
        <v>0.94927258372474066</v>
      </c>
      <c r="BL246" s="106">
        <f t="shared" si="239"/>
        <v>0.94553277238930145</v>
      </c>
      <c r="BM246" s="109"/>
      <c r="BN246" s="15">
        <f>IF($Z246="NN",VLOOKUP("N",ylfactors,MATCH(BN$7,'Proposed Factors'!$J$3:$P$3,0),FALSE),IF('Query Result 1'!$Y246&lt;49,VLOOKUP("YA",ylfactors,MATCH(BN$7,'Proposed Factors'!$J$3:$P$3,0),FALSE),VLOOKUP("YB",ylfactors,MATCH(BN$7,'Proposed Factors'!$J$3:$P$3,0),FALSE)))</f>
        <v>0.873</v>
      </c>
      <c r="BO246" s="15">
        <f>IF($Z246="NN",VLOOKUP("N",ylfactors,MATCH(BO$7,'Proposed Factors'!$J$3:$P$3,0),FALSE),IF('Query Result 1'!$Y246&lt;49,VLOOKUP("YA",ylfactors,MATCH(BO$7,'Proposed Factors'!$J$3:$P$3,0),FALSE),VLOOKUP("YB",ylfactors,MATCH(BO$7,'Proposed Factors'!$J$3:$P$3,0),FALSE)))</f>
        <v>0.76900000000000002</v>
      </c>
      <c r="BP246" s="15">
        <f>IF($Z246="NN",VLOOKUP("N",ylfactors,MATCH(BP$7,'Proposed Factors'!$J$3:$P$3,0),FALSE),IF('Query Result 1'!$Y246&lt;49,VLOOKUP("YA",ylfactors,MATCH(BP$7,'Proposed Factors'!$J$3:$P$3,0),FALSE),VLOOKUP("YB",ylfactors,MATCH(BP$7,'Proposed Factors'!$J$3:$P$3,0),FALSE)))</f>
        <v>0.95</v>
      </c>
      <c r="BQ246" s="15">
        <f>IF($Z246="NN",VLOOKUP("N",ylfactors,MATCH(BQ$7,'Proposed Factors'!$J$3:$P$3,0),FALSE),IF('Query Result 1'!$Y246&lt;49,VLOOKUP("YA",ylfactors,MATCH(BQ$7,'Proposed Factors'!$J$3:$P$3,0),FALSE),VLOOKUP("YB",ylfactors,MATCH(BQ$7,'Proposed Factors'!$J$3:$P$3,0),FALSE)))</f>
        <v>0.94299999999999995</v>
      </c>
      <c r="BR246" s="15">
        <f>IF($Z246="NN",VLOOKUP("N",ylfactors,MATCH(BR$7,'Proposed Factors'!$J$3:$P$3,0),FALSE),IF('Query Result 1'!$Y246&lt;49,VLOOKUP("YA",ylfactors,MATCH(BR$7,'Proposed Factors'!$J$3:$P$3,0),FALSE),VLOOKUP("YB",ylfactors,MATCH(BR$7,'Proposed Factors'!$J$3:$P$3,0),FALSE)))</f>
        <v>0.78800000000000003</v>
      </c>
      <c r="BS246" s="15"/>
      <c r="BT246" s="15" t="e">
        <f>IF($AA246="NN",1,IF($AA246="YY",VLOOKUP("YY",gsdfactors,MATCH(BT$7,'Proposed Factors'!$J$11:$P$11,0),FALSE),VLOOKUP(CONCATENATE($Z246,$AA246),gsdfactors,MATCH(BT$7,'Proposed Factors'!$J$11:$P$11,0),FALSE)))</f>
        <v>#N/A</v>
      </c>
      <c r="BU246" s="15" t="e">
        <f>IF($AA246="NN",1,IF($AA246="YY",VLOOKUP("YY",gsdfactors,MATCH(BU$7,'Proposed Factors'!$J$11:$P$11,0),FALSE),VLOOKUP(CONCATENATE($Z246,$AA246),gsdfactors,MATCH(BU$7,'Proposed Factors'!$J$11:$P$11,0),FALSE)))</f>
        <v>#N/A</v>
      </c>
      <c r="BV246" s="15" t="e">
        <f>IF($AA246="NN",1,IF($AA246="YY",VLOOKUP("YY",gsdfactors,MATCH(BV$7,'Proposed Factors'!$J$11:$P$11,0),FALSE),VLOOKUP(CONCATENATE($Z246,$AA246),gsdfactors,MATCH(BV$7,'Proposed Factors'!$J$11:$P$11,0),FALSE)))</f>
        <v>#N/A</v>
      </c>
      <c r="BW246" s="15" t="e">
        <f>IF($AA246="NN",1,IF($AA246="YY",VLOOKUP("YY",gsdfactors,MATCH(BW$7,'Proposed Factors'!$J$11:$P$11,0),FALSE),VLOOKUP(CONCATENATE($Z246,$AA246),gsdfactors,MATCH(BW$7,'Proposed Factors'!$J$11:$P$11,0),FALSE)))</f>
        <v>#N/A</v>
      </c>
      <c r="BX246" s="15" t="e">
        <f>IF($AA246="NN",1,IF($AA246="YY",VLOOKUP("YY",gsdfactors,MATCH(BX$7,'Proposed Factors'!$J$11:$P$11,0),FALSE),VLOOKUP(CONCATENATE($Z246,$AA246),gsdfactors,MATCH(BX$7,'Proposed Factors'!$J$11:$P$11,0),FALSE)))</f>
        <v>#N/A</v>
      </c>
      <c r="BZ246" s="55" t="e">
        <f t="shared" si="196"/>
        <v>#N/A</v>
      </c>
      <c r="CA246" s="55" t="e">
        <f t="shared" si="197"/>
        <v>#N/A</v>
      </c>
      <c r="CB246" s="55" t="e">
        <f t="shared" si="198"/>
        <v>#N/A</v>
      </c>
      <c r="CC246" s="55" t="e">
        <f t="shared" si="199"/>
        <v>#N/A</v>
      </c>
      <c r="CD246" s="55" t="e">
        <f t="shared" si="200"/>
        <v>#N/A</v>
      </c>
      <c r="CF246" s="55" t="e">
        <f t="shared" si="201"/>
        <v>#N/A</v>
      </c>
      <c r="CG246" s="55" t="e">
        <f t="shared" si="202"/>
        <v>#N/A</v>
      </c>
      <c r="CH246" s="55" t="e">
        <f t="shared" si="203"/>
        <v>#N/A</v>
      </c>
      <c r="CI246" s="55" t="e">
        <f t="shared" si="204"/>
        <v>#N/A</v>
      </c>
      <c r="CJ246" s="55" t="e">
        <f t="shared" si="205"/>
        <v>#N/A</v>
      </c>
      <c r="CL246" s="55" t="str">
        <f t="shared" si="206"/>
        <v>63MM</v>
      </c>
      <c r="CM246" s="58">
        <f t="shared" si="207"/>
        <v>1.9385883211508568E-3</v>
      </c>
      <c r="CN246" s="58">
        <f t="shared" si="208"/>
        <v>2.5819732195113071E-3</v>
      </c>
      <c r="CO246" s="58">
        <f t="shared" si="209"/>
        <v>2.0464048053707084E-3</v>
      </c>
      <c r="CP246" s="58">
        <f t="shared" si="210"/>
        <v>2.0202582313349703E-3</v>
      </c>
      <c r="CQ246" s="58">
        <f t="shared" si="211"/>
        <v>1.9521942056177038E-3</v>
      </c>
      <c r="CR246" s="5">
        <f t="shared" si="240"/>
        <v>1.1237516756475339</v>
      </c>
      <c r="CS246" s="5">
        <f t="shared" si="241"/>
        <v>1.0206620332537892</v>
      </c>
      <c r="CT246" s="5">
        <f t="shared" si="242"/>
        <v>0.89604885616744401</v>
      </c>
      <c r="CU246" s="5">
        <f t="shared" si="243"/>
        <v>0.94927258372474066</v>
      </c>
      <c r="CV246" s="5">
        <f t="shared" si="244"/>
        <v>0.94553277238930145</v>
      </c>
    </row>
    <row r="247" spans="1:100" x14ac:dyDescent="0.25">
      <c r="A247" s="174" t="str">
        <f t="shared" si="212"/>
        <v>NNNN</v>
      </c>
      <c r="B247" s="174" t="str">
        <f t="shared" si="213"/>
        <v>NNNN</v>
      </c>
      <c r="C247" s="29" t="str">
        <f t="shared" si="214"/>
        <v>NN</v>
      </c>
      <c r="D247" s="29" t="str">
        <f t="shared" si="215"/>
        <v>N</v>
      </c>
      <c r="E247" s="29" t="str">
        <f t="shared" si="190"/>
        <v>N</v>
      </c>
      <c r="F247" s="175" t="s">
        <v>5</v>
      </c>
      <c r="G247" s="175" t="s">
        <v>7</v>
      </c>
      <c r="H247" s="175" t="s">
        <v>7</v>
      </c>
      <c r="I247" s="176">
        <v>34</v>
      </c>
      <c r="J247" s="175" t="s">
        <v>9</v>
      </c>
      <c r="K247" s="175" t="s">
        <v>9</v>
      </c>
      <c r="L247" s="176">
        <v>1</v>
      </c>
      <c r="M247" s="176">
        <v>1</v>
      </c>
      <c r="N247" s="176">
        <v>1</v>
      </c>
      <c r="O247" s="176">
        <v>0</v>
      </c>
      <c r="P247" s="176">
        <v>1</v>
      </c>
      <c r="Q247" s="1"/>
      <c r="R247" s="13" t="s">
        <v>487</v>
      </c>
      <c r="S247" s="35">
        <v>1364</v>
      </c>
      <c r="T247" s="35">
        <v>887</v>
      </c>
      <c r="U247" s="35">
        <v>1123</v>
      </c>
      <c r="V247" s="35">
        <v>1050</v>
      </c>
      <c r="W247" s="35">
        <v>1324</v>
      </c>
      <c r="X247" s="35"/>
      <c r="Y247" s="53">
        <f t="shared" si="216"/>
        <v>63</v>
      </c>
      <c r="Z247" s="52" t="str">
        <f t="shared" si="217"/>
        <v>MS</v>
      </c>
      <c r="AA247" s="52" t="str">
        <f t="shared" si="218"/>
        <v>MS</v>
      </c>
      <c r="AB247" s="1"/>
      <c r="AC247" s="128">
        <f t="shared" si="219"/>
        <v>3.7877588741580981E-4</v>
      </c>
      <c r="AD247" s="128">
        <f t="shared" si="220"/>
        <v>4.2482104353673339E-4</v>
      </c>
      <c r="AE247" s="128">
        <f t="shared" si="221"/>
        <v>3.5941704667364802E-4</v>
      </c>
      <c r="AF247" s="128">
        <f t="shared" si="222"/>
        <v>3.4780638512899145E-4</v>
      </c>
      <c r="AG247" s="128">
        <f t="shared" si="223"/>
        <v>3.7535653909930873E-4</v>
      </c>
      <c r="AI247" s="129">
        <f t="shared" si="248"/>
        <v>1.2130000000000001</v>
      </c>
      <c r="AJ247" s="51">
        <f t="shared" si="248"/>
        <v>1.091</v>
      </c>
      <c r="AK247" s="48">
        <f t="shared" si="248"/>
        <v>0.95</v>
      </c>
      <c r="AL247" s="51">
        <f t="shared" si="248"/>
        <v>1.0069999999999999</v>
      </c>
      <c r="AM247" s="49">
        <f t="shared" si="248"/>
        <v>0.99399999999999999</v>
      </c>
      <c r="AN247" s="15"/>
      <c r="AO247" s="106">
        <f t="shared" si="191"/>
        <v>1.1237516756475339</v>
      </c>
      <c r="AP247" s="106">
        <f t="shared" si="192"/>
        <v>1.0206620332537892</v>
      </c>
      <c r="AQ247" s="106">
        <f t="shared" si="193"/>
        <v>0.89604885616744401</v>
      </c>
      <c r="AR247" s="106">
        <f t="shared" si="194"/>
        <v>0.94927258372474066</v>
      </c>
      <c r="AS247" s="106">
        <f t="shared" si="195"/>
        <v>0.94553277238930145</v>
      </c>
      <c r="AT247" s="15"/>
      <c r="AU247" s="106">
        <f t="shared" si="230"/>
        <v>0.12375167564753387</v>
      </c>
      <c r="AV247" s="106">
        <f t="shared" si="231"/>
        <v>2.0662033253789236E-2</v>
      </c>
      <c r="AW247" s="106">
        <f t="shared" si="232"/>
        <v>-0.10395114383255599</v>
      </c>
      <c r="AX247" s="106">
        <f t="shared" si="233"/>
        <v>-5.072741627525934E-2</v>
      </c>
      <c r="AY247" s="106">
        <f t="shared" si="234"/>
        <v>-5.4467227610698554E-2</v>
      </c>
      <c r="AZ247" s="15"/>
      <c r="BA247" s="106">
        <f t="shared" si="224"/>
        <v>0.12375167564753387</v>
      </c>
      <c r="BB247" s="106">
        <f t="shared" si="225"/>
        <v>2.0662033253789236E-2</v>
      </c>
      <c r="BC247" s="106">
        <f t="shared" si="226"/>
        <v>-0.10395114383255599</v>
      </c>
      <c r="BD247" s="107">
        <f t="shared" si="227"/>
        <v>-5.072741627525934E-2</v>
      </c>
      <c r="BE247" s="106">
        <f t="shared" si="228"/>
        <v>-5.4467227610698554E-2</v>
      </c>
      <c r="BF247" s="109"/>
      <c r="BG247" s="223" t="str">
        <f t="shared" si="229"/>
        <v>63XX</v>
      </c>
      <c r="BH247" s="106">
        <f t="shared" si="235"/>
        <v>1.1237516756475339</v>
      </c>
      <c r="BI247" s="106">
        <f t="shared" si="236"/>
        <v>1.0206620332537892</v>
      </c>
      <c r="BJ247" s="106">
        <f t="shared" si="237"/>
        <v>0.89604885616744401</v>
      </c>
      <c r="BK247" s="106">
        <f t="shared" si="238"/>
        <v>0.94927258372474066</v>
      </c>
      <c r="BL247" s="106">
        <f t="shared" si="239"/>
        <v>0.94553277238930145</v>
      </c>
      <c r="BM247" s="109"/>
      <c r="BN247" s="15">
        <f>IF($Z247="NN",VLOOKUP("N",ylfactors,MATCH(BN$7,'Proposed Factors'!$J$3:$P$3,0),FALSE),IF('Query Result 1'!$Y247&lt;49,VLOOKUP("YA",ylfactors,MATCH(BN$7,'Proposed Factors'!$J$3:$P$3,0),FALSE),VLOOKUP("YB",ylfactors,MATCH(BN$7,'Proposed Factors'!$J$3:$P$3,0),FALSE)))</f>
        <v>0.873</v>
      </c>
      <c r="BO247" s="15">
        <f>IF($Z247="NN",VLOOKUP("N",ylfactors,MATCH(BO$7,'Proposed Factors'!$J$3:$P$3,0),FALSE),IF('Query Result 1'!$Y247&lt;49,VLOOKUP("YA",ylfactors,MATCH(BO$7,'Proposed Factors'!$J$3:$P$3,0),FALSE),VLOOKUP("YB",ylfactors,MATCH(BO$7,'Proposed Factors'!$J$3:$P$3,0),FALSE)))</f>
        <v>0.76900000000000002</v>
      </c>
      <c r="BP247" s="15">
        <f>IF($Z247="NN",VLOOKUP("N",ylfactors,MATCH(BP$7,'Proposed Factors'!$J$3:$P$3,0),FALSE),IF('Query Result 1'!$Y247&lt;49,VLOOKUP("YA",ylfactors,MATCH(BP$7,'Proposed Factors'!$J$3:$P$3,0),FALSE),VLOOKUP("YB",ylfactors,MATCH(BP$7,'Proposed Factors'!$J$3:$P$3,0),FALSE)))</f>
        <v>0.95</v>
      </c>
      <c r="BQ247" s="15">
        <f>IF($Z247="NN",VLOOKUP("N",ylfactors,MATCH(BQ$7,'Proposed Factors'!$J$3:$P$3,0),FALSE),IF('Query Result 1'!$Y247&lt;49,VLOOKUP("YA",ylfactors,MATCH(BQ$7,'Proposed Factors'!$J$3:$P$3,0),FALSE),VLOOKUP("YB",ylfactors,MATCH(BQ$7,'Proposed Factors'!$J$3:$P$3,0),FALSE)))</f>
        <v>0.94299999999999995</v>
      </c>
      <c r="BR247" s="15">
        <f>IF($Z247="NN",VLOOKUP("N",ylfactors,MATCH(BR$7,'Proposed Factors'!$J$3:$P$3,0),FALSE),IF('Query Result 1'!$Y247&lt;49,VLOOKUP("YA",ylfactors,MATCH(BR$7,'Proposed Factors'!$J$3:$P$3,0),FALSE),VLOOKUP("YB",ylfactors,MATCH(BR$7,'Proposed Factors'!$J$3:$P$3,0),FALSE)))</f>
        <v>0.78800000000000003</v>
      </c>
      <c r="BS247" s="15"/>
      <c r="BT247" s="15" t="e">
        <f>IF($AA247="NN",1,IF($AA247="YY",VLOOKUP("YY",gsdfactors,MATCH(BT$7,'Proposed Factors'!$J$11:$P$11,0),FALSE),VLOOKUP(CONCATENATE($Z247,$AA247),gsdfactors,MATCH(BT$7,'Proposed Factors'!$J$11:$P$11,0),FALSE)))</f>
        <v>#N/A</v>
      </c>
      <c r="BU247" s="15" t="e">
        <f>IF($AA247="NN",1,IF($AA247="YY",VLOOKUP("YY",gsdfactors,MATCH(BU$7,'Proposed Factors'!$J$11:$P$11,0),FALSE),VLOOKUP(CONCATENATE($Z247,$AA247),gsdfactors,MATCH(BU$7,'Proposed Factors'!$J$11:$P$11,0),FALSE)))</f>
        <v>#N/A</v>
      </c>
      <c r="BV247" s="15" t="e">
        <f>IF($AA247="NN",1,IF($AA247="YY",VLOOKUP("YY",gsdfactors,MATCH(BV$7,'Proposed Factors'!$J$11:$P$11,0),FALSE),VLOOKUP(CONCATENATE($Z247,$AA247),gsdfactors,MATCH(BV$7,'Proposed Factors'!$J$11:$P$11,0),FALSE)))</f>
        <v>#N/A</v>
      </c>
      <c r="BW247" s="15" t="e">
        <f>IF($AA247="NN",1,IF($AA247="YY",VLOOKUP("YY",gsdfactors,MATCH(BW$7,'Proposed Factors'!$J$11:$P$11,0),FALSE),VLOOKUP(CONCATENATE($Z247,$AA247),gsdfactors,MATCH(BW$7,'Proposed Factors'!$J$11:$P$11,0),FALSE)))</f>
        <v>#N/A</v>
      </c>
      <c r="BX247" s="15" t="e">
        <f>IF($AA247="NN",1,IF($AA247="YY",VLOOKUP("YY",gsdfactors,MATCH(BX$7,'Proposed Factors'!$J$11:$P$11,0),FALSE),VLOOKUP(CONCATENATE($Z247,$AA247),gsdfactors,MATCH(BX$7,'Proposed Factors'!$J$11:$P$11,0),FALSE)))</f>
        <v>#N/A</v>
      </c>
      <c r="BZ247" s="55" t="e">
        <f t="shared" si="196"/>
        <v>#N/A</v>
      </c>
      <c r="CA247" s="55" t="e">
        <f t="shared" si="197"/>
        <v>#N/A</v>
      </c>
      <c r="CB247" s="55" t="e">
        <f t="shared" si="198"/>
        <v>#N/A</v>
      </c>
      <c r="CC247" s="55" t="e">
        <f t="shared" si="199"/>
        <v>#N/A</v>
      </c>
      <c r="CD247" s="55" t="e">
        <f t="shared" si="200"/>
        <v>#N/A</v>
      </c>
      <c r="CF247" s="55" t="e">
        <f t="shared" si="201"/>
        <v>#N/A</v>
      </c>
      <c r="CG247" s="55" t="e">
        <f t="shared" si="202"/>
        <v>#N/A</v>
      </c>
      <c r="CH247" s="55" t="e">
        <f t="shared" si="203"/>
        <v>#N/A</v>
      </c>
      <c r="CI247" s="55" t="e">
        <f t="shared" si="204"/>
        <v>#N/A</v>
      </c>
      <c r="CJ247" s="55" t="e">
        <f t="shared" si="205"/>
        <v>#N/A</v>
      </c>
      <c r="CL247" s="55" t="str">
        <f t="shared" si="206"/>
        <v>63MS</v>
      </c>
      <c r="CM247" s="58">
        <f t="shared" si="207"/>
        <v>3.7877588741580981E-4</v>
      </c>
      <c r="CN247" s="58">
        <f t="shared" si="208"/>
        <v>4.2482104353673339E-4</v>
      </c>
      <c r="CO247" s="58">
        <f t="shared" si="209"/>
        <v>3.5941704667364802E-4</v>
      </c>
      <c r="CP247" s="58">
        <f t="shared" si="210"/>
        <v>3.4780638512899145E-4</v>
      </c>
      <c r="CQ247" s="58">
        <f t="shared" si="211"/>
        <v>3.7535653909930873E-4</v>
      </c>
      <c r="CR247" s="5">
        <f t="shared" si="240"/>
        <v>1.1237516756475339</v>
      </c>
      <c r="CS247" s="5">
        <f t="shared" si="241"/>
        <v>1.0206620332537892</v>
      </c>
      <c r="CT247" s="5">
        <f t="shared" si="242"/>
        <v>0.89604885616744401</v>
      </c>
      <c r="CU247" s="5">
        <f t="shared" si="243"/>
        <v>0.94927258372474066</v>
      </c>
      <c r="CV247" s="5">
        <f t="shared" si="244"/>
        <v>0.94553277238930145</v>
      </c>
    </row>
    <row r="248" spans="1:100" x14ac:dyDescent="0.25">
      <c r="A248" s="174" t="str">
        <f t="shared" si="212"/>
        <v>NNNN</v>
      </c>
      <c r="B248" s="174" t="str">
        <f t="shared" si="213"/>
        <v>NNNN</v>
      </c>
      <c r="C248" s="29" t="str">
        <f t="shared" si="214"/>
        <v>NN</v>
      </c>
      <c r="D248" s="29" t="str">
        <f t="shared" si="215"/>
        <v>N</v>
      </c>
      <c r="E248" s="29" t="str">
        <f t="shared" si="190"/>
        <v>N</v>
      </c>
      <c r="F248" s="175" t="s">
        <v>5</v>
      </c>
      <c r="G248" s="175" t="s">
        <v>7</v>
      </c>
      <c r="H248" s="175" t="s">
        <v>7</v>
      </c>
      <c r="I248" s="176">
        <v>35</v>
      </c>
      <c r="J248" s="175" t="s">
        <v>5</v>
      </c>
      <c r="K248" s="175" t="s">
        <v>5</v>
      </c>
      <c r="L248" s="176">
        <v>7705</v>
      </c>
      <c r="M248" s="176">
        <v>3991</v>
      </c>
      <c r="N248" s="176">
        <v>6502</v>
      </c>
      <c r="O248" s="176">
        <v>6142</v>
      </c>
      <c r="P248" s="176">
        <v>7501</v>
      </c>
      <c r="Q248" s="1"/>
      <c r="R248" s="13" t="s">
        <v>236</v>
      </c>
      <c r="S248" s="35">
        <v>6007</v>
      </c>
      <c r="T248" s="35">
        <v>4796</v>
      </c>
      <c r="U248" s="35">
        <v>5675</v>
      </c>
      <c r="V248" s="35">
        <v>5488</v>
      </c>
      <c r="W248" s="35">
        <v>5944</v>
      </c>
      <c r="X248" s="35"/>
      <c r="Y248" s="53">
        <f t="shared" si="216"/>
        <v>64</v>
      </c>
      <c r="Z248" s="52" t="str">
        <f t="shared" si="217"/>
        <v>FM</v>
      </c>
      <c r="AA248" s="52" t="str">
        <f t="shared" si="218"/>
        <v>FM</v>
      </c>
      <c r="AB248" s="1"/>
      <c r="AC248" s="128">
        <f t="shared" si="219"/>
        <v>1.6681134572630277E-3</v>
      </c>
      <c r="AD248" s="128">
        <f t="shared" si="220"/>
        <v>2.2970030719302969E-3</v>
      </c>
      <c r="AE248" s="128">
        <f t="shared" si="221"/>
        <v>1.8162882812760041E-3</v>
      </c>
      <c r="AF248" s="128">
        <f t="shared" si="222"/>
        <v>1.8178680396075287E-3</v>
      </c>
      <c r="AG248" s="128">
        <f t="shared" si="223"/>
        <v>1.6851353990984072E-3</v>
      </c>
      <c r="AI248" s="129">
        <f t="shared" ref="AI248:AM257" si="249">IFERROR(IF($Z248="NN",VLOOKUP(CONCATENATE(AI$7,"NNXXX"),bdfactors,8,FALSE),VLOOKUP(CONCATENATE(AI$7,$Y248,$Z248),bdfactors,8,FALSE)),VLOOKUP(CONCATENATE(AI$7,$Y248,"XX"),bdfactors,8,FALSE))</f>
        <v>1.2450000000000001</v>
      </c>
      <c r="AJ248" s="51">
        <f t="shared" si="249"/>
        <v>1.0920000000000001</v>
      </c>
      <c r="AK248" s="48">
        <f t="shared" si="249"/>
        <v>0.95699999999999996</v>
      </c>
      <c r="AL248" s="51">
        <f t="shared" si="249"/>
        <v>1.0409999999999999</v>
      </c>
      <c r="AM248" s="49">
        <f t="shared" si="249"/>
        <v>0.99399999999999999</v>
      </c>
      <c r="AN248" s="15"/>
      <c r="AO248" s="106">
        <f t="shared" si="191"/>
        <v>1.1533972268599999</v>
      </c>
      <c r="AP248" s="106">
        <f t="shared" si="192"/>
        <v>1.0215975621568634</v>
      </c>
      <c r="AQ248" s="106">
        <f t="shared" si="193"/>
        <v>0.90265132142341464</v>
      </c>
      <c r="AR248" s="106">
        <f t="shared" si="194"/>
        <v>0.98132349519111717</v>
      </c>
      <c r="AS248" s="106">
        <f t="shared" si="195"/>
        <v>0.94553277238930145</v>
      </c>
      <c r="AT248" s="15"/>
      <c r="AU248" s="106">
        <f t="shared" si="230"/>
        <v>0.1533972268599999</v>
      </c>
      <c r="AV248" s="106">
        <f t="shared" si="231"/>
        <v>2.159756215686337E-2</v>
      </c>
      <c r="AW248" s="106">
        <f t="shared" si="232"/>
        <v>-9.7348678576585357E-2</v>
      </c>
      <c r="AX248" s="106">
        <f t="shared" si="233"/>
        <v>-1.8676504808882832E-2</v>
      </c>
      <c r="AY248" s="106">
        <f t="shared" si="234"/>
        <v>-5.4467227610698554E-2</v>
      </c>
      <c r="AZ248" s="15"/>
      <c r="BA248" s="106">
        <f t="shared" si="224"/>
        <v>0.1533972268599999</v>
      </c>
      <c r="BB248" s="106">
        <f t="shared" si="225"/>
        <v>2.159756215686337E-2</v>
      </c>
      <c r="BC248" s="106">
        <f t="shared" si="226"/>
        <v>-9.7348678576585357E-2</v>
      </c>
      <c r="BD248" s="107">
        <f t="shared" si="227"/>
        <v>-1.8676504808882832E-2</v>
      </c>
      <c r="BE248" s="106">
        <f t="shared" si="228"/>
        <v>-5.4467227610698554E-2</v>
      </c>
      <c r="BF248" s="109"/>
      <c r="BG248" s="223" t="str">
        <f t="shared" si="229"/>
        <v>64XX</v>
      </c>
      <c r="BH248" s="106">
        <f t="shared" si="235"/>
        <v>1.1533972268599999</v>
      </c>
      <c r="BI248" s="106">
        <f t="shared" si="236"/>
        <v>1.0215975621568634</v>
      </c>
      <c r="BJ248" s="106">
        <f t="shared" si="237"/>
        <v>0.90265132142341464</v>
      </c>
      <c r="BK248" s="106">
        <f t="shared" si="238"/>
        <v>0.98132349519111717</v>
      </c>
      <c r="BL248" s="106">
        <f t="shared" si="239"/>
        <v>0.94553277238930145</v>
      </c>
      <c r="BM248" s="109"/>
      <c r="BN248" s="15">
        <f>IF($Z248="NN",VLOOKUP("N",ylfactors,MATCH(BN$7,'Proposed Factors'!$J$3:$P$3,0),FALSE),IF('Query Result 1'!$Y248&lt;49,VLOOKUP("YA",ylfactors,MATCH(BN$7,'Proposed Factors'!$J$3:$P$3,0),FALSE),VLOOKUP("YB",ylfactors,MATCH(BN$7,'Proposed Factors'!$J$3:$P$3,0),FALSE)))</f>
        <v>0.873</v>
      </c>
      <c r="BO248" s="15">
        <f>IF($Z248="NN",VLOOKUP("N",ylfactors,MATCH(BO$7,'Proposed Factors'!$J$3:$P$3,0),FALSE),IF('Query Result 1'!$Y248&lt;49,VLOOKUP("YA",ylfactors,MATCH(BO$7,'Proposed Factors'!$J$3:$P$3,0),FALSE),VLOOKUP("YB",ylfactors,MATCH(BO$7,'Proposed Factors'!$J$3:$P$3,0),FALSE)))</f>
        <v>0.76900000000000002</v>
      </c>
      <c r="BP248" s="15">
        <f>IF($Z248="NN",VLOOKUP("N",ylfactors,MATCH(BP$7,'Proposed Factors'!$J$3:$P$3,0),FALSE),IF('Query Result 1'!$Y248&lt;49,VLOOKUP("YA",ylfactors,MATCH(BP$7,'Proposed Factors'!$J$3:$P$3,0),FALSE),VLOOKUP("YB",ylfactors,MATCH(BP$7,'Proposed Factors'!$J$3:$P$3,0),FALSE)))</f>
        <v>0.95</v>
      </c>
      <c r="BQ248" s="15">
        <f>IF($Z248="NN",VLOOKUP("N",ylfactors,MATCH(BQ$7,'Proposed Factors'!$J$3:$P$3,0),FALSE),IF('Query Result 1'!$Y248&lt;49,VLOOKUP("YA",ylfactors,MATCH(BQ$7,'Proposed Factors'!$J$3:$P$3,0),FALSE),VLOOKUP("YB",ylfactors,MATCH(BQ$7,'Proposed Factors'!$J$3:$P$3,0),FALSE)))</f>
        <v>0.94299999999999995</v>
      </c>
      <c r="BR248" s="15">
        <f>IF($Z248="NN",VLOOKUP("N",ylfactors,MATCH(BR$7,'Proposed Factors'!$J$3:$P$3,0),FALSE),IF('Query Result 1'!$Y248&lt;49,VLOOKUP("YA",ylfactors,MATCH(BR$7,'Proposed Factors'!$J$3:$P$3,0),FALSE),VLOOKUP("YB",ylfactors,MATCH(BR$7,'Proposed Factors'!$J$3:$P$3,0),FALSE)))</f>
        <v>0.78800000000000003</v>
      </c>
      <c r="BS248" s="15"/>
      <c r="BT248" s="15" t="e">
        <f>IF($AA248="NN",1,IF($AA248="YY",VLOOKUP("YY",gsdfactors,MATCH(BT$7,'Proposed Factors'!$J$11:$P$11,0),FALSE),VLOOKUP(CONCATENATE($Z248,$AA248),gsdfactors,MATCH(BT$7,'Proposed Factors'!$J$11:$P$11,0),FALSE)))</f>
        <v>#N/A</v>
      </c>
      <c r="BU248" s="15" t="e">
        <f>IF($AA248="NN",1,IF($AA248="YY",VLOOKUP("YY",gsdfactors,MATCH(BU$7,'Proposed Factors'!$J$11:$P$11,0),FALSE),VLOOKUP(CONCATENATE($Z248,$AA248),gsdfactors,MATCH(BU$7,'Proposed Factors'!$J$11:$P$11,0),FALSE)))</f>
        <v>#N/A</v>
      </c>
      <c r="BV248" s="15" t="e">
        <f>IF($AA248="NN",1,IF($AA248="YY",VLOOKUP("YY",gsdfactors,MATCH(BV$7,'Proposed Factors'!$J$11:$P$11,0),FALSE),VLOOKUP(CONCATENATE($Z248,$AA248),gsdfactors,MATCH(BV$7,'Proposed Factors'!$J$11:$P$11,0),FALSE)))</f>
        <v>#N/A</v>
      </c>
      <c r="BW248" s="15" t="e">
        <f>IF($AA248="NN",1,IF($AA248="YY",VLOOKUP("YY",gsdfactors,MATCH(BW$7,'Proposed Factors'!$J$11:$P$11,0),FALSE),VLOOKUP(CONCATENATE($Z248,$AA248),gsdfactors,MATCH(BW$7,'Proposed Factors'!$J$11:$P$11,0),FALSE)))</f>
        <v>#N/A</v>
      </c>
      <c r="BX248" s="15" t="e">
        <f>IF($AA248="NN",1,IF($AA248="YY",VLOOKUP("YY",gsdfactors,MATCH(BX$7,'Proposed Factors'!$J$11:$P$11,0),FALSE),VLOOKUP(CONCATENATE($Z248,$AA248),gsdfactors,MATCH(BX$7,'Proposed Factors'!$J$11:$P$11,0),FALSE)))</f>
        <v>#N/A</v>
      </c>
      <c r="BZ248" s="55" t="e">
        <f t="shared" si="196"/>
        <v>#N/A</v>
      </c>
      <c r="CA248" s="55" t="e">
        <f t="shared" si="197"/>
        <v>#N/A</v>
      </c>
      <c r="CB248" s="55" t="e">
        <f t="shared" si="198"/>
        <v>#N/A</v>
      </c>
      <c r="CC248" s="55" t="e">
        <f t="shared" si="199"/>
        <v>#N/A</v>
      </c>
      <c r="CD248" s="55" t="e">
        <f t="shared" si="200"/>
        <v>#N/A</v>
      </c>
      <c r="CF248" s="55" t="e">
        <f t="shared" si="201"/>
        <v>#N/A</v>
      </c>
      <c r="CG248" s="55" t="e">
        <f t="shared" si="202"/>
        <v>#N/A</v>
      </c>
      <c r="CH248" s="55" t="e">
        <f t="shared" si="203"/>
        <v>#N/A</v>
      </c>
      <c r="CI248" s="55" t="e">
        <f t="shared" si="204"/>
        <v>#N/A</v>
      </c>
      <c r="CJ248" s="55" t="e">
        <f t="shared" si="205"/>
        <v>#N/A</v>
      </c>
      <c r="CL248" s="55" t="str">
        <f t="shared" si="206"/>
        <v>64FM</v>
      </c>
      <c r="CM248" s="58">
        <f t="shared" si="207"/>
        <v>1.6681134572630277E-3</v>
      </c>
      <c r="CN248" s="58">
        <f t="shared" si="208"/>
        <v>2.2970030719302969E-3</v>
      </c>
      <c r="CO248" s="58">
        <f t="shared" si="209"/>
        <v>1.8162882812760041E-3</v>
      </c>
      <c r="CP248" s="58">
        <f t="shared" si="210"/>
        <v>1.8178680396075287E-3</v>
      </c>
      <c r="CQ248" s="58">
        <f t="shared" si="211"/>
        <v>1.6851353990984072E-3</v>
      </c>
      <c r="CR248" s="5">
        <f t="shared" si="240"/>
        <v>1.1533972268599999</v>
      </c>
      <c r="CS248" s="5">
        <f t="shared" si="241"/>
        <v>1.0215975621568634</v>
      </c>
      <c r="CT248" s="5">
        <f t="shared" si="242"/>
        <v>0.90265132142341464</v>
      </c>
      <c r="CU248" s="5">
        <f t="shared" si="243"/>
        <v>0.98132349519111717</v>
      </c>
      <c r="CV248" s="5">
        <f t="shared" si="244"/>
        <v>0.94553277238930145</v>
      </c>
    </row>
    <row r="249" spans="1:100" x14ac:dyDescent="0.25">
      <c r="A249" s="174" t="str">
        <f t="shared" si="212"/>
        <v>NNNN</v>
      </c>
      <c r="B249" s="174" t="str">
        <f t="shared" si="213"/>
        <v>NNNN</v>
      </c>
      <c r="C249" s="29" t="str">
        <f t="shared" si="214"/>
        <v>NN</v>
      </c>
      <c r="D249" s="29" t="str">
        <f t="shared" si="215"/>
        <v>N</v>
      </c>
      <c r="E249" s="29" t="str">
        <f t="shared" si="190"/>
        <v>N</v>
      </c>
      <c r="F249" s="175" t="s">
        <v>5</v>
      </c>
      <c r="G249" s="175" t="s">
        <v>7</v>
      </c>
      <c r="H249" s="175" t="s">
        <v>7</v>
      </c>
      <c r="I249" s="176">
        <v>35</v>
      </c>
      <c r="J249" s="175" t="s">
        <v>9</v>
      </c>
      <c r="K249" s="175" t="s">
        <v>5</v>
      </c>
      <c r="L249" s="176">
        <v>1</v>
      </c>
      <c r="M249" s="176">
        <v>1</v>
      </c>
      <c r="N249" s="176">
        <v>1</v>
      </c>
      <c r="O249" s="176">
        <v>1</v>
      </c>
      <c r="P249" s="176">
        <v>1</v>
      </c>
      <c r="Q249" s="1"/>
      <c r="R249" s="13" t="s">
        <v>320</v>
      </c>
      <c r="S249" s="35">
        <v>1877</v>
      </c>
      <c r="T249" s="35">
        <v>1374</v>
      </c>
      <c r="U249" s="35">
        <v>1733</v>
      </c>
      <c r="V249" s="35">
        <v>1647</v>
      </c>
      <c r="W249" s="35">
        <v>1856</v>
      </c>
      <c r="X249" s="35"/>
      <c r="Y249" s="53">
        <f t="shared" si="216"/>
        <v>64</v>
      </c>
      <c r="Z249" s="52" t="str">
        <f t="shared" si="217"/>
        <v>FS</v>
      </c>
      <c r="AA249" s="52" t="str">
        <f t="shared" si="218"/>
        <v>FS</v>
      </c>
      <c r="AB249" s="1"/>
      <c r="AC249" s="128">
        <f t="shared" si="219"/>
        <v>5.2123338759492302E-4</v>
      </c>
      <c r="AD249" s="128">
        <f t="shared" si="220"/>
        <v>6.5806551727110669E-4</v>
      </c>
      <c r="AE249" s="128">
        <f t="shared" si="221"/>
        <v>5.5464803373591459E-4</v>
      </c>
      <c r="AF249" s="128">
        <f t="shared" si="222"/>
        <v>5.4555915838804664E-4</v>
      </c>
      <c r="AG249" s="128">
        <f t="shared" si="223"/>
        <v>5.2617955934162921E-4</v>
      </c>
      <c r="AI249" s="129">
        <f t="shared" si="249"/>
        <v>1.2450000000000001</v>
      </c>
      <c r="AJ249" s="51">
        <f t="shared" si="249"/>
        <v>1.0920000000000001</v>
      </c>
      <c r="AK249" s="48">
        <f t="shared" si="249"/>
        <v>0.95699999999999996</v>
      </c>
      <c r="AL249" s="51">
        <f t="shared" si="249"/>
        <v>1.0409999999999999</v>
      </c>
      <c r="AM249" s="49">
        <f t="shared" si="249"/>
        <v>0.99399999999999999</v>
      </c>
      <c r="AN249" s="15"/>
      <c r="AO249" s="106">
        <f t="shared" si="191"/>
        <v>1.1533972268599999</v>
      </c>
      <c r="AP249" s="106">
        <f t="shared" si="192"/>
        <v>1.0215975621568634</v>
      </c>
      <c r="AQ249" s="106">
        <f t="shared" si="193"/>
        <v>0.90265132142341464</v>
      </c>
      <c r="AR249" s="106">
        <f t="shared" si="194"/>
        <v>0.98132349519111717</v>
      </c>
      <c r="AS249" s="106">
        <f t="shared" si="195"/>
        <v>0.94553277238930145</v>
      </c>
      <c r="AT249" s="15"/>
      <c r="AU249" s="106">
        <f t="shared" si="230"/>
        <v>0.1533972268599999</v>
      </c>
      <c r="AV249" s="106">
        <f t="shared" si="231"/>
        <v>2.159756215686337E-2</v>
      </c>
      <c r="AW249" s="106">
        <f t="shared" si="232"/>
        <v>-9.7348678576585357E-2</v>
      </c>
      <c r="AX249" s="106">
        <f t="shared" si="233"/>
        <v>-1.8676504808882832E-2</v>
      </c>
      <c r="AY249" s="106">
        <f t="shared" si="234"/>
        <v>-5.4467227610698554E-2</v>
      </c>
      <c r="AZ249" s="15"/>
      <c r="BA249" s="106">
        <f t="shared" si="224"/>
        <v>0.1533972268599999</v>
      </c>
      <c r="BB249" s="106">
        <f t="shared" si="225"/>
        <v>2.159756215686337E-2</v>
      </c>
      <c r="BC249" s="106">
        <f t="shared" si="226"/>
        <v>-9.7348678576585357E-2</v>
      </c>
      <c r="BD249" s="107">
        <f t="shared" si="227"/>
        <v>-1.8676504808882832E-2</v>
      </c>
      <c r="BE249" s="106">
        <f t="shared" si="228"/>
        <v>-5.4467227610698554E-2</v>
      </c>
      <c r="BF249" s="109"/>
      <c r="BG249" s="223" t="str">
        <f t="shared" si="229"/>
        <v>64XX</v>
      </c>
      <c r="BH249" s="106">
        <f t="shared" si="235"/>
        <v>1.1533972268599999</v>
      </c>
      <c r="BI249" s="106">
        <f t="shared" si="236"/>
        <v>1.0215975621568634</v>
      </c>
      <c r="BJ249" s="106">
        <f t="shared" si="237"/>
        <v>0.90265132142341464</v>
      </c>
      <c r="BK249" s="106">
        <f t="shared" si="238"/>
        <v>0.98132349519111717</v>
      </c>
      <c r="BL249" s="106">
        <f t="shared" si="239"/>
        <v>0.94553277238930145</v>
      </c>
      <c r="BM249" s="109"/>
      <c r="BN249" s="15">
        <f>IF($Z249="NN",VLOOKUP("N",ylfactors,MATCH(BN$7,'Proposed Factors'!$J$3:$P$3,0),FALSE),IF('Query Result 1'!$Y249&lt;49,VLOOKUP("YA",ylfactors,MATCH(BN$7,'Proposed Factors'!$J$3:$P$3,0),FALSE),VLOOKUP("YB",ylfactors,MATCH(BN$7,'Proposed Factors'!$J$3:$P$3,0),FALSE)))</f>
        <v>0.873</v>
      </c>
      <c r="BO249" s="15">
        <f>IF($Z249="NN",VLOOKUP("N",ylfactors,MATCH(BO$7,'Proposed Factors'!$J$3:$P$3,0),FALSE),IF('Query Result 1'!$Y249&lt;49,VLOOKUP("YA",ylfactors,MATCH(BO$7,'Proposed Factors'!$J$3:$P$3,0),FALSE),VLOOKUP("YB",ylfactors,MATCH(BO$7,'Proposed Factors'!$J$3:$P$3,0),FALSE)))</f>
        <v>0.76900000000000002</v>
      </c>
      <c r="BP249" s="15">
        <f>IF($Z249="NN",VLOOKUP("N",ylfactors,MATCH(BP$7,'Proposed Factors'!$J$3:$P$3,0),FALSE),IF('Query Result 1'!$Y249&lt;49,VLOOKUP("YA",ylfactors,MATCH(BP$7,'Proposed Factors'!$J$3:$P$3,0),FALSE),VLOOKUP("YB",ylfactors,MATCH(BP$7,'Proposed Factors'!$J$3:$P$3,0),FALSE)))</f>
        <v>0.95</v>
      </c>
      <c r="BQ249" s="15">
        <f>IF($Z249="NN",VLOOKUP("N",ylfactors,MATCH(BQ$7,'Proposed Factors'!$J$3:$P$3,0),FALSE),IF('Query Result 1'!$Y249&lt;49,VLOOKUP("YA",ylfactors,MATCH(BQ$7,'Proposed Factors'!$J$3:$P$3,0),FALSE),VLOOKUP("YB",ylfactors,MATCH(BQ$7,'Proposed Factors'!$J$3:$P$3,0),FALSE)))</f>
        <v>0.94299999999999995</v>
      </c>
      <c r="BR249" s="15">
        <f>IF($Z249="NN",VLOOKUP("N",ylfactors,MATCH(BR$7,'Proposed Factors'!$J$3:$P$3,0),FALSE),IF('Query Result 1'!$Y249&lt;49,VLOOKUP("YA",ylfactors,MATCH(BR$7,'Proposed Factors'!$J$3:$P$3,0),FALSE),VLOOKUP("YB",ylfactors,MATCH(BR$7,'Proposed Factors'!$J$3:$P$3,0),FALSE)))</f>
        <v>0.78800000000000003</v>
      </c>
      <c r="BS249" s="15"/>
      <c r="BT249" s="15" t="e">
        <f>IF($AA249="NN",1,IF($AA249="YY",VLOOKUP("YY",gsdfactors,MATCH(BT$7,'Proposed Factors'!$J$11:$P$11,0),FALSE),VLOOKUP(CONCATENATE($Z249,$AA249),gsdfactors,MATCH(BT$7,'Proposed Factors'!$J$11:$P$11,0),FALSE)))</f>
        <v>#N/A</v>
      </c>
      <c r="BU249" s="15" t="e">
        <f>IF($AA249="NN",1,IF($AA249="YY",VLOOKUP("YY",gsdfactors,MATCH(BU$7,'Proposed Factors'!$J$11:$P$11,0),FALSE),VLOOKUP(CONCATENATE($Z249,$AA249),gsdfactors,MATCH(BU$7,'Proposed Factors'!$J$11:$P$11,0),FALSE)))</f>
        <v>#N/A</v>
      </c>
      <c r="BV249" s="15" t="e">
        <f>IF($AA249="NN",1,IF($AA249="YY",VLOOKUP("YY",gsdfactors,MATCH(BV$7,'Proposed Factors'!$J$11:$P$11,0),FALSE),VLOOKUP(CONCATENATE($Z249,$AA249),gsdfactors,MATCH(BV$7,'Proposed Factors'!$J$11:$P$11,0),FALSE)))</f>
        <v>#N/A</v>
      </c>
      <c r="BW249" s="15" t="e">
        <f>IF($AA249="NN",1,IF($AA249="YY",VLOOKUP("YY",gsdfactors,MATCH(BW$7,'Proposed Factors'!$J$11:$P$11,0),FALSE),VLOOKUP(CONCATENATE($Z249,$AA249),gsdfactors,MATCH(BW$7,'Proposed Factors'!$J$11:$P$11,0),FALSE)))</f>
        <v>#N/A</v>
      </c>
      <c r="BX249" s="15" t="e">
        <f>IF($AA249="NN",1,IF($AA249="YY",VLOOKUP("YY",gsdfactors,MATCH(BX$7,'Proposed Factors'!$J$11:$P$11,0),FALSE),VLOOKUP(CONCATENATE($Z249,$AA249),gsdfactors,MATCH(BX$7,'Proposed Factors'!$J$11:$P$11,0),FALSE)))</f>
        <v>#N/A</v>
      </c>
      <c r="BZ249" s="55" t="e">
        <f t="shared" si="196"/>
        <v>#N/A</v>
      </c>
      <c r="CA249" s="55" t="e">
        <f t="shared" si="197"/>
        <v>#N/A</v>
      </c>
      <c r="CB249" s="55" t="e">
        <f t="shared" si="198"/>
        <v>#N/A</v>
      </c>
      <c r="CC249" s="55" t="e">
        <f t="shared" si="199"/>
        <v>#N/A</v>
      </c>
      <c r="CD249" s="55" t="e">
        <f t="shared" si="200"/>
        <v>#N/A</v>
      </c>
      <c r="CF249" s="55" t="e">
        <f t="shared" si="201"/>
        <v>#N/A</v>
      </c>
      <c r="CG249" s="55" t="e">
        <f t="shared" si="202"/>
        <v>#N/A</v>
      </c>
      <c r="CH249" s="55" t="e">
        <f t="shared" si="203"/>
        <v>#N/A</v>
      </c>
      <c r="CI249" s="55" t="e">
        <f t="shared" si="204"/>
        <v>#N/A</v>
      </c>
      <c r="CJ249" s="55" t="e">
        <f t="shared" si="205"/>
        <v>#N/A</v>
      </c>
      <c r="CL249" s="55" t="str">
        <f t="shared" si="206"/>
        <v>64FS</v>
      </c>
      <c r="CM249" s="58">
        <f t="shared" si="207"/>
        <v>5.2123338759492302E-4</v>
      </c>
      <c r="CN249" s="58">
        <f t="shared" si="208"/>
        <v>6.5806551727110669E-4</v>
      </c>
      <c r="CO249" s="58">
        <f t="shared" si="209"/>
        <v>5.5464803373591459E-4</v>
      </c>
      <c r="CP249" s="58">
        <f t="shared" si="210"/>
        <v>5.4555915838804664E-4</v>
      </c>
      <c r="CQ249" s="58">
        <f t="shared" si="211"/>
        <v>5.2617955934162921E-4</v>
      </c>
      <c r="CR249" s="5">
        <f t="shared" si="240"/>
        <v>1.1533972268599999</v>
      </c>
      <c r="CS249" s="5">
        <f t="shared" si="241"/>
        <v>1.0215975621568634</v>
      </c>
      <c r="CT249" s="5">
        <f t="shared" si="242"/>
        <v>0.90265132142341464</v>
      </c>
      <c r="CU249" s="5">
        <f t="shared" si="243"/>
        <v>0.98132349519111717</v>
      </c>
      <c r="CV249" s="5">
        <f t="shared" si="244"/>
        <v>0.94553277238930145</v>
      </c>
    </row>
    <row r="250" spans="1:100" x14ac:dyDescent="0.25">
      <c r="A250" s="174" t="str">
        <f t="shared" si="212"/>
        <v>NNNN</v>
      </c>
      <c r="B250" s="174" t="str">
        <f t="shared" si="213"/>
        <v>NNNN</v>
      </c>
      <c r="C250" s="29" t="str">
        <f t="shared" si="214"/>
        <v>NN</v>
      </c>
      <c r="D250" s="29" t="str">
        <f t="shared" si="215"/>
        <v>N</v>
      </c>
      <c r="E250" s="29" t="str">
        <f t="shared" si="190"/>
        <v>N</v>
      </c>
      <c r="F250" s="175" t="s">
        <v>5</v>
      </c>
      <c r="G250" s="175" t="s">
        <v>7</v>
      </c>
      <c r="H250" s="175" t="s">
        <v>7</v>
      </c>
      <c r="I250" s="176">
        <v>35</v>
      </c>
      <c r="J250" s="175" t="s">
        <v>9</v>
      </c>
      <c r="K250" s="175" t="s">
        <v>9</v>
      </c>
      <c r="L250" s="176">
        <v>1</v>
      </c>
      <c r="M250" s="176">
        <v>0</v>
      </c>
      <c r="N250" s="176">
        <v>1</v>
      </c>
      <c r="O250" s="176">
        <v>1</v>
      </c>
      <c r="P250" s="176">
        <v>1</v>
      </c>
      <c r="Q250" s="1"/>
      <c r="R250" s="13" t="s">
        <v>404</v>
      </c>
      <c r="S250" s="35">
        <v>6693</v>
      </c>
      <c r="T250" s="35">
        <v>5098</v>
      </c>
      <c r="U250" s="35">
        <v>6105</v>
      </c>
      <c r="V250" s="35">
        <v>5842</v>
      </c>
      <c r="W250" s="35">
        <v>6596</v>
      </c>
      <c r="X250" s="35"/>
      <c r="Y250" s="53">
        <f t="shared" si="216"/>
        <v>64</v>
      </c>
      <c r="Z250" s="52" t="str">
        <f t="shared" si="217"/>
        <v>MM</v>
      </c>
      <c r="AA250" s="52" t="str">
        <f t="shared" si="218"/>
        <v>MM</v>
      </c>
      <c r="AB250" s="1"/>
      <c r="AC250" s="128">
        <f t="shared" si="219"/>
        <v>1.8586121806994248E-3</v>
      </c>
      <c r="AD250" s="128">
        <f t="shared" si="220"/>
        <v>2.4416433821310788E-3</v>
      </c>
      <c r="AE250" s="128">
        <f t="shared" si="221"/>
        <v>1.953910124614979E-3</v>
      </c>
      <c r="AF250" s="128">
        <f t="shared" si="222"/>
        <v>1.9351284780224458E-3</v>
      </c>
      <c r="AG250" s="128">
        <f t="shared" si="223"/>
        <v>1.8699786494705743E-3</v>
      </c>
      <c r="AI250" s="129">
        <f t="shared" si="249"/>
        <v>1.2450000000000001</v>
      </c>
      <c r="AJ250" s="51">
        <f t="shared" si="249"/>
        <v>1.0920000000000001</v>
      </c>
      <c r="AK250" s="48">
        <f t="shared" si="249"/>
        <v>0.95699999999999996</v>
      </c>
      <c r="AL250" s="51">
        <f t="shared" si="249"/>
        <v>1.0409999999999999</v>
      </c>
      <c r="AM250" s="49">
        <f t="shared" si="249"/>
        <v>0.99399999999999999</v>
      </c>
      <c r="AN250" s="15"/>
      <c r="AO250" s="106">
        <f t="shared" si="191"/>
        <v>1.1533972268599999</v>
      </c>
      <c r="AP250" s="106">
        <f t="shared" si="192"/>
        <v>1.0215975621568634</v>
      </c>
      <c r="AQ250" s="106">
        <f t="shared" si="193"/>
        <v>0.90265132142341464</v>
      </c>
      <c r="AR250" s="106">
        <f t="shared" si="194"/>
        <v>0.98132349519111717</v>
      </c>
      <c r="AS250" s="106">
        <f t="shared" si="195"/>
        <v>0.94553277238930145</v>
      </c>
      <c r="AT250" s="15"/>
      <c r="AU250" s="106">
        <f t="shared" si="230"/>
        <v>0.1533972268599999</v>
      </c>
      <c r="AV250" s="106">
        <f t="shared" si="231"/>
        <v>2.159756215686337E-2</v>
      </c>
      <c r="AW250" s="106">
        <f t="shared" si="232"/>
        <v>-9.7348678576585357E-2</v>
      </c>
      <c r="AX250" s="106">
        <f t="shared" si="233"/>
        <v>-1.8676504808882832E-2</v>
      </c>
      <c r="AY250" s="106">
        <f t="shared" si="234"/>
        <v>-5.4467227610698554E-2</v>
      </c>
      <c r="AZ250" s="15"/>
      <c r="BA250" s="106">
        <f t="shared" si="224"/>
        <v>0.1533972268599999</v>
      </c>
      <c r="BB250" s="106">
        <f t="shared" si="225"/>
        <v>2.159756215686337E-2</v>
      </c>
      <c r="BC250" s="106">
        <f t="shared" si="226"/>
        <v>-9.7348678576585357E-2</v>
      </c>
      <c r="BD250" s="107">
        <f t="shared" si="227"/>
        <v>-1.8676504808882832E-2</v>
      </c>
      <c r="BE250" s="106">
        <f t="shared" si="228"/>
        <v>-5.4467227610698554E-2</v>
      </c>
      <c r="BF250" s="109"/>
      <c r="BG250" s="223" t="str">
        <f t="shared" si="229"/>
        <v>64XX</v>
      </c>
      <c r="BH250" s="106">
        <f t="shared" si="235"/>
        <v>1.1533972268599999</v>
      </c>
      <c r="BI250" s="106">
        <f t="shared" si="236"/>
        <v>1.0215975621568634</v>
      </c>
      <c r="BJ250" s="106">
        <f t="shared" si="237"/>
        <v>0.90265132142341464</v>
      </c>
      <c r="BK250" s="106">
        <f t="shared" si="238"/>
        <v>0.98132349519111717</v>
      </c>
      <c r="BL250" s="106">
        <f t="shared" si="239"/>
        <v>0.94553277238930145</v>
      </c>
      <c r="BM250" s="109"/>
      <c r="BN250" s="15">
        <f>IF($Z250="NN",VLOOKUP("N",ylfactors,MATCH(BN$7,'Proposed Factors'!$J$3:$P$3,0),FALSE),IF('Query Result 1'!$Y250&lt;49,VLOOKUP("YA",ylfactors,MATCH(BN$7,'Proposed Factors'!$J$3:$P$3,0),FALSE),VLOOKUP("YB",ylfactors,MATCH(BN$7,'Proposed Factors'!$J$3:$P$3,0),FALSE)))</f>
        <v>0.873</v>
      </c>
      <c r="BO250" s="15">
        <f>IF($Z250="NN",VLOOKUP("N",ylfactors,MATCH(BO$7,'Proposed Factors'!$J$3:$P$3,0),FALSE),IF('Query Result 1'!$Y250&lt;49,VLOOKUP("YA",ylfactors,MATCH(BO$7,'Proposed Factors'!$J$3:$P$3,0),FALSE),VLOOKUP("YB",ylfactors,MATCH(BO$7,'Proposed Factors'!$J$3:$P$3,0),FALSE)))</f>
        <v>0.76900000000000002</v>
      </c>
      <c r="BP250" s="15">
        <f>IF($Z250="NN",VLOOKUP("N",ylfactors,MATCH(BP$7,'Proposed Factors'!$J$3:$P$3,0),FALSE),IF('Query Result 1'!$Y250&lt;49,VLOOKUP("YA",ylfactors,MATCH(BP$7,'Proposed Factors'!$J$3:$P$3,0),FALSE),VLOOKUP("YB",ylfactors,MATCH(BP$7,'Proposed Factors'!$J$3:$P$3,0),FALSE)))</f>
        <v>0.95</v>
      </c>
      <c r="BQ250" s="15">
        <f>IF($Z250="NN",VLOOKUP("N",ylfactors,MATCH(BQ$7,'Proposed Factors'!$J$3:$P$3,0),FALSE),IF('Query Result 1'!$Y250&lt;49,VLOOKUP("YA",ylfactors,MATCH(BQ$7,'Proposed Factors'!$J$3:$P$3,0),FALSE),VLOOKUP("YB",ylfactors,MATCH(BQ$7,'Proposed Factors'!$J$3:$P$3,0),FALSE)))</f>
        <v>0.94299999999999995</v>
      </c>
      <c r="BR250" s="15">
        <f>IF($Z250="NN",VLOOKUP("N",ylfactors,MATCH(BR$7,'Proposed Factors'!$J$3:$P$3,0),FALSE),IF('Query Result 1'!$Y250&lt;49,VLOOKUP("YA",ylfactors,MATCH(BR$7,'Proposed Factors'!$J$3:$P$3,0),FALSE),VLOOKUP("YB",ylfactors,MATCH(BR$7,'Proposed Factors'!$J$3:$P$3,0),FALSE)))</f>
        <v>0.78800000000000003</v>
      </c>
      <c r="BS250" s="15"/>
      <c r="BT250" s="15" t="e">
        <f>IF($AA250="NN",1,IF($AA250="YY",VLOOKUP("YY",gsdfactors,MATCH(BT$7,'Proposed Factors'!$J$11:$P$11,0),FALSE),VLOOKUP(CONCATENATE($Z250,$AA250),gsdfactors,MATCH(BT$7,'Proposed Factors'!$J$11:$P$11,0),FALSE)))</f>
        <v>#N/A</v>
      </c>
      <c r="BU250" s="15" t="e">
        <f>IF($AA250="NN",1,IF($AA250="YY",VLOOKUP("YY",gsdfactors,MATCH(BU$7,'Proposed Factors'!$J$11:$P$11,0),FALSE),VLOOKUP(CONCATENATE($Z250,$AA250),gsdfactors,MATCH(BU$7,'Proposed Factors'!$J$11:$P$11,0),FALSE)))</f>
        <v>#N/A</v>
      </c>
      <c r="BV250" s="15" t="e">
        <f>IF($AA250="NN",1,IF($AA250="YY",VLOOKUP("YY",gsdfactors,MATCH(BV$7,'Proposed Factors'!$J$11:$P$11,0),FALSE),VLOOKUP(CONCATENATE($Z250,$AA250),gsdfactors,MATCH(BV$7,'Proposed Factors'!$J$11:$P$11,0),FALSE)))</f>
        <v>#N/A</v>
      </c>
      <c r="BW250" s="15" t="e">
        <f>IF($AA250="NN",1,IF($AA250="YY",VLOOKUP("YY",gsdfactors,MATCH(BW$7,'Proposed Factors'!$J$11:$P$11,0),FALSE),VLOOKUP(CONCATENATE($Z250,$AA250),gsdfactors,MATCH(BW$7,'Proposed Factors'!$J$11:$P$11,0),FALSE)))</f>
        <v>#N/A</v>
      </c>
      <c r="BX250" s="15" t="e">
        <f>IF($AA250="NN",1,IF($AA250="YY",VLOOKUP("YY",gsdfactors,MATCH(BX$7,'Proposed Factors'!$J$11:$P$11,0),FALSE),VLOOKUP(CONCATENATE($Z250,$AA250),gsdfactors,MATCH(BX$7,'Proposed Factors'!$J$11:$P$11,0),FALSE)))</f>
        <v>#N/A</v>
      </c>
      <c r="BZ250" s="55" t="e">
        <f t="shared" si="196"/>
        <v>#N/A</v>
      </c>
      <c r="CA250" s="55" t="e">
        <f t="shared" si="197"/>
        <v>#N/A</v>
      </c>
      <c r="CB250" s="55" t="e">
        <f t="shared" si="198"/>
        <v>#N/A</v>
      </c>
      <c r="CC250" s="55" t="e">
        <f t="shared" si="199"/>
        <v>#N/A</v>
      </c>
      <c r="CD250" s="55" t="e">
        <f t="shared" si="200"/>
        <v>#N/A</v>
      </c>
      <c r="CF250" s="55" t="e">
        <f t="shared" si="201"/>
        <v>#N/A</v>
      </c>
      <c r="CG250" s="55" t="e">
        <f t="shared" si="202"/>
        <v>#N/A</v>
      </c>
      <c r="CH250" s="55" t="e">
        <f t="shared" si="203"/>
        <v>#N/A</v>
      </c>
      <c r="CI250" s="55" t="e">
        <f t="shared" si="204"/>
        <v>#N/A</v>
      </c>
      <c r="CJ250" s="55" t="e">
        <f t="shared" si="205"/>
        <v>#N/A</v>
      </c>
      <c r="CL250" s="55" t="str">
        <f t="shared" si="206"/>
        <v>64MM</v>
      </c>
      <c r="CM250" s="58">
        <f t="shared" si="207"/>
        <v>1.8586121806994248E-3</v>
      </c>
      <c r="CN250" s="58">
        <f t="shared" si="208"/>
        <v>2.4416433821310788E-3</v>
      </c>
      <c r="CO250" s="58">
        <f t="shared" si="209"/>
        <v>1.953910124614979E-3</v>
      </c>
      <c r="CP250" s="58">
        <f t="shared" si="210"/>
        <v>1.9351284780224458E-3</v>
      </c>
      <c r="CQ250" s="58">
        <f t="shared" si="211"/>
        <v>1.8699786494705743E-3</v>
      </c>
      <c r="CR250" s="5">
        <f t="shared" si="240"/>
        <v>1.1533972268599999</v>
      </c>
      <c r="CS250" s="5">
        <f t="shared" si="241"/>
        <v>1.0215975621568634</v>
      </c>
      <c r="CT250" s="5">
        <f t="shared" si="242"/>
        <v>0.90265132142341464</v>
      </c>
      <c r="CU250" s="5">
        <f t="shared" si="243"/>
        <v>0.98132349519111717</v>
      </c>
      <c r="CV250" s="5">
        <f t="shared" si="244"/>
        <v>0.94553277238930145</v>
      </c>
    </row>
    <row r="251" spans="1:100" x14ac:dyDescent="0.25">
      <c r="A251" s="174" t="str">
        <f t="shared" si="212"/>
        <v>NNNN</v>
      </c>
      <c r="B251" s="174" t="str">
        <f t="shared" si="213"/>
        <v>NNNN</v>
      </c>
      <c r="C251" s="29" t="str">
        <f t="shared" si="214"/>
        <v>NN</v>
      </c>
      <c r="D251" s="29" t="str">
        <f t="shared" si="215"/>
        <v>N</v>
      </c>
      <c r="E251" s="29" t="str">
        <f t="shared" si="190"/>
        <v>N</v>
      </c>
      <c r="F251" s="175" t="s">
        <v>5</v>
      </c>
      <c r="G251" s="175" t="s">
        <v>7</v>
      </c>
      <c r="H251" s="175" t="s">
        <v>7</v>
      </c>
      <c r="I251" s="176">
        <v>36</v>
      </c>
      <c r="J251" s="175" t="s">
        <v>5</v>
      </c>
      <c r="K251" s="175" t="s">
        <v>5</v>
      </c>
      <c r="L251" s="176">
        <v>8206</v>
      </c>
      <c r="M251" s="176">
        <v>4442</v>
      </c>
      <c r="N251" s="176">
        <v>6840</v>
      </c>
      <c r="O251" s="176">
        <v>6493</v>
      </c>
      <c r="P251" s="176">
        <v>8010</v>
      </c>
      <c r="Q251" s="1"/>
      <c r="R251" s="13" t="s">
        <v>488</v>
      </c>
      <c r="S251" s="35">
        <v>1102</v>
      </c>
      <c r="T251" s="35">
        <v>703</v>
      </c>
      <c r="U251" s="35">
        <v>912</v>
      </c>
      <c r="V251" s="35">
        <v>851</v>
      </c>
      <c r="W251" s="35">
        <v>1073</v>
      </c>
      <c r="X251" s="35"/>
      <c r="Y251" s="53">
        <f t="shared" si="216"/>
        <v>64</v>
      </c>
      <c r="Z251" s="52" t="str">
        <f t="shared" si="217"/>
        <v>MS</v>
      </c>
      <c r="AA251" s="52" t="str">
        <f t="shared" si="218"/>
        <v>MS</v>
      </c>
      <c r="AB251" s="1"/>
      <c r="AC251" s="128">
        <f t="shared" si="219"/>
        <v>3.0601981519957656E-4</v>
      </c>
      <c r="AD251" s="128">
        <f t="shared" si="220"/>
        <v>3.3669582142764777E-4</v>
      </c>
      <c r="AE251" s="128">
        <f t="shared" si="221"/>
        <v>2.9188632819801156E-4</v>
      </c>
      <c r="AF251" s="128">
        <f t="shared" si="222"/>
        <v>2.8188879404263974E-4</v>
      </c>
      <c r="AG251" s="128">
        <f t="shared" si="223"/>
        <v>3.0419755774437936E-4</v>
      </c>
      <c r="AI251" s="129">
        <f t="shared" si="249"/>
        <v>1.2450000000000001</v>
      </c>
      <c r="AJ251" s="51">
        <f t="shared" si="249"/>
        <v>1.0920000000000001</v>
      </c>
      <c r="AK251" s="48">
        <f t="shared" si="249"/>
        <v>0.95699999999999996</v>
      </c>
      <c r="AL251" s="51">
        <f t="shared" si="249"/>
        <v>1.0409999999999999</v>
      </c>
      <c r="AM251" s="49">
        <f t="shared" si="249"/>
        <v>0.99399999999999999</v>
      </c>
      <c r="AN251" s="15"/>
      <c r="AO251" s="106">
        <f t="shared" si="191"/>
        <v>1.1533972268599999</v>
      </c>
      <c r="AP251" s="106">
        <f t="shared" si="192"/>
        <v>1.0215975621568634</v>
      </c>
      <c r="AQ251" s="106">
        <f t="shared" si="193"/>
        <v>0.90265132142341464</v>
      </c>
      <c r="AR251" s="106">
        <f t="shared" si="194"/>
        <v>0.98132349519111717</v>
      </c>
      <c r="AS251" s="106">
        <f t="shared" si="195"/>
        <v>0.94553277238930145</v>
      </c>
      <c r="AT251" s="15"/>
      <c r="AU251" s="106">
        <f t="shared" si="230"/>
        <v>0.1533972268599999</v>
      </c>
      <c r="AV251" s="106">
        <f t="shared" si="231"/>
        <v>2.159756215686337E-2</v>
      </c>
      <c r="AW251" s="106">
        <f t="shared" si="232"/>
        <v>-9.7348678576585357E-2</v>
      </c>
      <c r="AX251" s="106">
        <f t="shared" si="233"/>
        <v>-1.8676504808882832E-2</v>
      </c>
      <c r="AY251" s="106">
        <f t="shared" si="234"/>
        <v>-5.4467227610698554E-2</v>
      </c>
      <c r="AZ251" s="15"/>
      <c r="BA251" s="106">
        <f t="shared" si="224"/>
        <v>0.1533972268599999</v>
      </c>
      <c r="BB251" s="106">
        <f t="shared" si="225"/>
        <v>2.159756215686337E-2</v>
      </c>
      <c r="BC251" s="106">
        <f t="shared" si="226"/>
        <v>-9.7348678576585357E-2</v>
      </c>
      <c r="BD251" s="107">
        <f t="shared" si="227"/>
        <v>-1.8676504808882832E-2</v>
      </c>
      <c r="BE251" s="106">
        <f t="shared" si="228"/>
        <v>-5.4467227610698554E-2</v>
      </c>
      <c r="BF251" s="109"/>
      <c r="BG251" s="223" t="str">
        <f t="shared" si="229"/>
        <v>64XX</v>
      </c>
      <c r="BH251" s="106">
        <f t="shared" si="235"/>
        <v>1.1533972268599999</v>
      </c>
      <c r="BI251" s="106">
        <f t="shared" si="236"/>
        <v>1.0215975621568634</v>
      </c>
      <c r="BJ251" s="106">
        <f t="shared" si="237"/>
        <v>0.90265132142341464</v>
      </c>
      <c r="BK251" s="106">
        <f t="shared" si="238"/>
        <v>0.98132349519111717</v>
      </c>
      <c r="BL251" s="106">
        <f t="shared" si="239"/>
        <v>0.94553277238930145</v>
      </c>
      <c r="BM251" s="109"/>
      <c r="BN251" s="15">
        <f>IF($Z251="NN",VLOOKUP("N",ylfactors,MATCH(BN$7,'Proposed Factors'!$J$3:$P$3,0),FALSE),IF('Query Result 1'!$Y251&lt;49,VLOOKUP("YA",ylfactors,MATCH(BN$7,'Proposed Factors'!$J$3:$P$3,0),FALSE),VLOOKUP("YB",ylfactors,MATCH(BN$7,'Proposed Factors'!$J$3:$P$3,0),FALSE)))</f>
        <v>0.873</v>
      </c>
      <c r="BO251" s="15">
        <f>IF($Z251="NN",VLOOKUP("N",ylfactors,MATCH(BO$7,'Proposed Factors'!$J$3:$P$3,0),FALSE),IF('Query Result 1'!$Y251&lt;49,VLOOKUP("YA",ylfactors,MATCH(BO$7,'Proposed Factors'!$J$3:$P$3,0),FALSE),VLOOKUP("YB",ylfactors,MATCH(BO$7,'Proposed Factors'!$J$3:$P$3,0),FALSE)))</f>
        <v>0.76900000000000002</v>
      </c>
      <c r="BP251" s="15">
        <f>IF($Z251="NN",VLOOKUP("N",ylfactors,MATCH(BP$7,'Proposed Factors'!$J$3:$P$3,0),FALSE),IF('Query Result 1'!$Y251&lt;49,VLOOKUP("YA",ylfactors,MATCH(BP$7,'Proposed Factors'!$J$3:$P$3,0),FALSE),VLOOKUP("YB",ylfactors,MATCH(BP$7,'Proposed Factors'!$J$3:$P$3,0),FALSE)))</f>
        <v>0.95</v>
      </c>
      <c r="BQ251" s="15">
        <f>IF($Z251="NN",VLOOKUP("N",ylfactors,MATCH(BQ$7,'Proposed Factors'!$J$3:$P$3,0),FALSE),IF('Query Result 1'!$Y251&lt;49,VLOOKUP("YA",ylfactors,MATCH(BQ$7,'Proposed Factors'!$J$3:$P$3,0),FALSE),VLOOKUP("YB",ylfactors,MATCH(BQ$7,'Proposed Factors'!$J$3:$P$3,0),FALSE)))</f>
        <v>0.94299999999999995</v>
      </c>
      <c r="BR251" s="15">
        <f>IF($Z251="NN",VLOOKUP("N",ylfactors,MATCH(BR$7,'Proposed Factors'!$J$3:$P$3,0),FALSE),IF('Query Result 1'!$Y251&lt;49,VLOOKUP("YA",ylfactors,MATCH(BR$7,'Proposed Factors'!$J$3:$P$3,0),FALSE),VLOOKUP("YB",ylfactors,MATCH(BR$7,'Proposed Factors'!$J$3:$P$3,0),FALSE)))</f>
        <v>0.78800000000000003</v>
      </c>
      <c r="BS251" s="15"/>
      <c r="BT251" s="15" t="e">
        <f>IF($AA251="NN",1,IF($AA251="YY",VLOOKUP("YY",gsdfactors,MATCH(BT$7,'Proposed Factors'!$J$11:$P$11,0),FALSE),VLOOKUP(CONCATENATE($Z251,$AA251),gsdfactors,MATCH(BT$7,'Proposed Factors'!$J$11:$P$11,0),FALSE)))</f>
        <v>#N/A</v>
      </c>
      <c r="BU251" s="15" t="e">
        <f>IF($AA251="NN",1,IF($AA251="YY",VLOOKUP("YY",gsdfactors,MATCH(BU$7,'Proposed Factors'!$J$11:$P$11,0),FALSE),VLOOKUP(CONCATENATE($Z251,$AA251),gsdfactors,MATCH(BU$7,'Proposed Factors'!$J$11:$P$11,0),FALSE)))</f>
        <v>#N/A</v>
      </c>
      <c r="BV251" s="15" t="e">
        <f>IF($AA251="NN",1,IF($AA251="YY",VLOOKUP("YY",gsdfactors,MATCH(BV$7,'Proposed Factors'!$J$11:$P$11,0),FALSE),VLOOKUP(CONCATENATE($Z251,$AA251),gsdfactors,MATCH(BV$7,'Proposed Factors'!$J$11:$P$11,0),FALSE)))</f>
        <v>#N/A</v>
      </c>
      <c r="BW251" s="15" t="e">
        <f>IF($AA251="NN",1,IF($AA251="YY",VLOOKUP("YY",gsdfactors,MATCH(BW$7,'Proposed Factors'!$J$11:$P$11,0),FALSE),VLOOKUP(CONCATENATE($Z251,$AA251),gsdfactors,MATCH(BW$7,'Proposed Factors'!$J$11:$P$11,0),FALSE)))</f>
        <v>#N/A</v>
      </c>
      <c r="BX251" s="15" t="e">
        <f>IF($AA251="NN",1,IF($AA251="YY",VLOOKUP("YY",gsdfactors,MATCH(BX$7,'Proposed Factors'!$J$11:$P$11,0),FALSE),VLOOKUP(CONCATENATE($Z251,$AA251),gsdfactors,MATCH(BX$7,'Proposed Factors'!$J$11:$P$11,0),FALSE)))</f>
        <v>#N/A</v>
      </c>
      <c r="BZ251" s="55" t="e">
        <f t="shared" si="196"/>
        <v>#N/A</v>
      </c>
      <c r="CA251" s="55" t="e">
        <f t="shared" si="197"/>
        <v>#N/A</v>
      </c>
      <c r="CB251" s="55" t="e">
        <f t="shared" si="198"/>
        <v>#N/A</v>
      </c>
      <c r="CC251" s="55" t="e">
        <f t="shared" si="199"/>
        <v>#N/A</v>
      </c>
      <c r="CD251" s="55" t="e">
        <f t="shared" si="200"/>
        <v>#N/A</v>
      </c>
      <c r="CF251" s="55" t="e">
        <f t="shared" si="201"/>
        <v>#N/A</v>
      </c>
      <c r="CG251" s="55" t="e">
        <f t="shared" si="202"/>
        <v>#N/A</v>
      </c>
      <c r="CH251" s="55" t="e">
        <f t="shared" si="203"/>
        <v>#N/A</v>
      </c>
      <c r="CI251" s="55" t="e">
        <f t="shared" si="204"/>
        <v>#N/A</v>
      </c>
      <c r="CJ251" s="55" t="e">
        <f t="shared" si="205"/>
        <v>#N/A</v>
      </c>
      <c r="CL251" s="55" t="str">
        <f t="shared" si="206"/>
        <v>64MS</v>
      </c>
      <c r="CM251" s="58">
        <f t="shared" si="207"/>
        <v>3.0601981519957656E-4</v>
      </c>
      <c r="CN251" s="58">
        <f t="shared" si="208"/>
        <v>3.3669582142764777E-4</v>
      </c>
      <c r="CO251" s="58">
        <f t="shared" si="209"/>
        <v>2.9188632819801156E-4</v>
      </c>
      <c r="CP251" s="58">
        <f t="shared" si="210"/>
        <v>2.8188879404263974E-4</v>
      </c>
      <c r="CQ251" s="58">
        <f t="shared" si="211"/>
        <v>3.0419755774437936E-4</v>
      </c>
      <c r="CR251" s="5">
        <f t="shared" si="240"/>
        <v>1.1533972268599999</v>
      </c>
      <c r="CS251" s="5">
        <f t="shared" si="241"/>
        <v>1.0215975621568634</v>
      </c>
      <c r="CT251" s="5">
        <f t="shared" si="242"/>
        <v>0.90265132142341464</v>
      </c>
      <c r="CU251" s="5">
        <f t="shared" si="243"/>
        <v>0.98132349519111717</v>
      </c>
      <c r="CV251" s="5">
        <f t="shared" si="244"/>
        <v>0.94553277238930145</v>
      </c>
    </row>
    <row r="252" spans="1:100" x14ac:dyDescent="0.25">
      <c r="A252" s="174" t="str">
        <f t="shared" si="212"/>
        <v>NNNN</v>
      </c>
      <c r="B252" s="174" t="str">
        <f t="shared" si="213"/>
        <v>NNNN</v>
      </c>
      <c r="C252" s="29" t="str">
        <f t="shared" si="214"/>
        <v>NN</v>
      </c>
      <c r="D252" s="29" t="str">
        <f t="shared" si="215"/>
        <v>N</v>
      </c>
      <c r="E252" s="29" t="str">
        <f t="shared" si="190"/>
        <v>N</v>
      </c>
      <c r="F252" s="175" t="s">
        <v>5</v>
      </c>
      <c r="G252" s="175" t="s">
        <v>7</v>
      </c>
      <c r="H252" s="175" t="s">
        <v>7</v>
      </c>
      <c r="I252" s="176">
        <v>37</v>
      </c>
      <c r="J252" s="175" t="s">
        <v>5</v>
      </c>
      <c r="K252" s="175" t="s">
        <v>5</v>
      </c>
      <c r="L252" s="176">
        <v>8430</v>
      </c>
      <c r="M252" s="176">
        <v>4695</v>
      </c>
      <c r="N252" s="176">
        <v>7025</v>
      </c>
      <c r="O252" s="176">
        <v>6702</v>
      </c>
      <c r="P252" s="176">
        <v>8232</v>
      </c>
      <c r="Q252" s="1"/>
      <c r="R252" s="13" t="s">
        <v>237</v>
      </c>
      <c r="S252" s="35">
        <v>5422</v>
      </c>
      <c r="T252" s="35">
        <v>4342</v>
      </c>
      <c r="U252" s="35">
        <v>5142</v>
      </c>
      <c r="V252" s="35">
        <v>4949</v>
      </c>
      <c r="W252" s="35">
        <v>5372</v>
      </c>
      <c r="X252" s="35"/>
      <c r="Y252" s="53">
        <f t="shared" si="216"/>
        <v>65</v>
      </c>
      <c r="Z252" s="52" t="str">
        <f t="shared" si="217"/>
        <v>FM</v>
      </c>
      <c r="AA252" s="52" t="str">
        <f t="shared" si="218"/>
        <v>FM</v>
      </c>
      <c r="AB252" s="1"/>
      <c r="AC252" s="128">
        <f t="shared" si="219"/>
        <v>1.5056619219710565E-3</v>
      </c>
      <c r="AD252" s="128">
        <f t="shared" si="220"/>
        <v>2.0795636652046179E-3</v>
      </c>
      <c r="AE252" s="128">
        <f t="shared" si="221"/>
        <v>1.6457012056953679E-3</v>
      </c>
      <c r="AF252" s="128">
        <f t="shared" si="222"/>
        <v>1.6393274285746464E-3</v>
      </c>
      <c r="AG252" s="128">
        <f t="shared" si="223"/>
        <v>1.5229723021461378E-3</v>
      </c>
      <c r="AI252" s="129">
        <f t="shared" si="249"/>
        <v>1.2490000000000001</v>
      </c>
      <c r="AJ252" s="51">
        <f t="shared" si="249"/>
        <v>1.113</v>
      </c>
      <c r="AK252" s="48">
        <f t="shared" si="249"/>
        <v>0.96399999999999997</v>
      </c>
      <c r="AL252" s="51">
        <f t="shared" si="249"/>
        <v>1.0429999999999999</v>
      </c>
      <c r="AM252" s="49">
        <f t="shared" si="249"/>
        <v>1.0149999999999999</v>
      </c>
      <c r="AN252" s="15"/>
      <c r="AO252" s="106">
        <f t="shared" si="191"/>
        <v>1.157102920761558</v>
      </c>
      <c r="AP252" s="106">
        <f t="shared" si="192"/>
        <v>1.0412436691214184</v>
      </c>
      <c r="AQ252" s="106">
        <f t="shared" si="193"/>
        <v>0.90925378667938528</v>
      </c>
      <c r="AR252" s="106">
        <f t="shared" si="194"/>
        <v>0.98320884292443345</v>
      </c>
      <c r="AS252" s="106">
        <f t="shared" si="195"/>
        <v>0.96550881687639933</v>
      </c>
      <c r="AT252" s="15"/>
      <c r="AU252" s="106">
        <f t="shared" si="230"/>
        <v>0.15710292076155796</v>
      </c>
      <c r="AV252" s="106">
        <f t="shared" si="231"/>
        <v>4.1243669121418414E-2</v>
      </c>
      <c r="AW252" s="106">
        <f t="shared" si="232"/>
        <v>-9.0746213320614721E-2</v>
      </c>
      <c r="AX252" s="106">
        <f t="shared" si="233"/>
        <v>-1.6791157075566554E-2</v>
      </c>
      <c r="AY252" s="106">
        <f t="shared" si="234"/>
        <v>-3.4491183123600666E-2</v>
      </c>
      <c r="AZ252" s="15"/>
      <c r="BA252" s="106">
        <f t="shared" si="224"/>
        <v>0.15710292076155796</v>
      </c>
      <c r="BB252" s="106">
        <f t="shared" si="225"/>
        <v>4.1243669121418414E-2</v>
      </c>
      <c r="BC252" s="106">
        <f t="shared" si="226"/>
        <v>-9.0746213320614721E-2</v>
      </c>
      <c r="BD252" s="107">
        <f t="shared" si="227"/>
        <v>-1.6791157075566554E-2</v>
      </c>
      <c r="BE252" s="106">
        <f t="shared" si="228"/>
        <v>-3.4491183123600666E-2</v>
      </c>
      <c r="BF252" s="109"/>
      <c r="BG252" s="223" t="str">
        <f t="shared" si="229"/>
        <v>65XX</v>
      </c>
      <c r="BH252" s="106">
        <f t="shared" si="235"/>
        <v>1.157102920761558</v>
      </c>
      <c r="BI252" s="106">
        <f t="shared" si="236"/>
        <v>1.0412436691214184</v>
      </c>
      <c r="BJ252" s="106">
        <f t="shared" si="237"/>
        <v>0.90925378667938528</v>
      </c>
      <c r="BK252" s="106">
        <f t="shared" si="238"/>
        <v>0.98320884292443345</v>
      </c>
      <c r="BL252" s="106">
        <f t="shared" si="239"/>
        <v>0.96550881687639933</v>
      </c>
      <c r="BM252" s="109"/>
      <c r="BN252" s="15">
        <f>IF($Z252="NN",VLOOKUP("N",ylfactors,MATCH(BN$7,'Proposed Factors'!$J$3:$P$3,0),FALSE),IF('Query Result 1'!$Y252&lt;49,VLOOKUP("YA",ylfactors,MATCH(BN$7,'Proposed Factors'!$J$3:$P$3,0),FALSE),VLOOKUP("YB",ylfactors,MATCH(BN$7,'Proposed Factors'!$J$3:$P$3,0),FALSE)))</f>
        <v>0.873</v>
      </c>
      <c r="BO252" s="15">
        <f>IF($Z252="NN",VLOOKUP("N",ylfactors,MATCH(BO$7,'Proposed Factors'!$J$3:$P$3,0),FALSE),IF('Query Result 1'!$Y252&lt;49,VLOOKUP("YA",ylfactors,MATCH(BO$7,'Proposed Factors'!$J$3:$P$3,0),FALSE),VLOOKUP("YB",ylfactors,MATCH(BO$7,'Proposed Factors'!$J$3:$P$3,0),FALSE)))</f>
        <v>0.76900000000000002</v>
      </c>
      <c r="BP252" s="15">
        <f>IF($Z252="NN",VLOOKUP("N",ylfactors,MATCH(BP$7,'Proposed Factors'!$J$3:$P$3,0),FALSE),IF('Query Result 1'!$Y252&lt;49,VLOOKUP("YA",ylfactors,MATCH(BP$7,'Proposed Factors'!$J$3:$P$3,0),FALSE),VLOOKUP("YB",ylfactors,MATCH(BP$7,'Proposed Factors'!$J$3:$P$3,0),FALSE)))</f>
        <v>0.95</v>
      </c>
      <c r="BQ252" s="15">
        <f>IF($Z252="NN",VLOOKUP("N",ylfactors,MATCH(BQ$7,'Proposed Factors'!$J$3:$P$3,0),FALSE),IF('Query Result 1'!$Y252&lt;49,VLOOKUP("YA",ylfactors,MATCH(BQ$7,'Proposed Factors'!$J$3:$P$3,0),FALSE),VLOOKUP("YB",ylfactors,MATCH(BQ$7,'Proposed Factors'!$J$3:$P$3,0),FALSE)))</f>
        <v>0.94299999999999995</v>
      </c>
      <c r="BR252" s="15">
        <f>IF($Z252="NN",VLOOKUP("N",ylfactors,MATCH(BR$7,'Proposed Factors'!$J$3:$P$3,0),FALSE),IF('Query Result 1'!$Y252&lt;49,VLOOKUP("YA",ylfactors,MATCH(BR$7,'Proposed Factors'!$J$3:$P$3,0),FALSE),VLOOKUP("YB",ylfactors,MATCH(BR$7,'Proposed Factors'!$J$3:$P$3,0),FALSE)))</f>
        <v>0.78800000000000003</v>
      </c>
      <c r="BS252" s="15"/>
      <c r="BT252" s="15" t="e">
        <f>IF($AA252="NN",1,IF($AA252="YY",VLOOKUP("YY",gsdfactors,MATCH(BT$7,'Proposed Factors'!$J$11:$P$11,0),FALSE),VLOOKUP(CONCATENATE($Z252,$AA252),gsdfactors,MATCH(BT$7,'Proposed Factors'!$J$11:$P$11,0),FALSE)))</f>
        <v>#N/A</v>
      </c>
      <c r="BU252" s="15" t="e">
        <f>IF($AA252="NN",1,IF($AA252="YY",VLOOKUP("YY",gsdfactors,MATCH(BU$7,'Proposed Factors'!$J$11:$P$11,0),FALSE),VLOOKUP(CONCATENATE($Z252,$AA252),gsdfactors,MATCH(BU$7,'Proposed Factors'!$J$11:$P$11,0),FALSE)))</f>
        <v>#N/A</v>
      </c>
      <c r="BV252" s="15" t="e">
        <f>IF($AA252="NN",1,IF($AA252="YY",VLOOKUP("YY",gsdfactors,MATCH(BV$7,'Proposed Factors'!$J$11:$P$11,0),FALSE),VLOOKUP(CONCATENATE($Z252,$AA252),gsdfactors,MATCH(BV$7,'Proposed Factors'!$J$11:$P$11,0),FALSE)))</f>
        <v>#N/A</v>
      </c>
      <c r="BW252" s="15" t="e">
        <f>IF($AA252="NN",1,IF($AA252="YY",VLOOKUP("YY",gsdfactors,MATCH(BW$7,'Proposed Factors'!$J$11:$P$11,0),FALSE),VLOOKUP(CONCATENATE($Z252,$AA252),gsdfactors,MATCH(BW$7,'Proposed Factors'!$J$11:$P$11,0),FALSE)))</f>
        <v>#N/A</v>
      </c>
      <c r="BX252" s="15" t="e">
        <f>IF($AA252="NN",1,IF($AA252="YY",VLOOKUP("YY",gsdfactors,MATCH(BX$7,'Proposed Factors'!$J$11:$P$11,0),FALSE),VLOOKUP(CONCATENATE($Z252,$AA252),gsdfactors,MATCH(BX$7,'Proposed Factors'!$J$11:$P$11,0),FALSE)))</f>
        <v>#N/A</v>
      </c>
      <c r="BZ252" s="55" t="e">
        <f t="shared" si="196"/>
        <v>#N/A</v>
      </c>
      <c r="CA252" s="55" t="e">
        <f t="shared" si="197"/>
        <v>#N/A</v>
      </c>
      <c r="CB252" s="55" t="e">
        <f t="shared" si="198"/>
        <v>#N/A</v>
      </c>
      <c r="CC252" s="55" t="e">
        <f t="shared" si="199"/>
        <v>#N/A</v>
      </c>
      <c r="CD252" s="55" t="e">
        <f t="shared" si="200"/>
        <v>#N/A</v>
      </c>
      <c r="CF252" s="55" t="e">
        <f t="shared" si="201"/>
        <v>#N/A</v>
      </c>
      <c r="CG252" s="55" t="e">
        <f t="shared" si="202"/>
        <v>#N/A</v>
      </c>
      <c r="CH252" s="55" t="e">
        <f t="shared" si="203"/>
        <v>#N/A</v>
      </c>
      <c r="CI252" s="55" t="e">
        <f t="shared" si="204"/>
        <v>#N/A</v>
      </c>
      <c r="CJ252" s="55" t="e">
        <f t="shared" si="205"/>
        <v>#N/A</v>
      </c>
      <c r="CL252" s="55" t="str">
        <f t="shared" si="206"/>
        <v>65FM</v>
      </c>
      <c r="CM252" s="58">
        <f t="shared" si="207"/>
        <v>1.5056619219710565E-3</v>
      </c>
      <c r="CN252" s="58">
        <f t="shared" si="208"/>
        <v>2.0795636652046179E-3</v>
      </c>
      <c r="CO252" s="58">
        <f t="shared" si="209"/>
        <v>1.6457012056953679E-3</v>
      </c>
      <c r="CP252" s="58">
        <f t="shared" si="210"/>
        <v>1.6393274285746464E-3</v>
      </c>
      <c r="CQ252" s="58">
        <f t="shared" si="211"/>
        <v>1.5229723021461378E-3</v>
      </c>
      <c r="CR252" s="5">
        <f t="shared" si="240"/>
        <v>1.157102920761558</v>
      </c>
      <c r="CS252" s="5">
        <f t="shared" si="241"/>
        <v>1.0412436691214184</v>
      </c>
      <c r="CT252" s="5">
        <f t="shared" si="242"/>
        <v>0.90925378667938528</v>
      </c>
      <c r="CU252" s="5">
        <f t="shared" si="243"/>
        <v>0.98320884292443345</v>
      </c>
      <c r="CV252" s="5">
        <f t="shared" si="244"/>
        <v>0.96550881687639933</v>
      </c>
    </row>
    <row r="253" spans="1:100" x14ac:dyDescent="0.25">
      <c r="A253" s="174" t="str">
        <f t="shared" si="212"/>
        <v>NNNN</v>
      </c>
      <c r="B253" s="174" t="str">
        <f t="shared" si="213"/>
        <v>NNNN</v>
      </c>
      <c r="C253" s="29" t="str">
        <f t="shared" si="214"/>
        <v>NN</v>
      </c>
      <c r="D253" s="29" t="str">
        <f t="shared" si="215"/>
        <v>N</v>
      </c>
      <c r="E253" s="29" t="str">
        <f t="shared" si="190"/>
        <v>N</v>
      </c>
      <c r="F253" s="175" t="s">
        <v>5</v>
      </c>
      <c r="G253" s="175" t="s">
        <v>7</v>
      </c>
      <c r="H253" s="175" t="s">
        <v>7</v>
      </c>
      <c r="I253" s="176">
        <v>37</v>
      </c>
      <c r="J253" s="175" t="s">
        <v>9</v>
      </c>
      <c r="K253" s="175" t="s">
        <v>5</v>
      </c>
      <c r="L253" s="176">
        <v>2</v>
      </c>
      <c r="M253" s="176">
        <v>0</v>
      </c>
      <c r="N253" s="176">
        <v>2</v>
      </c>
      <c r="O253" s="176">
        <v>2</v>
      </c>
      <c r="P253" s="176">
        <v>2</v>
      </c>
      <c r="Q253" s="1"/>
      <c r="R253" s="13" t="s">
        <v>321</v>
      </c>
      <c r="S253" s="35">
        <v>1612</v>
      </c>
      <c r="T253" s="35">
        <v>1189</v>
      </c>
      <c r="U253" s="35">
        <v>1467</v>
      </c>
      <c r="V253" s="35">
        <v>1398</v>
      </c>
      <c r="W253" s="35">
        <v>1593</v>
      </c>
      <c r="X253" s="35"/>
      <c r="Y253" s="53">
        <f t="shared" si="216"/>
        <v>65</v>
      </c>
      <c r="Z253" s="52" t="str">
        <f t="shared" si="217"/>
        <v>FS</v>
      </c>
      <c r="AA253" s="52" t="str">
        <f t="shared" si="218"/>
        <v>FS</v>
      </c>
      <c r="AB253" s="1"/>
      <c r="AC253" s="128">
        <f t="shared" si="219"/>
        <v>4.4764423058232073E-4</v>
      </c>
      <c r="AD253" s="128">
        <f t="shared" si="220"/>
        <v>5.6946135373751525E-4</v>
      </c>
      <c r="AE253" s="128">
        <f t="shared" si="221"/>
        <v>4.6951452134482785E-4</v>
      </c>
      <c r="AF253" s="128">
        <f t="shared" si="222"/>
        <v>4.630793584860286E-4</v>
      </c>
      <c r="AG253" s="128">
        <f t="shared" si="223"/>
        <v>4.5161855497371513E-4</v>
      </c>
      <c r="AI253" s="129">
        <f t="shared" si="249"/>
        <v>1.2490000000000001</v>
      </c>
      <c r="AJ253" s="51">
        <f t="shared" si="249"/>
        <v>1.113</v>
      </c>
      <c r="AK253" s="48">
        <f t="shared" si="249"/>
        <v>0.96399999999999997</v>
      </c>
      <c r="AL253" s="51">
        <f t="shared" si="249"/>
        <v>1.0429999999999999</v>
      </c>
      <c r="AM253" s="49">
        <f t="shared" si="249"/>
        <v>1.0149999999999999</v>
      </c>
      <c r="AN253" s="15"/>
      <c r="AO253" s="106">
        <f t="shared" si="191"/>
        <v>1.157102920761558</v>
      </c>
      <c r="AP253" s="106">
        <f t="shared" si="192"/>
        <v>1.0412436691214184</v>
      </c>
      <c r="AQ253" s="106">
        <f t="shared" si="193"/>
        <v>0.90925378667938528</v>
      </c>
      <c r="AR253" s="106">
        <f t="shared" si="194"/>
        <v>0.98320884292443345</v>
      </c>
      <c r="AS253" s="106">
        <f t="shared" si="195"/>
        <v>0.96550881687639933</v>
      </c>
      <c r="AT253" s="15"/>
      <c r="AU253" s="106">
        <f t="shared" si="230"/>
        <v>0.15710292076155796</v>
      </c>
      <c r="AV253" s="106">
        <f t="shared" si="231"/>
        <v>4.1243669121418414E-2</v>
      </c>
      <c r="AW253" s="106">
        <f t="shared" si="232"/>
        <v>-9.0746213320614721E-2</v>
      </c>
      <c r="AX253" s="106">
        <f t="shared" si="233"/>
        <v>-1.6791157075566554E-2</v>
      </c>
      <c r="AY253" s="106">
        <f t="shared" si="234"/>
        <v>-3.4491183123600666E-2</v>
      </c>
      <c r="AZ253" s="15"/>
      <c r="BA253" s="106">
        <f t="shared" si="224"/>
        <v>0.15710292076155796</v>
      </c>
      <c r="BB253" s="106">
        <f t="shared" si="225"/>
        <v>4.1243669121418414E-2</v>
      </c>
      <c r="BC253" s="106">
        <f t="shared" si="226"/>
        <v>-9.0746213320614721E-2</v>
      </c>
      <c r="BD253" s="107">
        <f t="shared" si="227"/>
        <v>-1.6791157075566554E-2</v>
      </c>
      <c r="BE253" s="106">
        <f t="shared" si="228"/>
        <v>-3.4491183123600666E-2</v>
      </c>
      <c r="BF253" s="109"/>
      <c r="BG253" s="223" t="str">
        <f t="shared" si="229"/>
        <v>65XX</v>
      </c>
      <c r="BH253" s="106">
        <f t="shared" si="235"/>
        <v>1.157102920761558</v>
      </c>
      <c r="BI253" s="106">
        <f t="shared" si="236"/>
        <v>1.0412436691214184</v>
      </c>
      <c r="BJ253" s="106">
        <f t="shared" si="237"/>
        <v>0.90925378667938528</v>
      </c>
      <c r="BK253" s="106">
        <f t="shared" si="238"/>
        <v>0.98320884292443345</v>
      </c>
      <c r="BL253" s="106">
        <f t="shared" si="239"/>
        <v>0.96550881687639933</v>
      </c>
      <c r="BM253" s="109"/>
      <c r="BN253" s="15">
        <f>IF($Z253="NN",VLOOKUP("N",ylfactors,MATCH(BN$7,'Proposed Factors'!$J$3:$P$3,0),FALSE),IF('Query Result 1'!$Y253&lt;49,VLOOKUP("YA",ylfactors,MATCH(BN$7,'Proposed Factors'!$J$3:$P$3,0),FALSE),VLOOKUP("YB",ylfactors,MATCH(BN$7,'Proposed Factors'!$J$3:$P$3,0),FALSE)))</f>
        <v>0.873</v>
      </c>
      <c r="BO253" s="15">
        <f>IF($Z253="NN",VLOOKUP("N",ylfactors,MATCH(BO$7,'Proposed Factors'!$J$3:$P$3,0),FALSE),IF('Query Result 1'!$Y253&lt;49,VLOOKUP("YA",ylfactors,MATCH(BO$7,'Proposed Factors'!$J$3:$P$3,0),FALSE),VLOOKUP("YB",ylfactors,MATCH(BO$7,'Proposed Factors'!$J$3:$P$3,0),FALSE)))</f>
        <v>0.76900000000000002</v>
      </c>
      <c r="BP253" s="15">
        <f>IF($Z253="NN",VLOOKUP("N",ylfactors,MATCH(BP$7,'Proposed Factors'!$J$3:$P$3,0),FALSE),IF('Query Result 1'!$Y253&lt;49,VLOOKUP("YA",ylfactors,MATCH(BP$7,'Proposed Factors'!$J$3:$P$3,0),FALSE),VLOOKUP("YB",ylfactors,MATCH(BP$7,'Proposed Factors'!$J$3:$P$3,0),FALSE)))</f>
        <v>0.95</v>
      </c>
      <c r="BQ253" s="15">
        <f>IF($Z253="NN",VLOOKUP("N",ylfactors,MATCH(BQ$7,'Proposed Factors'!$J$3:$P$3,0),FALSE),IF('Query Result 1'!$Y253&lt;49,VLOOKUP("YA",ylfactors,MATCH(BQ$7,'Proposed Factors'!$J$3:$P$3,0),FALSE),VLOOKUP("YB",ylfactors,MATCH(BQ$7,'Proposed Factors'!$J$3:$P$3,0),FALSE)))</f>
        <v>0.94299999999999995</v>
      </c>
      <c r="BR253" s="15">
        <f>IF($Z253="NN",VLOOKUP("N",ylfactors,MATCH(BR$7,'Proposed Factors'!$J$3:$P$3,0),FALSE),IF('Query Result 1'!$Y253&lt;49,VLOOKUP("YA",ylfactors,MATCH(BR$7,'Proposed Factors'!$J$3:$P$3,0),FALSE),VLOOKUP("YB",ylfactors,MATCH(BR$7,'Proposed Factors'!$J$3:$P$3,0),FALSE)))</f>
        <v>0.78800000000000003</v>
      </c>
      <c r="BS253" s="15"/>
      <c r="BT253" s="15" t="e">
        <f>IF($AA253="NN",1,IF($AA253="YY",VLOOKUP("YY",gsdfactors,MATCH(BT$7,'Proposed Factors'!$J$11:$P$11,0),FALSE),VLOOKUP(CONCATENATE($Z253,$AA253),gsdfactors,MATCH(BT$7,'Proposed Factors'!$J$11:$P$11,0),FALSE)))</f>
        <v>#N/A</v>
      </c>
      <c r="BU253" s="15" t="e">
        <f>IF($AA253="NN",1,IF($AA253="YY",VLOOKUP("YY",gsdfactors,MATCH(BU$7,'Proposed Factors'!$J$11:$P$11,0),FALSE),VLOOKUP(CONCATENATE($Z253,$AA253),gsdfactors,MATCH(BU$7,'Proposed Factors'!$J$11:$P$11,0),FALSE)))</f>
        <v>#N/A</v>
      </c>
      <c r="BV253" s="15" t="e">
        <f>IF($AA253="NN",1,IF($AA253="YY",VLOOKUP("YY",gsdfactors,MATCH(BV$7,'Proposed Factors'!$J$11:$P$11,0),FALSE),VLOOKUP(CONCATENATE($Z253,$AA253),gsdfactors,MATCH(BV$7,'Proposed Factors'!$J$11:$P$11,0),FALSE)))</f>
        <v>#N/A</v>
      </c>
      <c r="BW253" s="15" t="e">
        <f>IF($AA253="NN",1,IF($AA253="YY",VLOOKUP("YY",gsdfactors,MATCH(BW$7,'Proposed Factors'!$J$11:$P$11,0),FALSE),VLOOKUP(CONCATENATE($Z253,$AA253),gsdfactors,MATCH(BW$7,'Proposed Factors'!$J$11:$P$11,0),FALSE)))</f>
        <v>#N/A</v>
      </c>
      <c r="BX253" s="15" t="e">
        <f>IF($AA253="NN",1,IF($AA253="YY",VLOOKUP("YY",gsdfactors,MATCH(BX$7,'Proposed Factors'!$J$11:$P$11,0),FALSE),VLOOKUP(CONCATENATE($Z253,$AA253),gsdfactors,MATCH(BX$7,'Proposed Factors'!$J$11:$P$11,0),FALSE)))</f>
        <v>#N/A</v>
      </c>
      <c r="BZ253" s="55" t="e">
        <f t="shared" si="196"/>
        <v>#N/A</v>
      </c>
      <c r="CA253" s="55" t="e">
        <f t="shared" si="197"/>
        <v>#N/A</v>
      </c>
      <c r="CB253" s="55" t="e">
        <f t="shared" si="198"/>
        <v>#N/A</v>
      </c>
      <c r="CC253" s="55" t="e">
        <f t="shared" si="199"/>
        <v>#N/A</v>
      </c>
      <c r="CD253" s="55" t="e">
        <f t="shared" si="200"/>
        <v>#N/A</v>
      </c>
      <c r="CF253" s="55" t="e">
        <f t="shared" si="201"/>
        <v>#N/A</v>
      </c>
      <c r="CG253" s="55" t="e">
        <f t="shared" si="202"/>
        <v>#N/A</v>
      </c>
      <c r="CH253" s="55" t="e">
        <f t="shared" si="203"/>
        <v>#N/A</v>
      </c>
      <c r="CI253" s="55" t="e">
        <f t="shared" si="204"/>
        <v>#N/A</v>
      </c>
      <c r="CJ253" s="55" t="e">
        <f t="shared" si="205"/>
        <v>#N/A</v>
      </c>
      <c r="CL253" s="55" t="str">
        <f t="shared" si="206"/>
        <v>65FS</v>
      </c>
      <c r="CM253" s="58">
        <f t="shared" si="207"/>
        <v>4.4764423058232073E-4</v>
      </c>
      <c r="CN253" s="58">
        <f t="shared" si="208"/>
        <v>5.6946135373751525E-4</v>
      </c>
      <c r="CO253" s="58">
        <f t="shared" si="209"/>
        <v>4.6951452134482785E-4</v>
      </c>
      <c r="CP253" s="58">
        <f t="shared" si="210"/>
        <v>4.630793584860286E-4</v>
      </c>
      <c r="CQ253" s="58">
        <f t="shared" si="211"/>
        <v>4.5161855497371513E-4</v>
      </c>
      <c r="CR253" s="5">
        <f t="shared" si="240"/>
        <v>1.157102920761558</v>
      </c>
      <c r="CS253" s="5">
        <f t="shared" si="241"/>
        <v>1.0412436691214184</v>
      </c>
      <c r="CT253" s="5">
        <f t="shared" si="242"/>
        <v>0.90925378667938528</v>
      </c>
      <c r="CU253" s="5">
        <f t="shared" si="243"/>
        <v>0.98320884292443345</v>
      </c>
      <c r="CV253" s="5">
        <f t="shared" si="244"/>
        <v>0.96550881687639933</v>
      </c>
    </row>
    <row r="254" spans="1:100" x14ac:dyDescent="0.25">
      <c r="A254" s="174" t="str">
        <f t="shared" si="212"/>
        <v>NNNN</v>
      </c>
      <c r="B254" s="174" t="str">
        <f t="shared" si="213"/>
        <v>NNNN</v>
      </c>
      <c r="C254" s="29" t="str">
        <f t="shared" si="214"/>
        <v>NN</v>
      </c>
      <c r="D254" s="29" t="str">
        <f t="shared" si="215"/>
        <v>N</v>
      </c>
      <c r="E254" s="29" t="str">
        <f t="shared" si="190"/>
        <v>N</v>
      </c>
      <c r="F254" s="175" t="s">
        <v>5</v>
      </c>
      <c r="G254" s="175" t="s">
        <v>7</v>
      </c>
      <c r="H254" s="175" t="s">
        <v>7</v>
      </c>
      <c r="I254" s="176">
        <v>38</v>
      </c>
      <c r="J254" s="175" t="s">
        <v>5</v>
      </c>
      <c r="K254" s="175" t="s">
        <v>5</v>
      </c>
      <c r="L254" s="176">
        <v>8017</v>
      </c>
      <c r="M254" s="176">
        <v>4508</v>
      </c>
      <c r="N254" s="176">
        <v>6672</v>
      </c>
      <c r="O254" s="176">
        <v>6301</v>
      </c>
      <c r="P254" s="176">
        <v>7807</v>
      </c>
      <c r="Q254" s="1"/>
      <c r="R254" s="13" t="s">
        <v>405</v>
      </c>
      <c r="S254" s="35">
        <v>6316</v>
      </c>
      <c r="T254" s="35">
        <v>4872</v>
      </c>
      <c r="U254" s="35">
        <v>5748</v>
      </c>
      <c r="V254" s="35">
        <v>5487</v>
      </c>
      <c r="W254" s="35">
        <v>6226</v>
      </c>
      <c r="X254" s="35"/>
      <c r="Y254" s="53">
        <f t="shared" si="216"/>
        <v>65</v>
      </c>
      <c r="Z254" s="52" t="str">
        <f t="shared" si="217"/>
        <v>MM</v>
      </c>
      <c r="AA254" s="52" t="str">
        <f t="shared" si="218"/>
        <v>MM</v>
      </c>
      <c r="AB254" s="1"/>
      <c r="AC254" s="128">
        <f t="shared" si="219"/>
        <v>1.7539211912890433E-3</v>
      </c>
      <c r="AD254" s="128">
        <f t="shared" si="220"/>
        <v>2.3334026201927453E-3</v>
      </c>
      <c r="AE254" s="128">
        <f t="shared" si="221"/>
        <v>1.8396519895637837E-3</v>
      </c>
      <c r="AF254" s="128">
        <f t="shared" si="222"/>
        <v>1.8175367954312153E-3</v>
      </c>
      <c r="AG254" s="128">
        <f t="shared" si="223"/>
        <v>1.765082939903547E-3</v>
      </c>
      <c r="AI254" s="129">
        <f t="shared" si="249"/>
        <v>1.2490000000000001</v>
      </c>
      <c r="AJ254" s="51">
        <f t="shared" si="249"/>
        <v>1.113</v>
      </c>
      <c r="AK254" s="48">
        <f t="shared" si="249"/>
        <v>0.96399999999999997</v>
      </c>
      <c r="AL254" s="51">
        <f t="shared" si="249"/>
        <v>1.0429999999999999</v>
      </c>
      <c r="AM254" s="49">
        <f t="shared" si="249"/>
        <v>1.0149999999999999</v>
      </c>
      <c r="AN254" s="15"/>
      <c r="AO254" s="106">
        <f t="shared" si="191"/>
        <v>1.157102920761558</v>
      </c>
      <c r="AP254" s="106">
        <f t="shared" si="192"/>
        <v>1.0412436691214184</v>
      </c>
      <c r="AQ254" s="106">
        <f t="shared" si="193"/>
        <v>0.90925378667938528</v>
      </c>
      <c r="AR254" s="106">
        <f t="shared" si="194"/>
        <v>0.98320884292443345</v>
      </c>
      <c r="AS254" s="106">
        <f t="shared" si="195"/>
        <v>0.96550881687639933</v>
      </c>
      <c r="AT254" s="15"/>
      <c r="AU254" s="106">
        <f t="shared" si="230"/>
        <v>0.15710292076155796</v>
      </c>
      <c r="AV254" s="106">
        <f t="shared" si="231"/>
        <v>4.1243669121418414E-2</v>
      </c>
      <c r="AW254" s="106">
        <f t="shared" si="232"/>
        <v>-9.0746213320614721E-2</v>
      </c>
      <c r="AX254" s="106">
        <f t="shared" si="233"/>
        <v>-1.6791157075566554E-2</v>
      </c>
      <c r="AY254" s="106">
        <f t="shared" si="234"/>
        <v>-3.4491183123600666E-2</v>
      </c>
      <c r="AZ254" s="15"/>
      <c r="BA254" s="106">
        <f t="shared" si="224"/>
        <v>0.15710292076155796</v>
      </c>
      <c r="BB254" s="106">
        <f t="shared" si="225"/>
        <v>4.1243669121418414E-2</v>
      </c>
      <c r="BC254" s="106">
        <f t="shared" si="226"/>
        <v>-9.0746213320614721E-2</v>
      </c>
      <c r="BD254" s="107">
        <f t="shared" si="227"/>
        <v>-1.6791157075566554E-2</v>
      </c>
      <c r="BE254" s="106">
        <f t="shared" si="228"/>
        <v>-3.4491183123600666E-2</v>
      </c>
      <c r="BF254" s="109"/>
      <c r="BG254" s="223" t="str">
        <f t="shared" si="229"/>
        <v>65XX</v>
      </c>
      <c r="BH254" s="106">
        <f t="shared" si="235"/>
        <v>1.157102920761558</v>
      </c>
      <c r="BI254" s="106">
        <f t="shared" si="236"/>
        <v>1.0412436691214184</v>
      </c>
      <c r="BJ254" s="106">
        <f t="shared" si="237"/>
        <v>0.90925378667938528</v>
      </c>
      <c r="BK254" s="106">
        <f t="shared" si="238"/>
        <v>0.98320884292443345</v>
      </c>
      <c r="BL254" s="106">
        <f t="shared" si="239"/>
        <v>0.96550881687639933</v>
      </c>
      <c r="BM254" s="109"/>
      <c r="BN254" s="15">
        <f>IF($Z254="NN",VLOOKUP("N",ylfactors,MATCH(BN$7,'Proposed Factors'!$J$3:$P$3,0),FALSE),IF('Query Result 1'!$Y254&lt;49,VLOOKUP("YA",ylfactors,MATCH(BN$7,'Proposed Factors'!$J$3:$P$3,0),FALSE),VLOOKUP("YB",ylfactors,MATCH(BN$7,'Proposed Factors'!$J$3:$P$3,0),FALSE)))</f>
        <v>0.873</v>
      </c>
      <c r="BO254" s="15">
        <f>IF($Z254="NN",VLOOKUP("N",ylfactors,MATCH(BO$7,'Proposed Factors'!$J$3:$P$3,0),FALSE),IF('Query Result 1'!$Y254&lt;49,VLOOKUP("YA",ylfactors,MATCH(BO$7,'Proposed Factors'!$J$3:$P$3,0),FALSE),VLOOKUP("YB",ylfactors,MATCH(BO$7,'Proposed Factors'!$J$3:$P$3,0),FALSE)))</f>
        <v>0.76900000000000002</v>
      </c>
      <c r="BP254" s="15">
        <f>IF($Z254="NN",VLOOKUP("N",ylfactors,MATCH(BP$7,'Proposed Factors'!$J$3:$P$3,0),FALSE),IF('Query Result 1'!$Y254&lt;49,VLOOKUP("YA",ylfactors,MATCH(BP$7,'Proposed Factors'!$J$3:$P$3,0),FALSE),VLOOKUP("YB",ylfactors,MATCH(BP$7,'Proposed Factors'!$J$3:$P$3,0),FALSE)))</f>
        <v>0.95</v>
      </c>
      <c r="BQ254" s="15">
        <f>IF($Z254="NN",VLOOKUP("N",ylfactors,MATCH(BQ$7,'Proposed Factors'!$J$3:$P$3,0),FALSE),IF('Query Result 1'!$Y254&lt;49,VLOOKUP("YA",ylfactors,MATCH(BQ$7,'Proposed Factors'!$J$3:$P$3,0),FALSE),VLOOKUP("YB",ylfactors,MATCH(BQ$7,'Proposed Factors'!$J$3:$P$3,0),FALSE)))</f>
        <v>0.94299999999999995</v>
      </c>
      <c r="BR254" s="15">
        <f>IF($Z254="NN",VLOOKUP("N",ylfactors,MATCH(BR$7,'Proposed Factors'!$J$3:$P$3,0),FALSE),IF('Query Result 1'!$Y254&lt;49,VLOOKUP("YA",ylfactors,MATCH(BR$7,'Proposed Factors'!$J$3:$P$3,0),FALSE),VLOOKUP("YB",ylfactors,MATCH(BR$7,'Proposed Factors'!$J$3:$P$3,0),FALSE)))</f>
        <v>0.78800000000000003</v>
      </c>
      <c r="BS254" s="15"/>
      <c r="BT254" s="15" t="e">
        <f>IF($AA254="NN",1,IF($AA254="YY",VLOOKUP("YY",gsdfactors,MATCH(BT$7,'Proposed Factors'!$J$11:$P$11,0),FALSE),VLOOKUP(CONCATENATE($Z254,$AA254),gsdfactors,MATCH(BT$7,'Proposed Factors'!$J$11:$P$11,0),FALSE)))</f>
        <v>#N/A</v>
      </c>
      <c r="BU254" s="15" t="e">
        <f>IF($AA254="NN",1,IF($AA254="YY",VLOOKUP("YY",gsdfactors,MATCH(BU$7,'Proposed Factors'!$J$11:$P$11,0),FALSE),VLOOKUP(CONCATENATE($Z254,$AA254),gsdfactors,MATCH(BU$7,'Proposed Factors'!$J$11:$P$11,0),FALSE)))</f>
        <v>#N/A</v>
      </c>
      <c r="BV254" s="15" t="e">
        <f>IF($AA254="NN",1,IF($AA254="YY",VLOOKUP("YY",gsdfactors,MATCH(BV$7,'Proposed Factors'!$J$11:$P$11,0),FALSE),VLOOKUP(CONCATENATE($Z254,$AA254),gsdfactors,MATCH(BV$7,'Proposed Factors'!$J$11:$P$11,0),FALSE)))</f>
        <v>#N/A</v>
      </c>
      <c r="BW254" s="15" t="e">
        <f>IF($AA254="NN",1,IF($AA254="YY",VLOOKUP("YY",gsdfactors,MATCH(BW$7,'Proposed Factors'!$J$11:$P$11,0),FALSE),VLOOKUP(CONCATENATE($Z254,$AA254),gsdfactors,MATCH(BW$7,'Proposed Factors'!$J$11:$P$11,0),FALSE)))</f>
        <v>#N/A</v>
      </c>
      <c r="BX254" s="15" t="e">
        <f>IF($AA254="NN",1,IF($AA254="YY",VLOOKUP("YY",gsdfactors,MATCH(BX$7,'Proposed Factors'!$J$11:$P$11,0),FALSE),VLOOKUP(CONCATENATE($Z254,$AA254),gsdfactors,MATCH(BX$7,'Proposed Factors'!$J$11:$P$11,0),FALSE)))</f>
        <v>#N/A</v>
      </c>
      <c r="BZ254" s="55" t="e">
        <f t="shared" si="196"/>
        <v>#N/A</v>
      </c>
      <c r="CA254" s="55" t="e">
        <f t="shared" si="197"/>
        <v>#N/A</v>
      </c>
      <c r="CB254" s="55" t="e">
        <f t="shared" si="198"/>
        <v>#N/A</v>
      </c>
      <c r="CC254" s="55" t="e">
        <f t="shared" si="199"/>
        <v>#N/A</v>
      </c>
      <c r="CD254" s="55" t="e">
        <f t="shared" si="200"/>
        <v>#N/A</v>
      </c>
      <c r="CF254" s="55" t="e">
        <f t="shared" si="201"/>
        <v>#N/A</v>
      </c>
      <c r="CG254" s="55" t="e">
        <f t="shared" si="202"/>
        <v>#N/A</v>
      </c>
      <c r="CH254" s="55" t="e">
        <f t="shared" si="203"/>
        <v>#N/A</v>
      </c>
      <c r="CI254" s="55" t="e">
        <f t="shared" si="204"/>
        <v>#N/A</v>
      </c>
      <c r="CJ254" s="55" t="e">
        <f t="shared" si="205"/>
        <v>#N/A</v>
      </c>
      <c r="CL254" s="55" t="str">
        <f t="shared" si="206"/>
        <v>65MM</v>
      </c>
      <c r="CM254" s="58">
        <f t="shared" si="207"/>
        <v>1.7539211912890433E-3</v>
      </c>
      <c r="CN254" s="58">
        <f t="shared" si="208"/>
        <v>2.3334026201927453E-3</v>
      </c>
      <c r="CO254" s="58">
        <f t="shared" si="209"/>
        <v>1.8396519895637837E-3</v>
      </c>
      <c r="CP254" s="58">
        <f t="shared" si="210"/>
        <v>1.8175367954312153E-3</v>
      </c>
      <c r="CQ254" s="58">
        <f t="shared" si="211"/>
        <v>1.765082939903547E-3</v>
      </c>
      <c r="CR254" s="5">
        <f t="shared" si="240"/>
        <v>1.157102920761558</v>
      </c>
      <c r="CS254" s="5">
        <f t="shared" si="241"/>
        <v>1.0412436691214184</v>
      </c>
      <c r="CT254" s="5">
        <f t="shared" si="242"/>
        <v>0.90925378667938528</v>
      </c>
      <c r="CU254" s="5">
        <f t="shared" si="243"/>
        <v>0.98320884292443345</v>
      </c>
      <c r="CV254" s="5">
        <f t="shared" si="244"/>
        <v>0.96550881687639933</v>
      </c>
    </row>
    <row r="255" spans="1:100" x14ac:dyDescent="0.25">
      <c r="A255" s="174" t="str">
        <f t="shared" si="212"/>
        <v>NNNN</v>
      </c>
      <c r="B255" s="174" t="str">
        <f t="shared" si="213"/>
        <v>NNNN</v>
      </c>
      <c r="C255" s="29" t="str">
        <f t="shared" si="214"/>
        <v>NN</v>
      </c>
      <c r="D255" s="29" t="str">
        <f t="shared" si="215"/>
        <v>N</v>
      </c>
      <c r="E255" s="29" t="str">
        <f t="shared" si="190"/>
        <v>N</v>
      </c>
      <c r="F255" s="175" t="s">
        <v>5</v>
      </c>
      <c r="G255" s="175" t="s">
        <v>7</v>
      </c>
      <c r="H255" s="175" t="s">
        <v>7</v>
      </c>
      <c r="I255" s="176">
        <v>38</v>
      </c>
      <c r="J255" s="175" t="s">
        <v>5</v>
      </c>
      <c r="K255" s="175" t="s">
        <v>9</v>
      </c>
      <c r="L255" s="176">
        <v>1</v>
      </c>
      <c r="M255" s="176">
        <v>0</v>
      </c>
      <c r="N255" s="176">
        <v>1</v>
      </c>
      <c r="O255" s="176">
        <v>1</v>
      </c>
      <c r="P255" s="176">
        <v>1</v>
      </c>
      <c r="Q255" s="1"/>
      <c r="R255" s="13" t="s">
        <v>489</v>
      </c>
      <c r="S255" s="35">
        <v>1016</v>
      </c>
      <c r="T255" s="35">
        <v>658</v>
      </c>
      <c r="U255" s="35">
        <v>842</v>
      </c>
      <c r="V255" s="35">
        <v>785</v>
      </c>
      <c r="W255" s="35">
        <v>980</v>
      </c>
      <c r="X255" s="35"/>
      <c r="Y255" s="53">
        <f t="shared" si="216"/>
        <v>65</v>
      </c>
      <c r="Z255" s="52" t="str">
        <f t="shared" si="217"/>
        <v>MS</v>
      </c>
      <c r="AA255" s="52" t="str">
        <f t="shared" si="218"/>
        <v>MS</v>
      </c>
      <c r="AB255" s="1"/>
      <c r="AC255" s="128">
        <f t="shared" si="219"/>
        <v>2.8213805103699616E-4</v>
      </c>
      <c r="AD255" s="128">
        <f t="shared" si="220"/>
        <v>3.1514345732488227E-4</v>
      </c>
      <c r="AE255" s="128">
        <f t="shared" si="221"/>
        <v>2.6948277230562037E-4</v>
      </c>
      <c r="AF255" s="128">
        <f t="shared" si="222"/>
        <v>2.6002667840596027E-4</v>
      </c>
      <c r="AG255" s="128">
        <f t="shared" si="223"/>
        <v>2.7783187939374817E-4</v>
      </c>
      <c r="AI255" s="129">
        <f t="shared" si="249"/>
        <v>1.2490000000000001</v>
      </c>
      <c r="AJ255" s="51">
        <f t="shared" si="249"/>
        <v>1.113</v>
      </c>
      <c r="AK255" s="48">
        <f t="shared" si="249"/>
        <v>0.96399999999999997</v>
      </c>
      <c r="AL255" s="51">
        <f t="shared" si="249"/>
        <v>1.0429999999999999</v>
      </c>
      <c r="AM255" s="49">
        <f t="shared" si="249"/>
        <v>1.0149999999999999</v>
      </c>
      <c r="AN255" s="15"/>
      <c r="AO255" s="106">
        <f t="shared" si="191"/>
        <v>1.157102920761558</v>
      </c>
      <c r="AP255" s="106">
        <f t="shared" si="192"/>
        <v>1.0412436691214184</v>
      </c>
      <c r="AQ255" s="106">
        <f t="shared" si="193"/>
        <v>0.90925378667938528</v>
      </c>
      <c r="AR255" s="106">
        <f t="shared" si="194"/>
        <v>0.98320884292443345</v>
      </c>
      <c r="AS255" s="106">
        <f t="shared" si="195"/>
        <v>0.96550881687639933</v>
      </c>
      <c r="AT255" s="15"/>
      <c r="AU255" s="106">
        <f t="shared" si="230"/>
        <v>0.15710292076155796</v>
      </c>
      <c r="AV255" s="106">
        <f t="shared" si="231"/>
        <v>4.1243669121418414E-2</v>
      </c>
      <c r="AW255" s="106">
        <f t="shared" si="232"/>
        <v>-9.0746213320614721E-2</v>
      </c>
      <c r="AX255" s="106">
        <f t="shared" si="233"/>
        <v>-1.6791157075566554E-2</v>
      </c>
      <c r="AY255" s="106">
        <f t="shared" si="234"/>
        <v>-3.4491183123600666E-2</v>
      </c>
      <c r="AZ255" s="15"/>
      <c r="BA255" s="106">
        <f t="shared" si="224"/>
        <v>0.15710292076155796</v>
      </c>
      <c r="BB255" s="106">
        <f t="shared" si="225"/>
        <v>4.1243669121418414E-2</v>
      </c>
      <c r="BC255" s="106">
        <f t="shared" si="226"/>
        <v>-9.0746213320614721E-2</v>
      </c>
      <c r="BD255" s="107">
        <f t="shared" si="227"/>
        <v>-1.6791157075566554E-2</v>
      </c>
      <c r="BE255" s="106">
        <f t="shared" si="228"/>
        <v>-3.4491183123600666E-2</v>
      </c>
      <c r="BF255" s="109"/>
      <c r="BG255" s="223" t="str">
        <f t="shared" si="229"/>
        <v>65XX</v>
      </c>
      <c r="BH255" s="106">
        <f t="shared" si="235"/>
        <v>1.157102920761558</v>
      </c>
      <c r="BI255" s="106">
        <f t="shared" si="236"/>
        <v>1.0412436691214184</v>
      </c>
      <c r="BJ255" s="106">
        <f t="shared" si="237"/>
        <v>0.90925378667938528</v>
      </c>
      <c r="BK255" s="106">
        <f t="shared" si="238"/>
        <v>0.98320884292443345</v>
      </c>
      <c r="BL255" s="106">
        <f t="shared" si="239"/>
        <v>0.96550881687639933</v>
      </c>
      <c r="BM255" s="109"/>
      <c r="BN255" s="15">
        <f>IF($Z255="NN",VLOOKUP("N",ylfactors,MATCH(BN$7,'Proposed Factors'!$J$3:$P$3,0),FALSE),IF('Query Result 1'!$Y255&lt;49,VLOOKUP("YA",ylfactors,MATCH(BN$7,'Proposed Factors'!$J$3:$P$3,0),FALSE),VLOOKUP("YB",ylfactors,MATCH(BN$7,'Proposed Factors'!$J$3:$P$3,0),FALSE)))</f>
        <v>0.873</v>
      </c>
      <c r="BO255" s="15">
        <f>IF($Z255="NN",VLOOKUP("N",ylfactors,MATCH(BO$7,'Proposed Factors'!$J$3:$P$3,0),FALSE),IF('Query Result 1'!$Y255&lt;49,VLOOKUP("YA",ylfactors,MATCH(BO$7,'Proposed Factors'!$J$3:$P$3,0),FALSE),VLOOKUP("YB",ylfactors,MATCH(BO$7,'Proposed Factors'!$J$3:$P$3,0),FALSE)))</f>
        <v>0.76900000000000002</v>
      </c>
      <c r="BP255" s="15">
        <f>IF($Z255="NN",VLOOKUP("N",ylfactors,MATCH(BP$7,'Proposed Factors'!$J$3:$P$3,0),FALSE),IF('Query Result 1'!$Y255&lt;49,VLOOKUP("YA",ylfactors,MATCH(BP$7,'Proposed Factors'!$J$3:$P$3,0),FALSE),VLOOKUP("YB",ylfactors,MATCH(BP$7,'Proposed Factors'!$J$3:$P$3,0),FALSE)))</f>
        <v>0.95</v>
      </c>
      <c r="BQ255" s="15">
        <f>IF($Z255="NN",VLOOKUP("N",ylfactors,MATCH(BQ$7,'Proposed Factors'!$J$3:$P$3,0),FALSE),IF('Query Result 1'!$Y255&lt;49,VLOOKUP("YA",ylfactors,MATCH(BQ$7,'Proposed Factors'!$J$3:$P$3,0),FALSE),VLOOKUP("YB",ylfactors,MATCH(BQ$7,'Proposed Factors'!$J$3:$P$3,0),FALSE)))</f>
        <v>0.94299999999999995</v>
      </c>
      <c r="BR255" s="15">
        <f>IF($Z255="NN",VLOOKUP("N",ylfactors,MATCH(BR$7,'Proposed Factors'!$J$3:$P$3,0),FALSE),IF('Query Result 1'!$Y255&lt;49,VLOOKUP("YA",ylfactors,MATCH(BR$7,'Proposed Factors'!$J$3:$P$3,0),FALSE),VLOOKUP("YB",ylfactors,MATCH(BR$7,'Proposed Factors'!$J$3:$P$3,0),FALSE)))</f>
        <v>0.78800000000000003</v>
      </c>
      <c r="BS255" s="15"/>
      <c r="BT255" s="15" t="e">
        <f>IF($AA255="NN",1,IF($AA255="YY",VLOOKUP("YY",gsdfactors,MATCH(BT$7,'Proposed Factors'!$J$11:$P$11,0),FALSE),VLOOKUP(CONCATENATE($Z255,$AA255),gsdfactors,MATCH(BT$7,'Proposed Factors'!$J$11:$P$11,0),FALSE)))</f>
        <v>#N/A</v>
      </c>
      <c r="BU255" s="15" t="e">
        <f>IF($AA255="NN",1,IF($AA255="YY",VLOOKUP("YY",gsdfactors,MATCH(BU$7,'Proposed Factors'!$J$11:$P$11,0),FALSE),VLOOKUP(CONCATENATE($Z255,$AA255),gsdfactors,MATCH(BU$7,'Proposed Factors'!$J$11:$P$11,0),FALSE)))</f>
        <v>#N/A</v>
      </c>
      <c r="BV255" s="15" t="e">
        <f>IF($AA255="NN",1,IF($AA255="YY",VLOOKUP("YY",gsdfactors,MATCH(BV$7,'Proposed Factors'!$J$11:$P$11,0),FALSE),VLOOKUP(CONCATENATE($Z255,$AA255),gsdfactors,MATCH(BV$7,'Proposed Factors'!$J$11:$P$11,0),FALSE)))</f>
        <v>#N/A</v>
      </c>
      <c r="BW255" s="15" t="e">
        <f>IF($AA255="NN",1,IF($AA255="YY",VLOOKUP("YY",gsdfactors,MATCH(BW$7,'Proposed Factors'!$J$11:$P$11,0),FALSE),VLOOKUP(CONCATENATE($Z255,$AA255),gsdfactors,MATCH(BW$7,'Proposed Factors'!$J$11:$P$11,0),FALSE)))</f>
        <v>#N/A</v>
      </c>
      <c r="BX255" s="15" t="e">
        <f>IF($AA255="NN",1,IF($AA255="YY",VLOOKUP("YY",gsdfactors,MATCH(BX$7,'Proposed Factors'!$J$11:$P$11,0),FALSE),VLOOKUP(CONCATENATE($Z255,$AA255),gsdfactors,MATCH(BX$7,'Proposed Factors'!$J$11:$P$11,0),FALSE)))</f>
        <v>#N/A</v>
      </c>
      <c r="BZ255" s="55" t="e">
        <f t="shared" si="196"/>
        <v>#N/A</v>
      </c>
      <c r="CA255" s="55" t="e">
        <f t="shared" si="197"/>
        <v>#N/A</v>
      </c>
      <c r="CB255" s="55" t="e">
        <f t="shared" si="198"/>
        <v>#N/A</v>
      </c>
      <c r="CC255" s="55" t="e">
        <f t="shared" si="199"/>
        <v>#N/A</v>
      </c>
      <c r="CD255" s="55" t="e">
        <f t="shared" si="200"/>
        <v>#N/A</v>
      </c>
      <c r="CF255" s="55" t="e">
        <f t="shared" si="201"/>
        <v>#N/A</v>
      </c>
      <c r="CG255" s="55" t="e">
        <f t="shared" si="202"/>
        <v>#N/A</v>
      </c>
      <c r="CH255" s="55" t="e">
        <f t="shared" si="203"/>
        <v>#N/A</v>
      </c>
      <c r="CI255" s="55" t="e">
        <f t="shared" si="204"/>
        <v>#N/A</v>
      </c>
      <c r="CJ255" s="55" t="e">
        <f t="shared" si="205"/>
        <v>#N/A</v>
      </c>
      <c r="CL255" s="55" t="str">
        <f t="shared" si="206"/>
        <v>65MS</v>
      </c>
      <c r="CM255" s="58">
        <f t="shared" si="207"/>
        <v>2.8213805103699616E-4</v>
      </c>
      <c r="CN255" s="58">
        <f t="shared" si="208"/>
        <v>3.1514345732488227E-4</v>
      </c>
      <c r="CO255" s="58">
        <f t="shared" si="209"/>
        <v>2.6948277230562037E-4</v>
      </c>
      <c r="CP255" s="58">
        <f t="shared" si="210"/>
        <v>2.6002667840596027E-4</v>
      </c>
      <c r="CQ255" s="58">
        <f t="shared" si="211"/>
        <v>2.7783187939374817E-4</v>
      </c>
      <c r="CR255" s="5">
        <f t="shared" si="240"/>
        <v>1.157102920761558</v>
      </c>
      <c r="CS255" s="5">
        <f t="shared" si="241"/>
        <v>1.0412436691214184</v>
      </c>
      <c r="CT255" s="5">
        <f t="shared" si="242"/>
        <v>0.90925378667938528</v>
      </c>
      <c r="CU255" s="5">
        <f t="shared" si="243"/>
        <v>0.98320884292443345</v>
      </c>
      <c r="CV255" s="5">
        <f t="shared" si="244"/>
        <v>0.96550881687639933</v>
      </c>
    </row>
    <row r="256" spans="1:100" x14ac:dyDescent="0.25">
      <c r="A256" s="174" t="str">
        <f t="shared" si="212"/>
        <v>NNNN</v>
      </c>
      <c r="B256" s="174" t="str">
        <f t="shared" si="213"/>
        <v>NNNN</v>
      </c>
      <c r="C256" s="29" t="str">
        <f t="shared" si="214"/>
        <v>NN</v>
      </c>
      <c r="D256" s="29" t="str">
        <f t="shared" si="215"/>
        <v>N</v>
      </c>
      <c r="E256" s="29" t="str">
        <f t="shared" si="190"/>
        <v>N</v>
      </c>
      <c r="F256" s="175" t="s">
        <v>5</v>
      </c>
      <c r="G256" s="175" t="s">
        <v>7</v>
      </c>
      <c r="H256" s="175" t="s">
        <v>7</v>
      </c>
      <c r="I256" s="176">
        <v>38</v>
      </c>
      <c r="J256" s="175" t="s">
        <v>9</v>
      </c>
      <c r="K256" s="175" t="s">
        <v>5</v>
      </c>
      <c r="L256" s="176">
        <v>1</v>
      </c>
      <c r="M256" s="176">
        <v>1</v>
      </c>
      <c r="N256" s="176">
        <v>1</v>
      </c>
      <c r="O256" s="176">
        <v>1</v>
      </c>
      <c r="P256" s="176">
        <v>1</v>
      </c>
      <c r="Q256" s="1"/>
      <c r="R256" s="13" t="s">
        <v>238</v>
      </c>
      <c r="S256" s="35">
        <v>4946</v>
      </c>
      <c r="T256" s="35">
        <v>3983</v>
      </c>
      <c r="U256" s="35">
        <v>4690</v>
      </c>
      <c r="V256" s="35">
        <v>4508</v>
      </c>
      <c r="W256" s="35">
        <v>4898</v>
      </c>
      <c r="X256" s="35"/>
      <c r="Y256" s="53">
        <f t="shared" si="216"/>
        <v>66</v>
      </c>
      <c r="Z256" s="52" t="str">
        <f t="shared" si="217"/>
        <v>FM</v>
      </c>
      <c r="AA256" s="52" t="str">
        <f t="shared" si="218"/>
        <v>FM</v>
      </c>
      <c r="AB256" s="1"/>
      <c r="AC256" s="128">
        <f t="shared" si="219"/>
        <v>1.3734791342804953E-3</v>
      </c>
      <c r="AD256" s="128">
        <f t="shared" si="220"/>
        <v>1.9076236938069999E-3</v>
      </c>
      <c r="AE256" s="128">
        <f t="shared" si="221"/>
        <v>1.5010382447902132E-3</v>
      </c>
      <c r="AF256" s="128">
        <f t="shared" si="222"/>
        <v>1.49324874682047E-3</v>
      </c>
      <c r="AG256" s="128">
        <f t="shared" si="223"/>
        <v>1.3885923931332433E-3</v>
      </c>
      <c r="AI256" s="129">
        <f t="shared" si="249"/>
        <v>1.2529999999999999</v>
      </c>
      <c r="AJ256" s="51">
        <f t="shared" si="249"/>
        <v>1.1240000000000001</v>
      </c>
      <c r="AK256" s="48">
        <f t="shared" si="249"/>
        <v>0.97199999999999998</v>
      </c>
      <c r="AL256" s="51">
        <f t="shared" si="249"/>
        <v>1.0609999999999999</v>
      </c>
      <c r="AM256" s="49">
        <f t="shared" si="249"/>
        <v>1.0149999999999999</v>
      </c>
      <c r="AN256" s="15"/>
      <c r="AO256" s="106">
        <f t="shared" si="191"/>
        <v>1.160808614663116</v>
      </c>
      <c r="AP256" s="106">
        <f t="shared" si="192"/>
        <v>1.051534487055233</v>
      </c>
      <c r="AQ256" s="106">
        <f t="shared" si="193"/>
        <v>0.91679946125763745</v>
      </c>
      <c r="AR256" s="106">
        <f t="shared" si="194"/>
        <v>1.00017697252428</v>
      </c>
      <c r="AS256" s="106">
        <f t="shared" si="195"/>
        <v>0.96550881687639933</v>
      </c>
      <c r="AT256" s="15"/>
      <c r="AU256" s="106">
        <f t="shared" si="230"/>
        <v>0.16080861466311602</v>
      </c>
      <c r="AV256" s="106">
        <f t="shared" si="231"/>
        <v>5.1534487055233003E-2</v>
      </c>
      <c r="AW256" s="106">
        <f t="shared" si="232"/>
        <v>-8.3200538742362551E-2</v>
      </c>
      <c r="AX256" s="106">
        <f t="shared" si="233"/>
        <v>1.7697252427995025E-4</v>
      </c>
      <c r="AY256" s="106">
        <f t="shared" si="234"/>
        <v>-3.4491183123600666E-2</v>
      </c>
      <c r="AZ256" s="15"/>
      <c r="BA256" s="106">
        <f t="shared" si="224"/>
        <v>0.16080861466311602</v>
      </c>
      <c r="BB256" s="106">
        <f t="shared" si="225"/>
        <v>5.1534487055233003E-2</v>
      </c>
      <c r="BC256" s="106">
        <f t="shared" si="226"/>
        <v>-8.3200538742362551E-2</v>
      </c>
      <c r="BD256" s="107">
        <f t="shared" si="227"/>
        <v>1.7697252427995025E-4</v>
      </c>
      <c r="BE256" s="106">
        <f t="shared" si="228"/>
        <v>-3.4491183123600666E-2</v>
      </c>
      <c r="BF256" s="109"/>
      <c r="BG256" s="223" t="str">
        <f t="shared" si="229"/>
        <v>66XX</v>
      </c>
      <c r="BH256" s="106">
        <f t="shared" si="235"/>
        <v>1.160808614663116</v>
      </c>
      <c r="BI256" s="106">
        <f t="shared" si="236"/>
        <v>1.051534487055233</v>
      </c>
      <c r="BJ256" s="106">
        <f t="shared" si="237"/>
        <v>0.91679946125763745</v>
      </c>
      <c r="BK256" s="106">
        <f t="shared" si="238"/>
        <v>1.00017697252428</v>
      </c>
      <c r="BL256" s="106">
        <f t="shared" si="239"/>
        <v>0.96550881687639933</v>
      </c>
      <c r="BM256" s="109"/>
      <c r="BN256" s="15">
        <f>IF($Z256="NN",VLOOKUP("N",ylfactors,MATCH(BN$7,'Proposed Factors'!$J$3:$P$3,0),FALSE),IF('Query Result 1'!$Y256&lt;49,VLOOKUP("YA",ylfactors,MATCH(BN$7,'Proposed Factors'!$J$3:$P$3,0),FALSE),VLOOKUP("YB",ylfactors,MATCH(BN$7,'Proposed Factors'!$J$3:$P$3,0),FALSE)))</f>
        <v>0.873</v>
      </c>
      <c r="BO256" s="15">
        <f>IF($Z256="NN",VLOOKUP("N",ylfactors,MATCH(BO$7,'Proposed Factors'!$J$3:$P$3,0),FALSE),IF('Query Result 1'!$Y256&lt;49,VLOOKUP("YA",ylfactors,MATCH(BO$7,'Proposed Factors'!$J$3:$P$3,0),FALSE),VLOOKUP("YB",ylfactors,MATCH(BO$7,'Proposed Factors'!$J$3:$P$3,0),FALSE)))</f>
        <v>0.76900000000000002</v>
      </c>
      <c r="BP256" s="15">
        <f>IF($Z256="NN",VLOOKUP("N",ylfactors,MATCH(BP$7,'Proposed Factors'!$J$3:$P$3,0),FALSE),IF('Query Result 1'!$Y256&lt;49,VLOOKUP("YA",ylfactors,MATCH(BP$7,'Proposed Factors'!$J$3:$P$3,0),FALSE),VLOOKUP("YB",ylfactors,MATCH(BP$7,'Proposed Factors'!$J$3:$P$3,0),FALSE)))</f>
        <v>0.95</v>
      </c>
      <c r="BQ256" s="15">
        <f>IF($Z256="NN",VLOOKUP("N",ylfactors,MATCH(BQ$7,'Proposed Factors'!$J$3:$P$3,0),FALSE),IF('Query Result 1'!$Y256&lt;49,VLOOKUP("YA",ylfactors,MATCH(BQ$7,'Proposed Factors'!$J$3:$P$3,0),FALSE),VLOOKUP("YB",ylfactors,MATCH(BQ$7,'Proposed Factors'!$J$3:$P$3,0),FALSE)))</f>
        <v>0.94299999999999995</v>
      </c>
      <c r="BR256" s="15">
        <f>IF($Z256="NN",VLOOKUP("N",ylfactors,MATCH(BR$7,'Proposed Factors'!$J$3:$P$3,0),FALSE),IF('Query Result 1'!$Y256&lt;49,VLOOKUP("YA",ylfactors,MATCH(BR$7,'Proposed Factors'!$J$3:$P$3,0),FALSE),VLOOKUP("YB",ylfactors,MATCH(BR$7,'Proposed Factors'!$J$3:$P$3,0),FALSE)))</f>
        <v>0.78800000000000003</v>
      </c>
      <c r="BS256" s="15"/>
      <c r="BT256" s="15" t="e">
        <f>IF($AA256="NN",1,IF($AA256="YY",VLOOKUP("YY",gsdfactors,MATCH(BT$7,'Proposed Factors'!$J$11:$P$11,0),FALSE),VLOOKUP(CONCATENATE($Z256,$AA256),gsdfactors,MATCH(BT$7,'Proposed Factors'!$J$11:$P$11,0),FALSE)))</f>
        <v>#N/A</v>
      </c>
      <c r="BU256" s="15" t="e">
        <f>IF($AA256="NN",1,IF($AA256="YY",VLOOKUP("YY",gsdfactors,MATCH(BU$7,'Proposed Factors'!$J$11:$P$11,0),FALSE),VLOOKUP(CONCATENATE($Z256,$AA256),gsdfactors,MATCH(BU$7,'Proposed Factors'!$J$11:$P$11,0),FALSE)))</f>
        <v>#N/A</v>
      </c>
      <c r="BV256" s="15" t="e">
        <f>IF($AA256="NN",1,IF($AA256="YY",VLOOKUP("YY",gsdfactors,MATCH(BV$7,'Proposed Factors'!$J$11:$P$11,0),FALSE),VLOOKUP(CONCATENATE($Z256,$AA256),gsdfactors,MATCH(BV$7,'Proposed Factors'!$J$11:$P$11,0),FALSE)))</f>
        <v>#N/A</v>
      </c>
      <c r="BW256" s="15" t="e">
        <f>IF($AA256="NN",1,IF($AA256="YY",VLOOKUP("YY",gsdfactors,MATCH(BW$7,'Proposed Factors'!$J$11:$P$11,0),FALSE),VLOOKUP(CONCATENATE($Z256,$AA256),gsdfactors,MATCH(BW$7,'Proposed Factors'!$J$11:$P$11,0),FALSE)))</f>
        <v>#N/A</v>
      </c>
      <c r="BX256" s="15" t="e">
        <f>IF($AA256="NN",1,IF($AA256="YY",VLOOKUP("YY",gsdfactors,MATCH(BX$7,'Proposed Factors'!$J$11:$P$11,0),FALSE),VLOOKUP(CONCATENATE($Z256,$AA256),gsdfactors,MATCH(BX$7,'Proposed Factors'!$J$11:$P$11,0),FALSE)))</f>
        <v>#N/A</v>
      </c>
      <c r="BZ256" s="55" t="e">
        <f t="shared" si="196"/>
        <v>#N/A</v>
      </c>
      <c r="CA256" s="55" t="e">
        <f t="shared" si="197"/>
        <v>#N/A</v>
      </c>
      <c r="CB256" s="55" t="e">
        <f t="shared" si="198"/>
        <v>#N/A</v>
      </c>
      <c r="CC256" s="55" t="e">
        <f t="shared" si="199"/>
        <v>#N/A</v>
      </c>
      <c r="CD256" s="55" t="e">
        <f t="shared" si="200"/>
        <v>#N/A</v>
      </c>
      <c r="CF256" s="55" t="e">
        <f t="shared" si="201"/>
        <v>#N/A</v>
      </c>
      <c r="CG256" s="55" t="e">
        <f t="shared" si="202"/>
        <v>#N/A</v>
      </c>
      <c r="CH256" s="55" t="e">
        <f t="shared" si="203"/>
        <v>#N/A</v>
      </c>
      <c r="CI256" s="55" t="e">
        <f t="shared" si="204"/>
        <v>#N/A</v>
      </c>
      <c r="CJ256" s="55" t="e">
        <f t="shared" si="205"/>
        <v>#N/A</v>
      </c>
      <c r="CL256" s="55" t="str">
        <f t="shared" si="206"/>
        <v>66FM</v>
      </c>
      <c r="CM256" s="58">
        <f t="shared" si="207"/>
        <v>1.3734791342804953E-3</v>
      </c>
      <c r="CN256" s="58">
        <f t="shared" si="208"/>
        <v>1.9076236938069999E-3</v>
      </c>
      <c r="CO256" s="58">
        <f t="shared" si="209"/>
        <v>1.5010382447902132E-3</v>
      </c>
      <c r="CP256" s="58">
        <f t="shared" si="210"/>
        <v>1.49324874682047E-3</v>
      </c>
      <c r="CQ256" s="58">
        <f t="shared" si="211"/>
        <v>1.3885923931332433E-3</v>
      </c>
      <c r="CR256" s="5">
        <f t="shared" si="240"/>
        <v>1.160808614663116</v>
      </c>
      <c r="CS256" s="5">
        <f t="shared" si="241"/>
        <v>1.051534487055233</v>
      </c>
      <c r="CT256" s="5">
        <f t="shared" si="242"/>
        <v>0.91679946125763745</v>
      </c>
      <c r="CU256" s="5">
        <f t="shared" si="243"/>
        <v>1.00017697252428</v>
      </c>
      <c r="CV256" s="5">
        <f t="shared" si="244"/>
        <v>0.96550881687639933</v>
      </c>
    </row>
    <row r="257" spans="1:100" x14ac:dyDescent="0.25">
      <c r="A257" s="174" t="str">
        <f t="shared" si="212"/>
        <v>NNNN</v>
      </c>
      <c r="B257" s="174" t="str">
        <f t="shared" si="213"/>
        <v>NNNN</v>
      </c>
      <c r="C257" s="29" t="str">
        <f t="shared" si="214"/>
        <v>NN</v>
      </c>
      <c r="D257" s="29" t="str">
        <f t="shared" si="215"/>
        <v>N</v>
      </c>
      <c r="E257" s="29" t="str">
        <f t="shared" si="190"/>
        <v>N</v>
      </c>
      <c r="F257" s="175" t="s">
        <v>5</v>
      </c>
      <c r="G257" s="175" t="s">
        <v>7</v>
      </c>
      <c r="H257" s="175" t="s">
        <v>7</v>
      </c>
      <c r="I257" s="176">
        <v>38</v>
      </c>
      <c r="J257" s="175" t="s">
        <v>9</v>
      </c>
      <c r="K257" s="175" t="s">
        <v>9</v>
      </c>
      <c r="L257" s="176">
        <v>1</v>
      </c>
      <c r="M257" s="176">
        <v>0</v>
      </c>
      <c r="N257" s="176">
        <v>1</v>
      </c>
      <c r="O257" s="176">
        <v>1</v>
      </c>
      <c r="P257" s="176">
        <v>1</v>
      </c>
      <c r="Q257" s="1"/>
      <c r="R257" s="13" t="s">
        <v>322</v>
      </c>
      <c r="S257" s="35">
        <v>1421</v>
      </c>
      <c r="T257" s="35">
        <v>1046</v>
      </c>
      <c r="U257" s="35">
        <v>1317</v>
      </c>
      <c r="V257" s="35">
        <v>1254</v>
      </c>
      <c r="W257" s="35">
        <v>1407</v>
      </c>
      <c r="X257" s="35"/>
      <c r="Y257" s="53">
        <f t="shared" si="216"/>
        <v>66</v>
      </c>
      <c r="Z257" s="52" t="str">
        <f t="shared" si="217"/>
        <v>FS</v>
      </c>
      <c r="AA257" s="52" t="str">
        <f t="shared" si="218"/>
        <v>FS</v>
      </c>
      <c r="AB257" s="1"/>
      <c r="AC257" s="128">
        <f t="shared" si="219"/>
        <v>3.9460449854682243E-4</v>
      </c>
      <c r="AD257" s="128">
        <f t="shared" si="220"/>
        <v>5.0097273003317153E-4</v>
      </c>
      <c r="AE257" s="128">
        <f t="shared" si="221"/>
        <v>4.2150690157541804E-4</v>
      </c>
      <c r="AF257" s="128">
        <f t="shared" si="222"/>
        <v>4.1538019709690978E-4</v>
      </c>
      <c r="AG257" s="128">
        <f t="shared" si="223"/>
        <v>3.9888719827245271E-4</v>
      </c>
      <c r="AI257" s="129">
        <f t="shared" si="249"/>
        <v>1.2529999999999999</v>
      </c>
      <c r="AJ257" s="51">
        <f t="shared" si="249"/>
        <v>1.1240000000000001</v>
      </c>
      <c r="AK257" s="48">
        <f t="shared" si="249"/>
        <v>0.97199999999999998</v>
      </c>
      <c r="AL257" s="51">
        <f t="shared" si="249"/>
        <v>1.0609999999999999</v>
      </c>
      <c r="AM257" s="49">
        <f t="shared" si="249"/>
        <v>1.0149999999999999</v>
      </c>
      <c r="AN257" s="15"/>
      <c r="AO257" s="106">
        <f t="shared" si="191"/>
        <v>1.160808614663116</v>
      </c>
      <c r="AP257" s="106">
        <f t="shared" si="192"/>
        <v>1.051534487055233</v>
      </c>
      <c r="AQ257" s="106">
        <f t="shared" si="193"/>
        <v>0.91679946125763745</v>
      </c>
      <c r="AR257" s="106">
        <f t="shared" si="194"/>
        <v>1.00017697252428</v>
      </c>
      <c r="AS257" s="106">
        <f t="shared" si="195"/>
        <v>0.96550881687639933</v>
      </c>
      <c r="AT257" s="15"/>
      <c r="AU257" s="106">
        <f t="shared" si="230"/>
        <v>0.16080861466311602</v>
      </c>
      <c r="AV257" s="106">
        <f t="shared" si="231"/>
        <v>5.1534487055233003E-2</v>
      </c>
      <c r="AW257" s="106">
        <f t="shared" si="232"/>
        <v>-8.3200538742362551E-2</v>
      </c>
      <c r="AX257" s="106">
        <f t="shared" si="233"/>
        <v>1.7697252427995025E-4</v>
      </c>
      <c r="AY257" s="106">
        <f t="shared" si="234"/>
        <v>-3.4491183123600666E-2</v>
      </c>
      <c r="AZ257" s="15"/>
      <c r="BA257" s="106">
        <f t="shared" si="224"/>
        <v>0.16080861466311602</v>
      </c>
      <c r="BB257" s="106">
        <f t="shared" si="225"/>
        <v>5.1534487055233003E-2</v>
      </c>
      <c r="BC257" s="106">
        <f t="shared" si="226"/>
        <v>-8.3200538742362551E-2</v>
      </c>
      <c r="BD257" s="107">
        <f t="shared" si="227"/>
        <v>1.7697252427995025E-4</v>
      </c>
      <c r="BE257" s="106">
        <f t="shared" si="228"/>
        <v>-3.4491183123600666E-2</v>
      </c>
      <c r="BF257" s="109"/>
      <c r="BG257" s="223" t="str">
        <f t="shared" si="229"/>
        <v>66XX</v>
      </c>
      <c r="BH257" s="106">
        <f t="shared" si="235"/>
        <v>1.160808614663116</v>
      </c>
      <c r="BI257" s="106">
        <f t="shared" si="236"/>
        <v>1.051534487055233</v>
      </c>
      <c r="BJ257" s="106">
        <f t="shared" si="237"/>
        <v>0.91679946125763745</v>
      </c>
      <c r="BK257" s="106">
        <f t="shared" si="238"/>
        <v>1.00017697252428</v>
      </c>
      <c r="BL257" s="106">
        <f t="shared" si="239"/>
        <v>0.96550881687639933</v>
      </c>
      <c r="BM257" s="109"/>
      <c r="BN257" s="15">
        <f>IF($Z257="NN",VLOOKUP("N",ylfactors,MATCH(BN$7,'Proposed Factors'!$J$3:$P$3,0),FALSE),IF('Query Result 1'!$Y257&lt;49,VLOOKUP("YA",ylfactors,MATCH(BN$7,'Proposed Factors'!$J$3:$P$3,0),FALSE),VLOOKUP("YB",ylfactors,MATCH(BN$7,'Proposed Factors'!$J$3:$P$3,0),FALSE)))</f>
        <v>0.873</v>
      </c>
      <c r="BO257" s="15">
        <f>IF($Z257="NN",VLOOKUP("N",ylfactors,MATCH(BO$7,'Proposed Factors'!$J$3:$P$3,0),FALSE),IF('Query Result 1'!$Y257&lt;49,VLOOKUP("YA",ylfactors,MATCH(BO$7,'Proposed Factors'!$J$3:$P$3,0),FALSE),VLOOKUP("YB",ylfactors,MATCH(BO$7,'Proposed Factors'!$J$3:$P$3,0),FALSE)))</f>
        <v>0.76900000000000002</v>
      </c>
      <c r="BP257" s="15">
        <f>IF($Z257="NN",VLOOKUP("N",ylfactors,MATCH(BP$7,'Proposed Factors'!$J$3:$P$3,0),FALSE),IF('Query Result 1'!$Y257&lt;49,VLOOKUP("YA",ylfactors,MATCH(BP$7,'Proposed Factors'!$J$3:$P$3,0),FALSE),VLOOKUP("YB",ylfactors,MATCH(BP$7,'Proposed Factors'!$J$3:$P$3,0),FALSE)))</f>
        <v>0.95</v>
      </c>
      <c r="BQ257" s="15">
        <f>IF($Z257="NN",VLOOKUP("N",ylfactors,MATCH(BQ$7,'Proposed Factors'!$J$3:$P$3,0),FALSE),IF('Query Result 1'!$Y257&lt;49,VLOOKUP("YA",ylfactors,MATCH(BQ$7,'Proposed Factors'!$J$3:$P$3,0),FALSE),VLOOKUP("YB",ylfactors,MATCH(BQ$7,'Proposed Factors'!$J$3:$P$3,0),FALSE)))</f>
        <v>0.94299999999999995</v>
      </c>
      <c r="BR257" s="15">
        <f>IF($Z257="NN",VLOOKUP("N",ylfactors,MATCH(BR$7,'Proposed Factors'!$J$3:$P$3,0),FALSE),IF('Query Result 1'!$Y257&lt;49,VLOOKUP("YA",ylfactors,MATCH(BR$7,'Proposed Factors'!$J$3:$P$3,0),FALSE),VLOOKUP("YB",ylfactors,MATCH(BR$7,'Proposed Factors'!$J$3:$P$3,0),FALSE)))</f>
        <v>0.78800000000000003</v>
      </c>
      <c r="BS257" s="15"/>
      <c r="BT257" s="15" t="e">
        <f>IF($AA257="NN",1,IF($AA257="YY",VLOOKUP("YY",gsdfactors,MATCH(BT$7,'Proposed Factors'!$J$11:$P$11,0),FALSE),VLOOKUP(CONCATENATE($Z257,$AA257),gsdfactors,MATCH(BT$7,'Proposed Factors'!$J$11:$P$11,0),FALSE)))</f>
        <v>#N/A</v>
      </c>
      <c r="BU257" s="15" t="e">
        <f>IF($AA257="NN",1,IF($AA257="YY",VLOOKUP("YY",gsdfactors,MATCH(BU$7,'Proposed Factors'!$J$11:$P$11,0),FALSE),VLOOKUP(CONCATENATE($Z257,$AA257),gsdfactors,MATCH(BU$7,'Proposed Factors'!$J$11:$P$11,0),FALSE)))</f>
        <v>#N/A</v>
      </c>
      <c r="BV257" s="15" t="e">
        <f>IF($AA257="NN",1,IF($AA257="YY",VLOOKUP("YY",gsdfactors,MATCH(BV$7,'Proposed Factors'!$J$11:$P$11,0),FALSE),VLOOKUP(CONCATENATE($Z257,$AA257),gsdfactors,MATCH(BV$7,'Proposed Factors'!$J$11:$P$11,0),FALSE)))</f>
        <v>#N/A</v>
      </c>
      <c r="BW257" s="15" t="e">
        <f>IF($AA257="NN",1,IF($AA257="YY",VLOOKUP("YY",gsdfactors,MATCH(BW$7,'Proposed Factors'!$J$11:$P$11,0),FALSE),VLOOKUP(CONCATENATE($Z257,$AA257),gsdfactors,MATCH(BW$7,'Proposed Factors'!$J$11:$P$11,0),FALSE)))</f>
        <v>#N/A</v>
      </c>
      <c r="BX257" s="15" t="e">
        <f>IF($AA257="NN",1,IF($AA257="YY",VLOOKUP("YY",gsdfactors,MATCH(BX$7,'Proposed Factors'!$J$11:$P$11,0),FALSE),VLOOKUP(CONCATENATE($Z257,$AA257),gsdfactors,MATCH(BX$7,'Proposed Factors'!$J$11:$P$11,0),FALSE)))</f>
        <v>#N/A</v>
      </c>
      <c r="BZ257" s="55" t="e">
        <f t="shared" si="196"/>
        <v>#N/A</v>
      </c>
      <c r="CA257" s="55" t="e">
        <f t="shared" si="197"/>
        <v>#N/A</v>
      </c>
      <c r="CB257" s="55" t="e">
        <f t="shared" si="198"/>
        <v>#N/A</v>
      </c>
      <c r="CC257" s="55" t="e">
        <f t="shared" si="199"/>
        <v>#N/A</v>
      </c>
      <c r="CD257" s="55" t="e">
        <f t="shared" si="200"/>
        <v>#N/A</v>
      </c>
      <c r="CF257" s="55" t="e">
        <f t="shared" si="201"/>
        <v>#N/A</v>
      </c>
      <c r="CG257" s="55" t="e">
        <f t="shared" si="202"/>
        <v>#N/A</v>
      </c>
      <c r="CH257" s="55" t="e">
        <f t="shared" si="203"/>
        <v>#N/A</v>
      </c>
      <c r="CI257" s="55" t="e">
        <f t="shared" si="204"/>
        <v>#N/A</v>
      </c>
      <c r="CJ257" s="55" t="e">
        <f t="shared" si="205"/>
        <v>#N/A</v>
      </c>
      <c r="CL257" s="55" t="str">
        <f t="shared" si="206"/>
        <v>66FS</v>
      </c>
      <c r="CM257" s="58">
        <f t="shared" si="207"/>
        <v>3.9460449854682243E-4</v>
      </c>
      <c r="CN257" s="58">
        <f t="shared" si="208"/>
        <v>5.0097273003317153E-4</v>
      </c>
      <c r="CO257" s="58">
        <f t="shared" si="209"/>
        <v>4.2150690157541804E-4</v>
      </c>
      <c r="CP257" s="58">
        <f t="shared" si="210"/>
        <v>4.1538019709690978E-4</v>
      </c>
      <c r="CQ257" s="58">
        <f t="shared" si="211"/>
        <v>3.9888719827245271E-4</v>
      </c>
      <c r="CR257" s="5">
        <f t="shared" si="240"/>
        <v>1.160808614663116</v>
      </c>
      <c r="CS257" s="5">
        <f t="shared" si="241"/>
        <v>1.051534487055233</v>
      </c>
      <c r="CT257" s="5">
        <f t="shared" si="242"/>
        <v>0.91679946125763745</v>
      </c>
      <c r="CU257" s="5">
        <f t="shared" si="243"/>
        <v>1.00017697252428</v>
      </c>
      <c r="CV257" s="5">
        <f t="shared" si="244"/>
        <v>0.96550881687639933</v>
      </c>
    </row>
    <row r="258" spans="1:100" x14ac:dyDescent="0.25">
      <c r="A258" s="174" t="str">
        <f t="shared" si="212"/>
        <v>NNNN</v>
      </c>
      <c r="B258" s="174" t="str">
        <f t="shared" si="213"/>
        <v>NNNN</v>
      </c>
      <c r="C258" s="29" t="str">
        <f t="shared" si="214"/>
        <v>NN</v>
      </c>
      <c r="D258" s="29" t="str">
        <f t="shared" si="215"/>
        <v>N</v>
      </c>
      <c r="E258" s="29" t="str">
        <f t="shared" si="190"/>
        <v>N</v>
      </c>
      <c r="F258" s="175" t="s">
        <v>5</v>
      </c>
      <c r="G258" s="175" t="s">
        <v>7</v>
      </c>
      <c r="H258" s="175" t="s">
        <v>7</v>
      </c>
      <c r="I258" s="176">
        <v>39</v>
      </c>
      <c r="J258" s="175" t="s">
        <v>5</v>
      </c>
      <c r="K258" s="175" t="s">
        <v>5</v>
      </c>
      <c r="L258" s="176">
        <v>8111</v>
      </c>
      <c r="M258" s="176">
        <v>4529</v>
      </c>
      <c r="N258" s="176">
        <v>6786</v>
      </c>
      <c r="O258" s="176">
        <v>6358</v>
      </c>
      <c r="P258" s="176">
        <v>7918</v>
      </c>
      <c r="Q258" s="1"/>
      <c r="R258" s="13" t="s">
        <v>406</v>
      </c>
      <c r="S258" s="35">
        <v>5524</v>
      </c>
      <c r="T258" s="35">
        <v>4275</v>
      </c>
      <c r="U258" s="35">
        <v>5007</v>
      </c>
      <c r="V258" s="35">
        <v>4766</v>
      </c>
      <c r="W258" s="35">
        <v>5428</v>
      </c>
      <c r="X258" s="35"/>
      <c r="Y258" s="53">
        <f t="shared" si="216"/>
        <v>66</v>
      </c>
      <c r="Z258" s="52" t="str">
        <f t="shared" si="217"/>
        <v>MM</v>
      </c>
      <c r="AA258" s="52" t="str">
        <f t="shared" si="218"/>
        <v>MM</v>
      </c>
      <c r="AB258" s="1"/>
      <c r="AC258" s="128">
        <f t="shared" si="219"/>
        <v>1.5339868050476052E-3</v>
      </c>
      <c r="AD258" s="128">
        <f t="shared" si="220"/>
        <v>2.0474745897627227E-3</v>
      </c>
      <c r="AE258" s="128">
        <f t="shared" si="221"/>
        <v>1.6024943479028991E-3</v>
      </c>
      <c r="AF258" s="128">
        <f t="shared" si="222"/>
        <v>1.578709744309308E-3</v>
      </c>
      <c r="AG258" s="128">
        <f t="shared" si="223"/>
        <v>1.5388484095400664E-3</v>
      </c>
      <c r="AI258" s="129">
        <f t="shared" ref="AI258:AM267" si="250">IFERROR(IF($Z258="NN",VLOOKUP(CONCATENATE(AI$7,"NNXXX"),bdfactors,8,FALSE),VLOOKUP(CONCATENATE(AI$7,$Y258,$Z258),bdfactors,8,FALSE)),VLOOKUP(CONCATENATE(AI$7,$Y258,"XX"),bdfactors,8,FALSE))</f>
        <v>1.2529999999999999</v>
      </c>
      <c r="AJ258" s="51">
        <f t="shared" si="250"/>
        <v>1.1240000000000001</v>
      </c>
      <c r="AK258" s="48">
        <f t="shared" si="250"/>
        <v>0.97199999999999998</v>
      </c>
      <c r="AL258" s="51">
        <f t="shared" si="250"/>
        <v>1.0609999999999999</v>
      </c>
      <c r="AM258" s="49">
        <f t="shared" si="250"/>
        <v>1.0149999999999999</v>
      </c>
      <c r="AN258" s="15"/>
      <c r="AO258" s="106">
        <f t="shared" si="191"/>
        <v>1.160808614663116</v>
      </c>
      <c r="AP258" s="106">
        <f t="shared" si="192"/>
        <v>1.051534487055233</v>
      </c>
      <c r="AQ258" s="106">
        <f t="shared" si="193"/>
        <v>0.91679946125763745</v>
      </c>
      <c r="AR258" s="106">
        <f t="shared" si="194"/>
        <v>1.00017697252428</v>
      </c>
      <c r="AS258" s="106">
        <f t="shared" si="195"/>
        <v>0.96550881687639933</v>
      </c>
      <c r="AT258" s="15"/>
      <c r="AU258" s="106">
        <f t="shared" si="230"/>
        <v>0.16080861466311602</v>
      </c>
      <c r="AV258" s="106">
        <f t="shared" si="231"/>
        <v>5.1534487055233003E-2</v>
      </c>
      <c r="AW258" s="106">
        <f t="shared" si="232"/>
        <v>-8.3200538742362551E-2</v>
      </c>
      <c r="AX258" s="106">
        <f t="shared" si="233"/>
        <v>1.7697252427995025E-4</v>
      </c>
      <c r="AY258" s="106">
        <f t="shared" si="234"/>
        <v>-3.4491183123600666E-2</v>
      </c>
      <c r="AZ258" s="15"/>
      <c r="BA258" s="106">
        <f t="shared" si="224"/>
        <v>0.16080861466311602</v>
      </c>
      <c r="BB258" s="106">
        <f t="shared" si="225"/>
        <v>5.1534487055233003E-2</v>
      </c>
      <c r="BC258" s="106">
        <f t="shared" si="226"/>
        <v>-8.3200538742362551E-2</v>
      </c>
      <c r="BD258" s="107">
        <f t="shared" si="227"/>
        <v>1.7697252427995025E-4</v>
      </c>
      <c r="BE258" s="106">
        <f t="shared" si="228"/>
        <v>-3.4491183123600666E-2</v>
      </c>
      <c r="BF258" s="109"/>
      <c r="BG258" s="223" t="str">
        <f t="shared" si="229"/>
        <v>66XX</v>
      </c>
      <c r="BH258" s="106">
        <f t="shared" si="235"/>
        <v>1.160808614663116</v>
      </c>
      <c r="BI258" s="106">
        <f t="shared" si="236"/>
        <v>1.051534487055233</v>
      </c>
      <c r="BJ258" s="106">
        <f t="shared" si="237"/>
        <v>0.91679946125763745</v>
      </c>
      <c r="BK258" s="106">
        <f t="shared" si="238"/>
        <v>1.00017697252428</v>
      </c>
      <c r="BL258" s="106">
        <f t="shared" si="239"/>
        <v>0.96550881687639933</v>
      </c>
      <c r="BM258" s="109"/>
      <c r="BN258" s="15">
        <f>IF($Z258="NN",VLOOKUP("N",ylfactors,MATCH(BN$7,'Proposed Factors'!$J$3:$P$3,0),FALSE),IF('Query Result 1'!$Y258&lt;49,VLOOKUP("YA",ylfactors,MATCH(BN$7,'Proposed Factors'!$J$3:$P$3,0),FALSE),VLOOKUP("YB",ylfactors,MATCH(BN$7,'Proposed Factors'!$J$3:$P$3,0),FALSE)))</f>
        <v>0.873</v>
      </c>
      <c r="BO258" s="15">
        <f>IF($Z258="NN",VLOOKUP("N",ylfactors,MATCH(BO$7,'Proposed Factors'!$J$3:$P$3,0),FALSE),IF('Query Result 1'!$Y258&lt;49,VLOOKUP("YA",ylfactors,MATCH(BO$7,'Proposed Factors'!$J$3:$P$3,0),FALSE),VLOOKUP("YB",ylfactors,MATCH(BO$7,'Proposed Factors'!$J$3:$P$3,0),FALSE)))</f>
        <v>0.76900000000000002</v>
      </c>
      <c r="BP258" s="15">
        <f>IF($Z258="NN",VLOOKUP("N",ylfactors,MATCH(BP$7,'Proposed Factors'!$J$3:$P$3,0),FALSE),IF('Query Result 1'!$Y258&lt;49,VLOOKUP("YA",ylfactors,MATCH(BP$7,'Proposed Factors'!$J$3:$P$3,0),FALSE),VLOOKUP("YB",ylfactors,MATCH(BP$7,'Proposed Factors'!$J$3:$P$3,0),FALSE)))</f>
        <v>0.95</v>
      </c>
      <c r="BQ258" s="15">
        <f>IF($Z258="NN",VLOOKUP("N",ylfactors,MATCH(BQ$7,'Proposed Factors'!$J$3:$P$3,0),FALSE),IF('Query Result 1'!$Y258&lt;49,VLOOKUP("YA",ylfactors,MATCH(BQ$7,'Proposed Factors'!$J$3:$P$3,0),FALSE),VLOOKUP("YB",ylfactors,MATCH(BQ$7,'Proposed Factors'!$J$3:$P$3,0),FALSE)))</f>
        <v>0.94299999999999995</v>
      </c>
      <c r="BR258" s="15">
        <f>IF($Z258="NN",VLOOKUP("N",ylfactors,MATCH(BR$7,'Proposed Factors'!$J$3:$P$3,0),FALSE),IF('Query Result 1'!$Y258&lt;49,VLOOKUP("YA",ylfactors,MATCH(BR$7,'Proposed Factors'!$J$3:$P$3,0),FALSE),VLOOKUP("YB",ylfactors,MATCH(BR$7,'Proposed Factors'!$J$3:$P$3,0),FALSE)))</f>
        <v>0.78800000000000003</v>
      </c>
      <c r="BS258" s="15"/>
      <c r="BT258" s="15" t="e">
        <f>IF($AA258="NN",1,IF($AA258="YY",VLOOKUP("YY",gsdfactors,MATCH(BT$7,'Proposed Factors'!$J$11:$P$11,0),FALSE),VLOOKUP(CONCATENATE($Z258,$AA258),gsdfactors,MATCH(BT$7,'Proposed Factors'!$J$11:$P$11,0),FALSE)))</f>
        <v>#N/A</v>
      </c>
      <c r="BU258" s="15" t="e">
        <f>IF($AA258="NN",1,IF($AA258="YY",VLOOKUP("YY",gsdfactors,MATCH(BU$7,'Proposed Factors'!$J$11:$P$11,0),FALSE),VLOOKUP(CONCATENATE($Z258,$AA258),gsdfactors,MATCH(BU$7,'Proposed Factors'!$J$11:$P$11,0),FALSE)))</f>
        <v>#N/A</v>
      </c>
      <c r="BV258" s="15" t="e">
        <f>IF($AA258="NN",1,IF($AA258="YY",VLOOKUP("YY",gsdfactors,MATCH(BV$7,'Proposed Factors'!$J$11:$P$11,0),FALSE),VLOOKUP(CONCATENATE($Z258,$AA258),gsdfactors,MATCH(BV$7,'Proposed Factors'!$J$11:$P$11,0),FALSE)))</f>
        <v>#N/A</v>
      </c>
      <c r="BW258" s="15" t="e">
        <f>IF($AA258="NN",1,IF($AA258="YY",VLOOKUP("YY",gsdfactors,MATCH(BW$7,'Proposed Factors'!$J$11:$P$11,0),FALSE),VLOOKUP(CONCATENATE($Z258,$AA258),gsdfactors,MATCH(BW$7,'Proposed Factors'!$J$11:$P$11,0),FALSE)))</f>
        <v>#N/A</v>
      </c>
      <c r="BX258" s="15" t="e">
        <f>IF($AA258="NN",1,IF($AA258="YY",VLOOKUP("YY",gsdfactors,MATCH(BX$7,'Proposed Factors'!$J$11:$P$11,0),FALSE),VLOOKUP(CONCATENATE($Z258,$AA258),gsdfactors,MATCH(BX$7,'Proposed Factors'!$J$11:$P$11,0),FALSE)))</f>
        <v>#N/A</v>
      </c>
      <c r="BZ258" s="55" t="e">
        <f t="shared" si="196"/>
        <v>#N/A</v>
      </c>
      <c r="CA258" s="55" t="e">
        <f t="shared" si="197"/>
        <v>#N/A</v>
      </c>
      <c r="CB258" s="55" t="e">
        <f t="shared" si="198"/>
        <v>#N/A</v>
      </c>
      <c r="CC258" s="55" t="e">
        <f t="shared" si="199"/>
        <v>#N/A</v>
      </c>
      <c r="CD258" s="55" t="e">
        <f t="shared" si="200"/>
        <v>#N/A</v>
      </c>
      <c r="CF258" s="55" t="e">
        <f t="shared" si="201"/>
        <v>#N/A</v>
      </c>
      <c r="CG258" s="55" t="e">
        <f t="shared" si="202"/>
        <v>#N/A</v>
      </c>
      <c r="CH258" s="55" t="e">
        <f t="shared" si="203"/>
        <v>#N/A</v>
      </c>
      <c r="CI258" s="55" t="e">
        <f t="shared" si="204"/>
        <v>#N/A</v>
      </c>
      <c r="CJ258" s="55" t="e">
        <f t="shared" si="205"/>
        <v>#N/A</v>
      </c>
      <c r="CL258" s="55" t="str">
        <f t="shared" si="206"/>
        <v>66MM</v>
      </c>
      <c r="CM258" s="58">
        <f t="shared" si="207"/>
        <v>1.5339868050476052E-3</v>
      </c>
      <c r="CN258" s="58">
        <f t="shared" si="208"/>
        <v>2.0474745897627227E-3</v>
      </c>
      <c r="CO258" s="58">
        <f t="shared" si="209"/>
        <v>1.6024943479028991E-3</v>
      </c>
      <c r="CP258" s="58">
        <f t="shared" si="210"/>
        <v>1.578709744309308E-3</v>
      </c>
      <c r="CQ258" s="58">
        <f t="shared" si="211"/>
        <v>1.5388484095400664E-3</v>
      </c>
      <c r="CR258" s="5">
        <f t="shared" si="240"/>
        <v>1.160808614663116</v>
      </c>
      <c r="CS258" s="5">
        <f t="shared" si="241"/>
        <v>1.051534487055233</v>
      </c>
      <c r="CT258" s="5">
        <f t="shared" si="242"/>
        <v>0.91679946125763745</v>
      </c>
      <c r="CU258" s="5">
        <f t="shared" si="243"/>
        <v>1.00017697252428</v>
      </c>
      <c r="CV258" s="5">
        <f t="shared" si="244"/>
        <v>0.96550881687639933</v>
      </c>
    </row>
    <row r="259" spans="1:100" x14ac:dyDescent="0.25">
      <c r="A259" s="174" t="str">
        <f t="shared" si="212"/>
        <v>NNNN</v>
      </c>
      <c r="B259" s="174" t="str">
        <f t="shared" si="213"/>
        <v>NNNN</v>
      </c>
      <c r="C259" s="29" t="str">
        <f t="shared" si="214"/>
        <v>NN</v>
      </c>
      <c r="D259" s="29" t="str">
        <f t="shared" si="215"/>
        <v>N</v>
      </c>
      <c r="E259" s="29" t="str">
        <f t="shared" si="190"/>
        <v>N</v>
      </c>
      <c r="F259" s="175" t="s">
        <v>5</v>
      </c>
      <c r="G259" s="175" t="s">
        <v>7</v>
      </c>
      <c r="H259" s="175" t="s">
        <v>7</v>
      </c>
      <c r="I259" s="176">
        <v>40</v>
      </c>
      <c r="J259" s="175" t="s">
        <v>5</v>
      </c>
      <c r="K259" s="175" t="s">
        <v>5</v>
      </c>
      <c r="L259" s="176">
        <v>7974</v>
      </c>
      <c r="M259" s="176">
        <v>4496</v>
      </c>
      <c r="N259" s="176">
        <v>6625</v>
      </c>
      <c r="O259" s="176">
        <v>6218</v>
      </c>
      <c r="P259" s="176">
        <v>7774</v>
      </c>
      <c r="Q259" s="1"/>
      <c r="R259" s="13" t="s">
        <v>490</v>
      </c>
      <c r="S259" s="35">
        <v>855</v>
      </c>
      <c r="T259" s="35">
        <v>567</v>
      </c>
      <c r="U259" s="35">
        <v>730</v>
      </c>
      <c r="V259" s="35">
        <v>676</v>
      </c>
      <c r="W259" s="35">
        <v>828</v>
      </c>
      <c r="X259" s="35"/>
      <c r="Y259" s="53">
        <f t="shared" si="216"/>
        <v>66</v>
      </c>
      <c r="Z259" s="52" t="str">
        <f t="shared" si="217"/>
        <v>MS</v>
      </c>
      <c r="AA259" s="52" t="str">
        <f t="shared" si="218"/>
        <v>MS</v>
      </c>
      <c r="AB259" s="1"/>
      <c r="AC259" s="128">
        <f t="shared" si="219"/>
        <v>2.3742916696518871E-4</v>
      </c>
      <c r="AD259" s="128">
        <f t="shared" si="220"/>
        <v>2.7155978769484532E-4</v>
      </c>
      <c r="AE259" s="128">
        <f t="shared" si="221"/>
        <v>2.3363708287779436E-4</v>
      </c>
      <c r="AF259" s="128">
        <f t="shared" si="222"/>
        <v>2.2392106318780782E-4</v>
      </c>
      <c r="AG259" s="128">
        <f t="shared" si="223"/>
        <v>2.3473958789594233E-4</v>
      </c>
      <c r="AI259" s="129">
        <f t="shared" si="250"/>
        <v>1.2529999999999999</v>
      </c>
      <c r="AJ259" s="51">
        <f t="shared" si="250"/>
        <v>1.1240000000000001</v>
      </c>
      <c r="AK259" s="48">
        <f t="shared" si="250"/>
        <v>0.97199999999999998</v>
      </c>
      <c r="AL259" s="51">
        <f t="shared" si="250"/>
        <v>1.0609999999999999</v>
      </c>
      <c r="AM259" s="49">
        <f t="shared" si="250"/>
        <v>1.0149999999999999</v>
      </c>
      <c r="AN259" s="15"/>
      <c r="AO259" s="106">
        <f t="shared" si="191"/>
        <v>1.160808614663116</v>
      </c>
      <c r="AP259" s="106">
        <f t="shared" si="192"/>
        <v>1.051534487055233</v>
      </c>
      <c r="AQ259" s="106">
        <f t="shared" si="193"/>
        <v>0.91679946125763745</v>
      </c>
      <c r="AR259" s="106">
        <f t="shared" si="194"/>
        <v>1.00017697252428</v>
      </c>
      <c r="AS259" s="106">
        <f t="shared" si="195"/>
        <v>0.96550881687639933</v>
      </c>
      <c r="AT259" s="15"/>
      <c r="AU259" s="106">
        <f t="shared" si="230"/>
        <v>0.16080861466311602</v>
      </c>
      <c r="AV259" s="106">
        <f t="shared" si="231"/>
        <v>5.1534487055233003E-2</v>
      </c>
      <c r="AW259" s="106">
        <f t="shared" si="232"/>
        <v>-8.3200538742362551E-2</v>
      </c>
      <c r="AX259" s="106">
        <f t="shared" si="233"/>
        <v>1.7697252427995025E-4</v>
      </c>
      <c r="AY259" s="106">
        <f t="shared" si="234"/>
        <v>-3.4491183123600666E-2</v>
      </c>
      <c r="AZ259" s="15"/>
      <c r="BA259" s="106">
        <f t="shared" si="224"/>
        <v>0.16080861466311602</v>
      </c>
      <c r="BB259" s="106">
        <f t="shared" si="225"/>
        <v>5.1534487055233003E-2</v>
      </c>
      <c r="BC259" s="106">
        <f t="shared" si="226"/>
        <v>-8.3200538742362551E-2</v>
      </c>
      <c r="BD259" s="107">
        <f t="shared" si="227"/>
        <v>1.7697252427995025E-4</v>
      </c>
      <c r="BE259" s="106">
        <f t="shared" si="228"/>
        <v>-3.4491183123600666E-2</v>
      </c>
      <c r="BF259" s="109"/>
      <c r="BG259" s="223" t="str">
        <f t="shared" si="229"/>
        <v>66XX</v>
      </c>
      <c r="BH259" s="106">
        <f t="shared" si="235"/>
        <v>1.160808614663116</v>
      </c>
      <c r="BI259" s="106">
        <f t="shared" si="236"/>
        <v>1.051534487055233</v>
      </c>
      <c r="BJ259" s="106">
        <f t="shared" si="237"/>
        <v>0.91679946125763745</v>
      </c>
      <c r="BK259" s="106">
        <f t="shared" si="238"/>
        <v>1.00017697252428</v>
      </c>
      <c r="BL259" s="106">
        <f t="shared" si="239"/>
        <v>0.96550881687639933</v>
      </c>
      <c r="BM259" s="109"/>
      <c r="BN259" s="15">
        <f>IF($Z259="NN",VLOOKUP("N",ylfactors,MATCH(BN$7,'Proposed Factors'!$J$3:$P$3,0),FALSE),IF('Query Result 1'!$Y259&lt;49,VLOOKUP("YA",ylfactors,MATCH(BN$7,'Proposed Factors'!$J$3:$P$3,0),FALSE),VLOOKUP("YB",ylfactors,MATCH(BN$7,'Proposed Factors'!$J$3:$P$3,0),FALSE)))</f>
        <v>0.873</v>
      </c>
      <c r="BO259" s="15">
        <f>IF($Z259="NN",VLOOKUP("N",ylfactors,MATCH(BO$7,'Proposed Factors'!$J$3:$P$3,0),FALSE),IF('Query Result 1'!$Y259&lt;49,VLOOKUP("YA",ylfactors,MATCH(BO$7,'Proposed Factors'!$J$3:$P$3,0),FALSE),VLOOKUP("YB",ylfactors,MATCH(BO$7,'Proposed Factors'!$J$3:$P$3,0),FALSE)))</f>
        <v>0.76900000000000002</v>
      </c>
      <c r="BP259" s="15">
        <f>IF($Z259="NN",VLOOKUP("N",ylfactors,MATCH(BP$7,'Proposed Factors'!$J$3:$P$3,0),FALSE),IF('Query Result 1'!$Y259&lt;49,VLOOKUP("YA",ylfactors,MATCH(BP$7,'Proposed Factors'!$J$3:$P$3,0),FALSE),VLOOKUP("YB",ylfactors,MATCH(BP$7,'Proposed Factors'!$J$3:$P$3,0),FALSE)))</f>
        <v>0.95</v>
      </c>
      <c r="BQ259" s="15">
        <f>IF($Z259="NN",VLOOKUP("N",ylfactors,MATCH(BQ$7,'Proposed Factors'!$J$3:$P$3,0),FALSE),IF('Query Result 1'!$Y259&lt;49,VLOOKUP("YA",ylfactors,MATCH(BQ$7,'Proposed Factors'!$J$3:$P$3,0),FALSE),VLOOKUP("YB",ylfactors,MATCH(BQ$7,'Proposed Factors'!$J$3:$P$3,0),FALSE)))</f>
        <v>0.94299999999999995</v>
      </c>
      <c r="BR259" s="15">
        <f>IF($Z259="NN",VLOOKUP("N",ylfactors,MATCH(BR$7,'Proposed Factors'!$J$3:$P$3,0),FALSE),IF('Query Result 1'!$Y259&lt;49,VLOOKUP("YA",ylfactors,MATCH(BR$7,'Proposed Factors'!$J$3:$P$3,0),FALSE),VLOOKUP("YB",ylfactors,MATCH(BR$7,'Proposed Factors'!$J$3:$P$3,0),FALSE)))</f>
        <v>0.78800000000000003</v>
      </c>
      <c r="BS259" s="15"/>
      <c r="BT259" s="15" t="e">
        <f>IF($AA259="NN",1,IF($AA259="YY",VLOOKUP("YY",gsdfactors,MATCH(BT$7,'Proposed Factors'!$J$11:$P$11,0),FALSE),VLOOKUP(CONCATENATE($Z259,$AA259),gsdfactors,MATCH(BT$7,'Proposed Factors'!$J$11:$P$11,0),FALSE)))</f>
        <v>#N/A</v>
      </c>
      <c r="BU259" s="15" t="e">
        <f>IF($AA259="NN",1,IF($AA259="YY",VLOOKUP("YY",gsdfactors,MATCH(BU$7,'Proposed Factors'!$J$11:$P$11,0),FALSE),VLOOKUP(CONCATENATE($Z259,$AA259),gsdfactors,MATCH(BU$7,'Proposed Factors'!$J$11:$P$11,0),FALSE)))</f>
        <v>#N/A</v>
      </c>
      <c r="BV259" s="15" t="e">
        <f>IF($AA259="NN",1,IF($AA259="YY",VLOOKUP("YY",gsdfactors,MATCH(BV$7,'Proposed Factors'!$J$11:$P$11,0),FALSE),VLOOKUP(CONCATENATE($Z259,$AA259),gsdfactors,MATCH(BV$7,'Proposed Factors'!$J$11:$P$11,0),FALSE)))</f>
        <v>#N/A</v>
      </c>
      <c r="BW259" s="15" t="e">
        <f>IF($AA259="NN",1,IF($AA259="YY",VLOOKUP("YY",gsdfactors,MATCH(BW$7,'Proposed Factors'!$J$11:$P$11,0),FALSE),VLOOKUP(CONCATENATE($Z259,$AA259),gsdfactors,MATCH(BW$7,'Proposed Factors'!$J$11:$P$11,0),FALSE)))</f>
        <v>#N/A</v>
      </c>
      <c r="BX259" s="15" t="e">
        <f>IF($AA259="NN",1,IF($AA259="YY",VLOOKUP("YY",gsdfactors,MATCH(BX$7,'Proposed Factors'!$J$11:$P$11,0),FALSE),VLOOKUP(CONCATENATE($Z259,$AA259),gsdfactors,MATCH(BX$7,'Proposed Factors'!$J$11:$P$11,0),FALSE)))</f>
        <v>#N/A</v>
      </c>
      <c r="BZ259" s="55" t="e">
        <f t="shared" si="196"/>
        <v>#N/A</v>
      </c>
      <c r="CA259" s="55" t="e">
        <f t="shared" si="197"/>
        <v>#N/A</v>
      </c>
      <c r="CB259" s="55" t="e">
        <f t="shared" si="198"/>
        <v>#N/A</v>
      </c>
      <c r="CC259" s="55" t="e">
        <f t="shared" si="199"/>
        <v>#N/A</v>
      </c>
      <c r="CD259" s="55" t="e">
        <f t="shared" si="200"/>
        <v>#N/A</v>
      </c>
      <c r="CF259" s="55" t="e">
        <f t="shared" si="201"/>
        <v>#N/A</v>
      </c>
      <c r="CG259" s="55" t="e">
        <f t="shared" si="202"/>
        <v>#N/A</v>
      </c>
      <c r="CH259" s="55" t="e">
        <f t="shared" si="203"/>
        <v>#N/A</v>
      </c>
      <c r="CI259" s="55" t="e">
        <f t="shared" si="204"/>
        <v>#N/A</v>
      </c>
      <c r="CJ259" s="55" t="e">
        <f t="shared" si="205"/>
        <v>#N/A</v>
      </c>
      <c r="CL259" s="55" t="str">
        <f t="shared" si="206"/>
        <v>66MS</v>
      </c>
      <c r="CM259" s="58">
        <f t="shared" si="207"/>
        <v>2.3742916696518871E-4</v>
      </c>
      <c r="CN259" s="58">
        <f t="shared" si="208"/>
        <v>2.7155978769484532E-4</v>
      </c>
      <c r="CO259" s="58">
        <f t="shared" si="209"/>
        <v>2.3363708287779436E-4</v>
      </c>
      <c r="CP259" s="58">
        <f t="shared" si="210"/>
        <v>2.2392106318780782E-4</v>
      </c>
      <c r="CQ259" s="58">
        <f t="shared" si="211"/>
        <v>2.3473958789594233E-4</v>
      </c>
      <c r="CR259" s="5">
        <f t="shared" si="240"/>
        <v>1.160808614663116</v>
      </c>
      <c r="CS259" s="5">
        <f t="shared" si="241"/>
        <v>1.051534487055233</v>
      </c>
      <c r="CT259" s="5">
        <f t="shared" si="242"/>
        <v>0.91679946125763745</v>
      </c>
      <c r="CU259" s="5">
        <f t="shared" si="243"/>
        <v>1.00017697252428</v>
      </c>
      <c r="CV259" s="5">
        <f t="shared" si="244"/>
        <v>0.96550881687639933</v>
      </c>
    </row>
    <row r="260" spans="1:100" x14ac:dyDescent="0.25">
      <c r="A260" s="174" t="str">
        <f t="shared" si="212"/>
        <v>NNNN</v>
      </c>
      <c r="B260" s="174" t="str">
        <f t="shared" si="213"/>
        <v>NNNN</v>
      </c>
      <c r="C260" s="29" t="str">
        <f t="shared" si="214"/>
        <v>NN</v>
      </c>
      <c r="D260" s="29" t="str">
        <f t="shared" si="215"/>
        <v>N</v>
      </c>
      <c r="E260" s="29" t="str">
        <f t="shared" si="190"/>
        <v>N</v>
      </c>
      <c r="F260" s="175" t="s">
        <v>5</v>
      </c>
      <c r="G260" s="175" t="s">
        <v>7</v>
      </c>
      <c r="H260" s="175" t="s">
        <v>7</v>
      </c>
      <c r="I260" s="176">
        <v>41</v>
      </c>
      <c r="J260" s="175" t="s">
        <v>5</v>
      </c>
      <c r="K260" s="175" t="s">
        <v>5</v>
      </c>
      <c r="L260" s="176">
        <v>7932</v>
      </c>
      <c r="M260" s="176">
        <v>4631</v>
      </c>
      <c r="N260" s="176">
        <v>6707</v>
      </c>
      <c r="O260" s="176">
        <v>6269</v>
      </c>
      <c r="P260" s="176">
        <v>7748</v>
      </c>
      <c r="Q260" s="1"/>
      <c r="R260" s="13" t="s">
        <v>239</v>
      </c>
      <c r="S260" s="35">
        <v>4313</v>
      </c>
      <c r="T260" s="35">
        <v>3455</v>
      </c>
      <c r="U260" s="35">
        <v>4078</v>
      </c>
      <c r="V260" s="35">
        <v>3927</v>
      </c>
      <c r="W260" s="35">
        <v>4278</v>
      </c>
      <c r="X260" s="35"/>
      <c r="Y260" s="53">
        <f t="shared" si="216"/>
        <v>67</v>
      </c>
      <c r="Z260" s="52" t="str">
        <f t="shared" si="217"/>
        <v>FM</v>
      </c>
      <c r="AA260" s="52" t="str">
        <f t="shared" si="218"/>
        <v>FM</v>
      </c>
      <c r="AB260" s="1"/>
      <c r="AC260" s="128">
        <f t="shared" si="219"/>
        <v>1.1976982422466187E-3</v>
      </c>
      <c r="AD260" s="128">
        <f t="shared" si="220"/>
        <v>1.6547426216678848E-3</v>
      </c>
      <c r="AE260" s="128">
        <f t="shared" si="221"/>
        <v>1.3051671561310212E-3</v>
      </c>
      <c r="AF260" s="128">
        <f t="shared" si="222"/>
        <v>1.300795880382428E-3</v>
      </c>
      <c r="AG260" s="128">
        <f t="shared" si="223"/>
        <v>1.2128212041290353E-3</v>
      </c>
      <c r="AI260" s="129">
        <f t="shared" si="250"/>
        <v>1.258</v>
      </c>
      <c r="AJ260" s="51">
        <f t="shared" si="250"/>
        <v>1.1439999999999999</v>
      </c>
      <c r="AK260" s="48">
        <f t="shared" si="250"/>
        <v>0.98599999999999999</v>
      </c>
      <c r="AL260" s="51">
        <f t="shared" si="250"/>
        <v>1.1279999999999999</v>
      </c>
      <c r="AM260" s="49">
        <f t="shared" si="250"/>
        <v>1.026</v>
      </c>
      <c r="AN260" s="15"/>
      <c r="AO260" s="106">
        <f t="shared" si="191"/>
        <v>1.1654407320400639</v>
      </c>
      <c r="AP260" s="106">
        <f t="shared" si="192"/>
        <v>1.0702450651167139</v>
      </c>
      <c r="AQ260" s="106">
        <f t="shared" si="193"/>
        <v>0.93000439176957883</v>
      </c>
      <c r="AR260" s="106">
        <f t="shared" si="194"/>
        <v>1.0633361215903747</v>
      </c>
      <c r="AS260" s="106">
        <f t="shared" si="195"/>
        <v>0.97597245922678411</v>
      </c>
      <c r="AT260" s="15"/>
      <c r="AU260" s="106">
        <f t="shared" si="230"/>
        <v>0.16544073204006393</v>
      </c>
      <c r="AV260" s="106">
        <f t="shared" si="231"/>
        <v>7.0245065116713912E-2</v>
      </c>
      <c r="AW260" s="106">
        <f t="shared" si="232"/>
        <v>-6.9995608230421169E-2</v>
      </c>
      <c r="AX260" s="106">
        <f t="shared" si="233"/>
        <v>6.3336121590374717E-2</v>
      </c>
      <c r="AY260" s="106">
        <f t="shared" si="234"/>
        <v>-2.4027540773215894E-2</v>
      </c>
      <c r="AZ260" s="15"/>
      <c r="BA260" s="106">
        <f t="shared" si="224"/>
        <v>0.16544073204006393</v>
      </c>
      <c r="BB260" s="106">
        <f t="shared" si="225"/>
        <v>7.0245065116713912E-2</v>
      </c>
      <c r="BC260" s="106">
        <f t="shared" si="226"/>
        <v>-6.9995608230421169E-2</v>
      </c>
      <c r="BD260" s="107">
        <f t="shared" si="227"/>
        <v>6.3336121590374717E-2</v>
      </c>
      <c r="BE260" s="106">
        <f t="shared" si="228"/>
        <v>-2.4027540773215894E-2</v>
      </c>
      <c r="BF260" s="109"/>
      <c r="BG260" s="223" t="str">
        <f t="shared" si="229"/>
        <v>67XX</v>
      </c>
      <c r="BH260" s="106">
        <f t="shared" si="235"/>
        <v>1.1654407320400639</v>
      </c>
      <c r="BI260" s="106">
        <f t="shared" si="236"/>
        <v>1.0702450651167139</v>
      </c>
      <c r="BJ260" s="106">
        <f t="shared" si="237"/>
        <v>0.93000439176957883</v>
      </c>
      <c r="BK260" s="106">
        <f t="shared" si="238"/>
        <v>1.0633361215903747</v>
      </c>
      <c r="BL260" s="106">
        <f t="shared" si="239"/>
        <v>0.97597245922678411</v>
      </c>
      <c r="BM260" s="109"/>
      <c r="BN260" s="15">
        <f>IF($Z260="NN",VLOOKUP("N",ylfactors,MATCH(BN$7,'Proposed Factors'!$J$3:$P$3,0),FALSE),IF('Query Result 1'!$Y260&lt;49,VLOOKUP("YA",ylfactors,MATCH(BN$7,'Proposed Factors'!$J$3:$P$3,0),FALSE),VLOOKUP("YB",ylfactors,MATCH(BN$7,'Proposed Factors'!$J$3:$P$3,0),FALSE)))</f>
        <v>0.873</v>
      </c>
      <c r="BO260" s="15">
        <f>IF($Z260="NN",VLOOKUP("N",ylfactors,MATCH(BO$7,'Proposed Factors'!$J$3:$P$3,0),FALSE),IF('Query Result 1'!$Y260&lt;49,VLOOKUP("YA",ylfactors,MATCH(BO$7,'Proposed Factors'!$J$3:$P$3,0),FALSE),VLOOKUP("YB",ylfactors,MATCH(BO$7,'Proposed Factors'!$J$3:$P$3,0),FALSE)))</f>
        <v>0.76900000000000002</v>
      </c>
      <c r="BP260" s="15">
        <f>IF($Z260="NN",VLOOKUP("N",ylfactors,MATCH(BP$7,'Proposed Factors'!$J$3:$P$3,0),FALSE),IF('Query Result 1'!$Y260&lt;49,VLOOKUP("YA",ylfactors,MATCH(BP$7,'Proposed Factors'!$J$3:$P$3,0),FALSE),VLOOKUP("YB",ylfactors,MATCH(BP$7,'Proposed Factors'!$J$3:$P$3,0),FALSE)))</f>
        <v>0.95</v>
      </c>
      <c r="BQ260" s="15">
        <f>IF($Z260="NN",VLOOKUP("N",ylfactors,MATCH(BQ$7,'Proposed Factors'!$J$3:$P$3,0),FALSE),IF('Query Result 1'!$Y260&lt;49,VLOOKUP("YA",ylfactors,MATCH(BQ$7,'Proposed Factors'!$J$3:$P$3,0),FALSE),VLOOKUP("YB",ylfactors,MATCH(BQ$7,'Proposed Factors'!$J$3:$P$3,0),FALSE)))</f>
        <v>0.94299999999999995</v>
      </c>
      <c r="BR260" s="15">
        <f>IF($Z260="NN",VLOOKUP("N",ylfactors,MATCH(BR$7,'Proposed Factors'!$J$3:$P$3,0),FALSE),IF('Query Result 1'!$Y260&lt;49,VLOOKUP("YA",ylfactors,MATCH(BR$7,'Proposed Factors'!$J$3:$P$3,0),FALSE),VLOOKUP("YB",ylfactors,MATCH(BR$7,'Proposed Factors'!$J$3:$P$3,0),FALSE)))</f>
        <v>0.78800000000000003</v>
      </c>
      <c r="BS260" s="15"/>
      <c r="BT260" s="15" t="e">
        <f>IF($AA260="NN",1,IF($AA260="YY",VLOOKUP("YY",gsdfactors,MATCH(BT$7,'Proposed Factors'!$J$11:$P$11,0),FALSE),VLOOKUP(CONCATENATE($Z260,$AA260),gsdfactors,MATCH(BT$7,'Proposed Factors'!$J$11:$P$11,0),FALSE)))</f>
        <v>#N/A</v>
      </c>
      <c r="BU260" s="15" t="e">
        <f>IF($AA260="NN",1,IF($AA260="YY",VLOOKUP("YY",gsdfactors,MATCH(BU$7,'Proposed Factors'!$J$11:$P$11,0),FALSE),VLOOKUP(CONCATENATE($Z260,$AA260),gsdfactors,MATCH(BU$7,'Proposed Factors'!$J$11:$P$11,0),FALSE)))</f>
        <v>#N/A</v>
      </c>
      <c r="BV260" s="15" t="e">
        <f>IF($AA260="NN",1,IF($AA260="YY",VLOOKUP("YY",gsdfactors,MATCH(BV$7,'Proposed Factors'!$J$11:$P$11,0),FALSE),VLOOKUP(CONCATENATE($Z260,$AA260),gsdfactors,MATCH(BV$7,'Proposed Factors'!$J$11:$P$11,0),FALSE)))</f>
        <v>#N/A</v>
      </c>
      <c r="BW260" s="15" t="e">
        <f>IF($AA260="NN",1,IF($AA260="YY",VLOOKUP("YY",gsdfactors,MATCH(BW$7,'Proposed Factors'!$J$11:$P$11,0),FALSE),VLOOKUP(CONCATENATE($Z260,$AA260),gsdfactors,MATCH(BW$7,'Proposed Factors'!$J$11:$P$11,0),FALSE)))</f>
        <v>#N/A</v>
      </c>
      <c r="BX260" s="15" t="e">
        <f>IF($AA260="NN",1,IF($AA260="YY",VLOOKUP("YY",gsdfactors,MATCH(BX$7,'Proposed Factors'!$J$11:$P$11,0),FALSE),VLOOKUP(CONCATENATE($Z260,$AA260),gsdfactors,MATCH(BX$7,'Proposed Factors'!$J$11:$P$11,0),FALSE)))</f>
        <v>#N/A</v>
      </c>
      <c r="BZ260" s="55" t="e">
        <f t="shared" si="196"/>
        <v>#N/A</v>
      </c>
      <c r="CA260" s="55" t="e">
        <f t="shared" si="197"/>
        <v>#N/A</v>
      </c>
      <c r="CB260" s="55" t="e">
        <f t="shared" si="198"/>
        <v>#N/A</v>
      </c>
      <c r="CC260" s="55" t="e">
        <f t="shared" si="199"/>
        <v>#N/A</v>
      </c>
      <c r="CD260" s="55" t="e">
        <f t="shared" si="200"/>
        <v>#N/A</v>
      </c>
      <c r="CF260" s="55" t="e">
        <f t="shared" si="201"/>
        <v>#N/A</v>
      </c>
      <c r="CG260" s="55" t="e">
        <f t="shared" si="202"/>
        <v>#N/A</v>
      </c>
      <c r="CH260" s="55" t="e">
        <f t="shared" si="203"/>
        <v>#N/A</v>
      </c>
      <c r="CI260" s="55" t="e">
        <f t="shared" si="204"/>
        <v>#N/A</v>
      </c>
      <c r="CJ260" s="55" t="e">
        <f t="shared" si="205"/>
        <v>#N/A</v>
      </c>
      <c r="CL260" s="55" t="str">
        <f t="shared" si="206"/>
        <v>67FM</v>
      </c>
      <c r="CM260" s="58">
        <f t="shared" si="207"/>
        <v>1.1976982422466187E-3</v>
      </c>
      <c r="CN260" s="58">
        <f t="shared" si="208"/>
        <v>1.6547426216678848E-3</v>
      </c>
      <c r="CO260" s="58">
        <f t="shared" si="209"/>
        <v>1.3051671561310212E-3</v>
      </c>
      <c r="CP260" s="58">
        <f t="shared" si="210"/>
        <v>1.300795880382428E-3</v>
      </c>
      <c r="CQ260" s="58">
        <f t="shared" si="211"/>
        <v>1.2128212041290353E-3</v>
      </c>
      <c r="CR260" s="5">
        <f t="shared" si="240"/>
        <v>1.1654407320400639</v>
      </c>
      <c r="CS260" s="5">
        <f t="shared" si="241"/>
        <v>1.0702450651167139</v>
      </c>
      <c r="CT260" s="5">
        <f t="shared" si="242"/>
        <v>0.93000439176957883</v>
      </c>
      <c r="CU260" s="5">
        <f t="shared" si="243"/>
        <v>1.0633361215903747</v>
      </c>
      <c r="CV260" s="5">
        <f t="shared" si="244"/>
        <v>0.97597245922678411</v>
      </c>
    </row>
    <row r="261" spans="1:100" x14ac:dyDescent="0.25">
      <c r="A261" s="174" t="str">
        <f t="shared" si="212"/>
        <v>NNNN</v>
      </c>
      <c r="B261" s="174" t="str">
        <f t="shared" si="213"/>
        <v>NNNN</v>
      </c>
      <c r="C261" s="29" t="str">
        <f t="shared" si="214"/>
        <v>NN</v>
      </c>
      <c r="D261" s="29" t="str">
        <f t="shared" si="215"/>
        <v>N</v>
      </c>
      <c r="E261" s="29" t="str">
        <f t="shared" si="190"/>
        <v>N</v>
      </c>
      <c r="F261" s="175" t="s">
        <v>5</v>
      </c>
      <c r="G261" s="175" t="s">
        <v>7</v>
      </c>
      <c r="H261" s="175" t="s">
        <v>7</v>
      </c>
      <c r="I261" s="176">
        <v>41</v>
      </c>
      <c r="J261" s="175" t="s">
        <v>9</v>
      </c>
      <c r="K261" s="175" t="s">
        <v>5</v>
      </c>
      <c r="L261" s="176">
        <v>1</v>
      </c>
      <c r="M261" s="176">
        <v>1</v>
      </c>
      <c r="N261" s="176">
        <v>1</v>
      </c>
      <c r="O261" s="176">
        <v>1</v>
      </c>
      <c r="P261" s="176">
        <v>1</v>
      </c>
      <c r="Q261" s="1"/>
      <c r="R261" s="13" t="s">
        <v>323</v>
      </c>
      <c r="S261" s="35">
        <v>1215</v>
      </c>
      <c r="T261" s="35">
        <v>876</v>
      </c>
      <c r="U261" s="35">
        <v>1094</v>
      </c>
      <c r="V261" s="35">
        <v>1045</v>
      </c>
      <c r="W261" s="35">
        <v>1192</v>
      </c>
      <c r="X261" s="35"/>
      <c r="Y261" s="53">
        <f t="shared" si="216"/>
        <v>67</v>
      </c>
      <c r="Z261" s="52" t="str">
        <f t="shared" si="217"/>
        <v>FS</v>
      </c>
      <c r="AA261" s="52" t="str">
        <f t="shared" si="218"/>
        <v>FS</v>
      </c>
      <c r="AB261" s="1"/>
      <c r="AC261" s="128">
        <f t="shared" si="219"/>
        <v>3.3739934252947868E-4</v>
      </c>
      <c r="AD261" s="128">
        <f t="shared" si="220"/>
        <v>4.1955268786716846E-4</v>
      </c>
      <c r="AE261" s="128">
        <f t="shared" si="221"/>
        <v>3.5013557351822879E-4</v>
      </c>
      <c r="AF261" s="128">
        <f t="shared" si="222"/>
        <v>3.4615016424742484E-4</v>
      </c>
      <c r="AG261" s="128">
        <f t="shared" si="223"/>
        <v>3.3793428595647738E-4</v>
      </c>
      <c r="AI261" s="129">
        <f t="shared" si="250"/>
        <v>1.258</v>
      </c>
      <c r="AJ261" s="51">
        <f t="shared" si="250"/>
        <v>1.1439999999999999</v>
      </c>
      <c r="AK261" s="48">
        <f t="shared" si="250"/>
        <v>0.98599999999999999</v>
      </c>
      <c r="AL261" s="51">
        <f t="shared" si="250"/>
        <v>1.1279999999999999</v>
      </c>
      <c r="AM261" s="49">
        <f t="shared" si="250"/>
        <v>1.026</v>
      </c>
      <c r="AN261" s="15"/>
      <c r="AO261" s="106">
        <f t="shared" si="191"/>
        <v>1.1654407320400639</v>
      </c>
      <c r="AP261" s="106">
        <f t="shared" si="192"/>
        <v>1.0702450651167139</v>
      </c>
      <c r="AQ261" s="106">
        <f t="shared" si="193"/>
        <v>0.93000439176957883</v>
      </c>
      <c r="AR261" s="106">
        <f t="shared" si="194"/>
        <v>1.0633361215903747</v>
      </c>
      <c r="AS261" s="106">
        <f t="shared" si="195"/>
        <v>0.97597245922678411</v>
      </c>
      <c r="AT261" s="15"/>
      <c r="AU261" s="106">
        <f t="shared" si="230"/>
        <v>0.16544073204006393</v>
      </c>
      <c r="AV261" s="106">
        <f t="shared" si="231"/>
        <v>7.0245065116713912E-2</v>
      </c>
      <c r="AW261" s="106">
        <f t="shared" si="232"/>
        <v>-6.9995608230421169E-2</v>
      </c>
      <c r="AX261" s="106">
        <f t="shared" si="233"/>
        <v>6.3336121590374717E-2</v>
      </c>
      <c r="AY261" s="106">
        <f t="shared" si="234"/>
        <v>-2.4027540773215894E-2</v>
      </c>
      <c r="AZ261" s="15"/>
      <c r="BA261" s="106">
        <f t="shared" si="224"/>
        <v>0.16544073204006393</v>
      </c>
      <c r="BB261" s="106">
        <f t="shared" si="225"/>
        <v>7.0245065116713912E-2</v>
      </c>
      <c r="BC261" s="106">
        <f t="shared" si="226"/>
        <v>-6.9995608230421169E-2</v>
      </c>
      <c r="BD261" s="107">
        <f t="shared" si="227"/>
        <v>6.3336121590374717E-2</v>
      </c>
      <c r="BE261" s="106">
        <f t="shared" si="228"/>
        <v>-2.4027540773215894E-2</v>
      </c>
      <c r="BF261" s="109"/>
      <c r="BG261" s="223" t="str">
        <f t="shared" si="229"/>
        <v>67XX</v>
      </c>
      <c r="BH261" s="106">
        <f t="shared" si="235"/>
        <v>1.1654407320400639</v>
      </c>
      <c r="BI261" s="106">
        <f t="shared" si="236"/>
        <v>1.0702450651167139</v>
      </c>
      <c r="BJ261" s="106">
        <f t="shared" si="237"/>
        <v>0.93000439176957883</v>
      </c>
      <c r="BK261" s="106">
        <f t="shared" si="238"/>
        <v>1.0633361215903747</v>
      </c>
      <c r="BL261" s="106">
        <f t="shared" si="239"/>
        <v>0.97597245922678411</v>
      </c>
      <c r="BM261" s="109"/>
      <c r="BN261" s="15">
        <f>IF($Z261="NN",VLOOKUP("N",ylfactors,MATCH(BN$7,'Proposed Factors'!$J$3:$P$3,0),FALSE),IF('Query Result 1'!$Y261&lt;49,VLOOKUP("YA",ylfactors,MATCH(BN$7,'Proposed Factors'!$J$3:$P$3,0),FALSE),VLOOKUP("YB",ylfactors,MATCH(BN$7,'Proposed Factors'!$J$3:$P$3,0),FALSE)))</f>
        <v>0.873</v>
      </c>
      <c r="BO261" s="15">
        <f>IF($Z261="NN",VLOOKUP("N",ylfactors,MATCH(BO$7,'Proposed Factors'!$J$3:$P$3,0),FALSE),IF('Query Result 1'!$Y261&lt;49,VLOOKUP("YA",ylfactors,MATCH(BO$7,'Proposed Factors'!$J$3:$P$3,0),FALSE),VLOOKUP("YB",ylfactors,MATCH(BO$7,'Proposed Factors'!$J$3:$P$3,0),FALSE)))</f>
        <v>0.76900000000000002</v>
      </c>
      <c r="BP261" s="15">
        <f>IF($Z261="NN",VLOOKUP("N",ylfactors,MATCH(BP$7,'Proposed Factors'!$J$3:$P$3,0),FALSE),IF('Query Result 1'!$Y261&lt;49,VLOOKUP("YA",ylfactors,MATCH(BP$7,'Proposed Factors'!$J$3:$P$3,0),FALSE),VLOOKUP("YB",ylfactors,MATCH(BP$7,'Proposed Factors'!$J$3:$P$3,0),FALSE)))</f>
        <v>0.95</v>
      </c>
      <c r="BQ261" s="15">
        <f>IF($Z261="NN",VLOOKUP("N",ylfactors,MATCH(BQ$7,'Proposed Factors'!$J$3:$P$3,0),FALSE),IF('Query Result 1'!$Y261&lt;49,VLOOKUP("YA",ylfactors,MATCH(BQ$7,'Proposed Factors'!$J$3:$P$3,0),FALSE),VLOOKUP("YB",ylfactors,MATCH(BQ$7,'Proposed Factors'!$J$3:$P$3,0),FALSE)))</f>
        <v>0.94299999999999995</v>
      </c>
      <c r="BR261" s="15">
        <f>IF($Z261="NN",VLOOKUP("N",ylfactors,MATCH(BR$7,'Proposed Factors'!$J$3:$P$3,0),FALSE),IF('Query Result 1'!$Y261&lt;49,VLOOKUP("YA",ylfactors,MATCH(BR$7,'Proposed Factors'!$J$3:$P$3,0),FALSE),VLOOKUP("YB",ylfactors,MATCH(BR$7,'Proposed Factors'!$J$3:$P$3,0),FALSE)))</f>
        <v>0.78800000000000003</v>
      </c>
      <c r="BS261" s="15"/>
      <c r="BT261" s="15" t="e">
        <f>IF($AA261="NN",1,IF($AA261="YY",VLOOKUP("YY",gsdfactors,MATCH(BT$7,'Proposed Factors'!$J$11:$P$11,0),FALSE),VLOOKUP(CONCATENATE($Z261,$AA261),gsdfactors,MATCH(BT$7,'Proposed Factors'!$J$11:$P$11,0),FALSE)))</f>
        <v>#N/A</v>
      </c>
      <c r="BU261" s="15" t="e">
        <f>IF($AA261="NN",1,IF($AA261="YY",VLOOKUP("YY",gsdfactors,MATCH(BU$7,'Proposed Factors'!$J$11:$P$11,0),FALSE),VLOOKUP(CONCATENATE($Z261,$AA261),gsdfactors,MATCH(BU$7,'Proposed Factors'!$J$11:$P$11,0),FALSE)))</f>
        <v>#N/A</v>
      </c>
      <c r="BV261" s="15" t="e">
        <f>IF($AA261="NN",1,IF($AA261="YY",VLOOKUP("YY",gsdfactors,MATCH(BV$7,'Proposed Factors'!$J$11:$P$11,0),FALSE),VLOOKUP(CONCATENATE($Z261,$AA261),gsdfactors,MATCH(BV$7,'Proposed Factors'!$J$11:$P$11,0),FALSE)))</f>
        <v>#N/A</v>
      </c>
      <c r="BW261" s="15" t="e">
        <f>IF($AA261="NN",1,IF($AA261="YY",VLOOKUP("YY",gsdfactors,MATCH(BW$7,'Proposed Factors'!$J$11:$P$11,0),FALSE),VLOOKUP(CONCATENATE($Z261,$AA261),gsdfactors,MATCH(BW$7,'Proposed Factors'!$J$11:$P$11,0),FALSE)))</f>
        <v>#N/A</v>
      </c>
      <c r="BX261" s="15" t="e">
        <f>IF($AA261="NN",1,IF($AA261="YY",VLOOKUP("YY",gsdfactors,MATCH(BX$7,'Proposed Factors'!$J$11:$P$11,0),FALSE),VLOOKUP(CONCATENATE($Z261,$AA261),gsdfactors,MATCH(BX$7,'Proposed Factors'!$J$11:$P$11,0),FALSE)))</f>
        <v>#N/A</v>
      </c>
      <c r="BZ261" s="55" t="e">
        <f t="shared" si="196"/>
        <v>#N/A</v>
      </c>
      <c r="CA261" s="55" t="e">
        <f t="shared" si="197"/>
        <v>#N/A</v>
      </c>
      <c r="CB261" s="55" t="e">
        <f t="shared" si="198"/>
        <v>#N/A</v>
      </c>
      <c r="CC261" s="55" t="e">
        <f t="shared" si="199"/>
        <v>#N/A</v>
      </c>
      <c r="CD261" s="55" t="e">
        <f t="shared" si="200"/>
        <v>#N/A</v>
      </c>
      <c r="CF261" s="55" t="e">
        <f t="shared" si="201"/>
        <v>#N/A</v>
      </c>
      <c r="CG261" s="55" t="e">
        <f t="shared" si="202"/>
        <v>#N/A</v>
      </c>
      <c r="CH261" s="55" t="e">
        <f t="shared" si="203"/>
        <v>#N/A</v>
      </c>
      <c r="CI261" s="55" t="e">
        <f t="shared" si="204"/>
        <v>#N/A</v>
      </c>
      <c r="CJ261" s="55" t="e">
        <f t="shared" si="205"/>
        <v>#N/A</v>
      </c>
      <c r="CL261" s="55" t="str">
        <f t="shared" si="206"/>
        <v>67FS</v>
      </c>
      <c r="CM261" s="58">
        <f t="shared" si="207"/>
        <v>3.3739934252947868E-4</v>
      </c>
      <c r="CN261" s="58">
        <f t="shared" si="208"/>
        <v>4.1955268786716846E-4</v>
      </c>
      <c r="CO261" s="58">
        <f t="shared" si="209"/>
        <v>3.5013557351822879E-4</v>
      </c>
      <c r="CP261" s="58">
        <f t="shared" si="210"/>
        <v>3.4615016424742484E-4</v>
      </c>
      <c r="CQ261" s="58">
        <f t="shared" si="211"/>
        <v>3.3793428595647738E-4</v>
      </c>
      <c r="CR261" s="5">
        <f t="shared" si="240"/>
        <v>1.1654407320400639</v>
      </c>
      <c r="CS261" s="5">
        <f t="shared" si="241"/>
        <v>1.0702450651167139</v>
      </c>
      <c r="CT261" s="5">
        <f t="shared" si="242"/>
        <v>0.93000439176957883</v>
      </c>
      <c r="CU261" s="5">
        <f t="shared" si="243"/>
        <v>1.0633361215903747</v>
      </c>
      <c r="CV261" s="5">
        <f t="shared" si="244"/>
        <v>0.97597245922678411</v>
      </c>
    </row>
    <row r="262" spans="1:100" x14ac:dyDescent="0.25">
      <c r="A262" s="174" t="str">
        <f t="shared" si="212"/>
        <v>NNNN</v>
      </c>
      <c r="B262" s="174" t="str">
        <f t="shared" si="213"/>
        <v>NNNN</v>
      </c>
      <c r="C262" s="29" t="str">
        <f t="shared" si="214"/>
        <v>NN</v>
      </c>
      <c r="D262" s="29" t="str">
        <f t="shared" si="215"/>
        <v>N</v>
      </c>
      <c r="E262" s="29" t="str">
        <f t="shared" si="190"/>
        <v>N</v>
      </c>
      <c r="F262" s="175" t="s">
        <v>5</v>
      </c>
      <c r="G262" s="175" t="s">
        <v>7</v>
      </c>
      <c r="H262" s="175" t="s">
        <v>7</v>
      </c>
      <c r="I262" s="176">
        <v>42</v>
      </c>
      <c r="J262" s="175" t="s">
        <v>5</v>
      </c>
      <c r="K262" s="175" t="s">
        <v>5</v>
      </c>
      <c r="L262" s="176">
        <v>7548</v>
      </c>
      <c r="M262" s="176">
        <v>4503</v>
      </c>
      <c r="N262" s="176">
        <v>6303</v>
      </c>
      <c r="O262" s="176">
        <v>5898</v>
      </c>
      <c r="P262" s="176">
        <v>7389</v>
      </c>
      <c r="Q262" s="1"/>
      <c r="R262" s="13" t="s">
        <v>407</v>
      </c>
      <c r="S262" s="35">
        <v>4898</v>
      </c>
      <c r="T262" s="35">
        <v>3809</v>
      </c>
      <c r="U262" s="35">
        <v>4487</v>
      </c>
      <c r="V262" s="35">
        <v>4212</v>
      </c>
      <c r="W262" s="35">
        <v>4812</v>
      </c>
      <c r="X262" s="35"/>
      <c r="Y262" s="53">
        <f t="shared" si="216"/>
        <v>67</v>
      </c>
      <c r="Z262" s="52" t="str">
        <f t="shared" si="217"/>
        <v>MM</v>
      </c>
      <c r="AA262" s="52" t="str">
        <f t="shared" si="218"/>
        <v>MM</v>
      </c>
      <c r="AB262" s="1"/>
      <c r="AC262" s="128">
        <f t="shared" si="219"/>
        <v>1.3601497775385899E-3</v>
      </c>
      <c r="AD262" s="128">
        <f t="shared" si="220"/>
        <v>1.8242878859429735E-3</v>
      </c>
      <c r="AE262" s="128">
        <f t="shared" si="221"/>
        <v>1.4360679327022785E-3</v>
      </c>
      <c r="AF262" s="128">
        <f t="shared" si="222"/>
        <v>1.3952004706317257E-3</v>
      </c>
      <c r="AG262" s="128">
        <f t="shared" si="223"/>
        <v>1.3642112282068533E-3</v>
      </c>
      <c r="AI262" s="129">
        <f t="shared" si="250"/>
        <v>1.258</v>
      </c>
      <c r="AJ262" s="51">
        <f t="shared" si="250"/>
        <v>1.1439999999999999</v>
      </c>
      <c r="AK262" s="48">
        <f t="shared" si="250"/>
        <v>0.98599999999999999</v>
      </c>
      <c r="AL262" s="51">
        <f t="shared" si="250"/>
        <v>1.1279999999999999</v>
      </c>
      <c r="AM262" s="49">
        <f t="shared" si="250"/>
        <v>1.026</v>
      </c>
      <c r="AN262" s="15"/>
      <c r="AO262" s="106">
        <f t="shared" si="191"/>
        <v>1.1654407320400639</v>
      </c>
      <c r="AP262" s="106">
        <f t="shared" si="192"/>
        <v>1.0702450651167139</v>
      </c>
      <c r="AQ262" s="106">
        <f t="shared" si="193"/>
        <v>0.93000439176957883</v>
      </c>
      <c r="AR262" s="106">
        <f t="shared" si="194"/>
        <v>1.0633361215903747</v>
      </c>
      <c r="AS262" s="106">
        <f t="shared" si="195"/>
        <v>0.97597245922678411</v>
      </c>
      <c r="AT262" s="15"/>
      <c r="AU262" s="106">
        <f t="shared" si="230"/>
        <v>0.16544073204006393</v>
      </c>
      <c r="AV262" s="106">
        <f t="shared" si="231"/>
        <v>7.0245065116713912E-2</v>
      </c>
      <c r="AW262" s="106">
        <f t="shared" si="232"/>
        <v>-6.9995608230421169E-2</v>
      </c>
      <c r="AX262" s="106">
        <f t="shared" si="233"/>
        <v>6.3336121590374717E-2</v>
      </c>
      <c r="AY262" s="106">
        <f t="shared" si="234"/>
        <v>-2.4027540773215894E-2</v>
      </c>
      <c r="AZ262" s="15"/>
      <c r="BA262" s="106">
        <f t="shared" si="224"/>
        <v>0.16544073204006393</v>
      </c>
      <c r="BB262" s="106">
        <f t="shared" si="225"/>
        <v>7.0245065116713912E-2</v>
      </c>
      <c r="BC262" s="106">
        <f t="shared" si="226"/>
        <v>-6.9995608230421169E-2</v>
      </c>
      <c r="BD262" s="107">
        <f t="shared" si="227"/>
        <v>6.3336121590374717E-2</v>
      </c>
      <c r="BE262" s="106">
        <f t="shared" si="228"/>
        <v>-2.4027540773215894E-2</v>
      </c>
      <c r="BF262" s="109"/>
      <c r="BG262" s="223" t="str">
        <f t="shared" si="229"/>
        <v>67XX</v>
      </c>
      <c r="BH262" s="106">
        <f t="shared" si="235"/>
        <v>1.1654407320400639</v>
      </c>
      <c r="BI262" s="106">
        <f t="shared" si="236"/>
        <v>1.0702450651167139</v>
      </c>
      <c r="BJ262" s="106">
        <f t="shared" si="237"/>
        <v>0.93000439176957883</v>
      </c>
      <c r="BK262" s="106">
        <f t="shared" si="238"/>
        <v>1.0633361215903747</v>
      </c>
      <c r="BL262" s="106">
        <f t="shared" si="239"/>
        <v>0.97597245922678411</v>
      </c>
      <c r="BM262" s="109"/>
      <c r="BN262" s="15">
        <f>IF($Z262="NN",VLOOKUP("N",ylfactors,MATCH(BN$7,'Proposed Factors'!$J$3:$P$3,0),FALSE),IF('Query Result 1'!$Y262&lt;49,VLOOKUP("YA",ylfactors,MATCH(BN$7,'Proposed Factors'!$J$3:$P$3,0),FALSE),VLOOKUP("YB",ylfactors,MATCH(BN$7,'Proposed Factors'!$J$3:$P$3,0),FALSE)))</f>
        <v>0.873</v>
      </c>
      <c r="BO262" s="15">
        <f>IF($Z262="NN",VLOOKUP("N",ylfactors,MATCH(BO$7,'Proposed Factors'!$J$3:$P$3,0),FALSE),IF('Query Result 1'!$Y262&lt;49,VLOOKUP("YA",ylfactors,MATCH(BO$7,'Proposed Factors'!$J$3:$P$3,0),FALSE),VLOOKUP("YB",ylfactors,MATCH(BO$7,'Proposed Factors'!$J$3:$P$3,0),FALSE)))</f>
        <v>0.76900000000000002</v>
      </c>
      <c r="BP262" s="15">
        <f>IF($Z262="NN",VLOOKUP("N",ylfactors,MATCH(BP$7,'Proposed Factors'!$J$3:$P$3,0),FALSE),IF('Query Result 1'!$Y262&lt;49,VLOOKUP("YA",ylfactors,MATCH(BP$7,'Proposed Factors'!$J$3:$P$3,0),FALSE),VLOOKUP("YB",ylfactors,MATCH(BP$7,'Proposed Factors'!$J$3:$P$3,0),FALSE)))</f>
        <v>0.95</v>
      </c>
      <c r="BQ262" s="15">
        <f>IF($Z262="NN",VLOOKUP("N",ylfactors,MATCH(BQ$7,'Proposed Factors'!$J$3:$P$3,0),FALSE),IF('Query Result 1'!$Y262&lt;49,VLOOKUP("YA",ylfactors,MATCH(BQ$7,'Proposed Factors'!$J$3:$P$3,0),FALSE),VLOOKUP("YB",ylfactors,MATCH(BQ$7,'Proposed Factors'!$J$3:$P$3,0),FALSE)))</f>
        <v>0.94299999999999995</v>
      </c>
      <c r="BR262" s="15">
        <f>IF($Z262="NN",VLOOKUP("N",ylfactors,MATCH(BR$7,'Proposed Factors'!$J$3:$P$3,0),FALSE),IF('Query Result 1'!$Y262&lt;49,VLOOKUP("YA",ylfactors,MATCH(BR$7,'Proposed Factors'!$J$3:$P$3,0),FALSE),VLOOKUP("YB",ylfactors,MATCH(BR$7,'Proposed Factors'!$J$3:$P$3,0),FALSE)))</f>
        <v>0.78800000000000003</v>
      </c>
      <c r="BS262" s="15"/>
      <c r="BT262" s="15" t="e">
        <f>IF($AA262="NN",1,IF($AA262="YY",VLOOKUP("YY",gsdfactors,MATCH(BT$7,'Proposed Factors'!$J$11:$P$11,0),FALSE),VLOOKUP(CONCATENATE($Z262,$AA262),gsdfactors,MATCH(BT$7,'Proposed Factors'!$J$11:$P$11,0),FALSE)))</f>
        <v>#N/A</v>
      </c>
      <c r="BU262" s="15" t="e">
        <f>IF($AA262="NN",1,IF($AA262="YY",VLOOKUP("YY",gsdfactors,MATCH(BU$7,'Proposed Factors'!$J$11:$P$11,0),FALSE),VLOOKUP(CONCATENATE($Z262,$AA262),gsdfactors,MATCH(BU$7,'Proposed Factors'!$J$11:$P$11,0),FALSE)))</f>
        <v>#N/A</v>
      </c>
      <c r="BV262" s="15" t="e">
        <f>IF($AA262="NN",1,IF($AA262="YY",VLOOKUP("YY",gsdfactors,MATCH(BV$7,'Proposed Factors'!$J$11:$P$11,0),FALSE),VLOOKUP(CONCATENATE($Z262,$AA262),gsdfactors,MATCH(BV$7,'Proposed Factors'!$J$11:$P$11,0),FALSE)))</f>
        <v>#N/A</v>
      </c>
      <c r="BW262" s="15" t="e">
        <f>IF($AA262="NN",1,IF($AA262="YY",VLOOKUP("YY",gsdfactors,MATCH(BW$7,'Proposed Factors'!$J$11:$P$11,0),FALSE),VLOOKUP(CONCATENATE($Z262,$AA262),gsdfactors,MATCH(BW$7,'Proposed Factors'!$J$11:$P$11,0),FALSE)))</f>
        <v>#N/A</v>
      </c>
      <c r="BX262" s="15" t="e">
        <f>IF($AA262="NN",1,IF($AA262="YY",VLOOKUP("YY",gsdfactors,MATCH(BX$7,'Proposed Factors'!$J$11:$P$11,0),FALSE),VLOOKUP(CONCATENATE($Z262,$AA262),gsdfactors,MATCH(BX$7,'Proposed Factors'!$J$11:$P$11,0),FALSE)))</f>
        <v>#N/A</v>
      </c>
      <c r="BZ262" s="55" t="e">
        <f t="shared" si="196"/>
        <v>#N/A</v>
      </c>
      <c r="CA262" s="55" t="e">
        <f t="shared" si="197"/>
        <v>#N/A</v>
      </c>
      <c r="CB262" s="55" t="e">
        <f t="shared" si="198"/>
        <v>#N/A</v>
      </c>
      <c r="CC262" s="55" t="e">
        <f t="shared" si="199"/>
        <v>#N/A</v>
      </c>
      <c r="CD262" s="55" t="e">
        <f t="shared" si="200"/>
        <v>#N/A</v>
      </c>
      <c r="CF262" s="55" t="e">
        <f t="shared" si="201"/>
        <v>#N/A</v>
      </c>
      <c r="CG262" s="55" t="e">
        <f t="shared" si="202"/>
        <v>#N/A</v>
      </c>
      <c r="CH262" s="55" t="e">
        <f t="shared" si="203"/>
        <v>#N/A</v>
      </c>
      <c r="CI262" s="55" t="e">
        <f t="shared" si="204"/>
        <v>#N/A</v>
      </c>
      <c r="CJ262" s="55" t="e">
        <f t="shared" si="205"/>
        <v>#N/A</v>
      </c>
      <c r="CL262" s="55" t="str">
        <f t="shared" si="206"/>
        <v>67MM</v>
      </c>
      <c r="CM262" s="58">
        <f t="shared" si="207"/>
        <v>1.3601497775385899E-3</v>
      </c>
      <c r="CN262" s="58">
        <f t="shared" si="208"/>
        <v>1.8242878859429735E-3</v>
      </c>
      <c r="CO262" s="58">
        <f t="shared" si="209"/>
        <v>1.4360679327022785E-3</v>
      </c>
      <c r="CP262" s="58">
        <f t="shared" si="210"/>
        <v>1.3952004706317257E-3</v>
      </c>
      <c r="CQ262" s="58">
        <f t="shared" si="211"/>
        <v>1.3642112282068533E-3</v>
      </c>
      <c r="CR262" s="5">
        <f t="shared" si="240"/>
        <v>1.1654407320400639</v>
      </c>
      <c r="CS262" s="5">
        <f t="shared" si="241"/>
        <v>1.0702450651167139</v>
      </c>
      <c r="CT262" s="5">
        <f t="shared" si="242"/>
        <v>0.93000439176957883</v>
      </c>
      <c r="CU262" s="5">
        <f t="shared" si="243"/>
        <v>1.0633361215903747</v>
      </c>
      <c r="CV262" s="5">
        <f t="shared" si="244"/>
        <v>0.97597245922678411</v>
      </c>
    </row>
    <row r="263" spans="1:100" x14ac:dyDescent="0.25">
      <c r="A263" s="174" t="str">
        <f t="shared" si="212"/>
        <v>NNNN</v>
      </c>
      <c r="B263" s="174" t="str">
        <f t="shared" si="213"/>
        <v>NNNN</v>
      </c>
      <c r="C263" s="29" t="str">
        <f t="shared" si="214"/>
        <v>NN</v>
      </c>
      <c r="D263" s="29" t="str">
        <f t="shared" si="215"/>
        <v>N</v>
      </c>
      <c r="E263" s="29" t="str">
        <f t="shared" si="190"/>
        <v>N</v>
      </c>
      <c r="F263" s="175" t="s">
        <v>5</v>
      </c>
      <c r="G263" s="175" t="s">
        <v>7</v>
      </c>
      <c r="H263" s="175" t="s">
        <v>7</v>
      </c>
      <c r="I263" s="176">
        <v>43</v>
      </c>
      <c r="J263" s="175" t="s">
        <v>5</v>
      </c>
      <c r="K263" s="175" t="s">
        <v>5</v>
      </c>
      <c r="L263" s="176">
        <v>7317</v>
      </c>
      <c r="M263" s="176">
        <v>4492</v>
      </c>
      <c r="N263" s="176">
        <v>6189</v>
      </c>
      <c r="O263" s="176">
        <v>5784</v>
      </c>
      <c r="P263" s="176">
        <v>7146</v>
      </c>
      <c r="Q263" s="1"/>
      <c r="R263" s="13" t="s">
        <v>491</v>
      </c>
      <c r="S263" s="35">
        <v>784</v>
      </c>
      <c r="T263" s="35">
        <v>514</v>
      </c>
      <c r="U263" s="35">
        <v>655</v>
      </c>
      <c r="V263" s="35">
        <v>609</v>
      </c>
      <c r="W263" s="35">
        <v>762</v>
      </c>
      <c r="X263" s="35"/>
      <c r="Y263" s="53">
        <f t="shared" si="216"/>
        <v>67</v>
      </c>
      <c r="Z263" s="52" t="str">
        <f t="shared" si="217"/>
        <v>MS</v>
      </c>
      <c r="AA263" s="52" t="str">
        <f t="shared" si="218"/>
        <v>MS</v>
      </c>
      <c r="AB263" s="1"/>
      <c r="AC263" s="128">
        <f t="shared" si="219"/>
        <v>2.1771282678445376E-4</v>
      </c>
      <c r="AD263" s="128">
        <f t="shared" si="220"/>
        <v>2.4617589219603266E-4</v>
      </c>
      <c r="AE263" s="128">
        <f t="shared" si="221"/>
        <v>2.0963327299308945E-4</v>
      </c>
      <c r="AF263" s="128">
        <f t="shared" si="222"/>
        <v>2.0172770337481503E-4</v>
      </c>
      <c r="AG263" s="128">
        <f t="shared" si="223"/>
        <v>2.1602846132452662E-4</v>
      </c>
      <c r="AI263" s="129">
        <f t="shared" si="250"/>
        <v>1.258</v>
      </c>
      <c r="AJ263" s="51">
        <f t="shared" si="250"/>
        <v>1.1439999999999999</v>
      </c>
      <c r="AK263" s="48">
        <f t="shared" si="250"/>
        <v>0.98599999999999999</v>
      </c>
      <c r="AL263" s="51">
        <f t="shared" si="250"/>
        <v>1.1279999999999999</v>
      </c>
      <c r="AM263" s="49">
        <f t="shared" si="250"/>
        <v>1.026</v>
      </c>
      <c r="AN263" s="15"/>
      <c r="AO263" s="106">
        <f t="shared" si="191"/>
        <v>1.1654407320400639</v>
      </c>
      <c r="AP263" s="106">
        <f t="shared" si="192"/>
        <v>1.0702450651167139</v>
      </c>
      <c r="AQ263" s="106">
        <f t="shared" si="193"/>
        <v>0.93000439176957883</v>
      </c>
      <c r="AR263" s="106">
        <f t="shared" si="194"/>
        <v>1.0633361215903747</v>
      </c>
      <c r="AS263" s="106">
        <f t="shared" si="195"/>
        <v>0.97597245922678411</v>
      </c>
      <c r="AT263" s="15"/>
      <c r="AU263" s="106">
        <f t="shared" si="230"/>
        <v>0.16544073204006393</v>
      </c>
      <c r="AV263" s="106">
        <f t="shared" si="231"/>
        <v>7.0245065116713912E-2</v>
      </c>
      <c r="AW263" s="106">
        <f t="shared" si="232"/>
        <v>-6.9995608230421169E-2</v>
      </c>
      <c r="AX263" s="106">
        <f t="shared" si="233"/>
        <v>6.3336121590374717E-2</v>
      </c>
      <c r="AY263" s="106">
        <f t="shared" si="234"/>
        <v>-2.4027540773215894E-2</v>
      </c>
      <c r="AZ263" s="15"/>
      <c r="BA263" s="106">
        <f t="shared" si="224"/>
        <v>0.16544073204006393</v>
      </c>
      <c r="BB263" s="106">
        <f t="shared" si="225"/>
        <v>7.0245065116713912E-2</v>
      </c>
      <c r="BC263" s="106">
        <f t="shared" si="226"/>
        <v>-6.9995608230421169E-2</v>
      </c>
      <c r="BD263" s="107">
        <f t="shared" si="227"/>
        <v>6.3336121590374717E-2</v>
      </c>
      <c r="BE263" s="106">
        <f t="shared" si="228"/>
        <v>-2.4027540773215894E-2</v>
      </c>
      <c r="BF263" s="109"/>
      <c r="BG263" s="223" t="str">
        <f t="shared" si="229"/>
        <v>67XX</v>
      </c>
      <c r="BH263" s="106">
        <f t="shared" si="235"/>
        <v>1.1654407320400639</v>
      </c>
      <c r="BI263" s="106">
        <f t="shared" si="236"/>
        <v>1.0702450651167139</v>
      </c>
      <c r="BJ263" s="106">
        <f t="shared" si="237"/>
        <v>0.93000439176957883</v>
      </c>
      <c r="BK263" s="106">
        <f t="shared" si="238"/>
        <v>1.0633361215903747</v>
      </c>
      <c r="BL263" s="106">
        <f t="shared" si="239"/>
        <v>0.97597245922678411</v>
      </c>
      <c r="BM263" s="109"/>
      <c r="BN263" s="15">
        <f>IF($Z263="NN",VLOOKUP("N",ylfactors,MATCH(BN$7,'Proposed Factors'!$J$3:$P$3,0),FALSE),IF('Query Result 1'!$Y263&lt;49,VLOOKUP("YA",ylfactors,MATCH(BN$7,'Proposed Factors'!$J$3:$P$3,0),FALSE),VLOOKUP("YB",ylfactors,MATCH(BN$7,'Proposed Factors'!$J$3:$P$3,0),FALSE)))</f>
        <v>0.873</v>
      </c>
      <c r="BO263" s="15">
        <f>IF($Z263="NN",VLOOKUP("N",ylfactors,MATCH(BO$7,'Proposed Factors'!$J$3:$P$3,0),FALSE),IF('Query Result 1'!$Y263&lt;49,VLOOKUP("YA",ylfactors,MATCH(BO$7,'Proposed Factors'!$J$3:$P$3,0),FALSE),VLOOKUP("YB",ylfactors,MATCH(BO$7,'Proposed Factors'!$J$3:$P$3,0),FALSE)))</f>
        <v>0.76900000000000002</v>
      </c>
      <c r="BP263" s="15">
        <f>IF($Z263="NN",VLOOKUP("N",ylfactors,MATCH(BP$7,'Proposed Factors'!$J$3:$P$3,0),FALSE),IF('Query Result 1'!$Y263&lt;49,VLOOKUP("YA",ylfactors,MATCH(BP$7,'Proposed Factors'!$J$3:$P$3,0),FALSE),VLOOKUP("YB",ylfactors,MATCH(BP$7,'Proposed Factors'!$J$3:$P$3,0),FALSE)))</f>
        <v>0.95</v>
      </c>
      <c r="BQ263" s="15">
        <f>IF($Z263="NN",VLOOKUP("N",ylfactors,MATCH(BQ$7,'Proposed Factors'!$J$3:$P$3,0),FALSE),IF('Query Result 1'!$Y263&lt;49,VLOOKUP("YA",ylfactors,MATCH(BQ$7,'Proposed Factors'!$J$3:$P$3,0),FALSE),VLOOKUP("YB",ylfactors,MATCH(BQ$7,'Proposed Factors'!$J$3:$P$3,0),FALSE)))</f>
        <v>0.94299999999999995</v>
      </c>
      <c r="BR263" s="15">
        <f>IF($Z263="NN",VLOOKUP("N",ylfactors,MATCH(BR$7,'Proposed Factors'!$J$3:$P$3,0),FALSE),IF('Query Result 1'!$Y263&lt;49,VLOOKUP("YA",ylfactors,MATCH(BR$7,'Proposed Factors'!$J$3:$P$3,0),FALSE),VLOOKUP("YB",ylfactors,MATCH(BR$7,'Proposed Factors'!$J$3:$P$3,0),FALSE)))</f>
        <v>0.78800000000000003</v>
      </c>
      <c r="BS263" s="15"/>
      <c r="BT263" s="15" t="e">
        <f>IF($AA263="NN",1,IF($AA263="YY",VLOOKUP("YY",gsdfactors,MATCH(BT$7,'Proposed Factors'!$J$11:$P$11,0),FALSE),VLOOKUP(CONCATENATE($Z263,$AA263),gsdfactors,MATCH(BT$7,'Proposed Factors'!$J$11:$P$11,0),FALSE)))</f>
        <v>#N/A</v>
      </c>
      <c r="BU263" s="15" t="e">
        <f>IF($AA263="NN",1,IF($AA263="YY",VLOOKUP("YY",gsdfactors,MATCH(BU$7,'Proposed Factors'!$J$11:$P$11,0),FALSE),VLOOKUP(CONCATENATE($Z263,$AA263),gsdfactors,MATCH(BU$7,'Proposed Factors'!$J$11:$P$11,0),FALSE)))</f>
        <v>#N/A</v>
      </c>
      <c r="BV263" s="15" t="e">
        <f>IF($AA263="NN",1,IF($AA263="YY",VLOOKUP("YY",gsdfactors,MATCH(BV$7,'Proposed Factors'!$J$11:$P$11,0),FALSE),VLOOKUP(CONCATENATE($Z263,$AA263),gsdfactors,MATCH(BV$7,'Proposed Factors'!$J$11:$P$11,0),FALSE)))</f>
        <v>#N/A</v>
      </c>
      <c r="BW263" s="15" t="e">
        <f>IF($AA263="NN",1,IF($AA263="YY",VLOOKUP("YY",gsdfactors,MATCH(BW$7,'Proposed Factors'!$J$11:$P$11,0),FALSE),VLOOKUP(CONCATENATE($Z263,$AA263),gsdfactors,MATCH(BW$7,'Proposed Factors'!$J$11:$P$11,0),FALSE)))</f>
        <v>#N/A</v>
      </c>
      <c r="BX263" s="15" t="e">
        <f>IF($AA263="NN",1,IF($AA263="YY",VLOOKUP("YY",gsdfactors,MATCH(BX$7,'Proposed Factors'!$J$11:$P$11,0),FALSE),VLOOKUP(CONCATENATE($Z263,$AA263),gsdfactors,MATCH(BX$7,'Proposed Factors'!$J$11:$P$11,0),FALSE)))</f>
        <v>#N/A</v>
      </c>
      <c r="BZ263" s="55" t="e">
        <f t="shared" si="196"/>
        <v>#N/A</v>
      </c>
      <c r="CA263" s="55" t="e">
        <f t="shared" si="197"/>
        <v>#N/A</v>
      </c>
      <c r="CB263" s="55" t="e">
        <f t="shared" si="198"/>
        <v>#N/A</v>
      </c>
      <c r="CC263" s="55" t="e">
        <f t="shared" si="199"/>
        <v>#N/A</v>
      </c>
      <c r="CD263" s="55" t="e">
        <f t="shared" si="200"/>
        <v>#N/A</v>
      </c>
      <c r="CF263" s="55" t="e">
        <f t="shared" si="201"/>
        <v>#N/A</v>
      </c>
      <c r="CG263" s="55" t="e">
        <f t="shared" si="202"/>
        <v>#N/A</v>
      </c>
      <c r="CH263" s="55" t="e">
        <f t="shared" si="203"/>
        <v>#N/A</v>
      </c>
      <c r="CI263" s="55" t="e">
        <f t="shared" si="204"/>
        <v>#N/A</v>
      </c>
      <c r="CJ263" s="55" t="e">
        <f t="shared" si="205"/>
        <v>#N/A</v>
      </c>
      <c r="CL263" s="55" t="str">
        <f t="shared" si="206"/>
        <v>67MS</v>
      </c>
      <c r="CM263" s="58">
        <f t="shared" si="207"/>
        <v>2.1771282678445376E-4</v>
      </c>
      <c r="CN263" s="58">
        <f t="shared" si="208"/>
        <v>2.4617589219603266E-4</v>
      </c>
      <c r="CO263" s="58">
        <f t="shared" si="209"/>
        <v>2.0963327299308945E-4</v>
      </c>
      <c r="CP263" s="58">
        <f t="shared" si="210"/>
        <v>2.0172770337481503E-4</v>
      </c>
      <c r="CQ263" s="58">
        <f t="shared" si="211"/>
        <v>2.1602846132452662E-4</v>
      </c>
      <c r="CR263" s="5">
        <f t="shared" si="240"/>
        <v>1.1654407320400639</v>
      </c>
      <c r="CS263" s="5">
        <f t="shared" si="241"/>
        <v>1.0702450651167139</v>
      </c>
      <c r="CT263" s="5">
        <f t="shared" si="242"/>
        <v>0.93000439176957883</v>
      </c>
      <c r="CU263" s="5">
        <f t="shared" si="243"/>
        <v>1.0633361215903747</v>
      </c>
      <c r="CV263" s="5">
        <f t="shared" si="244"/>
        <v>0.97597245922678411</v>
      </c>
    </row>
    <row r="264" spans="1:100" x14ac:dyDescent="0.25">
      <c r="A264" s="174" t="str">
        <f t="shared" si="212"/>
        <v>NNNN</v>
      </c>
      <c r="B264" s="174" t="str">
        <f t="shared" si="213"/>
        <v>NNNN</v>
      </c>
      <c r="C264" s="29" t="str">
        <f t="shared" si="214"/>
        <v>NN</v>
      </c>
      <c r="D264" s="29" t="str">
        <f t="shared" si="215"/>
        <v>N</v>
      </c>
      <c r="E264" s="29" t="str">
        <f t="shared" ref="E264:E327" si="251">IF(AND(D264="Y",K264="Y"),"Y","N")</f>
        <v>N</v>
      </c>
      <c r="F264" s="175" t="s">
        <v>5</v>
      </c>
      <c r="G264" s="175" t="s">
        <v>7</v>
      </c>
      <c r="H264" s="175" t="s">
        <v>7</v>
      </c>
      <c r="I264" s="176">
        <v>44</v>
      </c>
      <c r="J264" s="175" t="s">
        <v>5</v>
      </c>
      <c r="K264" s="175" t="s">
        <v>5</v>
      </c>
      <c r="L264" s="176">
        <v>7218</v>
      </c>
      <c r="M264" s="176">
        <v>4447</v>
      </c>
      <c r="N264" s="176">
        <v>6017</v>
      </c>
      <c r="O264" s="176">
        <v>5558</v>
      </c>
      <c r="P264" s="176">
        <v>7066</v>
      </c>
      <c r="Q264" s="1"/>
      <c r="R264" s="13" t="s">
        <v>240</v>
      </c>
      <c r="S264" s="35">
        <v>3948</v>
      </c>
      <c r="T264" s="35">
        <v>3136</v>
      </c>
      <c r="U264" s="35">
        <v>3680</v>
      </c>
      <c r="V264" s="35">
        <v>3520</v>
      </c>
      <c r="W264" s="35">
        <v>3902</v>
      </c>
      <c r="X264" s="35"/>
      <c r="Y264" s="53">
        <f t="shared" si="216"/>
        <v>68</v>
      </c>
      <c r="Z264" s="52" t="str">
        <f t="shared" si="217"/>
        <v>FM</v>
      </c>
      <c r="AA264" s="52" t="str">
        <f t="shared" si="218"/>
        <v>FM</v>
      </c>
      <c r="AB264" s="1"/>
      <c r="AC264" s="128">
        <f t="shared" si="219"/>
        <v>1.0963395920217135E-3</v>
      </c>
      <c r="AD264" s="128">
        <f t="shared" si="220"/>
        <v>1.5019603072505027E-3</v>
      </c>
      <c r="AE264" s="128">
        <f t="shared" si="221"/>
        <v>1.1777869383428538E-3</v>
      </c>
      <c r="AF264" s="128">
        <f t="shared" si="222"/>
        <v>1.1659795006229046E-3</v>
      </c>
      <c r="AG264" s="128">
        <f t="shared" si="223"/>
        <v>1.1062244830555156E-3</v>
      </c>
      <c r="AI264" s="129">
        <f t="shared" si="250"/>
        <v>1.262</v>
      </c>
      <c r="AJ264" s="51">
        <f t="shared" si="250"/>
        <v>1.151</v>
      </c>
      <c r="AK264" s="48">
        <f t="shared" si="250"/>
        <v>0.99299999999999999</v>
      </c>
      <c r="AL264" s="51">
        <f t="shared" si="250"/>
        <v>1.1419999999999999</v>
      </c>
      <c r="AM264" s="49">
        <f t="shared" si="250"/>
        <v>1.0369999999999999</v>
      </c>
      <c r="AN264" s="15"/>
      <c r="AO264" s="106">
        <f t="shared" ref="AO264:AO327" si="252">AI264/$AI$346</f>
        <v>1.1691464259416222</v>
      </c>
      <c r="AP264" s="106">
        <f t="shared" ref="AP264:AP327" si="253">AJ264/$AJ$346</f>
        <v>1.0767937674382324</v>
      </c>
      <c r="AQ264" s="106">
        <f t="shared" ref="AQ264:AQ327" si="254">AK264/$AK$346</f>
        <v>0.93660685702554947</v>
      </c>
      <c r="AR264" s="106">
        <f t="shared" ref="AR264:AR327" si="255">AL264/AL$346</f>
        <v>1.0765335557235887</v>
      </c>
      <c r="AS264" s="106">
        <f t="shared" ref="AS264:AS327" si="256">AM264/AM$346</f>
        <v>0.98643610157716854</v>
      </c>
      <c r="AT264" s="15"/>
      <c r="AU264" s="106">
        <f t="shared" si="230"/>
        <v>0.16914642594162221</v>
      </c>
      <c r="AV264" s="106">
        <f t="shared" si="231"/>
        <v>7.6793767438232408E-2</v>
      </c>
      <c r="AW264" s="106">
        <f t="shared" si="232"/>
        <v>-6.3393142974450534E-2</v>
      </c>
      <c r="AX264" s="106">
        <f t="shared" si="233"/>
        <v>7.6533555723588664E-2</v>
      </c>
      <c r="AY264" s="106">
        <f t="shared" si="234"/>
        <v>-1.3563898422831455E-2</v>
      </c>
      <c r="AZ264" s="15"/>
      <c r="BA264" s="106">
        <f t="shared" si="224"/>
        <v>0.16914642594162221</v>
      </c>
      <c r="BB264" s="106">
        <f t="shared" si="225"/>
        <v>7.6793767438232408E-2</v>
      </c>
      <c r="BC264" s="106">
        <f t="shared" si="226"/>
        <v>-6.3393142974450534E-2</v>
      </c>
      <c r="BD264" s="107">
        <f t="shared" si="227"/>
        <v>7.6533555723588664E-2</v>
      </c>
      <c r="BE264" s="106">
        <f t="shared" si="228"/>
        <v>-1.3563898422831455E-2</v>
      </c>
      <c r="BF264" s="109"/>
      <c r="BG264" s="223" t="str">
        <f t="shared" si="229"/>
        <v>68XX</v>
      </c>
      <c r="BH264" s="106">
        <f t="shared" si="235"/>
        <v>1.1691464259416222</v>
      </c>
      <c r="BI264" s="106">
        <f t="shared" si="236"/>
        <v>1.0767937674382324</v>
      </c>
      <c r="BJ264" s="106">
        <f t="shared" si="237"/>
        <v>0.93660685702554947</v>
      </c>
      <c r="BK264" s="106">
        <f t="shared" si="238"/>
        <v>1.0765335557235887</v>
      </c>
      <c r="BL264" s="106">
        <f t="shared" si="239"/>
        <v>0.98643610157716854</v>
      </c>
      <c r="BM264" s="109"/>
      <c r="BN264" s="15">
        <f>IF($Z264="NN",VLOOKUP("N",ylfactors,MATCH(BN$7,'Proposed Factors'!$J$3:$P$3,0),FALSE),IF('Query Result 1'!$Y264&lt;49,VLOOKUP("YA",ylfactors,MATCH(BN$7,'Proposed Factors'!$J$3:$P$3,0),FALSE),VLOOKUP("YB",ylfactors,MATCH(BN$7,'Proposed Factors'!$J$3:$P$3,0),FALSE)))</f>
        <v>0.873</v>
      </c>
      <c r="BO264" s="15">
        <f>IF($Z264="NN",VLOOKUP("N",ylfactors,MATCH(BO$7,'Proposed Factors'!$J$3:$P$3,0),FALSE),IF('Query Result 1'!$Y264&lt;49,VLOOKUP("YA",ylfactors,MATCH(BO$7,'Proposed Factors'!$J$3:$P$3,0),FALSE),VLOOKUP("YB",ylfactors,MATCH(BO$7,'Proposed Factors'!$J$3:$P$3,0),FALSE)))</f>
        <v>0.76900000000000002</v>
      </c>
      <c r="BP264" s="15">
        <f>IF($Z264="NN",VLOOKUP("N",ylfactors,MATCH(BP$7,'Proposed Factors'!$J$3:$P$3,0),FALSE),IF('Query Result 1'!$Y264&lt;49,VLOOKUP("YA",ylfactors,MATCH(BP$7,'Proposed Factors'!$J$3:$P$3,0),FALSE),VLOOKUP("YB",ylfactors,MATCH(BP$7,'Proposed Factors'!$J$3:$P$3,0),FALSE)))</f>
        <v>0.95</v>
      </c>
      <c r="BQ264" s="15">
        <f>IF($Z264="NN",VLOOKUP("N",ylfactors,MATCH(BQ$7,'Proposed Factors'!$J$3:$P$3,0),FALSE),IF('Query Result 1'!$Y264&lt;49,VLOOKUP("YA",ylfactors,MATCH(BQ$7,'Proposed Factors'!$J$3:$P$3,0),FALSE),VLOOKUP("YB",ylfactors,MATCH(BQ$7,'Proposed Factors'!$J$3:$P$3,0),FALSE)))</f>
        <v>0.94299999999999995</v>
      </c>
      <c r="BR264" s="15">
        <f>IF($Z264="NN",VLOOKUP("N",ylfactors,MATCH(BR$7,'Proposed Factors'!$J$3:$P$3,0),FALSE),IF('Query Result 1'!$Y264&lt;49,VLOOKUP("YA",ylfactors,MATCH(BR$7,'Proposed Factors'!$J$3:$P$3,0),FALSE),VLOOKUP("YB",ylfactors,MATCH(BR$7,'Proposed Factors'!$J$3:$P$3,0),FALSE)))</f>
        <v>0.78800000000000003</v>
      </c>
      <c r="BS264" s="15"/>
      <c r="BT264" s="15" t="e">
        <f>IF($AA264="NN",1,IF($AA264="YY",VLOOKUP("YY",gsdfactors,MATCH(BT$7,'Proposed Factors'!$J$11:$P$11,0),FALSE),VLOOKUP(CONCATENATE($Z264,$AA264),gsdfactors,MATCH(BT$7,'Proposed Factors'!$J$11:$P$11,0),FALSE)))</f>
        <v>#N/A</v>
      </c>
      <c r="BU264" s="15" t="e">
        <f>IF($AA264="NN",1,IF($AA264="YY",VLOOKUP("YY",gsdfactors,MATCH(BU$7,'Proposed Factors'!$J$11:$P$11,0),FALSE),VLOOKUP(CONCATENATE($Z264,$AA264),gsdfactors,MATCH(BU$7,'Proposed Factors'!$J$11:$P$11,0),FALSE)))</f>
        <v>#N/A</v>
      </c>
      <c r="BV264" s="15" t="e">
        <f>IF($AA264="NN",1,IF($AA264="YY",VLOOKUP("YY",gsdfactors,MATCH(BV$7,'Proposed Factors'!$J$11:$P$11,0),FALSE),VLOOKUP(CONCATENATE($Z264,$AA264),gsdfactors,MATCH(BV$7,'Proposed Factors'!$J$11:$P$11,0),FALSE)))</f>
        <v>#N/A</v>
      </c>
      <c r="BW264" s="15" t="e">
        <f>IF($AA264="NN",1,IF($AA264="YY",VLOOKUP("YY",gsdfactors,MATCH(BW$7,'Proposed Factors'!$J$11:$P$11,0),FALSE),VLOOKUP(CONCATENATE($Z264,$AA264),gsdfactors,MATCH(BW$7,'Proposed Factors'!$J$11:$P$11,0),FALSE)))</f>
        <v>#N/A</v>
      </c>
      <c r="BX264" s="15" t="e">
        <f>IF($AA264="NN",1,IF($AA264="YY",VLOOKUP("YY",gsdfactors,MATCH(BX$7,'Proposed Factors'!$J$11:$P$11,0),FALSE),VLOOKUP(CONCATENATE($Z264,$AA264),gsdfactors,MATCH(BX$7,'Proposed Factors'!$J$11:$P$11,0),FALSE)))</f>
        <v>#N/A</v>
      </c>
      <c r="BZ264" s="55" t="e">
        <f t="shared" ref="BZ264:BZ327" si="257">PRODUCT(BH264,BN264,BT264)</f>
        <v>#N/A</v>
      </c>
      <c r="CA264" s="55" t="e">
        <f t="shared" ref="CA264:CA327" si="258">PRODUCT(BI264,BO264,BU264)</f>
        <v>#N/A</v>
      </c>
      <c r="CB264" s="55" t="e">
        <f t="shared" ref="CB264:CB327" si="259">PRODUCT(BJ264,BP264,BV264)</f>
        <v>#N/A</v>
      </c>
      <c r="CC264" s="55" t="e">
        <f t="shared" ref="CC264:CC327" si="260">PRODUCT(BK264,BQ264,BW264)</f>
        <v>#N/A</v>
      </c>
      <c r="CD264" s="55" t="e">
        <f t="shared" ref="CD264:CD327" si="261">PRODUCT(BL264,BR264,BX264)</f>
        <v>#N/A</v>
      </c>
      <c r="CF264" s="55" t="e">
        <f t="shared" ref="CF264:CF327" si="262">BZ264/BZ$345</f>
        <v>#N/A</v>
      </c>
      <c r="CG264" s="55" t="e">
        <f t="shared" ref="CG264:CG327" si="263">CA264/CA$345</f>
        <v>#N/A</v>
      </c>
      <c r="CH264" s="55" t="e">
        <f t="shared" ref="CH264:CH327" si="264">CB264/CB$345</f>
        <v>#N/A</v>
      </c>
      <c r="CI264" s="55" t="e">
        <f t="shared" ref="CI264:CI327" si="265">CC264/CC$345</f>
        <v>#N/A</v>
      </c>
      <c r="CJ264" s="55" t="e">
        <f t="shared" ref="CJ264:CJ327" si="266">CD264/CD$345</f>
        <v>#N/A</v>
      </c>
      <c r="CL264" s="55" t="str">
        <f t="shared" ref="CL264:CL327" si="267">IFERROR(CONCATENATE(Y264,Z264),"NNNN")</f>
        <v>68FM</v>
      </c>
      <c r="CM264" s="58">
        <f t="shared" ref="CM264:CM327" si="268">AC264</f>
        <v>1.0963395920217135E-3</v>
      </c>
      <c r="CN264" s="58">
        <f t="shared" ref="CN264:CN327" si="269">AD264</f>
        <v>1.5019603072505027E-3</v>
      </c>
      <c r="CO264" s="58">
        <f t="shared" ref="CO264:CO327" si="270">AE264</f>
        <v>1.1777869383428538E-3</v>
      </c>
      <c r="CP264" s="58">
        <f t="shared" ref="CP264:CP327" si="271">AF264</f>
        <v>1.1659795006229046E-3</v>
      </c>
      <c r="CQ264" s="58">
        <f t="shared" ref="CQ264:CQ327" si="272">AG264</f>
        <v>1.1062244830555156E-3</v>
      </c>
      <c r="CR264" s="5">
        <f t="shared" si="240"/>
        <v>1.1691464259416222</v>
      </c>
      <c r="CS264" s="5">
        <f t="shared" si="241"/>
        <v>1.0767937674382324</v>
      </c>
      <c r="CT264" s="5">
        <f t="shared" si="242"/>
        <v>0.93660685702554947</v>
      </c>
      <c r="CU264" s="5">
        <f t="shared" si="243"/>
        <v>1.0765335557235887</v>
      </c>
      <c r="CV264" s="5">
        <f t="shared" si="244"/>
        <v>0.98643610157716854</v>
      </c>
    </row>
    <row r="265" spans="1:100" x14ac:dyDescent="0.25">
      <c r="A265" s="174" t="str">
        <f t="shared" ref="A265:A328" si="273">IF(CONCATENATE(D265,E265)="NN","NNNN",CONCATENATE(D265,E265,C265))</f>
        <v>NNNN</v>
      </c>
      <c r="B265" s="174" t="str">
        <f t="shared" ref="B265:B328" si="274">IF(C265="NN","NNNN",CONCATENATE(IF(I265&gt;82,"83",I265),C265))</f>
        <v>NNNN</v>
      </c>
      <c r="C265" s="29" t="str">
        <f t="shared" ref="C265:C328" si="275">IF(F265="Y",CONCATENATE(G265,H265),"NN")</f>
        <v>NN</v>
      </c>
      <c r="D265" s="29" t="str">
        <f t="shared" ref="D265:D328" si="276">IF(AND(F265="Y",J265="Y",I265&lt;9),J265,"N")</f>
        <v>N</v>
      </c>
      <c r="E265" s="29" t="str">
        <f t="shared" si="251"/>
        <v>N</v>
      </c>
      <c r="F265" s="175" t="s">
        <v>5</v>
      </c>
      <c r="G265" s="175" t="s">
        <v>7</v>
      </c>
      <c r="H265" s="175" t="s">
        <v>7</v>
      </c>
      <c r="I265" s="176">
        <v>45</v>
      </c>
      <c r="J265" s="175" t="s">
        <v>5</v>
      </c>
      <c r="K265" s="175" t="s">
        <v>5</v>
      </c>
      <c r="L265" s="176">
        <v>6725</v>
      </c>
      <c r="M265" s="176">
        <v>4238</v>
      </c>
      <c r="N265" s="176">
        <v>5685</v>
      </c>
      <c r="O265" s="176">
        <v>5279</v>
      </c>
      <c r="P265" s="176">
        <v>6583</v>
      </c>
      <c r="Q265" s="1"/>
      <c r="R265" s="13" t="s">
        <v>324</v>
      </c>
      <c r="S265" s="35">
        <v>966</v>
      </c>
      <c r="T265" s="35">
        <v>735</v>
      </c>
      <c r="U265" s="35">
        <v>879</v>
      </c>
      <c r="V265" s="35">
        <v>834</v>
      </c>
      <c r="W265" s="35">
        <v>953</v>
      </c>
      <c r="X265" s="35"/>
      <c r="Y265" s="53">
        <f t="shared" ref="Y265:Y328" si="277">VALUE(LEFT($R265,LEN($R265)-2))</f>
        <v>68</v>
      </c>
      <c r="Z265" s="52" t="str">
        <f t="shared" ref="Z265:Z328" si="278">RIGHT(LEFT($R265,LEN($R265)),2)</f>
        <v>FS</v>
      </c>
      <c r="AA265" s="52" t="str">
        <f t="shared" ref="AA265:AA328" si="279">IF(Z265="NN","NN",LEFT(RIGHT($R265,2),2))</f>
        <v>FS</v>
      </c>
      <c r="AB265" s="1"/>
      <c r="AC265" s="128">
        <f t="shared" ref="AC265:AC328" si="280">S265/S$345</f>
        <v>2.6825330443084477E-4</v>
      </c>
      <c r="AD265" s="128">
        <f t="shared" ref="AD265:AD328" si="281">T265/T$345</f>
        <v>3.5202194701183657E-4</v>
      </c>
      <c r="AE265" s="128">
        <f t="shared" ref="AE265:AE328" si="282">U265/U$345</f>
        <v>2.8132465184874144E-4</v>
      </c>
      <c r="AF265" s="128">
        <f t="shared" ref="AF265:AF328" si="283">V265/V$345</f>
        <v>2.762576430453132E-4</v>
      </c>
      <c r="AG265" s="128">
        <f t="shared" ref="AG265:AG328" si="284">W265/W$345</f>
        <v>2.7017732761453264E-4</v>
      </c>
      <c r="AI265" s="129">
        <f t="shared" si="250"/>
        <v>1.262</v>
      </c>
      <c r="AJ265" s="51">
        <f t="shared" si="250"/>
        <v>1.151</v>
      </c>
      <c r="AK265" s="48">
        <f t="shared" si="250"/>
        <v>0.99299999999999999</v>
      </c>
      <c r="AL265" s="51">
        <f t="shared" si="250"/>
        <v>1.1419999999999999</v>
      </c>
      <c r="AM265" s="49">
        <f t="shared" si="250"/>
        <v>1.0369999999999999</v>
      </c>
      <c r="AN265" s="15"/>
      <c r="AO265" s="106">
        <f t="shared" si="252"/>
        <v>1.1691464259416222</v>
      </c>
      <c r="AP265" s="106">
        <f t="shared" si="253"/>
        <v>1.0767937674382324</v>
      </c>
      <c r="AQ265" s="106">
        <f t="shared" si="254"/>
        <v>0.93660685702554947</v>
      </c>
      <c r="AR265" s="106">
        <f t="shared" si="255"/>
        <v>1.0765335557235887</v>
      </c>
      <c r="AS265" s="106">
        <f t="shared" si="256"/>
        <v>0.98643610157716854</v>
      </c>
      <c r="AT265" s="15"/>
      <c r="AU265" s="106">
        <f t="shared" si="230"/>
        <v>0.16914642594162221</v>
      </c>
      <c r="AV265" s="106">
        <f t="shared" si="231"/>
        <v>7.6793767438232408E-2</v>
      </c>
      <c r="AW265" s="106">
        <f t="shared" si="232"/>
        <v>-6.3393142974450534E-2</v>
      </c>
      <c r="AX265" s="106">
        <f t="shared" si="233"/>
        <v>7.6533555723588664E-2</v>
      </c>
      <c r="AY265" s="106">
        <f t="shared" si="234"/>
        <v>-1.3563898422831455E-2</v>
      </c>
      <c r="AZ265" s="15"/>
      <c r="BA265" s="106">
        <f t="shared" ref="BA265:BA328" si="285">AU265*AU$346</f>
        <v>0.16914642594162221</v>
      </c>
      <c r="BB265" s="106">
        <f t="shared" ref="BB265:BB328" si="286">AV265*AV$346</f>
        <v>7.6793767438232408E-2</v>
      </c>
      <c r="BC265" s="106">
        <f t="shared" ref="BC265:BC328" si="287">AW265*$AW$346</f>
        <v>-6.3393142974450534E-2</v>
      </c>
      <c r="BD265" s="107">
        <f t="shared" ref="BD265:BD328" si="288">AX265*AX$346</f>
        <v>7.6533555723588664E-2</v>
      </c>
      <c r="BE265" s="106">
        <f t="shared" ref="BE265:BE328" si="289">AY265*AY$346</f>
        <v>-1.3563898422831455E-2</v>
      </c>
      <c r="BF265" s="109"/>
      <c r="BG265" s="223" t="str">
        <f t="shared" ref="BG265:BG328" si="290">CONCATENATE(Y265,IFERROR(IF(Y265&lt;15,Z265,"XX"),"NNX"))</f>
        <v>68XX</v>
      </c>
      <c r="BH265" s="106">
        <f t="shared" si="235"/>
        <v>1.1691464259416222</v>
      </c>
      <c r="BI265" s="106">
        <f t="shared" si="236"/>
        <v>1.0767937674382324</v>
      </c>
      <c r="BJ265" s="106">
        <f t="shared" si="237"/>
        <v>0.93660685702554947</v>
      </c>
      <c r="BK265" s="106">
        <f t="shared" si="238"/>
        <v>1.0765335557235887</v>
      </c>
      <c r="BL265" s="106">
        <f t="shared" si="239"/>
        <v>0.98643610157716854</v>
      </c>
      <c r="BM265" s="109"/>
      <c r="BN265" s="15">
        <f>IF($Z265="NN",VLOOKUP("N",ylfactors,MATCH(BN$7,'Proposed Factors'!$J$3:$P$3,0),FALSE),IF('Query Result 1'!$Y265&lt;49,VLOOKUP("YA",ylfactors,MATCH(BN$7,'Proposed Factors'!$J$3:$P$3,0),FALSE),VLOOKUP("YB",ylfactors,MATCH(BN$7,'Proposed Factors'!$J$3:$P$3,0),FALSE)))</f>
        <v>0.873</v>
      </c>
      <c r="BO265" s="15">
        <f>IF($Z265="NN",VLOOKUP("N",ylfactors,MATCH(BO$7,'Proposed Factors'!$J$3:$P$3,0),FALSE),IF('Query Result 1'!$Y265&lt;49,VLOOKUP("YA",ylfactors,MATCH(BO$7,'Proposed Factors'!$J$3:$P$3,0),FALSE),VLOOKUP("YB",ylfactors,MATCH(BO$7,'Proposed Factors'!$J$3:$P$3,0),FALSE)))</f>
        <v>0.76900000000000002</v>
      </c>
      <c r="BP265" s="15">
        <f>IF($Z265="NN",VLOOKUP("N",ylfactors,MATCH(BP$7,'Proposed Factors'!$J$3:$P$3,0),FALSE),IF('Query Result 1'!$Y265&lt;49,VLOOKUP("YA",ylfactors,MATCH(BP$7,'Proposed Factors'!$J$3:$P$3,0),FALSE),VLOOKUP("YB",ylfactors,MATCH(BP$7,'Proposed Factors'!$J$3:$P$3,0),FALSE)))</f>
        <v>0.95</v>
      </c>
      <c r="BQ265" s="15">
        <f>IF($Z265="NN",VLOOKUP("N",ylfactors,MATCH(BQ$7,'Proposed Factors'!$J$3:$P$3,0),FALSE),IF('Query Result 1'!$Y265&lt;49,VLOOKUP("YA",ylfactors,MATCH(BQ$7,'Proposed Factors'!$J$3:$P$3,0),FALSE),VLOOKUP("YB",ylfactors,MATCH(BQ$7,'Proposed Factors'!$J$3:$P$3,0),FALSE)))</f>
        <v>0.94299999999999995</v>
      </c>
      <c r="BR265" s="15">
        <f>IF($Z265="NN",VLOOKUP("N",ylfactors,MATCH(BR$7,'Proposed Factors'!$J$3:$P$3,0),FALSE),IF('Query Result 1'!$Y265&lt;49,VLOOKUP("YA",ylfactors,MATCH(BR$7,'Proposed Factors'!$J$3:$P$3,0),FALSE),VLOOKUP("YB",ylfactors,MATCH(BR$7,'Proposed Factors'!$J$3:$P$3,0),FALSE)))</f>
        <v>0.78800000000000003</v>
      </c>
      <c r="BS265" s="15"/>
      <c r="BT265" s="15" t="e">
        <f>IF($AA265="NN",1,IF($AA265="YY",VLOOKUP("YY",gsdfactors,MATCH(BT$7,'Proposed Factors'!$J$11:$P$11,0),FALSE),VLOOKUP(CONCATENATE($Z265,$AA265),gsdfactors,MATCH(BT$7,'Proposed Factors'!$J$11:$P$11,0),FALSE)))</f>
        <v>#N/A</v>
      </c>
      <c r="BU265" s="15" t="e">
        <f>IF($AA265="NN",1,IF($AA265="YY",VLOOKUP("YY",gsdfactors,MATCH(BU$7,'Proposed Factors'!$J$11:$P$11,0),FALSE),VLOOKUP(CONCATENATE($Z265,$AA265),gsdfactors,MATCH(BU$7,'Proposed Factors'!$J$11:$P$11,0),FALSE)))</f>
        <v>#N/A</v>
      </c>
      <c r="BV265" s="15" t="e">
        <f>IF($AA265="NN",1,IF($AA265="YY",VLOOKUP("YY",gsdfactors,MATCH(BV$7,'Proposed Factors'!$J$11:$P$11,0),FALSE),VLOOKUP(CONCATENATE($Z265,$AA265),gsdfactors,MATCH(BV$7,'Proposed Factors'!$J$11:$P$11,0),FALSE)))</f>
        <v>#N/A</v>
      </c>
      <c r="BW265" s="15" t="e">
        <f>IF($AA265="NN",1,IF($AA265="YY",VLOOKUP("YY",gsdfactors,MATCH(BW$7,'Proposed Factors'!$J$11:$P$11,0),FALSE),VLOOKUP(CONCATENATE($Z265,$AA265),gsdfactors,MATCH(BW$7,'Proposed Factors'!$J$11:$P$11,0),FALSE)))</f>
        <v>#N/A</v>
      </c>
      <c r="BX265" s="15" t="e">
        <f>IF($AA265="NN",1,IF($AA265="YY",VLOOKUP("YY",gsdfactors,MATCH(BX$7,'Proposed Factors'!$J$11:$P$11,0),FALSE),VLOOKUP(CONCATENATE($Z265,$AA265),gsdfactors,MATCH(BX$7,'Proposed Factors'!$J$11:$P$11,0),FALSE)))</f>
        <v>#N/A</v>
      </c>
      <c r="BZ265" s="55" t="e">
        <f t="shared" si="257"/>
        <v>#N/A</v>
      </c>
      <c r="CA265" s="55" t="e">
        <f t="shared" si="258"/>
        <v>#N/A</v>
      </c>
      <c r="CB265" s="55" t="e">
        <f t="shared" si="259"/>
        <v>#N/A</v>
      </c>
      <c r="CC265" s="55" t="e">
        <f t="shared" si="260"/>
        <v>#N/A</v>
      </c>
      <c r="CD265" s="55" t="e">
        <f t="shared" si="261"/>
        <v>#N/A</v>
      </c>
      <c r="CF265" s="55" t="e">
        <f t="shared" si="262"/>
        <v>#N/A</v>
      </c>
      <c r="CG265" s="55" t="e">
        <f t="shared" si="263"/>
        <v>#N/A</v>
      </c>
      <c r="CH265" s="55" t="e">
        <f t="shared" si="264"/>
        <v>#N/A</v>
      </c>
      <c r="CI265" s="55" t="e">
        <f t="shared" si="265"/>
        <v>#N/A</v>
      </c>
      <c r="CJ265" s="55" t="e">
        <f t="shared" si="266"/>
        <v>#N/A</v>
      </c>
      <c r="CL265" s="55" t="str">
        <f t="shared" si="267"/>
        <v>68FS</v>
      </c>
      <c r="CM265" s="58">
        <f t="shared" si="268"/>
        <v>2.6825330443084477E-4</v>
      </c>
      <c r="CN265" s="58">
        <f t="shared" si="269"/>
        <v>3.5202194701183657E-4</v>
      </c>
      <c r="CO265" s="58">
        <f t="shared" si="270"/>
        <v>2.8132465184874144E-4</v>
      </c>
      <c r="CP265" s="58">
        <f t="shared" si="271"/>
        <v>2.762576430453132E-4</v>
      </c>
      <c r="CQ265" s="58">
        <f t="shared" si="272"/>
        <v>2.7017732761453264E-4</v>
      </c>
      <c r="CR265" s="5">
        <f t="shared" si="240"/>
        <v>1.1691464259416222</v>
      </c>
      <c r="CS265" s="5">
        <f t="shared" si="241"/>
        <v>1.0767937674382324</v>
      </c>
      <c r="CT265" s="5">
        <f t="shared" si="242"/>
        <v>0.93660685702554947</v>
      </c>
      <c r="CU265" s="5">
        <f t="shared" si="243"/>
        <v>1.0765335557235887</v>
      </c>
      <c r="CV265" s="5">
        <f t="shared" si="244"/>
        <v>0.98643610157716854</v>
      </c>
    </row>
    <row r="266" spans="1:100" x14ac:dyDescent="0.25">
      <c r="A266" s="174" t="str">
        <f t="shared" si="273"/>
        <v>NNNN</v>
      </c>
      <c r="B266" s="174" t="str">
        <f t="shared" si="274"/>
        <v>NNNN</v>
      </c>
      <c r="C266" s="29" t="str">
        <f t="shared" si="275"/>
        <v>NN</v>
      </c>
      <c r="D266" s="29" t="str">
        <f t="shared" si="276"/>
        <v>N</v>
      </c>
      <c r="E266" s="29" t="str">
        <f t="shared" si="251"/>
        <v>N</v>
      </c>
      <c r="F266" s="175" t="s">
        <v>5</v>
      </c>
      <c r="G266" s="175" t="s">
        <v>7</v>
      </c>
      <c r="H266" s="175" t="s">
        <v>7</v>
      </c>
      <c r="I266" s="176">
        <v>46</v>
      </c>
      <c r="J266" s="175" t="s">
        <v>5</v>
      </c>
      <c r="K266" s="175" t="s">
        <v>5</v>
      </c>
      <c r="L266" s="176">
        <v>6597</v>
      </c>
      <c r="M266" s="176">
        <v>4291</v>
      </c>
      <c r="N266" s="176">
        <v>5498</v>
      </c>
      <c r="O266" s="176">
        <v>5080</v>
      </c>
      <c r="P266" s="176">
        <v>6454</v>
      </c>
      <c r="Q266" s="1"/>
      <c r="R266" s="13" t="s">
        <v>408</v>
      </c>
      <c r="S266" s="35">
        <v>4341</v>
      </c>
      <c r="T266" s="35">
        <v>3367</v>
      </c>
      <c r="U266" s="35">
        <v>3980</v>
      </c>
      <c r="V266" s="35">
        <v>3774</v>
      </c>
      <c r="W266" s="35">
        <v>4265</v>
      </c>
      <c r="X266" s="35"/>
      <c r="Y266" s="53">
        <f t="shared" si="277"/>
        <v>68</v>
      </c>
      <c r="Z266" s="52" t="str">
        <f t="shared" si="278"/>
        <v>MM</v>
      </c>
      <c r="AA266" s="52" t="str">
        <f t="shared" si="279"/>
        <v>MM</v>
      </c>
      <c r="AB266" s="1"/>
      <c r="AC266" s="128">
        <f t="shared" si="280"/>
        <v>1.2054737003460634E-3</v>
      </c>
      <c r="AD266" s="128">
        <f t="shared" si="281"/>
        <v>1.6125957763113655E-3</v>
      </c>
      <c r="AE266" s="128">
        <f t="shared" si="282"/>
        <v>1.2738021778816735E-3</v>
      </c>
      <c r="AF266" s="128">
        <f t="shared" si="283"/>
        <v>1.2501155214064894E-3</v>
      </c>
      <c r="AG266" s="128">
        <f t="shared" si="284"/>
        <v>1.2091356791983018E-3</v>
      </c>
      <c r="AI266" s="129">
        <f t="shared" si="250"/>
        <v>1.262</v>
      </c>
      <c r="AJ266" s="51">
        <f t="shared" si="250"/>
        <v>1.151</v>
      </c>
      <c r="AK266" s="48">
        <f t="shared" si="250"/>
        <v>0.99299999999999999</v>
      </c>
      <c r="AL266" s="51">
        <f t="shared" si="250"/>
        <v>1.1419999999999999</v>
      </c>
      <c r="AM266" s="49">
        <f t="shared" si="250"/>
        <v>1.0369999999999999</v>
      </c>
      <c r="AN266" s="15"/>
      <c r="AO266" s="106">
        <f t="shared" si="252"/>
        <v>1.1691464259416222</v>
      </c>
      <c r="AP266" s="106">
        <f t="shared" si="253"/>
        <v>1.0767937674382324</v>
      </c>
      <c r="AQ266" s="106">
        <f t="shared" si="254"/>
        <v>0.93660685702554947</v>
      </c>
      <c r="AR266" s="106">
        <f t="shared" si="255"/>
        <v>1.0765335557235887</v>
      </c>
      <c r="AS266" s="106">
        <f t="shared" si="256"/>
        <v>0.98643610157716854</v>
      </c>
      <c r="AT266" s="15"/>
      <c r="AU266" s="106">
        <f t="shared" ref="AU266:AU329" si="291">AO266-1</f>
        <v>0.16914642594162221</v>
      </c>
      <c r="AV266" s="106">
        <f t="shared" ref="AV266:AV329" si="292">AP266-1</f>
        <v>7.6793767438232408E-2</v>
      </c>
      <c r="AW266" s="106">
        <f t="shared" ref="AW266:AW329" si="293">AQ266-1</f>
        <v>-6.3393142974450534E-2</v>
      </c>
      <c r="AX266" s="106">
        <f t="shared" ref="AX266:AX329" si="294">AR266-1</f>
        <v>7.6533555723588664E-2</v>
      </c>
      <c r="AY266" s="106">
        <f t="shared" ref="AY266:AY329" si="295">AS266-1</f>
        <v>-1.3563898422831455E-2</v>
      </c>
      <c r="AZ266" s="15"/>
      <c r="BA266" s="106">
        <f t="shared" si="285"/>
        <v>0.16914642594162221</v>
      </c>
      <c r="BB266" s="106">
        <f t="shared" si="286"/>
        <v>7.6793767438232408E-2</v>
      </c>
      <c r="BC266" s="106">
        <f t="shared" si="287"/>
        <v>-6.3393142974450534E-2</v>
      </c>
      <c r="BD266" s="107">
        <f t="shared" si="288"/>
        <v>7.6533555723588664E-2</v>
      </c>
      <c r="BE266" s="106">
        <f t="shared" si="289"/>
        <v>-1.3563898422831455E-2</v>
      </c>
      <c r="BF266" s="109"/>
      <c r="BG266" s="223" t="str">
        <f t="shared" si="290"/>
        <v>68XX</v>
      </c>
      <c r="BH266" s="106">
        <f t="shared" ref="BH266:BH329" si="296">BA266+1</f>
        <v>1.1691464259416222</v>
      </c>
      <c r="BI266" s="106">
        <f t="shared" ref="BI266:BI329" si="297">BB266+1</f>
        <v>1.0767937674382324</v>
      </c>
      <c r="BJ266" s="106">
        <f t="shared" ref="BJ266:BJ329" si="298">BC266+1</f>
        <v>0.93660685702554947</v>
      </c>
      <c r="BK266" s="106">
        <f t="shared" ref="BK266:BK329" si="299">BD266+1</f>
        <v>1.0765335557235887</v>
      </c>
      <c r="BL266" s="106">
        <f t="shared" ref="BL266:BL329" si="300">BE266+1</f>
        <v>0.98643610157716854</v>
      </c>
      <c r="BM266" s="109"/>
      <c r="BN266" s="15">
        <f>IF($Z266="NN",VLOOKUP("N",ylfactors,MATCH(BN$7,'Proposed Factors'!$J$3:$P$3,0),FALSE),IF('Query Result 1'!$Y266&lt;49,VLOOKUP("YA",ylfactors,MATCH(BN$7,'Proposed Factors'!$J$3:$P$3,0),FALSE),VLOOKUP("YB",ylfactors,MATCH(BN$7,'Proposed Factors'!$J$3:$P$3,0),FALSE)))</f>
        <v>0.873</v>
      </c>
      <c r="BO266" s="15">
        <f>IF($Z266="NN",VLOOKUP("N",ylfactors,MATCH(BO$7,'Proposed Factors'!$J$3:$P$3,0),FALSE),IF('Query Result 1'!$Y266&lt;49,VLOOKUP("YA",ylfactors,MATCH(BO$7,'Proposed Factors'!$J$3:$P$3,0),FALSE),VLOOKUP("YB",ylfactors,MATCH(BO$7,'Proposed Factors'!$J$3:$P$3,0),FALSE)))</f>
        <v>0.76900000000000002</v>
      </c>
      <c r="BP266" s="15">
        <f>IF($Z266="NN",VLOOKUP("N",ylfactors,MATCH(BP$7,'Proposed Factors'!$J$3:$P$3,0),FALSE),IF('Query Result 1'!$Y266&lt;49,VLOOKUP("YA",ylfactors,MATCH(BP$7,'Proposed Factors'!$J$3:$P$3,0),FALSE),VLOOKUP("YB",ylfactors,MATCH(BP$7,'Proposed Factors'!$J$3:$P$3,0),FALSE)))</f>
        <v>0.95</v>
      </c>
      <c r="BQ266" s="15">
        <f>IF($Z266="NN",VLOOKUP("N",ylfactors,MATCH(BQ$7,'Proposed Factors'!$J$3:$P$3,0),FALSE),IF('Query Result 1'!$Y266&lt;49,VLOOKUP("YA",ylfactors,MATCH(BQ$7,'Proposed Factors'!$J$3:$P$3,0),FALSE),VLOOKUP("YB",ylfactors,MATCH(BQ$7,'Proposed Factors'!$J$3:$P$3,0),FALSE)))</f>
        <v>0.94299999999999995</v>
      </c>
      <c r="BR266" s="15">
        <f>IF($Z266="NN",VLOOKUP("N",ylfactors,MATCH(BR$7,'Proposed Factors'!$J$3:$P$3,0),FALSE),IF('Query Result 1'!$Y266&lt;49,VLOOKUP("YA",ylfactors,MATCH(BR$7,'Proposed Factors'!$J$3:$P$3,0),FALSE),VLOOKUP("YB",ylfactors,MATCH(BR$7,'Proposed Factors'!$J$3:$P$3,0),FALSE)))</f>
        <v>0.78800000000000003</v>
      </c>
      <c r="BS266" s="15"/>
      <c r="BT266" s="15" t="e">
        <f>IF($AA266="NN",1,IF($AA266="YY",VLOOKUP("YY",gsdfactors,MATCH(BT$7,'Proposed Factors'!$J$11:$P$11,0),FALSE),VLOOKUP(CONCATENATE($Z266,$AA266),gsdfactors,MATCH(BT$7,'Proposed Factors'!$J$11:$P$11,0),FALSE)))</f>
        <v>#N/A</v>
      </c>
      <c r="BU266" s="15" t="e">
        <f>IF($AA266="NN",1,IF($AA266="YY",VLOOKUP("YY",gsdfactors,MATCH(BU$7,'Proposed Factors'!$J$11:$P$11,0),FALSE),VLOOKUP(CONCATENATE($Z266,$AA266),gsdfactors,MATCH(BU$7,'Proposed Factors'!$J$11:$P$11,0),FALSE)))</f>
        <v>#N/A</v>
      </c>
      <c r="BV266" s="15" t="e">
        <f>IF($AA266="NN",1,IF($AA266="YY",VLOOKUP("YY",gsdfactors,MATCH(BV$7,'Proposed Factors'!$J$11:$P$11,0),FALSE),VLOOKUP(CONCATENATE($Z266,$AA266),gsdfactors,MATCH(BV$7,'Proposed Factors'!$J$11:$P$11,0),FALSE)))</f>
        <v>#N/A</v>
      </c>
      <c r="BW266" s="15" t="e">
        <f>IF($AA266="NN",1,IF($AA266="YY",VLOOKUP("YY",gsdfactors,MATCH(BW$7,'Proposed Factors'!$J$11:$P$11,0),FALSE),VLOOKUP(CONCATENATE($Z266,$AA266),gsdfactors,MATCH(BW$7,'Proposed Factors'!$J$11:$P$11,0),FALSE)))</f>
        <v>#N/A</v>
      </c>
      <c r="BX266" s="15" t="e">
        <f>IF($AA266="NN",1,IF($AA266="YY",VLOOKUP("YY",gsdfactors,MATCH(BX$7,'Proposed Factors'!$J$11:$P$11,0),FALSE),VLOOKUP(CONCATENATE($Z266,$AA266),gsdfactors,MATCH(BX$7,'Proposed Factors'!$J$11:$P$11,0),FALSE)))</f>
        <v>#N/A</v>
      </c>
      <c r="BZ266" s="55" t="e">
        <f t="shared" si="257"/>
        <v>#N/A</v>
      </c>
      <c r="CA266" s="55" t="e">
        <f t="shared" si="258"/>
        <v>#N/A</v>
      </c>
      <c r="CB266" s="55" t="e">
        <f t="shared" si="259"/>
        <v>#N/A</v>
      </c>
      <c r="CC266" s="55" t="e">
        <f t="shared" si="260"/>
        <v>#N/A</v>
      </c>
      <c r="CD266" s="55" t="e">
        <f t="shared" si="261"/>
        <v>#N/A</v>
      </c>
      <c r="CF266" s="55" t="e">
        <f t="shared" si="262"/>
        <v>#N/A</v>
      </c>
      <c r="CG266" s="55" t="e">
        <f t="shared" si="263"/>
        <v>#N/A</v>
      </c>
      <c r="CH266" s="55" t="e">
        <f t="shared" si="264"/>
        <v>#N/A</v>
      </c>
      <c r="CI266" s="55" t="e">
        <f t="shared" si="265"/>
        <v>#N/A</v>
      </c>
      <c r="CJ266" s="55" t="e">
        <f t="shared" si="266"/>
        <v>#N/A</v>
      </c>
      <c r="CL266" s="55" t="str">
        <f t="shared" si="267"/>
        <v>68MM</v>
      </c>
      <c r="CM266" s="58">
        <f t="shared" si="268"/>
        <v>1.2054737003460634E-3</v>
      </c>
      <c r="CN266" s="58">
        <f t="shared" si="269"/>
        <v>1.6125957763113655E-3</v>
      </c>
      <c r="CO266" s="58">
        <f t="shared" si="270"/>
        <v>1.2738021778816735E-3</v>
      </c>
      <c r="CP266" s="58">
        <f t="shared" si="271"/>
        <v>1.2501155214064894E-3</v>
      </c>
      <c r="CQ266" s="58">
        <f t="shared" si="272"/>
        <v>1.2091356791983018E-3</v>
      </c>
      <c r="CR266" s="5">
        <f t="shared" ref="CR266:CR329" si="301">BH266</f>
        <v>1.1691464259416222</v>
      </c>
      <c r="CS266" s="5">
        <f t="shared" ref="CS266:CS329" si="302">BI266</f>
        <v>1.0767937674382324</v>
      </c>
      <c r="CT266" s="5">
        <f t="shared" ref="CT266:CT329" si="303">BJ266</f>
        <v>0.93660685702554947</v>
      </c>
      <c r="CU266" s="5">
        <f t="shared" ref="CU266:CU329" si="304">BK266</f>
        <v>1.0765335557235887</v>
      </c>
      <c r="CV266" s="5">
        <f t="shared" ref="CV266:CV329" si="305">BL266</f>
        <v>0.98643610157716854</v>
      </c>
    </row>
    <row r="267" spans="1:100" x14ac:dyDescent="0.25">
      <c r="A267" s="174" t="str">
        <f t="shared" si="273"/>
        <v>NNNN</v>
      </c>
      <c r="B267" s="174" t="str">
        <f t="shared" si="274"/>
        <v>NNNN</v>
      </c>
      <c r="C267" s="29" t="str">
        <f t="shared" si="275"/>
        <v>NN</v>
      </c>
      <c r="D267" s="29" t="str">
        <f t="shared" si="276"/>
        <v>N</v>
      </c>
      <c r="E267" s="29" t="str">
        <f t="shared" si="251"/>
        <v>N</v>
      </c>
      <c r="F267" s="175" t="s">
        <v>5</v>
      </c>
      <c r="G267" s="175" t="s">
        <v>7</v>
      </c>
      <c r="H267" s="175" t="s">
        <v>7</v>
      </c>
      <c r="I267" s="176">
        <v>46</v>
      </c>
      <c r="J267" s="175" t="s">
        <v>5</v>
      </c>
      <c r="K267" s="175" t="s">
        <v>9</v>
      </c>
      <c r="L267" s="176">
        <v>1</v>
      </c>
      <c r="M267" s="176">
        <v>1</v>
      </c>
      <c r="N267" s="176">
        <v>1</v>
      </c>
      <c r="O267" s="176">
        <v>1</v>
      </c>
      <c r="P267" s="176">
        <v>1</v>
      </c>
      <c r="Q267" s="1"/>
      <c r="R267" s="13" t="s">
        <v>492</v>
      </c>
      <c r="S267" s="35">
        <v>610</v>
      </c>
      <c r="T267" s="35">
        <v>400</v>
      </c>
      <c r="U267" s="35">
        <v>497</v>
      </c>
      <c r="V267" s="35">
        <v>446</v>
      </c>
      <c r="W267" s="35">
        <v>585</v>
      </c>
      <c r="X267" s="35"/>
      <c r="Y267" s="53">
        <f t="shared" si="277"/>
        <v>68</v>
      </c>
      <c r="Z267" s="52" t="str">
        <f t="shared" si="278"/>
        <v>MS</v>
      </c>
      <c r="AA267" s="52" t="str">
        <f t="shared" si="279"/>
        <v>MS</v>
      </c>
      <c r="AB267" s="1"/>
      <c r="AC267" s="128">
        <f t="shared" si="280"/>
        <v>1.6939390859504693E-4</v>
      </c>
      <c r="AD267" s="128">
        <f t="shared" si="281"/>
        <v>1.9157656980236002E-4</v>
      </c>
      <c r="AE267" s="128">
        <f t="shared" si="282"/>
        <v>1.590652468359778E-4</v>
      </c>
      <c r="AF267" s="128">
        <f t="shared" si="283"/>
        <v>1.4773490263574304E-4</v>
      </c>
      <c r="AG267" s="128">
        <f t="shared" si="284"/>
        <v>1.6584862188300274E-4</v>
      </c>
      <c r="AI267" s="129">
        <f t="shared" si="250"/>
        <v>1.262</v>
      </c>
      <c r="AJ267" s="51">
        <f t="shared" si="250"/>
        <v>1.151</v>
      </c>
      <c r="AK267" s="48">
        <f t="shared" si="250"/>
        <v>0.99299999999999999</v>
      </c>
      <c r="AL267" s="51">
        <f t="shared" si="250"/>
        <v>1.1419999999999999</v>
      </c>
      <c r="AM267" s="49">
        <f t="shared" si="250"/>
        <v>1.0369999999999999</v>
      </c>
      <c r="AN267" s="15"/>
      <c r="AO267" s="106">
        <f t="shared" si="252"/>
        <v>1.1691464259416222</v>
      </c>
      <c r="AP267" s="106">
        <f t="shared" si="253"/>
        <v>1.0767937674382324</v>
      </c>
      <c r="AQ267" s="106">
        <f t="shared" si="254"/>
        <v>0.93660685702554947</v>
      </c>
      <c r="AR267" s="106">
        <f t="shared" si="255"/>
        <v>1.0765335557235887</v>
      </c>
      <c r="AS267" s="106">
        <f t="shared" si="256"/>
        <v>0.98643610157716854</v>
      </c>
      <c r="AT267" s="15"/>
      <c r="AU267" s="106">
        <f t="shared" si="291"/>
        <v>0.16914642594162221</v>
      </c>
      <c r="AV267" s="106">
        <f t="shared" si="292"/>
        <v>7.6793767438232408E-2</v>
      </c>
      <c r="AW267" s="106">
        <f t="shared" si="293"/>
        <v>-6.3393142974450534E-2</v>
      </c>
      <c r="AX267" s="106">
        <f t="shared" si="294"/>
        <v>7.6533555723588664E-2</v>
      </c>
      <c r="AY267" s="106">
        <f t="shared" si="295"/>
        <v>-1.3563898422831455E-2</v>
      </c>
      <c r="AZ267" s="15"/>
      <c r="BA267" s="106">
        <f t="shared" si="285"/>
        <v>0.16914642594162221</v>
      </c>
      <c r="BB267" s="106">
        <f t="shared" si="286"/>
        <v>7.6793767438232408E-2</v>
      </c>
      <c r="BC267" s="106">
        <f t="shared" si="287"/>
        <v>-6.3393142974450534E-2</v>
      </c>
      <c r="BD267" s="107">
        <f t="shared" si="288"/>
        <v>7.6533555723588664E-2</v>
      </c>
      <c r="BE267" s="106">
        <f t="shared" si="289"/>
        <v>-1.3563898422831455E-2</v>
      </c>
      <c r="BF267" s="109"/>
      <c r="BG267" s="223" t="str">
        <f t="shared" si="290"/>
        <v>68XX</v>
      </c>
      <c r="BH267" s="106">
        <f t="shared" si="296"/>
        <v>1.1691464259416222</v>
      </c>
      <c r="BI267" s="106">
        <f t="shared" si="297"/>
        <v>1.0767937674382324</v>
      </c>
      <c r="BJ267" s="106">
        <f t="shared" si="298"/>
        <v>0.93660685702554947</v>
      </c>
      <c r="BK267" s="106">
        <f t="shared" si="299"/>
        <v>1.0765335557235887</v>
      </c>
      <c r="BL267" s="106">
        <f t="shared" si="300"/>
        <v>0.98643610157716854</v>
      </c>
      <c r="BM267" s="109"/>
      <c r="BN267" s="15">
        <f>IF($Z267="NN",VLOOKUP("N",ylfactors,MATCH(BN$7,'Proposed Factors'!$J$3:$P$3,0),FALSE),IF('Query Result 1'!$Y267&lt;49,VLOOKUP("YA",ylfactors,MATCH(BN$7,'Proposed Factors'!$J$3:$P$3,0),FALSE),VLOOKUP("YB",ylfactors,MATCH(BN$7,'Proposed Factors'!$J$3:$P$3,0),FALSE)))</f>
        <v>0.873</v>
      </c>
      <c r="BO267" s="15">
        <f>IF($Z267="NN",VLOOKUP("N",ylfactors,MATCH(BO$7,'Proposed Factors'!$J$3:$P$3,0),FALSE),IF('Query Result 1'!$Y267&lt;49,VLOOKUP("YA",ylfactors,MATCH(BO$7,'Proposed Factors'!$J$3:$P$3,0),FALSE),VLOOKUP("YB",ylfactors,MATCH(BO$7,'Proposed Factors'!$J$3:$P$3,0),FALSE)))</f>
        <v>0.76900000000000002</v>
      </c>
      <c r="BP267" s="15">
        <f>IF($Z267="NN",VLOOKUP("N",ylfactors,MATCH(BP$7,'Proposed Factors'!$J$3:$P$3,0),FALSE),IF('Query Result 1'!$Y267&lt;49,VLOOKUP("YA",ylfactors,MATCH(BP$7,'Proposed Factors'!$J$3:$P$3,0),FALSE),VLOOKUP("YB",ylfactors,MATCH(BP$7,'Proposed Factors'!$J$3:$P$3,0),FALSE)))</f>
        <v>0.95</v>
      </c>
      <c r="BQ267" s="15">
        <f>IF($Z267="NN",VLOOKUP("N",ylfactors,MATCH(BQ$7,'Proposed Factors'!$J$3:$P$3,0),FALSE),IF('Query Result 1'!$Y267&lt;49,VLOOKUP("YA",ylfactors,MATCH(BQ$7,'Proposed Factors'!$J$3:$P$3,0),FALSE),VLOOKUP("YB",ylfactors,MATCH(BQ$7,'Proposed Factors'!$J$3:$P$3,0),FALSE)))</f>
        <v>0.94299999999999995</v>
      </c>
      <c r="BR267" s="15">
        <f>IF($Z267="NN",VLOOKUP("N",ylfactors,MATCH(BR$7,'Proposed Factors'!$J$3:$P$3,0),FALSE),IF('Query Result 1'!$Y267&lt;49,VLOOKUP("YA",ylfactors,MATCH(BR$7,'Proposed Factors'!$J$3:$P$3,0),FALSE),VLOOKUP("YB",ylfactors,MATCH(BR$7,'Proposed Factors'!$J$3:$P$3,0),FALSE)))</f>
        <v>0.78800000000000003</v>
      </c>
      <c r="BS267" s="15"/>
      <c r="BT267" s="15" t="e">
        <f>IF($AA267="NN",1,IF($AA267="YY",VLOOKUP("YY",gsdfactors,MATCH(BT$7,'Proposed Factors'!$J$11:$P$11,0),FALSE),VLOOKUP(CONCATENATE($Z267,$AA267),gsdfactors,MATCH(BT$7,'Proposed Factors'!$J$11:$P$11,0),FALSE)))</f>
        <v>#N/A</v>
      </c>
      <c r="BU267" s="15" t="e">
        <f>IF($AA267="NN",1,IF($AA267="YY",VLOOKUP("YY",gsdfactors,MATCH(BU$7,'Proposed Factors'!$J$11:$P$11,0),FALSE),VLOOKUP(CONCATENATE($Z267,$AA267),gsdfactors,MATCH(BU$7,'Proposed Factors'!$J$11:$P$11,0),FALSE)))</f>
        <v>#N/A</v>
      </c>
      <c r="BV267" s="15" t="e">
        <f>IF($AA267="NN",1,IF($AA267="YY",VLOOKUP("YY",gsdfactors,MATCH(BV$7,'Proposed Factors'!$J$11:$P$11,0),FALSE),VLOOKUP(CONCATENATE($Z267,$AA267),gsdfactors,MATCH(BV$7,'Proposed Factors'!$J$11:$P$11,0),FALSE)))</f>
        <v>#N/A</v>
      </c>
      <c r="BW267" s="15" t="e">
        <f>IF($AA267="NN",1,IF($AA267="YY",VLOOKUP("YY",gsdfactors,MATCH(BW$7,'Proposed Factors'!$J$11:$P$11,0),FALSE),VLOOKUP(CONCATENATE($Z267,$AA267),gsdfactors,MATCH(BW$7,'Proposed Factors'!$J$11:$P$11,0),FALSE)))</f>
        <v>#N/A</v>
      </c>
      <c r="BX267" s="15" t="e">
        <f>IF($AA267="NN",1,IF($AA267="YY",VLOOKUP("YY",gsdfactors,MATCH(BX$7,'Proposed Factors'!$J$11:$P$11,0),FALSE),VLOOKUP(CONCATENATE($Z267,$AA267),gsdfactors,MATCH(BX$7,'Proposed Factors'!$J$11:$P$11,0),FALSE)))</f>
        <v>#N/A</v>
      </c>
      <c r="BZ267" s="55" t="e">
        <f t="shared" si="257"/>
        <v>#N/A</v>
      </c>
      <c r="CA267" s="55" t="e">
        <f t="shared" si="258"/>
        <v>#N/A</v>
      </c>
      <c r="CB267" s="55" t="e">
        <f t="shared" si="259"/>
        <v>#N/A</v>
      </c>
      <c r="CC267" s="55" t="e">
        <f t="shared" si="260"/>
        <v>#N/A</v>
      </c>
      <c r="CD267" s="55" t="e">
        <f t="shared" si="261"/>
        <v>#N/A</v>
      </c>
      <c r="CF267" s="55" t="e">
        <f t="shared" si="262"/>
        <v>#N/A</v>
      </c>
      <c r="CG267" s="55" t="e">
        <f t="shared" si="263"/>
        <v>#N/A</v>
      </c>
      <c r="CH267" s="55" t="e">
        <f t="shared" si="264"/>
        <v>#N/A</v>
      </c>
      <c r="CI267" s="55" t="e">
        <f t="shared" si="265"/>
        <v>#N/A</v>
      </c>
      <c r="CJ267" s="55" t="e">
        <f t="shared" si="266"/>
        <v>#N/A</v>
      </c>
      <c r="CL267" s="55" t="str">
        <f t="shared" si="267"/>
        <v>68MS</v>
      </c>
      <c r="CM267" s="58">
        <f t="shared" si="268"/>
        <v>1.6939390859504693E-4</v>
      </c>
      <c r="CN267" s="58">
        <f t="shared" si="269"/>
        <v>1.9157656980236002E-4</v>
      </c>
      <c r="CO267" s="58">
        <f t="shared" si="270"/>
        <v>1.590652468359778E-4</v>
      </c>
      <c r="CP267" s="58">
        <f t="shared" si="271"/>
        <v>1.4773490263574304E-4</v>
      </c>
      <c r="CQ267" s="58">
        <f t="shared" si="272"/>
        <v>1.6584862188300274E-4</v>
      </c>
      <c r="CR267" s="5">
        <f t="shared" si="301"/>
        <v>1.1691464259416222</v>
      </c>
      <c r="CS267" s="5">
        <f t="shared" si="302"/>
        <v>1.0767937674382324</v>
      </c>
      <c r="CT267" s="5">
        <f t="shared" si="303"/>
        <v>0.93660685702554947</v>
      </c>
      <c r="CU267" s="5">
        <f t="shared" si="304"/>
        <v>1.0765335557235887</v>
      </c>
      <c r="CV267" s="5">
        <f t="shared" si="305"/>
        <v>0.98643610157716854</v>
      </c>
    </row>
    <row r="268" spans="1:100" x14ac:dyDescent="0.25">
      <c r="A268" s="174" t="str">
        <f t="shared" si="273"/>
        <v>NNNN</v>
      </c>
      <c r="B268" s="174" t="str">
        <f t="shared" si="274"/>
        <v>NNNN</v>
      </c>
      <c r="C268" s="29" t="str">
        <f t="shared" si="275"/>
        <v>NN</v>
      </c>
      <c r="D268" s="29" t="str">
        <f t="shared" si="276"/>
        <v>N</v>
      </c>
      <c r="E268" s="29" t="str">
        <f t="shared" si="251"/>
        <v>N</v>
      </c>
      <c r="F268" s="175" t="s">
        <v>5</v>
      </c>
      <c r="G268" s="175" t="s">
        <v>7</v>
      </c>
      <c r="H268" s="175" t="s">
        <v>7</v>
      </c>
      <c r="I268" s="176">
        <v>47</v>
      </c>
      <c r="J268" s="175" t="s">
        <v>5</v>
      </c>
      <c r="K268" s="175" t="s">
        <v>5</v>
      </c>
      <c r="L268" s="176">
        <v>6566</v>
      </c>
      <c r="M268" s="176">
        <v>4335</v>
      </c>
      <c r="N268" s="176">
        <v>5500</v>
      </c>
      <c r="O268" s="176">
        <v>5076</v>
      </c>
      <c r="P268" s="176">
        <v>6411</v>
      </c>
      <c r="Q268" s="1"/>
      <c r="R268" s="13" t="s">
        <v>241</v>
      </c>
      <c r="S268" s="35">
        <v>3649</v>
      </c>
      <c r="T268" s="35">
        <v>2895</v>
      </c>
      <c r="U268" s="35">
        <v>3439</v>
      </c>
      <c r="V268" s="35">
        <v>3261</v>
      </c>
      <c r="W268" s="35">
        <v>3609</v>
      </c>
      <c r="X268" s="35"/>
      <c r="Y268" s="53">
        <f t="shared" si="277"/>
        <v>69</v>
      </c>
      <c r="Z268" s="52" t="str">
        <f t="shared" si="278"/>
        <v>FM</v>
      </c>
      <c r="AA268" s="52" t="str">
        <f t="shared" si="279"/>
        <v>FM</v>
      </c>
      <c r="AB268" s="1"/>
      <c r="AC268" s="128">
        <f t="shared" si="280"/>
        <v>1.0133088073169282E-3</v>
      </c>
      <c r="AD268" s="128">
        <f t="shared" si="281"/>
        <v>1.3865354239445808E-3</v>
      </c>
      <c r="AE268" s="128">
        <f t="shared" si="282"/>
        <v>1.1006546959133354E-3</v>
      </c>
      <c r="AF268" s="128">
        <f t="shared" si="283"/>
        <v>1.0801872589577535E-3</v>
      </c>
      <c r="AG268" s="128">
        <f t="shared" si="284"/>
        <v>1.02315842115514E-3</v>
      </c>
      <c r="AI268" s="129">
        <f t="shared" ref="AI268:AM277" si="306">IFERROR(IF($Z268="NN",VLOOKUP(CONCATENATE(AI$7,"NNXXX"),bdfactors,8,FALSE),VLOOKUP(CONCATENATE(AI$7,$Y268,$Z268),bdfactors,8,FALSE)),VLOOKUP(CONCATENATE(AI$7,$Y268,"XX"),bdfactors,8,FALSE))</f>
        <v>1.262</v>
      </c>
      <c r="AJ268" s="51">
        <f t="shared" si="306"/>
        <v>1.1759999999999999</v>
      </c>
      <c r="AK268" s="48">
        <f t="shared" si="306"/>
        <v>1.014</v>
      </c>
      <c r="AL268" s="51">
        <f t="shared" si="306"/>
        <v>1.17</v>
      </c>
      <c r="AM268" s="49">
        <f t="shared" si="306"/>
        <v>1.048</v>
      </c>
      <c r="AN268" s="15"/>
      <c r="AO268" s="106">
        <f t="shared" si="252"/>
        <v>1.1691464259416222</v>
      </c>
      <c r="AP268" s="106">
        <f t="shared" si="253"/>
        <v>1.1001819900150835</v>
      </c>
      <c r="AQ268" s="106">
        <f t="shared" si="254"/>
        <v>0.95641425279346137</v>
      </c>
      <c r="AR268" s="106">
        <f t="shared" si="255"/>
        <v>1.1029284239900166</v>
      </c>
      <c r="AS268" s="106">
        <f t="shared" si="256"/>
        <v>0.99689974392755332</v>
      </c>
      <c r="AT268" s="15"/>
      <c r="AU268" s="106">
        <f t="shared" si="291"/>
        <v>0.16914642594162221</v>
      </c>
      <c r="AV268" s="106">
        <f t="shared" si="292"/>
        <v>0.10018199001508354</v>
      </c>
      <c r="AW268" s="106">
        <f t="shared" si="293"/>
        <v>-4.3585747206538628E-2</v>
      </c>
      <c r="AX268" s="106">
        <f t="shared" si="294"/>
        <v>0.10292842399001656</v>
      </c>
      <c r="AY268" s="106">
        <f t="shared" si="295"/>
        <v>-3.1002560724466832E-3</v>
      </c>
      <c r="AZ268" s="15"/>
      <c r="BA268" s="106">
        <f t="shared" si="285"/>
        <v>0.16914642594162221</v>
      </c>
      <c r="BB268" s="106">
        <f t="shared" si="286"/>
        <v>0.10018199001508354</v>
      </c>
      <c r="BC268" s="106">
        <f t="shared" si="287"/>
        <v>-4.3585747206538628E-2</v>
      </c>
      <c r="BD268" s="107">
        <f t="shared" si="288"/>
        <v>0.10292842399001656</v>
      </c>
      <c r="BE268" s="106">
        <f t="shared" si="289"/>
        <v>-3.1002560724466832E-3</v>
      </c>
      <c r="BF268" s="109"/>
      <c r="BG268" s="223" t="str">
        <f t="shared" si="290"/>
        <v>69XX</v>
      </c>
      <c r="BH268" s="106">
        <f t="shared" si="296"/>
        <v>1.1691464259416222</v>
      </c>
      <c r="BI268" s="106">
        <f t="shared" si="297"/>
        <v>1.1001819900150835</v>
      </c>
      <c r="BJ268" s="106">
        <f t="shared" si="298"/>
        <v>0.95641425279346137</v>
      </c>
      <c r="BK268" s="106">
        <f t="shared" si="299"/>
        <v>1.1029284239900166</v>
      </c>
      <c r="BL268" s="106">
        <f t="shared" si="300"/>
        <v>0.99689974392755332</v>
      </c>
      <c r="BM268" s="109"/>
      <c r="BN268" s="15">
        <f>IF($Z268="NN",VLOOKUP("N",ylfactors,MATCH(BN$7,'Proposed Factors'!$J$3:$P$3,0),FALSE),IF('Query Result 1'!$Y268&lt;49,VLOOKUP("YA",ylfactors,MATCH(BN$7,'Proposed Factors'!$J$3:$P$3,0),FALSE),VLOOKUP("YB",ylfactors,MATCH(BN$7,'Proposed Factors'!$J$3:$P$3,0),FALSE)))</f>
        <v>0.873</v>
      </c>
      <c r="BO268" s="15">
        <f>IF($Z268="NN",VLOOKUP("N",ylfactors,MATCH(BO$7,'Proposed Factors'!$J$3:$P$3,0),FALSE),IF('Query Result 1'!$Y268&lt;49,VLOOKUP("YA",ylfactors,MATCH(BO$7,'Proposed Factors'!$J$3:$P$3,0),FALSE),VLOOKUP("YB",ylfactors,MATCH(BO$7,'Proposed Factors'!$J$3:$P$3,0),FALSE)))</f>
        <v>0.76900000000000002</v>
      </c>
      <c r="BP268" s="15">
        <f>IF($Z268="NN",VLOOKUP("N",ylfactors,MATCH(BP$7,'Proposed Factors'!$J$3:$P$3,0),FALSE),IF('Query Result 1'!$Y268&lt;49,VLOOKUP("YA",ylfactors,MATCH(BP$7,'Proposed Factors'!$J$3:$P$3,0),FALSE),VLOOKUP("YB",ylfactors,MATCH(BP$7,'Proposed Factors'!$J$3:$P$3,0),FALSE)))</f>
        <v>0.95</v>
      </c>
      <c r="BQ268" s="15">
        <f>IF($Z268="NN",VLOOKUP("N",ylfactors,MATCH(BQ$7,'Proposed Factors'!$J$3:$P$3,0),FALSE),IF('Query Result 1'!$Y268&lt;49,VLOOKUP("YA",ylfactors,MATCH(BQ$7,'Proposed Factors'!$J$3:$P$3,0),FALSE),VLOOKUP("YB",ylfactors,MATCH(BQ$7,'Proposed Factors'!$J$3:$P$3,0),FALSE)))</f>
        <v>0.94299999999999995</v>
      </c>
      <c r="BR268" s="15">
        <f>IF($Z268="NN",VLOOKUP("N",ylfactors,MATCH(BR$7,'Proposed Factors'!$J$3:$P$3,0),FALSE),IF('Query Result 1'!$Y268&lt;49,VLOOKUP("YA",ylfactors,MATCH(BR$7,'Proposed Factors'!$J$3:$P$3,0),FALSE),VLOOKUP("YB",ylfactors,MATCH(BR$7,'Proposed Factors'!$J$3:$P$3,0),FALSE)))</f>
        <v>0.78800000000000003</v>
      </c>
      <c r="BS268" s="15"/>
      <c r="BT268" s="15" t="e">
        <f>IF($AA268="NN",1,IF($AA268="YY",VLOOKUP("YY",gsdfactors,MATCH(BT$7,'Proposed Factors'!$J$11:$P$11,0),FALSE),VLOOKUP(CONCATENATE($Z268,$AA268),gsdfactors,MATCH(BT$7,'Proposed Factors'!$J$11:$P$11,0),FALSE)))</f>
        <v>#N/A</v>
      </c>
      <c r="BU268" s="15" t="e">
        <f>IF($AA268="NN",1,IF($AA268="YY",VLOOKUP("YY",gsdfactors,MATCH(BU$7,'Proposed Factors'!$J$11:$P$11,0),FALSE),VLOOKUP(CONCATENATE($Z268,$AA268),gsdfactors,MATCH(BU$7,'Proposed Factors'!$J$11:$P$11,0),FALSE)))</f>
        <v>#N/A</v>
      </c>
      <c r="BV268" s="15" t="e">
        <f>IF($AA268="NN",1,IF($AA268="YY",VLOOKUP("YY",gsdfactors,MATCH(BV$7,'Proposed Factors'!$J$11:$P$11,0),FALSE),VLOOKUP(CONCATENATE($Z268,$AA268),gsdfactors,MATCH(BV$7,'Proposed Factors'!$J$11:$P$11,0),FALSE)))</f>
        <v>#N/A</v>
      </c>
      <c r="BW268" s="15" t="e">
        <f>IF($AA268="NN",1,IF($AA268="YY",VLOOKUP("YY",gsdfactors,MATCH(BW$7,'Proposed Factors'!$J$11:$P$11,0),FALSE),VLOOKUP(CONCATENATE($Z268,$AA268),gsdfactors,MATCH(BW$7,'Proposed Factors'!$J$11:$P$11,0),FALSE)))</f>
        <v>#N/A</v>
      </c>
      <c r="BX268" s="15" t="e">
        <f>IF($AA268="NN",1,IF($AA268="YY",VLOOKUP("YY",gsdfactors,MATCH(BX$7,'Proposed Factors'!$J$11:$P$11,0),FALSE),VLOOKUP(CONCATENATE($Z268,$AA268),gsdfactors,MATCH(BX$7,'Proposed Factors'!$J$11:$P$11,0),FALSE)))</f>
        <v>#N/A</v>
      </c>
      <c r="BZ268" s="55" t="e">
        <f t="shared" si="257"/>
        <v>#N/A</v>
      </c>
      <c r="CA268" s="55" t="e">
        <f t="shared" si="258"/>
        <v>#N/A</v>
      </c>
      <c r="CB268" s="55" t="e">
        <f t="shared" si="259"/>
        <v>#N/A</v>
      </c>
      <c r="CC268" s="55" t="e">
        <f t="shared" si="260"/>
        <v>#N/A</v>
      </c>
      <c r="CD268" s="55" t="e">
        <f t="shared" si="261"/>
        <v>#N/A</v>
      </c>
      <c r="CF268" s="55" t="e">
        <f t="shared" si="262"/>
        <v>#N/A</v>
      </c>
      <c r="CG268" s="55" t="e">
        <f t="shared" si="263"/>
        <v>#N/A</v>
      </c>
      <c r="CH268" s="55" t="e">
        <f t="shared" si="264"/>
        <v>#N/A</v>
      </c>
      <c r="CI268" s="55" t="e">
        <f t="shared" si="265"/>
        <v>#N/A</v>
      </c>
      <c r="CJ268" s="55" t="e">
        <f t="shared" si="266"/>
        <v>#N/A</v>
      </c>
      <c r="CL268" s="55" t="str">
        <f t="shared" si="267"/>
        <v>69FM</v>
      </c>
      <c r="CM268" s="58">
        <f t="shared" si="268"/>
        <v>1.0133088073169282E-3</v>
      </c>
      <c r="CN268" s="58">
        <f t="shared" si="269"/>
        <v>1.3865354239445808E-3</v>
      </c>
      <c r="CO268" s="58">
        <f t="shared" si="270"/>
        <v>1.1006546959133354E-3</v>
      </c>
      <c r="CP268" s="58">
        <f t="shared" si="271"/>
        <v>1.0801872589577535E-3</v>
      </c>
      <c r="CQ268" s="58">
        <f t="shared" si="272"/>
        <v>1.02315842115514E-3</v>
      </c>
      <c r="CR268" s="5">
        <f t="shared" si="301"/>
        <v>1.1691464259416222</v>
      </c>
      <c r="CS268" s="5">
        <f t="shared" si="302"/>
        <v>1.1001819900150835</v>
      </c>
      <c r="CT268" s="5">
        <f t="shared" si="303"/>
        <v>0.95641425279346137</v>
      </c>
      <c r="CU268" s="5">
        <f t="shared" si="304"/>
        <v>1.1029284239900166</v>
      </c>
      <c r="CV268" s="5">
        <f t="shared" si="305"/>
        <v>0.99689974392755332</v>
      </c>
    </row>
    <row r="269" spans="1:100" x14ac:dyDescent="0.25">
      <c r="A269" s="174" t="str">
        <f t="shared" si="273"/>
        <v>NNNN</v>
      </c>
      <c r="B269" s="174" t="str">
        <f t="shared" si="274"/>
        <v>NNNN</v>
      </c>
      <c r="C269" s="29" t="str">
        <f t="shared" si="275"/>
        <v>NN</v>
      </c>
      <c r="D269" s="29" t="str">
        <f t="shared" si="276"/>
        <v>N</v>
      </c>
      <c r="E269" s="29" t="str">
        <f t="shared" si="251"/>
        <v>N</v>
      </c>
      <c r="F269" s="175" t="s">
        <v>5</v>
      </c>
      <c r="G269" s="175" t="s">
        <v>7</v>
      </c>
      <c r="H269" s="175" t="s">
        <v>7</v>
      </c>
      <c r="I269" s="176">
        <v>47</v>
      </c>
      <c r="J269" s="175" t="s">
        <v>9</v>
      </c>
      <c r="K269" s="175" t="s">
        <v>5</v>
      </c>
      <c r="L269" s="176">
        <v>1</v>
      </c>
      <c r="M269" s="176">
        <v>0</v>
      </c>
      <c r="N269" s="176">
        <v>0</v>
      </c>
      <c r="O269" s="176">
        <v>0</v>
      </c>
      <c r="P269" s="176">
        <v>1</v>
      </c>
      <c r="Q269" s="1"/>
      <c r="R269" s="13" t="s">
        <v>325</v>
      </c>
      <c r="S269" s="35">
        <v>856</v>
      </c>
      <c r="T269" s="35">
        <v>646</v>
      </c>
      <c r="U269" s="35">
        <v>790</v>
      </c>
      <c r="V269" s="35">
        <v>735</v>
      </c>
      <c r="W269" s="35">
        <v>837</v>
      </c>
      <c r="X269" s="35"/>
      <c r="Y269" s="53">
        <f t="shared" si="277"/>
        <v>69</v>
      </c>
      <c r="Z269" s="52" t="str">
        <f t="shared" si="278"/>
        <v>FS</v>
      </c>
      <c r="AA269" s="52" t="str">
        <f t="shared" si="279"/>
        <v>FS</v>
      </c>
      <c r="AB269" s="1"/>
      <c r="AC269" s="128">
        <f t="shared" si="280"/>
        <v>2.3770686189731176E-4</v>
      </c>
      <c r="AD269" s="128">
        <f t="shared" si="281"/>
        <v>3.0939616023081145E-4</v>
      </c>
      <c r="AE269" s="128">
        <f t="shared" si="282"/>
        <v>2.5284013078555827E-4</v>
      </c>
      <c r="AF269" s="128">
        <f t="shared" si="283"/>
        <v>2.4346446959029402E-4</v>
      </c>
      <c r="AG269" s="128">
        <f t="shared" si="284"/>
        <v>2.3729110515568084E-4</v>
      </c>
      <c r="AI269" s="129">
        <f t="shared" si="306"/>
        <v>1.262</v>
      </c>
      <c r="AJ269" s="51">
        <f t="shared" si="306"/>
        <v>1.1759999999999999</v>
      </c>
      <c r="AK269" s="48">
        <f t="shared" si="306"/>
        <v>1.014</v>
      </c>
      <c r="AL269" s="51">
        <f t="shared" si="306"/>
        <v>1.17</v>
      </c>
      <c r="AM269" s="49">
        <f t="shared" si="306"/>
        <v>1.048</v>
      </c>
      <c r="AN269" s="15"/>
      <c r="AO269" s="106">
        <f t="shared" si="252"/>
        <v>1.1691464259416222</v>
      </c>
      <c r="AP269" s="106">
        <f t="shared" si="253"/>
        <v>1.1001819900150835</v>
      </c>
      <c r="AQ269" s="106">
        <f t="shared" si="254"/>
        <v>0.95641425279346137</v>
      </c>
      <c r="AR269" s="106">
        <f t="shared" si="255"/>
        <v>1.1029284239900166</v>
      </c>
      <c r="AS269" s="106">
        <f t="shared" si="256"/>
        <v>0.99689974392755332</v>
      </c>
      <c r="AT269" s="15"/>
      <c r="AU269" s="106">
        <f t="shared" si="291"/>
        <v>0.16914642594162221</v>
      </c>
      <c r="AV269" s="106">
        <f t="shared" si="292"/>
        <v>0.10018199001508354</v>
      </c>
      <c r="AW269" s="106">
        <f t="shared" si="293"/>
        <v>-4.3585747206538628E-2</v>
      </c>
      <c r="AX269" s="106">
        <f t="shared" si="294"/>
        <v>0.10292842399001656</v>
      </c>
      <c r="AY269" s="106">
        <f t="shared" si="295"/>
        <v>-3.1002560724466832E-3</v>
      </c>
      <c r="AZ269" s="15"/>
      <c r="BA269" s="106">
        <f t="shared" si="285"/>
        <v>0.16914642594162221</v>
      </c>
      <c r="BB269" s="106">
        <f t="shared" si="286"/>
        <v>0.10018199001508354</v>
      </c>
      <c r="BC269" s="106">
        <f t="shared" si="287"/>
        <v>-4.3585747206538628E-2</v>
      </c>
      <c r="BD269" s="107">
        <f t="shared" si="288"/>
        <v>0.10292842399001656</v>
      </c>
      <c r="BE269" s="106">
        <f t="shared" si="289"/>
        <v>-3.1002560724466832E-3</v>
      </c>
      <c r="BF269" s="109"/>
      <c r="BG269" s="223" t="str">
        <f t="shared" si="290"/>
        <v>69XX</v>
      </c>
      <c r="BH269" s="106">
        <f t="shared" si="296"/>
        <v>1.1691464259416222</v>
      </c>
      <c r="BI269" s="106">
        <f t="shared" si="297"/>
        <v>1.1001819900150835</v>
      </c>
      <c r="BJ269" s="106">
        <f t="shared" si="298"/>
        <v>0.95641425279346137</v>
      </c>
      <c r="BK269" s="106">
        <f t="shared" si="299"/>
        <v>1.1029284239900166</v>
      </c>
      <c r="BL269" s="106">
        <f t="shared" si="300"/>
        <v>0.99689974392755332</v>
      </c>
      <c r="BM269" s="109"/>
      <c r="BN269" s="15">
        <f>IF($Z269="NN",VLOOKUP("N",ylfactors,MATCH(BN$7,'Proposed Factors'!$J$3:$P$3,0),FALSE),IF('Query Result 1'!$Y269&lt;49,VLOOKUP("YA",ylfactors,MATCH(BN$7,'Proposed Factors'!$J$3:$P$3,0),FALSE),VLOOKUP("YB",ylfactors,MATCH(BN$7,'Proposed Factors'!$J$3:$P$3,0),FALSE)))</f>
        <v>0.873</v>
      </c>
      <c r="BO269" s="15">
        <f>IF($Z269="NN",VLOOKUP("N",ylfactors,MATCH(BO$7,'Proposed Factors'!$J$3:$P$3,0),FALSE),IF('Query Result 1'!$Y269&lt;49,VLOOKUP("YA",ylfactors,MATCH(BO$7,'Proposed Factors'!$J$3:$P$3,0),FALSE),VLOOKUP("YB",ylfactors,MATCH(BO$7,'Proposed Factors'!$J$3:$P$3,0),FALSE)))</f>
        <v>0.76900000000000002</v>
      </c>
      <c r="BP269" s="15">
        <f>IF($Z269="NN",VLOOKUP("N",ylfactors,MATCH(BP$7,'Proposed Factors'!$J$3:$P$3,0),FALSE),IF('Query Result 1'!$Y269&lt;49,VLOOKUP("YA",ylfactors,MATCH(BP$7,'Proposed Factors'!$J$3:$P$3,0),FALSE),VLOOKUP("YB",ylfactors,MATCH(BP$7,'Proposed Factors'!$J$3:$P$3,0),FALSE)))</f>
        <v>0.95</v>
      </c>
      <c r="BQ269" s="15">
        <f>IF($Z269="NN",VLOOKUP("N",ylfactors,MATCH(BQ$7,'Proposed Factors'!$J$3:$P$3,0),FALSE),IF('Query Result 1'!$Y269&lt;49,VLOOKUP("YA",ylfactors,MATCH(BQ$7,'Proposed Factors'!$J$3:$P$3,0),FALSE),VLOOKUP("YB",ylfactors,MATCH(BQ$7,'Proposed Factors'!$J$3:$P$3,0),FALSE)))</f>
        <v>0.94299999999999995</v>
      </c>
      <c r="BR269" s="15">
        <f>IF($Z269="NN",VLOOKUP("N",ylfactors,MATCH(BR$7,'Proposed Factors'!$J$3:$P$3,0),FALSE),IF('Query Result 1'!$Y269&lt;49,VLOOKUP("YA",ylfactors,MATCH(BR$7,'Proposed Factors'!$J$3:$P$3,0),FALSE),VLOOKUP("YB",ylfactors,MATCH(BR$7,'Proposed Factors'!$J$3:$P$3,0),FALSE)))</f>
        <v>0.78800000000000003</v>
      </c>
      <c r="BS269" s="15"/>
      <c r="BT269" s="15" t="e">
        <f>IF($AA269="NN",1,IF($AA269="YY",VLOOKUP("YY",gsdfactors,MATCH(BT$7,'Proposed Factors'!$J$11:$P$11,0),FALSE),VLOOKUP(CONCATENATE($Z269,$AA269),gsdfactors,MATCH(BT$7,'Proposed Factors'!$J$11:$P$11,0),FALSE)))</f>
        <v>#N/A</v>
      </c>
      <c r="BU269" s="15" t="e">
        <f>IF($AA269="NN",1,IF($AA269="YY",VLOOKUP("YY",gsdfactors,MATCH(BU$7,'Proposed Factors'!$J$11:$P$11,0),FALSE),VLOOKUP(CONCATENATE($Z269,$AA269),gsdfactors,MATCH(BU$7,'Proposed Factors'!$J$11:$P$11,0),FALSE)))</f>
        <v>#N/A</v>
      </c>
      <c r="BV269" s="15" t="e">
        <f>IF($AA269="NN",1,IF($AA269="YY",VLOOKUP("YY",gsdfactors,MATCH(BV$7,'Proposed Factors'!$J$11:$P$11,0),FALSE),VLOOKUP(CONCATENATE($Z269,$AA269),gsdfactors,MATCH(BV$7,'Proposed Factors'!$J$11:$P$11,0),FALSE)))</f>
        <v>#N/A</v>
      </c>
      <c r="BW269" s="15" t="e">
        <f>IF($AA269="NN",1,IF($AA269="YY",VLOOKUP("YY",gsdfactors,MATCH(BW$7,'Proposed Factors'!$J$11:$P$11,0),FALSE),VLOOKUP(CONCATENATE($Z269,$AA269),gsdfactors,MATCH(BW$7,'Proposed Factors'!$J$11:$P$11,0),FALSE)))</f>
        <v>#N/A</v>
      </c>
      <c r="BX269" s="15" t="e">
        <f>IF($AA269="NN",1,IF($AA269="YY",VLOOKUP("YY",gsdfactors,MATCH(BX$7,'Proposed Factors'!$J$11:$P$11,0),FALSE),VLOOKUP(CONCATENATE($Z269,$AA269),gsdfactors,MATCH(BX$7,'Proposed Factors'!$J$11:$P$11,0),FALSE)))</f>
        <v>#N/A</v>
      </c>
      <c r="BZ269" s="55" t="e">
        <f t="shared" si="257"/>
        <v>#N/A</v>
      </c>
      <c r="CA269" s="55" t="e">
        <f t="shared" si="258"/>
        <v>#N/A</v>
      </c>
      <c r="CB269" s="55" t="e">
        <f t="shared" si="259"/>
        <v>#N/A</v>
      </c>
      <c r="CC269" s="55" t="e">
        <f t="shared" si="260"/>
        <v>#N/A</v>
      </c>
      <c r="CD269" s="55" t="e">
        <f t="shared" si="261"/>
        <v>#N/A</v>
      </c>
      <c r="CF269" s="55" t="e">
        <f t="shared" si="262"/>
        <v>#N/A</v>
      </c>
      <c r="CG269" s="55" t="e">
        <f t="shared" si="263"/>
        <v>#N/A</v>
      </c>
      <c r="CH269" s="55" t="e">
        <f t="shared" si="264"/>
        <v>#N/A</v>
      </c>
      <c r="CI269" s="55" t="e">
        <f t="shared" si="265"/>
        <v>#N/A</v>
      </c>
      <c r="CJ269" s="55" t="e">
        <f t="shared" si="266"/>
        <v>#N/A</v>
      </c>
      <c r="CL269" s="55" t="str">
        <f t="shared" si="267"/>
        <v>69FS</v>
      </c>
      <c r="CM269" s="58">
        <f t="shared" si="268"/>
        <v>2.3770686189731176E-4</v>
      </c>
      <c r="CN269" s="58">
        <f t="shared" si="269"/>
        <v>3.0939616023081145E-4</v>
      </c>
      <c r="CO269" s="58">
        <f t="shared" si="270"/>
        <v>2.5284013078555827E-4</v>
      </c>
      <c r="CP269" s="58">
        <f t="shared" si="271"/>
        <v>2.4346446959029402E-4</v>
      </c>
      <c r="CQ269" s="58">
        <f t="shared" si="272"/>
        <v>2.3729110515568084E-4</v>
      </c>
      <c r="CR269" s="5">
        <f t="shared" si="301"/>
        <v>1.1691464259416222</v>
      </c>
      <c r="CS269" s="5">
        <f t="shared" si="302"/>
        <v>1.1001819900150835</v>
      </c>
      <c r="CT269" s="5">
        <f t="shared" si="303"/>
        <v>0.95641425279346137</v>
      </c>
      <c r="CU269" s="5">
        <f t="shared" si="304"/>
        <v>1.1029284239900166</v>
      </c>
      <c r="CV269" s="5">
        <f t="shared" si="305"/>
        <v>0.99689974392755332</v>
      </c>
    </row>
    <row r="270" spans="1:100" x14ac:dyDescent="0.25">
      <c r="A270" s="174" t="str">
        <f t="shared" si="273"/>
        <v>NNNN</v>
      </c>
      <c r="B270" s="174" t="str">
        <f t="shared" si="274"/>
        <v>NNNN</v>
      </c>
      <c r="C270" s="29" t="str">
        <f t="shared" si="275"/>
        <v>NN</v>
      </c>
      <c r="D270" s="29" t="str">
        <f t="shared" si="276"/>
        <v>N</v>
      </c>
      <c r="E270" s="29" t="str">
        <f t="shared" si="251"/>
        <v>N</v>
      </c>
      <c r="F270" s="175" t="s">
        <v>5</v>
      </c>
      <c r="G270" s="175" t="s">
        <v>7</v>
      </c>
      <c r="H270" s="175" t="s">
        <v>7</v>
      </c>
      <c r="I270" s="176">
        <v>48</v>
      </c>
      <c r="J270" s="175" t="s">
        <v>5</v>
      </c>
      <c r="K270" s="175" t="s">
        <v>5</v>
      </c>
      <c r="L270" s="176">
        <v>5900</v>
      </c>
      <c r="M270" s="176">
        <v>3938</v>
      </c>
      <c r="N270" s="176">
        <v>5013</v>
      </c>
      <c r="O270" s="176">
        <v>4605</v>
      </c>
      <c r="P270" s="176">
        <v>5777</v>
      </c>
      <c r="Q270" s="1"/>
      <c r="R270" s="13" t="s">
        <v>409</v>
      </c>
      <c r="S270" s="35">
        <v>4105</v>
      </c>
      <c r="T270" s="35">
        <v>3175</v>
      </c>
      <c r="U270" s="35">
        <v>3727</v>
      </c>
      <c r="V270" s="35">
        <v>3539</v>
      </c>
      <c r="W270" s="35">
        <v>4042</v>
      </c>
      <c r="X270" s="35"/>
      <c r="Y270" s="53">
        <f t="shared" si="277"/>
        <v>69</v>
      </c>
      <c r="Z270" s="52" t="str">
        <f t="shared" si="278"/>
        <v>MM</v>
      </c>
      <c r="AA270" s="52" t="str">
        <f t="shared" si="279"/>
        <v>MM</v>
      </c>
      <c r="AB270" s="1"/>
      <c r="AC270" s="128">
        <f t="shared" si="280"/>
        <v>1.1399376963650289E-3</v>
      </c>
      <c r="AD270" s="128">
        <f t="shared" si="281"/>
        <v>1.5206390228062327E-3</v>
      </c>
      <c r="AE270" s="128">
        <f t="shared" si="282"/>
        <v>1.1928293258706023E-3</v>
      </c>
      <c r="AF270" s="128">
        <f t="shared" si="283"/>
        <v>1.1722731399728579E-3</v>
      </c>
      <c r="AG270" s="128">
        <f t="shared" si="284"/>
        <v>1.1459147515403367E-3</v>
      </c>
      <c r="AI270" s="129">
        <f t="shared" si="306"/>
        <v>1.262</v>
      </c>
      <c r="AJ270" s="51">
        <f t="shared" si="306"/>
        <v>1.1759999999999999</v>
      </c>
      <c r="AK270" s="48">
        <f t="shared" si="306"/>
        <v>1.014</v>
      </c>
      <c r="AL270" s="51">
        <f t="shared" si="306"/>
        <v>1.17</v>
      </c>
      <c r="AM270" s="49">
        <f t="shared" si="306"/>
        <v>1.048</v>
      </c>
      <c r="AN270" s="15"/>
      <c r="AO270" s="106">
        <f t="shared" si="252"/>
        <v>1.1691464259416222</v>
      </c>
      <c r="AP270" s="106">
        <f t="shared" si="253"/>
        <v>1.1001819900150835</v>
      </c>
      <c r="AQ270" s="106">
        <f t="shared" si="254"/>
        <v>0.95641425279346137</v>
      </c>
      <c r="AR270" s="106">
        <f t="shared" si="255"/>
        <v>1.1029284239900166</v>
      </c>
      <c r="AS270" s="106">
        <f t="shared" si="256"/>
        <v>0.99689974392755332</v>
      </c>
      <c r="AT270" s="15"/>
      <c r="AU270" s="106">
        <f t="shared" si="291"/>
        <v>0.16914642594162221</v>
      </c>
      <c r="AV270" s="106">
        <f t="shared" si="292"/>
        <v>0.10018199001508354</v>
      </c>
      <c r="AW270" s="106">
        <f t="shared" si="293"/>
        <v>-4.3585747206538628E-2</v>
      </c>
      <c r="AX270" s="106">
        <f t="shared" si="294"/>
        <v>0.10292842399001656</v>
      </c>
      <c r="AY270" s="106">
        <f t="shared" si="295"/>
        <v>-3.1002560724466832E-3</v>
      </c>
      <c r="AZ270" s="15"/>
      <c r="BA270" s="106">
        <f t="shared" si="285"/>
        <v>0.16914642594162221</v>
      </c>
      <c r="BB270" s="106">
        <f t="shared" si="286"/>
        <v>0.10018199001508354</v>
      </c>
      <c r="BC270" s="106">
        <f t="shared" si="287"/>
        <v>-4.3585747206538628E-2</v>
      </c>
      <c r="BD270" s="107">
        <f t="shared" si="288"/>
        <v>0.10292842399001656</v>
      </c>
      <c r="BE270" s="106">
        <f t="shared" si="289"/>
        <v>-3.1002560724466832E-3</v>
      </c>
      <c r="BF270" s="109"/>
      <c r="BG270" s="223" t="str">
        <f t="shared" si="290"/>
        <v>69XX</v>
      </c>
      <c r="BH270" s="106">
        <f t="shared" si="296"/>
        <v>1.1691464259416222</v>
      </c>
      <c r="BI270" s="106">
        <f t="shared" si="297"/>
        <v>1.1001819900150835</v>
      </c>
      <c r="BJ270" s="106">
        <f t="shared" si="298"/>
        <v>0.95641425279346137</v>
      </c>
      <c r="BK270" s="106">
        <f t="shared" si="299"/>
        <v>1.1029284239900166</v>
      </c>
      <c r="BL270" s="106">
        <f t="shared" si="300"/>
        <v>0.99689974392755332</v>
      </c>
      <c r="BM270" s="109"/>
      <c r="BN270" s="15">
        <f>IF($Z270="NN",VLOOKUP("N",ylfactors,MATCH(BN$7,'Proposed Factors'!$J$3:$P$3,0),FALSE),IF('Query Result 1'!$Y270&lt;49,VLOOKUP("YA",ylfactors,MATCH(BN$7,'Proposed Factors'!$J$3:$P$3,0),FALSE),VLOOKUP("YB",ylfactors,MATCH(BN$7,'Proposed Factors'!$J$3:$P$3,0),FALSE)))</f>
        <v>0.873</v>
      </c>
      <c r="BO270" s="15">
        <f>IF($Z270="NN",VLOOKUP("N",ylfactors,MATCH(BO$7,'Proposed Factors'!$J$3:$P$3,0),FALSE),IF('Query Result 1'!$Y270&lt;49,VLOOKUP("YA",ylfactors,MATCH(BO$7,'Proposed Factors'!$J$3:$P$3,0),FALSE),VLOOKUP("YB",ylfactors,MATCH(BO$7,'Proposed Factors'!$J$3:$P$3,0),FALSE)))</f>
        <v>0.76900000000000002</v>
      </c>
      <c r="BP270" s="15">
        <f>IF($Z270="NN",VLOOKUP("N",ylfactors,MATCH(BP$7,'Proposed Factors'!$J$3:$P$3,0),FALSE),IF('Query Result 1'!$Y270&lt;49,VLOOKUP("YA",ylfactors,MATCH(BP$7,'Proposed Factors'!$J$3:$P$3,0),FALSE),VLOOKUP("YB",ylfactors,MATCH(BP$7,'Proposed Factors'!$J$3:$P$3,0),FALSE)))</f>
        <v>0.95</v>
      </c>
      <c r="BQ270" s="15">
        <f>IF($Z270="NN",VLOOKUP("N",ylfactors,MATCH(BQ$7,'Proposed Factors'!$J$3:$P$3,0),FALSE),IF('Query Result 1'!$Y270&lt;49,VLOOKUP("YA",ylfactors,MATCH(BQ$7,'Proposed Factors'!$J$3:$P$3,0),FALSE),VLOOKUP("YB",ylfactors,MATCH(BQ$7,'Proposed Factors'!$J$3:$P$3,0),FALSE)))</f>
        <v>0.94299999999999995</v>
      </c>
      <c r="BR270" s="15">
        <f>IF($Z270="NN",VLOOKUP("N",ylfactors,MATCH(BR$7,'Proposed Factors'!$J$3:$P$3,0),FALSE),IF('Query Result 1'!$Y270&lt;49,VLOOKUP("YA",ylfactors,MATCH(BR$7,'Proposed Factors'!$J$3:$P$3,0),FALSE),VLOOKUP("YB",ylfactors,MATCH(BR$7,'Proposed Factors'!$J$3:$P$3,0),FALSE)))</f>
        <v>0.78800000000000003</v>
      </c>
      <c r="BS270" s="15"/>
      <c r="BT270" s="15" t="e">
        <f>IF($AA270="NN",1,IF($AA270="YY",VLOOKUP("YY",gsdfactors,MATCH(BT$7,'Proposed Factors'!$J$11:$P$11,0),FALSE),VLOOKUP(CONCATENATE($Z270,$AA270),gsdfactors,MATCH(BT$7,'Proposed Factors'!$J$11:$P$11,0),FALSE)))</f>
        <v>#N/A</v>
      </c>
      <c r="BU270" s="15" t="e">
        <f>IF($AA270="NN",1,IF($AA270="YY",VLOOKUP("YY",gsdfactors,MATCH(BU$7,'Proposed Factors'!$J$11:$P$11,0),FALSE),VLOOKUP(CONCATENATE($Z270,$AA270),gsdfactors,MATCH(BU$7,'Proposed Factors'!$J$11:$P$11,0),FALSE)))</f>
        <v>#N/A</v>
      </c>
      <c r="BV270" s="15" t="e">
        <f>IF($AA270="NN",1,IF($AA270="YY",VLOOKUP("YY",gsdfactors,MATCH(BV$7,'Proposed Factors'!$J$11:$P$11,0),FALSE),VLOOKUP(CONCATENATE($Z270,$AA270),gsdfactors,MATCH(BV$7,'Proposed Factors'!$J$11:$P$11,0),FALSE)))</f>
        <v>#N/A</v>
      </c>
      <c r="BW270" s="15" t="e">
        <f>IF($AA270="NN",1,IF($AA270="YY",VLOOKUP("YY",gsdfactors,MATCH(BW$7,'Proposed Factors'!$J$11:$P$11,0),FALSE),VLOOKUP(CONCATENATE($Z270,$AA270),gsdfactors,MATCH(BW$7,'Proposed Factors'!$J$11:$P$11,0),FALSE)))</f>
        <v>#N/A</v>
      </c>
      <c r="BX270" s="15" t="e">
        <f>IF($AA270="NN",1,IF($AA270="YY",VLOOKUP("YY",gsdfactors,MATCH(BX$7,'Proposed Factors'!$J$11:$P$11,0),FALSE),VLOOKUP(CONCATENATE($Z270,$AA270),gsdfactors,MATCH(BX$7,'Proposed Factors'!$J$11:$P$11,0),FALSE)))</f>
        <v>#N/A</v>
      </c>
      <c r="BZ270" s="55" t="e">
        <f t="shared" si="257"/>
        <v>#N/A</v>
      </c>
      <c r="CA270" s="55" t="e">
        <f t="shared" si="258"/>
        <v>#N/A</v>
      </c>
      <c r="CB270" s="55" t="e">
        <f t="shared" si="259"/>
        <v>#N/A</v>
      </c>
      <c r="CC270" s="55" t="e">
        <f t="shared" si="260"/>
        <v>#N/A</v>
      </c>
      <c r="CD270" s="55" t="e">
        <f t="shared" si="261"/>
        <v>#N/A</v>
      </c>
      <c r="CF270" s="55" t="e">
        <f t="shared" si="262"/>
        <v>#N/A</v>
      </c>
      <c r="CG270" s="55" t="e">
        <f t="shared" si="263"/>
        <v>#N/A</v>
      </c>
      <c r="CH270" s="55" t="e">
        <f t="shared" si="264"/>
        <v>#N/A</v>
      </c>
      <c r="CI270" s="55" t="e">
        <f t="shared" si="265"/>
        <v>#N/A</v>
      </c>
      <c r="CJ270" s="55" t="e">
        <f t="shared" si="266"/>
        <v>#N/A</v>
      </c>
      <c r="CL270" s="55" t="str">
        <f t="shared" si="267"/>
        <v>69MM</v>
      </c>
      <c r="CM270" s="58">
        <f t="shared" si="268"/>
        <v>1.1399376963650289E-3</v>
      </c>
      <c r="CN270" s="58">
        <f t="shared" si="269"/>
        <v>1.5206390228062327E-3</v>
      </c>
      <c r="CO270" s="58">
        <f t="shared" si="270"/>
        <v>1.1928293258706023E-3</v>
      </c>
      <c r="CP270" s="58">
        <f t="shared" si="271"/>
        <v>1.1722731399728579E-3</v>
      </c>
      <c r="CQ270" s="58">
        <f t="shared" si="272"/>
        <v>1.1459147515403367E-3</v>
      </c>
      <c r="CR270" s="5">
        <f t="shared" si="301"/>
        <v>1.1691464259416222</v>
      </c>
      <c r="CS270" s="5">
        <f t="shared" si="302"/>
        <v>1.1001819900150835</v>
      </c>
      <c r="CT270" s="5">
        <f t="shared" si="303"/>
        <v>0.95641425279346137</v>
      </c>
      <c r="CU270" s="5">
        <f t="shared" si="304"/>
        <v>1.1029284239900166</v>
      </c>
      <c r="CV270" s="5">
        <f t="shared" si="305"/>
        <v>0.99689974392755332</v>
      </c>
    </row>
    <row r="271" spans="1:100" x14ac:dyDescent="0.25">
      <c r="A271" s="174" t="str">
        <f t="shared" si="273"/>
        <v>NNNN</v>
      </c>
      <c r="B271" s="174" t="str">
        <f t="shared" si="274"/>
        <v>NNNN</v>
      </c>
      <c r="C271" s="29" t="str">
        <f t="shared" si="275"/>
        <v>NN</v>
      </c>
      <c r="D271" s="29" t="str">
        <f t="shared" si="276"/>
        <v>N</v>
      </c>
      <c r="E271" s="29" t="str">
        <f t="shared" si="251"/>
        <v>N</v>
      </c>
      <c r="F271" s="175" t="s">
        <v>5</v>
      </c>
      <c r="G271" s="175" t="s">
        <v>7</v>
      </c>
      <c r="H271" s="175" t="s">
        <v>7</v>
      </c>
      <c r="I271" s="176">
        <v>49</v>
      </c>
      <c r="J271" s="175" t="s">
        <v>5</v>
      </c>
      <c r="K271" s="175" t="s">
        <v>5</v>
      </c>
      <c r="L271" s="176">
        <v>5693</v>
      </c>
      <c r="M271" s="176">
        <v>3784</v>
      </c>
      <c r="N271" s="176">
        <v>4854</v>
      </c>
      <c r="O271" s="176">
        <v>4430</v>
      </c>
      <c r="P271" s="176">
        <v>5580</v>
      </c>
      <c r="Q271" s="1"/>
      <c r="R271" s="13" t="s">
        <v>493</v>
      </c>
      <c r="S271" s="35">
        <v>603</v>
      </c>
      <c r="T271" s="35">
        <v>411</v>
      </c>
      <c r="U271" s="35">
        <v>505</v>
      </c>
      <c r="V271" s="35">
        <v>469</v>
      </c>
      <c r="W271" s="35">
        <v>583</v>
      </c>
      <c r="X271" s="35"/>
      <c r="Y271" s="53">
        <f t="shared" si="277"/>
        <v>69</v>
      </c>
      <c r="Z271" s="52" t="str">
        <f t="shared" si="278"/>
        <v>MS</v>
      </c>
      <c r="AA271" s="52" t="str">
        <f t="shared" si="279"/>
        <v>MS</v>
      </c>
      <c r="AB271" s="1"/>
      <c r="AC271" s="128">
        <f t="shared" si="280"/>
        <v>1.6745004407018574E-4</v>
      </c>
      <c r="AD271" s="128">
        <f t="shared" si="281"/>
        <v>1.9684492547192493E-4</v>
      </c>
      <c r="AE271" s="128">
        <f t="shared" si="282"/>
        <v>1.6162565322367967E-4</v>
      </c>
      <c r="AF271" s="128">
        <f t="shared" si="283"/>
        <v>1.5535351869094951E-4</v>
      </c>
      <c r="AG271" s="128">
        <f t="shared" si="284"/>
        <v>1.6528161804750527E-4</v>
      </c>
      <c r="AI271" s="129">
        <f t="shared" si="306"/>
        <v>1.262</v>
      </c>
      <c r="AJ271" s="51">
        <f t="shared" si="306"/>
        <v>1.1759999999999999</v>
      </c>
      <c r="AK271" s="48">
        <f t="shared" si="306"/>
        <v>1.014</v>
      </c>
      <c r="AL271" s="51">
        <f t="shared" si="306"/>
        <v>1.17</v>
      </c>
      <c r="AM271" s="49">
        <f t="shared" si="306"/>
        <v>1.048</v>
      </c>
      <c r="AN271" s="15"/>
      <c r="AO271" s="106">
        <f t="shared" si="252"/>
        <v>1.1691464259416222</v>
      </c>
      <c r="AP271" s="106">
        <f t="shared" si="253"/>
        <v>1.1001819900150835</v>
      </c>
      <c r="AQ271" s="106">
        <f t="shared" si="254"/>
        <v>0.95641425279346137</v>
      </c>
      <c r="AR271" s="106">
        <f t="shared" si="255"/>
        <v>1.1029284239900166</v>
      </c>
      <c r="AS271" s="106">
        <f t="shared" si="256"/>
        <v>0.99689974392755332</v>
      </c>
      <c r="AT271" s="15"/>
      <c r="AU271" s="106">
        <f t="shared" si="291"/>
        <v>0.16914642594162221</v>
      </c>
      <c r="AV271" s="106">
        <f t="shared" si="292"/>
        <v>0.10018199001508354</v>
      </c>
      <c r="AW271" s="106">
        <f t="shared" si="293"/>
        <v>-4.3585747206538628E-2</v>
      </c>
      <c r="AX271" s="106">
        <f t="shared" si="294"/>
        <v>0.10292842399001656</v>
      </c>
      <c r="AY271" s="106">
        <f t="shared" si="295"/>
        <v>-3.1002560724466832E-3</v>
      </c>
      <c r="AZ271" s="15"/>
      <c r="BA271" s="106">
        <f t="shared" si="285"/>
        <v>0.16914642594162221</v>
      </c>
      <c r="BB271" s="106">
        <f t="shared" si="286"/>
        <v>0.10018199001508354</v>
      </c>
      <c r="BC271" s="106">
        <f t="shared" si="287"/>
        <v>-4.3585747206538628E-2</v>
      </c>
      <c r="BD271" s="107">
        <f t="shared" si="288"/>
        <v>0.10292842399001656</v>
      </c>
      <c r="BE271" s="106">
        <f t="shared" si="289"/>
        <v>-3.1002560724466832E-3</v>
      </c>
      <c r="BF271" s="109"/>
      <c r="BG271" s="223" t="str">
        <f t="shared" si="290"/>
        <v>69XX</v>
      </c>
      <c r="BH271" s="106">
        <f t="shared" si="296"/>
        <v>1.1691464259416222</v>
      </c>
      <c r="BI271" s="106">
        <f t="shared" si="297"/>
        <v>1.1001819900150835</v>
      </c>
      <c r="BJ271" s="106">
        <f t="shared" si="298"/>
        <v>0.95641425279346137</v>
      </c>
      <c r="BK271" s="106">
        <f t="shared" si="299"/>
        <v>1.1029284239900166</v>
      </c>
      <c r="BL271" s="106">
        <f t="shared" si="300"/>
        <v>0.99689974392755332</v>
      </c>
      <c r="BM271" s="109"/>
      <c r="BN271" s="15">
        <f>IF($Z271="NN",VLOOKUP("N",ylfactors,MATCH(BN$7,'Proposed Factors'!$J$3:$P$3,0),FALSE),IF('Query Result 1'!$Y271&lt;49,VLOOKUP("YA",ylfactors,MATCH(BN$7,'Proposed Factors'!$J$3:$P$3,0),FALSE),VLOOKUP("YB",ylfactors,MATCH(BN$7,'Proposed Factors'!$J$3:$P$3,0),FALSE)))</f>
        <v>0.873</v>
      </c>
      <c r="BO271" s="15">
        <f>IF($Z271="NN",VLOOKUP("N",ylfactors,MATCH(BO$7,'Proposed Factors'!$J$3:$P$3,0),FALSE),IF('Query Result 1'!$Y271&lt;49,VLOOKUP("YA",ylfactors,MATCH(BO$7,'Proposed Factors'!$J$3:$P$3,0),FALSE),VLOOKUP("YB",ylfactors,MATCH(BO$7,'Proposed Factors'!$J$3:$P$3,0),FALSE)))</f>
        <v>0.76900000000000002</v>
      </c>
      <c r="BP271" s="15">
        <f>IF($Z271="NN",VLOOKUP("N",ylfactors,MATCH(BP$7,'Proposed Factors'!$J$3:$P$3,0),FALSE),IF('Query Result 1'!$Y271&lt;49,VLOOKUP("YA",ylfactors,MATCH(BP$7,'Proposed Factors'!$J$3:$P$3,0),FALSE),VLOOKUP("YB",ylfactors,MATCH(BP$7,'Proposed Factors'!$J$3:$P$3,0),FALSE)))</f>
        <v>0.95</v>
      </c>
      <c r="BQ271" s="15">
        <f>IF($Z271="NN",VLOOKUP("N",ylfactors,MATCH(BQ$7,'Proposed Factors'!$J$3:$P$3,0),FALSE),IF('Query Result 1'!$Y271&lt;49,VLOOKUP("YA",ylfactors,MATCH(BQ$7,'Proposed Factors'!$J$3:$P$3,0),FALSE),VLOOKUP("YB",ylfactors,MATCH(BQ$7,'Proposed Factors'!$J$3:$P$3,0),FALSE)))</f>
        <v>0.94299999999999995</v>
      </c>
      <c r="BR271" s="15">
        <f>IF($Z271="NN",VLOOKUP("N",ylfactors,MATCH(BR$7,'Proposed Factors'!$J$3:$P$3,0),FALSE),IF('Query Result 1'!$Y271&lt;49,VLOOKUP("YA",ylfactors,MATCH(BR$7,'Proposed Factors'!$J$3:$P$3,0),FALSE),VLOOKUP("YB",ylfactors,MATCH(BR$7,'Proposed Factors'!$J$3:$P$3,0),FALSE)))</f>
        <v>0.78800000000000003</v>
      </c>
      <c r="BS271" s="15"/>
      <c r="BT271" s="15" t="e">
        <f>IF($AA271="NN",1,IF($AA271="YY",VLOOKUP("YY",gsdfactors,MATCH(BT$7,'Proposed Factors'!$J$11:$P$11,0),FALSE),VLOOKUP(CONCATENATE($Z271,$AA271),gsdfactors,MATCH(BT$7,'Proposed Factors'!$J$11:$P$11,0),FALSE)))</f>
        <v>#N/A</v>
      </c>
      <c r="BU271" s="15" t="e">
        <f>IF($AA271="NN",1,IF($AA271="YY",VLOOKUP("YY",gsdfactors,MATCH(BU$7,'Proposed Factors'!$J$11:$P$11,0),FALSE),VLOOKUP(CONCATENATE($Z271,$AA271),gsdfactors,MATCH(BU$7,'Proposed Factors'!$J$11:$P$11,0),FALSE)))</f>
        <v>#N/A</v>
      </c>
      <c r="BV271" s="15" t="e">
        <f>IF($AA271="NN",1,IF($AA271="YY",VLOOKUP("YY",gsdfactors,MATCH(BV$7,'Proposed Factors'!$J$11:$P$11,0),FALSE),VLOOKUP(CONCATENATE($Z271,$AA271),gsdfactors,MATCH(BV$7,'Proposed Factors'!$J$11:$P$11,0),FALSE)))</f>
        <v>#N/A</v>
      </c>
      <c r="BW271" s="15" t="e">
        <f>IF($AA271="NN",1,IF($AA271="YY",VLOOKUP("YY",gsdfactors,MATCH(BW$7,'Proposed Factors'!$J$11:$P$11,0),FALSE),VLOOKUP(CONCATENATE($Z271,$AA271),gsdfactors,MATCH(BW$7,'Proposed Factors'!$J$11:$P$11,0),FALSE)))</f>
        <v>#N/A</v>
      </c>
      <c r="BX271" s="15" t="e">
        <f>IF($AA271="NN",1,IF($AA271="YY",VLOOKUP("YY",gsdfactors,MATCH(BX$7,'Proposed Factors'!$J$11:$P$11,0),FALSE),VLOOKUP(CONCATENATE($Z271,$AA271),gsdfactors,MATCH(BX$7,'Proposed Factors'!$J$11:$P$11,0),FALSE)))</f>
        <v>#N/A</v>
      </c>
      <c r="BZ271" s="55" t="e">
        <f t="shared" si="257"/>
        <v>#N/A</v>
      </c>
      <c r="CA271" s="55" t="e">
        <f t="shared" si="258"/>
        <v>#N/A</v>
      </c>
      <c r="CB271" s="55" t="e">
        <f t="shared" si="259"/>
        <v>#N/A</v>
      </c>
      <c r="CC271" s="55" t="e">
        <f t="shared" si="260"/>
        <v>#N/A</v>
      </c>
      <c r="CD271" s="55" t="e">
        <f t="shared" si="261"/>
        <v>#N/A</v>
      </c>
      <c r="CF271" s="55" t="e">
        <f t="shared" si="262"/>
        <v>#N/A</v>
      </c>
      <c r="CG271" s="55" t="e">
        <f t="shared" si="263"/>
        <v>#N/A</v>
      </c>
      <c r="CH271" s="55" t="e">
        <f t="shared" si="264"/>
        <v>#N/A</v>
      </c>
      <c r="CI271" s="55" t="e">
        <f t="shared" si="265"/>
        <v>#N/A</v>
      </c>
      <c r="CJ271" s="55" t="e">
        <f t="shared" si="266"/>
        <v>#N/A</v>
      </c>
      <c r="CL271" s="55" t="str">
        <f t="shared" si="267"/>
        <v>69MS</v>
      </c>
      <c r="CM271" s="58">
        <f t="shared" si="268"/>
        <v>1.6745004407018574E-4</v>
      </c>
      <c r="CN271" s="58">
        <f t="shared" si="269"/>
        <v>1.9684492547192493E-4</v>
      </c>
      <c r="CO271" s="58">
        <f t="shared" si="270"/>
        <v>1.6162565322367967E-4</v>
      </c>
      <c r="CP271" s="58">
        <f t="shared" si="271"/>
        <v>1.5535351869094951E-4</v>
      </c>
      <c r="CQ271" s="58">
        <f t="shared" si="272"/>
        <v>1.6528161804750527E-4</v>
      </c>
      <c r="CR271" s="5">
        <f t="shared" si="301"/>
        <v>1.1691464259416222</v>
      </c>
      <c r="CS271" s="5">
        <f t="shared" si="302"/>
        <v>1.1001819900150835</v>
      </c>
      <c r="CT271" s="5">
        <f t="shared" si="303"/>
        <v>0.95641425279346137</v>
      </c>
      <c r="CU271" s="5">
        <f t="shared" si="304"/>
        <v>1.1029284239900166</v>
      </c>
      <c r="CV271" s="5">
        <f t="shared" si="305"/>
        <v>0.99689974392755332</v>
      </c>
    </row>
    <row r="272" spans="1:100" x14ac:dyDescent="0.25">
      <c r="A272" s="174" t="str">
        <f t="shared" si="273"/>
        <v>NNNN</v>
      </c>
      <c r="B272" s="174" t="str">
        <f t="shared" si="274"/>
        <v>NNNN</v>
      </c>
      <c r="C272" s="29" t="str">
        <f t="shared" si="275"/>
        <v>NN</v>
      </c>
      <c r="D272" s="29" t="str">
        <f t="shared" si="276"/>
        <v>N</v>
      </c>
      <c r="E272" s="29" t="str">
        <f t="shared" si="251"/>
        <v>N</v>
      </c>
      <c r="F272" s="175" t="s">
        <v>5</v>
      </c>
      <c r="G272" s="175" t="s">
        <v>7</v>
      </c>
      <c r="H272" s="175" t="s">
        <v>7</v>
      </c>
      <c r="I272" s="176">
        <v>50</v>
      </c>
      <c r="J272" s="175" t="s">
        <v>5</v>
      </c>
      <c r="K272" s="175" t="s">
        <v>5</v>
      </c>
      <c r="L272" s="176">
        <v>5476</v>
      </c>
      <c r="M272" s="176">
        <v>3703</v>
      </c>
      <c r="N272" s="176">
        <v>4653</v>
      </c>
      <c r="O272" s="176">
        <v>4269</v>
      </c>
      <c r="P272" s="176">
        <v>5367</v>
      </c>
      <c r="Q272" s="1"/>
      <c r="R272" s="13" t="s">
        <v>178</v>
      </c>
      <c r="S272" s="35">
        <v>8081</v>
      </c>
      <c r="T272" s="35">
        <v>2897</v>
      </c>
      <c r="U272" s="35">
        <v>6538</v>
      </c>
      <c r="V272" s="35">
        <v>6386</v>
      </c>
      <c r="W272" s="35">
        <v>7745</v>
      </c>
      <c r="X272" s="35"/>
      <c r="Y272" s="53">
        <f t="shared" si="277"/>
        <v>6</v>
      </c>
      <c r="Z272" s="52" t="str">
        <f t="shared" si="278"/>
        <v>FM</v>
      </c>
      <c r="AA272" s="52" t="str">
        <f t="shared" si="279"/>
        <v>FM</v>
      </c>
      <c r="AB272" s="1"/>
      <c r="AC272" s="128">
        <f t="shared" si="280"/>
        <v>2.2440527464861874E-3</v>
      </c>
      <c r="AD272" s="128">
        <f t="shared" si="281"/>
        <v>1.3874933067935925E-3</v>
      </c>
      <c r="AE272" s="128">
        <f t="shared" si="282"/>
        <v>2.0924921203493417E-3</v>
      </c>
      <c r="AF272" s="128">
        <f t="shared" si="283"/>
        <v>2.1153253099368947E-3</v>
      </c>
      <c r="AG272" s="128">
        <f t="shared" si="284"/>
        <v>2.1957223529638567E-3</v>
      </c>
      <c r="AI272" s="129">
        <f t="shared" si="306"/>
        <v>1.262</v>
      </c>
      <c r="AJ272" s="51">
        <f t="shared" si="306"/>
        <v>1.1679999999999999</v>
      </c>
      <c r="AK272" s="48">
        <f t="shared" si="306"/>
        <v>1.1459999999999999</v>
      </c>
      <c r="AL272" s="51">
        <f t="shared" si="306"/>
        <v>1.1970000000000001</v>
      </c>
      <c r="AM272" s="49">
        <f t="shared" si="306"/>
        <v>1.123</v>
      </c>
      <c r="AN272" s="15"/>
      <c r="AO272" s="106">
        <f t="shared" si="252"/>
        <v>1.1691464259416222</v>
      </c>
      <c r="AP272" s="106">
        <f t="shared" si="253"/>
        <v>1.0926977587904911</v>
      </c>
      <c r="AQ272" s="106">
        <f t="shared" si="254"/>
        <v>1.080917883334622</v>
      </c>
      <c r="AR272" s="106">
        <f t="shared" si="255"/>
        <v>1.1283806183897862</v>
      </c>
      <c r="AS272" s="106">
        <f t="shared" si="256"/>
        <v>1.068242759952903</v>
      </c>
      <c r="AT272" s="15"/>
      <c r="AU272" s="106">
        <f t="shared" si="291"/>
        <v>0.16914642594162221</v>
      </c>
      <c r="AV272" s="106">
        <f t="shared" si="292"/>
        <v>9.2697758790491136E-2</v>
      </c>
      <c r="AW272" s="106">
        <f t="shared" si="293"/>
        <v>8.0917883334622021E-2</v>
      </c>
      <c r="AX272" s="106">
        <f t="shared" si="294"/>
        <v>0.12838061838978621</v>
      </c>
      <c r="AY272" s="106">
        <f t="shared" si="295"/>
        <v>6.8242759952902965E-2</v>
      </c>
      <c r="AZ272" s="15"/>
      <c r="BA272" s="106">
        <f t="shared" si="285"/>
        <v>0.16914642594162221</v>
      </c>
      <c r="BB272" s="106">
        <f t="shared" si="286"/>
        <v>9.2697758790491136E-2</v>
      </c>
      <c r="BC272" s="106">
        <f t="shared" si="287"/>
        <v>8.0917883334622021E-2</v>
      </c>
      <c r="BD272" s="107">
        <f t="shared" si="288"/>
        <v>0.12838061838978621</v>
      </c>
      <c r="BE272" s="106">
        <f t="shared" si="289"/>
        <v>6.8242759952902965E-2</v>
      </c>
      <c r="BF272" s="109"/>
      <c r="BG272" s="223" t="str">
        <f t="shared" si="290"/>
        <v>6FM</v>
      </c>
      <c r="BH272" s="106">
        <f t="shared" si="296"/>
        <v>1.1691464259416222</v>
      </c>
      <c r="BI272" s="106">
        <f t="shared" si="297"/>
        <v>1.0926977587904911</v>
      </c>
      <c r="BJ272" s="106">
        <f t="shared" si="298"/>
        <v>1.080917883334622</v>
      </c>
      <c r="BK272" s="106">
        <f t="shared" si="299"/>
        <v>1.1283806183897862</v>
      </c>
      <c r="BL272" s="106">
        <f t="shared" si="300"/>
        <v>1.068242759952903</v>
      </c>
      <c r="BM272" s="109"/>
      <c r="BN272" s="15">
        <f>IF($Z272="NN",VLOOKUP("N",ylfactors,MATCH(BN$7,'Proposed Factors'!$J$3:$P$3,0),FALSE),IF('Query Result 1'!$Y272&lt;49,VLOOKUP("YA",ylfactors,MATCH(BN$7,'Proposed Factors'!$J$3:$P$3,0),FALSE),VLOOKUP("YB",ylfactors,MATCH(BN$7,'Proposed Factors'!$J$3:$P$3,0),FALSE)))</f>
        <v>1</v>
      </c>
      <c r="BO272" s="15">
        <f>IF($Z272="NN",VLOOKUP("N",ylfactors,MATCH(BO$7,'Proposed Factors'!$J$3:$P$3,0),FALSE),IF('Query Result 1'!$Y272&lt;49,VLOOKUP("YA",ylfactors,MATCH(BO$7,'Proposed Factors'!$J$3:$P$3,0),FALSE),VLOOKUP("YB",ylfactors,MATCH(BO$7,'Proposed Factors'!$J$3:$P$3,0),FALSE)))</f>
        <v>1</v>
      </c>
      <c r="BP272" s="15">
        <f>IF($Z272="NN",VLOOKUP("N",ylfactors,MATCH(BP$7,'Proposed Factors'!$J$3:$P$3,0),FALSE),IF('Query Result 1'!$Y272&lt;49,VLOOKUP("YA",ylfactors,MATCH(BP$7,'Proposed Factors'!$J$3:$P$3,0),FALSE),VLOOKUP("YB",ylfactors,MATCH(BP$7,'Proposed Factors'!$J$3:$P$3,0),FALSE)))</f>
        <v>1</v>
      </c>
      <c r="BQ272" s="15">
        <f>IF($Z272="NN",VLOOKUP("N",ylfactors,MATCH(BQ$7,'Proposed Factors'!$J$3:$P$3,0),FALSE),IF('Query Result 1'!$Y272&lt;49,VLOOKUP("YA",ylfactors,MATCH(BQ$7,'Proposed Factors'!$J$3:$P$3,0),FALSE),VLOOKUP("YB",ylfactors,MATCH(BQ$7,'Proposed Factors'!$J$3:$P$3,0),FALSE)))</f>
        <v>1</v>
      </c>
      <c r="BR272" s="15">
        <f>IF($Z272="NN",VLOOKUP("N",ylfactors,MATCH(BR$7,'Proposed Factors'!$J$3:$P$3,0),FALSE),IF('Query Result 1'!$Y272&lt;49,VLOOKUP("YA",ylfactors,MATCH(BR$7,'Proposed Factors'!$J$3:$P$3,0),FALSE),VLOOKUP("YB",ylfactors,MATCH(BR$7,'Proposed Factors'!$J$3:$P$3,0),FALSE)))</f>
        <v>1</v>
      </c>
      <c r="BS272" s="15"/>
      <c r="BT272" s="15" t="e">
        <f>IF($AA272="NN",1,IF($AA272="YY",VLOOKUP("YY",gsdfactors,MATCH(BT$7,'Proposed Factors'!$J$11:$P$11,0),FALSE),VLOOKUP(CONCATENATE($Z272,$AA272),gsdfactors,MATCH(BT$7,'Proposed Factors'!$J$11:$P$11,0),FALSE)))</f>
        <v>#N/A</v>
      </c>
      <c r="BU272" s="15" t="e">
        <f>IF($AA272="NN",1,IF($AA272="YY",VLOOKUP("YY",gsdfactors,MATCH(BU$7,'Proposed Factors'!$J$11:$P$11,0),FALSE),VLOOKUP(CONCATENATE($Z272,$AA272),gsdfactors,MATCH(BU$7,'Proposed Factors'!$J$11:$P$11,0),FALSE)))</f>
        <v>#N/A</v>
      </c>
      <c r="BV272" s="15" t="e">
        <f>IF($AA272="NN",1,IF($AA272="YY",VLOOKUP("YY",gsdfactors,MATCH(BV$7,'Proposed Factors'!$J$11:$P$11,0),FALSE),VLOOKUP(CONCATENATE($Z272,$AA272),gsdfactors,MATCH(BV$7,'Proposed Factors'!$J$11:$P$11,0),FALSE)))</f>
        <v>#N/A</v>
      </c>
      <c r="BW272" s="15" t="e">
        <f>IF($AA272="NN",1,IF($AA272="YY",VLOOKUP("YY",gsdfactors,MATCH(BW$7,'Proposed Factors'!$J$11:$P$11,0),FALSE),VLOOKUP(CONCATENATE($Z272,$AA272),gsdfactors,MATCH(BW$7,'Proposed Factors'!$J$11:$P$11,0),FALSE)))</f>
        <v>#N/A</v>
      </c>
      <c r="BX272" s="15" t="e">
        <f>IF($AA272="NN",1,IF($AA272="YY",VLOOKUP("YY",gsdfactors,MATCH(BX$7,'Proposed Factors'!$J$11:$P$11,0),FALSE),VLOOKUP(CONCATENATE($Z272,$AA272),gsdfactors,MATCH(BX$7,'Proposed Factors'!$J$11:$P$11,0),FALSE)))</f>
        <v>#N/A</v>
      </c>
      <c r="BZ272" s="55" t="e">
        <f t="shared" si="257"/>
        <v>#N/A</v>
      </c>
      <c r="CA272" s="55" t="e">
        <f t="shared" si="258"/>
        <v>#N/A</v>
      </c>
      <c r="CB272" s="55" t="e">
        <f t="shared" si="259"/>
        <v>#N/A</v>
      </c>
      <c r="CC272" s="55" t="e">
        <f t="shared" si="260"/>
        <v>#N/A</v>
      </c>
      <c r="CD272" s="55" t="e">
        <f t="shared" si="261"/>
        <v>#N/A</v>
      </c>
      <c r="CF272" s="55" t="e">
        <f t="shared" si="262"/>
        <v>#N/A</v>
      </c>
      <c r="CG272" s="55" t="e">
        <f t="shared" si="263"/>
        <v>#N/A</v>
      </c>
      <c r="CH272" s="55" t="e">
        <f t="shared" si="264"/>
        <v>#N/A</v>
      </c>
      <c r="CI272" s="55" t="e">
        <f t="shared" si="265"/>
        <v>#N/A</v>
      </c>
      <c r="CJ272" s="55" t="e">
        <f t="shared" si="266"/>
        <v>#N/A</v>
      </c>
      <c r="CL272" s="55" t="str">
        <f t="shared" si="267"/>
        <v>6FM</v>
      </c>
      <c r="CM272" s="58">
        <f t="shared" si="268"/>
        <v>2.2440527464861874E-3</v>
      </c>
      <c r="CN272" s="58">
        <f t="shared" si="269"/>
        <v>1.3874933067935925E-3</v>
      </c>
      <c r="CO272" s="58">
        <f t="shared" si="270"/>
        <v>2.0924921203493417E-3</v>
      </c>
      <c r="CP272" s="58">
        <f t="shared" si="271"/>
        <v>2.1153253099368947E-3</v>
      </c>
      <c r="CQ272" s="58">
        <f t="shared" si="272"/>
        <v>2.1957223529638567E-3</v>
      </c>
      <c r="CR272" s="5">
        <f t="shared" si="301"/>
        <v>1.1691464259416222</v>
      </c>
      <c r="CS272" s="5">
        <f t="shared" si="302"/>
        <v>1.0926977587904911</v>
      </c>
      <c r="CT272" s="5">
        <f t="shared" si="303"/>
        <v>1.080917883334622</v>
      </c>
      <c r="CU272" s="5">
        <f t="shared" si="304"/>
        <v>1.1283806183897862</v>
      </c>
      <c r="CV272" s="5">
        <f t="shared" si="305"/>
        <v>1.068242759952903</v>
      </c>
    </row>
    <row r="273" spans="1:100" x14ac:dyDescent="0.25">
      <c r="A273" s="174" t="str">
        <f t="shared" si="273"/>
        <v>NNNN</v>
      </c>
      <c r="B273" s="174" t="str">
        <f t="shared" si="274"/>
        <v>NNNN</v>
      </c>
      <c r="C273" s="29" t="str">
        <f t="shared" si="275"/>
        <v>NN</v>
      </c>
      <c r="D273" s="29" t="str">
        <f t="shared" si="276"/>
        <v>N</v>
      </c>
      <c r="E273" s="29" t="str">
        <f t="shared" si="251"/>
        <v>N</v>
      </c>
      <c r="F273" s="175" t="s">
        <v>5</v>
      </c>
      <c r="G273" s="175" t="s">
        <v>7</v>
      </c>
      <c r="H273" s="175" t="s">
        <v>7</v>
      </c>
      <c r="I273" s="176">
        <v>51</v>
      </c>
      <c r="J273" s="175" t="s">
        <v>5</v>
      </c>
      <c r="K273" s="175" t="s">
        <v>5</v>
      </c>
      <c r="L273" s="176">
        <v>5421</v>
      </c>
      <c r="M273" s="176">
        <v>3704</v>
      </c>
      <c r="N273" s="176">
        <v>4627</v>
      </c>
      <c r="O273" s="176">
        <v>4184</v>
      </c>
      <c r="P273" s="176">
        <v>5298</v>
      </c>
      <c r="Q273" s="1"/>
      <c r="R273" s="13" t="s">
        <v>262</v>
      </c>
      <c r="S273" s="35">
        <v>15998</v>
      </c>
      <c r="T273" s="35">
        <v>8941</v>
      </c>
      <c r="U273" s="35">
        <v>13305</v>
      </c>
      <c r="V273" s="35">
        <v>12827</v>
      </c>
      <c r="W273" s="35">
        <v>15687</v>
      </c>
      <c r="X273" s="35"/>
      <c r="Y273" s="53">
        <f t="shared" si="277"/>
        <v>6</v>
      </c>
      <c r="Z273" s="52" t="str">
        <f t="shared" si="278"/>
        <v>FS</v>
      </c>
      <c r="AA273" s="52" t="str">
        <f t="shared" si="279"/>
        <v>FS</v>
      </c>
      <c r="AB273" s="1"/>
      <c r="AC273" s="128">
        <f t="shared" si="280"/>
        <v>4.4425635241041976E-3</v>
      </c>
      <c r="AD273" s="128">
        <f t="shared" si="281"/>
        <v>4.2822152765072527E-3</v>
      </c>
      <c r="AE273" s="128">
        <f t="shared" si="282"/>
        <v>4.2582758735466497E-3</v>
      </c>
      <c r="AF273" s="128">
        <f t="shared" si="283"/>
        <v>4.2488690495710224E-3</v>
      </c>
      <c r="AG273" s="128">
        <f t="shared" si="284"/>
        <v>4.4472945837242114E-3</v>
      </c>
      <c r="AI273" s="129">
        <f t="shared" si="306"/>
        <v>1.3520000000000001</v>
      </c>
      <c r="AJ273" s="51">
        <f t="shared" si="306"/>
        <v>1.226</v>
      </c>
      <c r="AK273" s="48">
        <f t="shared" si="306"/>
        <v>1.149</v>
      </c>
      <c r="AL273" s="51">
        <f t="shared" si="306"/>
        <v>1.3049999999999999</v>
      </c>
      <c r="AM273" s="49">
        <f t="shared" si="306"/>
        <v>1.145</v>
      </c>
      <c r="AN273" s="15"/>
      <c r="AO273" s="106">
        <f t="shared" si="252"/>
        <v>1.2525245387266826</v>
      </c>
      <c r="AP273" s="106">
        <f t="shared" si="253"/>
        <v>1.146958435168786</v>
      </c>
      <c r="AQ273" s="106">
        <f t="shared" si="254"/>
        <v>1.0837475113014665</v>
      </c>
      <c r="AR273" s="106">
        <f t="shared" si="255"/>
        <v>1.2301893959888646</v>
      </c>
      <c r="AS273" s="106">
        <f t="shared" si="256"/>
        <v>1.0891700446536723</v>
      </c>
      <c r="AT273" s="15"/>
      <c r="AU273" s="106">
        <f t="shared" si="291"/>
        <v>0.25252453872668257</v>
      </c>
      <c r="AV273" s="106">
        <f t="shared" si="292"/>
        <v>0.14695843516878604</v>
      </c>
      <c r="AW273" s="106">
        <f t="shared" si="293"/>
        <v>8.3747511301466515E-2</v>
      </c>
      <c r="AX273" s="106">
        <f t="shared" si="294"/>
        <v>0.23018939598886456</v>
      </c>
      <c r="AY273" s="106">
        <f t="shared" si="295"/>
        <v>8.9170044653672287E-2</v>
      </c>
      <c r="AZ273" s="15"/>
      <c r="BA273" s="106">
        <f t="shared" si="285"/>
        <v>0.25252453872668257</v>
      </c>
      <c r="BB273" s="106">
        <f t="shared" si="286"/>
        <v>0.14695843516878604</v>
      </c>
      <c r="BC273" s="106">
        <f t="shared" si="287"/>
        <v>8.3747511301466515E-2</v>
      </c>
      <c r="BD273" s="107">
        <f t="shared" si="288"/>
        <v>0.23018939598886456</v>
      </c>
      <c r="BE273" s="106">
        <f t="shared" si="289"/>
        <v>8.9170044653672287E-2</v>
      </c>
      <c r="BF273" s="109"/>
      <c r="BG273" s="223" t="str">
        <f t="shared" si="290"/>
        <v>6FS</v>
      </c>
      <c r="BH273" s="106">
        <f t="shared" si="296"/>
        <v>1.2525245387266826</v>
      </c>
      <c r="BI273" s="106">
        <f t="shared" si="297"/>
        <v>1.146958435168786</v>
      </c>
      <c r="BJ273" s="106">
        <f t="shared" si="298"/>
        <v>1.0837475113014665</v>
      </c>
      <c r="BK273" s="106">
        <f t="shared" si="299"/>
        <v>1.2301893959888646</v>
      </c>
      <c r="BL273" s="106">
        <f t="shared" si="300"/>
        <v>1.0891700446536723</v>
      </c>
      <c r="BM273" s="109"/>
      <c r="BN273" s="15">
        <f>IF($Z273="NN",VLOOKUP("N",ylfactors,MATCH(BN$7,'Proposed Factors'!$J$3:$P$3,0),FALSE),IF('Query Result 1'!$Y273&lt;49,VLOOKUP("YA",ylfactors,MATCH(BN$7,'Proposed Factors'!$J$3:$P$3,0),FALSE),VLOOKUP("YB",ylfactors,MATCH(BN$7,'Proposed Factors'!$J$3:$P$3,0),FALSE)))</f>
        <v>1</v>
      </c>
      <c r="BO273" s="15">
        <f>IF($Z273="NN",VLOOKUP("N",ylfactors,MATCH(BO$7,'Proposed Factors'!$J$3:$P$3,0),FALSE),IF('Query Result 1'!$Y273&lt;49,VLOOKUP("YA",ylfactors,MATCH(BO$7,'Proposed Factors'!$J$3:$P$3,0),FALSE),VLOOKUP("YB",ylfactors,MATCH(BO$7,'Proposed Factors'!$J$3:$P$3,0),FALSE)))</f>
        <v>1</v>
      </c>
      <c r="BP273" s="15">
        <f>IF($Z273="NN",VLOOKUP("N",ylfactors,MATCH(BP$7,'Proposed Factors'!$J$3:$P$3,0),FALSE),IF('Query Result 1'!$Y273&lt;49,VLOOKUP("YA",ylfactors,MATCH(BP$7,'Proposed Factors'!$J$3:$P$3,0),FALSE),VLOOKUP("YB",ylfactors,MATCH(BP$7,'Proposed Factors'!$J$3:$P$3,0),FALSE)))</f>
        <v>1</v>
      </c>
      <c r="BQ273" s="15">
        <f>IF($Z273="NN",VLOOKUP("N",ylfactors,MATCH(BQ$7,'Proposed Factors'!$J$3:$P$3,0),FALSE),IF('Query Result 1'!$Y273&lt;49,VLOOKUP("YA",ylfactors,MATCH(BQ$7,'Proposed Factors'!$J$3:$P$3,0),FALSE),VLOOKUP("YB",ylfactors,MATCH(BQ$7,'Proposed Factors'!$J$3:$P$3,0),FALSE)))</f>
        <v>1</v>
      </c>
      <c r="BR273" s="15">
        <f>IF($Z273="NN",VLOOKUP("N",ylfactors,MATCH(BR$7,'Proposed Factors'!$J$3:$P$3,0),FALSE),IF('Query Result 1'!$Y273&lt;49,VLOOKUP("YA",ylfactors,MATCH(BR$7,'Proposed Factors'!$J$3:$P$3,0),FALSE),VLOOKUP("YB",ylfactors,MATCH(BR$7,'Proposed Factors'!$J$3:$P$3,0),FALSE)))</f>
        <v>1</v>
      </c>
      <c r="BS273" s="15"/>
      <c r="BT273" s="15" t="e">
        <f>IF($AA273="NN",1,IF($AA273="YY",VLOOKUP("YY",gsdfactors,MATCH(BT$7,'Proposed Factors'!$J$11:$P$11,0),FALSE),VLOOKUP(CONCATENATE($Z273,$AA273),gsdfactors,MATCH(BT$7,'Proposed Factors'!$J$11:$P$11,0),FALSE)))</f>
        <v>#N/A</v>
      </c>
      <c r="BU273" s="15" t="e">
        <f>IF($AA273="NN",1,IF($AA273="YY",VLOOKUP("YY",gsdfactors,MATCH(BU$7,'Proposed Factors'!$J$11:$P$11,0),FALSE),VLOOKUP(CONCATENATE($Z273,$AA273),gsdfactors,MATCH(BU$7,'Proposed Factors'!$J$11:$P$11,0),FALSE)))</f>
        <v>#N/A</v>
      </c>
      <c r="BV273" s="15" t="e">
        <f>IF($AA273="NN",1,IF($AA273="YY",VLOOKUP("YY",gsdfactors,MATCH(BV$7,'Proposed Factors'!$J$11:$P$11,0),FALSE),VLOOKUP(CONCATENATE($Z273,$AA273),gsdfactors,MATCH(BV$7,'Proposed Factors'!$J$11:$P$11,0),FALSE)))</f>
        <v>#N/A</v>
      </c>
      <c r="BW273" s="15" t="e">
        <f>IF($AA273="NN",1,IF($AA273="YY",VLOOKUP("YY",gsdfactors,MATCH(BW$7,'Proposed Factors'!$J$11:$P$11,0),FALSE),VLOOKUP(CONCATENATE($Z273,$AA273),gsdfactors,MATCH(BW$7,'Proposed Factors'!$J$11:$P$11,0),FALSE)))</f>
        <v>#N/A</v>
      </c>
      <c r="BX273" s="15" t="e">
        <f>IF($AA273="NN",1,IF($AA273="YY",VLOOKUP("YY",gsdfactors,MATCH(BX$7,'Proposed Factors'!$J$11:$P$11,0),FALSE),VLOOKUP(CONCATENATE($Z273,$AA273),gsdfactors,MATCH(BX$7,'Proposed Factors'!$J$11:$P$11,0),FALSE)))</f>
        <v>#N/A</v>
      </c>
      <c r="BZ273" s="55" t="e">
        <f t="shared" si="257"/>
        <v>#N/A</v>
      </c>
      <c r="CA273" s="55" t="e">
        <f t="shared" si="258"/>
        <v>#N/A</v>
      </c>
      <c r="CB273" s="55" t="e">
        <f t="shared" si="259"/>
        <v>#N/A</v>
      </c>
      <c r="CC273" s="55" t="e">
        <f t="shared" si="260"/>
        <v>#N/A</v>
      </c>
      <c r="CD273" s="55" t="e">
        <f t="shared" si="261"/>
        <v>#N/A</v>
      </c>
      <c r="CF273" s="55" t="e">
        <f t="shared" si="262"/>
        <v>#N/A</v>
      </c>
      <c r="CG273" s="55" t="e">
        <f t="shared" si="263"/>
        <v>#N/A</v>
      </c>
      <c r="CH273" s="55" t="e">
        <f t="shared" si="264"/>
        <v>#N/A</v>
      </c>
      <c r="CI273" s="55" t="e">
        <f t="shared" si="265"/>
        <v>#N/A</v>
      </c>
      <c r="CJ273" s="55" t="e">
        <f t="shared" si="266"/>
        <v>#N/A</v>
      </c>
      <c r="CL273" s="55" t="str">
        <f t="shared" si="267"/>
        <v>6FS</v>
      </c>
      <c r="CM273" s="58">
        <f t="shared" si="268"/>
        <v>4.4425635241041976E-3</v>
      </c>
      <c r="CN273" s="58">
        <f t="shared" si="269"/>
        <v>4.2822152765072527E-3</v>
      </c>
      <c r="CO273" s="58">
        <f t="shared" si="270"/>
        <v>4.2582758735466497E-3</v>
      </c>
      <c r="CP273" s="58">
        <f t="shared" si="271"/>
        <v>4.2488690495710224E-3</v>
      </c>
      <c r="CQ273" s="58">
        <f t="shared" si="272"/>
        <v>4.4472945837242114E-3</v>
      </c>
      <c r="CR273" s="5">
        <f t="shared" si="301"/>
        <v>1.2525245387266826</v>
      </c>
      <c r="CS273" s="5">
        <f t="shared" si="302"/>
        <v>1.146958435168786</v>
      </c>
      <c r="CT273" s="5">
        <f t="shared" si="303"/>
        <v>1.0837475113014665</v>
      </c>
      <c r="CU273" s="5">
        <f t="shared" si="304"/>
        <v>1.2301893959888646</v>
      </c>
      <c r="CV273" s="5">
        <f t="shared" si="305"/>
        <v>1.0891700446536723</v>
      </c>
    </row>
    <row r="274" spans="1:100" x14ac:dyDescent="0.25">
      <c r="A274" s="174" t="str">
        <f t="shared" si="273"/>
        <v>NNNN</v>
      </c>
      <c r="B274" s="174" t="str">
        <f t="shared" si="274"/>
        <v>NNNN</v>
      </c>
      <c r="C274" s="29" t="str">
        <f t="shared" si="275"/>
        <v>NN</v>
      </c>
      <c r="D274" s="29" t="str">
        <f t="shared" si="276"/>
        <v>N</v>
      </c>
      <c r="E274" s="29" t="str">
        <f t="shared" si="251"/>
        <v>N</v>
      </c>
      <c r="F274" s="175" t="s">
        <v>5</v>
      </c>
      <c r="G274" s="175" t="s">
        <v>7</v>
      </c>
      <c r="H274" s="175" t="s">
        <v>7</v>
      </c>
      <c r="I274" s="176">
        <v>52</v>
      </c>
      <c r="J274" s="175" t="s">
        <v>5</v>
      </c>
      <c r="K274" s="175" t="s">
        <v>5</v>
      </c>
      <c r="L274" s="176">
        <v>5378</v>
      </c>
      <c r="M274" s="176">
        <v>3690</v>
      </c>
      <c r="N274" s="176">
        <v>4575</v>
      </c>
      <c r="O274" s="176">
        <v>4127</v>
      </c>
      <c r="P274" s="176">
        <v>5252</v>
      </c>
      <c r="Q274" s="1"/>
      <c r="R274" s="13" t="s">
        <v>346</v>
      </c>
      <c r="S274" s="35">
        <v>4756</v>
      </c>
      <c r="T274" s="35">
        <v>1445</v>
      </c>
      <c r="U274" s="35">
        <v>3449</v>
      </c>
      <c r="V274" s="35">
        <v>3332</v>
      </c>
      <c r="W274" s="35">
        <v>4452</v>
      </c>
      <c r="X274" s="35"/>
      <c r="Y274" s="53">
        <f t="shared" si="277"/>
        <v>6</v>
      </c>
      <c r="Z274" s="52" t="str">
        <f t="shared" si="278"/>
        <v>MM</v>
      </c>
      <c r="AA274" s="52" t="str">
        <f t="shared" si="279"/>
        <v>MM</v>
      </c>
      <c r="AB274" s="1"/>
      <c r="AC274" s="128">
        <f t="shared" si="280"/>
        <v>1.32071709717712E-3</v>
      </c>
      <c r="AD274" s="128">
        <f t="shared" si="281"/>
        <v>6.9207035841102561E-4</v>
      </c>
      <c r="AE274" s="128">
        <f t="shared" si="282"/>
        <v>1.1038552038979627E-3</v>
      </c>
      <c r="AF274" s="128">
        <f t="shared" si="283"/>
        <v>1.1037055954759996E-3</v>
      </c>
      <c r="AG274" s="128">
        <f t="shared" si="284"/>
        <v>1.2621505378173131E-3</v>
      </c>
      <c r="AI274" s="129">
        <f t="shared" si="306"/>
        <v>1.36</v>
      </c>
      <c r="AJ274" s="51">
        <f t="shared" si="306"/>
        <v>1.2350000000000001</v>
      </c>
      <c r="AK274" s="48">
        <f t="shared" si="306"/>
        <v>1.242</v>
      </c>
      <c r="AL274" s="51">
        <f t="shared" si="306"/>
        <v>1.3660000000000001</v>
      </c>
      <c r="AM274" s="49">
        <f t="shared" si="306"/>
        <v>1.2190000000000001</v>
      </c>
      <c r="AN274" s="15"/>
      <c r="AO274" s="106">
        <f t="shared" si="252"/>
        <v>1.2599359265297989</v>
      </c>
      <c r="AP274" s="106">
        <f t="shared" si="253"/>
        <v>1.1553781952964526</v>
      </c>
      <c r="AQ274" s="106">
        <f t="shared" si="254"/>
        <v>1.1714659782736478</v>
      </c>
      <c r="AR274" s="106">
        <f t="shared" si="255"/>
        <v>1.2876925018550109</v>
      </c>
      <c r="AS274" s="106">
        <f t="shared" si="256"/>
        <v>1.1595618204653506</v>
      </c>
      <c r="AT274" s="15"/>
      <c r="AU274" s="106">
        <f t="shared" si="291"/>
        <v>0.25993592652979891</v>
      </c>
      <c r="AV274" s="106">
        <f t="shared" si="292"/>
        <v>0.15537819529645258</v>
      </c>
      <c r="AW274" s="106">
        <f t="shared" si="293"/>
        <v>0.17146597827364785</v>
      </c>
      <c r="AX274" s="106">
        <f t="shared" si="294"/>
        <v>0.28769250185501094</v>
      </c>
      <c r="AY274" s="106">
        <f t="shared" si="295"/>
        <v>0.15956182046535061</v>
      </c>
      <c r="AZ274" s="15"/>
      <c r="BA274" s="106">
        <f t="shared" si="285"/>
        <v>0.25993592652979891</v>
      </c>
      <c r="BB274" s="106">
        <f t="shared" si="286"/>
        <v>0.15537819529645258</v>
      </c>
      <c r="BC274" s="106">
        <f t="shared" si="287"/>
        <v>0.17146597827364785</v>
      </c>
      <c r="BD274" s="107">
        <f t="shared" si="288"/>
        <v>0.28769250185501094</v>
      </c>
      <c r="BE274" s="106">
        <f t="shared" si="289"/>
        <v>0.15956182046535061</v>
      </c>
      <c r="BF274" s="109"/>
      <c r="BG274" s="223" t="str">
        <f t="shared" si="290"/>
        <v>6MM</v>
      </c>
      <c r="BH274" s="106">
        <f t="shared" si="296"/>
        <v>1.2599359265297989</v>
      </c>
      <c r="BI274" s="106">
        <f t="shared" si="297"/>
        <v>1.1553781952964526</v>
      </c>
      <c r="BJ274" s="106">
        <f t="shared" si="298"/>
        <v>1.1714659782736478</v>
      </c>
      <c r="BK274" s="106">
        <f t="shared" si="299"/>
        <v>1.2876925018550109</v>
      </c>
      <c r="BL274" s="106">
        <f t="shared" si="300"/>
        <v>1.1595618204653506</v>
      </c>
      <c r="BM274" s="109"/>
      <c r="BN274" s="15">
        <f>IF($Z274="NN",VLOOKUP("N",ylfactors,MATCH(BN$7,'Proposed Factors'!$J$3:$P$3,0),FALSE),IF('Query Result 1'!$Y274&lt;49,VLOOKUP("YA",ylfactors,MATCH(BN$7,'Proposed Factors'!$J$3:$P$3,0),FALSE),VLOOKUP("YB",ylfactors,MATCH(BN$7,'Proposed Factors'!$J$3:$P$3,0),FALSE)))</f>
        <v>1</v>
      </c>
      <c r="BO274" s="15">
        <f>IF($Z274="NN",VLOOKUP("N",ylfactors,MATCH(BO$7,'Proposed Factors'!$J$3:$P$3,0),FALSE),IF('Query Result 1'!$Y274&lt;49,VLOOKUP("YA",ylfactors,MATCH(BO$7,'Proposed Factors'!$J$3:$P$3,0),FALSE),VLOOKUP("YB",ylfactors,MATCH(BO$7,'Proposed Factors'!$J$3:$P$3,0),FALSE)))</f>
        <v>1</v>
      </c>
      <c r="BP274" s="15">
        <f>IF($Z274="NN",VLOOKUP("N",ylfactors,MATCH(BP$7,'Proposed Factors'!$J$3:$P$3,0),FALSE),IF('Query Result 1'!$Y274&lt;49,VLOOKUP("YA",ylfactors,MATCH(BP$7,'Proposed Factors'!$J$3:$P$3,0),FALSE),VLOOKUP("YB",ylfactors,MATCH(BP$7,'Proposed Factors'!$J$3:$P$3,0),FALSE)))</f>
        <v>1</v>
      </c>
      <c r="BQ274" s="15">
        <f>IF($Z274="NN",VLOOKUP("N",ylfactors,MATCH(BQ$7,'Proposed Factors'!$J$3:$P$3,0),FALSE),IF('Query Result 1'!$Y274&lt;49,VLOOKUP("YA",ylfactors,MATCH(BQ$7,'Proposed Factors'!$J$3:$P$3,0),FALSE),VLOOKUP("YB",ylfactors,MATCH(BQ$7,'Proposed Factors'!$J$3:$P$3,0),FALSE)))</f>
        <v>1</v>
      </c>
      <c r="BR274" s="15">
        <f>IF($Z274="NN",VLOOKUP("N",ylfactors,MATCH(BR$7,'Proposed Factors'!$J$3:$P$3,0),FALSE),IF('Query Result 1'!$Y274&lt;49,VLOOKUP("YA",ylfactors,MATCH(BR$7,'Proposed Factors'!$J$3:$P$3,0),FALSE),VLOOKUP("YB",ylfactors,MATCH(BR$7,'Proposed Factors'!$J$3:$P$3,0),FALSE)))</f>
        <v>1</v>
      </c>
      <c r="BS274" s="15"/>
      <c r="BT274" s="15" t="e">
        <f>IF($AA274="NN",1,IF($AA274="YY",VLOOKUP("YY",gsdfactors,MATCH(BT$7,'Proposed Factors'!$J$11:$P$11,0),FALSE),VLOOKUP(CONCATENATE($Z274,$AA274),gsdfactors,MATCH(BT$7,'Proposed Factors'!$J$11:$P$11,0),FALSE)))</f>
        <v>#N/A</v>
      </c>
      <c r="BU274" s="15" t="e">
        <f>IF($AA274="NN",1,IF($AA274="YY",VLOOKUP("YY",gsdfactors,MATCH(BU$7,'Proposed Factors'!$J$11:$P$11,0),FALSE),VLOOKUP(CONCATENATE($Z274,$AA274),gsdfactors,MATCH(BU$7,'Proposed Factors'!$J$11:$P$11,0),FALSE)))</f>
        <v>#N/A</v>
      </c>
      <c r="BV274" s="15" t="e">
        <f>IF($AA274="NN",1,IF($AA274="YY",VLOOKUP("YY",gsdfactors,MATCH(BV$7,'Proposed Factors'!$J$11:$P$11,0),FALSE),VLOOKUP(CONCATENATE($Z274,$AA274),gsdfactors,MATCH(BV$7,'Proposed Factors'!$J$11:$P$11,0),FALSE)))</f>
        <v>#N/A</v>
      </c>
      <c r="BW274" s="15" t="e">
        <f>IF($AA274="NN",1,IF($AA274="YY",VLOOKUP("YY",gsdfactors,MATCH(BW$7,'Proposed Factors'!$J$11:$P$11,0),FALSE),VLOOKUP(CONCATENATE($Z274,$AA274),gsdfactors,MATCH(BW$7,'Proposed Factors'!$J$11:$P$11,0),FALSE)))</f>
        <v>#N/A</v>
      </c>
      <c r="BX274" s="15" t="e">
        <f>IF($AA274="NN",1,IF($AA274="YY",VLOOKUP("YY",gsdfactors,MATCH(BX$7,'Proposed Factors'!$J$11:$P$11,0),FALSE),VLOOKUP(CONCATENATE($Z274,$AA274),gsdfactors,MATCH(BX$7,'Proposed Factors'!$J$11:$P$11,0),FALSE)))</f>
        <v>#N/A</v>
      </c>
      <c r="BZ274" s="55" t="e">
        <f t="shared" si="257"/>
        <v>#N/A</v>
      </c>
      <c r="CA274" s="55" t="e">
        <f t="shared" si="258"/>
        <v>#N/A</v>
      </c>
      <c r="CB274" s="55" t="e">
        <f t="shared" si="259"/>
        <v>#N/A</v>
      </c>
      <c r="CC274" s="55" t="e">
        <f t="shared" si="260"/>
        <v>#N/A</v>
      </c>
      <c r="CD274" s="55" t="e">
        <f t="shared" si="261"/>
        <v>#N/A</v>
      </c>
      <c r="CF274" s="55" t="e">
        <f t="shared" si="262"/>
        <v>#N/A</v>
      </c>
      <c r="CG274" s="55" t="e">
        <f t="shared" si="263"/>
        <v>#N/A</v>
      </c>
      <c r="CH274" s="55" t="e">
        <f t="shared" si="264"/>
        <v>#N/A</v>
      </c>
      <c r="CI274" s="55" t="e">
        <f t="shared" si="265"/>
        <v>#N/A</v>
      </c>
      <c r="CJ274" s="55" t="e">
        <f t="shared" si="266"/>
        <v>#N/A</v>
      </c>
      <c r="CL274" s="55" t="str">
        <f t="shared" si="267"/>
        <v>6MM</v>
      </c>
      <c r="CM274" s="58">
        <f t="shared" si="268"/>
        <v>1.32071709717712E-3</v>
      </c>
      <c r="CN274" s="58">
        <f t="shared" si="269"/>
        <v>6.9207035841102561E-4</v>
      </c>
      <c r="CO274" s="58">
        <f t="shared" si="270"/>
        <v>1.1038552038979627E-3</v>
      </c>
      <c r="CP274" s="58">
        <f t="shared" si="271"/>
        <v>1.1037055954759996E-3</v>
      </c>
      <c r="CQ274" s="58">
        <f t="shared" si="272"/>
        <v>1.2621505378173131E-3</v>
      </c>
      <c r="CR274" s="5">
        <f t="shared" si="301"/>
        <v>1.2599359265297989</v>
      </c>
      <c r="CS274" s="5">
        <f t="shared" si="302"/>
        <v>1.1553781952964526</v>
      </c>
      <c r="CT274" s="5">
        <f t="shared" si="303"/>
        <v>1.1714659782736478</v>
      </c>
      <c r="CU274" s="5">
        <f t="shared" si="304"/>
        <v>1.2876925018550109</v>
      </c>
      <c r="CV274" s="5">
        <f t="shared" si="305"/>
        <v>1.1595618204653506</v>
      </c>
    </row>
    <row r="275" spans="1:100" x14ac:dyDescent="0.25">
      <c r="A275" s="174" t="str">
        <f t="shared" si="273"/>
        <v>NNNN</v>
      </c>
      <c r="B275" s="174" t="str">
        <f t="shared" si="274"/>
        <v>NNNN</v>
      </c>
      <c r="C275" s="29" t="str">
        <f t="shared" si="275"/>
        <v>NN</v>
      </c>
      <c r="D275" s="29" t="str">
        <f t="shared" si="276"/>
        <v>N</v>
      </c>
      <c r="E275" s="29" t="str">
        <f t="shared" si="251"/>
        <v>N</v>
      </c>
      <c r="F275" s="175" t="s">
        <v>5</v>
      </c>
      <c r="G275" s="175" t="s">
        <v>7</v>
      </c>
      <c r="H275" s="175" t="s">
        <v>7</v>
      </c>
      <c r="I275" s="176">
        <v>53</v>
      </c>
      <c r="J275" s="175" t="s">
        <v>5</v>
      </c>
      <c r="K275" s="175" t="s">
        <v>5</v>
      </c>
      <c r="L275" s="176">
        <v>5234</v>
      </c>
      <c r="M275" s="176">
        <v>3672</v>
      </c>
      <c r="N275" s="176">
        <v>4594</v>
      </c>
      <c r="O275" s="176">
        <v>4142</v>
      </c>
      <c r="P275" s="176">
        <v>5117</v>
      </c>
      <c r="Q275" s="1"/>
      <c r="R275" s="13" t="s">
        <v>430</v>
      </c>
      <c r="S275" s="35">
        <v>14522</v>
      </c>
      <c r="T275" s="35">
        <v>7814</v>
      </c>
      <c r="U275" s="35">
        <v>10770</v>
      </c>
      <c r="V275" s="35">
        <v>10123</v>
      </c>
      <c r="W275" s="35">
        <v>14149</v>
      </c>
      <c r="X275" s="35"/>
      <c r="Y275" s="53">
        <f t="shared" si="277"/>
        <v>6</v>
      </c>
      <c r="Z275" s="52" t="str">
        <f t="shared" si="278"/>
        <v>MS</v>
      </c>
      <c r="AA275" s="52" t="str">
        <f t="shared" si="279"/>
        <v>MS</v>
      </c>
      <c r="AB275" s="1"/>
      <c r="AC275" s="128">
        <f t="shared" si="280"/>
        <v>4.0326858042906092E-3</v>
      </c>
      <c r="AD275" s="128">
        <f t="shared" si="281"/>
        <v>3.7424482910891031E-3</v>
      </c>
      <c r="AE275" s="128">
        <f t="shared" si="282"/>
        <v>3.4469470994436236E-3</v>
      </c>
      <c r="AF275" s="128">
        <f t="shared" si="283"/>
        <v>3.3531847968197911E-3</v>
      </c>
      <c r="AG275" s="128">
        <f t="shared" si="284"/>
        <v>4.0112686342266765E-3</v>
      </c>
      <c r="AI275" s="129">
        <f t="shared" si="306"/>
        <v>1.409</v>
      </c>
      <c r="AJ275" s="51">
        <f t="shared" si="306"/>
        <v>1.3839999999999999</v>
      </c>
      <c r="AK275" s="48">
        <f t="shared" si="306"/>
        <v>1.2669999999999999</v>
      </c>
      <c r="AL275" s="51">
        <f t="shared" si="306"/>
        <v>1.421</v>
      </c>
      <c r="AM275" s="49">
        <f t="shared" si="306"/>
        <v>1.363</v>
      </c>
      <c r="AN275" s="15"/>
      <c r="AO275" s="106">
        <f t="shared" si="252"/>
        <v>1.3053306768238873</v>
      </c>
      <c r="AP275" s="106">
        <f t="shared" si="253"/>
        <v>1.2947720018544862</v>
      </c>
      <c r="AQ275" s="106">
        <f t="shared" si="254"/>
        <v>1.1950462113306859</v>
      </c>
      <c r="AR275" s="106">
        <f t="shared" si="255"/>
        <v>1.339539564521208</v>
      </c>
      <c r="AS275" s="106">
        <f t="shared" si="256"/>
        <v>1.296540411234022</v>
      </c>
      <c r="AT275" s="15"/>
      <c r="AU275" s="106">
        <f t="shared" si="291"/>
        <v>0.30533067682388726</v>
      </c>
      <c r="AV275" s="106">
        <f t="shared" si="292"/>
        <v>0.29477200185448615</v>
      </c>
      <c r="AW275" s="106">
        <f t="shared" si="293"/>
        <v>0.19504621133068589</v>
      </c>
      <c r="AX275" s="106">
        <f t="shared" si="294"/>
        <v>0.33953956452120804</v>
      </c>
      <c r="AY275" s="106">
        <f t="shared" si="295"/>
        <v>0.29654041123402197</v>
      </c>
      <c r="AZ275" s="15"/>
      <c r="BA275" s="106">
        <f t="shared" si="285"/>
        <v>0.30533067682388726</v>
      </c>
      <c r="BB275" s="106">
        <f t="shared" si="286"/>
        <v>0.29477200185448615</v>
      </c>
      <c r="BC275" s="106">
        <f t="shared" si="287"/>
        <v>0.19504621133068589</v>
      </c>
      <c r="BD275" s="107">
        <f t="shared" si="288"/>
        <v>0.33953956452120804</v>
      </c>
      <c r="BE275" s="106">
        <f t="shared" si="289"/>
        <v>0.29654041123402197</v>
      </c>
      <c r="BF275" s="109"/>
      <c r="BG275" s="223" t="str">
        <f t="shared" si="290"/>
        <v>6MS</v>
      </c>
      <c r="BH275" s="106">
        <f t="shared" si="296"/>
        <v>1.3053306768238873</v>
      </c>
      <c r="BI275" s="106">
        <f t="shared" si="297"/>
        <v>1.2947720018544862</v>
      </c>
      <c r="BJ275" s="106">
        <f t="shared" si="298"/>
        <v>1.1950462113306859</v>
      </c>
      <c r="BK275" s="106">
        <f t="shared" si="299"/>
        <v>1.339539564521208</v>
      </c>
      <c r="BL275" s="106">
        <f t="shared" si="300"/>
        <v>1.296540411234022</v>
      </c>
      <c r="BM275" s="109"/>
      <c r="BN275" s="15">
        <f>IF($Z275="NN",VLOOKUP("N",ylfactors,MATCH(BN$7,'Proposed Factors'!$J$3:$P$3,0),FALSE),IF('Query Result 1'!$Y275&lt;49,VLOOKUP("YA",ylfactors,MATCH(BN$7,'Proposed Factors'!$J$3:$P$3,0),FALSE),VLOOKUP("YB",ylfactors,MATCH(BN$7,'Proposed Factors'!$J$3:$P$3,0),FALSE)))</f>
        <v>1</v>
      </c>
      <c r="BO275" s="15">
        <f>IF($Z275="NN",VLOOKUP("N",ylfactors,MATCH(BO$7,'Proposed Factors'!$J$3:$P$3,0),FALSE),IF('Query Result 1'!$Y275&lt;49,VLOOKUP("YA",ylfactors,MATCH(BO$7,'Proposed Factors'!$J$3:$P$3,0),FALSE),VLOOKUP("YB",ylfactors,MATCH(BO$7,'Proposed Factors'!$J$3:$P$3,0),FALSE)))</f>
        <v>1</v>
      </c>
      <c r="BP275" s="15">
        <f>IF($Z275="NN",VLOOKUP("N",ylfactors,MATCH(BP$7,'Proposed Factors'!$J$3:$P$3,0),FALSE),IF('Query Result 1'!$Y275&lt;49,VLOOKUP("YA",ylfactors,MATCH(BP$7,'Proposed Factors'!$J$3:$P$3,0),FALSE),VLOOKUP("YB",ylfactors,MATCH(BP$7,'Proposed Factors'!$J$3:$P$3,0),FALSE)))</f>
        <v>1</v>
      </c>
      <c r="BQ275" s="15">
        <f>IF($Z275="NN",VLOOKUP("N",ylfactors,MATCH(BQ$7,'Proposed Factors'!$J$3:$P$3,0),FALSE),IF('Query Result 1'!$Y275&lt;49,VLOOKUP("YA",ylfactors,MATCH(BQ$7,'Proposed Factors'!$J$3:$P$3,0),FALSE),VLOOKUP("YB",ylfactors,MATCH(BQ$7,'Proposed Factors'!$J$3:$P$3,0),FALSE)))</f>
        <v>1</v>
      </c>
      <c r="BR275" s="15">
        <f>IF($Z275="NN",VLOOKUP("N",ylfactors,MATCH(BR$7,'Proposed Factors'!$J$3:$P$3,0),FALSE),IF('Query Result 1'!$Y275&lt;49,VLOOKUP("YA",ylfactors,MATCH(BR$7,'Proposed Factors'!$J$3:$P$3,0),FALSE),VLOOKUP("YB",ylfactors,MATCH(BR$7,'Proposed Factors'!$J$3:$P$3,0),FALSE)))</f>
        <v>1</v>
      </c>
      <c r="BS275" s="15"/>
      <c r="BT275" s="15" t="e">
        <f>IF($AA275="NN",1,IF($AA275="YY",VLOOKUP("YY",gsdfactors,MATCH(BT$7,'Proposed Factors'!$J$11:$P$11,0),FALSE),VLOOKUP(CONCATENATE($Z275,$AA275),gsdfactors,MATCH(BT$7,'Proposed Factors'!$J$11:$P$11,0),FALSE)))</f>
        <v>#N/A</v>
      </c>
      <c r="BU275" s="15" t="e">
        <f>IF($AA275="NN",1,IF($AA275="YY",VLOOKUP("YY",gsdfactors,MATCH(BU$7,'Proposed Factors'!$J$11:$P$11,0),FALSE),VLOOKUP(CONCATENATE($Z275,$AA275),gsdfactors,MATCH(BU$7,'Proposed Factors'!$J$11:$P$11,0),FALSE)))</f>
        <v>#N/A</v>
      </c>
      <c r="BV275" s="15" t="e">
        <f>IF($AA275="NN",1,IF($AA275="YY",VLOOKUP("YY",gsdfactors,MATCH(BV$7,'Proposed Factors'!$J$11:$P$11,0),FALSE),VLOOKUP(CONCATENATE($Z275,$AA275),gsdfactors,MATCH(BV$7,'Proposed Factors'!$J$11:$P$11,0),FALSE)))</f>
        <v>#N/A</v>
      </c>
      <c r="BW275" s="15" t="e">
        <f>IF($AA275="NN",1,IF($AA275="YY",VLOOKUP("YY",gsdfactors,MATCH(BW$7,'Proposed Factors'!$J$11:$P$11,0),FALSE),VLOOKUP(CONCATENATE($Z275,$AA275),gsdfactors,MATCH(BW$7,'Proposed Factors'!$J$11:$P$11,0),FALSE)))</f>
        <v>#N/A</v>
      </c>
      <c r="BX275" s="15" t="e">
        <f>IF($AA275="NN",1,IF($AA275="YY",VLOOKUP("YY",gsdfactors,MATCH(BX$7,'Proposed Factors'!$J$11:$P$11,0),FALSE),VLOOKUP(CONCATENATE($Z275,$AA275),gsdfactors,MATCH(BX$7,'Proposed Factors'!$J$11:$P$11,0),FALSE)))</f>
        <v>#N/A</v>
      </c>
      <c r="BZ275" s="55" t="e">
        <f t="shared" si="257"/>
        <v>#N/A</v>
      </c>
      <c r="CA275" s="55" t="e">
        <f t="shared" si="258"/>
        <v>#N/A</v>
      </c>
      <c r="CB275" s="55" t="e">
        <f t="shared" si="259"/>
        <v>#N/A</v>
      </c>
      <c r="CC275" s="55" t="e">
        <f t="shared" si="260"/>
        <v>#N/A</v>
      </c>
      <c r="CD275" s="55" t="e">
        <f t="shared" si="261"/>
        <v>#N/A</v>
      </c>
      <c r="CF275" s="55" t="e">
        <f t="shared" si="262"/>
        <v>#N/A</v>
      </c>
      <c r="CG275" s="55" t="e">
        <f t="shared" si="263"/>
        <v>#N/A</v>
      </c>
      <c r="CH275" s="55" t="e">
        <f t="shared" si="264"/>
        <v>#N/A</v>
      </c>
      <c r="CI275" s="55" t="e">
        <f t="shared" si="265"/>
        <v>#N/A</v>
      </c>
      <c r="CJ275" s="55" t="e">
        <f t="shared" si="266"/>
        <v>#N/A</v>
      </c>
      <c r="CL275" s="55" t="str">
        <f t="shared" si="267"/>
        <v>6MS</v>
      </c>
      <c r="CM275" s="58">
        <f t="shared" si="268"/>
        <v>4.0326858042906092E-3</v>
      </c>
      <c r="CN275" s="58">
        <f t="shared" si="269"/>
        <v>3.7424482910891031E-3</v>
      </c>
      <c r="CO275" s="58">
        <f t="shared" si="270"/>
        <v>3.4469470994436236E-3</v>
      </c>
      <c r="CP275" s="58">
        <f t="shared" si="271"/>
        <v>3.3531847968197911E-3</v>
      </c>
      <c r="CQ275" s="58">
        <f t="shared" si="272"/>
        <v>4.0112686342266765E-3</v>
      </c>
      <c r="CR275" s="5">
        <f t="shared" si="301"/>
        <v>1.3053306768238873</v>
      </c>
      <c r="CS275" s="5">
        <f t="shared" si="302"/>
        <v>1.2947720018544862</v>
      </c>
      <c r="CT275" s="5">
        <f t="shared" si="303"/>
        <v>1.1950462113306859</v>
      </c>
      <c r="CU275" s="5">
        <f t="shared" si="304"/>
        <v>1.339539564521208</v>
      </c>
      <c r="CV275" s="5">
        <f t="shared" si="305"/>
        <v>1.296540411234022</v>
      </c>
    </row>
    <row r="276" spans="1:100" x14ac:dyDescent="0.25">
      <c r="A276" s="174" t="str">
        <f t="shared" si="273"/>
        <v>NNNN</v>
      </c>
      <c r="B276" s="174" t="str">
        <f t="shared" si="274"/>
        <v>NNNN</v>
      </c>
      <c r="C276" s="29" t="str">
        <f t="shared" si="275"/>
        <v>NN</v>
      </c>
      <c r="D276" s="29" t="str">
        <f t="shared" si="276"/>
        <v>N</v>
      </c>
      <c r="E276" s="29" t="str">
        <f t="shared" si="251"/>
        <v>N</v>
      </c>
      <c r="F276" s="175" t="s">
        <v>5</v>
      </c>
      <c r="G276" s="175" t="s">
        <v>7</v>
      </c>
      <c r="H276" s="175" t="s">
        <v>7</v>
      </c>
      <c r="I276" s="176">
        <v>54</v>
      </c>
      <c r="J276" s="175" t="s">
        <v>5</v>
      </c>
      <c r="K276" s="175" t="s">
        <v>5</v>
      </c>
      <c r="L276" s="176">
        <v>5346</v>
      </c>
      <c r="M276" s="176">
        <v>3754</v>
      </c>
      <c r="N276" s="176">
        <v>4609</v>
      </c>
      <c r="O276" s="176">
        <v>4141</v>
      </c>
      <c r="P276" s="176">
        <v>5211</v>
      </c>
      <c r="Q276" s="1"/>
      <c r="R276" s="13" t="s">
        <v>242</v>
      </c>
      <c r="S276" s="35">
        <v>3015</v>
      </c>
      <c r="T276" s="35">
        <v>2437</v>
      </c>
      <c r="U276" s="35">
        <v>2839</v>
      </c>
      <c r="V276" s="35">
        <v>2691</v>
      </c>
      <c r="W276" s="35">
        <v>2981</v>
      </c>
      <c r="X276" s="35"/>
      <c r="Y276" s="53">
        <f t="shared" si="277"/>
        <v>70</v>
      </c>
      <c r="Z276" s="52" t="str">
        <f t="shared" si="278"/>
        <v>FM</v>
      </c>
      <c r="AA276" s="52" t="str">
        <f t="shared" si="279"/>
        <v>FM</v>
      </c>
      <c r="AB276" s="1"/>
      <c r="AC276" s="128">
        <f t="shared" si="280"/>
        <v>8.3725022035092869E-4</v>
      </c>
      <c r="AD276" s="128">
        <f t="shared" si="281"/>
        <v>1.1671802515208784E-3</v>
      </c>
      <c r="AE276" s="128">
        <f t="shared" si="282"/>
        <v>9.0862421683569612E-4</v>
      </c>
      <c r="AF276" s="128">
        <f t="shared" si="283"/>
        <v>8.9137807845915808E-4</v>
      </c>
      <c r="AG276" s="128">
        <f t="shared" si="284"/>
        <v>8.4511921680894208E-4</v>
      </c>
      <c r="AI276" s="129">
        <f t="shared" si="306"/>
        <v>1.262</v>
      </c>
      <c r="AJ276" s="51">
        <f t="shared" si="306"/>
        <v>1.1890000000000001</v>
      </c>
      <c r="AK276" s="48">
        <f t="shared" si="306"/>
        <v>1.028</v>
      </c>
      <c r="AL276" s="51">
        <f t="shared" si="306"/>
        <v>1.1839999999999999</v>
      </c>
      <c r="AM276" s="49">
        <f t="shared" si="306"/>
        <v>1.0580000000000001</v>
      </c>
      <c r="AN276" s="15"/>
      <c r="AO276" s="106">
        <f t="shared" si="252"/>
        <v>1.1691464259416222</v>
      </c>
      <c r="AP276" s="106">
        <f t="shared" si="253"/>
        <v>1.1123438657550464</v>
      </c>
      <c r="AQ276" s="106">
        <f t="shared" si="254"/>
        <v>0.96961918330540264</v>
      </c>
      <c r="AR276" s="106">
        <f t="shared" si="255"/>
        <v>1.1161258581232303</v>
      </c>
      <c r="AS276" s="106">
        <f t="shared" si="256"/>
        <v>1.0064121460642665</v>
      </c>
      <c r="AT276" s="15"/>
      <c r="AU276" s="106">
        <f t="shared" si="291"/>
        <v>0.16914642594162221</v>
      </c>
      <c r="AV276" s="106">
        <f t="shared" si="292"/>
        <v>0.1123438657550464</v>
      </c>
      <c r="AW276" s="106">
        <f t="shared" si="293"/>
        <v>-3.0380816694597357E-2</v>
      </c>
      <c r="AX276" s="106">
        <f t="shared" si="294"/>
        <v>0.11612585812323029</v>
      </c>
      <c r="AY276" s="106">
        <f t="shared" si="295"/>
        <v>6.412146064266544E-3</v>
      </c>
      <c r="AZ276" s="15"/>
      <c r="BA276" s="106">
        <f t="shared" si="285"/>
        <v>0.16914642594162221</v>
      </c>
      <c r="BB276" s="106">
        <f t="shared" si="286"/>
        <v>0.1123438657550464</v>
      </c>
      <c r="BC276" s="106">
        <f t="shared" si="287"/>
        <v>-3.0380816694597357E-2</v>
      </c>
      <c r="BD276" s="107">
        <f t="shared" si="288"/>
        <v>0.11612585812323029</v>
      </c>
      <c r="BE276" s="106">
        <f t="shared" si="289"/>
        <v>6.412146064266544E-3</v>
      </c>
      <c r="BF276" s="109"/>
      <c r="BG276" s="223" t="str">
        <f t="shared" si="290"/>
        <v>70XX</v>
      </c>
      <c r="BH276" s="106">
        <f t="shared" si="296"/>
        <v>1.1691464259416222</v>
      </c>
      <c r="BI276" s="106">
        <f t="shared" si="297"/>
        <v>1.1123438657550464</v>
      </c>
      <c r="BJ276" s="106">
        <f t="shared" si="298"/>
        <v>0.96961918330540264</v>
      </c>
      <c r="BK276" s="106">
        <f t="shared" si="299"/>
        <v>1.1161258581232303</v>
      </c>
      <c r="BL276" s="106">
        <f t="shared" si="300"/>
        <v>1.0064121460642665</v>
      </c>
      <c r="BM276" s="109"/>
      <c r="BN276" s="15">
        <f>IF($Z276="NN",VLOOKUP("N",ylfactors,MATCH(BN$7,'Proposed Factors'!$J$3:$P$3,0),FALSE),IF('Query Result 1'!$Y276&lt;49,VLOOKUP("YA",ylfactors,MATCH(BN$7,'Proposed Factors'!$J$3:$P$3,0),FALSE),VLOOKUP("YB",ylfactors,MATCH(BN$7,'Proposed Factors'!$J$3:$P$3,0),FALSE)))</f>
        <v>0.873</v>
      </c>
      <c r="BO276" s="15">
        <f>IF($Z276="NN",VLOOKUP("N",ylfactors,MATCH(BO$7,'Proposed Factors'!$J$3:$P$3,0),FALSE),IF('Query Result 1'!$Y276&lt;49,VLOOKUP("YA",ylfactors,MATCH(BO$7,'Proposed Factors'!$J$3:$P$3,0),FALSE),VLOOKUP("YB",ylfactors,MATCH(BO$7,'Proposed Factors'!$J$3:$P$3,0),FALSE)))</f>
        <v>0.76900000000000002</v>
      </c>
      <c r="BP276" s="15">
        <f>IF($Z276="NN",VLOOKUP("N",ylfactors,MATCH(BP$7,'Proposed Factors'!$J$3:$P$3,0),FALSE),IF('Query Result 1'!$Y276&lt;49,VLOOKUP("YA",ylfactors,MATCH(BP$7,'Proposed Factors'!$J$3:$P$3,0),FALSE),VLOOKUP("YB",ylfactors,MATCH(BP$7,'Proposed Factors'!$J$3:$P$3,0),FALSE)))</f>
        <v>0.95</v>
      </c>
      <c r="BQ276" s="15">
        <f>IF($Z276="NN",VLOOKUP("N",ylfactors,MATCH(BQ$7,'Proposed Factors'!$J$3:$P$3,0),FALSE),IF('Query Result 1'!$Y276&lt;49,VLOOKUP("YA",ylfactors,MATCH(BQ$7,'Proposed Factors'!$J$3:$P$3,0),FALSE),VLOOKUP("YB",ylfactors,MATCH(BQ$7,'Proposed Factors'!$J$3:$P$3,0),FALSE)))</f>
        <v>0.94299999999999995</v>
      </c>
      <c r="BR276" s="15">
        <f>IF($Z276="NN",VLOOKUP("N",ylfactors,MATCH(BR$7,'Proposed Factors'!$J$3:$P$3,0),FALSE),IF('Query Result 1'!$Y276&lt;49,VLOOKUP("YA",ylfactors,MATCH(BR$7,'Proposed Factors'!$J$3:$P$3,0),FALSE),VLOOKUP("YB",ylfactors,MATCH(BR$7,'Proposed Factors'!$J$3:$P$3,0),FALSE)))</f>
        <v>0.78800000000000003</v>
      </c>
      <c r="BS276" s="15"/>
      <c r="BT276" s="15" t="e">
        <f>IF($AA276="NN",1,IF($AA276="YY",VLOOKUP("YY",gsdfactors,MATCH(BT$7,'Proposed Factors'!$J$11:$P$11,0),FALSE),VLOOKUP(CONCATENATE($Z276,$AA276),gsdfactors,MATCH(BT$7,'Proposed Factors'!$J$11:$P$11,0),FALSE)))</f>
        <v>#N/A</v>
      </c>
      <c r="BU276" s="15" t="e">
        <f>IF($AA276="NN",1,IF($AA276="YY",VLOOKUP("YY",gsdfactors,MATCH(BU$7,'Proposed Factors'!$J$11:$P$11,0),FALSE),VLOOKUP(CONCATENATE($Z276,$AA276),gsdfactors,MATCH(BU$7,'Proposed Factors'!$J$11:$P$11,0),FALSE)))</f>
        <v>#N/A</v>
      </c>
      <c r="BV276" s="15" t="e">
        <f>IF($AA276="NN",1,IF($AA276="YY",VLOOKUP("YY",gsdfactors,MATCH(BV$7,'Proposed Factors'!$J$11:$P$11,0),FALSE),VLOOKUP(CONCATENATE($Z276,$AA276),gsdfactors,MATCH(BV$7,'Proposed Factors'!$J$11:$P$11,0),FALSE)))</f>
        <v>#N/A</v>
      </c>
      <c r="BW276" s="15" t="e">
        <f>IF($AA276="NN",1,IF($AA276="YY",VLOOKUP("YY",gsdfactors,MATCH(BW$7,'Proposed Factors'!$J$11:$P$11,0),FALSE),VLOOKUP(CONCATENATE($Z276,$AA276),gsdfactors,MATCH(BW$7,'Proposed Factors'!$J$11:$P$11,0),FALSE)))</f>
        <v>#N/A</v>
      </c>
      <c r="BX276" s="15" t="e">
        <f>IF($AA276="NN",1,IF($AA276="YY",VLOOKUP("YY",gsdfactors,MATCH(BX$7,'Proposed Factors'!$J$11:$P$11,0),FALSE),VLOOKUP(CONCATENATE($Z276,$AA276),gsdfactors,MATCH(BX$7,'Proposed Factors'!$J$11:$P$11,0),FALSE)))</f>
        <v>#N/A</v>
      </c>
      <c r="BZ276" s="55" t="e">
        <f t="shared" si="257"/>
        <v>#N/A</v>
      </c>
      <c r="CA276" s="55" t="e">
        <f t="shared" si="258"/>
        <v>#N/A</v>
      </c>
      <c r="CB276" s="55" t="e">
        <f t="shared" si="259"/>
        <v>#N/A</v>
      </c>
      <c r="CC276" s="55" t="e">
        <f t="shared" si="260"/>
        <v>#N/A</v>
      </c>
      <c r="CD276" s="55" t="e">
        <f t="shared" si="261"/>
        <v>#N/A</v>
      </c>
      <c r="CF276" s="55" t="e">
        <f t="shared" si="262"/>
        <v>#N/A</v>
      </c>
      <c r="CG276" s="55" t="e">
        <f t="shared" si="263"/>
        <v>#N/A</v>
      </c>
      <c r="CH276" s="55" t="e">
        <f t="shared" si="264"/>
        <v>#N/A</v>
      </c>
      <c r="CI276" s="55" t="e">
        <f t="shared" si="265"/>
        <v>#N/A</v>
      </c>
      <c r="CJ276" s="55" t="e">
        <f t="shared" si="266"/>
        <v>#N/A</v>
      </c>
      <c r="CL276" s="55" t="str">
        <f t="shared" si="267"/>
        <v>70FM</v>
      </c>
      <c r="CM276" s="58">
        <f t="shared" si="268"/>
        <v>8.3725022035092869E-4</v>
      </c>
      <c r="CN276" s="58">
        <f t="shared" si="269"/>
        <v>1.1671802515208784E-3</v>
      </c>
      <c r="CO276" s="58">
        <f t="shared" si="270"/>
        <v>9.0862421683569612E-4</v>
      </c>
      <c r="CP276" s="58">
        <f t="shared" si="271"/>
        <v>8.9137807845915808E-4</v>
      </c>
      <c r="CQ276" s="58">
        <f t="shared" si="272"/>
        <v>8.4511921680894208E-4</v>
      </c>
      <c r="CR276" s="5">
        <f t="shared" si="301"/>
        <v>1.1691464259416222</v>
      </c>
      <c r="CS276" s="5">
        <f t="shared" si="302"/>
        <v>1.1123438657550464</v>
      </c>
      <c r="CT276" s="5">
        <f t="shared" si="303"/>
        <v>0.96961918330540264</v>
      </c>
      <c r="CU276" s="5">
        <f t="shared" si="304"/>
        <v>1.1161258581232303</v>
      </c>
      <c r="CV276" s="5">
        <f t="shared" si="305"/>
        <v>1.0064121460642665</v>
      </c>
    </row>
    <row r="277" spans="1:100" x14ac:dyDescent="0.25">
      <c r="A277" s="174" t="str">
        <f t="shared" si="273"/>
        <v>NNNN</v>
      </c>
      <c r="B277" s="174" t="str">
        <f t="shared" si="274"/>
        <v>NNNN</v>
      </c>
      <c r="C277" s="29" t="str">
        <f t="shared" si="275"/>
        <v>NN</v>
      </c>
      <c r="D277" s="29" t="str">
        <f t="shared" si="276"/>
        <v>N</v>
      </c>
      <c r="E277" s="29" t="str">
        <f t="shared" si="251"/>
        <v>N</v>
      </c>
      <c r="F277" s="175" t="s">
        <v>5</v>
      </c>
      <c r="G277" s="175" t="s">
        <v>7</v>
      </c>
      <c r="H277" s="175" t="s">
        <v>7</v>
      </c>
      <c r="I277" s="176">
        <v>55</v>
      </c>
      <c r="J277" s="175" t="s">
        <v>5</v>
      </c>
      <c r="K277" s="175" t="s">
        <v>5</v>
      </c>
      <c r="L277" s="176">
        <v>4146</v>
      </c>
      <c r="M277" s="176">
        <v>2943</v>
      </c>
      <c r="N277" s="176">
        <v>3599</v>
      </c>
      <c r="O277" s="176">
        <v>3228</v>
      </c>
      <c r="P277" s="176">
        <v>4057</v>
      </c>
      <c r="Q277" s="1"/>
      <c r="R277" s="13" t="s">
        <v>326</v>
      </c>
      <c r="S277" s="35">
        <v>716</v>
      </c>
      <c r="T277" s="35">
        <v>562</v>
      </c>
      <c r="U277" s="35">
        <v>653</v>
      </c>
      <c r="V277" s="35">
        <v>614</v>
      </c>
      <c r="W277" s="35">
        <v>708</v>
      </c>
      <c r="X277" s="35"/>
      <c r="Y277" s="53">
        <f t="shared" si="277"/>
        <v>70</v>
      </c>
      <c r="Z277" s="52" t="str">
        <f t="shared" si="278"/>
        <v>FS</v>
      </c>
      <c r="AA277" s="52" t="str">
        <f t="shared" si="279"/>
        <v>FS</v>
      </c>
      <c r="AB277" s="1"/>
      <c r="AC277" s="128">
        <f t="shared" si="280"/>
        <v>1.9882957140008787E-4</v>
      </c>
      <c r="AD277" s="128">
        <f t="shared" si="281"/>
        <v>2.6916508057231583E-4</v>
      </c>
      <c r="AE277" s="128">
        <f t="shared" si="282"/>
        <v>2.0899317139616401E-4</v>
      </c>
      <c r="AF277" s="128">
        <f t="shared" si="283"/>
        <v>2.0338392425638168E-4</v>
      </c>
      <c r="AG277" s="128">
        <f t="shared" si="284"/>
        <v>2.0071935776609561E-4</v>
      </c>
      <c r="AI277" s="129">
        <f t="shared" si="306"/>
        <v>1.262</v>
      </c>
      <c r="AJ277" s="51">
        <f t="shared" si="306"/>
        <v>1.1890000000000001</v>
      </c>
      <c r="AK277" s="48">
        <f t="shared" si="306"/>
        <v>1.028</v>
      </c>
      <c r="AL277" s="51">
        <f t="shared" si="306"/>
        <v>1.1839999999999999</v>
      </c>
      <c r="AM277" s="49">
        <f t="shared" si="306"/>
        <v>1.0580000000000001</v>
      </c>
      <c r="AN277" s="15"/>
      <c r="AO277" s="106">
        <f t="shared" si="252"/>
        <v>1.1691464259416222</v>
      </c>
      <c r="AP277" s="106">
        <f t="shared" si="253"/>
        <v>1.1123438657550464</v>
      </c>
      <c r="AQ277" s="106">
        <f t="shared" si="254"/>
        <v>0.96961918330540264</v>
      </c>
      <c r="AR277" s="106">
        <f t="shared" si="255"/>
        <v>1.1161258581232303</v>
      </c>
      <c r="AS277" s="106">
        <f t="shared" si="256"/>
        <v>1.0064121460642665</v>
      </c>
      <c r="AT277" s="15"/>
      <c r="AU277" s="106">
        <f t="shared" si="291"/>
        <v>0.16914642594162221</v>
      </c>
      <c r="AV277" s="106">
        <f t="shared" si="292"/>
        <v>0.1123438657550464</v>
      </c>
      <c r="AW277" s="106">
        <f t="shared" si="293"/>
        <v>-3.0380816694597357E-2</v>
      </c>
      <c r="AX277" s="106">
        <f t="shared" si="294"/>
        <v>0.11612585812323029</v>
      </c>
      <c r="AY277" s="106">
        <f t="shared" si="295"/>
        <v>6.412146064266544E-3</v>
      </c>
      <c r="AZ277" s="15"/>
      <c r="BA277" s="106">
        <f t="shared" si="285"/>
        <v>0.16914642594162221</v>
      </c>
      <c r="BB277" s="106">
        <f t="shared" si="286"/>
        <v>0.1123438657550464</v>
      </c>
      <c r="BC277" s="106">
        <f t="shared" si="287"/>
        <v>-3.0380816694597357E-2</v>
      </c>
      <c r="BD277" s="107">
        <f t="shared" si="288"/>
        <v>0.11612585812323029</v>
      </c>
      <c r="BE277" s="106">
        <f t="shared" si="289"/>
        <v>6.412146064266544E-3</v>
      </c>
      <c r="BF277" s="109"/>
      <c r="BG277" s="223" t="str">
        <f t="shared" si="290"/>
        <v>70XX</v>
      </c>
      <c r="BH277" s="106">
        <f t="shared" si="296"/>
        <v>1.1691464259416222</v>
      </c>
      <c r="BI277" s="106">
        <f t="shared" si="297"/>
        <v>1.1123438657550464</v>
      </c>
      <c r="BJ277" s="106">
        <f t="shared" si="298"/>
        <v>0.96961918330540264</v>
      </c>
      <c r="BK277" s="106">
        <f t="shared" si="299"/>
        <v>1.1161258581232303</v>
      </c>
      <c r="BL277" s="106">
        <f t="shared" si="300"/>
        <v>1.0064121460642665</v>
      </c>
      <c r="BM277" s="109"/>
      <c r="BN277" s="15">
        <f>IF($Z277="NN",VLOOKUP("N",ylfactors,MATCH(BN$7,'Proposed Factors'!$J$3:$P$3,0),FALSE),IF('Query Result 1'!$Y277&lt;49,VLOOKUP("YA",ylfactors,MATCH(BN$7,'Proposed Factors'!$J$3:$P$3,0),FALSE),VLOOKUP("YB",ylfactors,MATCH(BN$7,'Proposed Factors'!$J$3:$P$3,0),FALSE)))</f>
        <v>0.873</v>
      </c>
      <c r="BO277" s="15">
        <f>IF($Z277="NN",VLOOKUP("N",ylfactors,MATCH(BO$7,'Proposed Factors'!$J$3:$P$3,0),FALSE),IF('Query Result 1'!$Y277&lt;49,VLOOKUP("YA",ylfactors,MATCH(BO$7,'Proposed Factors'!$J$3:$P$3,0),FALSE),VLOOKUP("YB",ylfactors,MATCH(BO$7,'Proposed Factors'!$J$3:$P$3,0),FALSE)))</f>
        <v>0.76900000000000002</v>
      </c>
      <c r="BP277" s="15">
        <f>IF($Z277="NN",VLOOKUP("N",ylfactors,MATCH(BP$7,'Proposed Factors'!$J$3:$P$3,0),FALSE),IF('Query Result 1'!$Y277&lt;49,VLOOKUP("YA",ylfactors,MATCH(BP$7,'Proposed Factors'!$J$3:$P$3,0),FALSE),VLOOKUP("YB",ylfactors,MATCH(BP$7,'Proposed Factors'!$J$3:$P$3,0),FALSE)))</f>
        <v>0.95</v>
      </c>
      <c r="BQ277" s="15">
        <f>IF($Z277="NN",VLOOKUP("N",ylfactors,MATCH(BQ$7,'Proposed Factors'!$J$3:$P$3,0),FALSE),IF('Query Result 1'!$Y277&lt;49,VLOOKUP("YA",ylfactors,MATCH(BQ$7,'Proposed Factors'!$J$3:$P$3,0),FALSE),VLOOKUP("YB",ylfactors,MATCH(BQ$7,'Proposed Factors'!$J$3:$P$3,0),FALSE)))</f>
        <v>0.94299999999999995</v>
      </c>
      <c r="BR277" s="15">
        <f>IF($Z277="NN",VLOOKUP("N",ylfactors,MATCH(BR$7,'Proposed Factors'!$J$3:$P$3,0),FALSE),IF('Query Result 1'!$Y277&lt;49,VLOOKUP("YA",ylfactors,MATCH(BR$7,'Proposed Factors'!$J$3:$P$3,0),FALSE),VLOOKUP("YB",ylfactors,MATCH(BR$7,'Proposed Factors'!$J$3:$P$3,0),FALSE)))</f>
        <v>0.78800000000000003</v>
      </c>
      <c r="BS277" s="15"/>
      <c r="BT277" s="15" t="e">
        <f>IF($AA277="NN",1,IF($AA277="YY",VLOOKUP("YY",gsdfactors,MATCH(BT$7,'Proposed Factors'!$J$11:$P$11,0),FALSE),VLOOKUP(CONCATENATE($Z277,$AA277),gsdfactors,MATCH(BT$7,'Proposed Factors'!$J$11:$P$11,0),FALSE)))</f>
        <v>#N/A</v>
      </c>
      <c r="BU277" s="15" t="e">
        <f>IF($AA277="NN",1,IF($AA277="YY",VLOOKUP("YY",gsdfactors,MATCH(BU$7,'Proposed Factors'!$J$11:$P$11,0),FALSE),VLOOKUP(CONCATENATE($Z277,$AA277),gsdfactors,MATCH(BU$7,'Proposed Factors'!$J$11:$P$11,0),FALSE)))</f>
        <v>#N/A</v>
      </c>
      <c r="BV277" s="15" t="e">
        <f>IF($AA277="NN",1,IF($AA277="YY",VLOOKUP("YY",gsdfactors,MATCH(BV$7,'Proposed Factors'!$J$11:$P$11,0),FALSE),VLOOKUP(CONCATENATE($Z277,$AA277),gsdfactors,MATCH(BV$7,'Proposed Factors'!$J$11:$P$11,0),FALSE)))</f>
        <v>#N/A</v>
      </c>
      <c r="BW277" s="15" t="e">
        <f>IF($AA277="NN",1,IF($AA277="YY",VLOOKUP("YY",gsdfactors,MATCH(BW$7,'Proposed Factors'!$J$11:$P$11,0),FALSE),VLOOKUP(CONCATENATE($Z277,$AA277),gsdfactors,MATCH(BW$7,'Proposed Factors'!$J$11:$P$11,0),FALSE)))</f>
        <v>#N/A</v>
      </c>
      <c r="BX277" s="15" t="e">
        <f>IF($AA277="NN",1,IF($AA277="YY",VLOOKUP("YY",gsdfactors,MATCH(BX$7,'Proposed Factors'!$J$11:$P$11,0),FALSE),VLOOKUP(CONCATENATE($Z277,$AA277),gsdfactors,MATCH(BX$7,'Proposed Factors'!$J$11:$P$11,0),FALSE)))</f>
        <v>#N/A</v>
      </c>
      <c r="BZ277" s="55" t="e">
        <f t="shared" si="257"/>
        <v>#N/A</v>
      </c>
      <c r="CA277" s="55" t="e">
        <f t="shared" si="258"/>
        <v>#N/A</v>
      </c>
      <c r="CB277" s="55" t="e">
        <f t="shared" si="259"/>
        <v>#N/A</v>
      </c>
      <c r="CC277" s="55" t="e">
        <f t="shared" si="260"/>
        <v>#N/A</v>
      </c>
      <c r="CD277" s="55" t="e">
        <f t="shared" si="261"/>
        <v>#N/A</v>
      </c>
      <c r="CF277" s="55" t="e">
        <f t="shared" si="262"/>
        <v>#N/A</v>
      </c>
      <c r="CG277" s="55" t="e">
        <f t="shared" si="263"/>
        <v>#N/A</v>
      </c>
      <c r="CH277" s="55" t="e">
        <f t="shared" si="264"/>
        <v>#N/A</v>
      </c>
      <c r="CI277" s="55" t="e">
        <f t="shared" si="265"/>
        <v>#N/A</v>
      </c>
      <c r="CJ277" s="55" t="e">
        <f t="shared" si="266"/>
        <v>#N/A</v>
      </c>
      <c r="CL277" s="55" t="str">
        <f t="shared" si="267"/>
        <v>70FS</v>
      </c>
      <c r="CM277" s="58">
        <f t="shared" si="268"/>
        <v>1.9882957140008787E-4</v>
      </c>
      <c r="CN277" s="58">
        <f t="shared" si="269"/>
        <v>2.6916508057231583E-4</v>
      </c>
      <c r="CO277" s="58">
        <f t="shared" si="270"/>
        <v>2.0899317139616401E-4</v>
      </c>
      <c r="CP277" s="58">
        <f t="shared" si="271"/>
        <v>2.0338392425638168E-4</v>
      </c>
      <c r="CQ277" s="58">
        <f t="shared" si="272"/>
        <v>2.0071935776609561E-4</v>
      </c>
      <c r="CR277" s="5">
        <f t="shared" si="301"/>
        <v>1.1691464259416222</v>
      </c>
      <c r="CS277" s="5">
        <f t="shared" si="302"/>
        <v>1.1123438657550464</v>
      </c>
      <c r="CT277" s="5">
        <f t="shared" si="303"/>
        <v>0.96961918330540264</v>
      </c>
      <c r="CU277" s="5">
        <f t="shared" si="304"/>
        <v>1.1161258581232303</v>
      </c>
      <c r="CV277" s="5">
        <f t="shared" si="305"/>
        <v>1.0064121460642665</v>
      </c>
    </row>
    <row r="278" spans="1:100" x14ac:dyDescent="0.25">
      <c r="A278" s="174" t="str">
        <f t="shared" si="273"/>
        <v>NNNN</v>
      </c>
      <c r="B278" s="174" t="str">
        <f t="shared" si="274"/>
        <v>NNNN</v>
      </c>
      <c r="C278" s="29" t="str">
        <f t="shared" si="275"/>
        <v>NN</v>
      </c>
      <c r="D278" s="29" t="str">
        <f t="shared" si="276"/>
        <v>N</v>
      </c>
      <c r="E278" s="29" t="str">
        <f t="shared" si="251"/>
        <v>N</v>
      </c>
      <c r="F278" s="175" t="s">
        <v>5</v>
      </c>
      <c r="G278" s="175" t="s">
        <v>7</v>
      </c>
      <c r="H278" s="175" t="s">
        <v>7</v>
      </c>
      <c r="I278" s="176">
        <v>56</v>
      </c>
      <c r="J278" s="175" t="s">
        <v>5</v>
      </c>
      <c r="K278" s="175" t="s">
        <v>5</v>
      </c>
      <c r="L278" s="176">
        <v>3912</v>
      </c>
      <c r="M278" s="176">
        <v>2750</v>
      </c>
      <c r="N278" s="176">
        <v>3396</v>
      </c>
      <c r="O278" s="176">
        <v>2994</v>
      </c>
      <c r="P278" s="176">
        <v>3801</v>
      </c>
      <c r="Q278" s="1"/>
      <c r="R278" s="13" t="s">
        <v>410</v>
      </c>
      <c r="S278" s="35">
        <v>3540</v>
      </c>
      <c r="T278" s="35">
        <v>2743</v>
      </c>
      <c r="U278" s="35">
        <v>3209</v>
      </c>
      <c r="V278" s="35">
        <v>3013</v>
      </c>
      <c r="W278" s="35">
        <v>3480</v>
      </c>
      <c r="X278" s="35"/>
      <c r="Y278" s="53">
        <f t="shared" si="277"/>
        <v>70</v>
      </c>
      <c r="Z278" s="52" t="str">
        <f t="shared" si="278"/>
        <v>MM</v>
      </c>
      <c r="AA278" s="52" t="str">
        <f t="shared" si="279"/>
        <v>MM</v>
      </c>
      <c r="AB278" s="1"/>
      <c r="AC278" s="128">
        <f t="shared" si="280"/>
        <v>9.8304005971551825E-4</v>
      </c>
      <c r="AD278" s="128">
        <f t="shared" si="281"/>
        <v>1.3137363274196838E-3</v>
      </c>
      <c r="AE278" s="128">
        <f t="shared" si="282"/>
        <v>1.0270430122669069E-3</v>
      </c>
      <c r="AF278" s="128">
        <f t="shared" si="283"/>
        <v>9.980387032320489E-4</v>
      </c>
      <c r="AG278" s="128">
        <f t="shared" si="284"/>
        <v>9.8658667376555465E-4</v>
      </c>
      <c r="AI278" s="129">
        <f t="shared" ref="AI278:AM287" si="307">IFERROR(IF($Z278="NN",VLOOKUP(CONCATENATE(AI$7,"NNXXX"),bdfactors,8,FALSE),VLOOKUP(CONCATENATE(AI$7,$Y278,$Z278),bdfactors,8,FALSE)),VLOOKUP(CONCATENATE(AI$7,$Y278,"XX"),bdfactors,8,FALSE))</f>
        <v>1.262</v>
      </c>
      <c r="AJ278" s="51">
        <f t="shared" si="307"/>
        <v>1.1890000000000001</v>
      </c>
      <c r="AK278" s="48">
        <f t="shared" si="307"/>
        <v>1.028</v>
      </c>
      <c r="AL278" s="51">
        <f t="shared" si="307"/>
        <v>1.1839999999999999</v>
      </c>
      <c r="AM278" s="49">
        <f t="shared" si="307"/>
        <v>1.0580000000000001</v>
      </c>
      <c r="AN278" s="15"/>
      <c r="AO278" s="106">
        <f t="shared" si="252"/>
        <v>1.1691464259416222</v>
      </c>
      <c r="AP278" s="106">
        <f t="shared" si="253"/>
        <v>1.1123438657550464</v>
      </c>
      <c r="AQ278" s="106">
        <f t="shared" si="254"/>
        <v>0.96961918330540264</v>
      </c>
      <c r="AR278" s="106">
        <f t="shared" si="255"/>
        <v>1.1161258581232303</v>
      </c>
      <c r="AS278" s="106">
        <f t="shared" si="256"/>
        <v>1.0064121460642665</v>
      </c>
      <c r="AT278" s="15"/>
      <c r="AU278" s="106">
        <f t="shared" si="291"/>
        <v>0.16914642594162221</v>
      </c>
      <c r="AV278" s="106">
        <f t="shared" si="292"/>
        <v>0.1123438657550464</v>
      </c>
      <c r="AW278" s="106">
        <f t="shared" si="293"/>
        <v>-3.0380816694597357E-2</v>
      </c>
      <c r="AX278" s="106">
        <f t="shared" si="294"/>
        <v>0.11612585812323029</v>
      </c>
      <c r="AY278" s="106">
        <f t="shared" si="295"/>
        <v>6.412146064266544E-3</v>
      </c>
      <c r="AZ278" s="15"/>
      <c r="BA278" s="106">
        <f t="shared" si="285"/>
        <v>0.16914642594162221</v>
      </c>
      <c r="BB278" s="106">
        <f t="shared" si="286"/>
        <v>0.1123438657550464</v>
      </c>
      <c r="BC278" s="106">
        <f t="shared" si="287"/>
        <v>-3.0380816694597357E-2</v>
      </c>
      <c r="BD278" s="107">
        <f t="shared" si="288"/>
        <v>0.11612585812323029</v>
      </c>
      <c r="BE278" s="106">
        <f t="shared" si="289"/>
        <v>6.412146064266544E-3</v>
      </c>
      <c r="BF278" s="109"/>
      <c r="BG278" s="223" t="str">
        <f t="shared" si="290"/>
        <v>70XX</v>
      </c>
      <c r="BH278" s="106">
        <f t="shared" si="296"/>
        <v>1.1691464259416222</v>
      </c>
      <c r="BI278" s="106">
        <f t="shared" si="297"/>
        <v>1.1123438657550464</v>
      </c>
      <c r="BJ278" s="106">
        <f t="shared" si="298"/>
        <v>0.96961918330540264</v>
      </c>
      <c r="BK278" s="106">
        <f t="shared" si="299"/>
        <v>1.1161258581232303</v>
      </c>
      <c r="BL278" s="106">
        <f t="shared" si="300"/>
        <v>1.0064121460642665</v>
      </c>
      <c r="BM278" s="109"/>
      <c r="BN278" s="15">
        <f>IF($Z278="NN",VLOOKUP("N",ylfactors,MATCH(BN$7,'Proposed Factors'!$J$3:$P$3,0),FALSE),IF('Query Result 1'!$Y278&lt;49,VLOOKUP("YA",ylfactors,MATCH(BN$7,'Proposed Factors'!$J$3:$P$3,0),FALSE),VLOOKUP("YB",ylfactors,MATCH(BN$7,'Proposed Factors'!$J$3:$P$3,0),FALSE)))</f>
        <v>0.873</v>
      </c>
      <c r="BO278" s="15">
        <f>IF($Z278="NN",VLOOKUP("N",ylfactors,MATCH(BO$7,'Proposed Factors'!$J$3:$P$3,0),FALSE),IF('Query Result 1'!$Y278&lt;49,VLOOKUP("YA",ylfactors,MATCH(BO$7,'Proposed Factors'!$J$3:$P$3,0),FALSE),VLOOKUP("YB",ylfactors,MATCH(BO$7,'Proposed Factors'!$J$3:$P$3,0),FALSE)))</f>
        <v>0.76900000000000002</v>
      </c>
      <c r="BP278" s="15">
        <f>IF($Z278="NN",VLOOKUP("N",ylfactors,MATCH(BP$7,'Proposed Factors'!$J$3:$P$3,0),FALSE),IF('Query Result 1'!$Y278&lt;49,VLOOKUP("YA",ylfactors,MATCH(BP$7,'Proposed Factors'!$J$3:$P$3,0),FALSE),VLOOKUP("YB",ylfactors,MATCH(BP$7,'Proposed Factors'!$J$3:$P$3,0),FALSE)))</f>
        <v>0.95</v>
      </c>
      <c r="BQ278" s="15">
        <f>IF($Z278="NN",VLOOKUP("N",ylfactors,MATCH(BQ$7,'Proposed Factors'!$J$3:$P$3,0),FALSE),IF('Query Result 1'!$Y278&lt;49,VLOOKUP("YA",ylfactors,MATCH(BQ$7,'Proposed Factors'!$J$3:$P$3,0),FALSE),VLOOKUP("YB",ylfactors,MATCH(BQ$7,'Proposed Factors'!$J$3:$P$3,0),FALSE)))</f>
        <v>0.94299999999999995</v>
      </c>
      <c r="BR278" s="15">
        <f>IF($Z278="NN",VLOOKUP("N",ylfactors,MATCH(BR$7,'Proposed Factors'!$J$3:$P$3,0),FALSE),IF('Query Result 1'!$Y278&lt;49,VLOOKUP("YA",ylfactors,MATCH(BR$7,'Proposed Factors'!$J$3:$P$3,0),FALSE),VLOOKUP("YB",ylfactors,MATCH(BR$7,'Proposed Factors'!$J$3:$P$3,0),FALSE)))</f>
        <v>0.78800000000000003</v>
      </c>
      <c r="BS278" s="15"/>
      <c r="BT278" s="15" t="e">
        <f>IF($AA278="NN",1,IF($AA278="YY",VLOOKUP("YY",gsdfactors,MATCH(BT$7,'Proposed Factors'!$J$11:$P$11,0),FALSE),VLOOKUP(CONCATENATE($Z278,$AA278),gsdfactors,MATCH(BT$7,'Proposed Factors'!$J$11:$P$11,0),FALSE)))</f>
        <v>#N/A</v>
      </c>
      <c r="BU278" s="15" t="e">
        <f>IF($AA278="NN",1,IF($AA278="YY",VLOOKUP("YY",gsdfactors,MATCH(BU$7,'Proposed Factors'!$J$11:$P$11,0),FALSE),VLOOKUP(CONCATENATE($Z278,$AA278),gsdfactors,MATCH(BU$7,'Proposed Factors'!$J$11:$P$11,0),FALSE)))</f>
        <v>#N/A</v>
      </c>
      <c r="BV278" s="15" t="e">
        <f>IF($AA278="NN",1,IF($AA278="YY",VLOOKUP("YY",gsdfactors,MATCH(BV$7,'Proposed Factors'!$J$11:$P$11,0),FALSE),VLOOKUP(CONCATENATE($Z278,$AA278),gsdfactors,MATCH(BV$7,'Proposed Factors'!$J$11:$P$11,0),FALSE)))</f>
        <v>#N/A</v>
      </c>
      <c r="BW278" s="15" t="e">
        <f>IF($AA278="NN",1,IF($AA278="YY",VLOOKUP("YY",gsdfactors,MATCH(BW$7,'Proposed Factors'!$J$11:$P$11,0),FALSE),VLOOKUP(CONCATENATE($Z278,$AA278),gsdfactors,MATCH(BW$7,'Proposed Factors'!$J$11:$P$11,0),FALSE)))</f>
        <v>#N/A</v>
      </c>
      <c r="BX278" s="15" t="e">
        <f>IF($AA278="NN",1,IF($AA278="YY",VLOOKUP("YY",gsdfactors,MATCH(BX$7,'Proposed Factors'!$J$11:$P$11,0),FALSE),VLOOKUP(CONCATENATE($Z278,$AA278),gsdfactors,MATCH(BX$7,'Proposed Factors'!$J$11:$P$11,0),FALSE)))</f>
        <v>#N/A</v>
      </c>
      <c r="BZ278" s="55" t="e">
        <f t="shared" si="257"/>
        <v>#N/A</v>
      </c>
      <c r="CA278" s="55" t="e">
        <f t="shared" si="258"/>
        <v>#N/A</v>
      </c>
      <c r="CB278" s="55" t="e">
        <f t="shared" si="259"/>
        <v>#N/A</v>
      </c>
      <c r="CC278" s="55" t="e">
        <f t="shared" si="260"/>
        <v>#N/A</v>
      </c>
      <c r="CD278" s="55" t="e">
        <f t="shared" si="261"/>
        <v>#N/A</v>
      </c>
      <c r="CF278" s="55" t="e">
        <f t="shared" si="262"/>
        <v>#N/A</v>
      </c>
      <c r="CG278" s="55" t="e">
        <f t="shared" si="263"/>
        <v>#N/A</v>
      </c>
      <c r="CH278" s="55" t="e">
        <f t="shared" si="264"/>
        <v>#N/A</v>
      </c>
      <c r="CI278" s="55" t="e">
        <f t="shared" si="265"/>
        <v>#N/A</v>
      </c>
      <c r="CJ278" s="55" t="e">
        <f t="shared" si="266"/>
        <v>#N/A</v>
      </c>
      <c r="CL278" s="55" t="str">
        <f t="shared" si="267"/>
        <v>70MM</v>
      </c>
      <c r="CM278" s="58">
        <f t="shared" si="268"/>
        <v>9.8304005971551825E-4</v>
      </c>
      <c r="CN278" s="58">
        <f t="shared" si="269"/>
        <v>1.3137363274196838E-3</v>
      </c>
      <c r="CO278" s="58">
        <f t="shared" si="270"/>
        <v>1.0270430122669069E-3</v>
      </c>
      <c r="CP278" s="58">
        <f t="shared" si="271"/>
        <v>9.980387032320489E-4</v>
      </c>
      <c r="CQ278" s="58">
        <f t="shared" si="272"/>
        <v>9.8658667376555465E-4</v>
      </c>
      <c r="CR278" s="5">
        <f t="shared" si="301"/>
        <v>1.1691464259416222</v>
      </c>
      <c r="CS278" s="5">
        <f t="shared" si="302"/>
        <v>1.1123438657550464</v>
      </c>
      <c r="CT278" s="5">
        <f t="shared" si="303"/>
        <v>0.96961918330540264</v>
      </c>
      <c r="CU278" s="5">
        <f t="shared" si="304"/>
        <v>1.1161258581232303</v>
      </c>
      <c r="CV278" s="5">
        <f t="shared" si="305"/>
        <v>1.0064121460642665</v>
      </c>
    </row>
    <row r="279" spans="1:100" x14ac:dyDescent="0.25">
      <c r="A279" s="174" t="str">
        <f t="shared" si="273"/>
        <v>NNNN</v>
      </c>
      <c r="B279" s="174" t="str">
        <f t="shared" si="274"/>
        <v>NNNN</v>
      </c>
      <c r="C279" s="29" t="str">
        <f t="shared" si="275"/>
        <v>NN</v>
      </c>
      <c r="D279" s="29" t="str">
        <f t="shared" si="276"/>
        <v>N</v>
      </c>
      <c r="E279" s="29" t="str">
        <f t="shared" si="251"/>
        <v>N</v>
      </c>
      <c r="F279" s="175" t="s">
        <v>5</v>
      </c>
      <c r="G279" s="175" t="s">
        <v>7</v>
      </c>
      <c r="H279" s="175" t="s">
        <v>7</v>
      </c>
      <c r="I279" s="176">
        <v>57</v>
      </c>
      <c r="J279" s="175" t="s">
        <v>5</v>
      </c>
      <c r="K279" s="175" t="s">
        <v>5</v>
      </c>
      <c r="L279" s="176">
        <v>3761</v>
      </c>
      <c r="M279" s="176">
        <v>2651</v>
      </c>
      <c r="N279" s="176">
        <v>3314</v>
      </c>
      <c r="O279" s="176">
        <v>2921</v>
      </c>
      <c r="P279" s="176">
        <v>3678</v>
      </c>
      <c r="Q279" s="1"/>
      <c r="R279" s="13" t="s">
        <v>494</v>
      </c>
      <c r="S279" s="35">
        <v>506</v>
      </c>
      <c r="T279" s="35">
        <v>334</v>
      </c>
      <c r="U279" s="35">
        <v>414</v>
      </c>
      <c r="V279" s="35">
        <v>388</v>
      </c>
      <c r="W279" s="35">
        <v>489</v>
      </c>
      <c r="X279" s="35"/>
      <c r="Y279" s="53">
        <f t="shared" si="277"/>
        <v>70</v>
      </c>
      <c r="Z279" s="52" t="str">
        <f t="shared" si="278"/>
        <v>MS</v>
      </c>
      <c r="AA279" s="52" t="str">
        <f t="shared" si="279"/>
        <v>MS</v>
      </c>
      <c r="AB279" s="1"/>
      <c r="AC279" s="128">
        <f t="shared" si="280"/>
        <v>1.4051363565425204E-4</v>
      </c>
      <c r="AD279" s="128">
        <f t="shared" si="281"/>
        <v>1.5996643578497063E-4</v>
      </c>
      <c r="AE279" s="128">
        <f t="shared" si="282"/>
        <v>1.3250103056357105E-4</v>
      </c>
      <c r="AF279" s="128">
        <f t="shared" si="283"/>
        <v>1.2852274040957016E-4</v>
      </c>
      <c r="AG279" s="128">
        <f t="shared" si="284"/>
        <v>1.3863243777912537E-4</v>
      </c>
      <c r="AI279" s="129">
        <f t="shared" si="307"/>
        <v>1.262</v>
      </c>
      <c r="AJ279" s="51">
        <f t="shared" si="307"/>
        <v>1.1890000000000001</v>
      </c>
      <c r="AK279" s="48">
        <f t="shared" si="307"/>
        <v>1.028</v>
      </c>
      <c r="AL279" s="51">
        <f t="shared" si="307"/>
        <v>1.1839999999999999</v>
      </c>
      <c r="AM279" s="49">
        <f t="shared" si="307"/>
        <v>1.0580000000000001</v>
      </c>
      <c r="AN279" s="15"/>
      <c r="AO279" s="106">
        <f t="shared" si="252"/>
        <v>1.1691464259416222</v>
      </c>
      <c r="AP279" s="106">
        <f t="shared" si="253"/>
        <v>1.1123438657550464</v>
      </c>
      <c r="AQ279" s="106">
        <f t="shared" si="254"/>
        <v>0.96961918330540264</v>
      </c>
      <c r="AR279" s="106">
        <f t="shared" si="255"/>
        <v>1.1161258581232303</v>
      </c>
      <c r="AS279" s="106">
        <f t="shared" si="256"/>
        <v>1.0064121460642665</v>
      </c>
      <c r="AT279" s="15"/>
      <c r="AU279" s="106">
        <f t="shared" si="291"/>
        <v>0.16914642594162221</v>
      </c>
      <c r="AV279" s="106">
        <f t="shared" si="292"/>
        <v>0.1123438657550464</v>
      </c>
      <c r="AW279" s="106">
        <f t="shared" si="293"/>
        <v>-3.0380816694597357E-2</v>
      </c>
      <c r="AX279" s="106">
        <f t="shared" si="294"/>
        <v>0.11612585812323029</v>
      </c>
      <c r="AY279" s="106">
        <f t="shared" si="295"/>
        <v>6.412146064266544E-3</v>
      </c>
      <c r="AZ279" s="15"/>
      <c r="BA279" s="106">
        <f t="shared" si="285"/>
        <v>0.16914642594162221</v>
      </c>
      <c r="BB279" s="106">
        <f t="shared" si="286"/>
        <v>0.1123438657550464</v>
      </c>
      <c r="BC279" s="106">
        <f t="shared" si="287"/>
        <v>-3.0380816694597357E-2</v>
      </c>
      <c r="BD279" s="107">
        <f t="shared" si="288"/>
        <v>0.11612585812323029</v>
      </c>
      <c r="BE279" s="106">
        <f t="shared" si="289"/>
        <v>6.412146064266544E-3</v>
      </c>
      <c r="BF279" s="109"/>
      <c r="BG279" s="223" t="str">
        <f t="shared" si="290"/>
        <v>70XX</v>
      </c>
      <c r="BH279" s="106">
        <f t="shared" si="296"/>
        <v>1.1691464259416222</v>
      </c>
      <c r="BI279" s="106">
        <f t="shared" si="297"/>
        <v>1.1123438657550464</v>
      </c>
      <c r="BJ279" s="106">
        <f t="shared" si="298"/>
        <v>0.96961918330540264</v>
      </c>
      <c r="BK279" s="106">
        <f t="shared" si="299"/>
        <v>1.1161258581232303</v>
      </c>
      <c r="BL279" s="106">
        <f t="shared" si="300"/>
        <v>1.0064121460642665</v>
      </c>
      <c r="BM279" s="109"/>
      <c r="BN279" s="15">
        <f>IF($Z279="NN",VLOOKUP("N",ylfactors,MATCH(BN$7,'Proposed Factors'!$J$3:$P$3,0),FALSE),IF('Query Result 1'!$Y279&lt;49,VLOOKUP("YA",ylfactors,MATCH(BN$7,'Proposed Factors'!$J$3:$P$3,0),FALSE),VLOOKUP("YB",ylfactors,MATCH(BN$7,'Proposed Factors'!$J$3:$P$3,0),FALSE)))</f>
        <v>0.873</v>
      </c>
      <c r="BO279" s="15">
        <f>IF($Z279="NN",VLOOKUP("N",ylfactors,MATCH(BO$7,'Proposed Factors'!$J$3:$P$3,0),FALSE),IF('Query Result 1'!$Y279&lt;49,VLOOKUP("YA",ylfactors,MATCH(BO$7,'Proposed Factors'!$J$3:$P$3,0),FALSE),VLOOKUP("YB",ylfactors,MATCH(BO$7,'Proposed Factors'!$J$3:$P$3,0),FALSE)))</f>
        <v>0.76900000000000002</v>
      </c>
      <c r="BP279" s="15">
        <f>IF($Z279="NN",VLOOKUP("N",ylfactors,MATCH(BP$7,'Proposed Factors'!$J$3:$P$3,0),FALSE),IF('Query Result 1'!$Y279&lt;49,VLOOKUP("YA",ylfactors,MATCH(BP$7,'Proposed Factors'!$J$3:$P$3,0),FALSE),VLOOKUP("YB",ylfactors,MATCH(BP$7,'Proposed Factors'!$J$3:$P$3,0),FALSE)))</f>
        <v>0.95</v>
      </c>
      <c r="BQ279" s="15">
        <f>IF($Z279="NN",VLOOKUP("N",ylfactors,MATCH(BQ$7,'Proposed Factors'!$J$3:$P$3,0),FALSE),IF('Query Result 1'!$Y279&lt;49,VLOOKUP("YA",ylfactors,MATCH(BQ$7,'Proposed Factors'!$J$3:$P$3,0),FALSE),VLOOKUP("YB",ylfactors,MATCH(BQ$7,'Proposed Factors'!$J$3:$P$3,0),FALSE)))</f>
        <v>0.94299999999999995</v>
      </c>
      <c r="BR279" s="15">
        <f>IF($Z279="NN",VLOOKUP("N",ylfactors,MATCH(BR$7,'Proposed Factors'!$J$3:$P$3,0),FALSE),IF('Query Result 1'!$Y279&lt;49,VLOOKUP("YA",ylfactors,MATCH(BR$7,'Proposed Factors'!$J$3:$P$3,0),FALSE),VLOOKUP("YB",ylfactors,MATCH(BR$7,'Proposed Factors'!$J$3:$P$3,0),FALSE)))</f>
        <v>0.78800000000000003</v>
      </c>
      <c r="BS279" s="15"/>
      <c r="BT279" s="15" t="e">
        <f>IF($AA279="NN",1,IF($AA279="YY",VLOOKUP("YY",gsdfactors,MATCH(BT$7,'Proposed Factors'!$J$11:$P$11,0),FALSE),VLOOKUP(CONCATENATE($Z279,$AA279),gsdfactors,MATCH(BT$7,'Proposed Factors'!$J$11:$P$11,0),FALSE)))</f>
        <v>#N/A</v>
      </c>
      <c r="BU279" s="15" t="e">
        <f>IF($AA279="NN",1,IF($AA279="YY",VLOOKUP("YY",gsdfactors,MATCH(BU$7,'Proposed Factors'!$J$11:$P$11,0),FALSE),VLOOKUP(CONCATENATE($Z279,$AA279),gsdfactors,MATCH(BU$7,'Proposed Factors'!$J$11:$P$11,0),FALSE)))</f>
        <v>#N/A</v>
      </c>
      <c r="BV279" s="15" t="e">
        <f>IF($AA279="NN",1,IF($AA279="YY",VLOOKUP("YY",gsdfactors,MATCH(BV$7,'Proposed Factors'!$J$11:$P$11,0),FALSE),VLOOKUP(CONCATENATE($Z279,$AA279),gsdfactors,MATCH(BV$7,'Proposed Factors'!$J$11:$P$11,0),FALSE)))</f>
        <v>#N/A</v>
      </c>
      <c r="BW279" s="15" t="e">
        <f>IF($AA279="NN",1,IF($AA279="YY",VLOOKUP("YY",gsdfactors,MATCH(BW$7,'Proposed Factors'!$J$11:$P$11,0),FALSE),VLOOKUP(CONCATENATE($Z279,$AA279),gsdfactors,MATCH(BW$7,'Proposed Factors'!$J$11:$P$11,0),FALSE)))</f>
        <v>#N/A</v>
      </c>
      <c r="BX279" s="15" t="e">
        <f>IF($AA279="NN",1,IF($AA279="YY",VLOOKUP("YY",gsdfactors,MATCH(BX$7,'Proposed Factors'!$J$11:$P$11,0),FALSE),VLOOKUP(CONCATENATE($Z279,$AA279),gsdfactors,MATCH(BX$7,'Proposed Factors'!$J$11:$P$11,0),FALSE)))</f>
        <v>#N/A</v>
      </c>
      <c r="BZ279" s="55" t="e">
        <f t="shared" si="257"/>
        <v>#N/A</v>
      </c>
      <c r="CA279" s="55" t="e">
        <f t="shared" si="258"/>
        <v>#N/A</v>
      </c>
      <c r="CB279" s="55" t="e">
        <f t="shared" si="259"/>
        <v>#N/A</v>
      </c>
      <c r="CC279" s="55" t="e">
        <f t="shared" si="260"/>
        <v>#N/A</v>
      </c>
      <c r="CD279" s="55" t="e">
        <f t="shared" si="261"/>
        <v>#N/A</v>
      </c>
      <c r="CF279" s="55" t="e">
        <f t="shared" si="262"/>
        <v>#N/A</v>
      </c>
      <c r="CG279" s="55" t="e">
        <f t="shared" si="263"/>
        <v>#N/A</v>
      </c>
      <c r="CH279" s="55" t="e">
        <f t="shared" si="264"/>
        <v>#N/A</v>
      </c>
      <c r="CI279" s="55" t="e">
        <f t="shared" si="265"/>
        <v>#N/A</v>
      </c>
      <c r="CJ279" s="55" t="e">
        <f t="shared" si="266"/>
        <v>#N/A</v>
      </c>
      <c r="CL279" s="55" t="str">
        <f t="shared" si="267"/>
        <v>70MS</v>
      </c>
      <c r="CM279" s="58">
        <f t="shared" si="268"/>
        <v>1.4051363565425204E-4</v>
      </c>
      <c r="CN279" s="58">
        <f t="shared" si="269"/>
        <v>1.5996643578497063E-4</v>
      </c>
      <c r="CO279" s="58">
        <f t="shared" si="270"/>
        <v>1.3250103056357105E-4</v>
      </c>
      <c r="CP279" s="58">
        <f t="shared" si="271"/>
        <v>1.2852274040957016E-4</v>
      </c>
      <c r="CQ279" s="58">
        <f t="shared" si="272"/>
        <v>1.3863243777912537E-4</v>
      </c>
      <c r="CR279" s="5">
        <f t="shared" si="301"/>
        <v>1.1691464259416222</v>
      </c>
      <c r="CS279" s="5">
        <f t="shared" si="302"/>
        <v>1.1123438657550464</v>
      </c>
      <c r="CT279" s="5">
        <f t="shared" si="303"/>
        <v>0.96961918330540264</v>
      </c>
      <c r="CU279" s="5">
        <f t="shared" si="304"/>
        <v>1.1161258581232303</v>
      </c>
      <c r="CV279" s="5">
        <f t="shared" si="305"/>
        <v>1.0064121460642665</v>
      </c>
    </row>
    <row r="280" spans="1:100" x14ac:dyDescent="0.25">
      <c r="A280" s="174" t="str">
        <f t="shared" si="273"/>
        <v>NNNN</v>
      </c>
      <c r="B280" s="174" t="str">
        <f t="shared" si="274"/>
        <v>NNNN</v>
      </c>
      <c r="C280" s="29" t="str">
        <f t="shared" si="275"/>
        <v>NN</v>
      </c>
      <c r="D280" s="29" t="str">
        <f t="shared" si="276"/>
        <v>N</v>
      </c>
      <c r="E280" s="29" t="str">
        <f t="shared" si="251"/>
        <v>N</v>
      </c>
      <c r="F280" s="175" t="s">
        <v>5</v>
      </c>
      <c r="G280" s="175" t="s">
        <v>7</v>
      </c>
      <c r="H280" s="175" t="s">
        <v>7</v>
      </c>
      <c r="I280" s="176">
        <v>58</v>
      </c>
      <c r="J280" s="175" t="s">
        <v>5</v>
      </c>
      <c r="K280" s="175" t="s">
        <v>5</v>
      </c>
      <c r="L280" s="176">
        <v>3735</v>
      </c>
      <c r="M280" s="176">
        <v>2705</v>
      </c>
      <c r="N280" s="176">
        <v>3257</v>
      </c>
      <c r="O280" s="176">
        <v>2905</v>
      </c>
      <c r="P280" s="176">
        <v>3653</v>
      </c>
      <c r="Q280" s="1"/>
      <c r="R280" s="13" t="s">
        <v>243</v>
      </c>
      <c r="S280" s="35">
        <v>2600</v>
      </c>
      <c r="T280" s="35">
        <v>2101</v>
      </c>
      <c r="U280" s="35">
        <v>2424</v>
      </c>
      <c r="V280" s="35">
        <v>2312</v>
      </c>
      <c r="W280" s="35">
        <v>2567</v>
      </c>
      <c r="X280" s="35"/>
      <c r="Y280" s="53">
        <f t="shared" si="277"/>
        <v>71</v>
      </c>
      <c r="Z280" s="52" t="str">
        <f t="shared" si="278"/>
        <v>FM</v>
      </c>
      <c r="AA280" s="52" t="str">
        <f t="shared" si="279"/>
        <v>FM</v>
      </c>
      <c r="AB280" s="1"/>
      <c r="AC280" s="128">
        <f t="shared" si="280"/>
        <v>7.2200682351987217E-4</v>
      </c>
      <c r="AD280" s="128">
        <f t="shared" si="281"/>
        <v>1.0062559328868962E-3</v>
      </c>
      <c r="AE280" s="128">
        <f t="shared" si="282"/>
        <v>7.7580313547366238E-4</v>
      </c>
      <c r="AF280" s="128">
        <f t="shared" si="283"/>
        <v>7.6583653563640783E-4</v>
      </c>
      <c r="AG280" s="128">
        <f t="shared" si="284"/>
        <v>7.2774942286097093E-4</v>
      </c>
      <c r="AI280" s="129">
        <f t="shared" si="307"/>
        <v>1.262</v>
      </c>
      <c r="AJ280" s="51">
        <f t="shared" si="307"/>
        <v>1.2110000000000001</v>
      </c>
      <c r="AK280" s="48">
        <f t="shared" si="307"/>
        <v>1.0429999999999999</v>
      </c>
      <c r="AL280" s="51">
        <f t="shared" si="307"/>
        <v>1.1839999999999999</v>
      </c>
      <c r="AM280" s="49">
        <f t="shared" si="307"/>
        <v>1.069</v>
      </c>
      <c r="AN280" s="15"/>
      <c r="AO280" s="106">
        <f t="shared" si="252"/>
        <v>1.1691464259416222</v>
      </c>
      <c r="AP280" s="106">
        <f t="shared" si="253"/>
        <v>1.1329255016226754</v>
      </c>
      <c r="AQ280" s="106">
        <f t="shared" si="254"/>
        <v>0.98376732313962534</v>
      </c>
      <c r="AR280" s="106">
        <f t="shared" si="255"/>
        <v>1.1161258581232303</v>
      </c>
      <c r="AS280" s="106">
        <f t="shared" si="256"/>
        <v>1.0168757884146511</v>
      </c>
      <c r="AT280" s="15"/>
      <c r="AU280" s="106">
        <f t="shared" si="291"/>
        <v>0.16914642594162221</v>
      </c>
      <c r="AV280" s="106">
        <f t="shared" si="292"/>
        <v>0.13292550162267536</v>
      </c>
      <c r="AW280" s="106">
        <f t="shared" si="293"/>
        <v>-1.6232676860374662E-2</v>
      </c>
      <c r="AX280" s="106">
        <f t="shared" si="294"/>
        <v>0.11612585812323029</v>
      </c>
      <c r="AY280" s="106">
        <f t="shared" si="295"/>
        <v>1.6875788414651094E-2</v>
      </c>
      <c r="AZ280" s="15"/>
      <c r="BA280" s="106">
        <f t="shared" si="285"/>
        <v>0.16914642594162221</v>
      </c>
      <c r="BB280" s="106">
        <f t="shared" si="286"/>
        <v>0.13292550162267536</v>
      </c>
      <c r="BC280" s="106">
        <f t="shared" si="287"/>
        <v>-1.6232676860374662E-2</v>
      </c>
      <c r="BD280" s="107">
        <f t="shared" si="288"/>
        <v>0.11612585812323029</v>
      </c>
      <c r="BE280" s="106">
        <f t="shared" si="289"/>
        <v>1.6875788414651094E-2</v>
      </c>
      <c r="BF280" s="109"/>
      <c r="BG280" s="223" t="str">
        <f t="shared" si="290"/>
        <v>71XX</v>
      </c>
      <c r="BH280" s="106">
        <f t="shared" si="296"/>
        <v>1.1691464259416222</v>
      </c>
      <c r="BI280" s="106">
        <f t="shared" si="297"/>
        <v>1.1329255016226754</v>
      </c>
      <c r="BJ280" s="106">
        <f t="shared" si="298"/>
        <v>0.98376732313962534</v>
      </c>
      <c r="BK280" s="106">
        <f t="shared" si="299"/>
        <v>1.1161258581232303</v>
      </c>
      <c r="BL280" s="106">
        <f t="shared" si="300"/>
        <v>1.0168757884146511</v>
      </c>
      <c r="BM280" s="109"/>
      <c r="BN280" s="15">
        <f>IF($Z280="NN",VLOOKUP("N",ylfactors,MATCH(BN$7,'Proposed Factors'!$J$3:$P$3,0),FALSE),IF('Query Result 1'!$Y280&lt;49,VLOOKUP("YA",ylfactors,MATCH(BN$7,'Proposed Factors'!$J$3:$P$3,0),FALSE),VLOOKUP("YB",ylfactors,MATCH(BN$7,'Proposed Factors'!$J$3:$P$3,0),FALSE)))</f>
        <v>0.873</v>
      </c>
      <c r="BO280" s="15">
        <f>IF($Z280="NN",VLOOKUP("N",ylfactors,MATCH(BO$7,'Proposed Factors'!$J$3:$P$3,0),FALSE),IF('Query Result 1'!$Y280&lt;49,VLOOKUP("YA",ylfactors,MATCH(BO$7,'Proposed Factors'!$J$3:$P$3,0),FALSE),VLOOKUP("YB",ylfactors,MATCH(BO$7,'Proposed Factors'!$J$3:$P$3,0),FALSE)))</f>
        <v>0.76900000000000002</v>
      </c>
      <c r="BP280" s="15">
        <f>IF($Z280="NN",VLOOKUP("N",ylfactors,MATCH(BP$7,'Proposed Factors'!$J$3:$P$3,0),FALSE),IF('Query Result 1'!$Y280&lt;49,VLOOKUP("YA",ylfactors,MATCH(BP$7,'Proposed Factors'!$J$3:$P$3,0),FALSE),VLOOKUP("YB",ylfactors,MATCH(BP$7,'Proposed Factors'!$J$3:$P$3,0),FALSE)))</f>
        <v>0.95</v>
      </c>
      <c r="BQ280" s="15">
        <f>IF($Z280="NN",VLOOKUP("N",ylfactors,MATCH(BQ$7,'Proposed Factors'!$J$3:$P$3,0),FALSE),IF('Query Result 1'!$Y280&lt;49,VLOOKUP("YA",ylfactors,MATCH(BQ$7,'Proposed Factors'!$J$3:$P$3,0),FALSE),VLOOKUP("YB",ylfactors,MATCH(BQ$7,'Proposed Factors'!$J$3:$P$3,0),FALSE)))</f>
        <v>0.94299999999999995</v>
      </c>
      <c r="BR280" s="15">
        <f>IF($Z280="NN",VLOOKUP("N",ylfactors,MATCH(BR$7,'Proposed Factors'!$J$3:$P$3,0),FALSE),IF('Query Result 1'!$Y280&lt;49,VLOOKUP("YA",ylfactors,MATCH(BR$7,'Proposed Factors'!$J$3:$P$3,0),FALSE),VLOOKUP("YB",ylfactors,MATCH(BR$7,'Proposed Factors'!$J$3:$P$3,0),FALSE)))</f>
        <v>0.78800000000000003</v>
      </c>
      <c r="BS280" s="15"/>
      <c r="BT280" s="15" t="e">
        <f>IF($AA280="NN",1,IF($AA280="YY",VLOOKUP("YY",gsdfactors,MATCH(BT$7,'Proposed Factors'!$J$11:$P$11,0),FALSE),VLOOKUP(CONCATENATE($Z280,$AA280),gsdfactors,MATCH(BT$7,'Proposed Factors'!$J$11:$P$11,0),FALSE)))</f>
        <v>#N/A</v>
      </c>
      <c r="BU280" s="15" t="e">
        <f>IF($AA280="NN",1,IF($AA280="YY",VLOOKUP("YY",gsdfactors,MATCH(BU$7,'Proposed Factors'!$J$11:$P$11,0),FALSE),VLOOKUP(CONCATENATE($Z280,$AA280),gsdfactors,MATCH(BU$7,'Proposed Factors'!$J$11:$P$11,0),FALSE)))</f>
        <v>#N/A</v>
      </c>
      <c r="BV280" s="15" t="e">
        <f>IF($AA280="NN",1,IF($AA280="YY",VLOOKUP("YY",gsdfactors,MATCH(BV$7,'Proposed Factors'!$J$11:$P$11,0),FALSE),VLOOKUP(CONCATENATE($Z280,$AA280),gsdfactors,MATCH(BV$7,'Proposed Factors'!$J$11:$P$11,0),FALSE)))</f>
        <v>#N/A</v>
      </c>
      <c r="BW280" s="15" t="e">
        <f>IF($AA280="NN",1,IF($AA280="YY",VLOOKUP("YY",gsdfactors,MATCH(BW$7,'Proposed Factors'!$J$11:$P$11,0),FALSE),VLOOKUP(CONCATENATE($Z280,$AA280),gsdfactors,MATCH(BW$7,'Proposed Factors'!$J$11:$P$11,0),FALSE)))</f>
        <v>#N/A</v>
      </c>
      <c r="BX280" s="15" t="e">
        <f>IF($AA280="NN",1,IF($AA280="YY",VLOOKUP("YY",gsdfactors,MATCH(BX$7,'Proposed Factors'!$J$11:$P$11,0),FALSE),VLOOKUP(CONCATENATE($Z280,$AA280),gsdfactors,MATCH(BX$7,'Proposed Factors'!$J$11:$P$11,0),FALSE)))</f>
        <v>#N/A</v>
      </c>
      <c r="BZ280" s="55" t="e">
        <f t="shared" si="257"/>
        <v>#N/A</v>
      </c>
      <c r="CA280" s="55" t="e">
        <f t="shared" si="258"/>
        <v>#N/A</v>
      </c>
      <c r="CB280" s="55" t="e">
        <f t="shared" si="259"/>
        <v>#N/A</v>
      </c>
      <c r="CC280" s="55" t="e">
        <f t="shared" si="260"/>
        <v>#N/A</v>
      </c>
      <c r="CD280" s="55" t="e">
        <f t="shared" si="261"/>
        <v>#N/A</v>
      </c>
      <c r="CF280" s="55" t="e">
        <f t="shared" si="262"/>
        <v>#N/A</v>
      </c>
      <c r="CG280" s="55" t="e">
        <f t="shared" si="263"/>
        <v>#N/A</v>
      </c>
      <c r="CH280" s="55" t="e">
        <f t="shared" si="264"/>
        <v>#N/A</v>
      </c>
      <c r="CI280" s="55" t="e">
        <f t="shared" si="265"/>
        <v>#N/A</v>
      </c>
      <c r="CJ280" s="55" t="e">
        <f t="shared" si="266"/>
        <v>#N/A</v>
      </c>
      <c r="CL280" s="55" t="str">
        <f t="shared" si="267"/>
        <v>71FM</v>
      </c>
      <c r="CM280" s="58">
        <f t="shared" si="268"/>
        <v>7.2200682351987217E-4</v>
      </c>
      <c r="CN280" s="58">
        <f t="shared" si="269"/>
        <v>1.0062559328868962E-3</v>
      </c>
      <c r="CO280" s="58">
        <f t="shared" si="270"/>
        <v>7.7580313547366238E-4</v>
      </c>
      <c r="CP280" s="58">
        <f t="shared" si="271"/>
        <v>7.6583653563640783E-4</v>
      </c>
      <c r="CQ280" s="58">
        <f t="shared" si="272"/>
        <v>7.2774942286097093E-4</v>
      </c>
      <c r="CR280" s="5">
        <f t="shared" si="301"/>
        <v>1.1691464259416222</v>
      </c>
      <c r="CS280" s="5">
        <f t="shared" si="302"/>
        <v>1.1329255016226754</v>
      </c>
      <c r="CT280" s="5">
        <f t="shared" si="303"/>
        <v>0.98376732313962534</v>
      </c>
      <c r="CU280" s="5">
        <f t="shared" si="304"/>
        <v>1.1161258581232303</v>
      </c>
      <c r="CV280" s="5">
        <f t="shared" si="305"/>
        <v>1.0168757884146511</v>
      </c>
    </row>
    <row r="281" spans="1:100" x14ac:dyDescent="0.25">
      <c r="A281" s="174" t="str">
        <f t="shared" si="273"/>
        <v>NNNN</v>
      </c>
      <c r="B281" s="174" t="str">
        <f t="shared" si="274"/>
        <v>NNNN</v>
      </c>
      <c r="C281" s="29" t="str">
        <f t="shared" si="275"/>
        <v>NN</v>
      </c>
      <c r="D281" s="29" t="str">
        <f t="shared" si="276"/>
        <v>N</v>
      </c>
      <c r="E281" s="29" t="str">
        <f t="shared" si="251"/>
        <v>N</v>
      </c>
      <c r="F281" s="175" t="s">
        <v>5</v>
      </c>
      <c r="G281" s="175" t="s">
        <v>7</v>
      </c>
      <c r="H281" s="175" t="s">
        <v>7</v>
      </c>
      <c r="I281" s="176">
        <v>59</v>
      </c>
      <c r="J281" s="175" t="s">
        <v>5</v>
      </c>
      <c r="K281" s="175" t="s">
        <v>5</v>
      </c>
      <c r="L281" s="176">
        <v>3072</v>
      </c>
      <c r="M281" s="176">
        <v>2176</v>
      </c>
      <c r="N281" s="176">
        <v>2681</v>
      </c>
      <c r="O281" s="176">
        <v>2333</v>
      </c>
      <c r="P281" s="176">
        <v>2999</v>
      </c>
      <c r="Q281" s="1"/>
      <c r="R281" s="13" t="s">
        <v>327</v>
      </c>
      <c r="S281" s="35">
        <v>579</v>
      </c>
      <c r="T281" s="35">
        <v>445</v>
      </c>
      <c r="U281" s="35">
        <v>538</v>
      </c>
      <c r="V281" s="35">
        <v>499</v>
      </c>
      <c r="W281" s="35">
        <v>573</v>
      </c>
      <c r="X281" s="35"/>
      <c r="Y281" s="53">
        <f t="shared" si="277"/>
        <v>71</v>
      </c>
      <c r="Z281" s="52" t="str">
        <f t="shared" si="278"/>
        <v>FS</v>
      </c>
      <c r="AA281" s="52" t="str">
        <f t="shared" si="279"/>
        <v>FS</v>
      </c>
      <c r="AB281" s="1"/>
      <c r="AC281" s="128">
        <f t="shared" si="280"/>
        <v>1.6078536569923306E-4</v>
      </c>
      <c r="AD281" s="128">
        <f t="shared" si="281"/>
        <v>2.1312893390512552E-4</v>
      </c>
      <c r="AE281" s="128">
        <f t="shared" si="282"/>
        <v>1.7218732957294982E-4</v>
      </c>
      <c r="AF281" s="128">
        <f t="shared" si="283"/>
        <v>1.6529084398034927E-4</v>
      </c>
      <c r="AG281" s="128">
        <f t="shared" si="284"/>
        <v>1.6244659887001807E-4</v>
      </c>
      <c r="AI281" s="129">
        <f t="shared" si="307"/>
        <v>1.262</v>
      </c>
      <c r="AJ281" s="51">
        <f t="shared" si="307"/>
        <v>1.2110000000000001</v>
      </c>
      <c r="AK281" s="48">
        <f t="shared" si="307"/>
        <v>1.0429999999999999</v>
      </c>
      <c r="AL281" s="51">
        <f t="shared" si="307"/>
        <v>1.1839999999999999</v>
      </c>
      <c r="AM281" s="49">
        <f t="shared" si="307"/>
        <v>1.069</v>
      </c>
      <c r="AN281" s="15"/>
      <c r="AO281" s="106">
        <f t="shared" si="252"/>
        <v>1.1691464259416222</v>
      </c>
      <c r="AP281" s="106">
        <f t="shared" si="253"/>
        <v>1.1329255016226754</v>
      </c>
      <c r="AQ281" s="106">
        <f t="shared" si="254"/>
        <v>0.98376732313962534</v>
      </c>
      <c r="AR281" s="106">
        <f t="shared" si="255"/>
        <v>1.1161258581232303</v>
      </c>
      <c r="AS281" s="106">
        <f t="shared" si="256"/>
        <v>1.0168757884146511</v>
      </c>
      <c r="AT281" s="15"/>
      <c r="AU281" s="106">
        <f t="shared" si="291"/>
        <v>0.16914642594162221</v>
      </c>
      <c r="AV281" s="106">
        <f t="shared" si="292"/>
        <v>0.13292550162267536</v>
      </c>
      <c r="AW281" s="106">
        <f t="shared" si="293"/>
        <v>-1.6232676860374662E-2</v>
      </c>
      <c r="AX281" s="106">
        <f t="shared" si="294"/>
        <v>0.11612585812323029</v>
      </c>
      <c r="AY281" s="106">
        <f t="shared" si="295"/>
        <v>1.6875788414651094E-2</v>
      </c>
      <c r="AZ281" s="15"/>
      <c r="BA281" s="106">
        <f t="shared" si="285"/>
        <v>0.16914642594162221</v>
      </c>
      <c r="BB281" s="106">
        <f t="shared" si="286"/>
        <v>0.13292550162267536</v>
      </c>
      <c r="BC281" s="106">
        <f t="shared" si="287"/>
        <v>-1.6232676860374662E-2</v>
      </c>
      <c r="BD281" s="107">
        <f t="shared" si="288"/>
        <v>0.11612585812323029</v>
      </c>
      <c r="BE281" s="106">
        <f t="shared" si="289"/>
        <v>1.6875788414651094E-2</v>
      </c>
      <c r="BF281" s="109"/>
      <c r="BG281" s="223" t="str">
        <f t="shared" si="290"/>
        <v>71XX</v>
      </c>
      <c r="BH281" s="106">
        <f t="shared" si="296"/>
        <v>1.1691464259416222</v>
      </c>
      <c r="BI281" s="106">
        <f t="shared" si="297"/>
        <v>1.1329255016226754</v>
      </c>
      <c r="BJ281" s="106">
        <f t="shared" si="298"/>
        <v>0.98376732313962534</v>
      </c>
      <c r="BK281" s="106">
        <f t="shared" si="299"/>
        <v>1.1161258581232303</v>
      </c>
      <c r="BL281" s="106">
        <f t="shared" si="300"/>
        <v>1.0168757884146511</v>
      </c>
      <c r="BM281" s="109"/>
      <c r="BN281" s="15">
        <f>IF($Z281="NN",VLOOKUP("N",ylfactors,MATCH(BN$7,'Proposed Factors'!$J$3:$P$3,0),FALSE),IF('Query Result 1'!$Y281&lt;49,VLOOKUP("YA",ylfactors,MATCH(BN$7,'Proposed Factors'!$J$3:$P$3,0),FALSE),VLOOKUP("YB",ylfactors,MATCH(BN$7,'Proposed Factors'!$J$3:$P$3,0),FALSE)))</f>
        <v>0.873</v>
      </c>
      <c r="BO281" s="15">
        <f>IF($Z281="NN",VLOOKUP("N",ylfactors,MATCH(BO$7,'Proposed Factors'!$J$3:$P$3,0),FALSE),IF('Query Result 1'!$Y281&lt;49,VLOOKUP("YA",ylfactors,MATCH(BO$7,'Proposed Factors'!$J$3:$P$3,0),FALSE),VLOOKUP("YB",ylfactors,MATCH(BO$7,'Proposed Factors'!$J$3:$P$3,0),FALSE)))</f>
        <v>0.76900000000000002</v>
      </c>
      <c r="BP281" s="15">
        <f>IF($Z281="NN",VLOOKUP("N",ylfactors,MATCH(BP$7,'Proposed Factors'!$J$3:$P$3,0),FALSE),IF('Query Result 1'!$Y281&lt;49,VLOOKUP("YA",ylfactors,MATCH(BP$7,'Proposed Factors'!$J$3:$P$3,0),FALSE),VLOOKUP("YB",ylfactors,MATCH(BP$7,'Proposed Factors'!$J$3:$P$3,0),FALSE)))</f>
        <v>0.95</v>
      </c>
      <c r="BQ281" s="15">
        <f>IF($Z281="NN",VLOOKUP("N",ylfactors,MATCH(BQ$7,'Proposed Factors'!$J$3:$P$3,0),FALSE),IF('Query Result 1'!$Y281&lt;49,VLOOKUP("YA",ylfactors,MATCH(BQ$7,'Proposed Factors'!$J$3:$P$3,0),FALSE),VLOOKUP("YB",ylfactors,MATCH(BQ$7,'Proposed Factors'!$J$3:$P$3,0),FALSE)))</f>
        <v>0.94299999999999995</v>
      </c>
      <c r="BR281" s="15">
        <f>IF($Z281="NN",VLOOKUP("N",ylfactors,MATCH(BR$7,'Proposed Factors'!$J$3:$P$3,0),FALSE),IF('Query Result 1'!$Y281&lt;49,VLOOKUP("YA",ylfactors,MATCH(BR$7,'Proposed Factors'!$J$3:$P$3,0),FALSE),VLOOKUP("YB",ylfactors,MATCH(BR$7,'Proposed Factors'!$J$3:$P$3,0),FALSE)))</f>
        <v>0.78800000000000003</v>
      </c>
      <c r="BS281" s="15"/>
      <c r="BT281" s="15" t="e">
        <f>IF($AA281="NN",1,IF($AA281="YY",VLOOKUP("YY",gsdfactors,MATCH(BT$7,'Proposed Factors'!$J$11:$P$11,0),FALSE),VLOOKUP(CONCATENATE($Z281,$AA281),gsdfactors,MATCH(BT$7,'Proposed Factors'!$J$11:$P$11,0),FALSE)))</f>
        <v>#N/A</v>
      </c>
      <c r="BU281" s="15" t="e">
        <f>IF($AA281="NN",1,IF($AA281="YY",VLOOKUP("YY",gsdfactors,MATCH(BU$7,'Proposed Factors'!$J$11:$P$11,0),FALSE),VLOOKUP(CONCATENATE($Z281,$AA281),gsdfactors,MATCH(BU$7,'Proposed Factors'!$J$11:$P$11,0),FALSE)))</f>
        <v>#N/A</v>
      </c>
      <c r="BV281" s="15" t="e">
        <f>IF($AA281="NN",1,IF($AA281="YY",VLOOKUP("YY",gsdfactors,MATCH(BV$7,'Proposed Factors'!$J$11:$P$11,0),FALSE),VLOOKUP(CONCATENATE($Z281,$AA281),gsdfactors,MATCH(BV$7,'Proposed Factors'!$J$11:$P$11,0),FALSE)))</f>
        <v>#N/A</v>
      </c>
      <c r="BW281" s="15" t="e">
        <f>IF($AA281="NN",1,IF($AA281="YY",VLOOKUP("YY",gsdfactors,MATCH(BW$7,'Proposed Factors'!$J$11:$P$11,0),FALSE),VLOOKUP(CONCATENATE($Z281,$AA281),gsdfactors,MATCH(BW$7,'Proposed Factors'!$J$11:$P$11,0),FALSE)))</f>
        <v>#N/A</v>
      </c>
      <c r="BX281" s="15" t="e">
        <f>IF($AA281="NN",1,IF($AA281="YY",VLOOKUP("YY",gsdfactors,MATCH(BX$7,'Proposed Factors'!$J$11:$P$11,0),FALSE),VLOOKUP(CONCATENATE($Z281,$AA281),gsdfactors,MATCH(BX$7,'Proposed Factors'!$J$11:$P$11,0),FALSE)))</f>
        <v>#N/A</v>
      </c>
      <c r="BZ281" s="55" t="e">
        <f t="shared" si="257"/>
        <v>#N/A</v>
      </c>
      <c r="CA281" s="55" t="e">
        <f t="shared" si="258"/>
        <v>#N/A</v>
      </c>
      <c r="CB281" s="55" t="e">
        <f t="shared" si="259"/>
        <v>#N/A</v>
      </c>
      <c r="CC281" s="55" t="e">
        <f t="shared" si="260"/>
        <v>#N/A</v>
      </c>
      <c r="CD281" s="55" t="e">
        <f t="shared" si="261"/>
        <v>#N/A</v>
      </c>
      <c r="CF281" s="55" t="e">
        <f t="shared" si="262"/>
        <v>#N/A</v>
      </c>
      <c r="CG281" s="55" t="e">
        <f t="shared" si="263"/>
        <v>#N/A</v>
      </c>
      <c r="CH281" s="55" t="e">
        <f t="shared" si="264"/>
        <v>#N/A</v>
      </c>
      <c r="CI281" s="55" t="e">
        <f t="shared" si="265"/>
        <v>#N/A</v>
      </c>
      <c r="CJ281" s="55" t="e">
        <f t="shared" si="266"/>
        <v>#N/A</v>
      </c>
      <c r="CL281" s="55" t="str">
        <f t="shared" si="267"/>
        <v>71FS</v>
      </c>
      <c r="CM281" s="58">
        <f t="shared" si="268"/>
        <v>1.6078536569923306E-4</v>
      </c>
      <c r="CN281" s="58">
        <f t="shared" si="269"/>
        <v>2.1312893390512552E-4</v>
      </c>
      <c r="CO281" s="58">
        <f t="shared" si="270"/>
        <v>1.7218732957294982E-4</v>
      </c>
      <c r="CP281" s="58">
        <f t="shared" si="271"/>
        <v>1.6529084398034927E-4</v>
      </c>
      <c r="CQ281" s="58">
        <f t="shared" si="272"/>
        <v>1.6244659887001807E-4</v>
      </c>
      <c r="CR281" s="5">
        <f t="shared" si="301"/>
        <v>1.1691464259416222</v>
      </c>
      <c r="CS281" s="5">
        <f t="shared" si="302"/>
        <v>1.1329255016226754</v>
      </c>
      <c r="CT281" s="5">
        <f t="shared" si="303"/>
        <v>0.98376732313962534</v>
      </c>
      <c r="CU281" s="5">
        <f t="shared" si="304"/>
        <v>1.1161258581232303</v>
      </c>
      <c r="CV281" s="5">
        <f t="shared" si="305"/>
        <v>1.0168757884146511</v>
      </c>
    </row>
    <row r="282" spans="1:100" x14ac:dyDescent="0.25">
      <c r="A282" s="174" t="str">
        <f t="shared" si="273"/>
        <v>NNNN</v>
      </c>
      <c r="B282" s="174" t="str">
        <f t="shared" si="274"/>
        <v>NNNN</v>
      </c>
      <c r="C282" s="29" t="str">
        <f t="shared" si="275"/>
        <v>NN</v>
      </c>
      <c r="D282" s="29" t="str">
        <f t="shared" si="276"/>
        <v>N</v>
      </c>
      <c r="E282" s="29" t="str">
        <f t="shared" si="251"/>
        <v>N</v>
      </c>
      <c r="F282" s="175" t="s">
        <v>5</v>
      </c>
      <c r="G282" s="175" t="s">
        <v>7</v>
      </c>
      <c r="H282" s="175" t="s">
        <v>7</v>
      </c>
      <c r="I282" s="176">
        <v>60</v>
      </c>
      <c r="J282" s="175" t="s">
        <v>5</v>
      </c>
      <c r="K282" s="175" t="s">
        <v>5</v>
      </c>
      <c r="L282" s="176">
        <v>2670</v>
      </c>
      <c r="M282" s="176">
        <v>1921</v>
      </c>
      <c r="N282" s="176">
        <v>2334</v>
      </c>
      <c r="O282" s="176">
        <v>2051</v>
      </c>
      <c r="P282" s="176">
        <v>2598</v>
      </c>
      <c r="Q282" s="1"/>
      <c r="R282" s="13" t="s">
        <v>411</v>
      </c>
      <c r="S282" s="35">
        <v>3091</v>
      </c>
      <c r="T282" s="35">
        <v>2403</v>
      </c>
      <c r="U282" s="35">
        <v>2800</v>
      </c>
      <c r="V282" s="35">
        <v>2611</v>
      </c>
      <c r="W282" s="35">
        <v>3041</v>
      </c>
      <c r="X282" s="35"/>
      <c r="Y282" s="53">
        <f t="shared" si="277"/>
        <v>71</v>
      </c>
      <c r="Z282" s="52" t="str">
        <f t="shared" si="278"/>
        <v>MM</v>
      </c>
      <c r="AA282" s="52" t="str">
        <f t="shared" si="279"/>
        <v>MM</v>
      </c>
      <c r="AB282" s="1"/>
      <c r="AC282" s="128">
        <f t="shared" si="280"/>
        <v>8.5835503519227877E-4</v>
      </c>
      <c r="AD282" s="128">
        <f t="shared" si="281"/>
        <v>1.1508962430876778E-3</v>
      </c>
      <c r="AE282" s="128">
        <f t="shared" si="282"/>
        <v>8.9614223569564957E-4</v>
      </c>
      <c r="AF282" s="128">
        <f t="shared" si="283"/>
        <v>8.648785443540921E-4</v>
      </c>
      <c r="AG282" s="128">
        <f t="shared" si="284"/>
        <v>8.6212933187386541E-4</v>
      </c>
      <c r="AI282" s="129">
        <f t="shared" si="307"/>
        <v>1.262</v>
      </c>
      <c r="AJ282" s="51">
        <f t="shared" si="307"/>
        <v>1.2110000000000001</v>
      </c>
      <c r="AK282" s="48">
        <f t="shared" si="307"/>
        <v>1.0429999999999999</v>
      </c>
      <c r="AL282" s="51">
        <f t="shared" si="307"/>
        <v>1.1839999999999999</v>
      </c>
      <c r="AM282" s="49">
        <f t="shared" si="307"/>
        <v>1.069</v>
      </c>
      <c r="AN282" s="15"/>
      <c r="AO282" s="106">
        <f t="shared" si="252"/>
        <v>1.1691464259416222</v>
      </c>
      <c r="AP282" s="106">
        <f t="shared" si="253"/>
        <v>1.1329255016226754</v>
      </c>
      <c r="AQ282" s="106">
        <f t="shared" si="254"/>
        <v>0.98376732313962534</v>
      </c>
      <c r="AR282" s="106">
        <f t="shared" si="255"/>
        <v>1.1161258581232303</v>
      </c>
      <c r="AS282" s="106">
        <f t="shared" si="256"/>
        <v>1.0168757884146511</v>
      </c>
      <c r="AT282" s="15"/>
      <c r="AU282" s="106">
        <f t="shared" si="291"/>
        <v>0.16914642594162221</v>
      </c>
      <c r="AV282" s="106">
        <f t="shared" si="292"/>
        <v>0.13292550162267536</v>
      </c>
      <c r="AW282" s="106">
        <f t="shared" si="293"/>
        <v>-1.6232676860374662E-2</v>
      </c>
      <c r="AX282" s="106">
        <f t="shared" si="294"/>
        <v>0.11612585812323029</v>
      </c>
      <c r="AY282" s="106">
        <f t="shared" si="295"/>
        <v>1.6875788414651094E-2</v>
      </c>
      <c r="AZ282" s="15"/>
      <c r="BA282" s="106">
        <f t="shared" si="285"/>
        <v>0.16914642594162221</v>
      </c>
      <c r="BB282" s="106">
        <f t="shared" si="286"/>
        <v>0.13292550162267536</v>
      </c>
      <c r="BC282" s="106">
        <f t="shared" si="287"/>
        <v>-1.6232676860374662E-2</v>
      </c>
      <c r="BD282" s="107">
        <f t="shared" si="288"/>
        <v>0.11612585812323029</v>
      </c>
      <c r="BE282" s="106">
        <f t="shared" si="289"/>
        <v>1.6875788414651094E-2</v>
      </c>
      <c r="BF282" s="109"/>
      <c r="BG282" s="223" t="str">
        <f t="shared" si="290"/>
        <v>71XX</v>
      </c>
      <c r="BH282" s="106">
        <f t="shared" si="296"/>
        <v>1.1691464259416222</v>
      </c>
      <c r="BI282" s="106">
        <f t="shared" si="297"/>
        <v>1.1329255016226754</v>
      </c>
      <c r="BJ282" s="106">
        <f t="shared" si="298"/>
        <v>0.98376732313962534</v>
      </c>
      <c r="BK282" s="106">
        <f t="shared" si="299"/>
        <v>1.1161258581232303</v>
      </c>
      <c r="BL282" s="106">
        <f t="shared" si="300"/>
        <v>1.0168757884146511</v>
      </c>
      <c r="BM282" s="109"/>
      <c r="BN282" s="15">
        <f>IF($Z282="NN",VLOOKUP("N",ylfactors,MATCH(BN$7,'Proposed Factors'!$J$3:$P$3,0),FALSE),IF('Query Result 1'!$Y282&lt;49,VLOOKUP("YA",ylfactors,MATCH(BN$7,'Proposed Factors'!$J$3:$P$3,0),FALSE),VLOOKUP("YB",ylfactors,MATCH(BN$7,'Proposed Factors'!$J$3:$P$3,0),FALSE)))</f>
        <v>0.873</v>
      </c>
      <c r="BO282" s="15">
        <f>IF($Z282="NN",VLOOKUP("N",ylfactors,MATCH(BO$7,'Proposed Factors'!$J$3:$P$3,0),FALSE),IF('Query Result 1'!$Y282&lt;49,VLOOKUP("YA",ylfactors,MATCH(BO$7,'Proposed Factors'!$J$3:$P$3,0),FALSE),VLOOKUP("YB",ylfactors,MATCH(BO$7,'Proposed Factors'!$J$3:$P$3,0),FALSE)))</f>
        <v>0.76900000000000002</v>
      </c>
      <c r="BP282" s="15">
        <f>IF($Z282="NN",VLOOKUP("N",ylfactors,MATCH(BP$7,'Proposed Factors'!$J$3:$P$3,0),FALSE),IF('Query Result 1'!$Y282&lt;49,VLOOKUP("YA",ylfactors,MATCH(BP$7,'Proposed Factors'!$J$3:$P$3,0),FALSE),VLOOKUP("YB",ylfactors,MATCH(BP$7,'Proposed Factors'!$J$3:$P$3,0),FALSE)))</f>
        <v>0.95</v>
      </c>
      <c r="BQ282" s="15">
        <f>IF($Z282="NN",VLOOKUP("N",ylfactors,MATCH(BQ$7,'Proposed Factors'!$J$3:$P$3,0),FALSE),IF('Query Result 1'!$Y282&lt;49,VLOOKUP("YA",ylfactors,MATCH(BQ$7,'Proposed Factors'!$J$3:$P$3,0),FALSE),VLOOKUP("YB",ylfactors,MATCH(BQ$7,'Proposed Factors'!$J$3:$P$3,0),FALSE)))</f>
        <v>0.94299999999999995</v>
      </c>
      <c r="BR282" s="15">
        <f>IF($Z282="NN",VLOOKUP("N",ylfactors,MATCH(BR$7,'Proposed Factors'!$J$3:$P$3,0),FALSE),IF('Query Result 1'!$Y282&lt;49,VLOOKUP("YA",ylfactors,MATCH(BR$7,'Proposed Factors'!$J$3:$P$3,0),FALSE),VLOOKUP("YB",ylfactors,MATCH(BR$7,'Proposed Factors'!$J$3:$P$3,0),FALSE)))</f>
        <v>0.78800000000000003</v>
      </c>
      <c r="BS282" s="15"/>
      <c r="BT282" s="15" t="e">
        <f>IF($AA282="NN",1,IF($AA282="YY",VLOOKUP("YY",gsdfactors,MATCH(BT$7,'Proposed Factors'!$J$11:$P$11,0),FALSE),VLOOKUP(CONCATENATE($Z282,$AA282),gsdfactors,MATCH(BT$7,'Proposed Factors'!$J$11:$P$11,0),FALSE)))</f>
        <v>#N/A</v>
      </c>
      <c r="BU282" s="15" t="e">
        <f>IF($AA282="NN",1,IF($AA282="YY",VLOOKUP("YY",gsdfactors,MATCH(BU$7,'Proposed Factors'!$J$11:$P$11,0),FALSE),VLOOKUP(CONCATENATE($Z282,$AA282),gsdfactors,MATCH(BU$7,'Proposed Factors'!$J$11:$P$11,0),FALSE)))</f>
        <v>#N/A</v>
      </c>
      <c r="BV282" s="15" t="e">
        <f>IF($AA282="NN",1,IF($AA282="YY",VLOOKUP("YY",gsdfactors,MATCH(BV$7,'Proposed Factors'!$J$11:$P$11,0),FALSE),VLOOKUP(CONCATENATE($Z282,$AA282),gsdfactors,MATCH(BV$7,'Proposed Factors'!$J$11:$P$11,0),FALSE)))</f>
        <v>#N/A</v>
      </c>
      <c r="BW282" s="15" t="e">
        <f>IF($AA282="NN",1,IF($AA282="YY",VLOOKUP("YY",gsdfactors,MATCH(BW$7,'Proposed Factors'!$J$11:$P$11,0),FALSE),VLOOKUP(CONCATENATE($Z282,$AA282),gsdfactors,MATCH(BW$7,'Proposed Factors'!$J$11:$P$11,0),FALSE)))</f>
        <v>#N/A</v>
      </c>
      <c r="BX282" s="15" t="e">
        <f>IF($AA282="NN",1,IF($AA282="YY",VLOOKUP("YY",gsdfactors,MATCH(BX$7,'Proposed Factors'!$J$11:$P$11,0),FALSE),VLOOKUP(CONCATENATE($Z282,$AA282),gsdfactors,MATCH(BX$7,'Proposed Factors'!$J$11:$P$11,0),FALSE)))</f>
        <v>#N/A</v>
      </c>
      <c r="BZ282" s="55" t="e">
        <f t="shared" si="257"/>
        <v>#N/A</v>
      </c>
      <c r="CA282" s="55" t="e">
        <f t="shared" si="258"/>
        <v>#N/A</v>
      </c>
      <c r="CB282" s="55" t="e">
        <f t="shared" si="259"/>
        <v>#N/A</v>
      </c>
      <c r="CC282" s="55" t="e">
        <f t="shared" si="260"/>
        <v>#N/A</v>
      </c>
      <c r="CD282" s="55" t="e">
        <f t="shared" si="261"/>
        <v>#N/A</v>
      </c>
      <c r="CF282" s="55" t="e">
        <f t="shared" si="262"/>
        <v>#N/A</v>
      </c>
      <c r="CG282" s="55" t="e">
        <f t="shared" si="263"/>
        <v>#N/A</v>
      </c>
      <c r="CH282" s="55" t="e">
        <f t="shared" si="264"/>
        <v>#N/A</v>
      </c>
      <c r="CI282" s="55" t="e">
        <f t="shared" si="265"/>
        <v>#N/A</v>
      </c>
      <c r="CJ282" s="55" t="e">
        <f t="shared" si="266"/>
        <v>#N/A</v>
      </c>
      <c r="CL282" s="55" t="str">
        <f t="shared" si="267"/>
        <v>71MM</v>
      </c>
      <c r="CM282" s="58">
        <f t="shared" si="268"/>
        <v>8.5835503519227877E-4</v>
      </c>
      <c r="CN282" s="58">
        <f t="shared" si="269"/>
        <v>1.1508962430876778E-3</v>
      </c>
      <c r="CO282" s="58">
        <f t="shared" si="270"/>
        <v>8.9614223569564957E-4</v>
      </c>
      <c r="CP282" s="58">
        <f t="shared" si="271"/>
        <v>8.648785443540921E-4</v>
      </c>
      <c r="CQ282" s="58">
        <f t="shared" si="272"/>
        <v>8.6212933187386541E-4</v>
      </c>
      <c r="CR282" s="5">
        <f t="shared" si="301"/>
        <v>1.1691464259416222</v>
      </c>
      <c r="CS282" s="5">
        <f t="shared" si="302"/>
        <v>1.1329255016226754</v>
      </c>
      <c r="CT282" s="5">
        <f t="shared" si="303"/>
        <v>0.98376732313962534</v>
      </c>
      <c r="CU282" s="5">
        <f t="shared" si="304"/>
        <v>1.1161258581232303</v>
      </c>
      <c r="CV282" s="5">
        <f t="shared" si="305"/>
        <v>1.0168757884146511</v>
      </c>
    </row>
    <row r="283" spans="1:100" x14ac:dyDescent="0.25">
      <c r="A283" s="174" t="str">
        <f t="shared" si="273"/>
        <v>NNNN</v>
      </c>
      <c r="B283" s="174" t="str">
        <f t="shared" si="274"/>
        <v>NNNN</v>
      </c>
      <c r="C283" s="29" t="str">
        <f t="shared" si="275"/>
        <v>NN</v>
      </c>
      <c r="D283" s="29" t="str">
        <f t="shared" si="276"/>
        <v>N</v>
      </c>
      <c r="E283" s="29" t="str">
        <f t="shared" si="251"/>
        <v>N</v>
      </c>
      <c r="F283" s="175" t="s">
        <v>5</v>
      </c>
      <c r="G283" s="175" t="s">
        <v>7</v>
      </c>
      <c r="H283" s="175" t="s">
        <v>7</v>
      </c>
      <c r="I283" s="176">
        <v>61</v>
      </c>
      <c r="J283" s="175" t="s">
        <v>5</v>
      </c>
      <c r="K283" s="175" t="s">
        <v>5</v>
      </c>
      <c r="L283" s="176">
        <v>2364</v>
      </c>
      <c r="M283" s="176">
        <v>1711</v>
      </c>
      <c r="N283" s="176">
        <v>2041</v>
      </c>
      <c r="O283" s="176">
        <v>1796</v>
      </c>
      <c r="P283" s="176">
        <v>2313</v>
      </c>
      <c r="Q283" s="1"/>
      <c r="R283" s="13" t="s">
        <v>495</v>
      </c>
      <c r="S283" s="35">
        <v>421</v>
      </c>
      <c r="T283" s="35">
        <v>275</v>
      </c>
      <c r="U283" s="35">
        <v>358</v>
      </c>
      <c r="V283" s="35">
        <v>333</v>
      </c>
      <c r="W283" s="35">
        <v>407</v>
      </c>
      <c r="X283" s="35"/>
      <c r="Y283" s="53">
        <f t="shared" si="277"/>
        <v>71</v>
      </c>
      <c r="Z283" s="52" t="str">
        <f t="shared" si="278"/>
        <v>MS</v>
      </c>
      <c r="AA283" s="52" t="str">
        <f t="shared" si="279"/>
        <v>MS</v>
      </c>
      <c r="AB283" s="1"/>
      <c r="AC283" s="128">
        <f t="shared" si="280"/>
        <v>1.1690956642379468E-4</v>
      </c>
      <c r="AD283" s="128">
        <f t="shared" si="281"/>
        <v>1.3170889173912253E-4</v>
      </c>
      <c r="AE283" s="128">
        <f t="shared" si="282"/>
        <v>1.1457818584965806E-4</v>
      </c>
      <c r="AF283" s="128">
        <f t="shared" si="283"/>
        <v>1.1030431071233729E-4</v>
      </c>
      <c r="AG283" s="128">
        <f t="shared" si="284"/>
        <v>1.1538528052373011E-4</v>
      </c>
      <c r="AI283" s="129">
        <f t="shared" si="307"/>
        <v>1.262</v>
      </c>
      <c r="AJ283" s="51">
        <f t="shared" si="307"/>
        <v>1.2110000000000001</v>
      </c>
      <c r="AK283" s="48">
        <f t="shared" si="307"/>
        <v>1.0429999999999999</v>
      </c>
      <c r="AL283" s="51">
        <f t="shared" si="307"/>
        <v>1.1839999999999999</v>
      </c>
      <c r="AM283" s="49">
        <f t="shared" si="307"/>
        <v>1.069</v>
      </c>
      <c r="AN283" s="15"/>
      <c r="AO283" s="106">
        <f t="shared" si="252"/>
        <v>1.1691464259416222</v>
      </c>
      <c r="AP283" s="106">
        <f t="shared" si="253"/>
        <v>1.1329255016226754</v>
      </c>
      <c r="AQ283" s="106">
        <f t="shared" si="254"/>
        <v>0.98376732313962534</v>
      </c>
      <c r="AR283" s="106">
        <f t="shared" si="255"/>
        <v>1.1161258581232303</v>
      </c>
      <c r="AS283" s="106">
        <f t="shared" si="256"/>
        <v>1.0168757884146511</v>
      </c>
      <c r="AT283" s="15"/>
      <c r="AU283" s="106">
        <f t="shared" si="291"/>
        <v>0.16914642594162221</v>
      </c>
      <c r="AV283" s="106">
        <f t="shared" si="292"/>
        <v>0.13292550162267536</v>
      </c>
      <c r="AW283" s="106">
        <f t="shared" si="293"/>
        <v>-1.6232676860374662E-2</v>
      </c>
      <c r="AX283" s="106">
        <f t="shared" si="294"/>
        <v>0.11612585812323029</v>
      </c>
      <c r="AY283" s="106">
        <f t="shared" si="295"/>
        <v>1.6875788414651094E-2</v>
      </c>
      <c r="AZ283" s="15"/>
      <c r="BA283" s="106">
        <f t="shared" si="285"/>
        <v>0.16914642594162221</v>
      </c>
      <c r="BB283" s="106">
        <f t="shared" si="286"/>
        <v>0.13292550162267536</v>
      </c>
      <c r="BC283" s="106">
        <f t="shared" si="287"/>
        <v>-1.6232676860374662E-2</v>
      </c>
      <c r="BD283" s="107">
        <f t="shared" si="288"/>
        <v>0.11612585812323029</v>
      </c>
      <c r="BE283" s="106">
        <f t="shared" si="289"/>
        <v>1.6875788414651094E-2</v>
      </c>
      <c r="BF283" s="109"/>
      <c r="BG283" s="223" t="str">
        <f t="shared" si="290"/>
        <v>71XX</v>
      </c>
      <c r="BH283" s="106">
        <f t="shared" si="296"/>
        <v>1.1691464259416222</v>
      </c>
      <c r="BI283" s="106">
        <f t="shared" si="297"/>
        <v>1.1329255016226754</v>
      </c>
      <c r="BJ283" s="106">
        <f t="shared" si="298"/>
        <v>0.98376732313962534</v>
      </c>
      <c r="BK283" s="106">
        <f t="shared" si="299"/>
        <v>1.1161258581232303</v>
      </c>
      <c r="BL283" s="106">
        <f t="shared" si="300"/>
        <v>1.0168757884146511</v>
      </c>
      <c r="BM283" s="109"/>
      <c r="BN283" s="15">
        <f>IF($Z283="NN",VLOOKUP("N",ylfactors,MATCH(BN$7,'Proposed Factors'!$J$3:$P$3,0),FALSE),IF('Query Result 1'!$Y283&lt;49,VLOOKUP("YA",ylfactors,MATCH(BN$7,'Proposed Factors'!$J$3:$P$3,0),FALSE),VLOOKUP("YB",ylfactors,MATCH(BN$7,'Proposed Factors'!$J$3:$P$3,0),FALSE)))</f>
        <v>0.873</v>
      </c>
      <c r="BO283" s="15">
        <f>IF($Z283="NN",VLOOKUP("N",ylfactors,MATCH(BO$7,'Proposed Factors'!$J$3:$P$3,0),FALSE),IF('Query Result 1'!$Y283&lt;49,VLOOKUP("YA",ylfactors,MATCH(BO$7,'Proposed Factors'!$J$3:$P$3,0),FALSE),VLOOKUP("YB",ylfactors,MATCH(BO$7,'Proposed Factors'!$J$3:$P$3,0),FALSE)))</f>
        <v>0.76900000000000002</v>
      </c>
      <c r="BP283" s="15">
        <f>IF($Z283="NN",VLOOKUP("N",ylfactors,MATCH(BP$7,'Proposed Factors'!$J$3:$P$3,0),FALSE),IF('Query Result 1'!$Y283&lt;49,VLOOKUP("YA",ylfactors,MATCH(BP$7,'Proposed Factors'!$J$3:$P$3,0),FALSE),VLOOKUP("YB",ylfactors,MATCH(BP$7,'Proposed Factors'!$J$3:$P$3,0),FALSE)))</f>
        <v>0.95</v>
      </c>
      <c r="BQ283" s="15">
        <f>IF($Z283="NN",VLOOKUP("N",ylfactors,MATCH(BQ$7,'Proposed Factors'!$J$3:$P$3,0),FALSE),IF('Query Result 1'!$Y283&lt;49,VLOOKUP("YA",ylfactors,MATCH(BQ$7,'Proposed Factors'!$J$3:$P$3,0),FALSE),VLOOKUP("YB",ylfactors,MATCH(BQ$7,'Proposed Factors'!$J$3:$P$3,0),FALSE)))</f>
        <v>0.94299999999999995</v>
      </c>
      <c r="BR283" s="15">
        <f>IF($Z283="NN",VLOOKUP("N",ylfactors,MATCH(BR$7,'Proposed Factors'!$J$3:$P$3,0),FALSE),IF('Query Result 1'!$Y283&lt;49,VLOOKUP("YA",ylfactors,MATCH(BR$7,'Proposed Factors'!$J$3:$P$3,0),FALSE),VLOOKUP("YB",ylfactors,MATCH(BR$7,'Proposed Factors'!$J$3:$P$3,0),FALSE)))</f>
        <v>0.78800000000000003</v>
      </c>
      <c r="BS283" s="15"/>
      <c r="BT283" s="15" t="e">
        <f>IF($AA283="NN",1,IF($AA283="YY",VLOOKUP("YY",gsdfactors,MATCH(BT$7,'Proposed Factors'!$J$11:$P$11,0),FALSE),VLOOKUP(CONCATENATE($Z283,$AA283),gsdfactors,MATCH(BT$7,'Proposed Factors'!$J$11:$P$11,0),FALSE)))</f>
        <v>#N/A</v>
      </c>
      <c r="BU283" s="15" t="e">
        <f>IF($AA283="NN",1,IF($AA283="YY",VLOOKUP("YY",gsdfactors,MATCH(BU$7,'Proposed Factors'!$J$11:$P$11,0),FALSE),VLOOKUP(CONCATENATE($Z283,$AA283),gsdfactors,MATCH(BU$7,'Proposed Factors'!$J$11:$P$11,0),FALSE)))</f>
        <v>#N/A</v>
      </c>
      <c r="BV283" s="15" t="e">
        <f>IF($AA283="NN",1,IF($AA283="YY",VLOOKUP("YY",gsdfactors,MATCH(BV$7,'Proposed Factors'!$J$11:$P$11,0),FALSE),VLOOKUP(CONCATENATE($Z283,$AA283),gsdfactors,MATCH(BV$7,'Proposed Factors'!$J$11:$P$11,0),FALSE)))</f>
        <v>#N/A</v>
      </c>
      <c r="BW283" s="15" t="e">
        <f>IF($AA283="NN",1,IF($AA283="YY",VLOOKUP("YY",gsdfactors,MATCH(BW$7,'Proposed Factors'!$J$11:$P$11,0),FALSE),VLOOKUP(CONCATENATE($Z283,$AA283),gsdfactors,MATCH(BW$7,'Proposed Factors'!$J$11:$P$11,0),FALSE)))</f>
        <v>#N/A</v>
      </c>
      <c r="BX283" s="15" t="e">
        <f>IF($AA283="NN",1,IF($AA283="YY",VLOOKUP("YY",gsdfactors,MATCH(BX$7,'Proposed Factors'!$J$11:$P$11,0),FALSE),VLOOKUP(CONCATENATE($Z283,$AA283),gsdfactors,MATCH(BX$7,'Proposed Factors'!$J$11:$P$11,0),FALSE)))</f>
        <v>#N/A</v>
      </c>
      <c r="BZ283" s="55" t="e">
        <f t="shared" si="257"/>
        <v>#N/A</v>
      </c>
      <c r="CA283" s="55" t="e">
        <f t="shared" si="258"/>
        <v>#N/A</v>
      </c>
      <c r="CB283" s="55" t="e">
        <f t="shared" si="259"/>
        <v>#N/A</v>
      </c>
      <c r="CC283" s="55" t="e">
        <f t="shared" si="260"/>
        <v>#N/A</v>
      </c>
      <c r="CD283" s="55" t="e">
        <f t="shared" si="261"/>
        <v>#N/A</v>
      </c>
      <c r="CF283" s="55" t="e">
        <f t="shared" si="262"/>
        <v>#N/A</v>
      </c>
      <c r="CG283" s="55" t="e">
        <f t="shared" si="263"/>
        <v>#N/A</v>
      </c>
      <c r="CH283" s="55" t="e">
        <f t="shared" si="264"/>
        <v>#N/A</v>
      </c>
      <c r="CI283" s="55" t="e">
        <f t="shared" si="265"/>
        <v>#N/A</v>
      </c>
      <c r="CJ283" s="55" t="e">
        <f t="shared" si="266"/>
        <v>#N/A</v>
      </c>
      <c r="CL283" s="55" t="str">
        <f t="shared" si="267"/>
        <v>71MS</v>
      </c>
      <c r="CM283" s="58">
        <f t="shared" si="268"/>
        <v>1.1690956642379468E-4</v>
      </c>
      <c r="CN283" s="58">
        <f t="shared" si="269"/>
        <v>1.3170889173912253E-4</v>
      </c>
      <c r="CO283" s="58">
        <f t="shared" si="270"/>
        <v>1.1457818584965806E-4</v>
      </c>
      <c r="CP283" s="58">
        <f t="shared" si="271"/>
        <v>1.1030431071233729E-4</v>
      </c>
      <c r="CQ283" s="58">
        <f t="shared" si="272"/>
        <v>1.1538528052373011E-4</v>
      </c>
      <c r="CR283" s="5">
        <f t="shared" si="301"/>
        <v>1.1691464259416222</v>
      </c>
      <c r="CS283" s="5">
        <f t="shared" si="302"/>
        <v>1.1329255016226754</v>
      </c>
      <c r="CT283" s="5">
        <f t="shared" si="303"/>
        <v>0.98376732313962534</v>
      </c>
      <c r="CU283" s="5">
        <f t="shared" si="304"/>
        <v>1.1161258581232303</v>
      </c>
      <c r="CV283" s="5">
        <f t="shared" si="305"/>
        <v>1.0168757884146511</v>
      </c>
    </row>
    <row r="284" spans="1:100" x14ac:dyDescent="0.25">
      <c r="A284" s="174" t="str">
        <f t="shared" si="273"/>
        <v>NNNN</v>
      </c>
      <c r="B284" s="174" t="str">
        <f t="shared" si="274"/>
        <v>NNNN</v>
      </c>
      <c r="C284" s="29" t="str">
        <f t="shared" si="275"/>
        <v>NN</v>
      </c>
      <c r="D284" s="29" t="str">
        <f t="shared" si="276"/>
        <v>N</v>
      </c>
      <c r="E284" s="29" t="str">
        <f t="shared" si="251"/>
        <v>N</v>
      </c>
      <c r="F284" s="175" t="s">
        <v>5</v>
      </c>
      <c r="G284" s="175" t="s">
        <v>7</v>
      </c>
      <c r="H284" s="175" t="s">
        <v>7</v>
      </c>
      <c r="I284" s="176">
        <v>62</v>
      </c>
      <c r="J284" s="175" t="s">
        <v>5</v>
      </c>
      <c r="K284" s="175" t="s">
        <v>5</v>
      </c>
      <c r="L284" s="176">
        <v>2121</v>
      </c>
      <c r="M284" s="176">
        <v>1549</v>
      </c>
      <c r="N284" s="176">
        <v>1864</v>
      </c>
      <c r="O284" s="176">
        <v>1610</v>
      </c>
      <c r="P284" s="176">
        <v>2063</v>
      </c>
      <c r="Q284" s="1"/>
      <c r="R284" s="13" t="s">
        <v>244</v>
      </c>
      <c r="S284" s="35">
        <v>2141</v>
      </c>
      <c r="T284" s="35">
        <v>1687</v>
      </c>
      <c r="U284" s="35">
        <v>1991</v>
      </c>
      <c r="V284" s="35">
        <v>1898</v>
      </c>
      <c r="W284" s="35">
        <v>2112</v>
      </c>
      <c r="X284" s="35"/>
      <c r="Y284" s="53">
        <f t="shared" si="277"/>
        <v>72</v>
      </c>
      <c r="Z284" s="52" t="str">
        <f t="shared" si="278"/>
        <v>FM</v>
      </c>
      <c r="AA284" s="52" t="str">
        <f t="shared" si="279"/>
        <v>FM</v>
      </c>
      <c r="AB284" s="1"/>
      <c r="AC284" s="128">
        <f t="shared" si="280"/>
        <v>5.9454484967540243E-4</v>
      </c>
      <c r="AD284" s="128">
        <f t="shared" si="281"/>
        <v>8.0797418314145343E-4</v>
      </c>
      <c r="AE284" s="128">
        <f t="shared" si="282"/>
        <v>6.3722113973929944E-4</v>
      </c>
      <c r="AF284" s="128">
        <f t="shared" si="283"/>
        <v>6.2870144664269121E-4</v>
      </c>
      <c r="AG284" s="128">
        <f t="shared" si="284"/>
        <v>5.9875605028530217E-4</v>
      </c>
      <c r="AI284" s="129">
        <f t="shared" si="307"/>
        <v>1.262</v>
      </c>
      <c r="AJ284" s="51">
        <f t="shared" si="307"/>
        <v>1.216</v>
      </c>
      <c r="AK284" s="48">
        <f t="shared" si="307"/>
        <v>1.05</v>
      </c>
      <c r="AL284" s="51">
        <f t="shared" si="307"/>
        <v>1.1850000000000001</v>
      </c>
      <c r="AM284" s="49">
        <f t="shared" si="307"/>
        <v>1.08</v>
      </c>
      <c r="AN284" s="15"/>
      <c r="AO284" s="106">
        <f t="shared" si="252"/>
        <v>1.1691464259416222</v>
      </c>
      <c r="AP284" s="106">
        <f t="shared" si="253"/>
        <v>1.1376031461380456</v>
      </c>
      <c r="AQ284" s="106">
        <f t="shared" si="254"/>
        <v>0.99036978839559608</v>
      </c>
      <c r="AR284" s="106">
        <f t="shared" si="255"/>
        <v>1.1170685319898885</v>
      </c>
      <c r="AS284" s="106">
        <f t="shared" si="256"/>
        <v>1.0273394307650359</v>
      </c>
      <c r="AT284" s="15"/>
      <c r="AU284" s="106">
        <f t="shared" si="291"/>
        <v>0.16914642594162221</v>
      </c>
      <c r="AV284" s="106">
        <f t="shared" si="292"/>
        <v>0.13760314613804558</v>
      </c>
      <c r="AW284" s="106">
        <f t="shared" si="293"/>
        <v>-9.6302116044039154E-3</v>
      </c>
      <c r="AX284" s="106">
        <f t="shared" si="294"/>
        <v>0.11706853198988854</v>
      </c>
      <c r="AY284" s="106">
        <f t="shared" si="295"/>
        <v>2.7339430765035866E-2</v>
      </c>
      <c r="AZ284" s="15"/>
      <c r="BA284" s="106">
        <f t="shared" si="285"/>
        <v>0.16914642594162221</v>
      </c>
      <c r="BB284" s="106">
        <f t="shared" si="286"/>
        <v>0.13760314613804558</v>
      </c>
      <c r="BC284" s="106">
        <f t="shared" si="287"/>
        <v>-9.6302116044039154E-3</v>
      </c>
      <c r="BD284" s="107">
        <f t="shared" si="288"/>
        <v>0.11706853198988854</v>
      </c>
      <c r="BE284" s="106">
        <f t="shared" si="289"/>
        <v>2.7339430765035866E-2</v>
      </c>
      <c r="BF284" s="109"/>
      <c r="BG284" s="223" t="str">
        <f t="shared" si="290"/>
        <v>72XX</v>
      </c>
      <c r="BH284" s="106">
        <f t="shared" si="296"/>
        <v>1.1691464259416222</v>
      </c>
      <c r="BI284" s="106">
        <f t="shared" si="297"/>
        <v>1.1376031461380456</v>
      </c>
      <c r="BJ284" s="106">
        <f t="shared" si="298"/>
        <v>0.99036978839559608</v>
      </c>
      <c r="BK284" s="106">
        <f t="shared" si="299"/>
        <v>1.1170685319898885</v>
      </c>
      <c r="BL284" s="106">
        <f t="shared" si="300"/>
        <v>1.0273394307650359</v>
      </c>
      <c r="BM284" s="109"/>
      <c r="BN284" s="15">
        <f>IF($Z284="NN",VLOOKUP("N",ylfactors,MATCH(BN$7,'Proposed Factors'!$J$3:$P$3,0),FALSE),IF('Query Result 1'!$Y284&lt;49,VLOOKUP("YA",ylfactors,MATCH(BN$7,'Proposed Factors'!$J$3:$P$3,0),FALSE),VLOOKUP("YB",ylfactors,MATCH(BN$7,'Proposed Factors'!$J$3:$P$3,0),FALSE)))</f>
        <v>0.873</v>
      </c>
      <c r="BO284" s="15">
        <f>IF($Z284="NN",VLOOKUP("N",ylfactors,MATCH(BO$7,'Proposed Factors'!$J$3:$P$3,0),FALSE),IF('Query Result 1'!$Y284&lt;49,VLOOKUP("YA",ylfactors,MATCH(BO$7,'Proposed Factors'!$J$3:$P$3,0),FALSE),VLOOKUP("YB",ylfactors,MATCH(BO$7,'Proposed Factors'!$J$3:$P$3,0),FALSE)))</f>
        <v>0.76900000000000002</v>
      </c>
      <c r="BP284" s="15">
        <f>IF($Z284="NN",VLOOKUP("N",ylfactors,MATCH(BP$7,'Proposed Factors'!$J$3:$P$3,0),FALSE),IF('Query Result 1'!$Y284&lt;49,VLOOKUP("YA",ylfactors,MATCH(BP$7,'Proposed Factors'!$J$3:$P$3,0),FALSE),VLOOKUP("YB",ylfactors,MATCH(BP$7,'Proposed Factors'!$J$3:$P$3,0),FALSE)))</f>
        <v>0.95</v>
      </c>
      <c r="BQ284" s="15">
        <f>IF($Z284="NN",VLOOKUP("N",ylfactors,MATCH(BQ$7,'Proposed Factors'!$J$3:$P$3,0),FALSE),IF('Query Result 1'!$Y284&lt;49,VLOOKUP("YA",ylfactors,MATCH(BQ$7,'Proposed Factors'!$J$3:$P$3,0),FALSE),VLOOKUP("YB",ylfactors,MATCH(BQ$7,'Proposed Factors'!$J$3:$P$3,0),FALSE)))</f>
        <v>0.94299999999999995</v>
      </c>
      <c r="BR284" s="15">
        <f>IF($Z284="NN",VLOOKUP("N",ylfactors,MATCH(BR$7,'Proposed Factors'!$J$3:$P$3,0),FALSE),IF('Query Result 1'!$Y284&lt;49,VLOOKUP("YA",ylfactors,MATCH(BR$7,'Proposed Factors'!$J$3:$P$3,0),FALSE),VLOOKUP("YB",ylfactors,MATCH(BR$7,'Proposed Factors'!$J$3:$P$3,0),FALSE)))</f>
        <v>0.78800000000000003</v>
      </c>
      <c r="BS284" s="15"/>
      <c r="BT284" s="15" t="e">
        <f>IF($AA284="NN",1,IF($AA284="YY",VLOOKUP("YY",gsdfactors,MATCH(BT$7,'Proposed Factors'!$J$11:$P$11,0),FALSE),VLOOKUP(CONCATENATE($Z284,$AA284),gsdfactors,MATCH(BT$7,'Proposed Factors'!$J$11:$P$11,0),FALSE)))</f>
        <v>#N/A</v>
      </c>
      <c r="BU284" s="15" t="e">
        <f>IF($AA284="NN",1,IF($AA284="YY",VLOOKUP("YY",gsdfactors,MATCH(BU$7,'Proposed Factors'!$J$11:$P$11,0),FALSE),VLOOKUP(CONCATENATE($Z284,$AA284),gsdfactors,MATCH(BU$7,'Proposed Factors'!$J$11:$P$11,0),FALSE)))</f>
        <v>#N/A</v>
      </c>
      <c r="BV284" s="15" t="e">
        <f>IF($AA284="NN",1,IF($AA284="YY",VLOOKUP("YY",gsdfactors,MATCH(BV$7,'Proposed Factors'!$J$11:$P$11,0),FALSE),VLOOKUP(CONCATENATE($Z284,$AA284),gsdfactors,MATCH(BV$7,'Proposed Factors'!$J$11:$P$11,0),FALSE)))</f>
        <v>#N/A</v>
      </c>
      <c r="BW284" s="15" t="e">
        <f>IF($AA284="NN",1,IF($AA284="YY",VLOOKUP("YY",gsdfactors,MATCH(BW$7,'Proposed Factors'!$J$11:$P$11,0),FALSE),VLOOKUP(CONCATENATE($Z284,$AA284),gsdfactors,MATCH(BW$7,'Proposed Factors'!$J$11:$P$11,0),FALSE)))</f>
        <v>#N/A</v>
      </c>
      <c r="BX284" s="15" t="e">
        <f>IF($AA284="NN",1,IF($AA284="YY",VLOOKUP("YY",gsdfactors,MATCH(BX$7,'Proposed Factors'!$J$11:$P$11,0),FALSE),VLOOKUP(CONCATENATE($Z284,$AA284),gsdfactors,MATCH(BX$7,'Proposed Factors'!$J$11:$P$11,0),FALSE)))</f>
        <v>#N/A</v>
      </c>
      <c r="BZ284" s="55" t="e">
        <f t="shared" si="257"/>
        <v>#N/A</v>
      </c>
      <c r="CA284" s="55" t="e">
        <f t="shared" si="258"/>
        <v>#N/A</v>
      </c>
      <c r="CB284" s="55" t="e">
        <f t="shared" si="259"/>
        <v>#N/A</v>
      </c>
      <c r="CC284" s="55" t="e">
        <f t="shared" si="260"/>
        <v>#N/A</v>
      </c>
      <c r="CD284" s="55" t="e">
        <f t="shared" si="261"/>
        <v>#N/A</v>
      </c>
      <c r="CF284" s="55" t="e">
        <f t="shared" si="262"/>
        <v>#N/A</v>
      </c>
      <c r="CG284" s="55" t="e">
        <f t="shared" si="263"/>
        <v>#N/A</v>
      </c>
      <c r="CH284" s="55" t="e">
        <f t="shared" si="264"/>
        <v>#N/A</v>
      </c>
      <c r="CI284" s="55" t="e">
        <f t="shared" si="265"/>
        <v>#N/A</v>
      </c>
      <c r="CJ284" s="55" t="e">
        <f t="shared" si="266"/>
        <v>#N/A</v>
      </c>
      <c r="CL284" s="55" t="str">
        <f t="shared" si="267"/>
        <v>72FM</v>
      </c>
      <c r="CM284" s="58">
        <f t="shared" si="268"/>
        <v>5.9454484967540243E-4</v>
      </c>
      <c r="CN284" s="58">
        <f t="shared" si="269"/>
        <v>8.0797418314145343E-4</v>
      </c>
      <c r="CO284" s="58">
        <f t="shared" si="270"/>
        <v>6.3722113973929944E-4</v>
      </c>
      <c r="CP284" s="58">
        <f t="shared" si="271"/>
        <v>6.2870144664269121E-4</v>
      </c>
      <c r="CQ284" s="58">
        <f t="shared" si="272"/>
        <v>5.9875605028530217E-4</v>
      </c>
      <c r="CR284" s="5">
        <f t="shared" si="301"/>
        <v>1.1691464259416222</v>
      </c>
      <c r="CS284" s="5">
        <f t="shared" si="302"/>
        <v>1.1376031461380456</v>
      </c>
      <c r="CT284" s="5">
        <f t="shared" si="303"/>
        <v>0.99036978839559608</v>
      </c>
      <c r="CU284" s="5">
        <f t="shared" si="304"/>
        <v>1.1170685319898885</v>
      </c>
      <c r="CV284" s="5">
        <f t="shared" si="305"/>
        <v>1.0273394307650359</v>
      </c>
    </row>
    <row r="285" spans="1:100" x14ac:dyDescent="0.25">
      <c r="A285" s="174" t="str">
        <f t="shared" si="273"/>
        <v>NNNN</v>
      </c>
      <c r="B285" s="174" t="str">
        <f t="shared" si="274"/>
        <v>NNNN</v>
      </c>
      <c r="C285" s="29" t="str">
        <f t="shared" si="275"/>
        <v>NN</v>
      </c>
      <c r="D285" s="29" t="str">
        <f t="shared" si="276"/>
        <v>N</v>
      </c>
      <c r="E285" s="29" t="str">
        <f t="shared" si="251"/>
        <v>N</v>
      </c>
      <c r="F285" s="175" t="s">
        <v>5</v>
      </c>
      <c r="G285" s="175" t="s">
        <v>7</v>
      </c>
      <c r="H285" s="175" t="s">
        <v>7</v>
      </c>
      <c r="I285" s="176">
        <v>63</v>
      </c>
      <c r="J285" s="175" t="s">
        <v>5</v>
      </c>
      <c r="K285" s="175" t="s">
        <v>5</v>
      </c>
      <c r="L285" s="176">
        <v>1915</v>
      </c>
      <c r="M285" s="176">
        <v>1417</v>
      </c>
      <c r="N285" s="176">
        <v>1668</v>
      </c>
      <c r="O285" s="176">
        <v>1474</v>
      </c>
      <c r="P285" s="176">
        <v>1869</v>
      </c>
      <c r="Q285" s="1"/>
      <c r="R285" s="13" t="s">
        <v>328</v>
      </c>
      <c r="S285" s="35">
        <v>488</v>
      </c>
      <c r="T285" s="35">
        <v>340</v>
      </c>
      <c r="U285" s="35">
        <v>452</v>
      </c>
      <c r="V285" s="35">
        <v>417</v>
      </c>
      <c r="W285" s="35">
        <v>483</v>
      </c>
      <c r="X285" s="35"/>
      <c r="Y285" s="53">
        <f t="shared" si="277"/>
        <v>72</v>
      </c>
      <c r="Z285" s="52" t="str">
        <f t="shared" si="278"/>
        <v>FS</v>
      </c>
      <c r="AA285" s="52" t="str">
        <f t="shared" si="279"/>
        <v>FS</v>
      </c>
      <c r="AB285" s="1"/>
      <c r="AC285" s="128">
        <f t="shared" si="280"/>
        <v>1.3551512687603754E-4</v>
      </c>
      <c r="AD285" s="128">
        <f t="shared" si="281"/>
        <v>1.6284008433200604E-4</v>
      </c>
      <c r="AE285" s="128">
        <f t="shared" si="282"/>
        <v>1.4466296090515486E-4</v>
      </c>
      <c r="AF285" s="128">
        <f t="shared" si="283"/>
        <v>1.381288215226566E-4</v>
      </c>
      <c r="AG285" s="128">
        <f t="shared" si="284"/>
        <v>1.3693142627263302E-4</v>
      </c>
      <c r="AI285" s="129">
        <f t="shared" si="307"/>
        <v>1.262</v>
      </c>
      <c r="AJ285" s="51">
        <f t="shared" si="307"/>
        <v>1.216</v>
      </c>
      <c r="AK285" s="48">
        <f t="shared" si="307"/>
        <v>1.05</v>
      </c>
      <c r="AL285" s="51">
        <f t="shared" si="307"/>
        <v>1.1850000000000001</v>
      </c>
      <c r="AM285" s="49">
        <f t="shared" si="307"/>
        <v>1.08</v>
      </c>
      <c r="AN285" s="15"/>
      <c r="AO285" s="106">
        <f t="shared" si="252"/>
        <v>1.1691464259416222</v>
      </c>
      <c r="AP285" s="106">
        <f t="shared" si="253"/>
        <v>1.1376031461380456</v>
      </c>
      <c r="AQ285" s="106">
        <f t="shared" si="254"/>
        <v>0.99036978839559608</v>
      </c>
      <c r="AR285" s="106">
        <f t="shared" si="255"/>
        <v>1.1170685319898885</v>
      </c>
      <c r="AS285" s="106">
        <f t="shared" si="256"/>
        <v>1.0273394307650359</v>
      </c>
      <c r="AT285" s="15"/>
      <c r="AU285" s="106">
        <f t="shared" si="291"/>
        <v>0.16914642594162221</v>
      </c>
      <c r="AV285" s="106">
        <f t="shared" si="292"/>
        <v>0.13760314613804558</v>
      </c>
      <c r="AW285" s="106">
        <f t="shared" si="293"/>
        <v>-9.6302116044039154E-3</v>
      </c>
      <c r="AX285" s="106">
        <f t="shared" si="294"/>
        <v>0.11706853198988854</v>
      </c>
      <c r="AY285" s="106">
        <f t="shared" si="295"/>
        <v>2.7339430765035866E-2</v>
      </c>
      <c r="AZ285" s="15"/>
      <c r="BA285" s="106">
        <f t="shared" si="285"/>
        <v>0.16914642594162221</v>
      </c>
      <c r="BB285" s="106">
        <f t="shared" si="286"/>
        <v>0.13760314613804558</v>
      </c>
      <c r="BC285" s="106">
        <f t="shared" si="287"/>
        <v>-9.6302116044039154E-3</v>
      </c>
      <c r="BD285" s="107">
        <f t="shared" si="288"/>
        <v>0.11706853198988854</v>
      </c>
      <c r="BE285" s="106">
        <f t="shared" si="289"/>
        <v>2.7339430765035866E-2</v>
      </c>
      <c r="BF285" s="109"/>
      <c r="BG285" s="223" t="str">
        <f t="shared" si="290"/>
        <v>72XX</v>
      </c>
      <c r="BH285" s="106">
        <f t="shared" si="296"/>
        <v>1.1691464259416222</v>
      </c>
      <c r="BI285" s="106">
        <f t="shared" si="297"/>
        <v>1.1376031461380456</v>
      </c>
      <c r="BJ285" s="106">
        <f t="shared" si="298"/>
        <v>0.99036978839559608</v>
      </c>
      <c r="BK285" s="106">
        <f t="shared" si="299"/>
        <v>1.1170685319898885</v>
      </c>
      <c r="BL285" s="106">
        <f t="shared" si="300"/>
        <v>1.0273394307650359</v>
      </c>
      <c r="BM285" s="109"/>
      <c r="BN285" s="15">
        <f>IF($Z285="NN",VLOOKUP("N",ylfactors,MATCH(BN$7,'Proposed Factors'!$J$3:$P$3,0),FALSE),IF('Query Result 1'!$Y285&lt;49,VLOOKUP("YA",ylfactors,MATCH(BN$7,'Proposed Factors'!$J$3:$P$3,0),FALSE),VLOOKUP("YB",ylfactors,MATCH(BN$7,'Proposed Factors'!$J$3:$P$3,0),FALSE)))</f>
        <v>0.873</v>
      </c>
      <c r="BO285" s="15">
        <f>IF($Z285="NN",VLOOKUP("N",ylfactors,MATCH(BO$7,'Proposed Factors'!$J$3:$P$3,0),FALSE),IF('Query Result 1'!$Y285&lt;49,VLOOKUP("YA",ylfactors,MATCH(BO$7,'Proposed Factors'!$J$3:$P$3,0),FALSE),VLOOKUP("YB",ylfactors,MATCH(BO$7,'Proposed Factors'!$J$3:$P$3,0),FALSE)))</f>
        <v>0.76900000000000002</v>
      </c>
      <c r="BP285" s="15">
        <f>IF($Z285="NN",VLOOKUP("N",ylfactors,MATCH(BP$7,'Proposed Factors'!$J$3:$P$3,0),FALSE),IF('Query Result 1'!$Y285&lt;49,VLOOKUP("YA",ylfactors,MATCH(BP$7,'Proposed Factors'!$J$3:$P$3,0),FALSE),VLOOKUP("YB",ylfactors,MATCH(BP$7,'Proposed Factors'!$J$3:$P$3,0),FALSE)))</f>
        <v>0.95</v>
      </c>
      <c r="BQ285" s="15">
        <f>IF($Z285="NN",VLOOKUP("N",ylfactors,MATCH(BQ$7,'Proposed Factors'!$J$3:$P$3,0),FALSE),IF('Query Result 1'!$Y285&lt;49,VLOOKUP("YA",ylfactors,MATCH(BQ$7,'Proposed Factors'!$J$3:$P$3,0),FALSE),VLOOKUP("YB",ylfactors,MATCH(BQ$7,'Proposed Factors'!$J$3:$P$3,0),FALSE)))</f>
        <v>0.94299999999999995</v>
      </c>
      <c r="BR285" s="15">
        <f>IF($Z285="NN",VLOOKUP("N",ylfactors,MATCH(BR$7,'Proposed Factors'!$J$3:$P$3,0),FALSE),IF('Query Result 1'!$Y285&lt;49,VLOOKUP("YA",ylfactors,MATCH(BR$7,'Proposed Factors'!$J$3:$P$3,0),FALSE),VLOOKUP("YB",ylfactors,MATCH(BR$7,'Proposed Factors'!$J$3:$P$3,0),FALSE)))</f>
        <v>0.78800000000000003</v>
      </c>
      <c r="BS285" s="15"/>
      <c r="BT285" s="15" t="e">
        <f>IF($AA285="NN",1,IF($AA285="YY",VLOOKUP("YY",gsdfactors,MATCH(BT$7,'Proposed Factors'!$J$11:$P$11,0),FALSE),VLOOKUP(CONCATENATE($Z285,$AA285),gsdfactors,MATCH(BT$7,'Proposed Factors'!$J$11:$P$11,0),FALSE)))</f>
        <v>#N/A</v>
      </c>
      <c r="BU285" s="15" t="e">
        <f>IF($AA285="NN",1,IF($AA285="YY",VLOOKUP("YY",gsdfactors,MATCH(BU$7,'Proposed Factors'!$J$11:$P$11,0),FALSE),VLOOKUP(CONCATENATE($Z285,$AA285),gsdfactors,MATCH(BU$7,'Proposed Factors'!$J$11:$P$11,0),FALSE)))</f>
        <v>#N/A</v>
      </c>
      <c r="BV285" s="15" t="e">
        <f>IF($AA285="NN",1,IF($AA285="YY",VLOOKUP("YY",gsdfactors,MATCH(BV$7,'Proposed Factors'!$J$11:$P$11,0),FALSE),VLOOKUP(CONCATENATE($Z285,$AA285),gsdfactors,MATCH(BV$7,'Proposed Factors'!$J$11:$P$11,0),FALSE)))</f>
        <v>#N/A</v>
      </c>
      <c r="BW285" s="15" t="e">
        <f>IF($AA285="NN",1,IF($AA285="YY",VLOOKUP("YY",gsdfactors,MATCH(BW$7,'Proposed Factors'!$J$11:$P$11,0),FALSE),VLOOKUP(CONCATENATE($Z285,$AA285),gsdfactors,MATCH(BW$7,'Proposed Factors'!$J$11:$P$11,0),FALSE)))</f>
        <v>#N/A</v>
      </c>
      <c r="BX285" s="15" t="e">
        <f>IF($AA285="NN",1,IF($AA285="YY",VLOOKUP("YY",gsdfactors,MATCH(BX$7,'Proposed Factors'!$J$11:$P$11,0),FALSE),VLOOKUP(CONCATENATE($Z285,$AA285),gsdfactors,MATCH(BX$7,'Proposed Factors'!$J$11:$P$11,0),FALSE)))</f>
        <v>#N/A</v>
      </c>
      <c r="BZ285" s="55" t="e">
        <f t="shared" si="257"/>
        <v>#N/A</v>
      </c>
      <c r="CA285" s="55" t="e">
        <f t="shared" si="258"/>
        <v>#N/A</v>
      </c>
      <c r="CB285" s="55" t="e">
        <f t="shared" si="259"/>
        <v>#N/A</v>
      </c>
      <c r="CC285" s="55" t="e">
        <f t="shared" si="260"/>
        <v>#N/A</v>
      </c>
      <c r="CD285" s="55" t="e">
        <f t="shared" si="261"/>
        <v>#N/A</v>
      </c>
      <c r="CF285" s="55" t="e">
        <f t="shared" si="262"/>
        <v>#N/A</v>
      </c>
      <c r="CG285" s="55" t="e">
        <f t="shared" si="263"/>
        <v>#N/A</v>
      </c>
      <c r="CH285" s="55" t="e">
        <f t="shared" si="264"/>
        <v>#N/A</v>
      </c>
      <c r="CI285" s="55" t="e">
        <f t="shared" si="265"/>
        <v>#N/A</v>
      </c>
      <c r="CJ285" s="55" t="e">
        <f t="shared" si="266"/>
        <v>#N/A</v>
      </c>
      <c r="CL285" s="55" t="str">
        <f t="shared" si="267"/>
        <v>72FS</v>
      </c>
      <c r="CM285" s="58">
        <f t="shared" si="268"/>
        <v>1.3551512687603754E-4</v>
      </c>
      <c r="CN285" s="58">
        <f t="shared" si="269"/>
        <v>1.6284008433200604E-4</v>
      </c>
      <c r="CO285" s="58">
        <f t="shared" si="270"/>
        <v>1.4466296090515486E-4</v>
      </c>
      <c r="CP285" s="58">
        <f t="shared" si="271"/>
        <v>1.381288215226566E-4</v>
      </c>
      <c r="CQ285" s="58">
        <f t="shared" si="272"/>
        <v>1.3693142627263302E-4</v>
      </c>
      <c r="CR285" s="5">
        <f t="shared" si="301"/>
        <v>1.1691464259416222</v>
      </c>
      <c r="CS285" s="5">
        <f t="shared" si="302"/>
        <v>1.1376031461380456</v>
      </c>
      <c r="CT285" s="5">
        <f t="shared" si="303"/>
        <v>0.99036978839559608</v>
      </c>
      <c r="CU285" s="5">
        <f t="shared" si="304"/>
        <v>1.1170685319898885</v>
      </c>
      <c r="CV285" s="5">
        <f t="shared" si="305"/>
        <v>1.0273394307650359</v>
      </c>
    </row>
    <row r="286" spans="1:100" x14ac:dyDescent="0.25">
      <c r="A286" s="174" t="str">
        <f t="shared" si="273"/>
        <v>NNNN</v>
      </c>
      <c r="B286" s="174" t="str">
        <f t="shared" si="274"/>
        <v>NNNN</v>
      </c>
      <c r="C286" s="29" t="str">
        <f t="shared" si="275"/>
        <v>NN</v>
      </c>
      <c r="D286" s="29" t="str">
        <f t="shared" si="276"/>
        <v>N</v>
      </c>
      <c r="E286" s="29" t="str">
        <f t="shared" si="251"/>
        <v>N</v>
      </c>
      <c r="F286" s="175" t="s">
        <v>5</v>
      </c>
      <c r="G286" s="175" t="s">
        <v>7</v>
      </c>
      <c r="H286" s="175" t="s">
        <v>7</v>
      </c>
      <c r="I286" s="176">
        <v>64</v>
      </c>
      <c r="J286" s="175" t="s">
        <v>5</v>
      </c>
      <c r="K286" s="175" t="s">
        <v>5</v>
      </c>
      <c r="L286" s="176">
        <v>1538</v>
      </c>
      <c r="M286" s="176">
        <v>1072</v>
      </c>
      <c r="N286" s="176">
        <v>1416</v>
      </c>
      <c r="O286" s="176">
        <v>1178</v>
      </c>
      <c r="P286" s="176">
        <v>1488</v>
      </c>
      <c r="Q286" s="1"/>
      <c r="R286" s="13" t="s">
        <v>412</v>
      </c>
      <c r="S286" s="35">
        <v>2527</v>
      </c>
      <c r="T286" s="35">
        <v>1954</v>
      </c>
      <c r="U286" s="35">
        <v>2285</v>
      </c>
      <c r="V286" s="35">
        <v>2148</v>
      </c>
      <c r="W286" s="35">
        <v>2466</v>
      </c>
      <c r="X286" s="35"/>
      <c r="Y286" s="53">
        <f t="shared" si="277"/>
        <v>72</v>
      </c>
      <c r="Z286" s="52" t="str">
        <f t="shared" si="278"/>
        <v>MM</v>
      </c>
      <c r="AA286" s="52" t="str">
        <f t="shared" si="279"/>
        <v>MM</v>
      </c>
      <c r="AB286" s="1"/>
      <c r="AC286" s="128">
        <f t="shared" si="280"/>
        <v>7.0173509347489112E-4</v>
      </c>
      <c r="AD286" s="128">
        <f t="shared" si="281"/>
        <v>9.3585154348452878E-4</v>
      </c>
      <c r="AE286" s="128">
        <f t="shared" si="282"/>
        <v>7.3131607448734259E-4</v>
      </c>
      <c r="AF286" s="128">
        <f t="shared" si="283"/>
        <v>7.1151249072102249E-4</v>
      </c>
      <c r="AG286" s="128">
        <f t="shared" si="284"/>
        <v>6.9911572916834998E-4</v>
      </c>
      <c r="AI286" s="129">
        <f t="shared" si="307"/>
        <v>1.262</v>
      </c>
      <c r="AJ286" s="51">
        <f t="shared" si="307"/>
        <v>1.216</v>
      </c>
      <c r="AK286" s="48">
        <f t="shared" si="307"/>
        <v>1.05</v>
      </c>
      <c r="AL286" s="51">
        <f t="shared" si="307"/>
        <v>1.1850000000000001</v>
      </c>
      <c r="AM286" s="49">
        <f t="shared" si="307"/>
        <v>1.08</v>
      </c>
      <c r="AN286" s="15"/>
      <c r="AO286" s="106">
        <f t="shared" si="252"/>
        <v>1.1691464259416222</v>
      </c>
      <c r="AP286" s="106">
        <f t="shared" si="253"/>
        <v>1.1376031461380456</v>
      </c>
      <c r="AQ286" s="106">
        <f t="shared" si="254"/>
        <v>0.99036978839559608</v>
      </c>
      <c r="AR286" s="106">
        <f t="shared" si="255"/>
        <v>1.1170685319898885</v>
      </c>
      <c r="AS286" s="106">
        <f t="shared" si="256"/>
        <v>1.0273394307650359</v>
      </c>
      <c r="AT286" s="15"/>
      <c r="AU286" s="106">
        <f t="shared" si="291"/>
        <v>0.16914642594162221</v>
      </c>
      <c r="AV286" s="106">
        <f t="shared" si="292"/>
        <v>0.13760314613804558</v>
      </c>
      <c r="AW286" s="106">
        <f t="shared" si="293"/>
        <v>-9.6302116044039154E-3</v>
      </c>
      <c r="AX286" s="106">
        <f t="shared" si="294"/>
        <v>0.11706853198988854</v>
      </c>
      <c r="AY286" s="106">
        <f t="shared" si="295"/>
        <v>2.7339430765035866E-2</v>
      </c>
      <c r="AZ286" s="15"/>
      <c r="BA286" s="106">
        <f t="shared" si="285"/>
        <v>0.16914642594162221</v>
      </c>
      <c r="BB286" s="106">
        <f t="shared" si="286"/>
        <v>0.13760314613804558</v>
      </c>
      <c r="BC286" s="106">
        <f t="shared" si="287"/>
        <v>-9.6302116044039154E-3</v>
      </c>
      <c r="BD286" s="107">
        <f t="shared" si="288"/>
        <v>0.11706853198988854</v>
      </c>
      <c r="BE286" s="106">
        <f t="shared" si="289"/>
        <v>2.7339430765035866E-2</v>
      </c>
      <c r="BF286" s="109"/>
      <c r="BG286" s="223" t="str">
        <f t="shared" si="290"/>
        <v>72XX</v>
      </c>
      <c r="BH286" s="106">
        <f t="shared" si="296"/>
        <v>1.1691464259416222</v>
      </c>
      <c r="BI286" s="106">
        <f t="shared" si="297"/>
        <v>1.1376031461380456</v>
      </c>
      <c r="BJ286" s="106">
        <f t="shared" si="298"/>
        <v>0.99036978839559608</v>
      </c>
      <c r="BK286" s="106">
        <f t="shared" si="299"/>
        <v>1.1170685319898885</v>
      </c>
      <c r="BL286" s="106">
        <f t="shared" si="300"/>
        <v>1.0273394307650359</v>
      </c>
      <c r="BM286" s="109"/>
      <c r="BN286" s="15">
        <f>IF($Z286="NN",VLOOKUP("N",ylfactors,MATCH(BN$7,'Proposed Factors'!$J$3:$P$3,0),FALSE),IF('Query Result 1'!$Y286&lt;49,VLOOKUP("YA",ylfactors,MATCH(BN$7,'Proposed Factors'!$J$3:$P$3,0),FALSE),VLOOKUP("YB",ylfactors,MATCH(BN$7,'Proposed Factors'!$J$3:$P$3,0),FALSE)))</f>
        <v>0.873</v>
      </c>
      <c r="BO286" s="15">
        <f>IF($Z286="NN",VLOOKUP("N",ylfactors,MATCH(BO$7,'Proposed Factors'!$J$3:$P$3,0),FALSE),IF('Query Result 1'!$Y286&lt;49,VLOOKUP("YA",ylfactors,MATCH(BO$7,'Proposed Factors'!$J$3:$P$3,0),FALSE),VLOOKUP("YB",ylfactors,MATCH(BO$7,'Proposed Factors'!$J$3:$P$3,0),FALSE)))</f>
        <v>0.76900000000000002</v>
      </c>
      <c r="BP286" s="15">
        <f>IF($Z286="NN",VLOOKUP("N",ylfactors,MATCH(BP$7,'Proposed Factors'!$J$3:$P$3,0),FALSE),IF('Query Result 1'!$Y286&lt;49,VLOOKUP("YA",ylfactors,MATCH(BP$7,'Proposed Factors'!$J$3:$P$3,0),FALSE),VLOOKUP("YB",ylfactors,MATCH(BP$7,'Proposed Factors'!$J$3:$P$3,0),FALSE)))</f>
        <v>0.95</v>
      </c>
      <c r="BQ286" s="15">
        <f>IF($Z286="NN",VLOOKUP("N",ylfactors,MATCH(BQ$7,'Proposed Factors'!$J$3:$P$3,0),FALSE),IF('Query Result 1'!$Y286&lt;49,VLOOKUP("YA",ylfactors,MATCH(BQ$7,'Proposed Factors'!$J$3:$P$3,0),FALSE),VLOOKUP("YB",ylfactors,MATCH(BQ$7,'Proposed Factors'!$J$3:$P$3,0),FALSE)))</f>
        <v>0.94299999999999995</v>
      </c>
      <c r="BR286" s="15">
        <f>IF($Z286="NN",VLOOKUP("N",ylfactors,MATCH(BR$7,'Proposed Factors'!$J$3:$P$3,0),FALSE),IF('Query Result 1'!$Y286&lt;49,VLOOKUP("YA",ylfactors,MATCH(BR$7,'Proposed Factors'!$J$3:$P$3,0),FALSE),VLOOKUP("YB",ylfactors,MATCH(BR$7,'Proposed Factors'!$J$3:$P$3,0),FALSE)))</f>
        <v>0.78800000000000003</v>
      </c>
      <c r="BS286" s="15"/>
      <c r="BT286" s="15" t="e">
        <f>IF($AA286="NN",1,IF($AA286="YY",VLOOKUP("YY",gsdfactors,MATCH(BT$7,'Proposed Factors'!$J$11:$P$11,0),FALSE),VLOOKUP(CONCATENATE($Z286,$AA286),gsdfactors,MATCH(BT$7,'Proposed Factors'!$J$11:$P$11,0),FALSE)))</f>
        <v>#N/A</v>
      </c>
      <c r="BU286" s="15" t="e">
        <f>IF($AA286="NN",1,IF($AA286="YY",VLOOKUP("YY",gsdfactors,MATCH(BU$7,'Proposed Factors'!$J$11:$P$11,0),FALSE),VLOOKUP(CONCATENATE($Z286,$AA286),gsdfactors,MATCH(BU$7,'Proposed Factors'!$J$11:$P$11,0),FALSE)))</f>
        <v>#N/A</v>
      </c>
      <c r="BV286" s="15" t="e">
        <f>IF($AA286="NN",1,IF($AA286="YY",VLOOKUP("YY",gsdfactors,MATCH(BV$7,'Proposed Factors'!$J$11:$P$11,0),FALSE),VLOOKUP(CONCATENATE($Z286,$AA286),gsdfactors,MATCH(BV$7,'Proposed Factors'!$J$11:$P$11,0),FALSE)))</f>
        <v>#N/A</v>
      </c>
      <c r="BW286" s="15" t="e">
        <f>IF($AA286="NN",1,IF($AA286="YY",VLOOKUP("YY",gsdfactors,MATCH(BW$7,'Proposed Factors'!$J$11:$P$11,0),FALSE),VLOOKUP(CONCATENATE($Z286,$AA286),gsdfactors,MATCH(BW$7,'Proposed Factors'!$J$11:$P$11,0),FALSE)))</f>
        <v>#N/A</v>
      </c>
      <c r="BX286" s="15" t="e">
        <f>IF($AA286="NN",1,IF($AA286="YY",VLOOKUP("YY",gsdfactors,MATCH(BX$7,'Proposed Factors'!$J$11:$P$11,0),FALSE),VLOOKUP(CONCATENATE($Z286,$AA286),gsdfactors,MATCH(BX$7,'Proposed Factors'!$J$11:$P$11,0),FALSE)))</f>
        <v>#N/A</v>
      </c>
      <c r="BZ286" s="55" t="e">
        <f t="shared" si="257"/>
        <v>#N/A</v>
      </c>
      <c r="CA286" s="55" t="e">
        <f t="shared" si="258"/>
        <v>#N/A</v>
      </c>
      <c r="CB286" s="55" t="e">
        <f t="shared" si="259"/>
        <v>#N/A</v>
      </c>
      <c r="CC286" s="55" t="e">
        <f t="shared" si="260"/>
        <v>#N/A</v>
      </c>
      <c r="CD286" s="55" t="e">
        <f t="shared" si="261"/>
        <v>#N/A</v>
      </c>
      <c r="CF286" s="55" t="e">
        <f t="shared" si="262"/>
        <v>#N/A</v>
      </c>
      <c r="CG286" s="55" t="e">
        <f t="shared" si="263"/>
        <v>#N/A</v>
      </c>
      <c r="CH286" s="55" t="e">
        <f t="shared" si="264"/>
        <v>#N/A</v>
      </c>
      <c r="CI286" s="55" t="e">
        <f t="shared" si="265"/>
        <v>#N/A</v>
      </c>
      <c r="CJ286" s="55" t="e">
        <f t="shared" si="266"/>
        <v>#N/A</v>
      </c>
      <c r="CL286" s="55" t="str">
        <f t="shared" si="267"/>
        <v>72MM</v>
      </c>
      <c r="CM286" s="58">
        <f t="shared" si="268"/>
        <v>7.0173509347489112E-4</v>
      </c>
      <c r="CN286" s="58">
        <f t="shared" si="269"/>
        <v>9.3585154348452878E-4</v>
      </c>
      <c r="CO286" s="58">
        <f t="shared" si="270"/>
        <v>7.3131607448734259E-4</v>
      </c>
      <c r="CP286" s="58">
        <f t="shared" si="271"/>
        <v>7.1151249072102249E-4</v>
      </c>
      <c r="CQ286" s="58">
        <f t="shared" si="272"/>
        <v>6.9911572916834998E-4</v>
      </c>
      <c r="CR286" s="5">
        <f t="shared" si="301"/>
        <v>1.1691464259416222</v>
      </c>
      <c r="CS286" s="5">
        <f t="shared" si="302"/>
        <v>1.1376031461380456</v>
      </c>
      <c r="CT286" s="5">
        <f t="shared" si="303"/>
        <v>0.99036978839559608</v>
      </c>
      <c r="CU286" s="5">
        <f t="shared" si="304"/>
        <v>1.1170685319898885</v>
      </c>
      <c r="CV286" s="5">
        <f t="shared" si="305"/>
        <v>1.0273394307650359</v>
      </c>
    </row>
    <row r="287" spans="1:100" x14ac:dyDescent="0.25">
      <c r="A287" s="174" t="str">
        <f t="shared" si="273"/>
        <v>NNNN</v>
      </c>
      <c r="B287" s="174" t="str">
        <f t="shared" si="274"/>
        <v>NNNN</v>
      </c>
      <c r="C287" s="29" t="str">
        <f t="shared" si="275"/>
        <v>NN</v>
      </c>
      <c r="D287" s="29" t="str">
        <f t="shared" si="276"/>
        <v>N</v>
      </c>
      <c r="E287" s="29" t="str">
        <f t="shared" si="251"/>
        <v>N</v>
      </c>
      <c r="F287" s="175" t="s">
        <v>5</v>
      </c>
      <c r="G287" s="175" t="s">
        <v>7</v>
      </c>
      <c r="H287" s="175" t="s">
        <v>7</v>
      </c>
      <c r="I287" s="176">
        <v>65</v>
      </c>
      <c r="J287" s="175" t="s">
        <v>5</v>
      </c>
      <c r="K287" s="175" t="s">
        <v>5</v>
      </c>
      <c r="L287" s="176">
        <v>1476</v>
      </c>
      <c r="M287" s="176">
        <v>1046</v>
      </c>
      <c r="N287" s="176">
        <v>1276</v>
      </c>
      <c r="O287" s="176">
        <v>1132</v>
      </c>
      <c r="P287" s="176">
        <v>1433</v>
      </c>
      <c r="Q287" s="1"/>
      <c r="R287" s="13" t="s">
        <v>496</v>
      </c>
      <c r="S287" s="35">
        <v>325</v>
      </c>
      <c r="T287" s="35">
        <v>221</v>
      </c>
      <c r="U287" s="35">
        <v>271</v>
      </c>
      <c r="V287" s="35">
        <v>249</v>
      </c>
      <c r="W287" s="35">
        <v>309</v>
      </c>
      <c r="X287" s="35"/>
      <c r="Y287" s="53">
        <f t="shared" si="277"/>
        <v>72</v>
      </c>
      <c r="Z287" s="52" t="str">
        <f t="shared" si="278"/>
        <v>MS</v>
      </c>
      <c r="AA287" s="52" t="str">
        <f t="shared" si="279"/>
        <v>MS</v>
      </c>
      <c r="AB287" s="1"/>
      <c r="AC287" s="128">
        <f t="shared" si="280"/>
        <v>9.0250852939984021E-5</v>
      </c>
      <c r="AD287" s="128">
        <f t="shared" si="281"/>
        <v>1.0584605481580392E-4</v>
      </c>
      <c r="AE287" s="128">
        <f t="shared" si="282"/>
        <v>8.673376638340037E-5</v>
      </c>
      <c r="AF287" s="128">
        <f t="shared" si="283"/>
        <v>8.2479799902017976E-5</v>
      </c>
      <c r="AG287" s="128">
        <f t="shared" si="284"/>
        <v>8.7602092584355282E-5</v>
      </c>
      <c r="AI287" s="129">
        <f t="shared" si="307"/>
        <v>1.262</v>
      </c>
      <c r="AJ287" s="51">
        <f t="shared" si="307"/>
        <v>1.216</v>
      </c>
      <c r="AK287" s="48">
        <f t="shared" si="307"/>
        <v>1.05</v>
      </c>
      <c r="AL287" s="51">
        <f t="shared" si="307"/>
        <v>1.1850000000000001</v>
      </c>
      <c r="AM287" s="49">
        <f t="shared" si="307"/>
        <v>1.08</v>
      </c>
      <c r="AN287" s="15"/>
      <c r="AO287" s="106">
        <f t="shared" si="252"/>
        <v>1.1691464259416222</v>
      </c>
      <c r="AP287" s="106">
        <f t="shared" si="253"/>
        <v>1.1376031461380456</v>
      </c>
      <c r="AQ287" s="106">
        <f t="shared" si="254"/>
        <v>0.99036978839559608</v>
      </c>
      <c r="AR287" s="106">
        <f t="shared" si="255"/>
        <v>1.1170685319898885</v>
      </c>
      <c r="AS287" s="106">
        <f t="shared" si="256"/>
        <v>1.0273394307650359</v>
      </c>
      <c r="AT287" s="15"/>
      <c r="AU287" s="106">
        <f t="shared" si="291"/>
        <v>0.16914642594162221</v>
      </c>
      <c r="AV287" s="106">
        <f t="shared" si="292"/>
        <v>0.13760314613804558</v>
      </c>
      <c r="AW287" s="106">
        <f t="shared" si="293"/>
        <v>-9.6302116044039154E-3</v>
      </c>
      <c r="AX287" s="106">
        <f t="shared" si="294"/>
        <v>0.11706853198988854</v>
      </c>
      <c r="AY287" s="106">
        <f t="shared" si="295"/>
        <v>2.7339430765035866E-2</v>
      </c>
      <c r="AZ287" s="15"/>
      <c r="BA287" s="106">
        <f t="shared" si="285"/>
        <v>0.16914642594162221</v>
      </c>
      <c r="BB287" s="106">
        <f t="shared" si="286"/>
        <v>0.13760314613804558</v>
      </c>
      <c r="BC287" s="106">
        <f t="shared" si="287"/>
        <v>-9.6302116044039154E-3</v>
      </c>
      <c r="BD287" s="107">
        <f t="shared" si="288"/>
        <v>0.11706853198988854</v>
      </c>
      <c r="BE287" s="106">
        <f t="shared" si="289"/>
        <v>2.7339430765035866E-2</v>
      </c>
      <c r="BF287" s="109"/>
      <c r="BG287" s="223" t="str">
        <f t="shared" si="290"/>
        <v>72XX</v>
      </c>
      <c r="BH287" s="106">
        <f t="shared" si="296"/>
        <v>1.1691464259416222</v>
      </c>
      <c r="BI287" s="106">
        <f t="shared" si="297"/>
        <v>1.1376031461380456</v>
      </c>
      <c r="BJ287" s="106">
        <f t="shared" si="298"/>
        <v>0.99036978839559608</v>
      </c>
      <c r="BK287" s="106">
        <f t="shared" si="299"/>
        <v>1.1170685319898885</v>
      </c>
      <c r="BL287" s="106">
        <f t="shared" si="300"/>
        <v>1.0273394307650359</v>
      </c>
      <c r="BM287" s="109"/>
      <c r="BN287" s="15">
        <f>IF($Z287="NN",VLOOKUP("N",ylfactors,MATCH(BN$7,'Proposed Factors'!$J$3:$P$3,0),FALSE),IF('Query Result 1'!$Y287&lt;49,VLOOKUP("YA",ylfactors,MATCH(BN$7,'Proposed Factors'!$J$3:$P$3,0),FALSE),VLOOKUP("YB",ylfactors,MATCH(BN$7,'Proposed Factors'!$J$3:$P$3,0),FALSE)))</f>
        <v>0.873</v>
      </c>
      <c r="BO287" s="15">
        <f>IF($Z287="NN",VLOOKUP("N",ylfactors,MATCH(BO$7,'Proposed Factors'!$J$3:$P$3,0),FALSE),IF('Query Result 1'!$Y287&lt;49,VLOOKUP("YA",ylfactors,MATCH(BO$7,'Proposed Factors'!$J$3:$P$3,0),FALSE),VLOOKUP("YB",ylfactors,MATCH(BO$7,'Proposed Factors'!$J$3:$P$3,0),FALSE)))</f>
        <v>0.76900000000000002</v>
      </c>
      <c r="BP287" s="15">
        <f>IF($Z287="NN",VLOOKUP("N",ylfactors,MATCH(BP$7,'Proposed Factors'!$J$3:$P$3,0),FALSE),IF('Query Result 1'!$Y287&lt;49,VLOOKUP("YA",ylfactors,MATCH(BP$7,'Proposed Factors'!$J$3:$P$3,0),FALSE),VLOOKUP("YB",ylfactors,MATCH(BP$7,'Proposed Factors'!$J$3:$P$3,0),FALSE)))</f>
        <v>0.95</v>
      </c>
      <c r="BQ287" s="15">
        <f>IF($Z287="NN",VLOOKUP("N",ylfactors,MATCH(BQ$7,'Proposed Factors'!$J$3:$P$3,0),FALSE),IF('Query Result 1'!$Y287&lt;49,VLOOKUP("YA",ylfactors,MATCH(BQ$7,'Proposed Factors'!$J$3:$P$3,0),FALSE),VLOOKUP("YB",ylfactors,MATCH(BQ$7,'Proposed Factors'!$J$3:$P$3,0),FALSE)))</f>
        <v>0.94299999999999995</v>
      </c>
      <c r="BR287" s="15">
        <f>IF($Z287="NN",VLOOKUP("N",ylfactors,MATCH(BR$7,'Proposed Factors'!$J$3:$P$3,0),FALSE),IF('Query Result 1'!$Y287&lt;49,VLOOKUP("YA",ylfactors,MATCH(BR$7,'Proposed Factors'!$J$3:$P$3,0),FALSE),VLOOKUP("YB",ylfactors,MATCH(BR$7,'Proposed Factors'!$J$3:$P$3,0),FALSE)))</f>
        <v>0.78800000000000003</v>
      </c>
      <c r="BS287" s="15"/>
      <c r="BT287" s="15" t="e">
        <f>IF($AA287="NN",1,IF($AA287="YY",VLOOKUP("YY",gsdfactors,MATCH(BT$7,'Proposed Factors'!$J$11:$P$11,0),FALSE),VLOOKUP(CONCATENATE($Z287,$AA287),gsdfactors,MATCH(BT$7,'Proposed Factors'!$J$11:$P$11,0),FALSE)))</f>
        <v>#N/A</v>
      </c>
      <c r="BU287" s="15" t="e">
        <f>IF($AA287="NN",1,IF($AA287="YY",VLOOKUP("YY",gsdfactors,MATCH(BU$7,'Proposed Factors'!$J$11:$P$11,0),FALSE),VLOOKUP(CONCATENATE($Z287,$AA287),gsdfactors,MATCH(BU$7,'Proposed Factors'!$J$11:$P$11,0),FALSE)))</f>
        <v>#N/A</v>
      </c>
      <c r="BV287" s="15" t="e">
        <f>IF($AA287="NN",1,IF($AA287="YY",VLOOKUP("YY",gsdfactors,MATCH(BV$7,'Proposed Factors'!$J$11:$P$11,0),FALSE),VLOOKUP(CONCATENATE($Z287,$AA287),gsdfactors,MATCH(BV$7,'Proposed Factors'!$J$11:$P$11,0),FALSE)))</f>
        <v>#N/A</v>
      </c>
      <c r="BW287" s="15" t="e">
        <f>IF($AA287="NN",1,IF($AA287="YY",VLOOKUP("YY",gsdfactors,MATCH(BW$7,'Proposed Factors'!$J$11:$P$11,0),FALSE),VLOOKUP(CONCATENATE($Z287,$AA287),gsdfactors,MATCH(BW$7,'Proposed Factors'!$J$11:$P$11,0),FALSE)))</f>
        <v>#N/A</v>
      </c>
      <c r="BX287" s="15" t="e">
        <f>IF($AA287="NN",1,IF($AA287="YY",VLOOKUP("YY",gsdfactors,MATCH(BX$7,'Proposed Factors'!$J$11:$P$11,0),FALSE),VLOOKUP(CONCATENATE($Z287,$AA287),gsdfactors,MATCH(BX$7,'Proposed Factors'!$J$11:$P$11,0),FALSE)))</f>
        <v>#N/A</v>
      </c>
      <c r="BZ287" s="55" t="e">
        <f t="shared" si="257"/>
        <v>#N/A</v>
      </c>
      <c r="CA287" s="55" t="e">
        <f t="shared" si="258"/>
        <v>#N/A</v>
      </c>
      <c r="CB287" s="55" t="e">
        <f t="shared" si="259"/>
        <v>#N/A</v>
      </c>
      <c r="CC287" s="55" t="e">
        <f t="shared" si="260"/>
        <v>#N/A</v>
      </c>
      <c r="CD287" s="55" t="e">
        <f t="shared" si="261"/>
        <v>#N/A</v>
      </c>
      <c r="CF287" s="55" t="e">
        <f t="shared" si="262"/>
        <v>#N/A</v>
      </c>
      <c r="CG287" s="55" t="e">
        <f t="shared" si="263"/>
        <v>#N/A</v>
      </c>
      <c r="CH287" s="55" t="e">
        <f t="shared" si="264"/>
        <v>#N/A</v>
      </c>
      <c r="CI287" s="55" t="e">
        <f t="shared" si="265"/>
        <v>#N/A</v>
      </c>
      <c r="CJ287" s="55" t="e">
        <f t="shared" si="266"/>
        <v>#N/A</v>
      </c>
      <c r="CL287" s="55" t="str">
        <f t="shared" si="267"/>
        <v>72MS</v>
      </c>
      <c r="CM287" s="58">
        <f t="shared" si="268"/>
        <v>9.0250852939984021E-5</v>
      </c>
      <c r="CN287" s="58">
        <f t="shared" si="269"/>
        <v>1.0584605481580392E-4</v>
      </c>
      <c r="CO287" s="58">
        <f t="shared" si="270"/>
        <v>8.673376638340037E-5</v>
      </c>
      <c r="CP287" s="58">
        <f t="shared" si="271"/>
        <v>8.2479799902017976E-5</v>
      </c>
      <c r="CQ287" s="58">
        <f t="shared" si="272"/>
        <v>8.7602092584355282E-5</v>
      </c>
      <c r="CR287" s="5">
        <f t="shared" si="301"/>
        <v>1.1691464259416222</v>
      </c>
      <c r="CS287" s="5">
        <f t="shared" si="302"/>
        <v>1.1376031461380456</v>
      </c>
      <c r="CT287" s="5">
        <f t="shared" si="303"/>
        <v>0.99036978839559608</v>
      </c>
      <c r="CU287" s="5">
        <f t="shared" si="304"/>
        <v>1.1170685319898885</v>
      </c>
      <c r="CV287" s="5">
        <f t="shared" si="305"/>
        <v>1.0273394307650359</v>
      </c>
    </row>
    <row r="288" spans="1:100" x14ac:dyDescent="0.25">
      <c r="A288" s="174" t="str">
        <f t="shared" si="273"/>
        <v>NNNN</v>
      </c>
      <c r="B288" s="174" t="str">
        <f t="shared" si="274"/>
        <v>NNNN</v>
      </c>
      <c r="C288" s="29" t="str">
        <f t="shared" si="275"/>
        <v>NN</v>
      </c>
      <c r="D288" s="29" t="str">
        <f t="shared" si="276"/>
        <v>N</v>
      </c>
      <c r="E288" s="29" t="str">
        <f t="shared" si="251"/>
        <v>N</v>
      </c>
      <c r="F288" s="175" t="s">
        <v>5</v>
      </c>
      <c r="G288" s="175" t="s">
        <v>7</v>
      </c>
      <c r="H288" s="175" t="s">
        <v>7</v>
      </c>
      <c r="I288" s="176">
        <v>66</v>
      </c>
      <c r="J288" s="175" t="s">
        <v>5</v>
      </c>
      <c r="K288" s="175" t="s">
        <v>5</v>
      </c>
      <c r="L288" s="176">
        <v>1245</v>
      </c>
      <c r="M288" s="176">
        <v>893</v>
      </c>
      <c r="N288" s="176">
        <v>1071</v>
      </c>
      <c r="O288" s="176">
        <v>947</v>
      </c>
      <c r="P288" s="176">
        <v>1213</v>
      </c>
      <c r="Q288" s="1"/>
      <c r="R288" s="13" t="s">
        <v>245</v>
      </c>
      <c r="S288" s="35">
        <v>1749</v>
      </c>
      <c r="T288" s="35">
        <v>1403</v>
      </c>
      <c r="U288" s="35">
        <v>1642</v>
      </c>
      <c r="V288" s="35">
        <v>1540</v>
      </c>
      <c r="W288" s="35">
        <v>1724</v>
      </c>
      <c r="X288" s="35"/>
      <c r="Y288" s="53">
        <f t="shared" si="277"/>
        <v>73</v>
      </c>
      <c r="Z288" s="52" t="str">
        <f t="shared" si="278"/>
        <v>FM</v>
      </c>
      <c r="AA288" s="52" t="str">
        <f t="shared" si="279"/>
        <v>FM</v>
      </c>
      <c r="AB288" s="1"/>
      <c r="AC288" s="128">
        <f t="shared" si="280"/>
        <v>4.8568843628317551E-4</v>
      </c>
      <c r="AD288" s="128">
        <f t="shared" si="281"/>
        <v>6.7195481858177777E-4</v>
      </c>
      <c r="AE288" s="128">
        <f t="shared" si="282"/>
        <v>5.2552341107580595E-4</v>
      </c>
      <c r="AF288" s="128">
        <f t="shared" si="283"/>
        <v>5.1011603152252083E-4</v>
      </c>
      <c r="AG288" s="128">
        <f t="shared" si="284"/>
        <v>4.887573061987978E-4</v>
      </c>
      <c r="AI288" s="129">
        <f t="shared" ref="AI288:AM297" si="308">IFERROR(IF($Z288="NN",VLOOKUP(CONCATENATE(AI$7,"NNXXX"),bdfactors,8,FALSE),VLOOKUP(CONCATENATE(AI$7,$Y288,$Z288),bdfactors,8,FALSE)),VLOOKUP(CONCATENATE(AI$7,$Y288,"XX"),bdfactors,8,FALSE))</f>
        <v>1.262</v>
      </c>
      <c r="AJ288" s="51">
        <f t="shared" si="308"/>
        <v>1.222</v>
      </c>
      <c r="AK288" s="48">
        <f t="shared" si="308"/>
        <v>1.0640000000000001</v>
      </c>
      <c r="AL288" s="51">
        <f t="shared" si="308"/>
        <v>1.1859999999999999</v>
      </c>
      <c r="AM288" s="49">
        <f t="shared" si="308"/>
        <v>1.091</v>
      </c>
      <c r="AN288" s="15"/>
      <c r="AO288" s="106">
        <f t="shared" si="252"/>
        <v>1.1691464259416222</v>
      </c>
      <c r="AP288" s="106">
        <f t="shared" si="253"/>
        <v>1.1432163195564899</v>
      </c>
      <c r="AQ288" s="106">
        <f t="shared" si="254"/>
        <v>1.0035747189075375</v>
      </c>
      <c r="AR288" s="106">
        <f t="shared" si="255"/>
        <v>1.1180112058565466</v>
      </c>
      <c r="AS288" s="106">
        <f t="shared" si="256"/>
        <v>1.0378030731154204</v>
      </c>
      <c r="AT288" s="15"/>
      <c r="AU288" s="106">
        <f t="shared" si="291"/>
        <v>0.16914642594162221</v>
      </c>
      <c r="AV288" s="106">
        <f t="shared" si="292"/>
        <v>0.14321631955648995</v>
      </c>
      <c r="AW288" s="106">
        <f t="shared" si="293"/>
        <v>3.5747189075374664E-3</v>
      </c>
      <c r="AX288" s="106">
        <f t="shared" si="294"/>
        <v>0.11801120585654656</v>
      </c>
      <c r="AY288" s="106">
        <f t="shared" si="295"/>
        <v>3.7803073115420416E-2</v>
      </c>
      <c r="AZ288" s="15"/>
      <c r="BA288" s="106">
        <f t="shared" si="285"/>
        <v>0.16914642594162221</v>
      </c>
      <c r="BB288" s="106">
        <f t="shared" si="286"/>
        <v>0.14321631955648995</v>
      </c>
      <c r="BC288" s="106">
        <f t="shared" si="287"/>
        <v>3.5747189075374664E-3</v>
      </c>
      <c r="BD288" s="107">
        <f t="shared" si="288"/>
        <v>0.11801120585654656</v>
      </c>
      <c r="BE288" s="106">
        <f t="shared" si="289"/>
        <v>3.7803073115420416E-2</v>
      </c>
      <c r="BF288" s="109"/>
      <c r="BG288" s="223" t="str">
        <f t="shared" si="290"/>
        <v>73XX</v>
      </c>
      <c r="BH288" s="106">
        <f t="shared" si="296"/>
        <v>1.1691464259416222</v>
      </c>
      <c r="BI288" s="106">
        <f t="shared" si="297"/>
        <v>1.1432163195564899</v>
      </c>
      <c r="BJ288" s="106">
        <f t="shared" si="298"/>
        <v>1.0035747189075375</v>
      </c>
      <c r="BK288" s="106">
        <f t="shared" si="299"/>
        <v>1.1180112058565466</v>
      </c>
      <c r="BL288" s="106">
        <f t="shared" si="300"/>
        <v>1.0378030731154204</v>
      </c>
      <c r="BM288" s="109"/>
      <c r="BN288" s="15">
        <f>IF($Z288="NN",VLOOKUP("N",ylfactors,MATCH(BN$7,'Proposed Factors'!$J$3:$P$3,0),FALSE),IF('Query Result 1'!$Y288&lt;49,VLOOKUP("YA",ylfactors,MATCH(BN$7,'Proposed Factors'!$J$3:$P$3,0),FALSE),VLOOKUP("YB",ylfactors,MATCH(BN$7,'Proposed Factors'!$J$3:$P$3,0),FALSE)))</f>
        <v>0.873</v>
      </c>
      <c r="BO288" s="15">
        <f>IF($Z288="NN",VLOOKUP("N",ylfactors,MATCH(BO$7,'Proposed Factors'!$J$3:$P$3,0),FALSE),IF('Query Result 1'!$Y288&lt;49,VLOOKUP("YA",ylfactors,MATCH(BO$7,'Proposed Factors'!$J$3:$P$3,0),FALSE),VLOOKUP("YB",ylfactors,MATCH(BO$7,'Proposed Factors'!$J$3:$P$3,0),FALSE)))</f>
        <v>0.76900000000000002</v>
      </c>
      <c r="BP288" s="15">
        <f>IF($Z288="NN",VLOOKUP("N",ylfactors,MATCH(BP$7,'Proposed Factors'!$J$3:$P$3,0),FALSE),IF('Query Result 1'!$Y288&lt;49,VLOOKUP("YA",ylfactors,MATCH(BP$7,'Proposed Factors'!$J$3:$P$3,0),FALSE),VLOOKUP("YB",ylfactors,MATCH(BP$7,'Proposed Factors'!$J$3:$P$3,0),FALSE)))</f>
        <v>0.95</v>
      </c>
      <c r="BQ288" s="15">
        <f>IF($Z288="NN",VLOOKUP("N",ylfactors,MATCH(BQ$7,'Proposed Factors'!$J$3:$P$3,0),FALSE),IF('Query Result 1'!$Y288&lt;49,VLOOKUP("YA",ylfactors,MATCH(BQ$7,'Proposed Factors'!$J$3:$P$3,0),FALSE),VLOOKUP("YB",ylfactors,MATCH(BQ$7,'Proposed Factors'!$J$3:$P$3,0),FALSE)))</f>
        <v>0.94299999999999995</v>
      </c>
      <c r="BR288" s="15">
        <f>IF($Z288="NN",VLOOKUP("N",ylfactors,MATCH(BR$7,'Proposed Factors'!$J$3:$P$3,0),FALSE),IF('Query Result 1'!$Y288&lt;49,VLOOKUP("YA",ylfactors,MATCH(BR$7,'Proposed Factors'!$J$3:$P$3,0),FALSE),VLOOKUP("YB",ylfactors,MATCH(BR$7,'Proposed Factors'!$J$3:$P$3,0),FALSE)))</f>
        <v>0.78800000000000003</v>
      </c>
      <c r="BS288" s="15"/>
      <c r="BT288" s="15" t="e">
        <f>IF($AA288="NN",1,IF($AA288="YY",VLOOKUP("YY",gsdfactors,MATCH(BT$7,'Proposed Factors'!$J$11:$P$11,0),FALSE),VLOOKUP(CONCATENATE($Z288,$AA288),gsdfactors,MATCH(BT$7,'Proposed Factors'!$J$11:$P$11,0),FALSE)))</f>
        <v>#N/A</v>
      </c>
      <c r="BU288" s="15" t="e">
        <f>IF($AA288="NN",1,IF($AA288="YY",VLOOKUP("YY",gsdfactors,MATCH(BU$7,'Proposed Factors'!$J$11:$P$11,0),FALSE),VLOOKUP(CONCATENATE($Z288,$AA288),gsdfactors,MATCH(BU$7,'Proposed Factors'!$J$11:$P$11,0),FALSE)))</f>
        <v>#N/A</v>
      </c>
      <c r="BV288" s="15" t="e">
        <f>IF($AA288="NN",1,IF($AA288="YY",VLOOKUP("YY",gsdfactors,MATCH(BV$7,'Proposed Factors'!$J$11:$P$11,0),FALSE),VLOOKUP(CONCATENATE($Z288,$AA288),gsdfactors,MATCH(BV$7,'Proposed Factors'!$J$11:$P$11,0),FALSE)))</f>
        <v>#N/A</v>
      </c>
      <c r="BW288" s="15" t="e">
        <f>IF($AA288="NN",1,IF($AA288="YY",VLOOKUP("YY",gsdfactors,MATCH(BW$7,'Proposed Factors'!$J$11:$P$11,0),FALSE),VLOOKUP(CONCATENATE($Z288,$AA288),gsdfactors,MATCH(BW$7,'Proposed Factors'!$J$11:$P$11,0),FALSE)))</f>
        <v>#N/A</v>
      </c>
      <c r="BX288" s="15" t="e">
        <f>IF($AA288="NN",1,IF($AA288="YY",VLOOKUP("YY",gsdfactors,MATCH(BX$7,'Proposed Factors'!$J$11:$P$11,0),FALSE),VLOOKUP(CONCATENATE($Z288,$AA288),gsdfactors,MATCH(BX$7,'Proposed Factors'!$J$11:$P$11,0),FALSE)))</f>
        <v>#N/A</v>
      </c>
      <c r="BZ288" s="55" t="e">
        <f t="shared" si="257"/>
        <v>#N/A</v>
      </c>
      <c r="CA288" s="55" t="e">
        <f t="shared" si="258"/>
        <v>#N/A</v>
      </c>
      <c r="CB288" s="55" t="e">
        <f t="shared" si="259"/>
        <v>#N/A</v>
      </c>
      <c r="CC288" s="55" t="e">
        <f t="shared" si="260"/>
        <v>#N/A</v>
      </c>
      <c r="CD288" s="55" t="e">
        <f t="shared" si="261"/>
        <v>#N/A</v>
      </c>
      <c r="CF288" s="55" t="e">
        <f t="shared" si="262"/>
        <v>#N/A</v>
      </c>
      <c r="CG288" s="55" t="e">
        <f t="shared" si="263"/>
        <v>#N/A</v>
      </c>
      <c r="CH288" s="55" t="e">
        <f t="shared" si="264"/>
        <v>#N/A</v>
      </c>
      <c r="CI288" s="55" t="e">
        <f t="shared" si="265"/>
        <v>#N/A</v>
      </c>
      <c r="CJ288" s="55" t="e">
        <f t="shared" si="266"/>
        <v>#N/A</v>
      </c>
      <c r="CL288" s="55" t="str">
        <f t="shared" si="267"/>
        <v>73FM</v>
      </c>
      <c r="CM288" s="58">
        <f t="shared" si="268"/>
        <v>4.8568843628317551E-4</v>
      </c>
      <c r="CN288" s="58">
        <f t="shared" si="269"/>
        <v>6.7195481858177777E-4</v>
      </c>
      <c r="CO288" s="58">
        <f t="shared" si="270"/>
        <v>5.2552341107580595E-4</v>
      </c>
      <c r="CP288" s="58">
        <f t="shared" si="271"/>
        <v>5.1011603152252083E-4</v>
      </c>
      <c r="CQ288" s="58">
        <f t="shared" si="272"/>
        <v>4.887573061987978E-4</v>
      </c>
      <c r="CR288" s="5">
        <f t="shared" si="301"/>
        <v>1.1691464259416222</v>
      </c>
      <c r="CS288" s="5">
        <f t="shared" si="302"/>
        <v>1.1432163195564899</v>
      </c>
      <c r="CT288" s="5">
        <f t="shared" si="303"/>
        <v>1.0035747189075375</v>
      </c>
      <c r="CU288" s="5">
        <f t="shared" si="304"/>
        <v>1.1180112058565466</v>
      </c>
      <c r="CV288" s="5">
        <f t="shared" si="305"/>
        <v>1.0378030731154204</v>
      </c>
    </row>
    <row r="289" spans="1:100" x14ac:dyDescent="0.25">
      <c r="A289" s="174" t="str">
        <f t="shared" si="273"/>
        <v>NNNN</v>
      </c>
      <c r="B289" s="174" t="str">
        <f t="shared" si="274"/>
        <v>NNNN</v>
      </c>
      <c r="C289" s="29" t="str">
        <f t="shared" si="275"/>
        <v>NN</v>
      </c>
      <c r="D289" s="29" t="str">
        <f t="shared" si="276"/>
        <v>N</v>
      </c>
      <c r="E289" s="29" t="str">
        <f t="shared" si="251"/>
        <v>N</v>
      </c>
      <c r="F289" s="175" t="s">
        <v>5</v>
      </c>
      <c r="G289" s="175" t="s">
        <v>7</v>
      </c>
      <c r="H289" s="175" t="s">
        <v>7</v>
      </c>
      <c r="I289" s="176">
        <v>67</v>
      </c>
      <c r="J289" s="175" t="s">
        <v>5</v>
      </c>
      <c r="K289" s="175" t="s">
        <v>5</v>
      </c>
      <c r="L289" s="176">
        <v>1114</v>
      </c>
      <c r="M289" s="176">
        <v>823</v>
      </c>
      <c r="N289" s="176">
        <v>982</v>
      </c>
      <c r="O289" s="176">
        <v>828</v>
      </c>
      <c r="P289" s="176">
        <v>1077</v>
      </c>
      <c r="Q289" s="1"/>
      <c r="R289" s="13" t="s">
        <v>329</v>
      </c>
      <c r="S289" s="35">
        <v>395</v>
      </c>
      <c r="T289" s="35">
        <v>293</v>
      </c>
      <c r="U289" s="35">
        <v>356</v>
      </c>
      <c r="V289" s="35">
        <v>330</v>
      </c>
      <c r="W289" s="35">
        <v>388</v>
      </c>
      <c r="X289" s="35"/>
      <c r="Y289" s="53">
        <f t="shared" si="277"/>
        <v>73</v>
      </c>
      <c r="Z289" s="52" t="str">
        <f t="shared" si="278"/>
        <v>FS</v>
      </c>
      <c r="AA289" s="52" t="str">
        <f t="shared" si="279"/>
        <v>FS</v>
      </c>
      <c r="AB289" s="1"/>
      <c r="AC289" s="128">
        <f t="shared" si="280"/>
        <v>1.0968949818859595E-4</v>
      </c>
      <c r="AD289" s="128">
        <f t="shared" si="281"/>
        <v>1.4032983738022873E-4</v>
      </c>
      <c r="AE289" s="128">
        <f t="shared" si="282"/>
        <v>1.1393808425273259E-4</v>
      </c>
      <c r="AF289" s="128">
        <f t="shared" si="283"/>
        <v>1.0931057818339731E-4</v>
      </c>
      <c r="AG289" s="128">
        <f t="shared" si="284"/>
        <v>1.0999874408650438E-4</v>
      </c>
      <c r="AI289" s="129">
        <f t="shared" si="308"/>
        <v>1.262</v>
      </c>
      <c r="AJ289" s="51">
        <f t="shared" si="308"/>
        <v>1.222</v>
      </c>
      <c r="AK289" s="48">
        <f t="shared" si="308"/>
        <v>1.0640000000000001</v>
      </c>
      <c r="AL289" s="51">
        <f t="shared" si="308"/>
        <v>1.1859999999999999</v>
      </c>
      <c r="AM289" s="49">
        <f t="shared" si="308"/>
        <v>1.091</v>
      </c>
      <c r="AN289" s="15"/>
      <c r="AO289" s="106">
        <f t="shared" si="252"/>
        <v>1.1691464259416222</v>
      </c>
      <c r="AP289" s="106">
        <f t="shared" si="253"/>
        <v>1.1432163195564899</v>
      </c>
      <c r="AQ289" s="106">
        <f t="shared" si="254"/>
        <v>1.0035747189075375</v>
      </c>
      <c r="AR289" s="106">
        <f t="shared" si="255"/>
        <v>1.1180112058565466</v>
      </c>
      <c r="AS289" s="106">
        <f t="shared" si="256"/>
        <v>1.0378030731154204</v>
      </c>
      <c r="AT289" s="15"/>
      <c r="AU289" s="106">
        <f t="shared" si="291"/>
        <v>0.16914642594162221</v>
      </c>
      <c r="AV289" s="106">
        <f t="shared" si="292"/>
        <v>0.14321631955648995</v>
      </c>
      <c r="AW289" s="106">
        <f t="shared" si="293"/>
        <v>3.5747189075374664E-3</v>
      </c>
      <c r="AX289" s="106">
        <f t="shared" si="294"/>
        <v>0.11801120585654656</v>
      </c>
      <c r="AY289" s="106">
        <f t="shared" si="295"/>
        <v>3.7803073115420416E-2</v>
      </c>
      <c r="AZ289" s="15"/>
      <c r="BA289" s="106">
        <f t="shared" si="285"/>
        <v>0.16914642594162221</v>
      </c>
      <c r="BB289" s="106">
        <f t="shared" si="286"/>
        <v>0.14321631955648995</v>
      </c>
      <c r="BC289" s="106">
        <f t="shared" si="287"/>
        <v>3.5747189075374664E-3</v>
      </c>
      <c r="BD289" s="107">
        <f t="shared" si="288"/>
        <v>0.11801120585654656</v>
      </c>
      <c r="BE289" s="106">
        <f t="shared" si="289"/>
        <v>3.7803073115420416E-2</v>
      </c>
      <c r="BF289" s="109"/>
      <c r="BG289" s="223" t="str">
        <f t="shared" si="290"/>
        <v>73XX</v>
      </c>
      <c r="BH289" s="106">
        <f t="shared" si="296"/>
        <v>1.1691464259416222</v>
      </c>
      <c r="BI289" s="106">
        <f t="shared" si="297"/>
        <v>1.1432163195564899</v>
      </c>
      <c r="BJ289" s="106">
        <f t="shared" si="298"/>
        <v>1.0035747189075375</v>
      </c>
      <c r="BK289" s="106">
        <f t="shared" si="299"/>
        <v>1.1180112058565466</v>
      </c>
      <c r="BL289" s="106">
        <f t="shared" si="300"/>
        <v>1.0378030731154204</v>
      </c>
      <c r="BM289" s="109"/>
      <c r="BN289" s="15">
        <f>IF($Z289="NN",VLOOKUP("N",ylfactors,MATCH(BN$7,'Proposed Factors'!$J$3:$P$3,0),FALSE),IF('Query Result 1'!$Y289&lt;49,VLOOKUP("YA",ylfactors,MATCH(BN$7,'Proposed Factors'!$J$3:$P$3,0),FALSE),VLOOKUP("YB",ylfactors,MATCH(BN$7,'Proposed Factors'!$J$3:$P$3,0),FALSE)))</f>
        <v>0.873</v>
      </c>
      <c r="BO289" s="15">
        <f>IF($Z289="NN",VLOOKUP("N",ylfactors,MATCH(BO$7,'Proposed Factors'!$J$3:$P$3,0),FALSE),IF('Query Result 1'!$Y289&lt;49,VLOOKUP("YA",ylfactors,MATCH(BO$7,'Proposed Factors'!$J$3:$P$3,0),FALSE),VLOOKUP("YB",ylfactors,MATCH(BO$7,'Proposed Factors'!$J$3:$P$3,0),FALSE)))</f>
        <v>0.76900000000000002</v>
      </c>
      <c r="BP289" s="15">
        <f>IF($Z289="NN",VLOOKUP("N",ylfactors,MATCH(BP$7,'Proposed Factors'!$J$3:$P$3,0),FALSE),IF('Query Result 1'!$Y289&lt;49,VLOOKUP("YA",ylfactors,MATCH(BP$7,'Proposed Factors'!$J$3:$P$3,0),FALSE),VLOOKUP("YB",ylfactors,MATCH(BP$7,'Proposed Factors'!$J$3:$P$3,0),FALSE)))</f>
        <v>0.95</v>
      </c>
      <c r="BQ289" s="15">
        <f>IF($Z289="NN",VLOOKUP("N",ylfactors,MATCH(BQ$7,'Proposed Factors'!$J$3:$P$3,0),FALSE),IF('Query Result 1'!$Y289&lt;49,VLOOKUP("YA",ylfactors,MATCH(BQ$7,'Proposed Factors'!$J$3:$P$3,0),FALSE),VLOOKUP("YB",ylfactors,MATCH(BQ$7,'Proposed Factors'!$J$3:$P$3,0),FALSE)))</f>
        <v>0.94299999999999995</v>
      </c>
      <c r="BR289" s="15">
        <f>IF($Z289="NN",VLOOKUP("N",ylfactors,MATCH(BR$7,'Proposed Factors'!$J$3:$P$3,0),FALSE),IF('Query Result 1'!$Y289&lt;49,VLOOKUP("YA",ylfactors,MATCH(BR$7,'Proposed Factors'!$J$3:$P$3,0),FALSE),VLOOKUP("YB",ylfactors,MATCH(BR$7,'Proposed Factors'!$J$3:$P$3,0),FALSE)))</f>
        <v>0.78800000000000003</v>
      </c>
      <c r="BS289" s="15"/>
      <c r="BT289" s="15" t="e">
        <f>IF($AA289="NN",1,IF($AA289="YY",VLOOKUP("YY",gsdfactors,MATCH(BT$7,'Proposed Factors'!$J$11:$P$11,0),FALSE),VLOOKUP(CONCATENATE($Z289,$AA289),gsdfactors,MATCH(BT$7,'Proposed Factors'!$J$11:$P$11,0),FALSE)))</f>
        <v>#N/A</v>
      </c>
      <c r="BU289" s="15" t="e">
        <f>IF($AA289="NN",1,IF($AA289="YY",VLOOKUP("YY",gsdfactors,MATCH(BU$7,'Proposed Factors'!$J$11:$P$11,0),FALSE),VLOOKUP(CONCATENATE($Z289,$AA289),gsdfactors,MATCH(BU$7,'Proposed Factors'!$J$11:$P$11,0),FALSE)))</f>
        <v>#N/A</v>
      </c>
      <c r="BV289" s="15" t="e">
        <f>IF($AA289="NN",1,IF($AA289="YY",VLOOKUP("YY",gsdfactors,MATCH(BV$7,'Proposed Factors'!$J$11:$P$11,0),FALSE),VLOOKUP(CONCATENATE($Z289,$AA289),gsdfactors,MATCH(BV$7,'Proposed Factors'!$J$11:$P$11,0),FALSE)))</f>
        <v>#N/A</v>
      </c>
      <c r="BW289" s="15" t="e">
        <f>IF($AA289="NN",1,IF($AA289="YY",VLOOKUP("YY",gsdfactors,MATCH(BW$7,'Proposed Factors'!$J$11:$P$11,0),FALSE),VLOOKUP(CONCATENATE($Z289,$AA289),gsdfactors,MATCH(BW$7,'Proposed Factors'!$J$11:$P$11,0),FALSE)))</f>
        <v>#N/A</v>
      </c>
      <c r="BX289" s="15" t="e">
        <f>IF($AA289="NN",1,IF($AA289="YY",VLOOKUP("YY",gsdfactors,MATCH(BX$7,'Proposed Factors'!$J$11:$P$11,0),FALSE),VLOOKUP(CONCATENATE($Z289,$AA289),gsdfactors,MATCH(BX$7,'Proposed Factors'!$J$11:$P$11,0),FALSE)))</f>
        <v>#N/A</v>
      </c>
      <c r="BZ289" s="55" t="e">
        <f t="shared" si="257"/>
        <v>#N/A</v>
      </c>
      <c r="CA289" s="55" t="e">
        <f t="shared" si="258"/>
        <v>#N/A</v>
      </c>
      <c r="CB289" s="55" t="e">
        <f t="shared" si="259"/>
        <v>#N/A</v>
      </c>
      <c r="CC289" s="55" t="e">
        <f t="shared" si="260"/>
        <v>#N/A</v>
      </c>
      <c r="CD289" s="55" t="e">
        <f t="shared" si="261"/>
        <v>#N/A</v>
      </c>
      <c r="CF289" s="55" t="e">
        <f t="shared" si="262"/>
        <v>#N/A</v>
      </c>
      <c r="CG289" s="55" t="e">
        <f t="shared" si="263"/>
        <v>#N/A</v>
      </c>
      <c r="CH289" s="55" t="e">
        <f t="shared" si="264"/>
        <v>#N/A</v>
      </c>
      <c r="CI289" s="55" t="e">
        <f t="shared" si="265"/>
        <v>#N/A</v>
      </c>
      <c r="CJ289" s="55" t="e">
        <f t="shared" si="266"/>
        <v>#N/A</v>
      </c>
      <c r="CL289" s="55" t="str">
        <f t="shared" si="267"/>
        <v>73FS</v>
      </c>
      <c r="CM289" s="58">
        <f t="shared" si="268"/>
        <v>1.0968949818859595E-4</v>
      </c>
      <c r="CN289" s="58">
        <f t="shared" si="269"/>
        <v>1.4032983738022873E-4</v>
      </c>
      <c r="CO289" s="58">
        <f t="shared" si="270"/>
        <v>1.1393808425273259E-4</v>
      </c>
      <c r="CP289" s="58">
        <f t="shared" si="271"/>
        <v>1.0931057818339731E-4</v>
      </c>
      <c r="CQ289" s="58">
        <f t="shared" si="272"/>
        <v>1.0999874408650438E-4</v>
      </c>
      <c r="CR289" s="5">
        <f t="shared" si="301"/>
        <v>1.1691464259416222</v>
      </c>
      <c r="CS289" s="5">
        <f t="shared" si="302"/>
        <v>1.1432163195564899</v>
      </c>
      <c r="CT289" s="5">
        <f t="shared" si="303"/>
        <v>1.0035747189075375</v>
      </c>
      <c r="CU289" s="5">
        <f t="shared" si="304"/>
        <v>1.1180112058565466</v>
      </c>
      <c r="CV289" s="5">
        <f t="shared" si="305"/>
        <v>1.0378030731154204</v>
      </c>
    </row>
    <row r="290" spans="1:100" x14ac:dyDescent="0.25">
      <c r="A290" s="174" t="str">
        <f t="shared" si="273"/>
        <v>NNNN</v>
      </c>
      <c r="B290" s="174" t="str">
        <f t="shared" si="274"/>
        <v>NNNN</v>
      </c>
      <c r="C290" s="29" t="str">
        <f t="shared" si="275"/>
        <v>NN</v>
      </c>
      <c r="D290" s="29" t="str">
        <f t="shared" si="276"/>
        <v>N</v>
      </c>
      <c r="E290" s="29" t="str">
        <f t="shared" si="251"/>
        <v>N</v>
      </c>
      <c r="F290" s="175" t="s">
        <v>5</v>
      </c>
      <c r="G290" s="175" t="s">
        <v>7</v>
      </c>
      <c r="H290" s="175" t="s">
        <v>7</v>
      </c>
      <c r="I290" s="176">
        <v>68</v>
      </c>
      <c r="J290" s="175" t="s">
        <v>5</v>
      </c>
      <c r="K290" s="175" t="s">
        <v>5</v>
      </c>
      <c r="L290" s="176">
        <v>915</v>
      </c>
      <c r="M290" s="176">
        <v>668</v>
      </c>
      <c r="N290" s="176">
        <v>803</v>
      </c>
      <c r="O290" s="176">
        <v>681</v>
      </c>
      <c r="P290" s="176">
        <v>892</v>
      </c>
      <c r="Q290" s="1"/>
      <c r="R290" s="13" t="s">
        <v>413</v>
      </c>
      <c r="S290" s="35">
        <v>2016</v>
      </c>
      <c r="T290" s="35">
        <v>1533</v>
      </c>
      <c r="U290" s="35">
        <v>1830</v>
      </c>
      <c r="V290" s="35">
        <v>1707</v>
      </c>
      <c r="W290" s="35">
        <v>1957</v>
      </c>
      <c r="X290" s="35"/>
      <c r="Y290" s="53">
        <f t="shared" si="277"/>
        <v>73</v>
      </c>
      <c r="Z290" s="52" t="str">
        <f t="shared" si="278"/>
        <v>MM</v>
      </c>
      <c r="AA290" s="52" t="str">
        <f t="shared" si="279"/>
        <v>MM</v>
      </c>
      <c r="AB290" s="1"/>
      <c r="AC290" s="128">
        <f t="shared" si="280"/>
        <v>5.598329831600239E-4</v>
      </c>
      <c r="AD290" s="128">
        <f t="shared" si="281"/>
        <v>7.3421720376754484E-4</v>
      </c>
      <c r="AE290" s="128">
        <f t="shared" si="282"/>
        <v>5.856929611867996E-4</v>
      </c>
      <c r="AF290" s="128">
        <f t="shared" si="283"/>
        <v>5.6543380896684615E-4</v>
      </c>
      <c r="AG290" s="128">
        <f t="shared" si="284"/>
        <v>5.5481325303425016E-4</v>
      </c>
      <c r="AI290" s="129">
        <f t="shared" si="308"/>
        <v>1.262</v>
      </c>
      <c r="AJ290" s="51">
        <f t="shared" si="308"/>
        <v>1.222</v>
      </c>
      <c r="AK290" s="48">
        <f t="shared" si="308"/>
        <v>1.0640000000000001</v>
      </c>
      <c r="AL290" s="51">
        <f t="shared" si="308"/>
        <v>1.1859999999999999</v>
      </c>
      <c r="AM290" s="49">
        <f t="shared" si="308"/>
        <v>1.091</v>
      </c>
      <c r="AN290" s="15"/>
      <c r="AO290" s="106">
        <f t="shared" si="252"/>
        <v>1.1691464259416222</v>
      </c>
      <c r="AP290" s="106">
        <f t="shared" si="253"/>
        <v>1.1432163195564899</v>
      </c>
      <c r="AQ290" s="106">
        <f t="shared" si="254"/>
        <v>1.0035747189075375</v>
      </c>
      <c r="AR290" s="106">
        <f t="shared" si="255"/>
        <v>1.1180112058565466</v>
      </c>
      <c r="AS290" s="106">
        <f t="shared" si="256"/>
        <v>1.0378030731154204</v>
      </c>
      <c r="AT290" s="15"/>
      <c r="AU290" s="106">
        <f t="shared" si="291"/>
        <v>0.16914642594162221</v>
      </c>
      <c r="AV290" s="106">
        <f t="shared" si="292"/>
        <v>0.14321631955648995</v>
      </c>
      <c r="AW290" s="106">
        <f t="shared" si="293"/>
        <v>3.5747189075374664E-3</v>
      </c>
      <c r="AX290" s="106">
        <f t="shared" si="294"/>
        <v>0.11801120585654656</v>
      </c>
      <c r="AY290" s="106">
        <f t="shared" si="295"/>
        <v>3.7803073115420416E-2</v>
      </c>
      <c r="AZ290" s="15"/>
      <c r="BA290" s="106">
        <f t="shared" si="285"/>
        <v>0.16914642594162221</v>
      </c>
      <c r="BB290" s="106">
        <f t="shared" si="286"/>
        <v>0.14321631955648995</v>
      </c>
      <c r="BC290" s="106">
        <f t="shared" si="287"/>
        <v>3.5747189075374664E-3</v>
      </c>
      <c r="BD290" s="107">
        <f t="shared" si="288"/>
        <v>0.11801120585654656</v>
      </c>
      <c r="BE290" s="106">
        <f t="shared" si="289"/>
        <v>3.7803073115420416E-2</v>
      </c>
      <c r="BF290" s="109"/>
      <c r="BG290" s="223" t="str">
        <f t="shared" si="290"/>
        <v>73XX</v>
      </c>
      <c r="BH290" s="106">
        <f t="shared" si="296"/>
        <v>1.1691464259416222</v>
      </c>
      <c r="BI290" s="106">
        <f t="shared" si="297"/>
        <v>1.1432163195564899</v>
      </c>
      <c r="BJ290" s="106">
        <f t="shared" si="298"/>
        <v>1.0035747189075375</v>
      </c>
      <c r="BK290" s="106">
        <f t="shared" si="299"/>
        <v>1.1180112058565466</v>
      </c>
      <c r="BL290" s="106">
        <f t="shared" si="300"/>
        <v>1.0378030731154204</v>
      </c>
      <c r="BM290" s="109"/>
      <c r="BN290" s="15">
        <f>IF($Z290="NN",VLOOKUP("N",ylfactors,MATCH(BN$7,'Proposed Factors'!$J$3:$P$3,0),FALSE),IF('Query Result 1'!$Y290&lt;49,VLOOKUP("YA",ylfactors,MATCH(BN$7,'Proposed Factors'!$J$3:$P$3,0),FALSE),VLOOKUP("YB",ylfactors,MATCH(BN$7,'Proposed Factors'!$J$3:$P$3,0),FALSE)))</f>
        <v>0.873</v>
      </c>
      <c r="BO290" s="15">
        <f>IF($Z290="NN",VLOOKUP("N",ylfactors,MATCH(BO$7,'Proposed Factors'!$J$3:$P$3,0),FALSE),IF('Query Result 1'!$Y290&lt;49,VLOOKUP("YA",ylfactors,MATCH(BO$7,'Proposed Factors'!$J$3:$P$3,0),FALSE),VLOOKUP("YB",ylfactors,MATCH(BO$7,'Proposed Factors'!$J$3:$P$3,0),FALSE)))</f>
        <v>0.76900000000000002</v>
      </c>
      <c r="BP290" s="15">
        <f>IF($Z290="NN",VLOOKUP("N",ylfactors,MATCH(BP$7,'Proposed Factors'!$J$3:$P$3,0),FALSE),IF('Query Result 1'!$Y290&lt;49,VLOOKUP("YA",ylfactors,MATCH(BP$7,'Proposed Factors'!$J$3:$P$3,0),FALSE),VLOOKUP("YB",ylfactors,MATCH(BP$7,'Proposed Factors'!$J$3:$P$3,0),FALSE)))</f>
        <v>0.95</v>
      </c>
      <c r="BQ290" s="15">
        <f>IF($Z290="NN",VLOOKUP("N",ylfactors,MATCH(BQ$7,'Proposed Factors'!$J$3:$P$3,0),FALSE),IF('Query Result 1'!$Y290&lt;49,VLOOKUP("YA",ylfactors,MATCH(BQ$7,'Proposed Factors'!$J$3:$P$3,0),FALSE),VLOOKUP("YB",ylfactors,MATCH(BQ$7,'Proposed Factors'!$J$3:$P$3,0),FALSE)))</f>
        <v>0.94299999999999995</v>
      </c>
      <c r="BR290" s="15">
        <f>IF($Z290="NN",VLOOKUP("N",ylfactors,MATCH(BR$7,'Proposed Factors'!$J$3:$P$3,0),FALSE),IF('Query Result 1'!$Y290&lt;49,VLOOKUP("YA",ylfactors,MATCH(BR$7,'Proposed Factors'!$J$3:$P$3,0),FALSE),VLOOKUP("YB",ylfactors,MATCH(BR$7,'Proposed Factors'!$J$3:$P$3,0),FALSE)))</f>
        <v>0.78800000000000003</v>
      </c>
      <c r="BS290" s="15"/>
      <c r="BT290" s="15" t="e">
        <f>IF($AA290="NN",1,IF($AA290="YY",VLOOKUP("YY",gsdfactors,MATCH(BT$7,'Proposed Factors'!$J$11:$P$11,0),FALSE),VLOOKUP(CONCATENATE($Z290,$AA290),gsdfactors,MATCH(BT$7,'Proposed Factors'!$J$11:$P$11,0),FALSE)))</f>
        <v>#N/A</v>
      </c>
      <c r="BU290" s="15" t="e">
        <f>IF($AA290="NN",1,IF($AA290="YY",VLOOKUP("YY",gsdfactors,MATCH(BU$7,'Proposed Factors'!$J$11:$P$11,0),FALSE),VLOOKUP(CONCATENATE($Z290,$AA290),gsdfactors,MATCH(BU$7,'Proposed Factors'!$J$11:$P$11,0),FALSE)))</f>
        <v>#N/A</v>
      </c>
      <c r="BV290" s="15" t="e">
        <f>IF($AA290="NN",1,IF($AA290="YY",VLOOKUP("YY",gsdfactors,MATCH(BV$7,'Proposed Factors'!$J$11:$P$11,0),FALSE),VLOOKUP(CONCATENATE($Z290,$AA290),gsdfactors,MATCH(BV$7,'Proposed Factors'!$J$11:$P$11,0),FALSE)))</f>
        <v>#N/A</v>
      </c>
      <c r="BW290" s="15" t="e">
        <f>IF($AA290="NN",1,IF($AA290="YY",VLOOKUP("YY",gsdfactors,MATCH(BW$7,'Proposed Factors'!$J$11:$P$11,0),FALSE),VLOOKUP(CONCATENATE($Z290,$AA290),gsdfactors,MATCH(BW$7,'Proposed Factors'!$J$11:$P$11,0),FALSE)))</f>
        <v>#N/A</v>
      </c>
      <c r="BX290" s="15" t="e">
        <f>IF($AA290="NN",1,IF($AA290="YY",VLOOKUP("YY",gsdfactors,MATCH(BX$7,'Proposed Factors'!$J$11:$P$11,0),FALSE),VLOOKUP(CONCATENATE($Z290,$AA290),gsdfactors,MATCH(BX$7,'Proposed Factors'!$J$11:$P$11,0),FALSE)))</f>
        <v>#N/A</v>
      </c>
      <c r="BZ290" s="55" t="e">
        <f t="shared" si="257"/>
        <v>#N/A</v>
      </c>
      <c r="CA290" s="55" t="e">
        <f t="shared" si="258"/>
        <v>#N/A</v>
      </c>
      <c r="CB290" s="55" t="e">
        <f t="shared" si="259"/>
        <v>#N/A</v>
      </c>
      <c r="CC290" s="55" t="e">
        <f t="shared" si="260"/>
        <v>#N/A</v>
      </c>
      <c r="CD290" s="55" t="e">
        <f t="shared" si="261"/>
        <v>#N/A</v>
      </c>
      <c r="CF290" s="55" t="e">
        <f t="shared" si="262"/>
        <v>#N/A</v>
      </c>
      <c r="CG290" s="55" t="e">
        <f t="shared" si="263"/>
        <v>#N/A</v>
      </c>
      <c r="CH290" s="55" t="e">
        <f t="shared" si="264"/>
        <v>#N/A</v>
      </c>
      <c r="CI290" s="55" t="e">
        <f t="shared" si="265"/>
        <v>#N/A</v>
      </c>
      <c r="CJ290" s="55" t="e">
        <f t="shared" si="266"/>
        <v>#N/A</v>
      </c>
      <c r="CL290" s="55" t="str">
        <f t="shared" si="267"/>
        <v>73MM</v>
      </c>
      <c r="CM290" s="58">
        <f t="shared" si="268"/>
        <v>5.598329831600239E-4</v>
      </c>
      <c r="CN290" s="58">
        <f t="shared" si="269"/>
        <v>7.3421720376754484E-4</v>
      </c>
      <c r="CO290" s="58">
        <f t="shared" si="270"/>
        <v>5.856929611867996E-4</v>
      </c>
      <c r="CP290" s="58">
        <f t="shared" si="271"/>
        <v>5.6543380896684615E-4</v>
      </c>
      <c r="CQ290" s="58">
        <f t="shared" si="272"/>
        <v>5.5481325303425016E-4</v>
      </c>
      <c r="CR290" s="5">
        <f t="shared" si="301"/>
        <v>1.1691464259416222</v>
      </c>
      <c r="CS290" s="5">
        <f t="shared" si="302"/>
        <v>1.1432163195564899</v>
      </c>
      <c r="CT290" s="5">
        <f t="shared" si="303"/>
        <v>1.0035747189075375</v>
      </c>
      <c r="CU290" s="5">
        <f t="shared" si="304"/>
        <v>1.1180112058565466</v>
      </c>
      <c r="CV290" s="5">
        <f t="shared" si="305"/>
        <v>1.0378030731154204</v>
      </c>
    </row>
    <row r="291" spans="1:100" x14ac:dyDescent="0.25">
      <c r="A291" s="174" t="str">
        <f t="shared" si="273"/>
        <v>NNNN</v>
      </c>
      <c r="B291" s="174" t="str">
        <f t="shared" si="274"/>
        <v>NNNN</v>
      </c>
      <c r="C291" s="29" t="str">
        <f t="shared" si="275"/>
        <v>NN</v>
      </c>
      <c r="D291" s="29" t="str">
        <f t="shared" si="276"/>
        <v>N</v>
      </c>
      <c r="E291" s="29" t="str">
        <f t="shared" si="251"/>
        <v>N</v>
      </c>
      <c r="F291" s="175" t="s">
        <v>5</v>
      </c>
      <c r="G291" s="175" t="s">
        <v>7</v>
      </c>
      <c r="H291" s="175" t="s">
        <v>7</v>
      </c>
      <c r="I291" s="176">
        <v>69</v>
      </c>
      <c r="J291" s="175" t="s">
        <v>5</v>
      </c>
      <c r="K291" s="175" t="s">
        <v>5</v>
      </c>
      <c r="L291" s="176">
        <v>805</v>
      </c>
      <c r="M291" s="176">
        <v>577</v>
      </c>
      <c r="N291" s="176">
        <v>685</v>
      </c>
      <c r="O291" s="176">
        <v>600</v>
      </c>
      <c r="P291" s="176">
        <v>780</v>
      </c>
      <c r="Q291" s="1"/>
      <c r="R291" s="13" t="s">
        <v>497</v>
      </c>
      <c r="S291" s="35">
        <v>263</v>
      </c>
      <c r="T291" s="35">
        <v>175</v>
      </c>
      <c r="U291" s="35">
        <v>216</v>
      </c>
      <c r="V291" s="35">
        <v>200</v>
      </c>
      <c r="W291" s="35">
        <v>249</v>
      </c>
      <c r="X291" s="35"/>
      <c r="Y291" s="53">
        <f t="shared" si="277"/>
        <v>73</v>
      </c>
      <c r="Z291" s="52" t="str">
        <f t="shared" si="278"/>
        <v>MS</v>
      </c>
      <c r="AA291" s="52" t="str">
        <f t="shared" si="279"/>
        <v>MS</v>
      </c>
      <c r="AB291" s="1"/>
      <c r="AC291" s="128">
        <f t="shared" si="280"/>
        <v>7.3033767148356291E-5</v>
      </c>
      <c r="AD291" s="128">
        <f t="shared" si="281"/>
        <v>8.3814749288532513E-5</v>
      </c>
      <c r="AE291" s="128">
        <f t="shared" si="282"/>
        <v>6.9130972467950117E-5</v>
      </c>
      <c r="AF291" s="128">
        <f t="shared" si="283"/>
        <v>6.6248835262665043E-5</v>
      </c>
      <c r="AG291" s="128">
        <f t="shared" si="284"/>
        <v>7.0591977519431925E-5</v>
      </c>
      <c r="AI291" s="129">
        <f t="shared" si="308"/>
        <v>1.262</v>
      </c>
      <c r="AJ291" s="51">
        <f t="shared" si="308"/>
        <v>1.222</v>
      </c>
      <c r="AK291" s="48">
        <f t="shared" si="308"/>
        <v>1.0640000000000001</v>
      </c>
      <c r="AL291" s="51">
        <f t="shared" si="308"/>
        <v>1.1859999999999999</v>
      </c>
      <c r="AM291" s="49">
        <f t="shared" si="308"/>
        <v>1.091</v>
      </c>
      <c r="AN291" s="15"/>
      <c r="AO291" s="106">
        <f t="shared" si="252"/>
        <v>1.1691464259416222</v>
      </c>
      <c r="AP291" s="106">
        <f t="shared" si="253"/>
        <v>1.1432163195564899</v>
      </c>
      <c r="AQ291" s="106">
        <f t="shared" si="254"/>
        <v>1.0035747189075375</v>
      </c>
      <c r="AR291" s="106">
        <f t="shared" si="255"/>
        <v>1.1180112058565466</v>
      </c>
      <c r="AS291" s="106">
        <f t="shared" si="256"/>
        <v>1.0378030731154204</v>
      </c>
      <c r="AT291" s="15"/>
      <c r="AU291" s="106">
        <f t="shared" si="291"/>
        <v>0.16914642594162221</v>
      </c>
      <c r="AV291" s="106">
        <f t="shared" si="292"/>
        <v>0.14321631955648995</v>
      </c>
      <c r="AW291" s="106">
        <f t="shared" si="293"/>
        <v>3.5747189075374664E-3</v>
      </c>
      <c r="AX291" s="106">
        <f t="shared" si="294"/>
        <v>0.11801120585654656</v>
      </c>
      <c r="AY291" s="106">
        <f t="shared" si="295"/>
        <v>3.7803073115420416E-2</v>
      </c>
      <c r="AZ291" s="15"/>
      <c r="BA291" s="106">
        <f t="shared" si="285"/>
        <v>0.16914642594162221</v>
      </c>
      <c r="BB291" s="106">
        <f t="shared" si="286"/>
        <v>0.14321631955648995</v>
      </c>
      <c r="BC291" s="106">
        <f t="shared" si="287"/>
        <v>3.5747189075374664E-3</v>
      </c>
      <c r="BD291" s="107">
        <f t="shared" si="288"/>
        <v>0.11801120585654656</v>
      </c>
      <c r="BE291" s="106">
        <f t="shared" si="289"/>
        <v>3.7803073115420416E-2</v>
      </c>
      <c r="BF291" s="109"/>
      <c r="BG291" s="223" t="str">
        <f t="shared" si="290"/>
        <v>73XX</v>
      </c>
      <c r="BH291" s="106">
        <f t="shared" si="296"/>
        <v>1.1691464259416222</v>
      </c>
      <c r="BI291" s="106">
        <f t="shared" si="297"/>
        <v>1.1432163195564899</v>
      </c>
      <c r="BJ291" s="106">
        <f t="shared" si="298"/>
        <v>1.0035747189075375</v>
      </c>
      <c r="BK291" s="106">
        <f t="shared" si="299"/>
        <v>1.1180112058565466</v>
      </c>
      <c r="BL291" s="106">
        <f t="shared" si="300"/>
        <v>1.0378030731154204</v>
      </c>
      <c r="BM291" s="109"/>
      <c r="BN291" s="15">
        <f>IF($Z291="NN",VLOOKUP("N",ylfactors,MATCH(BN$7,'Proposed Factors'!$J$3:$P$3,0),FALSE),IF('Query Result 1'!$Y291&lt;49,VLOOKUP("YA",ylfactors,MATCH(BN$7,'Proposed Factors'!$J$3:$P$3,0),FALSE),VLOOKUP("YB",ylfactors,MATCH(BN$7,'Proposed Factors'!$J$3:$P$3,0),FALSE)))</f>
        <v>0.873</v>
      </c>
      <c r="BO291" s="15">
        <f>IF($Z291="NN",VLOOKUP("N",ylfactors,MATCH(BO$7,'Proposed Factors'!$J$3:$P$3,0),FALSE),IF('Query Result 1'!$Y291&lt;49,VLOOKUP("YA",ylfactors,MATCH(BO$7,'Proposed Factors'!$J$3:$P$3,0),FALSE),VLOOKUP("YB",ylfactors,MATCH(BO$7,'Proposed Factors'!$J$3:$P$3,0),FALSE)))</f>
        <v>0.76900000000000002</v>
      </c>
      <c r="BP291" s="15">
        <f>IF($Z291="NN",VLOOKUP("N",ylfactors,MATCH(BP$7,'Proposed Factors'!$J$3:$P$3,0),FALSE),IF('Query Result 1'!$Y291&lt;49,VLOOKUP("YA",ylfactors,MATCH(BP$7,'Proposed Factors'!$J$3:$P$3,0),FALSE),VLOOKUP("YB",ylfactors,MATCH(BP$7,'Proposed Factors'!$J$3:$P$3,0),FALSE)))</f>
        <v>0.95</v>
      </c>
      <c r="BQ291" s="15">
        <f>IF($Z291="NN",VLOOKUP("N",ylfactors,MATCH(BQ$7,'Proposed Factors'!$J$3:$P$3,0),FALSE),IF('Query Result 1'!$Y291&lt;49,VLOOKUP("YA",ylfactors,MATCH(BQ$7,'Proposed Factors'!$J$3:$P$3,0),FALSE),VLOOKUP("YB",ylfactors,MATCH(BQ$7,'Proposed Factors'!$J$3:$P$3,0),FALSE)))</f>
        <v>0.94299999999999995</v>
      </c>
      <c r="BR291" s="15">
        <f>IF($Z291="NN",VLOOKUP("N",ylfactors,MATCH(BR$7,'Proposed Factors'!$J$3:$P$3,0),FALSE),IF('Query Result 1'!$Y291&lt;49,VLOOKUP("YA",ylfactors,MATCH(BR$7,'Proposed Factors'!$J$3:$P$3,0),FALSE),VLOOKUP("YB",ylfactors,MATCH(BR$7,'Proposed Factors'!$J$3:$P$3,0),FALSE)))</f>
        <v>0.78800000000000003</v>
      </c>
      <c r="BS291" s="15"/>
      <c r="BT291" s="15" t="e">
        <f>IF($AA291="NN",1,IF($AA291="YY",VLOOKUP("YY",gsdfactors,MATCH(BT$7,'Proposed Factors'!$J$11:$P$11,0),FALSE),VLOOKUP(CONCATENATE($Z291,$AA291),gsdfactors,MATCH(BT$7,'Proposed Factors'!$J$11:$P$11,0),FALSE)))</f>
        <v>#N/A</v>
      </c>
      <c r="BU291" s="15" t="e">
        <f>IF($AA291="NN",1,IF($AA291="YY",VLOOKUP("YY",gsdfactors,MATCH(BU$7,'Proposed Factors'!$J$11:$P$11,0),FALSE),VLOOKUP(CONCATENATE($Z291,$AA291),gsdfactors,MATCH(BU$7,'Proposed Factors'!$J$11:$P$11,0),FALSE)))</f>
        <v>#N/A</v>
      </c>
      <c r="BV291" s="15" t="e">
        <f>IF($AA291="NN",1,IF($AA291="YY",VLOOKUP("YY",gsdfactors,MATCH(BV$7,'Proposed Factors'!$J$11:$P$11,0),FALSE),VLOOKUP(CONCATENATE($Z291,$AA291),gsdfactors,MATCH(BV$7,'Proposed Factors'!$J$11:$P$11,0),FALSE)))</f>
        <v>#N/A</v>
      </c>
      <c r="BW291" s="15" t="e">
        <f>IF($AA291="NN",1,IF($AA291="YY",VLOOKUP("YY",gsdfactors,MATCH(BW$7,'Proposed Factors'!$J$11:$P$11,0),FALSE),VLOOKUP(CONCATENATE($Z291,$AA291),gsdfactors,MATCH(BW$7,'Proposed Factors'!$J$11:$P$11,0),FALSE)))</f>
        <v>#N/A</v>
      </c>
      <c r="BX291" s="15" t="e">
        <f>IF($AA291="NN",1,IF($AA291="YY",VLOOKUP("YY",gsdfactors,MATCH(BX$7,'Proposed Factors'!$J$11:$P$11,0),FALSE),VLOOKUP(CONCATENATE($Z291,$AA291),gsdfactors,MATCH(BX$7,'Proposed Factors'!$J$11:$P$11,0),FALSE)))</f>
        <v>#N/A</v>
      </c>
      <c r="BZ291" s="55" t="e">
        <f t="shared" si="257"/>
        <v>#N/A</v>
      </c>
      <c r="CA291" s="55" t="e">
        <f t="shared" si="258"/>
        <v>#N/A</v>
      </c>
      <c r="CB291" s="55" t="e">
        <f t="shared" si="259"/>
        <v>#N/A</v>
      </c>
      <c r="CC291" s="55" t="e">
        <f t="shared" si="260"/>
        <v>#N/A</v>
      </c>
      <c r="CD291" s="55" t="e">
        <f t="shared" si="261"/>
        <v>#N/A</v>
      </c>
      <c r="CF291" s="55" t="e">
        <f t="shared" si="262"/>
        <v>#N/A</v>
      </c>
      <c r="CG291" s="55" t="e">
        <f t="shared" si="263"/>
        <v>#N/A</v>
      </c>
      <c r="CH291" s="55" t="e">
        <f t="shared" si="264"/>
        <v>#N/A</v>
      </c>
      <c r="CI291" s="55" t="e">
        <f t="shared" si="265"/>
        <v>#N/A</v>
      </c>
      <c r="CJ291" s="55" t="e">
        <f t="shared" si="266"/>
        <v>#N/A</v>
      </c>
      <c r="CL291" s="55" t="str">
        <f t="shared" si="267"/>
        <v>73MS</v>
      </c>
      <c r="CM291" s="58">
        <f t="shared" si="268"/>
        <v>7.3033767148356291E-5</v>
      </c>
      <c r="CN291" s="58">
        <f t="shared" si="269"/>
        <v>8.3814749288532513E-5</v>
      </c>
      <c r="CO291" s="58">
        <f t="shared" si="270"/>
        <v>6.9130972467950117E-5</v>
      </c>
      <c r="CP291" s="58">
        <f t="shared" si="271"/>
        <v>6.6248835262665043E-5</v>
      </c>
      <c r="CQ291" s="58">
        <f t="shared" si="272"/>
        <v>7.0591977519431925E-5</v>
      </c>
      <c r="CR291" s="5">
        <f t="shared" si="301"/>
        <v>1.1691464259416222</v>
      </c>
      <c r="CS291" s="5">
        <f t="shared" si="302"/>
        <v>1.1432163195564899</v>
      </c>
      <c r="CT291" s="5">
        <f t="shared" si="303"/>
        <v>1.0035747189075375</v>
      </c>
      <c r="CU291" s="5">
        <f t="shared" si="304"/>
        <v>1.1180112058565466</v>
      </c>
      <c r="CV291" s="5">
        <f t="shared" si="305"/>
        <v>1.0378030731154204</v>
      </c>
    </row>
    <row r="292" spans="1:100" x14ac:dyDescent="0.25">
      <c r="A292" s="174" t="str">
        <f t="shared" si="273"/>
        <v>NNNN</v>
      </c>
      <c r="B292" s="174" t="str">
        <f t="shared" si="274"/>
        <v>NNNN</v>
      </c>
      <c r="C292" s="29" t="str">
        <f t="shared" si="275"/>
        <v>NN</v>
      </c>
      <c r="D292" s="29" t="str">
        <f t="shared" si="276"/>
        <v>N</v>
      </c>
      <c r="E292" s="29" t="str">
        <f t="shared" si="251"/>
        <v>N</v>
      </c>
      <c r="F292" s="175" t="s">
        <v>5</v>
      </c>
      <c r="G292" s="175" t="s">
        <v>7</v>
      </c>
      <c r="H292" s="175" t="s">
        <v>7</v>
      </c>
      <c r="I292" s="176">
        <v>70</v>
      </c>
      <c r="J292" s="175" t="s">
        <v>5</v>
      </c>
      <c r="K292" s="175" t="s">
        <v>5</v>
      </c>
      <c r="L292" s="176">
        <v>742</v>
      </c>
      <c r="M292" s="176">
        <v>542</v>
      </c>
      <c r="N292" s="176">
        <v>643</v>
      </c>
      <c r="O292" s="176">
        <v>555</v>
      </c>
      <c r="P292" s="176">
        <v>713</v>
      </c>
      <c r="Q292" s="1"/>
      <c r="R292" s="13" t="s">
        <v>246</v>
      </c>
      <c r="S292" s="35">
        <v>1436</v>
      </c>
      <c r="T292" s="35">
        <v>1159</v>
      </c>
      <c r="U292" s="35">
        <v>1335</v>
      </c>
      <c r="V292" s="35">
        <v>1273</v>
      </c>
      <c r="W292" s="35">
        <v>1417</v>
      </c>
      <c r="X292" s="35"/>
      <c r="Y292" s="53">
        <f t="shared" si="277"/>
        <v>74</v>
      </c>
      <c r="Z292" s="52" t="str">
        <f t="shared" si="278"/>
        <v>FM</v>
      </c>
      <c r="AA292" s="52" t="str">
        <f t="shared" si="279"/>
        <v>FM</v>
      </c>
      <c r="AB292" s="1"/>
      <c r="AC292" s="128">
        <f t="shared" si="280"/>
        <v>3.9876992252866781E-4</v>
      </c>
      <c r="AD292" s="128">
        <f t="shared" si="281"/>
        <v>5.5509311100233817E-4</v>
      </c>
      <c r="AE292" s="128">
        <f t="shared" si="282"/>
        <v>4.2726781594774725E-4</v>
      </c>
      <c r="AF292" s="128">
        <f t="shared" si="283"/>
        <v>4.2167383644686296E-4</v>
      </c>
      <c r="AG292" s="128">
        <f t="shared" si="284"/>
        <v>4.0172221744993992E-4</v>
      </c>
      <c r="AI292" s="129">
        <f t="shared" si="308"/>
        <v>1.262</v>
      </c>
      <c r="AJ292" s="51">
        <f t="shared" si="308"/>
        <v>1.232</v>
      </c>
      <c r="AK292" s="48">
        <f t="shared" si="308"/>
        <v>1.071</v>
      </c>
      <c r="AL292" s="51">
        <f t="shared" si="308"/>
        <v>1.1870000000000001</v>
      </c>
      <c r="AM292" s="49">
        <f t="shared" si="308"/>
        <v>1.1020000000000001</v>
      </c>
      <c r="AN292" s="15"/>
      <c r="AO292" s="106">
        <f t="shared" si="252"/>
        <v>1.1691464259416222</v>
      </c>
      <c r="AP292" s="106">
        <f t="shared" si="253"/>
        <v>1.1525716085872304</v>
      </c>
      <c r="AQ292" s="106">
        <f t="shared" si="254"/>
        <v>1.0101771841635079</v>
      </c>
      <c r="AR292" s="106">
        <f t="shared" si="255"/>
        <v>1.1189538797232048</v>
      </c>
      <c r="AS292" s="106">
        <f t="shared" si="256"/>
        <v>1.0482667154658052</v>
      </c>
      <c r="AT292" s="15"/>
      <c r="AU292" s="106">
        <f t="shared" si="291"/>
        <v>0.16914642594162221</v>
      </c>
      <c r="AV292" s="106">
        <f t="shared" si="292"/>
        <v>0.1525716085872304</v>
      </c>
      <c r="AW292" s="106">
        <f t="shared" si="293"/>
        <v>1.017718416350788E-2</v>
      </c>
      <c r="AX292" s="106">
        <f t="shared" si="294"/>
        <v>0.11895387972320481</v>
      </c>
      <c r="AY292" s="106">
        <f t="shared" si="295"/>
        <v>4.8266715465805188E-2</v>
      </c>
      <c r="AZ292" s="15"/>
      <c r="BA292" s="106">
        <f t="shared" si="285"/>
        <v>0.16914642594162221</v>
      </c>
      <c r="BB292" s="106">
        <f t="shared" si="286"/>
        <v>0.1525716085872304</v>
      </c>
      <c r="BC292" s="106">
        <f t="shared" si="287"/>
        <v>1.017718416350788E-2</v>
      </c>
      <c r="BD292" s="107">
        <f t="shared" si="288"/>
        <v>0.11895387972320481</v>
      </c>
      <c r="BE292" s="106">
        <f t="shared" si="289"/>
        <v>4.8266715465805188E-2</v>
      </c>
      <c r="BF292" s="109"/>
      <c r="BG292" s="223" t="str">
        <f t="shared" si="290"/>
        <v>74XX</v>
      </c>
      <c r="BH292" s="106">
        <f t="shared" si="296"/>
        <v>1.1691464259416222</v>
      </c>
      <c r="BI292" s="106">
        <f t="shared" si="297"/>
        <v>1.1525716085872304</v>
      </c>
      <c r="BJ292" s="106">
        <f t="shared" si="298"/>
        <v>1.0101771841635079</v>
      </c>
      <c r="BK292" s="106">
        <f t="shared" si="299"/>
        <v>1.1189538797232048</v>
      </c>
      <c r="BL292" s="106">
        <f t="shared" si="300"/>
        <v>1.0482667154658052</v>
      </c>
      <c r="BM292" s="109"/>
      <c r="BN292" s="15">
        <f>IF($Z292="NN",VLOOKUP("N",ylfactors,MATCH(BN$7,'Proposed Factors'!$J$3:$P$3,0),FALSE),IF('Query Result 1'!$Y292&lt;49,VLOOKUP("YA",ylfactors,MATCH(BN$7,'Proposed Factors'!$J$3:$P$3,0),FALSE),VLOOKUP("YB",ylfactors,MATCH(BN$7,'Proposed Factors'!$J$3:$P$3,0),FALSE)))</f>
        <v>0.873</v>
      </c>
      <c r="BO292" s="15">
        <f>IF($Z292="NN",VLOOKUP("N",ylfactors,MATCH(BO$7,'Proposed Factors'!$J$3:$P$3,0),FALSE),IF('Query Result 1'!$Y292&lt;49,VLOOKUP("YA",ylfactors,MATCH(BO$7,'Proposed Factors'!$J$3:$P$3,0),FALSE),VLOOKUP("YB",ylfactors,MATCH(BO$7,'Proposed Factors'!$J$3:$P$3,0),FALSE)))</f>
        <v>0.76900000000000002</v>
      </c>
      <c r="BP292" s="15">
        <f>IF($Z292="NN",VLOOKUP("N",ylfactors,MATCH(BP$7,'Proposed Factors'!$J$3:$P$3,0),FALSE),IF('Query Result 1'!$Y292&lt;49,VLOOKUP("YA",ylfactors,MATCH(BP$7,'Proposed Factors'!$J$3:$P$3,0),FALSE),VLOOKUP("YB",ylfactors,MATCH(BP$7,'Proposed Factors'!$J$3:$P$3,0),FALSE)))</f>
        <v>0.95</v>
      </c>
      <c r="BQ292" s="15">
        <f>IF($Z292="NN",VLOOKUP("N",ylfactors,MATCH(BQ$7,'Proposed Factors'!$J$3:$P$3,0),FALSE),IF('Query Result 1'!$Y292&lt;49,VLOOKUP("YA",ylfactors,MATCH(BQ$7,'Proposed Factors'!$J$3:$P$3,0),FALSE),VLOOKUP("YB",ylfactors,MATCH(BQ$7,'Proposed Factors'!$J$3:$P$3,0),FALSE)))</f>
        <v>0.94299999999999995</v>
      </c>
      <c r="BR292" s="15">
        <f>IF($Z292="NN",VLOOKUP("N",ylfactors,MATCH(BR$7,'Proposed Factors'!$J$3:$P$3,0),FALSE),IF('Query Result 1'!$Y292&lt;49,VLOOKUP("YA",ylfactors,MATCH(BR$7,'Proposed Factors'!$J$3:$P$3,0),FALSE),VLOOKUP("YB",ylfactors,MATCH(BR$7,'Proposed Factors'!$J$3:$P$3,0),FALSE)))</f>
        <v>0.78800000000000003</v>
      </c>
      <c r="BS292" s="15"/>
      <c r="BT292" s="15" t="e">
        <f>IF($AA292="NN",1,IF($AA292="YY",VLOOKUP("YY",gsdfactors,MATCH(BT$7,'Proposed Factors'!$J$11:$P$11,0),FALSE),VLOOKUP(CONCATENATE($Z292,$AA292),gsdfactors,MATCH(BT$7,'Proposed Factors'!$J$11:$P$11,0),FALSE)))</f>
        <v>#N/A</v>
      </c>
      <c r="BU292" s="15" t="e">
        <f>IF($AA292="NN",1,IF($AA292="YY",VLOOKUP("YY",gsdfactors,MATCH(BU$7,'Proposed Factors'!$J$11:$P$11,0),FALSE),VLOOKUP(CONCATENATE($Z292,$AA292),gsdfactors,MATCH(BU$7,'Proposed Factors'!$J$11:$P$11,0),FALSE)))</f>
        <v>#N/A</v>
      </c>
      <c r="BV292" s="15" t="e">
        <f>IF($AA292="NN",1,IF($AA292="YY",VLOOKUP("YY",gsdfactors,MATCH(BV$7,'Proposed Factors'!$J$11:$P$11,0),FALSE),VLOOKUP(CONCATENATE($Z292,$AA292),gsdfactors,MATCH(BV$7,'Proposed Factors'!$J$11:$P$11,0),FALSE)))</f>
        <v>#N/A</v>
      </c>
      <c r="BW292" s="15" t="e">
        <f>IF($AA292="NN",1,IF($AA292="YY",VLOOKUP("YY",gsdfactors,MATCH(BW$7,'Proposed Factors'!$J$11:$P$11,0),FALSE),VLOOKUP(CONCATENATE($Z292,$AA292),gsdfactors,MATCH(BW$7,'Proposed Factors'!$J$11:$P$11,0),FALSE)))</f>
        <v>#N/A</v>
      </c>
      <c r="BX292" s="15" t="e">
        <f>IF($AA292="NN",1,IF($AA292="YY",VLOOKUP("YY",gsdfactors,MATCH(BX$7,'Proposed Factors'!$J$11:$P$11,0),FALSE),VLOOKUP(CONCATENATE($Z292,$AA292),gsdfactors,MATCH(BX$7,'Proposed Factors'!$J$11:$P$11,0),FALSE)))</f>
        <v>#N/A</v>
      </c>
      <c r="BZ292" s="55" t="e">
        <f t="shared" si="257"/>
        <v>#N/A</v>
      </c>
      <c r="CA292" s="55" t="e">
        <f t="shared" si="258"/>
        <v>#N/A</v>
      </c>
      <c r="CB292" s="55" t="e">
        <f t="shared" si="259"/>
        <v>#N/A</v>
      </c>
      <c r="CC292" s="55" t="e">
        <f t="shared" si="260"/>
        <v>#N/A</v>
      </c>
      <c r="CD292" s="55" t="e">
        <f t="shared" si="261"/>
        <v>#N/A</v>
      </c>
      <c r="CF292" s="55" t="e">
        <f t="shared" si="262"/>
        <v>#N/A</v>
      </c>
      <c r="CG292" s="55" t="e">
        <f t="shared" si="263"/>
        <v>#N/A</v>
      </c>
      <c r="CH292" s="55" t="e">
        <f t="shared" si="264"/>
        <v>#N/A</v>
      </c>
      <c r="CI292" s="55" t="e">
        <f t="shared" si="265"/>
        <v>#N/A</v>
      </c>
      <c r="CJ292" s="55" t="e">
        <f t="shared" si="266"/>
        <v>#N/A</v>
      </c>
      <c r="CL292" s="55" t="str">
        <f t="shared" si="267"/>
        <v>74FM</v>
      </c>
      <c r="CM292" s="58">
        <f t="shared" si="268"/>
        <v>3.9876992252866781E-4</v>
      </c>
      <c r="CN292" s="58">
        <f t="shared" si="269"/>
        <v>5.5509311100233817E-4</v>
      </c>
      <c r="CO292" s="58">
        <f t="shared" si="270"/>
        <v>4.2726781594774725E-4</v>
      </c>
      <c r="CP292" s="58">
        <f t="shared" si="271"/>
        <v>4.2167383644686296E-4</v>
      </c>
      <c r="CQ292" s="58">
        <f t="shared" si="272"/>
        <v>4.0172221744993992E-4</v>
      </c>
      <c r="CR292" s="5">
        <f t="shared" si="301"/>
        <v>1.1691464259416222</v>
      </c>
      <c r="CS292" s="5">
        <f t="shared" si="302"/>
        <v>1.1525716085872304</v>
      </c>
      <c r="CT292" s="5">
        <f t="shared" si="303"/>
        <v>1.0101771841635079</v>
      </c>
      <c r="CU292" s="5">
        <f t="shared" si="304"/>
        <v>1.1189538797232048</v>
      </c>
      <c r="CV292" s="5">
        <f t="shared" si="305"/>
        <v>1.0482667154658052</v>
      </c>
    </row>
    <row r="293" spans="1:100" x14ac:dyDescent="0.25">
      <c r="A293" s="174" t="str">
        <f t="shared" si="273"/>
        <v>NNNN</v>
      </c>
      <c r="B293" s="174" t="str">
        <f t="shared" si="274"/>
        <v>NNNN</v>
      </c>
      <c r="C293" s="29" t="str">
        <f t="shared" si="275"/>
        <v>NN</v>
      </c>
      <c r="D293" s="29" t="str">
        <f t="shared" si="276"/>
        <v>N</v>
      </c>
      <c r="E293" s="29" t="str">
        <f t="shared" si="251"/>
        <v>N</v>
      </c>
      <c r="F293" s="175" t="s">
        <v>5</v>
      </c>
      <c r="G293" s="175" t="s">
        <v>7</v>
      </c>
      <c r="H293" s="175" t="s">
        <v>7</v>
      </c>
      <c r="I293" s="176">
        <v>71</v>
      </c>
      <c r="J293" s="175" t="s">
        <v>5</v>
      </c>
      <c r="K293" s="175" t="s">
        <v>5</v>
      </c>
      <c r="L293" s="176">
        <v>609</v>
      </c>
      <c r="M293" s="176">
        <v>426</v>
      </c>
      <c r="N293" s="176">
        <v>525</v>
      </c>
      <c r="O293" s="176">
        <v>445</v>
      </c>
      <c r="P293" s="176">
        <v>587</v>
      </c>
      <c r="Q293" s="1"/>
      <c r="R293" s="13" t="s">
        <v>330</v>
      </c>
      <c r="S293" s="35">
        <v>281</v>
      </c>
      <c r="T293" s="35">
        <v>209</v>
      </c>
      <c r="U293" s="35">
        <v>246</v>
      </c>
      <c r="V293" s="35">
        <v>236</v>
      </c>
      <c r="W293" s="35">
        <v>277</v>
      </c>
      <c r="X293" s="35"/>
      <c r="Y293" s="53">
        <f t="shared" si="277"/>
        <v>74</v>
      </c>
      <c r="Z293" s="52" t="str">
        <f t="shared" si="278"/>
        <v>FS</v>
      </c>
      <c r="AA293" s="52" t="str">
        <f t="shared" si="279"/>
        <v>FS</v>
      </c>
      <c r="AB293" s="1"/>
      <c r="AC293" s="128">
        <f t="shared" si="280"/>
        <v>7.8032275926570791E-5</v>
      </c>
      <c r="AD293" s="128">
        <f t="shared" si="281"/>
        <v>1.0009875772173311E-4</v>
      </c>
      <c r="AE293" s="128">
        <f t="shared" si="282"/>
        <v>7.8732496421832072E-5</v>
      </c>
      <c r="AF293" s="128">
        <f t="shared" si="283"/>
        <v>7.8173625609944747E-5</v>
      </c>
      <c r="AG293" s="128">
        <f t="shared" si="284"/>
        <v>7.8530031216396162E-5</v>
      </c>
      <c r="AI293" s="129">
        <f t="shared" si="308"/>
        <v>1.262</v>
      </c>
      <c r="AJ293" s="51">
        <f t="shared" si="308"/>
        <v>1.232</v>
      </c>
      <c r="AK293" s="48">
        <f t="shared" si="308"/>
        <v>1.071</v>
      </c>
      <c r="AL293" s="51">
        <f t="shared" si="308"/>
        <v>1.1870000000000001</v>
      </c>
      <c r="AM293" s="49">
        <f t="shared" si="308"/>
        <v>1.1020000000000001</v>
      </c>
      <c r="AN293" s="15"/>
      <c r="AO293" s="106">
        <f t="shared" si="252"/>
        <v>1.1691464259416222</v>
      </c>
      <c r="AP293" s="106">
        <f t="shared" si="253"/>
        <v>1.1525716085872304</v>
      </c>
      <c r="AQ293" s="106">
        <f t="shared" si="254"/>
        <v>1.0101771841635079</v>
      </c>
      <c r="AR293" s="106">
        <f t="shared" si="255"/>
        <v>1.1189538797232048</v>
      </c>
      <c r="AS293" s="106">
        <f t="shared" si="256"/>
        <v>1.0482667154658052</v>
      </c>
      <c r="AT293" s="15"/>
      <c r="AU293" s="106">
        <f t="shared" si="291"/>
        <v>0.16914642594162221</v>
      </c>
      <c r="AV293" s="106">
        <f t="shared" si="292"/>
        <v>0.1525716085872304</v>
      </c>
      <c r="AW293" s="106">
        <f t="shared" si="293"/>
        <v>1.017718416350788E-2</v>
      </c>
      <c r="AX293" s="106">
        <f t="shared" si="294"/>
        <v>0.11895387972320481</v>
      </c>
      <c r="AY293" s="106">
        <f t="shared" si="295"/>
        <v>4.8266715465805188E-2</v>
      </c>
      <c r="AZ293" s="15"/>
      <c r="BA293" s="106">
        <f t="shared" si="285"/>
        <v>0.16914642594162221</v>
      </c>
      <c r="BB293" s="106">
        <f t="shared" si="286"/>
        <v>0.1525716085872304</v>
      </c>
      <c r="BC293" s="106">
        <f t="shared" si="287"/>
        <v>1.017718416350788E-2</v>
      </c>
      <c r="BD293" s="107">
        <f t="shared" si="288"/>
        <v>0.11895387972320481</v>
      </c>
      <c r="BE293" s="106">
        <f t="shared" si="289"/>
        <v>4.8266715465805188E-2</v>
      </c>
      <c r="BF293" s="109"/>
      <c r="BG293" s="223" t="str">
        <f t="shared" si="290"/>
        <v>74XX</v>
      </c>
      <c r="BH293" s="106">
        <f t="shared" si="296"/>
        <v>1.1691464259416222</v>
      </c>
      <c r="BI293" s="106">
        <f t="shared" si="297"/>
        <v>1.1525716085872304</v>
      </c>
      <c r="BJ293" s="106">
        <f t="shared" si="298"/>
        <v>1.0101771841635079</v>
      </c>
      <c r="BK293" s="106">
        <f t="shared" si="299"/>
        <v>1.1189538797232048</v>
      </c>
      <c r="BL293" s="106">
        <f t="shared" si="300"/>
        <v>1.0482667154658052</v>
      </c>
      <c r="BM293" s="109"/>
      <c r="BN293" s="15">
        <f>IF($Z293="NN",VLOOKUP("N",ylfactors,MATCH(BN$7,'Proposed Factors'!$J$3:$P$3,0),FALSE),IF('Query Result 1'!$Y293&lt;49,VLOOKUP("YA",ylfactors,MATCH(BN$7,'Proposed Factors'!$J$3:$P$3,0),FALSE),VLOOKUP("YB",ylfactors,MATCH(BN$7,'Proposed Factors'!$J$3:$P$3,0),FALSE)))</f>
        <v>0.873</v>
      </c>
      <c r="BO293" s="15">
        <f>IF($Z293="NN",VLOOKUP("N",ylfactors,MATCH(BO$7,'Proposed Factors'!$J$3:$P$3,0),FALSE),IF('Query Result 1'!$Y293&lt;49,VLOOKUP("YA",ylfactors,MATCH(BO$7,'Proposed Factors'!$J$3:$P$3,0),FALSE),VLOOKUP("YB",ylfactors,MATCH(BO$7,'Proposed Factors'!$J$3:$P$3,0),FALSE)))</f>
        <v>0.76900000000000002</v>
      </c>
      <c r="BP293" s="15">
        <f>IF($Z293="NN",VLOOKUP("N",ylfactors,MATCH(BP$7,'Proposed Factors'!$J$3:$P$3,0),FALSE),IF('Query Result 1'!$Y293&lt;49,VLOOKUP("YA",ylfactors,MATCH(BP$7,'Proposed Factors'!$J$3:$P$3,0),FALSE),VLOOKUP("YB",ylfactors,MATCH(BP$7,'Proposed Factors'!$J$3:$P$3,0),FALSE)))</f>
        <v>0.95</v>
      </c>
      <c r="BQ293" s="15">
        <f>IF($Z293="NN",VLOOKUP("N",ylfactors,MATCH(BQ$7,'Proposed Factors'!$J$3:$P$3,0),FALSE),IF('Query Result 1'!$Y293&lt;49,VLOOKUP("YA",ylfactors,MATCH(BQ$7,'Proposed Factors'!$J$3:$P$3,0),FALSE),VLOOKUP("YB",ylfactors,MATCH(BQ$7,'Proposed Factors'!$J$3:$P$3,0),FALSE)))</f>
        <v>0.94299999999999995</v>
      </c>
      <c r="BR293" s="15">
        <f>IF($Z293="NN",VLOOKUP("N",ylfactors,MATCH(BR$7,'Proposed Factors'!$J$3:$P$3,0),FALSE),IF('Query Result 1'!$Y293&lt;49,VLOOKUP("YA",ylfactors,MATCH(BR$7,'Proposed Factors'!$J$3:$P$3,0),FALSE),VLOOKUP("YB",ylfactors,MATCH(BR$7,'Proposed Factors'!$J$3:$P$3,0),FALSE)))</f>
        <v>0.78800000000000003</v>
      </c>
      <c r="BS293" s="15"/>
      <c r="BT293" s="15" t="e">
        <f>IF($AA293="NN",1,IF($AA293="YY",VLOOKUP("YY",gsdfactors,MATCH(BT$7,'Proposed Factors'!$J$11:$P$11,0),FALSE),VLOOKUP(CONCATENATE($Z293,$AA293),gsdfactors,MATCH(BT$7,'Proposed Factors'!$J$11:$P$11,0),FALSE)))</f>
        <v>#N/A</v>
      </c>
      <c r="BU293" s="15" t="e">
        <f>IF($AA293="NN",1,IF($AA293="YY",VLOOKUP("YY",gsdfactors,MATCH(BU$7,'Proposed Factors'!$J$11:$P$11,0),FALSE),VLOOKUP(CONCATENATE($Z293,$AA293),gsdfactors,MATCH(BU$7,'Proposed Factors'!$J$11:$P$11,0),FALSE)))</f>
        <v>#N/A</v>
      </c>
      <c r="BV293" s="15" t="e">
        <f>IF($AA293="NN",1,IF($AA293="YY",VLOOKUP("YY",gsdfactors,MATCH(BV$7,'Proposed Factors'!$J$11:$P$11,0),FALSE),VLOOKUP(CONCATENATE($Z293,$AA293),gsdfactors,MATCH(BV$7,'Proposed Factors'!$J$11:$P$11,0),FALSE)))</f>
        <v>#N/A</v>
      </c>
      <c r="BW293" s="15" t="e">
        <f>IF($AA293="NN",1,IF($AA293="YY",VLOOKUP("YY",gsdfactors,MATCH(BW$7,'Proposed Factors'!$J$11:$P$11,0),FALSE),VLOOKUP(CONCATENATE($Z293,$AA293),gsdfactors,MATCH(BW$7,'Proposed Factors'!$J$11:$P$11,0),FALSE)))</f>
        <v>#N/A</v>
      </c>
      <c r="BX293" s="15" t="e">
        <f>IF($AA293="NN",1,IF($AA293="YY",VLOOKUP("YY",gsdfactors,MATCH(BX$7,'Proposed Factors'!$J$11:$P$11,0),FALSE),VLOOKUP(CONCATENATE($Z293,$AA293),gsdfactors,MATCH(BX$7,'Proposed Factors'!$J$11:$P$11,0),FALSE)))</f>
        <v>#N/A</v>
      </c>
      <c r="BZ293" s="55" t="e">
        <f t="shared" si="257"/>
        <v>#N/A</v>
      </c>
      <c r="CA293" s="55" t="e">
        <f t="shared" si="258"/>
        <v>#N/A</v>
      </c>
      <c r="CB293" s="55" t="e">
        <f t="shared" si="259"/>
        <v>#N/A</v>
      </c>
      <c r="CC293" s="55" t="e">
        <f t="shared" si="260"/>
        <v>#N/A</v>
      </c>
      <c r="CD293" s="55" t="e">
        <f t="shared" si="261"/>
        <v>#N/A</v>
      </c>
      <c r="CF293" s="55" t="e">
        <f t="shared" si="262"/>
        <v>#N/A</v>
      </c>
      <c r="CG293" s="55" t="e">
        <f t="shared" si="263"/>
        <v>#N/A</v>
      </c>
      <c r="CH293" s="55" t="e">
        <f t="shared" si="264"/>
        <v>#N/A</v>
      </c>
      <c r="CI293" s="55" t="e">
        <f t="shared" si="265"/>
        <v>#N/A</v>
      </c>
      <c r="CJ293" s="55" t="e">
        <f t="shared" si="266"/>
        <v>#N/A</v>
      </c>
      <c r="CL293" s="55" t="str">
        <f t="shared" si="267"/>
        <v>74FS</v>
      </c>
      <c r="CM293" s="58">
        <f t="shared" si="268"/>
        <v>7.8032275926570791E-5</v>
      </c>
      <c r="CN293" s="58">
        <f t="shared" si="269"/>
        <v>1.0009875772173311E-4</v>
      </c>
      <c r="CO293" s="58">
        <f t="shared" si="270"/>
        <v>7.8732496421832072E-5</v>
      </c>
      <c r="CP293" s="58">
        <f t="shared" si="271"/>
        <v>7.8173625609944747E-5</v>
      </c>
      <c r="CQ293" s="58">
        <f t="shared" si="272"/>
        <v>7.8530031216396162E-5</v>
      </c>
      <c r="CR293" s="5">
        <f t="shared" si="301"/>
        <v>1.1691464259416222</v>
      </c>
      <c r="CS293" s="5">
        <f t="shared" si="302"/>
        <v>1.1525716085872304</v>
      </c>
      <c r="CT293" s="5">
        <f t="shared" si="303"/>
        <v>1.0101771841635079</v>
      </c>
      <c r="CU293" s="5">
        <f t="shared" si="304"/>
        <v>1.1189538797232048</v>
      </c>
      <c r="CV293" s="5">
        <f t="shared" si="305"/>
        <v>1.0482667154658052</v>
      </c>
    </row>
    <row r="294" spans="1:100" x14ac:dyDescent="0.25">
      <c r="A294" s="174" t="str">
        <f t="shared" si="273"/>
        <v>NNNN</v>
      </c>
      <c r="B294" s="174" t="str">
        <f t="shared" si="274"/>
        <v>NNNN</v>
      </c>
      <c r="C294" s="29" t="str">
        <f t="shared" si="275"/>
        <v>NN</v>
      </c>
      <c r="D294" s="29" t="str">
        <f t="shared" si="276"/>
        <v>N</v>
      </c>
      <c r="E294" s="29" t="str">
        <f t="shared" si="251"/>
        <v>N</v>
      </c>
      <c r="F294" s="175" t="s">
        <v>5</v>
      </c>
      <c r="G294" s="175" t="s">
        <v>7</v>
      </c>
      <c r="H294" s="175" t="s">
        <v>7</v>
      </c>
      <c r="I294" s="176">
        <v>72</v>
      </c>
      <c r="J294" s="175" t="s">
        <v>5</v>
      </c>
      <c r="K294" s="175" t="s">
        <v>5</v>
      </c>
      <c r="L294" s="176">
        <v>477</v>
      </c>
      <c r="M294" s="176">
        <v>358</v>
      </c>
      <c r="N294" s="176">
        <v>422</v>
      </c>
      <c r="O294" s="176">
        <v>353</v>
      </c>
      <c r="P294" s="176">
        <v>465</v>
      </c>
      <c r="Q294" s="1"/>
      <c r="R294" s="13" t="s">
        <v>414</v>
      </c>
      <c r="S294" s="35">
        <v>1513</v>
      </c>
      <c r="T294" s="35">
        <v>1177</v>
      </c>
      <c r="U294" s="35">
        <v>1364</v>
      </c>
      <c r="V294" s="35">
        <v>1269</v>
      </c>
      <c r="W294" s="35">
        <v>1486</v>
      </c>
      <c r="X294" s="35"/>
      <c r="Y294" s="53">
        <f t="shared" si="277"/>
        <v>74</v>
      </c>
      <c r="Z294" s="52" t="str">
        <f t="shared" si="278"/>
        <v>MM</v>
      </c>
      <c r="AA294" s="52" t="str">
        <f t="shared" si="279"/>
        <v>MM</v>
      </c>
      <c r="AB294" s="1"/>
      <c r="AC294" s="128">
        <f t="shared" si="280"/>
        <v>4.20152432302141E-4</v>
      </c>
      <c r="AD294" s="128">
        <f t="shared" si="281"/>
        <v>5.6371405664344437E-4</v>
      </c>
      <c r="AE294" s="128">
        <f t="shared" si="282"/>
        <v>4.3654928910316648E-4</v>
      </c>
      <c r="AF294" s="128">
        <f t="shared" si="283"/>
        <v>4.2034885974160969E-4</v>
      </c>
      <c r="AG294" s="128">
        <f t="shared" si="284"/>
        <v>4.2128384977460181E-4</v>
      </c>
      <c r="AI294" s="129">
        <f t="shared" si="308"/>
        <v>1.262</v>
      </c>
      <c r="AJ294" s="51">
        <f t="shared" si="308"/>
        <v>1.232</v>
      </c>
      <c r="AK294" s="48">
        <f t="shared" si="308"/>
        <v>1.071</v>
      </c>
      <c r="AL294" s="51">
        <f t="shared" si="308"/>
        <v>1.1870000000000001</v>
      </c>
      <c r="AM294" s="49">
        <f t="shared" si="308"/>
        <v>1.1020000000000001</v>
      </c>
      <c r="AN294" s="15"/>
      <c r="AO294" s="106">
        <f t="shared" si="252"/>
        <v>1.1691464259416222</v>
      </c>
      <c r="AP294" s="106">
        <f t="shared" si="253"/>
        <v>1.1525716085872304</v>
      </c>
      <c r="AQ294" s="106">
        <f t="shared" si="254"/>
        <v>1.0101771841635079</v>
      </c>
      <c r="AR294" s="106">
        <f t="shared" si="255"/>
        <v>1.1189538797232048</v>
      </c>
      <c r="AS294" s="106">
        <f t="shared" si="256"/>
        <v>1.0482667154658052</v>
      </c>
      <c r="AT294" s="15"/>
      <c r="AU294" s="106">
        <f t="shared" si="291"/>
        <v>0.16914642594162221</v>
      </c>
      <c r="AV294" s="106">
        <f t="shared" si="292"/>
        <v>0.1525716085872304</v>
      </c>
      <c r="AW294" s="106">
        <f t="shared" si="293"/>
        <v>1.017718416350788E-2</v>
      </c>
      <c r="AX294" s="106">
        <f t="shared" si="294"/>
        <v>0.11895387972320481</v>
      </c>
      <c r="AY294" s="106">
        <f t="shared" si="295"/>
        <v>4.8266715465805188E-2</v>
      </c>
      <c r="AZ294" s="15"/>
      <c r="BA294" s="106">
        <f t="shared" si="285"/>
        <v>0.16914642594162221</v>
      </c>
      <c r="BB294" s="106">
        <f t="shared" si="286"/>
        <v>0.1525716085872304</v>
      </c>
      <c r="BC294" s="106">
        <f t="shared" si="287"/>
        <v>1.017718416350788E-2</v>
      </c>
      <c r="BD294" s="107">
        <f t="shared" si="288"/>
        <v>0.11895387972320481</v>
      </c>
      <c r="BE294" s="106">
        <f t="shared" si="289"/>
        <v>4.8266715465805188E-2</v>
      </c>
      <c r="BF294" s="109"/>
      <c r="BG294" s="223" t="str">
        <f t="shared" si="290"/>
        <v>74XX</v>
      </c>
      <c r="BH294" s="106">
        <f t="shared" si="296"/>
        <v>1.1691464259416222</v>
      </c>
      <c r="BI294" s="106">
        <f t="shared" si="297"/>
        <v>1.1525716085872304</v>
      </c>
      <c r="BJ294" s="106">
        <f t="shared" si="298"/>
        <v>1.0101771841635079</v>
      </c>
      <c r="BK294" s="106">
        <f t="shared" si="299"/>
        <v>1.1189538797232048</v>
      </c>
      <c r="BL294" s="106">
        <f t="shared" si="300"/>
        <v>1.0482667154658052</v>
      </c>
      <c r="BM294" s="109"/>
      <c r="BN294" s="15">
        <f>IF($Z294="NN",VLOOKUP("N",ylfactors,MATCH(BN$7,'Proposed Factors'!$J$3:$P$3,0),FALSE),IF('Query Result 1'!$Y294&lt;49,VLOOKUP("YA",ylfactors,MATCH(BN$7,'Proposed Factors'!$J$3:$P$3,0),FALSE),VLOOKUP("YB",ylfactors,MATCH(BN$7,'Proposed Factors'!$J$3:$P$3,0),FALSE)))</f>
        <v>0.873</v>
      </c>
      <c r="BO294" s="15">
        <f>IF($Z294="NN",VLOOKUP("N",ylfactors,MATCH(BO$7,'Proposed Factors'!$J$3:$P$3,0),FALSE),IF('Query Result 1'!$Y294&lt;49,VLOOKUP("YA",ylfactors,MATCH(BO$7,'Proposed Factors'!$J$3:$P$3,0),FALSE),VLOOKUP("YB",ylfactors,MATCH(BO$7,'Proposed Factors'!$J$3:$P$3,0),FALSE)))</f>
        <v>0.76900000000000002</v>
      </c>
      <c r="BP294" s="15">
        <f>IF($Z294="NN",VLOOKUP("N",ylfactors,MATCH(BP$7,'Proposed Factors'!$J$3:$P$3,0),FALSE),IF('Query Result 1'!$Y294&lt;49,VLOOKUP("YA",ylfactors,MATCH(BP$7,'Proposed Factors'!$J$3:$P$3,0),FALSE),VLOOKUP("YB",ylfactors,MATCH(BP$7,'Proposed Factors'!$J$3:$P$3,0),FALSE)))</f>
        <v>0.95</v>
      </c>
      <c r="BQ294" s="15">
        <f>IF($Z294="NN",VLOOKUP("N",ylfactors,MATCH(BQ$7,'Proposed Factors'!$J$3:$P$3,0),FALSE),IF('Query Result 1'!$Y294&lt;49,VLOOKUP("YA",ylfactors,MATCH(BQ$7,'Proposed Factors'!$J$3:$P$3,0),FALSE),VLOOKUP("YB",ylfactors,MATCH(BQ$7,'Proposed Factors'!$J$3:$P$3,0),FALSE)))</f>
        <v>0.94299999999999995</v>
      </c>
      <c r="BR294" s="15">
        <f>IF($Z294="NN",VLOOKUP("N",ylfactors,MATCH(BR$7,'Proposed Factors'!$J$3:$P$3,0),FALSE),IF('Query Result 1'!$Y294&lt;49,VLOOKUP("YA",ylfactors,MATCH(BR$7,'Proposed Factors'!$J$3:$P$3,0),FALSE),VLOOKUP("YB",ylfactors,MATCH(BR$7,'Proposed Factors'!$J$3:$P$3,0),FALSE)))</f>
        <v>0.78800000000000003</v>
      </c>
      <c r="BS294" s="15"/>
      <c r="BT294" s="15" t="e">
        <f>IF($AA294="NN",1,IF($AA294="YY",VLOOKUP("YY",gsdfactors,MATCH(BT$7,'Proposed Factors'!$J$11:$P$11,0),FALSE),VLOOKUP(CONCATENATE($Z294,$AA294),gsdfactors,MATCH(BT$7,'Proposed Factors'!$J$11:$P$11,0),FALSE)))</f>
        <v>#N/A</v>
      </c>
      <c r="BU294" s="15" t="e">
        <f>IF($AA294="NN",1,IF($AA294="YY",VLOOKUP("YY",gsdfactors,MATCH(BU$7,'Proposed Factors'!$J$11:$P$11,0),FALSE),VLOOKUP(CONCATENATE($Z294,$AA294),gsdfactors,MATCH(BU$7,'Proposed Factors'!$J$11:$P$11,0),FALSE)))</f>
        <v>#N/A</v>
      </c>
      <c r="BV294" s="15" t="e">
        <f>IF($AA294="NN",1,IF($AA294="YY",VLOOKUP("YY",gsdfactors,MATCH(BV$7,'Proposed Factors'!$J$11:$P$11,0),FALSE),VLOOKUP(CONCATENATE($Z294,$AA294),gsdfactors,MATCH(BV$7,'Proposed Factors'!$J$11:$P$11,0),FALSE)))</f>
        <v>#N/A</v>
      </c>
      <c r="BW294" s="15" t="e">
        <f>IF($AA294="NN",1,IF($AA294="YY",VLOOKUP("YY",gsdfactors,MATCH(BW$7,'Proposed Factors'!$J$11:$P$11,0),FALSE),VLOOKUP(CONCATENATE($Z294,$AA294),gsdfactors,MATCH(BW$7,'Proposed Factors'!$J$11:$P$11,0),FALSE)))</f>
        <v>#N/A</v>
      </c>
      <c r="BX294" s="15" t="e">
        <f>IF($AA294="NN",1,IF($AA294="YY",VLOOKUP("YY",gsdfactors,MATCH(BX$7,'Proposed Factors'!$J$11:$P$11,0),FALSE),VLOOKUP(CONCATENATE($Z294,$AA294),gsdfactors,MATCH(BX$7,'Proposed Factors'!$J$11:$P$11,0),FALSE)))</f>
        <v>#N/A</v>
      </c>
      <c r="BZ294" s="55" t="e">
        <f t="shared" si="257"/>
        <v>#N/A</v>
      </c>
      <c r="CA294" s="55" t="e">
        <f t="shared" si="258"/>
        <v>#N/A</v>
      </c>
      <c r="CB294" s="55" t="e">
        <f t="shared" si="259"/>
        <v>#N/A</v>
      </c>
      <c r="CC294" s="55" t="e">
        <f t="shared" si="260"/>
        <v>#N/A</v>
      </c>
      <c r="CD294" s="55" t="e">
        <f t="shared" si="261"/>
        <v>#N/A</v>
      </c>
      <c r="CF294" s="55" t="e">
        <f t="shared" si="262"/>
        <v>#N/A</v>
      </c>
      <c r="CG294" s="55" t="e">
        <f t="shared" si="263"/>
        <v>#N/A</v>
      </c>
      <c r="CH294" s="55" t="e">
        <f t="shared" si="264"/>
        <v>#N/A</v>
      </c>
      <c r="CI294" s="55" t="e">
        <f t="shared" si="265"/>
        <v>#N/A</v>
      </c>
      <c r="CJ294" s="55" t="e">
        <f t="shared" si="266"/>
        <v>#N/A</v>
      </c>
      <c r="CL294" s="55" t="str">
        <f t="shared" si="267"/>
        <v>74MM</v>
      </c>
      <c r="CM294" s="58">
        <f t="shared" si="268"/>
        <v>4.20152432302141E-4</v>
      </c>
      <c r="CN294" s="58">
        <f t="shared" si="269"/>
        <v>5.6371405664344437E-4</v>
      </c>
      <c r="CO294" s="58">
        <f t="shared" si="270"/>
        <v>4.3654928910316648E-4</v>
      </c>
      <c r="CP294" s="58">
        <f t="shared" si="271"/>
        <v>4.2034885974160969E-4</v>
      </c>
      <c r="CQ294" s="58">
        <f t="shared" si="272"/>
        <v>4.2128384977460181E-4</v>
      </c>
      <c r="CR294" s="5">
        <f t="shared" si="301"/>
        <v>1.1691464259416222</v>
      </c>
      <c r="CS294" s="5">
        <f t="shared" si="302"/>
        <v>1.1525716085872304</v>
      </c>
      <c r="CT294" s="5">
        <f t="shared" si="303"/>
        <v>1.0101771841635079</v>
      </c>
      <c r="CU294" s="5">
        <f t="shared" si="304"/>
        <v>1.1189538797232048</v>
      </c>
      <c r="CV294" s="5">
        <f t="shared" si="305"/>
        <v>1.0482667154658052</v>
      </c>
    </row>
    <row r="295" spans="1:100" x14ac:dyDescent="0.25">
      <c r="A295" s="174" t="str">
        <f t="shared" si="273"/>
        <v>NNNN</v>
      </c>
      <c r="B295" s="174" t="str">
        <f t="shared" si="274"/>
        <v>NNNN</v>
      </c>
      <c r="C295" s="29" t="str">
        <f t="shared" si="275"/>
        <v>NN</v>
      </c>
      <c r="D295" s="29" t="str">
        <f t="shared" si="276"/>
        <v>N</v>
      </c>
      <c r="E295" s="29" t="str">
        <f t="shared" si="251"/>
        <v>N</v>
      </c>
      <c r="F295" s="175" t="s">
        <v>5</v>
      </c>
      <c r="G295" s="175" t="s">
        <v>7</v>
      </c>
      <c r="H295" s="175" t="s">
        <v>7</v>
      </c>
      <c r="I295" s="176">
        <v>73</v>
      </c>
      <c r="J295" s="175" t="s">
        <v>5</v>
      </c>
      <c r="K295" s="175" t="s">
        <v>5</v>
      </c>
      <c r="L295" s="176">
        <v>373</v>
      </c>
      <c r="M295" s="176">
        <v>277</v>
      </c>
      <c r="N295" s="176">
        <v>315</v>
      </c>
      <c r="O295" s="176">
        <v>275</v>
      </c>
      <c r="P295" s="176">
        <v>353</v>
      </c>
      <c r="Q295" s="1"/>
      <c r="R295" s="13" t="s">
        <v>498</v>
      </c>
      <c r="S295" s="35">
        <v>174</v>
      </c>
      <c r="T295" s="35">
        <v>121</v>
      </c>
      <c r="U295" s="35">
        <v>144</v>
      </c>
      <c r="V295" s="35">
        <v>128</v>
      </c>
      <c r="W295" s="35">
        <v>167</v>
      </c>
      <c r="X295" s="35"/>
      <c r="Y295" s="53">
        <f t="shared" si="277"/>
        <v>74</v>
      </c>
      <c r="Z295" s="52" t="str">
        <f t="shared" si="278"/>
        <v>MS</v>
      </c>
      <c r="AA295" s="52" t="str">
        <f t="shared" si="279"/>
        <v>MS</v>
      </c>
      <c r="AB295" s="1"/>
      <c r="AC295" s="128">
        <f t="shared" si="280"/>
        <v>4.8318918189406825E-5</v>
      </c>
      <c r="AD295" s="128">
        <f t="shared" si="281"/>
        <v>5.7951912365213911E-5</v>
      </c>
      <c r="AE295" s="128">
        <f t="shared" si="282"/>
        <v>4.6087314978633407E-5</v>
      </c>
      <c r="AF295" s="128">
        <f t="shared" si="283"/>
        <v>4.2399254568105628E-5</v>
      </c>
      <c r="AG295" s="128">
        <f t="shared" si="284"/>
        <v>4.7344820264036679E-5</v>
      </c>
      <c r="AI295" s="129">
        <f t="shared" si="308"/>
        <v>1.262</v>
      </c>
      <c r="AJ295" s="51">
        <f t="shared" si="308"/>
        <v>1.232</v>
      </c>
      <c r="AK295" s="48">
        <f t="shared" si="308"/>
        <v>1.071</v>
      </c>
      <c r="AL295" s="51">
        <f t="shared" si="308"/>
        <v>1.1870000000000001</v>
      </c>
      <c r="AM295" s="49">
        <f t="shared" si="308"/>
        <v>1.1020000000000001</v>
      </c>
      <c r="AN295" s="15"/>
      <c r="AO295" s="106">
        <f t="shared" si="252"/>
        <v>1.1691464259416222</v>
      </c>
      <c r="AP295" s="106">
        <f t="shared" si="253"/>
        <v>1.1525716085872304</v>
      </c>
      <c r="AQ295" s="106">
        <f t="shared" si="254"/>
        <v>1.0101771841635079</v>
      </c>
      <c r="AR295" s="106">
        <f t="shared" si="255"/>
        <v>1.1189538797232048</v>
      </c>
      <c r="AS295" s="106">
        <f t="shared" si="256"/>
        <v>1.0482667154658052</v>
      </c>
      <c r="AT295" s="15"/>
      <c r="AU295" s="106">
        <f t="shared" si="291"/>
        <v>0.16914642594162221</v>
      </c>
      <c r="AV295" s="106">
        <f t="shared" si="292"/>
        <v>0.1525716085872304</v>
      </c>
      <c r="AW295" s="106">
        <f t="shared" si="293"/>
        <v>1.017718416350788E-2</v>
      </c>
      <c r="AX295" s="106">
        <f t="shared" si="294"/>
        <v>0.11895387972320481</v>
      </c>
      <c r="AY295" s="106">
        <f t="shared" si="295"/>
        <v>4.8266715465805188E-2</v>
      </c>
      <c r="AZ295" s="15"/>
      <c r="BA295" s="106">
        <f t="shared" si="285"/>
        <v>0.16914642594162221</v>
      </c>
      <c r="BB295" s="106">
        <f t="shared" si="286"/>
        <v>0.1525716085872304</v>
      </c>
      <c r="BC295" s="106">
        <f t="shared" si="287"/>
        <v>1.017718416350788E-2</v>
      </c>
      <c r="BD295" s="107">
        <f t="shared" si="288"/>
        <v>0.11895387972320481</v>
      </c>
      <c r="BE295" s="106">
        <f t="shared" si="289"/>
        <v>4.8266715465805188E-2</v>
      </c>
      <c r="BF295" s="109"/>
      <c r="BG295" s="223" t="str">
        <f t="shared" si="290"/>
        <v>74XX</v>
      </c>
      <c r="BH295" s="106">
        <f t="shared" si="296"/>
        <v>1.1691464259416222</v>
      </c>
      <c r="BI295" s="106">
        <f t="shared" si="297"/>
        <v>1.1525716085872304</v>
      </c>
      <c r="BJ295" s="106">
        <f t="shared" si="298"/>
        <v>1.0101771841635079</v>
      </c>
      <c r="BK295" s="106">
        <f t="shared" si="299"/>
        <v>1.1189538797232048</v>
      </c>
      <c r="BL295" s="106">
        <f t="shared" si="300"/>
        <v>1.0482667154658052</v>
      </c>
      <c r="BM295" s="109"/>
      <c r="BN295" s="15">
        <f>IF($Z295="NN",VLOOKUP("N",ylfactors,MATCH(BN$7,'Proposed Factors'!$J$3:$P$3,0),FALSE),IF('Query Result 1'!$Y295&lt;49,VLOOKUP("YA",ylfactors,MATCH(BN$7,'Proposed Factors'!$J$3:$P$3,0),FALSE),VLOOKUP("YB",ylfactors,MATCH(BN$7,'Proposed Factors'!$J$3:$P$3,0),FALSE)))</f>
        <v>0.873</v>
      </c>
      <c r="BO295" s="15">
        <f>IF($Z295="NN",VLOOKUP("N",ylfactors,MATCH(BO$7,'Proposed Factors'!$J$3:$P$3,0),FALSE),IF('Query Result 1'!$Y295&lt;49,VLOOKUP("YA",ylfactors,MATCH(BO$7,'Proposed Factors'!$J$3:$P$3,0),FALSE),VLOOKUP("YB",ylfactors,MATCH(BO$7,'Proposed Factors'!$J$3:$P$3,0),FALSE)))</f>
        <v>0.76900000000000002</v>
      </c>
      <c r="BP295" s="15">
        <f>IF($Z295="NN",VLOOKUP("N",ylfactors,MATCH(BP$7,'Proposed Factors'!$J$3:$P$3,0),FALSE),IF('Query Result 1'!$Y295&lt;49,VLOOKUP("YA",ylfactors,MATCH(BP$7,'Proposed Factors'!$J$3:$P$3,0),FALSE),VLOOKUP("YB",ylfactors,MATCH(BP$7,'Proposed Factors'!$J$3:$P$3,0),FALSE)))</f>
        <v>0.95</v>
      </c>
      <c r="BQ295" s="15">
        <f>IF($Z295="NN",VLOOKUP("N",ylfactors,MATCH(BQ$7,'Proposed Factors'!$J$3:$P$3,0),FALSE),IF('Query Result 1'!$Y295&lt;49,VLOOKUP("YA",ylfactors,MATCH(BQ$7,'Proposed Factors'!$J$3:$P$3,0),FALSE),VLOOKUP("YB",ylfactors,MATCH(BQ$7,'Proposed Factors'!$J$3:$P$3,0),FALSE)))</f>
        <v>0.94299999999999995</v>
      </c>
      <c r="BR295" s="15">
        <f>IF($Z295="NN",VLOOKUP("N",ylfactors,MATCH(BR$7,'Proposed Factors'!$J$3:$P$3,0),FALSE),IF('Query Result 1'!$Y295&lt;49,VLOOKUP("YA",ylfactors,MATCH(BR$7,'Proposed Factors'!$J$3:$P$3,0),FALSE),VLOOKUP("YB",ylfactors,MATCH(BR$7,'Proposed Factors'!$J$3:$P$3,0),FALSE)))</f>
        <v>0.78800000000000003</v>
      </c>
      <c r="BS295" s="15"/>
      <c r="BT295" s="15" t="e">
        <f>IF($AA295="NN",1,IF($AA295="YY",VLOOKUP("YY",gsdfactors,MATCH(BT$7,'Proposed Factors'!$J$11:$P$11,0),FALSE),VLOOKUP(CONCATENATE($Z295,$AA295),gsdfactors,MATCH(BT$7,'Proposed Factors'!$J$11:$P$11,0),FALSE)))</f>
        <v>#N/A</v>
      </c>
      <c r="BU295" s="15" t="e">
        <f>IF($AA295="NN",1,IF($AA295="YY",VLOOKUP("YY",gsdfactors,MATCH(BU$7,'Proposed Factors'!$J$11:$P$11,0),FALSE),VLOOKUP(CONCATENATE($Z295,$AA295),gsdfactors,MATCH(BU$7,'Proposed Factors'!$J$11:$P$11,0),FALSE)))</f>
        <v>#N/A</v>
      </c>
      <c r="BV295" s="15" t="e">
        <f>IF($AA295="NN",1,IF($AA295="YY",VLOOKUP("YY",gsdfactors,MATCH(BV$7,'Proposed Factors'!$J$11:$P$11,0),FALSE),VLOOKUP(CONCATENATE($Z295,$AA295),gsdfactors,MATCH(BV$7,'Proposed Factors'!$J$11:$P$11,0),FALSE)))</f>
        <v>#N/A</v>
      </c>
      <c r="BW295" s="15" t="e">
        <f>IF($AA295="NN",1,IF($AA295="YY",VLOOKUP("YY",gsdfactors,MATCH(BW$7,'Proposed Factors'!$J$11:$P$11,0),FALSE),VLOOKUP(CONCATENATE($Z295,$AA295),gsdfactors,MATCH(BW$7,'Proposed Factors'!$J$11:$P$11,0),FALSE)))</f>
        <v>#N/A</v>
      </c>
      <c r="BX295" s="15" t="e">
        <f>IF($AA295="NN",1,IF($AA295="YY",VLOOKUP("YY",gsdfactors,MATCH(BX$7,'Proposed Factors'!$J$11:$P$11,0),FALSE),VLOOKUP(CONCATENATE($Z295,$AA295),gsdfactors,MATCH(BX$7,'Proposed Factors'!$J$11:$P$11,0),FALSE)))</f>
        <v>#N/A</v>
      </c>
      <c r="BZ295" s="55" t="e">
        <f t="shared" si="257"/>
        <v>#N/A</v>
      </c>
      <c r="CA295" s="55" t="e">
        <f t="shared" si="258"/>
        <v>#N/A</v>
      </c>
      <c r="CB295" s="55" t="e">
        <f t="shared" si="259"/>
        <v>#N/A</v>
      </c>
      <c r="CC295" s="55" t="e">
        <f t="shared" si="260"/>
        <v>#N/A</v>
      </c>
      <c r="CD295" s="55" t="e">
        <f t="shared" si="261"/>
        <v>#N/A</v>
      </c>
      <c r="CF295" s="55" t="e">
        <f t="shared" si="262"/>
        <v>#N/A</v>
      </c>
      <c r="CG295" s="55" t="e">
        <f t="shared" si="263"/>
        <v>#N/A</v>
      </c>
      <c r="CH295" s="55" t="e">
        <f t="shared" si="264"/>
        <v>#N/A</v>
      </c>
      <c r="CI295" s="55" t="e">
        <f t="shared" si="265"/>
        <v>#N/A</v>
      </c>
      <c r="CJ295" s="55" t="e">
        <f t="shared" si="266"/>
        <v>#N/A</v>
      </c>
      <c r="CL295" s="55" t="str">
        <f t="shared" si="267"/>
        <v>74MS</v>
      </c>
      <c r="CM295" s="58">
        <f t="shared" si="268"/>
        <v>4.8318918189406825E-5</v>
      </c>
      <c r="CN295" s="58">
        <f t="shared" si="269"/>
        <v>5.7951912365213911E-5</v>
      </c>
      <c r="CO295" s="58">
        <f t="shared" si="270"/>
        <v>4.6087314978633407E-5</v>
      </c>
      <c r="CP295" s="58">
        <f t="shared" si="271"/>
        <v>4.2399254568105628E-5</v>
      </c>
      <c r="CQ295" s="58">
        <f t="shared" si="272"/>
        <v>4.7344820264036679E-5</v>
      </c>
      <c r="CR295" s="5">
        <f t="shared" si="301"/>
        <v>1.1691464259416222</v>
      </c>
      <c r="CS295" s="5">
        <f t="shared" si="302"/>
        <v>1.1525716085872304</v>
      </c>
      <c r="CT295" s="5">
        <f t="shared" si="303"/>
        <v>1.0101771841635079</v>
      </c>
      <c r="CU295" s="5">
        <f t="shared" si="304"/>
        <v>1.1189538797232048</v>
      </c>
      <c r="CV295" s="5">
        <f t="shared" si="305"/>
        <v>1.0482667154658052</v>
      </c>
    </row>
    <row r="296" spans="1:100" x14ac:dyDescent="0.25">
      <c r="A296" s="174" t="str">
        <f t="shared" si="273"/>
        <v>NNNN</v>
      </c>
      <c r="B296" s="174" t="str">
        <f t="shared" si="274"/>
        <v>NNNN</v>
      </c>
      <c r="C296" s="29" t="str">
        <f t="shared" si="275"/>
        <v>NN</v>
      </c>
      <c r="D296" s="29" t="str">
        <f t="shared" si="276"/>
        <v>N</v>
      </c>
      <c r="E296" s="29" t="str">
        <f t="shared" si="251"/>
        <v>N</v>
      </c>
      <c r="F296" s="175" t="s">
        <v>5</v>
      </c>
      <c r="G296" s="175" t="s">
        <v>7</v>
      </c>
      <c r="H296" s="175" t="s">
        <v>7</v>
      </c>
      <c r="I296" s="176">
        <v>74</v>
      </c>
      <c r="J296" s="175" t="s">
        <v>5</v>
      </c>
      <c r="K296" s="175" t="s">
        <v>5</v>
      </c>
      <c r="L296" s="176">
        <v>262</v>
      </c>
      <c r="M296" s="176">
        <v>214</v>
      </c>
      <c r="N296" s="176">
        <v>243</v>
      </c>
      <c r="O296" s="176">
        <v>205</v>
      </c>
      <c r="P296" s="176">
        <v>254</v>
      </c>
      <c r="Q296" s="1"/>
      <c r="R296" s="13" t="s">
        <v>247</v>
      </c>
      <c r="S296" s="35">
        <v>1167</v>
      </c>
      <c r="T296" s="35">
        <v>937</v>
      </c>
      <c r="U296" s="35">
        <v>1076</v>
      </c>
      <c r="V296" s="35">
        <v>1003</v>
      </c>
      <c r="W296" s="35">
        <v>1147</v>
      </c>
      <c r="X296" s="35"/>
      <c r="Y296" s="53">
        <f t="shared" si="277"/>
        <v>75</v>
      </c>
      <c r="Z296" s="52" t="str">
        <f t="shared" si="278"/>
        <v>FM</v>
      </c>
      <c r="AA296" s="52" t="str">
        <f t="shared" si="279"/>
        <v>FM</v>
      </c>
      <c r="AB296" s="1"/>
      <c r="AC296" s="128">
        <f t="shared" si="280"/>
        <v>3.2406998578757339E-4</v>
      </c>
      <c r="AD296" s="128">
        <f t="shared" si="281"/>
        <v>4.4876811476202838E-4</v>
      </c>
      <c r="AE296" s="128">
        <f t="shared" si="282"/>
        <v>3.4437465914589964E-4</v>
      </c>
      <c r="AF296" s="128">
        <f t="shared" si="283"/>
        <v>3.3223790884226516E-4</v>
      </c>
      <c r="AG296" s="128">
        <f t="shared" si="284"/>
        <v>3.2517669965778482E-4</v>
      </c>
      <c r="AI296" s="129">
        <f t="shared" si="308"/>
        <v>1.262</v>
      </c>
      <c r="AJ296" s="51">
        <f t="shared" si="308"/>
        <v>1.232</v>
      </c>
      <c r="AK296" s="48">
        <f t="shared" si="308"/>
        <v>1.0780000000000001</v>
      </c>
      <c r="AL296" s="51">
        <f t="shared" si="308"/>
        <v>1.1870000000000001</v>
      </c>
      <c r="AM296" s="49">
        <f t="shared" si="308"/>
        <v>1.1020000000000001</v>
      </c>
      <c r="AN296" s="15"/>
      <c r="AO296" s="106">
        <f t="shared" si="252"/>
        <v>1.1691464259416222</v>
      </c>
      <c r="AP296" s="106">
        <f t="shared" si="253"/>
        <v>1.1525716085872304</v>
      </c>
      <c r="AQ296" s="106">
        <f t="shared" si="254"/>
        <v>1.0167796494194787</v>
      </c>
      <c r="AR296" s="106">
        <f t="shared" si="255"/>
        <v>1.1189538797232048</v>
      </c>
      <c r="AS296" s="106">
        <f t="shared" si="256"/>
        <v>1.0482667154658052</v>
      </c>
      <c r="AT296" s="15"/>
      <c r="AU296" s="106">
        <f t="shared" si="291"/>
        <v>0.16914642594162221</v>
      </c>
      <c r="AV296" s="106">
        <f t="shared" si="292"/>
        <v>0.1525716085872304</v>
      </c>
      <c r="AW296" s="106">
        <f t="shared" si="293"/>
        <v>1.6779649419478737E-2</v>
      </c>
      <c r="AX296" s="106">
        <f t="shared" si="294"/>
        <v>0.11895387972320481</v>
      </c>
      <c r="AY296" s="106">
        <f t="shared" si="295"/>
        <v>4.8266715465805188E-2</v>
      </c>
      <c r="AZ296" s="15"/>
      <c r="BA296" s="106">
        <f t="shared" si="285"/>
        <v>0.16914642594162221</v>
      </c>
      <c r="BB296" s="106">
        <f t="shared" si="286"/>
        <v>0.1525716085872304</v>
      </c>
      <c r="BC296" s="106">
        <f t="shared" si="287"/>
        <v>1.6779649419478737E-2</v>
      </c>
      <c r="BD296" s="107">
        <f t="shared" si="288"/>
        <v>0.11895387972320481</v>
      </c>
      <c r="BE296" s="106">
        <f t="shared" si="289"/>
        <v>4.8266715465805188E-2</v>
      </c>
      <c r="BF296" s="109"/>
      <c r="BG296" s="223" t="str">
        <f t="shared" si="290"/>
        <v>75XX</v>
      </c>
      <c r="BH296" s="106">
        <f t="shared" si="296"/>
        <v>1.1691464259416222</v>
      </c>
      <c r="BI296" s="106">
        <f t="shared" si="297"/>
        <v>1.1525716085872304</v>
      </c>
      <c r="BJ296" s="106">
        <f t="shared" si="298"/>
        <v>1.0167796494194787</v>
      </c>
      <c r="BK296" s="106">
        <f t="shared" si="299"/>
        <v>1.1189538797232048</v>
      </c>
      <c r="BL296" s="106">
        <f t="shared" si="300"/>
        <v>1.0482667154658052</v>
      </c>
      <c r="BM296" s="109"/>
      <c r="BN296" s="15">
        <f>IF($Z296="NN",VLOOKUP("N",ylfactors,MATCH(BN$7,'Proposed Factors'!$J$3:$P$3,0),FALSE),IF('Query Result 1'!$Y296&lt;49,VLOOKUP("YA",ylfactors,MATCH(BN$7,'Proposed Factors'!$J$3:$P$3,0),FALSE),VLOOKUP("YB",ylfactors,MATCH(BN$7,'Proposed Factors'!$J$3:$P$3,0),FALSE)))</f>
        <v>0.873</v>
      </c>
      <c r="BO296" s="15">
        <f>IF($Z296="NN",VLOOKUP("N",ylfactors,MATCH(BO$7,'Proposed Factors'!$J$3:$P$3,0),FALSE),IF('Query Result 1'!$Y296&lt;49,VLOOKUP("YA",ylfactors,MATCH(BO$7,'Proposed Factors'!$J$3:$P$3,0),FALSE),VLOOKUP("YB",ylfactors,MATCH(BO$7,'Proposed Factors'!$J$3:$P$3,0),FALSE)))</f>
        <v>0.76900000000000002</v>
      </c>
      <c r="BP296" s="15">
        <f>IF($Z296="NN",VLOOKUP("N",ylfactors,MATCH(BP$7,'Proposed Factors'!$J$3:$P$3,0),FALSE),IF('Query Result 1'!$Y296&lt;49,VLOOKUP("YA",ylfactors,MATCH(BP$7,'Proposed Factors'!$J$3:$P$3,0),FALSE),VLOOKUP("YB",ylfactors,MATCH(BP$7,'Proposed Factors'!$J$3:$P$3,0),FALSE)))</f>
        <v>0.95</v>
      </c>
      <c r="BQ296" s="15">
        <f>IF($Z296="NN",VLOOKUP("N",ylfactors,MATCH(BQ$7,'Proposed Factors'!$J$3:$P$3,0),FALSE),IF('Query Result 1'!$Y296&lt;49,VLOOKUP("YA",ylfactors,MATCH(BQ$7,'Proposed Factors'!$J$3:$P$3,0),FALSE),VLOOKUP("YB",ylfactors,MATCH(BQ$7,'Proposed Factors'!$J$3:$P$3,0),FALSE)))</f>
        <v>0.94299999999999995</v>
      </c>
      <c r="BR296" s="15">
        <f>IF($Z296="NN",VLOOKUP("N",ylfactors,MATCH(BR$7,'Proposed Factors'!$J$3:$P$3,0),FALSE),IF('Query Result 1'!$Y296&lt;49,VLOOKUP("YA",ylfactors,MATCH(BR$7,'Proposed Factors'!$J$3:$P$3,0),FALSE),VLOOKUP("YB",ylfactors,MATCH(BR$7,'Proposed Factors'!$J$3:$P$3,0),FALSE)))</f>
        <v>0.78800000000000003</v>
      </c>
      <c r="BS296" s="15"/>
      <c r="BT296" s="15" t="e">
        <f>IF($AA296="NN",1,IF($AA296="YY",VLOOKUP("YY",gsdfactors,MATCH(BT$7,'Proposed Factors'!$J$11:$P$11,0),FALSE),VLOOKUP(CONCATENATE($Z296,$AA296),gsdfactors,MATCH(BT$7,'Proposed Factors'!$J$11:$P$11,0),FALSE)))</f>
        <v>#N/A</v>
      </c>
      <c r="BU296" s="15" t="e">
        <f>IF($AA296="NN",1,IF($AA296="YY",VLOOKUP("YY",gsdfactors,MATCH(BU$7,'Proposed Factors'!$J$11:$P$11,0),FALSE),VLOOKUP(CONCATENATE($Z296,$AA296),gsdfactors,MATCH(BU$7,'Proposed Factors'!$J$11:$P$11,0),FALSE)))</f>
        <v>#N/A</v>
      </c>
      <c r="BV296" s="15" t="e">
        <f>IF($AA296="NN",1,IF($AA296="YY",VLOOKUP("YY",gsdfactors,MATCH(BV$7,'Proposed Factors'!$J$11:$P$11,0),FALSE),VLOOKUP(CONCATENATE($Z296,$AA296),gsdfactors,MATCH(BV$7,'Proposed Factors'!$J$11:$P$11,0),FALSE)))</f>
        <v>#N/A</v>
      </c>
      <c r="BW296" s="15" t="e">
        <f>IF($AA296="NN",1,IF($AA296="YY",VLOOKUP("YY",gsdfactors,MATCH(BW$7,'Proposed Factors'!$J$11:$P$11,0),FALSE),VLOOKUP(CONCATENATE($Z296,$AA296),gsdfactors,MATCH(BW$7,'Proposed Factors'!$J$11:$P$11,0),FALSE)))</f>
        <v>#N/A</v>
      </c>
      <c r="BX296" s="15" t="e">
        <f>IF($AA296="NN",1,IF($AA296="YY",VLOOKUP("YY",gsdfactors,MATCH(BX$7,'Proposed Factors'!$J$11:$P$11,0),FALSE),VLOOKUP(CONCATENATE($Z296,$AA296),gsdfactors,MATCH(BX$7,'Proposed Factors'!$J$11:$P$11,0),FALSE)))</f>
        <v>#N/A</v>
      </c>
      <c r="BZ296" s="55" t="e">
        <f t="shared" si="257"/>
        <v>#N/A</v>
      </c>
      <c r="CA296" s="55" t="e">
        <f t="shared" si="258"/>
        <v>#N/A</v>
      </c>
      <c r="CB296" s="55" t="e">
        <f t="shared" si="259"/>
        <v>#N/A</v>
      </c>
      <c r="CC296" s="55" t="e">
        <f t="shared" si="260"/>
        <v>#N/A</v>
      </c>
      <c r="CD296" s="55" t="e">
        <f t="shared" si="261"/>
        <v>#N/A</v>
      </c>
      <c r="CF296" s="55" t="e">
        <f t="shared" si="262"/>
        <v>#N/A</v>
      </c>
      <c r="CG296" s="55" t="e">
        <f t="shared" si="263"/>
        <v>#N/A</v>
      </c>
      <c r="CH296" s="55" t="e">
        <f t="shared" si="264"/>
        <v>#N/A</v>
      </c>
      <c r="CI296" s="55" t="e">
        <f t="shared" si="265"/>
        <v>#N/A</v>
      </c>
      <c r="CJ296" s="55" t="e">
        <f t="shared" si="266"/>
        <v>#N/A</v>
      </c>
      <c r="CL296" s="55" t="str">
        <f t="shared" si="267"/>
        <v>75FM</v>
      </c>
      <c r="CM296" s="58">
        <f t="shared" si="268"/>
        <v>3.2406998578757339E-4</v>
      </c>
      <c r="CN296" s="58">
        <f t="shared" si="269"/>
        <v>4.4876811476202838E-4</v>
      </c>
      <c r="CO296" s="58">
        <f t="shared" si="270"/>
        <v>3.4437465914589964E-4</v>
      </c>
      <c r="CP296" s="58">
        <f t="shared" si="271"/>
        <v>3.3223790884226516E-4</v>
      </c>
      <c r="CQ296" s="58">
        <f t="shared" si="272"/>
        <v>3.2517669965778482E-4</v>
      </c>
      <c r="CR296" s="5">
        <f t="shared" si="301"/>
        <v>1.1691464259416222</v>
      </c>
      <c r="CS296" s="5">
        <f t="shared" si="302"/>
        <v>1.1525716085872304</v>
      </c>
      <c r="CT296" s="5">
        <f t="shared" si="303"/>
        <v>1.0167796494194787</v>
      </c>
      <c r="CU296" s="5">
        <f t="shared" si="304"/>
        <v>1.1189538797232048</v>
      </c>
      <c r="CV296" s="5">
        <f t="shared" si="305"/>
        <v>1.0482667154658052</v>
      </c>
    </row>
    <row r="297" spans="1:100" x14ac:dyDescent="0.25">
      <c r="A297" s="174" t="str">
        <f t="shared" si="273"/>
        <v>NNNN</v>
      </c>
      <c r="B297" s="174" t="str">
        <f t="shared" si="274"/>
        <v>NNNN</v>
      </c>
      <c r="C297" s="29" t="str">
        <f t="shared" si="275"/>
        <v>NN</v>
      </c>
      <c r="D297" s="29" t="str">
        <f t="shared" si="276"/>
        <v>N</v>
      </c>
      <c r="E297" s="29" t="str">
        <f t="shared" si="251"/>
        <v>N</v>
      </c>
      <c r="F297" s="175" t="s">
        <v>5</v>
      </c>
      <c r="G297" s="175" t="s">
        <v>7</v>
      </c>
      <c r="H297" s="175" t="s">
        <v>7</v>
      </c>
      <c r="I297" s="176">
        <v>75</v>
      </c>
      <c r="J297" s="175" t="s">
        <v>5</v>
      </c>
      <c r="K297" s="175" t="s">
        <v>5</v>
      </c>
      <c r="L297" s="176">
        <v>176</v>
      </c>
      <c r="M297" s="176">
        <v>121</v>
      </c>
      <c r="N297" s="176">
        <v>155</v>
      </c>
      <c r="O297" s="176">
        <v>131</v>
      </c>
      <c r="P297" s="176">
        <v>167</v>
      </c>
      <c r="Q297" s="1"/>
      <c r="R297" s="13" t="s">
        <v>331</v>
      </c>
      <c r="S297" s="35">
        <v>214</v>
      </c>
      <c r="T297" s="35">
        <v>169</v>
      </c>
      <c r="U297" s="35">
        <v>189</v>
      </c>
      <c r="V297" s="35">
        <v>179</v>
      </c>
      <c r="W297" s="35">
        <v>210</v>
      </c>
      <c r="X297" s="35"/>
      <c r="Y297" s="53">
        <f t="shared" si="277"/>
        <v>75</v>
      </c>
      <c r="Z297" s="52" t="str">
        <f t="shared" si="278"/>
        <v>FS</v>
      </c>
      <c r="AA297" s="52" t="str">
        <f t="shared" si="279"/>
        <v>FS</v>
      </c>
      <c r="AB297" s="1"/>
      <c r="AC297" s="128">
        <f t="shared" si="280"/>
        <v>5.942671547432794E-5</v>
      </c>
      <c r="AD297" s="128">
        <f t="shared" si="281"/>
        <v>8.0941100741497118E-5</v>
      </c>
      <c r="AE297" s="128">
        <f t="shared" si="282"/>
        <v>6.0489600909456346E-5</v>
      </c>
      <c r="AF297" s="128">
        <f t="shared" si="283"/>
        <v>5.929270756008521E-5</v>
      </c>
      <c r="AG297" s="128">
        <f t="shared" si="284"/>
        <v>5.9535402727231749E-5</v>
      </c>
      <c r="AI297" s="129">
        <f t="shared" si="308"/>
        <v>1.262</v>
      </c>
      <c r="AJ297" s="51">
        <f t="shared" si="308"/>
        <v>1.232</v>
      </c>
      <c r="AK297" s="48">
        <f t="shared" si="308"/>
        <v>1.0780000000000001</v>
      </c>
      <c r="AL297" s="51">
        <f t="shared" si="308"/>
        <v>1.1870000000000001</v>
      </c>
      <c r="AM297" s="49">
        <f t="shared" si="308"/>
        <v>1.1020000000000001</v>
      </c>
      <c r="AN297" s="15"/>
      <c r="AO297" s="106">
        <f t="shared" si="252"/>
        <v>1.1691464259416222</v>
      </c>
      <c r="AP297" s="106">
        <f t="shared" si="253"/>
        <v>1.1525716085872304</v>
      </c>
      <c r="AQ297" s="106">
        <f t="shared" si="254"/>
        <v>1.0167796494194787</v>
      </c>
      <c r="AR297" s="106">
        <f t="shared" si="255"/>
        <v>1.1189538797232048</v>
      </c>
      <c r="AS297" s="106">
        <f t="shared" si="256"/>
        <v>1.0482667154658052</v>
      </c>
      <c r="AT297" s="15"/>
      <c r="AU297" s="106">
        <f t="shared" si="291"/>
        <v>0.16914642594162221</v>
      </c>
      <c r="AV297" s="106">
        <f t="shared" si="292"/>
        <v>0.1525716085872304</v>
      </c>
      <c r="AW297" s="106">
        <f t="shared" si="293"/>
        <v>1.6779649419478737E-2</v>
      </c>
      <c r="AX297" s="106">
        <f t="shared" si="294"/>
        <v>0.11895387972320481</v>
      </c>
      <c r="AY297" s="106">
        <f t="shared" si="295"/>
        <v>4.8266715465805188E-2</v>
      </c>
      <c r="AZ297" s="15"/>
      <c r="BA297" s="106">
        <f t="shared" si="285"/>
        <v>0.16914642594162221</v>
      </c>
      <c r="BB297" s="106">
        <f t="shared" si="286"/>
        <v>0.1525716085872304</v>
      </c>
      <c r="BC297" s="106">
        <f t="shared" si="287"/>
        <v>1.6779649419478737E-2</v>
      </c>
      <c r="BD297" s="107">
        <f t="shared" si="288"/>
        <v>0.11895387972320481</v>
      </c>
      <c r="BE297" s="106">
        <f t="shared" si="289"/>
        <v>4.8266715465805188E-2</v>
      </c>
      <c r="BF297" s="109"/>
      <c r="BG297" s="223" t="str">
        <f t="shared" si="290"/>
        <v>75XX</v>
      </c>
      <c r="BH297" s="106">
        <f t="shared" si="296"/>
        <v>1.1691464259416222</v>
      </c>
      <c r="BI297" s="106">
        <f t="shared" si="297"/>
        <v>1.1525716085872304</v>
      </c>
      <c r="BJ297" s="106">
        <f t="shared" si="298"/>
        <v>1.0167796494194787</v>
      </c>
      <c r="BK297" s="106">
        <f t="shared" si="299"/>
        <v>1.1189538797232048</v>
      </c>
      <c r="BL297" s="106">
        <f t="shared" si="300"/>
        <v>1.0482667154658052</v>
      </c>
      <c r="BM297" s="109"/>
      <c r="BN297" s="15">
        <f>IF($Z297="NN",VLOOKUP("N",ylfactors,MATCH(BN$7,'Proposed Factors'!$J$3:$P$3,0),FALSE),IF('Query Result 1'!$Y297&lt;49,VLOOKUP("YA",ylfactors,MATCH(BN$7,'Proposed Factors'!$J$3:$P$3,0),FALSE),VLOOKUP("YB",ylfactors,MATCH(BN$7,'Proposed Factors'!$J$3:$P$3,0),FALSE)))</f>
        <v>0.873</v>
      </c>
      <c r="BO297" s="15">
        <f>IF($Z297="NN",VLOOKUP("N",ylfactors,MATCH(BO$7,'Proposed Factors'!$J$3:$P$3,0),FALSE),IF('Query Result 1'!$Y297&lt;49,VLOOKUP("YA",ylfactors,MATCH(BO$7,'Proposed Factors'!$J$3:$P$3,0),FALSE),VLOOKUP("YB",ylfactors,MATCH(BO$7,'Proposed Factors'!$J$3:$P$3,0),FALSE)))</f>
        <v>0.76900000000000002</v>
      </c>
      <c r="BP297" s="15">
        <f>IF($Z297="NN",VLOOKUP("N",ylfactors,MATCH(BP$7,'Proposed Factors'!$J$3:$P$3,0),FALSE),IF('Query Result 1'!$Y297&lt;49,VLOOKUP("YA",ylfactors,MATCH(BP$7,'Proposed Factors'!$J$3:$P$3,0),FALSE),VLOOKUP("YB",ylfactors,MATCH(BP$7,'Proposed Factors'!$J$3:$P$3,0),FALSE)))</f>
        <v>0.95</v>
      </c>
      <c r="BQ297" s="15">
        <f>IF($Z297="NN",VLOOKUP("N",ylfactors,MATCH(BQ$7,'Proposed Factors'!$J$3:$P$3,0),FALSE),IF('Query Result 1'!$Y297&lt;49,VLOOKUP("YA",ylfactors,MATCH(BQ$7,'Proposed Factors'!$J$3:$P$3,0),FALSE),VLOOKUP("YB",ylfactors,MATCH(BQ$7,'Proposed Factors'!$J$3:$P$3,0),FALSE)))</f>
        <v>0.94299999999999995</v>
      </c>
      <c r="BR297" s="15">
        <f>IF($Z297="NN",VLOOKUP("N",ylfactors,MATCH(BR$7,'Proposed Factors'!$J$3:$P$3,0),FALSE),IF('Query Result 1'!$Y297&lt;49,VLOOKUP("YA",ylfactors,MATCH(BR$7,'Proposed Factors'!$J$3:$P$3,0),FALSE),VLOOKUP("YB",ylfactors,MATCH(BR$7,'Proposed Factors'!$J$3:$P$3,0),FALSE)))</f>
        <v>0.78800000000000003</v>
      </c>
      <c r="BS297" s="15"/>
      <c r="BT297" s="15" t="e">
        <f>IF($AA297="NN",1,IF($AA297="YY",VLOOKUP("YY",gsdfactors,MATCH(BT$7,'Proposed Factors'!$J$11:$P$11,0),FALSE),VLOOKUP(CONCATENATE($Z297,$AA297),gsdfactors,MATCH(BT$7,'Proposed Factors'!$J$11:$P$11,0),FALSE)))</f>
        <v>#N/A</v>
      </c>
      <c r="BU297" s="15" t="e">
        <f>IF($AA297="NN",1,IF($AA297="YY",VLOOKUP("YY",gsdfactors,MATCH(BU$7,'Proposed Factors'!$J$11:$P$11,0),FALSE),VLOOKUP(CONCATENATE($Z297,$AA297),gsdfactors,MATCH(BU$7,'Proposed Factors'!$J$11:$P$11,0),FALSE)))</f>
        <v>#N/A</v>
      </c>
      <c r="BV297" s="15" t="e">
        <f>IF($AA297="NN",1,IF($AA297="YY",VLOOKUP("YY",gsdfactors,MATCH(BV$7,'Proposed Factors'!$J$11:$P$11,0),FALSE),VLOOKUP(CONCATENATE($Z297,$AA297),gsdfactors,MATCH(BV$7,'Proposed Factors'!$J$11:$P$11,0),FALSE)))</f>
        <v>#N/A</v>
      </c>
      <c r="BW297" s="15" t="e">
        <f>IF($AA297="NN",1,IF($AA297="YY",VLOOKUP("YY",gsdfactors,MATCH(BW$7,'Proposed Factors'!$J$11:$P$11,0),FALSE),VLOOKUP(CONCATENATE($Z297,$AA297),gsdfactors,MATCH(BW$7,'Proposed Factors'!$J$11:$P$11,0),FALSE)))</f>
        <v>#N/A</v>
      </c>
      <c r="BX297" s="15" t="e">
        <f>IF($AA297="NN",1,IF($AA297="YY",VLOOKUP("YY",gsdfactors,MATCH(BX$7,'Proposed Factors'!$J$11:$P$11,0),FALSE),VLOOKUP(CONCATENATE($Z297,$AA297),gsdfactors,MATCH(BX$7,'Proposed Factors'!$J$11:$P$11,0),FALSE)))</f>
        <v>#N/A</v>
      </c>
      <c r="BZ297" s="55" t="e">
        <f t="shared" si="257"/>
        <v>#N/A</v>
      </c>
      <c r="CA297" s="55" t="e">
        <f t="shared" si="258"/>
        <v>#N/A</v>
      </c>
      <c r="CB297" s="55" t="e">
        <f t="shared" si="259"/>
        <v>#N/A</v>
      </c>
      <c r="CC297" s="55" t="e">
        <f t="shared" si="260"/>
        <v>#N/A</v>
      </c>
      <c r="CD297" s="55" t="e">
        <f t="shared" si="261"/>
        <v>#N/A</v>
      </c>
      <c r="CF297" s="55" t="e">
        <f t="shared" si="262"/>
        <v>#N/A</v>
      </c>
      <c r="CG297" s="55" t="e">
        <f t="shared" si="263"/>
        <v>#N/A</v>
      </c>
      <c r="CH297" s="55" t="e">
        <f t="shared" si="264"/>
        <v>#N/A</v>
      </c>
      <c r="CI297" s="55" t="e">
        <f t="shared" si="265"/>
        <v>#N/A</v>
      </c>
      <c r="CJ297" s="55" t="e">
        <f t="shared" si="266"/>
        <v>#N/A</v>
      </c>
      <c r="CL297" s="55" t="str">
        <f t="shared" si="267"/>
        <v>75FS</v>
      </c>
      <c r="CM297" s="58">
        <f t="shared" si="268"/>
        <v>5.942671547432794E-5</v>
      </c>
      <c r="CN297" s="58">
        <f t="shared" si="269"/>
        <v>8.0941100741497118E-5</v>
      </c>
      <c r="CO297" s="58">
        <f t="shared" si="270"/>
        <v>6.0489600909456346E-5</v>
      </c>
      <c r="CP297" s="58">
        <f t="shared" si="271"/>
        <v>5.929270756008521E-5</v>
      </c>
      <c r="CQ297" s="58">
        <f t="shared" si="272"/>
        <v>5.9535402727231749E-5</v>
      </c>
      <c r="CR297" s="5">
        <f t="shared" si="301"/>
        <v>1.1691464259416222</v>
      </c>
      <c r="CS297" s="5">
        <f t="shared" si="302"/>
        <v>1.1525716085872304</v>
      </c>
      <c r="CT297" s="5">
        <f t="shared" si="303"/>
        <v>1.0167796494194787</v>
      </c>
      <c r="CU297" s="5">
        <f t="shared" si="304"/>
        <v>1.1189538797232048</v>
      </c>
      <c r="CV297" s="5">
        <f t="shared" si="305"/>
        <v>1.0482667154658052</v>
      </c>
    </row>
    <row r="298" spans="1:100" x14ac:dyDescent="0.25">
      <c r="A298" s="174" t="str">
        <f t="shared" si="273"/>
        <v>NNNN</v>
      </c>
      <c r="B298" s="174" t="str">
        <f t="shared" si="274"/>
        <v>NNNN</v>
      </c>
      <c r="C298" s="29" t="str">
        <f t="shared" si="275"/>
        <v>NN</v>
      </c>
      <c r="D298" s="29" t="str">
        <f t="shared" si="276"/>
        <v>N</v>
      </c>
      <c r="E298" s="29" t="str">
        <f t="shared" si="251"/>
        <v>N</v>
      </c>
      <c r="F298" s="175" t="s">
        <v>5</v>
      </c>
      <c r="G298" s="175" t="s">
        <v>7</v>
      </c>
      <c r="H298" s="175" t="s">
        <v>7</v>
      </c>
      <c r="I298" s="176">
        <v>76</v>
      </c>
      <c r="J298" s="175" t="s">
        <v>5</v>
      </c>
      <c r="K298" s="175" t="s">
        <v>5</v>
      </c>
      <c r="L298" s="176">
        <v>139</v>
      </c>
      <c r="M298" s="176">
        <v>104</v>
      </c>
      <c r="N298" s="176">
        <v>122</v>
      </c>
      <c r="O298" s="176">
        <v>104</v>
      </c>
      <c r="P298" s="176">
        <v>134</v>
      </c>
      <c r="Q298" s="1"/>
      <c r="R298" s="13" t="s">
        <v>415</v>
      </c>
      <c r="S298" s="35">
        <v>1240</v>
      </c>
      <c r="T298" s="35">
        <v>944</v>
      </c>
      <c r="U298" s="35">
        <v>1095</v>
      </c>
      <c r="V298" s="35">
        <v>1006</v>
      </c>
      <c r="W298" s="35">
        <v>1215</v>
      </c>
      <c r="X298" s="35"/>
      <c r="Y298" s="53">
        <f t="shared" si="277"/>
        <v>75</v>
      </c>
      <c r="Z298" s="52" t="str">
        <f t="shared" si="278"/>
        <v>MM</v>
      </c>
      <c r="AA298" s="52" t="str">
        <f t="shared" si="279"/>
        <v>MM</v>
      </c>
      <c r="AB298" s="1"/>
      <c r="AC298" s="128">
        <f t="shared" si="280"/>
        <v>3.4434171583255438E-4</v>
      </c>
      <c r="AD298" s="128">
        <f t="shared" si="281"/>
        <v>4.5212070473356965E-4</v>
      </c>
      <c r="AE298" s="128">
        <f t="shared" si="282"/>
        <v>3.5045562431669156E-4</v>
      </c>
      <c r="AF298" s="128">
        <f t="shared" si="283"/>
        <v>3.3323164137120514E-4</v>
      </c>
      <c r="AG298" s="128">
        <f t="shared" si="284"/>
        <v>3.4445483006469797E-4</v>
      </c>
      <c r="AI298" s="129">
        <f t="shared" ref="AI298:AM307" si="309">IFERROR(IF($Z298="NN",VLOOKUP(CONCATENATE(AI$7,"NNXXX"),bdfactors,8,FALSE),VLOOKUP(CONCATENATE(AI$7,$Y298,$Z298),bdfactors,8,FALSE)),VLOOKUP(CONCATENATE(AI$7,$Y298,"XX"),bdfactors,8,FALSE))</f>
        <v>1.262</v>
      </c>
      <c r="AJ298" s="51">
        <f t="shared" si="309"/>
        <v>1.232</v>
      </c>
      <c r="AK298" s="48">
        <f t="shared" si="309"/>
        <v>1.0780000000000001</v>
      </c>
      <c r="AL298" s="51">
        <f t="shared" si="309"/>
        <v>1.1870000000000001</v>
      </c>
      <c r="AM298" s="49">
        <f t="shared" si="309"/>
        <v>1.1020000000000001</v>
      </c>
      <c r="AN298" s="15"/>
      <c r="AO298" s="106">
        <f t="shared" si="252"/>
        <v>1.1691464259416222</v>
      </c>
      <c r="AP298" s="106">
        <f t="shared" si="253"/>
        <v>1.1525716085872304</v>
      </c>
      <c r="AQ298" s="106">
        <f t="shared" si="254"/>
        <v>1.0167796494194787</v>
      </c>
      <c r="AR298" s="106">
        <f t="shared" si="255"/>
        <v>1.1189538797232048</v>
      </c>
      <c r="AS298" s="106">
        <f t="shared" si="256"/>
        <v>1.0482667154658052</v>
      </c>
      <c r="AT298" s="15"/>
      <c r="AU298" s="106">
        <f t="shared" si="291"/>
        <v>0.16914642594162221</v>
      </c>
      <c r="AV298" s="106">
        <f t="shared" si="292"/>
        <v>0.1525716085872304</v>
      </c>
      <c r="AW298" s="106">
        <f t="shared" si="293"/>
        <v>1.6779649419478737E-2</v>
      </c>
      <c r="AX298" s="106">
        <f t="shared" si="294"/>
        <v>0.11895387972320481</v>
      </c>
      <c r="AY298" s="106">
        <f t="shared" si="295"/>
        <v>4.8266715465805188E-2</v>
      </c>
      <c r="AZ298" s="15"/>
      <c r="BA298" s="106">
        <f t="shared" si="285"/>
        <v>0.16914642594162221</v>
      </c>
      <c r="BB298" s="106">
        <f t="shared" si="286"/>
        <v>0.1525716085872304</v>
      </c>
      <c r="BC298" s="106">
        <f t="shared" si="287"/>
        <v>1.6779649419478737E-2</v>
      </c>
      <c r="BD298" s="107">
        <f t="shared" si="288"/>
        <v>0.11895387972320481</v>
      </c>
      <c r="BE298" s="106">
        <f t="shared" si="289"/>
        <v>4.8266715465805188E-2</v>
      </c>
      <c r="BF298" s="109"/>
      <c r="BG298" s="223" t="str">
        <f t="shared" si="290"/>
        <v>75XX</v>
      </c>
      <c r="BH298" s="106">
        <f t="shared" si="296"/>
        <v>1.1691464259416222</v>
      </c>
      <c r="BI298" s="106">
        <f t="shared" si="297"/>
        <v>1.1525716085872304</v>
      </c>
      <c r="BJ298" s="106">
        <f t="shared" si="298"/>
        <v>1.0167796494194787</v>
      </c>
      <c r="BK298" s="106">
        <f t="shared" si="299"/>
        <v>1.1189538797232048</v>
      </c>
      <c r="BL298" s="106">
        <f t="shared" si="300"/>
        <v>1.0482667154658052</v>
      </c>
      <c r="BM298" s="109"/>
      <c r="BN298" s="15">
        <f>IF($Z298="NN",VLOOKUP("N",ylfactors,MATCH(BN$7,'Proposed Factors'!$J$3:$P$3,0),FALSE),IF('Query Result 1'!$Y298&lt;49,VLOOKUP("YA",ylfactors,MATCH(BN$7,'Proposed Factors'!$J$3:$P$3,0),FALSE),VLOOKUP("YB",ylfactors,MATCH(BN$7,'Proposed Factors'!$J$3:$P$3,0),FALSE)))</f>
        <v>0.873</v>
      </c>
      <c r="BO298" s="15">
        <f>IF($Z298="NN",VLOOKUP("N",ylfactors,MATCH(BO$7,'Proposed Factors'!$J$3:$P$3,0),FALSE),IF('Query Result 1'!$Y298&lt;49,VLOOKUP("YA",ylfactors,MATCH(BO$7,'Proposed Factors'!$J$3:$P$3,0),FALSE),VLOOKUP("YB",ylfactors,MATCH(BO$7,'Proposed Factors'!$J$3:$P$3,0),FALSE)))</f>
        <v>0.76900000000000002</v>
      </c>
      <c r="BP298" s="15">
        <f>IF($Z298="NN",VLOOKUP("N",ylfactors,MATCH(BP$7,'Proposed Factors'!$J$3:$P$3,0),FALSE),IF('Query Result 1'!$Y298&lt;49,VLOOKUP("YA",ylfactors,MATCH(BP$7,'Proposed Factors'!$J$3:$P$3,0),FALSE),VLOOKUP("YB",ylfactors,MATCH(BP$7,'Proposed Factors'!$J$3:$P$3,0),FALSE)))</f>
        <v>0.95</v>
      </c>
      <c r="BQ298" s="15">
        <f>IF($Z298="NN",VLOOKUP("N",ylfactors,MATCH(BQ$7,'Proposed Factors'!$J$3:$P$3,0),FALSE),IF('Query Result 1'!$Y298&lt;49,VLOOKUP("YA",ylfactors,MATCH(BQ$7,'Proposed Factors'!$J$3:$P$3,0),FALSE),VLOOKUP("YB",ylfactors,MATCH(BQ$7,'Proposed Factors'!$J$3:$P$3,0),FALSE)))</f>
        <v>0.94299999999999995</v>
      </c>
      <c r="BR298" s="15">
        <f>IF($Z298="NN",VLOOKUP("N",ylfactors,MATCH(BR$7,'Proposed Factors'!$J$3:$P$3,0),FALSE),IF('Query Result 1'!$Y298&lt;49,VLOOKUP("YA",ylfactors,MATCH(BR$7,'Proposed Factors'!$J$3:$P$3,0),FALSE),VLOOKUP("YB",ylfactors,MATCH(BR$7,'Proposed Factors'!$J$3:$P$3,0),FALSE)))</f>
        <v>0.78800000000000003</v>
      </c>
      <c r="BS298" s="15"/>
      <c r="BT298" s="15" t="e">
        <f>IF($AA298="NN",1,IF($AA298="YY",VLOOKUP("YY",gsdfactors,MATCH(BT$7,'Proposed Factors'!$J$11:$P$11,0),FALSE),VLOOKUP(CONCATENATE($Z298,$AA298),gsdfactors,MATCH(BT$7,'Proposed Factors'!$J$11:$P$11,0),FALSE)))</f>
        <v>#N/A</v>
      </c>
      <c r="BU298" s="15" t="e">
        <f>IF($AA298="NN",1,IF($AA298="YY",VLOOKUP("YY",gsdfactors,MATCH(BU$7,'Proposed Factors'!$J$11:$P$11,0),FALSE),VLOOKUP(CONCATENATE($Z298,$AA298),gsdfactors,MATCH(BU$7,'Proposed Factors'!$J$11:$P$11,0),FALSE)))</f>
        <v>#N/A</v>
      </c>
      <c r="BV298" s="15" t="e">
        <f>IF($AA298="NN",1,IF($AA298="YY",VLOOKUP("YY",gsdfactors,MATCH(BV$7,'Proposed Factors'!$J$11:$P$11,0),FALSE),VLOOKUP(CONCATENATE($Z298,$AA298),gsdfactors,MATCH(BV$7,'Proposed Factors'!$J$11:$P$11,0),FALSE)))</f>
        <v>#N/A</v>
      </c>
      <c r="BW298" s="15" t="e">
        <f>IF($AA298="NN",1,IF($AA298="YY",VLOOKUP("YY",gsdfactors,MATCH(BW$7,'Proposed Factors'!$J$11:$P$11,0),FALSE),VLOOKUP(CONCATENATE($Z298,$AA298),gsdfactors,MATCH(BW$7,'Proposed Factors'!$J$11:$P$11,0),FALSE)))</f>
        <v>#N/A</v>
      </c>
      <c r="BX298" s="15" t="e">
        <f>IF($AA298="NN",1,IF($AA298="YY",VLOOKUP("YY",gsdfactors,MATCH(BX$7,'Proposed Factors'!$J$11:$P$11,0),FALSE),VLOOKUP(CONCATENATE($Z298,$AA298),gsdfactors,MATCH(BX$7,'Proposed Factors'!$J$11:$P$11,0),FALSE)))</f>
        <v>#N/A</v>
      </c>
      <c r="BZ298" s="55" t="e">
        <f t="shared" si="257"/>
        <v>#N/A</v>
      </c>
      <c r="CA298" s="55" t="e">
        <f t="shared" si="258"/>
        <v>#N/A</v>
      </c>
      <c r="CB298" s="55" t="e">
        <f t="shared" si="259"/>
        <v>#N/A</v>
      </c>
      <c r="CC298" s="55" t="e">
        <f t="shared" si="260"/>
        <v>#N/A</v>
      </c>
      <c r="CD298" s="55" t="e">
        <f t="shared" si="261"/>
        <v>#N/A</v>
      </c>
      <c r="CF298" s="55" t="e">
        <f t="shared" si="262"/>
        <v>#N/A</v>
      </c>
      <c r="CG298" s="55" t="e">
        <f t="shared" si="263"/>
        <v>#N/A</v>
      </c>
      <c r="CH298" s="55" t="e">
        <f t="shared" si="264"/>
        <v>#N/A</v>
      </c>
      <c r="CI298" s="55" t="e">
        <f t="shared" si="265"/>
        <v>#N/A</v>
      </c>
      <c r="CJ298" s="55" t="e">
        <f t="shared" si="266"/>
        <v>#N/A</v>
      </c>
      <c r="CL298" s="55" t="str">
        <f t="shared" si="267"/>
        <v>75MM</v>
      </c>
      <c r="CM298" s="58">
        <f t="shared" si="268"/>
        <v>3.4434171583255438E-4</v>
      </c>
      <c r="CN298" s="58">
        <f t="shared" si="269"/>
        <v>4.5212070473356965E-4</v>
      </c>
      <c r="CO298" s="58">
        <f t="shared" si="270"/>
        <v>3.5045562431669156E-4</v>
      </c>
      <c r="CP298" s="58">
        <f t="shared" si="271"/>
        <v>3.3323164137120514E-4</v>
      </c>
      <c r="CQ298" s="58">
        <f t="shared" si="272"/>
        <v>3.4445483006469797E-4</v>
      </c>
      <c r="CR298" s="5">
        <f t="shared" si="301"/>
        <v>1.1691464259416222</v>
      </c>
      <c r="CS298" s="5">
        <f t="shared" si="302"/>
        <v>1.1525716085872304</v>
      </c>
      <c r="CT298" s="5">
        <f t="shared" si="303"/>
        <v>1.0167796494194787</v>
      </c>
      <c r="CU298" s="5">
        <f t="shared" si="304"/>
        <v>1.1189538797232048</v>
      </c>
      <c r="CV298" s="5">
        <f t="shared" si="305"/>
        <v>1.0482667154658052</v>
      </c>
    </row>
    <row r="299" spans="1:100" x14ac:dyDescent="0.25">
      <c r="A299" s="174" t="str">
        <f t="shared" si="273"/>
        <v>NNNN</v>
      </c>
      <c r="B299" s="174" t="str">
        <f t="shared" si="274"/>
        <v>NNNN</v>
      </c>
      <c r="C299" s="29" t="str">
        <f t="shared" si="275"/>
        <v>NN</v>
      </c>
      <c r="D299" s="29" t="str">
        <f t="shared" si="276"/>
        <v>N</v>
      </c>
      <c r="E299" s="29" t="str">
        <f t="shared" si="251"/>
        <v>N</v>
      </c>
      <c r="F299" s="175" t="s">
        <v>5</v>
      </c>
      <c r="G299" s="175" t="s">
        <v>7</v>
      </c>
      <c r="H299" s="175" t="s">
        <v>7</v>
      </c>
      <c r="I299" s="176">
        <v>77</v>
      </c>
      <c r="J299" s="175" t="s">
        <v>5</v>
      </c>
      <c r="K299" s="175" t="s">
        <v>5</v>
      </c>
      <c r="L299" s="176">
        <v>98</v>
      </c>
      <c r="M299" s="176">
        <v>80</v>
      </c>
      <c r="N299" s="176">
        <v>90</v>
      </c>
      <c r="O299" s="176">
        <v>75</v>
      </c>
      <c r="P299" s="176">
        <v>96</v>
      </c>
      <c r="Q299" s="1"/>
      <c r="R299" s="13" t="s">
        <v>499</v>
      </c>
      <c r="S299" s="35">
        <v>142</v>
      </c>
      <c r="T299" s="35">
        <v>90</v>
      </c>
      <c r="U299" s="35">
        <v>116</v>
      </c>
      <c r="V299" s="35">
        <v>103</v>
      </c>
      <c r="W299" s="35">
        <v>132</v>
      </c>
      <c r="X299" s="35"/>
      <c r="Y299" s="53">
        <f t="shared" si="277"/>
        <v>75</v>
      </c>
      <c r="Z299" s="52" t="str">
        <f t="shared" si="278"/>
        <v>MS</v>
      </c>
      <c r="AA299" s="52" t="str">
        <f t="shared" si="279"/>
        <v>MS</v>
      </c>
      <c r="AB299" s="1"/>
      <c r="AC299" s="128">
        <f t="shared" si="280"/>
        <v>3.9432680361469939E-5</v>
      </c>
      <c r="AD299" s="128">
        <f t="shared" si="281"/>
        <v>4.3104728205531004E-5</v>
      </c>
      <c r="AE299" s="128">
        <f t="shared" si="282"/>
        <v>3.7125892621676912E-5</v>
      </c>
      <c r="AF299" s="128">
        <f t="shared" si="283"/>
        <v>3.4118150160272496E-5</v>
      </c>
      <c r="AG299" s="128">
        <f t="shared" si="284"/>
        <v>3.7422253142831385E-5</v>
      </c>
      <c r="AI299" s="129">
        <f t="shared" si="309"/>
        <v>1.262</v>
      </c>
      <c r="AJ299" s="51">
        <f t="shared" si="309"/>
        <v>1.232</v>
      </c>
      <c r="AK299" s="48">
        <f t="shared" si="309"/>
        <v>1.0780000000000001</v>
      </c>
      <c r="AL299" s="51">
        <f t="shared" si="309"/>
        <v>1.1870000000000001</v>
      </c>
      <c r="AM299" s="49">
        <f t="shared" si="309"/>
        <v>1.1020000000000001</v>
      </c>
      <c r="AN299" s="15"/>
      <c r="AO299" s="106">
        <f t="shared" si="252"/>
        <v>1.1691464259416222</v>
      </c>
      <c r="AP299" s="106">
        <f t="shared" si="253"/>
        <v>1.1525716085872304</v>
      </c>
      <c r="AQ299" s="106">
        <f t="shared" si="254"/>
        <v>1.0167796494194787</v>
      </c>
      <c r="AR299" s="106">
        <f t="shared" si="255"/>
        <v>1.1189538797232048</v>
      </c>
      <c r="AS299" s="106">
        <f t="shared" si="256"/>
        <v>1.0482667154658052</v>
      </c>
      <c r="AT299" s="15"/>
      <c r="AU299" s="106">
        <f t="shared" si="291"/>
        <v>0.16914642594162221</v>
      </c>
      <c r="AV299" s="106">
        <f t="shared" si="292"/>
        <v>0.1525716085872304</v>
      </c>
      <c r="AW299" s="106">
        <f t="shared" si="293"/>
        <v>1.6779649419478737E-2</v>
      </c>
      <c r="AX299" s="106">
        <f t="shared" si="294"/>
        <v>0.11895387972320481</v>
      </c>
      <c r="AY299" s="106">
        <f t="shared" si="295"/>
        <v>4.8266715465805188E-2</v>
      </c>
      <c r="AZ299" s="15"/>
      <c r="BA299" s="106">
        <f t="shared" si="285"/>
        <v>0.16914642594162221</v>
      </c>
      <c r="BB299" s="106">
        <f t="shared" si="286"/>
        <v>0.1525716085872304</v>
      </c>
      <c r="BC299" s="106">
        <f t="shared" si="287"/>
        <v>1.6779649419478737E-2</v>
      </c>
      <c r="BD299" s="107">
        <f t="shared" si="288"/>
        <v>0.11895387972320481</v>
      </c>
      <c r="BE299" s="106">
        <f t="shared" si="289"/>
        <v>4.8266715465805188E-2</v>
      </c>
      <c r="BF299" s="109"/>
      <c r="BG299" s="223" t="str">
        <f t="shared" si="290"/>
        <v>75XX</v>
      </c>
      <c r="BH299" s="106">
        <f t="shared" si="296"/>
        <v>1.1691464259416222</v>
      </c>
      <c r="BI299" s="106">
        <f t="shared" si="297"/>
        <v>1.1525716085872304</v>
      </c>
      <c r="BJ299" s="106">
        <f t="shared" si="298"/>
        <v>1.0167796494194787</v>
      </c>
      <c r="BK299" s="106">
        <f t="shared" si="299"/>
        <v>1.1189538797232048</v>
      </c>
      <c r="BL299" s="106">
        <f t="shared" si="300"/>
        <v>1.0482667154658052</v>
      </c>
      <c r="BM299" s="109"/>
      <c r="BN299" s="15">
        <f>IF($Z299="NN",VLOOKUP("N",ylfactors,MATCH(BN$7,'Proposed Factors'!$J$3:$P$3,0),FALSE),IF('Query Result 1'!$Y299&lt;49,VLOOKUP("YA",ylfactors,MATCH(BN$7,'Proposed Factors'!$J$3:$P$3,0),FALSE),VLOOKUP("YB",ylfactors,MATCH(BN$7,'Proposed Factors'!$J$3:$P$3,0),FALSE)))</f>
        <v>0.873</v>
      </c>
      <c r="BO299" s="15">
        <f>IF($Z299="NN",VLOOKUP("N",ylfactors,MATCH(BO$7,'Proposed Factors'!$J$3:$P$3,0),FALSE),IF('Query Result 1'!$Y299&lt;49,VLOOKUP("YA",ylfactors,MATCH(BO$7,'Proposed Factors'!$J$3:$P$3,0),FALSE),VLOOKUP("YB",ylfactors,MATCH(BO$7,'Proposed Factors'!$J$3:$P$3,0),FALSE)))</f>
        <v>0.76900000000000002</v>
      </c>
      <c r="BP299" s="15">
        <f>IF($Z299="NN",VLOOKUP("N",ylfactors,MATCH(BP$7,'Proposed Factors'!$J$3:$P$3,0),FALSE),IF('Query Result 1'!$Y299&lt;49,VLOOKUP("YA",ylfactors,MATCH(BP$7,'Proposed Factors'!$J$3:$P$3,0),FALSE),VLOOKUP("YB",ylfactors,MATCH(BP$7,'Proposed Factors'!$J$3:$P$3,0),FALSE)))</f>
        <v>0.95</v>
      </c>
      <c r="BQ299" s="15">
        <f>IF($Z299="NN",VLOOKUP("N",ylfactors,MATCH(BQ$7,'Proposed Factors'!$J$3:$P$3,0),FALSE),IF('Query Result 1'!$Y299&lt;49,VLOOKUP("YA",ylfactors,MATCH(BQ$7,'Proposed Factors'!$J$3:$P$3,0),FALSE),VLOOKUP("YB",ylfactors,MATCH(BQ$7,'Proposed Factors'!$J$3:$P$3,0),FALSE)))</f>
        <v>0.94299999999999995</v>
      </c>
      <c r="BR299" s="15">
        <f>IF($Z299="NN",VLOOKUP("N",ylfactors,MATCH(BR$7,'Proposed Factors'!$J$3:$P$3,0),FALSE),IF('Query Result 1'!$Y299&lt;49,VLOOKUP("YA",ylfactors,MATCH(BR$7,'Proposed Factors'!$J$3:$P$3,0),FALSE),VLOOKUP("YB",ylfactors,MATCH(BR$7,'Proposed Factors'!$J$3:$P$3,0),FALSE)))</f>
        <v>0.78800000000000003</v>
      </c>
      <c r="BS299" s="15"/>
      <c r="BT299" s="15" t="e">
        <f>IF($AA299="NN",1,IF($AA299="YY",VLOOKUP("YY",gsdfactors,MATCH(BT$7,'Proposed Factors'!$J$11:$P$11,0),FALSE),VLOOKUP(CONCATENATE($Z299,$AA299),gsdfactors,MATCH(BT$7,'Proposed Factors'!$J$11:$P$11,0),FALSE)))</f>
        <v>#N/A</v>
      </c>
      <c r="BU299" s="15" t="e">
        <f>IF($AA299="NN",1,IF($AA299="YY",VLOOKUP("YY",gsdfactors,MATCH(BU$7,'Proposed Factors'!$J$11:$P$11,0),FALSE),VLOOKUP(CONCATENATE($Z299,$AA299),gsdfactors,MATCH(BU$7,'Proposed Factors'!$J$11:$P$11,0),FALSE)))</f>
        <v>#N/A</v>
      </c>
      <c r="BV299" s="15" t="e">
        <f>IF($AA299="NN",1,IF($AA299="YY",VLOOKUP("YY",gsdfactors,MATCH(BV$7,'Proposed Factors'!$J$11:$P$11,0),FALSE),VLOOKUP(CONCATENATE($Z299,$AA299),gsdfactors,MATCH(BV$7,'Proposed Factors'!$J$11:$P$11,0),FALSE)))</f>
        <v>#N/A</v>
      </c>
      <c r="BW299" s="15" t="e">
        <f>IF($AA299="NN",1,IF($AA299="YY",VLOOKUP("YY",gsdfactors,MATCH(BW$7,'Proposed Factors'!$J$11:$P$11,0),FALSE),VLOOKUP(CONCATENATE($Z299,$AA299),gsdfactors,MATCH(BW$7,'Proposed Factors'!$J$11:$P$11,0),FALSE)))</f>
        <v>#N/A</v>
      </c>
      <c r="BX299" s="15" t="e">
        <f>IF($AA299="NN",1,IF($AA299="YY",VLOOKUP("YY",gsdfactors,MATCH(BX$7,'Proposed Factors'!$J$11:$P$11,0),FALSE),VLOOKUP(CONCATENATE($Z299,$AA299),gsdfactors,MATCH(BX$7,'Proposed Factors'!$J$11:$P$11,0),FALSE)))</f>
        <v>#N/A</v>
      </c>
      <c r="BZ299" s="55" t="e">
        <f t="shared" si="257"/>
        <v>#N/A</v>
      </c>
      <c r="CA299" s="55" t="e">
        <f t="shared" si="258"/>
        <v>#N/A</v>
      </c>
      <c r="CB299" s="55" t="e">
        <f t="shared" si="259"/>
        <v>#N/A</v>
      </c>
      <c r="CC299" s="55" t="e">
        <f t="shared" si="260"/>
        <v>#N/A</v>
      </c>
      <c r="CD299" s="55" t="e">
        <f t="shared" si="261"/>
        <v>#N/A</v>
      </c>
      <c r="CF299" s="55" t="e">
        <f t="shared" si="262"/>
        <v>#N/A</v>
      </c>
      <c r="CG299" s="55" t="e">
        <f t="shared" si="263"/>
        <v>#N/A</v>
      </c>
      <c r="CH299" s="55" t="e">
        <f t="shared" si="264"/>
        <v>#N/A</v>
      </c>
      <c r="CI299" s="55" t="e">
        <f t="shared" si="265"/>
        <v>#N/A</v>
      </c>
      <c r="CJ299" s="55" t="e">
        <f t="shared" si="266"/>
        <v>#N/A</v>
      </c>
      <c r="CL299" s="55" t="str">
        <f t="shared" si="267"/>
        <v>75MS</v>
      </c>
      <c r="CM299" s="58">
        <f t="shared" si="268"/>
        <v>3.9432680361469939E-5</v>
      </c>
      <c r="CN299" s="58">
        <f t="shared" si="269"/>
        <v>4.3104728205531004E-5</v>
      </c>
      <c r="CO299" s="58">
        <f t="shared" si="270"/>
        <v>3.7125892621676912E-5</v>
      </c>
      <c r="CP299" s="58">
        <f t="shared" si="271"/>
        <v>3.4118150160272496E-5</v>
      </c>
      <c r="CQ299" s="58">
        <f t="shared" si="272"/>
        <v>3.7422253142831385E-5</v>
      </c>
      <c r="CR299" s="5">
        <f t="shared" si="301"/>
        <v>1.1691464259416222</v>
      </c>
      <c r="CS299" s="5">
        <f t="shared" si="302"/>
        <v>1.1525716085872304</v>
      </c>
      <c r="CT299" s="5">
        <f t="shared" si="303"/>
        <v>1.0167796494194787</v>
      </c>
      <c r="CU299" s="5">
        <f t="shared" si="304"/>
        <v>1.1189538797232048</v>
      </c>
      <c r="CV299" s="5">
        <f t="shared" si="305"/>
        <v>1.0482667154658052</v>
      </c>
    </row>
    <row r="300" spans="1:100" x14ac:dyDescent="0.25">
      <c r="A300" s="174" t="str">
        <f t="shared" si="273"/>
        <v>NNNN</v>
      </c>
      <c r="B300" s="174" t="str">
        <f t="shared" si="274"/>
        <v>NNNN</v>
      </c>
      <c r="C300" s="29" t="str">
        <f t="shared" si="275"/>
        <v>NN</v>
      </c>
      <c r="D300" s="29" t="str">
        <f t="shared" si="276"/>
        <v>N</v>
      </c>
      <c r="E300" s="29" t="str">
        <f t="shared" si="251"/>
        <v>N</v>
      </c>
      <c r="F300" s="175" t="s">
        <v>5</v>
      </c>
      <c r="G300" s="175" t="s">
        <v>7</v>
      </c>
      <c r="H300" s="175" t="s">
        <v>7</v>
      </c>
      <c r="I300" s="176">
        <v>78</v>
      </c>
      <c r="J300" s="175" t="s">
        <v>5</v>
      </c>
      <c r="K300" s="175" t="s">
        <v>5</v>
      </c>
      <c r="L300" s="176">
        <v>60</v>
      </c>
      <c r="M300" s="176">
        <v>43</v>
      </c>
      <c r="N300" s="176">
        <v>59</v>
      </c>
      <c r="O300" s="176">
        <v>47</v>
      </c>
      <c r="P300" s="176">
        <v>60</v>
      </c>
      <c r="Q300" s="1"/>
      <c r="R300" s="13" t="s">
        <v>248</v>
      </c>
      <c r="S300" s="35">
        <v>818</v>
      </c>
      <c r="T300" s="35">
        <v>644</v>
      </c>
      <c r="U300" s="35">
        <v>759</v>
      </c>
      <c r="V300" s="35">
        <v>715</v>
      </c>
      <c r="W300" s="35">
        <v>806</v>
      </c>
      <c r="X300" s="35"/>
      <c r="Y300" s="53">
        <f t="shared" si="277"/>
        <v>76</v>
      </c>
      <c r="Z300" s="52" t="str">
        <f t="shared" si="278"/>
        <v>FM</v>
      </c>
      <c r="AA300" s="52" t="str">
        <f t="shared" si="279"/>
        <v>FM</v>
      </c>
      <c r="AB300" s="1"/>
      <c r="AC300" s="128">
        <f t="shared" si="280"/>
        <v>2.2715445447663669E-4</v>
      </c>
      <c r="AD300" s="128">
        <f t="shared" si="281"/>
        <v>3.0843827738179968E-4</v>
      </c>
      <c r="AE300" s="128">
        <f t="shared" si="282"/>
        <v>2.4291855603321359E-4</v>
      </c>
      <c r="AF300" s="128">
        <f t="shared" si="283"/>
        <v>2.3683958606402752E-4</v>
      </c>
      <c r="AG300" s="128">
        <f t="shared" si="284"/>
        <v>2.2850254570547042E-4</v>
      </c>
      <c r="AI300" s="129">
        <f t="shared" si="309"/>
        <v>1.262</v>
      </c>
      <c r="AJ300" s="51">
        <f t="shared" si="309"/>
        <v>1.232</v>
      </c>
      <c r="AK300" s="48">
        <f t="shared" si="309"/>
        <v>1.085</v>
      </c>
      <c r="AL300" s="51">
        <f t="shared" si="309"/>
        <v>1.1879999999999999</v>
      </c>
      <c r="AM300" s="49">
        <f t="shared" si="309"/>
        <v>1.1120000000000001</v>
      </c>
      <c r="AN300" s="15"/>
      <c r="AO300" s="106">
        <f t="shared" si="252"/>
        <v>1.1691464259416222</v>
      </c>
      <c r="AP300" s="106">
        <f t="shared" si="253"/>
        <v>1.1525716085872304</v>
      </c>
      <c r="AQ300" s="106">
        <f t="shared" si="254"/>
        <v>1.0233821146754492</v>
      </c>
      <c r="AR300" s="106">
        <f t="shared" si="255"/>
        <v>1.1198965535898628</v>
      </c>
      <c r="AS300" s="106">
        <f t="shared" si="256"/>
        <v>1.0577791176025184</v>
      </c>
      <c r="AT300" s="15"/>
      <c r="AU300" s="106">
        <f t="shared" si="291"/>
        <v>0.16914642594162221</v>
      </c>
      <c r="AV300" s="106">
        <f t="shared" si="292"/>
        <v>0.1525716085872304</v>
      </c>
      <c r="AW300" s="106">
        <f t="shared" si="293"/>
        <v>2.338211467544915E-2</v>
      </c>
      <c r="AX300" s="106">
        <f t="shared" si="294"/>
        <v>0.11989655358986284</v>
      </c>
      <c r="AY300" s="106">
        <f t="shared" si="295"/>
        <v>5.7779117602518415E-2</v>
      </c>
      <c r="AZ300" s="15"/>
      <c r="BA300" s="106">
        <f t="shared" si="285"/>
        <v>0.16914642594162221</v>
      </c>
      <c r="BB300" s="106">
        <f t="shared" si="286"/>
        <v>0.1525716085872304</v>
      </c>
      <c r="BC300" s="106">
        <f t="shared" si="287"/>
        <v>2.338211467544915E-2</v>
      </c>
      <c r="BD300" s="107">
        <f t="shared" si="288"/>
        <v>0.11989655358986284</v>
      </c>
      <c r="BE300" s="106">
        <f t="shared" si="289"/>
        <v>5.7779117602518415E-2</v>
      </c>
      <c r="BF300" s="109"/>
      <c r="BG300" s="223" t="str">
        <f t="shared" si="290"/>
        <v>76XX</v>
      </c>
      <c r="BH300" s="106">
        <f t="shared" si="296"/>
        <v>1.1691464259416222</v>
      </c>
      <c r="BI300" s="106">
        <f t="shared" si="297"/>
        <v>1.1525716085872304</v>
      </c>
      <c r="BJ300" s="106">
        <f t="shared" si="298"/>
        <v>1.0233821146754492</v>
      </c>
      <c r="BK300" s="106">
        <f t="shared" si="299"/>
        <v>1.1198965535898628</v>
      </c>
      <c r="BL300" s="106">
        <f t="shared" si="300"/>
        <v>1.0577791176025184</v>
      </c>
      <c r="BM300" s="109"/>
      <c r="BN300" s="15">
        <f>IF($Z300="NN",VLOOKUP("N",ylfactors,MATCH(BN$7,'Proposed Factors'!$J$3:$P$3,0),FALSE),IF('Query Result 1'!$Y300&lt;49,VLOOKUP("YA",ylfactors,MATCH(BN$7,'Proposed Factors'!$J$3:$P$3,0),FALSE),VLOOKUP("YB",ylfactors,MATCH(BN$7,'Proposed Factors'!$J$3:$P$3,0),FALSE)))</f>
        <v>0.873</v>
      </c>
      <c r="BO300" s="15">
        <f>IF($Z300="NN",VLOOKUP("N",ylfactors,MATCH(BO$7,'Proposed Factors'!$J$3:$P$3,0),FALSE),IF('Query Result 1'!$Y300&lt;49,VLOOKUP("YA",ylfactors,MATCH(BO$7,'Proposed Factors'!$J$3:$P$3,0),FALSE),VLOOKUP("YB",ylfactors,MATCH(BO$7,'Proposed Factors'!$J$3:$P$3,0),FALSE)))</f>
        <v>0.76900000000000002</v>
      </c>
      <c r="BP300" s="15">
        <f>IF($Z300="NN",VLOOKUP("N",ylfactors,MATCH(BP$7,'Proposed Factors'!$J$3:$P$3,0),FALSE),IF('Query Result 1'!$Y300&lt;49,VLOOKUP("YA",ylfactors,MATCH(BP$7,'Proposed Factors'!$J$3:$P$3,0),FALSE),VLOOKUP("YB",ylfactors,MATCH(BP$7,'Proposed Factors'!$J$3:$P$3,0),FALSE)))</f>
        <v>0.95</v>
      </c>
      <c r="BQ300" s="15">
        <f>IF($Z300="NN",VLOOKUP("N",ylfactors,MATCH(BQ$7,'Proposed Factors'!$J$3:$P$3,0),FALSE),IF('Query Result 1'!$Y300&lt;49,VLOOKUP("YA",ylfactors,MATCH(BQ$7,'Proposed Factors'!$J$3:$P$3,0),FALSE),VLOOKUP("YB",ylfactors,MATCH(BQ$7,'Proposed Factors'!$J$3:$P$3,0),FALSE)))</f>
        <v>0.94299999999999995</v>
      </c>
      <c r="BR300" s="15">
        <f>IF($Z300="NN",VLOOKUP("N",ylfactors,MATCH(BR$7,'Proposed Factors'!$J$3:$P$3,0),FALSE),IF('Query Result 1'!$Y300&lt;49,VLOOKUP("YA",ylfactors,MATCH(BR$7,'Proposed Factors'!$J$3:$P$3,0),FALSE),VLOOKUP("YB",ylfactors,MATCH(BR$7,'Proposed Factors'!$J$3:$P$3,0),FALSE)))</f>
        <v>0.78800000000000003</v>
      </c>
      <c r="BS300" s="15"/>
      <c r="BT300" s="15" t="e">
        <f>IF($AA300="NN",1,IF($AA300="YY",VLOOKUP("YY",gsdfactors,MATCH(BT$7,'Proposed Factors'!$J$11:$P$11,0),FALSE),VLOOKUP(CONCATENATE($Z300,$AA300),gsdfactors,MATCH(BT$7,'Proposed Factors'!$J$11:$P$11,0),FALSE)))</f>
        <v>#N/A</v>
      </c>
      <c r="BU300" s="15" t="e">
        <f>IF($AA300="NN",1,IF($AA300="YY",VLOOKUP("YY",gsdfactors,MATCH(BU$7,'Proposed Factors'!$J$11:$P$11,0),FALSE),VLOOKUP(CONCATENATE($Z300,$AA300),gsdfactors,MATCH(BU$7,'Proposed Factors'!$J$11:$P$11,0),FALSE)))</f>
        <v>#N/A</v>
      </c>
      <c r="BV300" s="15" t="e">
        <f>IF($AA300="NN",1,IF($AA300="YY",VLOOKUP("YY",gsdfactors,MATCH(BV$7,'Proposed Factors'!$J$11:$P$11,0),FALSE),VLOOKUP(CONCATENATE($Z300,$AA300),gsdfactors,MATCH(BV$7,'Proposed Factors'!$J$11:$P$11,0),FALSE)))</f>
        <v>#N/A</v>
      </c>
      <c r="BW300" s="15" t="e">
        <f>IF($AA300="NN",1,IF($AA300="YY",VLOOKUP("YY",gsdfactors,MATCH(BW$7,'Proposed Factors'!$J$11:$P$11,0),FALSE),VLOOKUP(CONCATENATE($Z300,$AA300),gsdfactors,MATCH(BW$7,'Proposed Factors'!$J$11:$P$11,0),FALSE)))</f>
        <v>#N/A</v>
      </c>
      <c r="BX300" s="15" t="e">
        <f>IF($AA300="NN",1,IF($AA300="YY",VLOOKUP("YY",gsdfactors,MATCH(BX$7,'Proposed Factors'!$J$11:$P$11,0),FALSE),VLOOKUP(CONCATENATE($Z300,$AA300),gsdfactors,MATCH(BX$7,'Proposed Factors'!$J$11:$P$11,0),FALSE)))</f>
        <v>#N/A</v>
      </c>
      <c r="BZ300" s="55" t="e">
        <f t="shared" si="257"/>
        <v>#N/A</v>
      </c>
      <c r="CA300" s="55" t="e">
        <f t="shared" si="258"/>
        <v>#N/A</v>
      </c>
      <c r="CB300" s="55" t="e">
        <f t="shared" si="259"/>
        <v>#N/A</v>
      </c>
      <c r="CC300" s="55" t="e">
        <f t="shared" si="260"/>
        <v>#N/A</v>
      </c>
      <c r="CD300" s="55" t="e">
        <f t="shared" si="261"/>
        <v>#N/A</v>
      </c>
      <c r="CF300" s="55" t="e">
        <f t="shared" si="262"/>
        <v>#N/A</v>
      </c>
      <c r="CG300" s="55" t="e">
        <f t="shared" si="263"/>
        <v>#N/A</v>
      </c>
      <c r="CH300" s="55" t="e">
        <f t="shared" si="264"/>
        <v>#N/A</v>
      </c>
      <c r="CI300" s="55" t="e">
        <f t="shared" si="265"/>
        <v>#N/A</v>
      </c>
      <c r="CJ300" s="55" t="e">
        <f t="shared" si="266"/>
        <v>#N/A</v>
      </c>
      <c r="CL300" s="55" t="str">
        <f t="shared" si="267"/>
        <v>76FM</v>
      </c>
      <c r="CM300" s="58">
        <f t="shared" si="268"/>
        <v>2.2715445447663669E-4</v>
      </c>
      <c r="CN300" s="58">
        <f t="shared" si="269"/>
        <v>3.0843827738179968E-4</v>
      </c>
      <c r="CO300" s="58">
        <f t="shared" si="270"/>
        <v>2.4291855603321359E-4</v>
      </c>
      <c r="CP300" s="58">
        <f t="shared" si="271"/>
        <v>2.3683958606402752E-4</v>
      </c>
      <c r="CQ300" s="58">
        <f t="shared" si="272"/>
        <v>2.2850254570547042E-4</v>
      </c>
      <c r="CR300" s="5">
        <f t="shared" si="301"/>
        <v>1.1691464259416222</v>
      </c>
      <c r="CS300" s="5">
        <f t="shared" si="302"/>
        <v>1.1525716085872304</v>
      </c>
      <c r="CT300" s="5">
        <f t="shared" si="303"/>
        <v>1.0233821146754492</v>
      </c>
      <c r="CU300" s="5">
        <f t="shared" si="304"/>
        <v>1.1198965535898628</v>
      </c>
      <c r="CV300" s="5">
        <f t="shared" si="305"/>
        <v>1.0577791176025184</v>
      </c>
    </row>
    <row r="301" spans="1:100" x14ac:dyDescent="0.25">
      <c r="A301" s="174" t="str">
        <f t="shared" si="273"/>
        <v>NNNN</v>
      </c>
      <c r="B301" s="174" t="str">
        <f t="shared" si="274"/>
        <v>NNNN</v>
      </c>
      <c r="C301" s="29" t="str">
        <f t="shared" si="275"/>
        <v>NN</v>
      </c>
      <c r="D301" s="29" t="str">
        <f t="shared" si="276"/>
        <v>N</v>
      </c>
      <c r="E301" s="29" t="str">
        <f t="shared" si="251"/>
        <v>N</v>
      </c>
      <c r="F301" s="175" t="s">
        <v>5</v>
      </c>
      <c r="G301" s="175" t="s">
        <v>7</v>
      </c>
      <c r="H301" s="175" t="s">
        <v>7</v>
      </c>
      <c r="I301" s="176">
        <v>79</v>
      </c>
      <c r="J301" s="175" t="s">
        <v>5</v>
      </c>
      <c r="K301" s="175" t="s">
        <v>5</v>
      </c>
      <c r="L301" s="176">
        <v>44</v>
      </c>
      <c r="M301" s="176">
        <v>32</v>
      </c>
      <c r="N301" s="176">
        <v>43</v>
      </c>
      <c r="O301" s="176">
        <v>36</v>
      </c>
      <c r="P301" s="176">
        <v>42</v>
      </c>
      <c r="Q301" s="1"/>
      <c r="R301" s="13" t="s">
        <v>332</v>
      </c>
      <c r="S301" s="35">
        <v>168</v>
      </c>
      <c r="T301" s="35">
        <v>134</v>
      </c>
      <c r="U301" s="35">
        <v>153</v>
      </c>
      <c r="V301" s="35">
        <v>135</v>
      </c>
      <c r="W301" s="35">
        <v>167</v>
      </c>
      <c r="X301" s="35"/>
      <c r="Y301" s="53">
        <f t="shared" si="277"/>
        <v>76</v>
      </c>
      <c r="Z301" s="52" t="str">
        <f t="shared" si="278"/>
        <v>FS</v>
      </c>
      <c r="AA301" s="52" t="str">
        <f t="shared" si="279"/>
        <v>FS</v>
      </c>
      <c r="AB301" s="1"/>
      <c r="AC301" s="128">
        <f t="shared" si="280"/>
        <v>4.6652748596668662E-5</v>
      </c>
      <c r="AD301" s="128">
        <f t="shared" si="281"/>
        <v>6.4178150883790604E-5</v>
      </c>
      <c r="AE301" s="128">
        <f t="shared" si="282"/>
        <v>4.8967772164797997E-5</v>
      </c>
      <c r="AF301" s="128">
        <f t="shared" si="283"/>
        <v>4.4717963802298901E-5</v>
      </c>
      <c r="AG301" s="128">
        <f t="shared" si="284"/>
        <v>4.7344820264036679E-5</v>
      </c>
      <c r="AI301" s="129">
        <f t="shared" si="309"/>
        <v>1.262</v>
      </c>
      <c r="AJ301" s="51">
        <f t="shared" si="309"/>
        <v>1.232</v>
      </c>
      <c r="AK301" s="48">
        <f t="shared" si="309"/>
        <v>1.085</v>
      </c>
      <c r="AL301" s="51">
        <f t="shared" si="309"/>
        <v>1.1879999999999999</v>
      </c>
      <c r="AM301" s="49">
        <f t="shared" si="309"/>
        <v>1.1120000000000001</v>
      </c>
      <c r="AN301" s="15"/>
      <c r="AO301" s="106">
        <f t="shared" si="252"/>
        <v>1.1691464259416222</v>
      </c>
      <c r="AP301" s="106">
        <f t="shared" si="253"/>
        <v>1.1525716085872304</v>
      </c>
      <c r="AQ301" s="106">
        <f t="shared" si="254"/>
        <v>1.0233821146754492</v>
      </c>
      <c r="AR301" s="106">
        <f t="shared" si="255"/>
        <v>1.1198965535898628</v>
      </c>
      <c r="AS301" s="106">
        <f t="shared" si="256"/>
        <v>1.0577791176025184</v>
      </c>
      <c r="AT301" s="15"/>
      <c r="AU301" s="106">
        <f t="shared" si="291"/>
        <v>0.16914642594162221</v>
      </c>
      <c r="AV301" s="106">
        <f t="shared" si="292"/>
        <v>0.1525716085872304</v>
      </c>
      <c r="AW301" s="106">
        <f t="shared" si="293"/>
        <v>2.338211467544915E-2</v>
      </c>
      <c r="AX301" s="106">
        <f t="shared" si="294"/>
        <v>0.11989655358986284</v>
      </c>
      <c r="AY301" s="106">
        <f t="shared" si="295"/>
        <v>5.7779117602518415E-2</v>
      </c>
      <c r="AZ301" s="15"/>
      <c r="BA301" s="106">
        <f t="shared" si="285"/>
        <v>0.16914642594162221</v>
      </c>
      <c r="BB301" s="106">
        <f t="shared" si="286"/>
        <v>0.1525716085872304</v>
      </c>
      <c r="BC301" s="106">
        <f t="shared" si="287"/>
        <v>2.338211467544915E-2</v>
      </c>
      <c r="BD301" s="107">
        <f t="shared" si="288"/>
        <v>0.11989655358986284</v>
      </c>
      <c r="BE301" s="106">
        <f t="shared" si="289"/>
        <v>5.7779117602518415E-2</v>
      </c>
      <c r="BF301" s="109"/>
      <c r="BG301" s="223" t="str">
        <f t="shared" si="290"/>
        <v>76XX</v>
      </c>
      <c r="BH301" s="106">
        <f t="shared" si="296"/>
        <v>1.1691464259416222</v>
      </c>
      <c r="BI301" s="106">
        <f t="shared" si="297"/>
        <v>1.1525716085872304</v>
      </c>
      <c r="BJ301" s="106">
        <f t="shared" si="298"/>
        <v>1.0233821146754492</v>
      </c>
      <c r="BK301" s="106">
        <f t="shared" si="299"/>
        <v>1.1198965535898628</v>
      </c>
      <c r="BL301" s="106">
        <f t="shared" si="300"/>
        <v>1.0577791176025184</v>
      </c>
      <c r="BM301" s="109"/>
      <c r="BN301" s="15">
        <f>IF($Z301="NN",VLOOKUP("N",ylfactors,MATCH(BN$7,'Proposed Factors'!$J$3:$P$3,0),FALSE),IF('Query Result 1'!$Y301&lt;49,VLOOKUP("YA",ylfactors,MATCH(BN$7,'Proposed Factors'!$J$3:$P$3,0),FALSE),VLOOKUP("YB",ylfactors,MATCH(BN$7,'Proposed Factors'!$J$3:$P$3,0),FALSE)))</f>
        <v>0.873</v>
      </c>
      <c r="BO301" s="15">
        <f>IF($Z301="NN",VLOOKUP("N",ylfactors,MATCH(BO$7,'Proposed Factors'!$J$3:$P$3,0),FALSE),IF('Query Result 1'!$Y301&lt;49,VLOOKUP("YA",ylfactors,MATCH(BO$7,'Proposed Factors'!$J$3:$P$3,0),FALSE),VLOOKUP("YB",ylfactors,MATCH(BO$7,'Proposed Factors'!$J$3:$P$3,0),FALSE)))</f>
        <v>0.76900000000000002</v>
      </c>
      <c r="BP301" s="15">
        <f>IF($Z301="NN",VLOOKUP("N",ylfactors,MATCH(BP$7,'Proposed Factors'!$J$3:$P$3,0),FALSE),IF('Query Result 1'!$Y301&lt;49,VLOOKUP("YA",ylfactors,MATCH(BP$7,'Proposed Factors'!$J$3:$P$3,0),FALSE),VLOOKUP("YB",ylfactors,MATCH(BP$7,'Proposed Factors'!$J$3:$P$3,0),FALSE)))</f>
        <v>0.95</v>
      </c>
      <c r="BQ301" s="15">
        <f>IF($Z301="NN",VLOOKUP("N",ylfactors,MATCH(BQ$7,'Proposed Factors'!$J$3:$P$3,0),FALSE),IF('Query Result 1'!$Y301&lt;49,VLOOKUP("YA",ylfactors,MATCH(BQ$7,'Proposed Factors'!$J$3:$P$3,0),FALSE),VLOOKUP("YB",ylfactors,MATCH(BQ$7,'Proposed Factors'!$J$3:$P$3,0),FALSE)))</f>
        <v>0.94299999999999995</v>
      </c>
      <c r="BR301" s="15">
        <f>IF($Z301="NN",VLOOKUP("N",ylfactors,MATCH(BR$7,'Proposed Factors'!$J$3:$P$3,0),FALSE),IF('Query Result 1'!$Y301&lt;49,VLOOKUP("YA",ylfactors,MATCH(BR$7,'Proposed Factors'!$J$3:$P$3,0),FALSE),VLOOKUP("YB",ylfactors,MATCH(BR$7,'Proposed Factors'!$J$3:$P$3,0),FALSE)))</f>
        <v>0.78800000000000003</v>
      </c>
      <c r="BS301" s="15"/>
      <c r="BT301" s="15" t="e">
        <f>IF($AA301="NN",1,IF($AA301="YY",VLOOKUP("YY",gsdfactors,MATCH(BT$7,'Proposed Factors'!$J$11:$P$11,0),FALSE),VLOOKUP(CONCATENATE($Z301,$AA301),gsdfactors,MATCH(BT$7,'Proposed Factors'!$J$11:$P$11,0),FALSE)))</f>
        <v>#N/A</v>
      </c>
      <c r="BU301" s="15" t="e">
        <f>IF($AA301="NN",1,IF($AA301="YY",VLOOKUP("YY",gsdfactors,MATCH(BU$7,'Proposed Factors'!$J$11:$P$11,0),FALSE),VLOOKUP(CONCATENATE($Z301,$AA301),gsdfactors,MATCH(BU$7,'Proposed Factors'!$J$11:$P$11,0),FALSE)))</f>
        <v>#N/A</v>
      </c>
      <c r="BV301" s="15" t="e">
        <f>IF($AA301="NN",1,IF($AA301="YY",VLOOKUP("YY",gsdfactors,MATCH(BV$7,'Proposed Factors'!$J$11:$P$11,0),FALSE),VLOOKUP(CONCATENATE($Z301,$AA301),gsdfactors,MATCH(BV$7,'Proposed Factors'!$J$11:$P$11,0),FALSE)))</f>
        <v>#N/A</v>
      </c>
      <c r="BW301" s="15" t="e">
        <f>IF($AA301="NN",1,IF($AA301="YY",VLOOKUP("YY",gsdfactors,MATCH(BW$7,'Proposed Factors'!$J$11:$P$11,0),FALSE),VLOOKUP(CONCATENATE($Z301,$AA301),gsdfactors,MATCH(BW$7,'Proposed Factors'!$J$11:$P$11,0),FALSE)))</f>
        <v>#N/A</v>
      </c>
      <c r="BX301" s="15" t="e">
        <f>IF($AA301="NN",1,IF($AA301="YY",VLOOKUP("YY",gsdfactors,MATCH(BX$7,'Proposed Factors'!$J$11:$P$11,0),FALSE),VLOOKUP(CONCATENATE($Z301,$AA301),gsdfactors,MATCH(BX$7,'Proposed Factors'!$J$11:$P$11,0),FALSE)))</f>
        <v>#N/A</v>
      </c>
      <c r="BZ301" s="55" t="e">
        <f t="shared" si="257"/>
        <v>#N/A</v>
      </c>
      <c r="CA301" s="55" t="e">
        <f t="shared" si="258"/>
        <v>#N/A</v>
      </c>
      <c r="CB301" s="55" t="e">
        <f t="shared" si="259"/>
        <v>#N/A</v>
      </c>
      <c r="CC301" s="55" t="e">
        <f t="shared" si="260"/>
        <v>#N/A</v>
      </c>
      <c r="CD301" s="55" t="e">
        <f t="shared" si="261"/>
        <v>#N/A</v>
      </c>
      <c r="CF301" s="55" t="e">
        <f t="shared" si="262"/>
        <v>#N/A</v>
      </c>
      <c r="CG301" s="55" t="e">
        <f t="shared" si="263"/>
        <v>#N/A</v>
      </c>
      <c r="CH301" s="55" t="e">
        <f t="shared" si="264"/>
        <v>#N/A</v>
      </c>
      <c r="CI301" s="55" t="e">
        <f t="shared" si="265"/>
        <v>#N/A</v>
      </c>
      <c r="CJ301" s="55" t="e">
        <f t="shared" si="266"/>
        <v>#N/A</v>
      </c>
      <c r="CL301" s="55" t="str">
        <f t="shared" si="267"/>
        <v>76FS</v>
      </c>
      <c r="CM301" s="58">
        <f t="shared" si="268"/>
        <v>4.6652748596668662E-5</v>
      </c>
      <c r="CN301" s="58">
        <f t="shared" si="269"/>
        <v>6.4178150883790604E-5</v>
      </c>
      <c r="CO301" s="58">
        <f t="shared" si="270"/>
        <v>4.8967772164797997E-5</v>
      </c>
      <c r="CP301" s="58">
        <f t="shared" si="271"/>
        <v>4.4717963802298901E-5</v>
      </c>
      <c r="CQ301" s="58">
        <f t="shared" si="272"/>
        <v>4.7344820264036679E-5</v>
      </c>
      <c r="CR301" s="5">
        <f t="shared" si="301"/>
        <v>1.1691464259416222</v>
      </c>
      <c r="CS301" s="5">
        <f t="shared" si="302"/>
        <v>1.1525716085872304</v>
      </c>
      <c r="CT301" s="5">
        <f t="shared" si="303"/>
        <v>1.0233821146754492</v>
      </c>
      <c r="CU301" s="5">
        <f t="shared" si="304"/>
        <v>1.1198965535898628</v>
      </c>
      <c r="CV301" s="5">
        <f t="shared" si="305"/>
        <v>1.0577791176025184</v>
      </c>
    </row>
    <row r="302" spans="1:100" x14ac:dyDescent="0.25">
      <c r="A302" s="174" t="str">
        <f t="shared" si="273"/>
        <v>NNNN</v>
      </c>
      <c r="B302" s="174" t="str">
        <f t="shared" si="274"/>
        <v>NNNN</v>
      </c>
      <c r="C302" s="29" t="str">
        <f t="shared" si="275"/>
        <v>NN</v>
      </c>
      <c r="D302" s="29" t="str">
        <f t="shared" si="276"/>
        <v>N</v>
      </c>
      <c r="E302" s="29" t="str">
        <f t="shared" si="251"/>
        <v>N</v>
      </c>
      <c r="F302" s="175" t="s">
        <v>5</v>
      </c>
      <c r="G302" s="175" t="s">
        <v>7</v>
      </c>
      <c r="H302" s="175" t="s">
        <v>7</v>
      </c>
      <c r="I302" s="176">
        <v>80</v>
      </c>
      <c r="J302" s="175" t="s">
        <v>5</v>
      </c>
      <c r="K302" s="175" t="s">
        <v>5</v>
      </c>
      <c r="L302" s="176">
        <v>23</v>
      </c>
      <c r="M302" s="176">
        <v>17</v>
      </c>
      <c r="N302" s="176">
        <v>23</v>
      </c>
      <c r="O302" s="176">
        <v>18</v>
      </c>
      <c r="P302" s="176">
        <v>23</v>
      </c>
      <c r="Q302" s="1"/>
      <c r="R302" s="13" t="s">
        <v>416</v>
      </c>
      <c r="S302" s="35">
        <v>755</v>
      </c>
      <c r="T302" s="35">
        <v>571</v>
      </c>
      <c r="U302" s="35">
        <v>673</v>
      </c>
      <c r="V302" s="35">
        <v>616</v>
      </c>
      <c r="W302" s="35">
        <v>738</v>
      </c>
      <c r="X302" s="35"/>
      <c r="Y302" s="53">
        <f t="shared" si="277"/>
        <v>76</v>
      </c>
      <c r="Z302" s="52" t="str">
        <f t="shared" si="278"/>
        <v>MM</v>
      </c>
      <c r="AA302" s="52" t="str">
        <f t="shared" si="279"/>
        <v>MM</v>
      </c>
      <c r="AB302" s="1"/>
      <c r="AC302" s="128">
        <f t="shared" si="280"/>
        <v>2.0965967375288595E-4</v>
      </c>
      <c r="AD302" s="128">
        <f t="shared" si="281"/>
        <v>2.7347555339286893E-4</v>
      </c>
      <c r="AE302" s="128">
        <f t="shared" si="282"/>
        <v>2.1539418736541864E-4</v>
      </c>
      <c r="AF302" s="128">
        <f t="shared" si="283"/>
        <v>2.0404641260900831E-4</v>
      </c>
      <c r="AG302" s="128">
        <f t="shared" si="284"/>
        <v>2.0922441529855728E-4</v>
      </c>
      <c r="AI302" s="129">
        <f t="shared" si="309"/>
        <v>1.262</v>
      </c>
      <c r="AJ302" s="51">
        <f t="shared" si="309"/>
        <v>1.232</v>
      </c>
      <c r="AK302" s="48">
        <f t="shared" si="309"/>
        <v>1.085</v>
      </c>
      <c r="AL302" s="51">
        <f t="shared" si="309"/>
        <v>1.1879999999999999</v>
      </c>
      <c r="AM302" s="49">
        <f t="shared" si="309"/>
        <v>1.1120000000000001</v>
      </c>
      <c r="AN302" s="15"/>
      <c r="AO302" s="106">
        <f t="shared" si="252"/>
        <v>1.1691464259416222</v>
      </c>
      <c r="AP302" s="106">
        <f t="shared" si="253"/>
        <v>1.1525716085872304</v>
      </c>
      <c r="AQ302" s="106">
        <f t="shared" si="254"/>
        <v>1.0233821146754492</v>
      </c>
      <c r="AR302" s="106">
        <f t="shared" si="255"/>
        <v>1.1198965535898628</v>
      </c>
      <c r="AS302" s="106">
        <f t="shared" si="256"/>
        <v>1.0577791176025184</v>
      </c>
      <c r="AT302" s="15"/>
      <c r="AU302" s="106">
        <f t="shared" si="291"/>
        <v>0.16914642594162221</v>
      </c>
      <c r="AV302" s="106">
        <f t="shared" si="292"/>
        <v>0.1525716085872304</v>
      </c>
      <c r="AW302" s="106">
        <f t="shared" si="293"/>
        <v>2.338211467544915E-2</v>
      </c>
      <c r="AX302" s="106">
        <f t="shared" si="294"/>
        <v>0.11989655358986284</v>
      </c>
      <c r="AY302" s="106">
        <f t="shared" si="295"/>
        <v>5.7779117602518415E-2</v>
      </c>
      <c r="AZ302" s="15"/>
      <c r="BA302" s="106">
        <f t="shared" si="285"/>
        <v>0.16914642594162221</v>
      </c>
      <c r="BB302" s="106">
        <f t="shared" si="286"/>
        <v>0.1525716085872304</v>
      </c>
      <c r="BC302" s="106">
        <f t="shared" si="287"/>
        <v>2.338211467544915E-2</v>
      </c>
      <c r="BD302" s="107">
        <f t="shared" si="288"/>
        <v>0.11989655358986284</v>
      </c>
      <c r="BE302" s="106">
        <f t="shared" si="289"/>
        <v>5.7779117602518415E-2</v>
      </c>
      <c r="BF302" s="109"/>
      <c r="BG302" s="223" t="str">
        <f t="shared" si="290"/>
        <v>76XX</v>
      </c>
      <c r="BH302" s="106">
        <f t="shared" si="296"/>
        <v>1.1691464259416222</v>
      </c>
      <c r="BI302" s="106">
        <f t="shared" si="297"/>
        <v>1.1525716085872304</v>
      </c>
      <c r="BJ302" s="106">
        <f t="shared" si="298"/>
        <v>1.0233821146754492</v>
      </c>
      <c r="BK302" s="106">
        <f t="shared" si="299"/>
        <v>1.1198965535898628</v>
      </c>
      <c r="BL302" s="106">
        <f t="shared" si="300"/>
        <v>1.0577791176025184</v>
      </c>
      <c r="BM302" s="109"/>
      <c r="BN302" s="15">
        <f>IF($Z302="NN",VLOOKUP("N",ylfactors,MATCH(BN$7,'Proposed Factors'!$J$3:$P$3,0),FALSE),IF('Query Result 1'!$Y302&lt;49,VLOOKUP("YA",ylfactors,MATCH(BN$7,'Proposed Factors'!$J$3:$P$3,0),FALSE),VLOOKUP("YB",ylfactors,MATCH(BN$7,'Proposed Factors'!$J$3:$P$3,0),FALSE)))</f>
        <v>0.873</v>
      </c>
      <c r="BO302" s="15">
        <f>IF($Z302="NN",VLOOKUP("N",ylfactors,MATCH(BO$7,'Proposed Factors'!$J$3:$P$3,0),FALSE),IF('Query Result 1'!$Y302&lt;49,VLOOKUP("YA",ylfactors,MATCH(BO$7,'Proposed Factors'!$J$3:$P$3,0),FALSE),VLOOKUP("YB",ylfactors,MATCH(BO$7,'Proposed Factors'!$J$3:$P$3,0),FALSE)))</f>
        <v>0.76900000000000002</v>
      </c>
      <c r="BP302" s="15">
        <f>IF($Z302="NN",VLOOKUP("N",ylfactors,MATCH(BP$7,'Proposed Factors'!$J$3:$P$3,0),FALSE),IF('Query Result 1'!$Y302&lt;49,VLOOKUP("YA",ylfactors,MATCH(BP$7,'Proposed Factors'!$J$3:$P$3,0),FALSE),VLOOKUP("YB",ylfactors,MATCH(BP$7,'Proposed Factors'!$J$3:$P$3,0),FALSE)))</f>
        <v>0.95</v>
      </c>
      <c r="BQ302" s="15">
        <f>IF($Z302="NN",VLOOKUP("N",ylfactors,MATCH(BQ$7,'Proposed Factors'!$J$3:$P$3,0),FALSE),IF('Query Result 1'!$Y302&lt;49,VLOOKUP("YA",ylfactors,MATCH(BQ$7,'Proposed Factors'!$J$3:$P$3,0),FALSE),VLOOKUP("YB",ylfactors,MATCH(BQ$7,'Proposed Factors'!$J$3:$P$3,0),FALSE)))</f>
        <v>0.94299999999999995</v>
      </c>
      <c r="BR302" s="15">
        <f>IF($Z302="NN",VLOOKUP("N",ylfactors,MATCH(BR$7,'Proposed Factors'!$J$3:$P$3,0),FALSE),IF('Query Result 1'!$Y302&lt;49,VLOOKUP("YA",ylfactors,MATCH(BR$7,'Proposed Factors'!$J$3:$P$3,0),FALSE),VLOOKUP("YB",ylfactors,MATCH(BR$7,'Proposed Factors'!$J$3:$P$3,0),FALSE)))</f>
        <v>0.78800000000000003</v>
      </c>
      <c r="BS302" s="15"/>
      <c r="BT302" s="15" t="e">
        <f>IF($AA302="NN",1,IF($AA302="YY",VLOOKUP("YY",gsdfactors,MATCH(BT$7,'Proposed Factors'!$J$11:$P$11,0),FALSE),VLOOKUP(CONCATENATE($Z302,$AA302),gsdfactors,MATCH(BT$7,'Proposed Factors'!$J$11:$P$11,0),FALSE)))</f>
        <v>#N/A</v>
      </c>
      <c r="BU302" s="15" t="e">
        <f>IF($AA302="NN",1,IF($AA302="YY",VLOOKUP("YY",gsdfactors,MATCH(BU$7,'Proposed Factors'!$J$11:$P$11,0),FALSE),VLOOKUP(CONCATENATE($Z302,$AA302),gsdfactors,MATCH(BU$7,'Proposed Factors'!$J$11:$P$11,0),FALSE)))</f>
        <v>#N/A</v>
      </c>
      <c r="BV302" s="15" t="e">
        <f>IF($AA302="NN",1,IF($AA302="YY",VLOOKUP("YY",gsdfactors,MATCH(BV$7,'Proposed Factors'!$J$11:$P$11,0),FALSE),VLOOKUP(CONCATENATE($Z302,$AA302),gsdfactors,MATCH(BV$7,'Proposed Factors'!$J$11:$P$11,0),FALSE)))</f>
        <v>#N/A</v>
      </c>
      <c r="BW302" s="15" t="e">
        <f>IF($AA302="NN",1,IF($AA302="YY",VLOOKUP("YY",gsdfactors,MATCH(BW$7,'Proposed Factors'!$J$11:$P$11,0),FALSE),VLOOKUP(CONCATENATE($Z302,$AA302),gsdfactors,MATCH(BW$7,'Proposed Factors'!$J$11:$P$11,0),FALSE)))</f>
        <v>#N/A</v>
      </c>
      <c r="BX302" s="15" t="e">
        <f>IF($AA302="NN",1,IF($AA302="YY",VLOOKUP("YY",gsdfactors,MATCH(BX$7,'Proposed Factors'!$J$11:$P$11,0),FALSE),VLOOKUP(CONCATENATE($Z302,$AA302),gsdfactors,MATCH(BX$7,'Proposed Factors'!$J$11:$P$11,0),FALSE)))</f>
        <v>#N/A</v>
      </c>
      <c r="BZ302" s="55" t="e">
        <f t="shared" si="257"/>
        <v>#N/A</v>
      </c>
      <c r="CA302" s="55" t="e">
        <f t="shared" si="258"/>
        <v>#N/A</v>
      </c>
      <c r="CB302" s="55" t="e">
        <f t="shared" si="259"/>
        <v>#N/A</v>
      </c>
      <c r="CC302" s="55" t="e">
        <f t="shared" si="260"/>
        <v>#N/A</v>
      </c>
      <c r="CD302" s="55" t="e">
        <f t="shared" si="261"/>
        <v>#N/A</v>
      </c>
      <c r="CF302" s="55" t="e">
        <f t="shared" si="262"/>
        <v>#N/A</v>
      </c>
      <c r="CG302" s="55" t="e">
        <f t="shared" si="263"/>
        <v>#N/A</v>
      </c>
      <c r="CH302" s="55" t="e">
        <f t="shared" si="264"/>
        <v>#N/A</v>
      </c>
      <c r="CI302" s="55" t="e">
        <f t="shared" si="265"/>
        <v>#N/A</v>
      </c>
      <c r="CJ302" s="55" t="e">
        <f t="shared" si="266"/>
        <v>#N/A</v>
      </c>
      <c r="CL302" s="55" t="str">
        <f t="shared" si="267"/>
        <v>76MM</v>
      </c>
      <c r="CM302" s="58">
        <f t="shared" si="268"/>
        <v>2.0965967375288595E-4</v>
      </c>
      <c r="CN302" s="58">
        <f t="shared" si="269"/>
        <v>2.7347555339286893E-4</v>
      </c>
      <c r="CO302" s="58">
        <f t="shared" si="270"/>
        <v>2.1539418736541864E-4</v>
      </c>
      <c r="CP302" s="58">
        <f t="shared" si="271"/>
        <v>2.0404641260900831E-4</v>
      </c>
      <c r="CQ302" s="58">
        <f t="shared" si="272"/>
        <v>2.0922441529855728E-4</v>
      </c>
      <c r="CR302" s="5">
        <f t="shared" si="301"/>
        <v>1.1691464259416222</v>
      </c>
      <c r="CS302" s="5">
        <f t="shared" si="302"/>
        <v>1.1525716085872304</v>
      </c>
      <c r="CT302" s="5">
        <f t="shared" si="303"/>
        <v>1.0233821146754492</v>
      </c>
      <c r="CU302" s="5">
        <f t="shared" si="304"/>
        <v>1.1198965535898628</v>
      </c>
      <c r="CV302" s="5">
        <f t="shared" si="305"/>
        <v>1.0577791176025184</v>
      </c>
    </row>
    <row r="303" spans="1:100" x14ac:dyDescent="0.25">
      <c r="A303" s="174" t="str">
        <f t="shared" si="273"/>
        <v>NNNN</v>
      </c>
      <c r="B303" s="174" t="str">
        <f t="shared" si="274"/>
        <v>NNNN</v>
      </c>
      <c r="C303" s="29" t="str">
        <f t="shared" si="275"/>
        <v>NN</v>
      </c>
      <c r="D303" s="29" t="str">
        <f t="shared" si="276"/>
        <v>N</v>
      </c>
      <c r="E303" s="29" t="str">
        <f t="shared" si="251"/>
        <v>N</v>
      </c>
      <c r="F303" s="175" t="s">
        <v>5</v>
      </c>
      <c r="G303" s="175" t="s">
        <v>7</v>
      </c>
      <c r="H303" s="175" t="s">
        <v>7</v>
      </c>
      <c r="I303" s="176">
        <v>81</v>
      </c>
      <c r="J303" s="175" t="s">
        <v>5</v>
      </c>
      <c r="K303" s="175" t="s">
        <v>5</v>
      </c>
      <c r="L303" s="176">
        <v>17</v>
      </c>
      <c r="M303" s="176">
        <v>12</v>
      </c>
      <c r="N303" s="176">
        <v>14</v>
      </c>
      <c r="O303" s="176">
        <v>11</v>
      </c>
      <c r="P303" s="176">
        <v>16</v>
      </c>
      <c r="Q303" s="1"/>
      <c r="R303" s="13" t="s">
        <v>500</v>
      </c>
      <c r="S303" s="35">
        <v>105</v>
      </c>
      <c r="T303" s="35">
        <v>82</v>
      </c>
      <c r="U303" s="35">
        <v>93</v>
      </c>
      <c r="V303" s="35">
        <v>83</v>
      </c>
      <c r="W303" s="35">
        <v>102</v>
      </c>
      <c r="X303" s="35"/>
      <c r="Y303" s="53">
        <f t="shared" si="277"/>
        <v>76</v>
      </c>
      <c r="Z303" s="52" t="str">
        <f t="shared" si="278"/>
        <v>MS</v>
      </c>
      <c r="AA303" s="52" t="str">
        <f t="shared" si="279"/>
        <v>MS</v>
      </c>
      <c r="AB303" s="1"/>
      <c r="AC303" s="128">
        <f t="shared" si="280"/>
        <v>2.9157967872917912E-5</v>
      </c>
      <c r="AD303" s="128">
        <f t="shared" si="281"/>
        <v>3.9273196809483805E-5</v>
      </c>
      <c r="AE303" s="128">
        <f t="shared" si="282"/>
        <v>2.9764724257034078E-5</v>
      </c>
      <c r="AF303" s="128">
        <f t="shared" si="283"/>
        <v>2.7493266634005991E-5</v>
      </c>
      <c r="AG303" s="128">
        <f t="shared" si="284"/>
        <v>2.8917195610369707E-5</v>
      </c>
      <c r="AI303" s="129">
        <f t="shared" si="309"/>
        <v>1.262</v>
      </c>
      <c r="AJ303" s="51">
        <f t="shared" si="309"/>
        <v>1.232</v>
      </c>
      <c r="AK303" s="48">
        <f t="shared" si="309"/>
        <v>1.085</v>
      </c>
      <c r="AL303" s="51">
        <f t="shared" si="309"/>
        <v>1.1879999999999999</v>
      </c>
      <c r="AM303" s="49">
        <f t="shared" si="309"/>
        <v>1.1120000000000001</v>
      </c>
      <c r="AN303" s="15"/>
      <c r="AO303" s="106">
        <f t="shared" si="252"/>
        <v>1.1691464259416222</v>
      </c>
      <c r="AP303" s="106">
        <f t="shared" si="253"/>
        <v>1.1525716085872304</v>
      </c>
      <c r="AQ303" s="106">
        <f t="shared" si="254"/>
        <v>1.0233821146754492</v>
      </c>
      <c r="AR303" s="106">
        <f t="shared" si="255"/>
        <v>1.1198965535898628</v>
      </c>
      <c r="AS303" s="106">
        <f t="shared" si="256"/>
        <v>1.0577791176025184</v>
      </c>
      <c r="AT303" s="15"/>
      <c r="AU303" s="106">
        <f t="shared" si="291"/>
        <v>0.16914642594162221</v>
      </c>
      <c r="AV303" s="106">
        <f t="shared" si="292"/>
        <v>0.1525716085872304</v>
      </c>
      <c r="AW303" s="106">
        <f t="shared" si="293"/>
        <v>2.338211467544915E-2</v>
      </c>
      <c r="AX303" s="106">
        <f t="shared" si="294"/>
        <v>0.11989655358986284</v>
      </c>
      <c r="AY303" s="106">
        <f t="shared" si="295"/>
        <v>5.7779117602518415E-2</v>
      </c>
      <c r="AZ303" s="15"/>
      <c r="BA303" s="106">
        <f t="shared" si="285"/>
        <v>0.16914642594162221</v>
      </c>
      <c r="BB303" s="106">
        <f t="shared" si="286"/>
        <v>0.1525716085872304</v>
      </c>
      <c r="BC303" s="106">
        <f t="shared" si="287"/>
        <v>2.338211467544915E-2</v>
      </c>
      <c r="BD303" s="107">
        <f t="shared" si="288"/>
        <v>0.11989655358986284</v>
      </c>
      <c r="BE303" s="106">
        <f t="shared" si="289"/>
        <v>5.7779117602518415E-2</v>
      </c>
      <c r="BF303" s="109"/>
      <c r="BG303" s="223" t="str">
        <f t="shared" si="290"/>
        <v>76XX</v>
      </c>
      <c r="BH303" s="106">
        <f t="shared" si="296"/>
        <v>1.1691464259416222</v>
      </c>
      <c r="BI303" s="106">
        <f t="shared" si="297"/>
        <v>1.1525716085872304</v>
      </c>
      <c r="BJ303" s="106">
        <f t="shared" si="298"/>
        <v>1.0233821146754492</v>
      </c>
      <c r="BK303" s="106">
        <f t="shared" si="299"/>
        <v>1.1198965535898628</v>
      </c>
      <c r="BL303" s="106">
        <f t="shared" si="300"/>
        <v>1.0577791176025184</v>
      </c>
      <c r="BM303" s="109"/>
      <c r="BN303" s="15">
        <f>IF($Z303="NN",VLOOKUP("N",ylfactors,MATCH(BN$7,'Proposed Factors'!$J$3:$P$3,0),FALSE),IF('Query Result 1'!$Y303&lt;49,VLOOKUP("YA",ylfactors,MATCH(BN$7,'Proposed Factors'!$J$3:$P$3,0),FALSE),VLOOKUP("YB",ylfactors,MATCH(BN$7,'Proposed Factors'!$J$3:$P$3,0),FALSE)))</f>
        <v>0.873</v>
      </c>
      <c r="BO303" s="15">
        <f>IF($Z303="NN",VLOOKUP("N",ylfactors,MATCH(BO$7,'Proposed Factors'!$J$3:$P$3,0),FALSE),IF('Query Result 1'!$Y303&lt;49,VLOOKUP("YA",ylfactors,MATCH(BO$7,'Proposed Factors'!$J$3:$P$3,0),FALSE),VLOOKUP("YB",ylfactors,MATCH(BO$7,'Proposed Factors'!$J$3:$P$3,0),FALSE)))</f>
        <v>0.76900000000000002</v>
      </c>
      <c r="BP303" s="15">
        <f>IF($Z303="NN",VLOOKUP("N",ylfactors,MATCH(BP$7,'Proposed Factors'!$J$3:$P$3,0),FALSE),IF('Query Result 1'!$Y303&lt;49,VLOOKUP("YA",ylfactors,MATCH(BP$7,'Proposed Factors'!$J$3:$P$3,0),FALSE),VLOOKUP("YB",ylfactors,MATCH(BP$7,'Proposed Factors'!$J$3:$P$3,0),FALSE)))</f>
        <v>0.95</v>
      </c>
      <c r="BQ303" s="15">
        <f>IF($Z303="NN",VLOOKUP("N",ylfactors,MATCH(BQ$7,'Proposed Factors'!$J$3:$P$3,0),FALSE),IF('Query Result 1'!$Y303&lt;49,VLOOKUP("YA",ylfactors,MATCH(BQ$7,'Proposed Factors'!$J$3:$P$3,0),FALSE),VLOOKUP("YB",ylfactors,MATCH(BQ$7,'Proposed Factors'!$J$3:$P$3,0),FALSE)))</f>
        <v>0.94299999999999995</v>
      </c>
      <c r="BR303" s="15">
        <f>IF($Z303="NN",VLOOKUP("N",ylfactors,MATCH(BR$7,'Proposed Factors'!$J$3:$P$3,0),FALSE),IF('Query Result 1'!$Y303&lt;49,VLOOKUP("YA",ylfactors,MATCH(BR$7,'Proposed Factors'!$J$3:$P$3,0),FALSE),VLOOKUP("YB",ylfactors,MATCH(BR$7,'Proposed Factors'!$J$3:$P$3,0),FALSE)))</f>
        <v>0.78800000000000003</v>
      </c>
      <c r="BS303" s="15"/>
      <c r="BT303" s="15" t="e">
        <f>IF($AA303="NN",1,IF($AA303="YY",VLOOKUP("YY",gsdfactors,MATCH(BT$7,'Proposed Factors'!$J$11:$P$11,0),FALSE),VLOOKUP(CONCATENATE($Z303,$AA303),gsdfactors,MATCH(BT$7,'Proposed Factors'!$J$11:$P$11,0),FALSE)))</f>
        <v>#N/A</v>
      </c>
      <c r="BU303" s="15" t="e">
        <f>IF($AA303="NN",1,IF($AA303="YY",VLOOKUP("YY",gsdfactors,MATCH(BU$7,'Proposed Factors'!$J$11:$P$11,0),FALSE),VLOOKUP(CONCATENATE($Z303,$AA303),gsdfactors,MATCH(BU$7,'Proposed Factors'!$J$11:$P$11,0),FALSE)))</f>
        <v>#N/A</v>
      </c>
      <c r="BV303" s="15" t="e">
        <f>IF($AA303="NN",1,IF($AA303="YY",VLOOKUP("YY",gsdfactors,MATCH(BV$7,'Proposed Factors'!$J$11:$P$11,0),FALSE),VLOOKUP(CONCATENATE($Z303,$AA303),gsdfactors,MATCH(BV$7,'Proposed Factors'!$J$11:$P$11,0),FALSE)))</f>
        <v>#N/A</v>
      </c>
      <c r="BW303" s="15" t="e">
        <f>IF($AA303="NN",1,IF($AA303="YY",VLOOKUP("YY",gsdfactors,MATCH(BW$7,'Proposed Factors'!$J$11:$P$11,0),FALSE),VLOOKUP(CONCATENATE($Z303,$AA303),gsdfactors,MATCH(BW$7,'Proposed Factors'!$J$11:$P$11,0),FALSE)))</f>
        <v>#N/A</v>
      </c>
      <c r="BX303" s="15" t="e">
        <f>IF($AA303="NN",1,IF($AA303="YY",VLOOKUP("YY",gsdfactors,MATCH(BX$7,'Proposed Factors'!$J$11:$P$11,0),FALSE),VLOOKUP(CONCATENATE($Z303,$AA303),gsdfactors,MATCH(BX$7,'Proposed Factors'!$J$11:$P$11,0),FALSE)))</f>
        <v>#N/A</v>
      </c>
      <c r="BZ303" s="55" t="e">
        <f t="shared" si="257"/>
        <v>#N/A</v>
      </c>
      <c r="CA303" s="55" t="e">
        <f t="shared" si="258"/>
        <v>#N/A</v>
      </c>
      <c r="CB303" s="55" t="e">
        <f t="shared" si="259"/>
        <v>#N/A</v>
      </c>
      <c r="CC303" s="55" t="e">
        <f t="shared" si="260"/>
        <v>#N/A</v>
      </c>
      <c r="CD303" s="55" t="e">
        <f t="shared" si="261"/>
        <v>#N/A</v>
      </c>
      <c r="CF303" s="55" t="e">
        <f t="shared" si="262"/>
        <v>#N/A</v>
      </c>
      <c r="CG303" s="55" t="e">
        <f t="shared" si="263"/>
        <v>#N/A</v>
      </c>
      <c r="CH303" s="55" t="e">
        <f t="shared" si="264"/>
        <v>#N/A</v>
      </c>
      <c r="CI303" s="55" t="e">
        <f t="shared" si="265"/>
        <v>#N/A</v>
      </c>
      <c r="CJ303" s="55" t="e">
        <f t="shared" si="266"/>
        <v>#N/A</v>
      </c>
      <c r="CL303" s="55" t="str">
        <f t="shared" si="267"/>
        <v>76MS</v>
      </c>
      <c r="CM303" s="58">
        <f t="shared" si="268"/>
        <v>2.9157967872917912E-5</v>
      </c>
      <c r="CN303" s="58">
        <f t="shared" si="269"/>
        <v>3.9273196809483805E-5</v>
      </c>
      <c r="CO303" s="58">
        <f t="shared" si="270"/>
        <v>2.9764724257034078E-5</v>
      </c>
      <c r="CP303" s="58">
        <f t="shared" si="271"/>
        <v>2.7493266634005991E-5</v>
      </c>
      <c r="CQ303" s="58">
        <f t="shared" si="272"/>
        <v>2.8917195610369707E-5</v>
      </c>
      <c r="CR303" s="5">
        <f t="shared" si="301"/>
        <v>1.1691464259416222</v>
      </c>
      <c r="CS303" s="5">
        <f t="shared" si="302"/>
        <v>1.1525716085872304</v>
      </c>
      <c r="CT303" s="5">
        <f t="shared" si="303"/>
        <v>1.0233821146754492</v>
      </c>
      <c r="CU303" s="5">
        <f t="shared" si="304"/>
        <v>1.1198965535898628</v>
      </c>
      <c r="CV303" s="5">
        <f t="shared" si="305"/>
        <v>1.0577791176025184</v>
      </c>
    </row>
    <row r="304" spans="1:100" x14ac:dyDescent="0.25">
      <c r="A304" s="174" t="str">
        <f t="shared" si="273"/>
        <v>NNNN</v>
      </c>
      <c r="B304" s="174" t="str">
        <f t="shared" si="274"/>
        <v>NNNN</v>
      </c>
      <c r="C304" s="29" t="str">
        <f t="shared" si="275"/>
        <v>NN</v>
      </c>
      <c r="D304" s="29" t="str">
        <f t="shared" si="276"/>
        <v>N</v>
      </c>
      <c r="E304" s="29" t="str">
        <f t="shared" si="251"/>
        <v>N</v>
      </c>
      <c r="F304" s="175" t="s">
        <v>5</v>
      </c>
      <c r="G304" s="175" t="s">
        <v>7</v>
      </c>
      <c r="H304" s="175" t="s">
        <v>7</v>
      </c>
      <c r="I304" s="176">
        <v>82</v>
      </c>
      <c r="J304" s="175" t="s">
        <v>5</v>
      </c>
      <c r="K304" s="175" t="s">
        <v>5</v>
      </c>
      <c r="L304" s="176">
        <v>4</v>
      </c>
      <c r="M304" s="176">
        <v>4</v>
      </c>
      <c r="N304" s="176">
        <v>3</v>
      </c>
      <c r="O304" s="176">
        <v>3</v>
      </c>
      <c r="P304" s="176">
        <v>3</v>
      </c>
      <c r="Q304" s="1"/>
      <c r="R304" s="13" t="s">
        <v>249</v>
      </c>
      <c r="S304" s="35">
        <v>584</v>
      </c>
      <c r="T304" s="35">
        <v>450</v>
      </c>
      <c r="U304" s="35">
        <v>539</v>
      </c>
      <c r="V304" s="35">
        <v>504</v>
      </c>
      <c r="W304" s="35">
        <v>571</v>
      </c>
      <c r="X304" s="35"/>
      <c r="Y304" s="53">
        <f t="shared" si="277"/>
        <v>77</v>
      </c>
      <c r="Z304" s="52" t="str">
        <f t="shared" si="278"/>
        <v>FM</v>
      </c>
      <c r="AA304" s="52" t="str">
        <f t="shared" si="279"/>
        <v>FM</v>
      </c>
      <c r="AB304" s="1"/>
      <c r="AC304" s="128">
        <f t="shared" si="280"/>
        <v>1.6217384035984819E-4</v>
      </c>
      <c r="AD304" s="128">
        <f t="shared" si="281"/>
        <v>2.1552364102765505E-4</v>
      </c>
      <c r="AE304" s="128">
        <f t="shared" si="282"/>
        <v>1.7250738037141256E-4</v>
      </c>
      <c r="AF304" s="128">
        <f t="shared" si="283"/>
        <v>1.6694706486191589E-4</v>
      </c>
      <c r="AG304" s="128">
        <f t="shared" si="284"/>
        <v>1.618795950345206E-4</v>
      </c>
      <c r="AI304" s="129">
        <f t="shared" si="309"/>
        <v>1.262</v>
      </c>
      <c r="AJ304" s="51">
        <f t="shared" si="309"/>
        <v>1.232</v>
      </c>
      <c r="AK304" s="48">
        <f t="shared" si="309"/>
        <v>1.0920000000000001</v>
      </c>
      <c r="AL304" s="51">
        <f t="shared" si="309"/>
        <v>1.1890000000000001</v>
      </c>
      <c r="AM304" s="49">
        <f t="shared" si="309"/>
        <v>1.1120000000000001</v>
      </c>
      <c r="AN304" s="15"/>
      <c r="AO304" s="106">
        <f t="shared" si="252"/>
        <v>1.1691464259416222</v>
      </c>
      <c r="AP304" s="106">
        <f t="shared" si="253"/>
        <v>1.1525716085872304</v>
      </c>
      <c r="AQ304" s="106">
        <f t="shared" si="254"/>
        <v>1.02998457993142</v>
      </c>
      <c r="AR304" s="106">
        <f t="shared" si="255"/>
        <v>1.1208392274565211</v>
      </c>
      <c r="AS304" s="106">
        <f t="shared" si="256"/>
        <v>1.0577791176025184</v>
      </c>
      <c r="AT304" s="15"/>
      <c r="AU304" s="106">
        <f t="shared" si="291"/>
        <v>0.16914642594162221</v>
      </c>
      <c r="AV304" s="106">
        <f t="shared" si="292"/>
        <v>0.1525716085872304</v>
      </c>
      <c r="AW304" s="106">
        <f t="shared" si="293"/>
        <v>2.9984579931420008E-2</v>
      </c>
      <c r="AX304" s="106">
        <f t="shared" si="294"/>
        <v>0.12083922745652109</v>
      </c>
      <c r="AY304" s="106">
        <f t="shared" si="295"/>
        <v>5.7779117602518415E-2</v>
      </c>
      <c r="AZ304" s="15"/>
      <c r="BA304" s="106">
        <f t="shared" si="285"/>
        <v>0.16914642594162221</v>
      </c>
      <c r="BB304" s="106">
        <f t="shared" si="286"/>
        <v>0.1525716085872304</v>
      </c>
      <c r="BC304" s="106">
        <f t="shared" si="287"/>
        <v>2.9984579931420008E-2</v>
      </c>
      <c r="BD304" s="107">
        <f t="shared" si="288"/>
        <v>0.12083922745652109</v>
      </c>
      <c r="BE304" s="106">
        <f t="shared" si="289"/>
        <v>5.7779117602518415E-2</v>
      </c>
      <c r="BF304" s="109"/>
      <c r="BG304" s="223" t="str">
        <f t="shared" si="290"/>
        <v>77XX</v>
      </c>
      <c r="BH304" s="106">
        <f t="shared" si="296"/>
        <v>1.1691464259416222</v>
      </c>
      <c r="BI304" s="106">
        <f t="shared" si="297"/>
        <v>1.1525716085872304</v>
      </c>
      <c r="BJ304" s="106">
        <f t="shared" si="298"/>
        <v>1.02998457993142</v>
      </c>
      <c r="BK304" s="106">
        <f t="shared" si="299"/>
        <v>1.1208392274565211</v>
      </c>
      <c r="BL304" s="106">
        <f t="shared" si="300"/>
        <v>1.0577791176025184</v>
      </c>
      <c r="BM304" s="109"/>
      <c r="BN304" s="15">
        <f>IF($Z304="NN",VLOOKUP("N",ylfactors,MATCH(BN$7,'Proposed Factors'!$J$3:$P$3,0),FALSE),IF('Query Result 1'!$Y304&lt;49,VLOOKUP("YA",ylfactors,MATCH(BN$7,'Proposed Factors'!$J$3:$P$3,0),FALSE),VLOOKUP("YB",ylfactors,MATCH(BN$7,'Proposed Factors'!$J$3:$P$3,0),FALSE)))</f>
        <v>0.873</v>
      </c>
      <c r="BO304" s="15">
        <f>IF($Z304="NN",VLOOKUP("N",ylfactors,MATCH(BO$7,'Proposed Factors'!$J$3:$P$3,0),FALSE),IF('Query Result 1'!$Y304&lt;49,VLOOKUP("YA",ylfactors,MATCH(BO$7,'Proposed Factors'!$J$3:$P$3,0),FALSE),VLOOKUP("YB",ylfactors,MATCH(BO$7,'Proposed Factors'!$J$3:$P$3,0),FALSE)))</f>
        <v>0.76900000000000002</v>
      </c>
      <c r="BP304" s="15">
        <f>IF($Z304="NN",VLOOKUP("N",ylfactors,MATCH(BP$7,'Proposed Factors'!$J$3:$P$3,0),FALSE),IF('Query Result 1'!$Y304&lt;49,VLOOKUP("YA",ylfactors,MATCH(BP$7,'Proposed Factors'!$J$3:$P$3,0),FALSE),VLOOKUP("YB",ylfactors,MATCH(BP$7,'Proposed Factors'!$J$3:$P$3,0),FALSE)))</f>
        <v>0.95</v>
      </c>
      <c r="BQ304" s="15">
        <f>IF($Z304="NN",VLOOKUP("N",ylfactors,MATCH(BQ$7,'Proposed Factors'!$J$3:$P$3,0),FALSE),IF('Query Result 1'!$Y304&lt;49,VLOOKUP("YA",ylfactors,MATCH(BQ$7,'Proposed Factors'!$J$3:$P$3,0),FALSE),VLOOKUP("YB",ylfactors,MATCH(BQ$7,'Proposed Factors'!$J$3:$P$3,0),FALSE)))</f>
        <v>0.94299999999999995</v>
      </c>
      <c r="BR304" s="15">
        <f>IF($Z304="NN",VLOOKUP("N",ylfactors,MATCH(BR$7,'Proposed Factors'!$J$3:$P$3,0),FALSE),IF('Query Result 1'!$Y304&lt;49,VLOOKUP("YA",ylfactors,MATCH(BR$7,'Proposed Factors'!$J$3:$P$3,0),FALSE),VLOOKUP("YB",ylfactors,MATCH(BR$7,'Proposed Factors'!$J$3:$P$3,0),FALSE)))</f>
        <v>0.78800000000000003</v>
      </c>
      <c r="BS304" s="15"/>
      <c r="BT304" s="15" t="e">
        <f>IF($AA304="NN",1,IF($AA304="YY",VLOOKUP("YY",gsdfactors,MATCH(BT$7,'Proposed Factors'!$J$11:$P$11,0),FALSE),VLOOKUP(CONCATENATE($Z304,$AA304),gsdfactors,MATCH(BT$7,'Proposed Factors'!$J$11:$P$11,0),FALSE)))</f>
        <v>#N/A</v>
      </c>
      <c r="BU304" s="15" t="e">
        <f>IF($AA304="NN",1,IF($AA304="YY",VLOOKUP("YY",gsdfactors,MATCH(BU$7,'Proposed Factors'!$J$11:$P$11,0),FALSE),VLOOKUP(CONCATENATE($Z304,$AA304),gsdfactors,MATCH(BU$7,'Proposed Factors'!$J$11:$P$11,0),FALSE)))</f>
        <v>#N/A</v>
      </c>
      <c r="BV304" s="15" t="e">
        <f>IF($AA304="NN",1,IF($AA304="YY",VLOOKUP("YY",gsdfactors,MATCH(BV$7,'Proposed Factors'!$J$11:$P$11,0),FALSE),VLOOKUP(CONCATENATE($Z304,$AA304),gsdfactors,MATCH(BV$7,'Proposed Factors'!$J$11:$P$11,0),FALSE)))</f>
        <v>#N/A</v>
      </c>
      <c r="BW304" s="15" t="e">
        <f>IF($AA304="NN",1,IF($AA304="YY",VLOOKUP("YY",gsdfactors,MATCH(BW$7,'Proposed Factors'!$J$11:$P$11,0),FALSE),VLOOKUP(CONCATENATE($Z304,$AA304),gsdfactors,MATCH(BW$7,'Proposed Factors'!$J$11:$P$11,0),FALSE)))</f>
        <v>#N/A</v>
      </c>
      <c r="BX304" s="15" t="e">
        <f>IF($AA304="NN",1,IF($AA304="YY",VLOOKUP("YY",gsdfactors,MATCH(BX$7,'Proposed Factors'!$J$11:$P$11,0),FALSE),VLOOKUP(CONCATENATE($Z304,$AA304),gsdfactors,MATCH(BX$7,'Proposed Factors'!$J$11:$P$11,0),FALSE)))</f>
        <v>#N/A</v>
      </c>
      <c r="BZ304" s="55" t="e">
        <f t="shared" si="257"/>
        <v>#N/A</v>
      </c>
      <c r="CA304" s="55" t="e">
        <f t="shared" si="258"/>
        <v>#N/A</v>
      </c>
      <c r="CB304" s="55" t="e">
        <f t="shared" si="259"/>
        <v>#N/A</v>
      </c>
      <c r="CC304" s="55" t="e">
        <f t="shared" si="260"/>
        <v>#N/A</v>
      </c>
      <c r="CD304" s="55" t="e">
        <f t="shared" si="261"/>
        <v>#N/A</v>
      </c>
      <c r="CF304" s="55" t="e">
        <f t="shared" si="262"/>
        <v>#N/A</v>
      </c>
      <c r="CG304" s="55" t="e">
        <f t="shared" si="263"/>
        <v>#N/A</v>
      </c>
      <c r="CH304" s="55" t="e">
        <f t="shared" si="264"/>
        <v>#N/A</v>
      </c>
      <c r="CI304" s="55" t="e">
        <f t="shared" si="265"/>
        <v>#N/A</v>
      </c>
      <c r="CJ304" s="55" t="e">
        <f t="shared" si="266"/>
        <v>#N/A</v>
      </c>
      <c r="CL304" s="55" t="str">
        <f t="shared" si="267"/>
        <v>77FM</v>
      </c>
      <c r="CM304" s="58">
        <f t="shared" si="268"/>
        <v>1.6217384035984819E-4</v>
      </c>
      <c r="CN304" s="58">
        <f t="shared" si="269"/>
        <v>2.1552364102765505E-4</v>
      </c>
      <c r="CO304" s="58">
        <f t="shared" si="270"/>
        <v>1.7250738037141256E-4</v>
      </c>
      <c r="CP304" s="58">
        <f t="shared" si="271"/>
        <v>1.6694706486191589E-4</v>
      </c>
      <c r="CQ304" s="58">
        <f t="shared" si="272"/>
        <v>1.618795950345206E-4</v>
      </c>
      <c r="CR304" s="5">
        <f t="shared" si="301"/>
        <v>1.1691464259416222</v>
      </c>
      <c r="CS304" s="5">
        <f t="shared" si="302"/>
        <v>1.1525716085872304</v>
      </c>
      <c r="CT304" s="5">
        <f t="shared" si="303"/>
        <v>1.02998457993142</v>
      </c>
      <c r="CU304" s="5">
        <f t="shared" si="304"/>
        <v>1.1208392274565211</v>
      </c>
      <c r="CV304" s="5">
        <f t="shared" si="305"/>
        <v>1.0577791176025184</v>
      </c>
    </row>
    <row r="305" spans="1:100" x14ac:dyDescent="0.25">
      <c r="A305" s="174" t="str">
        <f t="shared" si="273"/>
        <v>NNNN</v>
      </c>
      <c r="B305" s="174" t="str">
        <f t="shared" si="274"/>
        <v>NNNN</v>
      </c>
      <c r="C305" s="29" t="str">
        <f t="shared" si="275"/>
        <v>NN</v>
      </c>
      <c r="D305" s="29" t="str">
        <f t="shared" si="276"/>
        <v>N</v>
      </c>
      <c r="E305" s="29" t="str">
        <f t="shared" si="251"/>
        <v>N</v>
      </c>
      <c r="F305" s="175" t="s">
        <v>5</v>
      </c>
      <c r="G305" s="175" t="s">
        <v>7</v>
      </c>
      <c r="H305" s="175" t="s">
        <v>7</v>
      </c>
      <c r="I305" s="176">
        <v>83</v>
      </c>
      <c r="J305" s="175" t="s">
        <v>5</v>
      </c>
      <c r="K305" s="175" t="s">
        <v>5</v>
      </c>
      <c r="L305" s="176">
        <v>18</v>
      </c>
      <c r="M305" s="176">
        <v>6</v>
      </c>
      <c r="N305" s="176">
        <v>17</v>
      </c>
      <c r="O305" s="176">
        <v>11</v>
      </c>
      <c r="P305" s="176">
        <v>15</v>
      </c>
      <c r="Q305" s="1"/>
      <c r="R305" s="13" t="s">
        <v>333</v>
      </c>
      <c r="S305" s="35">
        <v>98</v>
      </c>
      <c r="T305" s="35">
        <v>70</v>
      </c>
      <c r="U305" s="35">
        <v>89</v>
      </c>
      <c r="V305" s="35">
        <v>84</v>
      </c>
      <c r="W305" s="35">
        <v>96</v>
      </c>
      <c r="X305" s="35"/>
      <c r="Y305" s="53">
        <f t="shared" si="277"/>
        <v>77</v>
      </c>
      <c r="Z305" s="52" t="str">
        <f t="shared" si="278"/>
        <v>FS</v>
      </c>
      <c r="AA305" s="52" t="str">
        <f t="shared" si="279"/>
        <v>FS</v>
      </c>
      <c r="AB305" s="1"/>
      <c r="AC305" s="128">
        <f t="shared" si="280"/>
        <v>2.721410334805672E-5</v>
      </c>
      <c r="AD305" s="128">
        <f t="shared" si="281"/>
        <v>3.3525899715413007E-5</v>
      </c>
      <c r="AE305" s="128">
        <f t="shared" si="282"/>
        <v>2.8484521063183148E-5</v>
      </c>
      <c r="AF305" s="128">
        <f t="shared" si="283"/>
        <v>2.7824510810319316E-5</v>
      </c>
      <c r="AG305" s="128">
        <f t="shared" si="284"/>
        <v>2.7216184103877371E-5</v>
      </c>
      <c r="AI305" s="129">
        <f t="shared" si="309"/>
        <v>1.262</v>
      </c>
      <c r="AJ305" s="51">
        <f t="shared" si="309"/>
        <v>1.232</v>
      </c>
      <c r="AK305" s="48">
        <f t="shared" si="309"/>
        <v>1.0920000000000001</v>
      </c>
      <c r="AL305" s="51">
        <f t="shared" si="309"/>
        <v>1.1890000000000001</v>
      </c>
      <c r="AM305" s="49">
        <f t="shared" si="309"/>
        <v>1.1120000000000001</v>
      </c>
      <c r="AN305" s="15"/>
      <c r="AO305" s="106">
        <f t="shared" si="252"/>
        <v>1.1691464259416222</v>
      </c>
      <c r="AP305" s="106">
        <f t="shared" si="253"/>
        <v>1.1525716085872304</v>
      </c>
      <c r="AQ305" s="106">
        <f t="shared" si="254"/>
        <v>1.02998457993142</v>
      </c>
      <c r="AR305" s="106">
        <f t="shared" si="255"/>
        <v>1.1208392274565211</v>
      </c>
      <c r="AS305" s="106">
        <f t="shared" si="256"/>
        <v>1.0577791176025184</v>
      </c>
      <c r="AT305" s="15"/>
      <c r="AU305" s="106">
        <f t="shared" si="291"/>
        <v>0.16914642594162221</v>
      </c>
      <c r="AV305" s="106">
        <f t="shared" si="292"/>
        <v>0.1525716085872304</v>
      </c>
      <c r="AW305" s="106">
        <f t="shared" si="293"/>
        <v>2.9984579931420008E-2</v>
      </c>
      <c r="AX305" s="106">
        <f t="shared" si="294"/>
        <v>0.12083922745652109</v>
      </c>
      <c r="AY305" s="106">
        <f t="shared" si="295"/>
        <v>5.7779117602518415E-2</v>
      </c>
      <c r="AZ305" s="15"/>
      <c r="BA305" s="106">
        <f t="shared" si="285"/>
        <v>0.16914642594162221</v>
      </c>
      <c r="BB305" s="106">
        <f t="shared" si="286"/>
        <v>0.1525716085872304</v>
      </c>
      <c r="BC305" s="106">
        <f t="shared" si="287"/>
        <v>2.9984579931420008E-2</v>
      </c>
      <c r="BD305" s="107">
        <f t="shared" si="288"/>
        <v>0.12083922745652109</v>
      </c>
      <c r="BE305" s="106">
        <f t="shared" si="289"/>
        <v>5.7779117602518415E-2</v>
      </c>
      <c r="BF305" s="109"/>
      <c r="BG305" s="223" t="str">
        <f t="shared" si="290"/>
        <v>77XX</v>
      </c>
      <c r="BH305" s="106">
        <f t="shared" si="296"/>
        <v>1.1691464259416222</v>
      </c>
      <c r="BI305" s="106">
        <f t="shared" si="297"/>
        <v>1.1525716085872304</v>
      </c>
      <c r="BJ305" s="106">
        <f t="shared" si="298"/>
        <v>1.02998457993142</v>
      </c>
      <c r="BK305" s="106">
        <f t="shared" si="299"/>
        <v>1.1208392274565211</v>
      </c>
      <c r="BL305" s="106">
        <f t="shared" si="300"/>
        <v>1.0577791176025184</v>
      </c>
      <c r="BM305" s="109"/>
      <c r="BN305" s="15">
        <f>IF($Z305="NN",VLOOKUP("N",ylfactors,MATCH(BN$7,'Proposed Factors'!$J$3:$P$3,0),FALSE),IF('Query Result 1'!$Y305&lt;49,VLOOKUP("YA",ylfactors,MATCH(BN$7,'Proposed Factors'!$J$3:$P$3,0),FALSE),VLOOKUP("YB",ylfactors,MATCH(BN$7,'Proposed Factors'!$J$3:$P$3,0),FALSE)))</f>
        <v>0.873</v>
      </c>
      <c r="BO305" s="15">
        <f>IF($Z305="NN",VLOOKUP("N",ylfactors,MATCH(BO$7,'Proposed Factors'!$J$3:$P$3,0),FALSE),IF('Query Result 1'!$Y305&lt;49,VLOOKUP("YA",ylfactors,MATCH(BO$7,'Proposed Factors'!$J$3:$P$3,0),FALSE),VLOOKUP("YB",ylfactors,MATCH(BO$7,'Proposed Factors'!$J$3:$P$3,0),FALSE)))</f>
        <v>0.76900000000000002</v>
      </c>
      <c r="BP305" s="15">
        <f>IF($Z305="NN",VLOOKUP("N",ylfactors,MATCH(BP$7,'Proposed Factors'!$J$3:$P$3,0),FALSE),IF('Query Result 1'!$Y305&lt;49,VLOOKUP("YA",ylfactors,MATCH(BP$7,'Proposed Factors'!$J$3:$P$3,0),FALSE),VLOOKUP("YB",ylfactors,MATCH(BP$7,'Proposed Factors'!$J$3:$P$3,0),FALSE)))</f>
        <v>0.95</v>
      </c>
      <c r="BQ305" s="15">
        <f>IF($Z305="NN",VLOOKUP("N",ylfactors,MATCH(BQ$7,'Proposed Factors'!$J$3:$P$3,0),FALSE),IF('Query Result 1'!$Y305&lt;49,VLOOKUP("YA",ylfactors,MATCH(BQ$7,'Proposed Factors'!$J$3:$P$3,0),FALSE),VLOOKUP("YB",ylfactors,MATCH(BQ$7,'Proposed Factors'!$J$3:$P$3,0),FALSE)))</f>
        <v>0.94299999999999995</v>
      </c>
      <c r="BR305" s="15">
        <f>IF($Z305="NN",VLOOKUP("N",ylfactors,MATCH(BR$7,'Proposed Factors'!$J$3:$P$3,0),FALSE),IF('Query Result 1'!$Y305&lt;49,VLOOKUP("YA",ylfactors,MATCH(BR$7,'Proposed Factors'!$J$3:$P$3,0),FALSE),VLOOKUP("YB",ylfactors,MATCH(BR$7,'Proposed Factors'!$J$3:$P$3,0),FALSE)))</f>
        <v>0.78800000000000003</v>
      </c>
      <c r="BS305" s="15"/>
      <c r="BT305" s="15" t="e">
        <f>IF($AA305="NN",1,IF($AA305="YY",VLOOKUP("YY",gsdfactors,MATCH(BT$7,'Proposed Factors'!$J$11:$P$11,0),FALSE),VLOOKUP(CONCATENATE($Z305,$AA305),gsdfactors,MATCH(BT$7,'Proposed Factors'!$J$11:$P$11,0),FALSE)))</f>
        <v>#N/A</v>
      </c>
      <c r="BU305" s="15" t="e">
        <f>IF($AA305="NN",1,IF($AA305="YY",VLOOKUP("YY",gsdfactors,MATCH(BU$7,'Proposed Factors'!$J$11:$P$11,0),FALSE),VLOOKUP(CONCATENATE($Z305,$AA305),gsdfactors,MATCH(BU$7,'Proposed Factors'!$J$11:$P$11,0),FALSE)))</f>
        <v>#N/A</v>
      </c>
      <c r="BV305" s="15" t="e">
        <f>IF($AA305="NN",1,IF($AA305="YY",VLOOKUP("YY",gsdfactors,MATCH(BV$7,'Proposed Factors'!$J$11:$P$11,0),FALSE),VLOOKUP(CONCATENATE($Z305,$AA305),gsdfactors,MATCH(BV$7,'Proposed Factors'!$J$11:$P$11,0),FALSE)))</f>
        <v>#N/A</v>
      </c>
      <c r="BW305" s="15" t="e">
        <f>IF($AA305="NN",1,IF($AA305="YY",VLOOKUP("YY",gsdfactors,MATCH(BW$7,'Proposed Factors'!$J$11:$P$11,0),FALSE),VLOOKUP(CONCATENATE($Z305,$AA305),gsdfactors,MATCH(BW$7,'Proposed Factors'!$J$11:$P$11,0),FALSE)))</f>
        <v>#N/A</v>
      </c>
      <c r="BX305" s="15" t="e">
        <f>IF($AA305="NN",1,IF($AA305="YY",VLOOKUP("YY",gsdfactors,MATCH(BX$7,'Proposed Factors'!$J$11:$P$11,0),FALSE),VLOOKUP(CONCATENATE($Z305,$AA305),gsdfactors,MATCH(BX$7,'Proposed Factors'!$J$11:$P$11,0),FALSE)))</f>
        <v>#N/A</v>
      </c>
      <c r="BZ305" s="55" t="e">
        <f t="shared" si="257"/>
        <v>#N/A</v>
      </c>
      <c r="CA305" s="55" t="e">
        <f t="shared" si="258"/>
        <v>#N/A</v>
      </c>
      <c r="CB305" s="55" t="e">
        <f t="shared" si="259"/>
        <v>#N/A</v>
      </c>
      <c r="CC305" s="55" t="e">
        <f t="shared" si="260"/>
        <v>#N/A</v>
      </c>
      <c r="CD305" s="55" t="e">
        <f t="shared" si="261"/>
        <v>#N/A</v>
      </c>
      <c r="CF305" s="55" t="e">
        <f t="shared" si="262"/>
        <v>#N/A</v>
      </c>
      <c r="CG305" s="55" t="e">
        <f t="shared" si="263"/>
        <v>#N/A</v>
      </c>
      <c r="CH305" s="55" t="e">
        <f t="shared" si="264"/>
        <v>#N/A</v>
      </c>
      <c r="CI305" s="55" t="e">
        <f t="shared" si="265"/>
        <v>#N/A</v>
      </c>
      <c r="CJ305" s="55" t="e">
        <f t="shared" si="266"/>
        <v>#N/A</v>
      </c>
      <c r="CL305" s="55" t="str">
        <f t="shared" si="267"/>
        <v>77FS</v>
      </c>
      <c r="CM305" s="58">
        <f t="shared" si="268"/>
        <v>2.721410334805672E-5</v>
      </c>
      <c r="CN305" s="58">
        <f t="shared" si="269"/>
        <v>3.3525899715413007E-5</v>
      </c>
      <c r="CO305" s="58">
        <f t="shared" si="270"/>
        <v>2.8484521063183148E-5</v>
      </c>
      <c r="CP305" s="58">
        <f t="shared" si="271"/>
        <v>2.7824510810319316E-5</v>
      </c>
      <c r="CQ305" s="58">
        <f t="shared" si="272"/>
        <v>2.7216184103877371E-5</v>
      </c>
      <c r="CR305" s="5">
        <f t="shared" si="301"/>
        <v>1.1691464259416222</v>
      </c>
      <c r="CS305" s="5">
        <f t="shared" si="302"/>
        <v>1.1525716085872304</v>
      </c>
      <c r="CT305" s="5">
        <f t="shared" si="303"/>
        <v>1.02998457993142</v>
      </c>
      <c r="CU305" s="5">
        <f t="shared" si="304"/>
        <v>1.1208392274565211</v>
      </c>
      <c r="CV305" s="5">
        <f t="shared" si="305"/>
        <v>1.0577791176025184</v>
      </c>
    </row>
    <row r="306" spans="1:100" x14ac:dyDescent="0.25">
      <c r="A306" s="174" t="str">
        <f t="shared" si="273"/>
        <v>NNNN</v>
      </c>
      <c r="B306" s="174" t="str">
        <f t="shared" si="274"/>
        <v>NNNN</v>
      </c>
      <c r="C306" s="29" t="str">
        <f t="shared" si="275"/>
        <v>NN</v>
      </c>
      <c r="D306" s="29" t="str">
        <f t="shared" si="276"/>
        <v>N</v>
      </c>
      <c r="E306" s="29" t="str">
        <f t="shared" si="251"/>
        <v>N</v>
      </c>
      <c r="F306" s="175" t="s">
        <v>5</v>
      </c>
      <c r="G306" s="175" t="s">
        <v>7</v>
      </c>
      <c r="H306" s="175" t="s">
        <v>8</v>
      </c>
      <c r="I306" s="176">
        <v>0</v>
      </c>
      <c r="J306" s="175" t="s">
        <v>5</v>
      </c>
      <c r="K306" s="175" t="s">
        <v>5</v>
      </c>
      <c r="L306" s="176">
        <v>172</v>
      </c>
      <c r="M306" s="176">
        <v>77</v>
      </c>
      <c r="N306" s="176">
        <v>131</v>
      </c>
      <c r="O306" s="176">
        <v>126</v>
      </c>
      <c r="P306" s="176">
        <v>166</v>
      </c>
      <c r="Q306" s="1"/>
      <c r="R306" s="13" t="s">
        <v>417</v>
      </c>
      <c r="S306" s="35">
        <v>555</v>
      </c>
      <c r="T306" s="35">
        <v>430</v>
      </c>
      <c r="U306" s="35">
        <v>509</v>
      </c>
      <c r="V306" s="35">
        <v>463</v>
      </c>
      <c r="W306" s="35">
        <v>545</v>
      </c>
      <c r="X306" s="35"/>
      <c r="Y306" s="53">
        <f t="shared" si="277"/>
        <v>77</v>
      </c>
      <c r="Z306" s="52" t="str">
        <f t="shared" si="278"/>
        <v>MM</v>
      </c>
      <c r="AA306" s="52" t="str">
        <f t="shared" si="279"/>
        <v>MM</v>
      </c>
      <c r="AB306" s="1"/>
      <c r="AC306" s="128">
        <f t="shared" si="280"/>
        <v>1.5412068732828039E-4</v>
      </c>
      <c r="AD306" s="128">
        <f t="shared" si="281"/>
        <v>2.0594481253753704E-4</v>
      </c>
      <c r="AE306" s="128">
        <f t="shared" si="282"/>
        <v>1.6290585641753059E-4</v>
      </c>
      <c r="AF306" s="128">
        <f t="shared" si="283"/>
        <v>1.5336605363306955E-4</v>
      </c>
      <c r="AG306" s="128">
        <f t="shared" si="284"/>
        <v>1.5450854517305381E-4</v>
      </c>
      <c r="AI306" s="129">
        <f t="shared" si="309"/>
        <v>1.262</v>
      </c>
      <c r="AJ306" s="51">
        <f t="shared" si="309"/>
        <v>1.232</v>
      </c>
      <c r="AK306" s="48">
        <f t="shared" si="309"/>
        <v>1.0920000000000001</v>
      </c>
      <c r="AL306" s="51">
        <f t="shared" si="309"/>
        <v>1.1890000000000001</v>
      </c>
      <c r="AM306" s="49">
        <f t="shared" si="309"/>
        <v>1.1120000000000001</v>
      </c>
      <c r="AN306" s="15"/>
      <c r="AO306" s="106">
        <f t="shared" si="252"/>
        <v>1.1691464259416222</v>
      </c>
      <c r="AP306" s="106">
        <f t="shared" si="253"/>
        <v>1.1525716085872304</v>
      </c>
      <c r="AQ306" s="106">
        <f t="shared" si="254"/>
        <v>1.02998457993142</v>
      </c>
      <c r="AR306" s="106">
        <f t="shared" si="255"/>
        <v>1.1208392274565211</v>
      </c>
      <c r="AS306" s="106">
        <f t="shared" si="256"/>
        <v>1.0577791176025184</v>
      </c>
      <c r="AT306" s="15"/>
      <c r="AU306" s="106">
        <f t="shared" si="291"/>
        <v>0.16914642594162221</v>
      </c>
      <c r="AV306" s="106">
        <f t="shared" si="292"/>
        <v>0.1525716085872304</v>
      </c>
      <c r="AW306" s="106">
        <f t="shared" si="293"/>
        <v>2.9984579931420008E-2</v>
      </c>
      <c r="AX306" s="106">
        <f t="shared" si="294"/>
        <v>0.12083922745652109</v>
      </c>
      <c r="AY306" s="106">
        <f t="shared" si="295"/>
        <v>5.7779117602518415E-2</v>
      </c>
      <c r="AZ306" s="15"/>
      <c r="BA306" s="106">
        <f t="shared" si="285"/>
        <v>0.16914642594162221</v>
      </c>
      <c r="BB306" s="106">
        <f t="shared" si="286"/>
        <v>0.1525716085872304</v>
      </c>
      <c r="BC306" s="106">
        <f t="shared" si="287"/>
        <v>2.9984579931420008E-2</v>
      </c>
      <c r="BD306" s="107">
        <f t="shared" si="288"/>
        <v>0.12083922745652109</v>
      </c>
      <c r="BE306" s="106">
        <f t="shared" si="289"/>
        <v>5.7779117602518415E-2</v>
      </c>
      <c r="BF306" s="109"/>
      <c r="BG306" s="223" t="str">
        <f t="shared" si="290"/>
        <v>77XX</v>
      </c>
      <c r="BH306" s="106">
        <f t="shared" si="296"/>
        <v>1.1691464259416222</v>
      </c>
      <c r="BI306" s="106">
        <f t="shared" si="297"/>
        <v>1.1525716085872304</v>
      </c>
      <c r="BJ306" s="106">
        <f t="shared" si="298"/>
        <v>1.02998457993142</v>
      </c>
      <c r="BK306" s="106">
        <f t="shared" si="299"/>
        <v>1.1208392274565211</v>
      </c>
      <c r="BL306" s="106">
        <f t="shared" si="300"/>
        <v>1.0577791176025184</v>
      </c>
      <c r="BM306" s="109"/>
      <c r="BN306" s="15">
        <f>IF($Z306="NN",VLOOKUP("N",ylfactors,MATCH(BN$7,'Proposed Factors'!$J$3:$P$3,0),FALSE),IF('Query Result 1'!$Y306&lt;49,VLOOKUP("YA",ylfactors,MATCH(BN$7,'Proposed Factors'!$J$3:$P$3,0),FALSE),VLOOKUP("YB",ylfactors,MATCH(BN$7,'Proposed Factors'!$J$3:$P$3,0),FALSE)))</f>
        <v>0.873</v>
      </c>
      <c r="BO306" s="15">
        <f>IF($Z306="NN",VLOOKUP("N",ylfactors,MATCH(BO$7,'Proposed Factors'!$J$3:$P$3,0),FALSE),IF('Query Result 1'!$Y306&lt;49,VLOOKUP("YA",ylfactors,MATCH(BO$7,'Proposed Factors'!$J$3:$P$3,0),FALSE),VLOOKUP("YB",ylfactors,MATCH(BO$7,'Proposed Factors'!$J$3:$P$3,0),FALSE)))</f>
        <v>0.76900000000000002</v>
      </c>
      <c r="BP306" s="15">
        <f>IF($Z306="NN",VLOOKUP("N",ylfactors,MATCH(BP$7,'Proposed Factors'!$J$3:$P$3,0),FALSE),IF('Query Result 1'!$Y306&lt;49,VLOOKUP("YA",ylfactors,MATCH(BP$7,'Proposed Factors'!$J$3:$P$3,0),FALSE),VLOOKUP("YB",ylfactors,MATCH(BP$7,'Proposed Factors'!$J$3:$P$3,0),FALSE)))</f>
        <v>0.95</v>
      </c>
      <c r="BQ306" s="15">
        <f>IF($Z306="NN",VLOOKUP("N",ylfactors,MATCH(BQ$7,'Proposed Factors'!$J$3:$P$3,0),FALSE),IF('Query Result 1'!$Y306&lt;49,VLOOKUP("YA",ylfactors,MATCH(BQ$7,'Proposed Factors'!$J$3:$P$3,0),FALSE),VLOOKUP("YB",ylfactors,MATCH(BQ$7,'Proposed Factors'!$J$3:$P$3,0),FALSE)))</f>
        <v>0.94299999999999995</v>
      </c>
      <c r="BR306" s="15">
        <f>IF($Z306="NN",VLOOKUP("N",ylfactors,MATCH(BR$7,'Proposed Factors'!$J$3:$P$3,0),FALSE),IF('Query Result 1'!$Y306&lt;49,VLOOKUP("YA",ylfactors,MATCH(BR$7,'Proposed Factors'!$J$3:$P$3,0),FALSE),VLOOKUP("YB",ylfactors,MATCH(BR$7,'Proposed Factors'!$J$3:$P$3,0),FALSE)))</f>
        <v>0.78800000000000003</v>
      </c>
      <c r="BS306" s="15"/>
      <c r="BT306" s="15" t="e">
        <f>IF($AA306="NN",1,IF($AA306="YY",VLOOKUP("YY",gsdfactors,MATCH(BT$7,'Proposed Factors'!$J$11:$P$11,0),FALSE),VLOOKUP(CONCATENATE($Z306,$AA306),gsdfactors,MATCH(BT$7,'Proposed Factors'!$J$11:$P$11,0),FALSE)))</f>
        <v>#N/A</v>
      </c>
      <c r="BU306" s="15" t="e">
        <f>IF($AA306="NN",1,IF($AA306="YY",VLOOKUP("YY",gsdfactors,MATCH(BU$7,'Proposed Factors'!$J$11:$P$11,0),FALSE),VLOOKUP(CONCATENATE($Z306,$AA306),gsdfactors,MATCH(BU$7,'Proposed Factors'!$J$11:$P$11,0),FALSE)))</f>
        <v>#N/A</v>
      </c>
      <c r="BV306" s="15" t="e">
        <f>IF($AA306="NN",1,IF($AA306="YY",VLOOKUP("YY",gsdfactors,MATCH(BV$7,'Proposed Factors'!$J$11:$P$11,0),FALSE),VLOOKUP(CONCATENATE($Z306,$AA306),gsdfactors,MATCH(BV$7,'Proposed Factors'!$J$11:$P$11,0),FALSE)))</f>
        <v>#N/A</v>
      </c>
      <c r="BW306" s="15" t="e">
        <f>IF($AA306="NN",1,IF($AA306="YY",VLOOKUP("YY",gsdfactors,MATCH(BW$7,'Proposed Factors'!$J$11:$P$11,0),FALSE),VLOOKUP(CONCATENATE($Z306,$AA306),gsdfactors,MATCH(BW$7,'Proposed Factors'!$J$11:$P$11,0),FALSE)))</f>
        <v>#N/A</v>
      </c>
      <c r="BX306" s="15" t="e">
        <f>IF($AA306="NN",1,IF($AA306="YY",VLOOKUP("YY",gsdfactors,MATCH(BX$7,'Proposed Factors'!$J$11:$P$11,0),FALSE),VLOOKUP(CONCATENATE($Z306,$AA306),gsdfactors,MATCH(BX$7,'Proposed Factors'!$J$11:$P$11,0),FALSE)))</f>
        <v>#N/A</v>
      </c>
      <c r="BZ306" s="55" t="e">
        <f t="shared" si="257"/>
        <v>#N/A</v>
      </c>
      <c r="CA306" s="55" t="e">
        <f t="shared" si="258"/>
        <v>#N/A</v>
      </c>
      <c r="CB306" s="55" t="e">
        <f t="shared" si="259"/>
        <v>#N/A</v>
      </c>
      <c r="CC306" s="55" t="e">
        <f t="shared" si="260"/>
        <v>#N/A</v>
      </c>
      <c r="CD306" s="55" t="e">
        <f t="shared" si="261"/>
        <v>#N/A</v>
      </c>
      <c r="CF306" s="55" t="e">
        <f t="shared" si="262"/>
        <v>#N/A</v>
      </c>
      <c r="CG306" s="55" t="e">
        <f t="shared" si="263"/>
        <v>#N/A</v>
      </c>
      <c r="CH306" s="55" t="e">
        <f t="shared" si="264"/>
        <v>#N/A</v>
      </c>
      <c r="CI306" s="55" t="e">
        <f t="shared" si="265"/>
        <v>#N/A</v>
      </c>
      <c r="CJ306" s="55" t="e">
        <f t="shared" si="266"/>
        <v>#N/A</v>
      </c>
      <c r="CL306" s="55" t="str">
        <f t="shared" si="267"/>
        <v>77MM</v>
      </c>
      <c r="CM306" s="58">
        <f t="shared" si="268"/>
        <v>1.5412068732828039E-4</v>
      </c>
      <c r="CN306" s="58">
        <f t="shared" si="269"/>
        <v>2.0594481253753704E-4</v>
      </c>
      <c r="CO306" s="58">
        <f t="shared" si="270"/>
        <v>1.6290585641753059E-4</v>
      </c>
      <c r="CP306" s="58">
        <f t="shared" si="271"/>
        <v>1.5336605363306955E-4</v>
      </c>
      <c r="CQ306" s="58">
        <f t="shared" si="272"/>
        <v>1.5450854517305381E-4</v>
      </c>
      <c r="CR306" s="5">
        <f t="shared" si="301"/>
        <v>1.1691464259416222</v>
      </c>
      <c r="CS306" s="5">
        <f t="shared" si="302"/>
        <v>1.1525716085872304</v>
      </c>
      <c r="CT306" s="5">
        <f t="shared" si="303"/>
        <v>1.02998457993142</v>
      </c>
      <c r="CU306" s="5">
        <f t="shared" si="304"/>
        <v>1.1208392274565211</v>
      </c>
      <c r="CV306" s="5">
        <f t="shared" si="305"/>
        <v>1.0577791176025184</v>
      </c>
    </row>
    <row r="307" spans="1:100" x14ac:dyDescent="0.25">
      <c r="A307" s="174" t="str">
        <f t="shared" si="273"/>
        <v>NNNN</v>
      </c>
      <c r="B307" s="174" t="str">
        <f t="shared" si="274"/>
        <v>NNNN</v>
      </c>
      <c r="C307" s="29" t="str">
        <f t="shared" si="275"/>
        <v>NN</v>
      </c>
      <c r="D307" s="29" t="str">
        <f t="shared" si="276"/>
        <v>N</v>
      </c>
      <c r="E307" s="29" t="str">
        <f t="shared" si="251"/>
        <v>N</v>
      </c>
      <c r="F307" s="175" t="s">
        <v>5</v>
      </c>
      <c r="G307" s="175" t="s">
        <v>7</v>
      </c>
      <c r="H307" s="175" t="s">
        <v>8</v>
      </c>
      <c r="I307" s="176">
        <v>0</v>
      </c>
      <c r="J307" s="175" t="s">
        <v>9</v>
      </c>
      <c r="K307" s="175" t="s">
        <v>5</v>
      </c>
      <c r="L307" s="176">
        <v>2</v>
      </c>
      <c r="M307" s="176">
        <v>2</v>
      </c>
      <c r="N307" s="176">
        <v>2</v>
      </c>
      <c r="O307" s="176">
        <v>0</v>
      </c>
      <c r="P307" s="176">
        <v>2</v>
      </c>
      <c r="Q307" s="1"/>
      <c r="R307" s="13" t="s">
        <v>501</v>
      </c>
      <c r="S307" s="35">
        <v>56</v>
      </c>
      <c r="T307" s="35">
        <v>35</v>
      </c>
      <c r="U307" s="35">
        <v>48</v>
      </c>
      <c r="V307" s="35">
        <v>43</v>
      </c>
      <c r="W307" s="35">
        <v>53</v>
      </c>
      <c r="X307" s="35"/>
      <c r="Y307" s="53">
        <f t="shared" si="277"/>
        <v>77</v>
      </c>
      <c r="Z307" s="52" t="str">
        <f t="shared" si="278"/>
        <v>MS</v>
      </c>
      <c r="AA307" s="52" t="str">
        <f t="shared" si="279"/>
        <v>MS</v>
      </c>
      <c r="AB307" s="1"/>
      <c r="AC307" s="128">
        <f t="shared" si="280"/>
        <v>1.5550916198889554E-5</v>
      </c>
      <c r="AD307" s="128">
        <f t="shared" si="281"/>
        <v>1.6762949857706503E-5</v>
      </c>
      <c r="AE307" s="128">
        <f t="shared" si="282"/>
        <v>1.5362438326211136E-5</v>
      </c>
      <c r="AF307" s="128">
        <f t="shared" si="283"/>
        <v>1.4243499581472983E-5</v>
      </c>
      <c r="AG307" s="128">
        <f t="shared" si="284"/>
        <v>1.5025601640682299E-5</v>
      </c>
      <c r="AI307" s="129">
        <f t="shared" si="309"/>
        <v>1.262</v>
      </c>
      <c r="AJ307" s="51">
        <f t="shared" si="309"/>
        <v>1.232</v>
      </c>
      <c r="AK307" s="48">
        <f t="shared" si="309"/>
        <v>1.0920000000000001</v>
      </c>
      <c r="AL307" s="51">
        <f t="shared" si="309"/>
        <v>1.1890000000000001</v>
      </c>
      <c r="AM307" s="49">
        <f t="shared" si="309"/>
        <v>1.1120000000000001</v>
      </c>
      <c r="AN307" s="15"/>
      <c r="AO307" s="106">
        <f t="shared" si="252"/>
        <v>1.1691464259416222</v>
      </c>
      <c r="AP307" s="106">
        <f t="shared" si="253"/>
        <v>1.1525716085872304</v>
      </c>
      <c r="AQ307" s="106">
        <f t="shared" si="254"/>
        <v>1.02998457993142</v>
      </c>
      <c r="AR307" s="106">
        <f t="shared" si="255"/>
        <v>1.1208392274565211</v>
      </c>
      <c r="AS307" s="106">
        <f t="shared" si="256"/>
        <v>1.0577791176025184</v>
      </c>
      <c r="AT307" s="15"/>
      <c r="AU307" s="106">
        <f t="shared" si="291"/>
        <v>0.16914642594162221</v>
      </c>
      <c r="AV307" s="106">
        <f t="shared" si="292"/>
        <v>0.1525716085872304</v>
      </c>
      <c r="AW307" s="106">
        <f t="shared" si="293"/>
        <v>2.9984579931420008E-2</v>
      </c>
      <c r="AX307" s="106">
        <f t="shared" si="294"/>
        <v>0.12083922745652109</v>
      </c>
      <c r="AY307" s="106">
        <f t="shared" si="295"/>
        <v>5.7779117602518415E-2</v>
      </c>
      <c r="AZ307" s="15"/>
      <c r="BA307" s="106">
        <f t="shared" si="285"/>
        <v>0.16914642594162221</v>
      </c>
      <c r="BB307" s="106">
        <f t="shared" si="286"/>
        <v>0.1525716085872304</v>
      </c>
      <c r="BC307" s="106">
        <f t="shared" si="287"/>
        <v>2.9984579931420008E-2</v>
      </c>
      <c r="BD307" s="107">
        <f t="shared" si="288"/>
        <v>0.12083922745652109</v>
      </c>
      <c r="BE307" s="106">
        <f t="shared" si="289"/>
        <v>5.7779117602518415E-2</v>
      </c>
      <c r="BF307" s="109"/>
      <c r="BG307" s="223" t="str">
        <f t="shared" si="290"/>
        <v>77XX</v>
      </c>
      <c r="BH307" s="106">
        <f t="shared" si="296"/>
        <v>1.1691464259416222</v>
      </c>
      <c r="BI307" s="106">
        <f t="shared" si="297"/>
        <v>1.1525716085872304</v>
      </c>
      <c r="BJ307" s="106">
        <f t="shared" si="298"/>
        <v>1.02998457993142</v>
      </c>
      <c r="BK307" s="106">
        <f t="shared" si="299"/>
        <v>1.1208392274565211</v>
      </c>
      <c r="BL307" s="106">
        <f t="shared" si="300"/>
        <v>1.0577791176025184</v>
      </c>
      <c r="BM307" s="109"/>
      <c r="BN307" s="15">
        <f>IF($Z307="NN",VLOOKUP("N",ylfactors,MATCH(BN$7,'Proposed Factors'!$J$3:$P$3,0),FALSE),IF('Query Result 1'!$Y307&lt;49,VLOOKUP("YA",ylfactors,MATCH(BN$7,'Proposed Factors'!$J$3:$P$3,0),FALSE),VLOOKUP("YB",ylfactors,MATCH(BN$7,'Proposed Factors'!$J$3:$P$3,0),FALSE)))</f>
        <v>0.873</v>
      </c>
      <c r="BO307" s="15">
        <f>IF($Z307="NN",VLOOKUP("N",ylfactors,MATCH(BO$7,'Proposed Factors'!$J$3:$P$3,0),FALSE),IF('Query Result 1'!$Y307&lt;49,VLOOKUP("YA",ylfactors,MATCH(BO$7,'Proposed Factors'!$J$3:$P$3,0),FALSE),VLOOKUP("YB",ylfactors,MATCH(BO$7,'Proposed Factors'!$J$3:$P$3,0),FALSE)))</f>
        <v>0.76900000000000002</v>
      </c>
      <c r="BP307" s="15">
        <f>IF($Z307="NN",VLOOKUP("N",ylfactors,MATCH(BP$7,'Proposed Factors'!$J$3:$P$3,0),FALSE),IF('Query Result 1'!$Y307&lt;49,VLOOKUP("YA",ylfactors,MATCH(BP$7,'Proposed Factors'!$J$3:$P$3,0),FALSE),VLOOKUP("YB",ylfactors,MATCH(BP$7,'Proposed Factors'!$J$3:$P$3,0),FALSE)))</f>
        <v>0.95</v>
      </c>
      <c r="BQ307" s="15">
        <f>IF($Z307="NN",VLOOKUP("N",ylfactors,MATCH(BQ$7,'Proposed Factors'!$J$3:$P$3,0),FALSE),IF('Query Result 1'!$Y307&lt;49,VLOOKUP("YA",ylfactors,MATCH(BQ$7,'Proposed Factors'!$J$3:$P$3,0),FALSE),VLOOKUP("YB",ylfactors,MATCH(BQ$7,'Proposed Factors'!$J$3:$P$3,0),FALSE)))</f>
        <v>0.94299999999999995</v>
      </c>
      <c r="BR307" s="15">
        <f>IF($Z307="NN",VLOOKUP("N",ylfactors,MATCH(BR$7,'Proposed Factors'!$J$3:$P$3,0),FALSE),IF('Query Result 1'!$Y307&lt;49,VLOOKUP("YA",ylfactors,MATCH(BR$7,'Proposed Factors'!$J$3:$P$3,0),FALSE),VLOOKUP("YB",ylfactors,MATCH(BR$7,'Proposed Factors'!$J$3:$P$3,0),FALSE)))</f>
        <v>0.78800000000000003</v>
      </c>
      <c r="BS307" s="15"/>
      <c r="BT307" s="15" t="e">
        <f>IF($AA307="NN",1,IF($AA307="YY",VLOOKUP("YY",gsdfactors,MATCH(BT$7,'Proposed Factors'!$J$11:$P$11,0),FALSE),VLOOKUP(CONCATENATE($Z307,$AA307),gsdfactors,MATCH(BT$7,'Proposed Factors'!$J$11:$P$11,0),FALSE)))</f>
        <v>#N/A</v>
      </c>
      <c r="BU307" s="15" t="e">
        <f>IF($AA307="NN",1,IF($AA307="YY",VLOOKUP("YY",gsdfactors,MATCH(BU$7,'Proposed Factors'!$J$11:$P$11,0),FALSE),VLOOKUP(CONCATENATE($Z307,$AA307),gsdfactors,MATCH(BU$7,'Proposed Factors'!$J$11:$P$11,0),FALSE)))</f>
        <v>#N/A</v>
      </c>
      <c r="BV307" s="15" t="e">
        <f>IF($AA307="NN",1,IF($AA307="YY",VLOOKUP("YY",gsdfactors,MATCH(BV$7,'Proposed Factors'!$J$11:$P$11,0),FALSE),VLOOKUP(CONCATENATE($Z307,$AA307),gsdfactors,MATCH(BV$7,'Proposed Factors'!$J$11:$P$11,0),FALSE)))</f>
        <v>#N/A</v>
      </c>
      <c r="BW307" s="15" t="e">
        <f>IF($AA307="NN",1,IF($AA307="YY",VLOOKUP("YY",gsdfactors,MATCH(BW$7,'Proposed Factors'!$J$11:$P$11,0),FALSE),VLOOKUP(CONCATENATE($Z307,$AA307),gsdfactors,MATCH(BW$7,'Proposed Factors'!$J$11:$P$11,0),FALSE)))</f>
        <v>#N/A</v>
      </c>
      <c r="BX307" s="15" t="e">
        <f>IF($AA307="NN",1,IF($AA307="YY",VLOOKUP("YY",gsdfactors,MATCH(BX$7,'Proposed Factors'!$J$11:$P$11,0),FALSE),VLOOKUP(CONCATENATE($Z307,$AA307),gsdfactors,MATCH(BX$7,'Proposed Factors'!$J$11:$P$11,0),FALSE)))</f>
        <v>#N/A</v>
      </c>
      <c r="BZ307" s="55" t="e">
        <f t="shared" si="257"/>
        <v>#N/A</v>
      </c>
      <c r="CA307" s="55" t="e">
        <f t="shared" si="258"/>
        <v>#N/A</v>
      </c>
      <c r="CB307" s="55" t="e">
        <f t="shared" si="259"/>
        <v>#N/A</v>
      </c>
      <c r="CC307" s="55" t="e">
        <f t="shared" si="260"/>
        <v>#N/A</v>
      </c>
      <c r="CD307" s="55" t="e">
        <f t="shared" si="261"/>
        <v>#N/A</v>
      </c>
      <c r="CF307" s="55" t="e">
        <f t="shared" si="262"/>
        <v>#N/A</v>
      </c>
      <c r="CG307" s="55" t="e">
        <f t="shared" si="263"/>
        <v>#N/A</v>
      </c>
      <c r="CH307" s="55" t="e">
        <f t="shared" si="264"/>
        <v>#N/A</v>
      </c>
      <c r="CI307" s="55" t="e">
        <f t="shared" si="265"/>
        <v>#N/A</v>
      </c>
      <c r="CJ307" s="55" t="e">
        <f t="shared" si="266"/>
        <v>#N/A</v>
      </c>
      <c r="CL307" s="55" t="str">
        <f t="shared" si="267"/>
        <v>77MS</v>
      </c>
      <c r="CM307" s="58">
        <f t="shared" si="268"/>
        <v>1.5550916198889554E-5</v>
      </c>
      <c r="CN307" s="58">
        <f t="shared" si="269"/>
        <v>1.6762949857706503E-5</v>
      </c>
      <c r="CO307" s="58">
        <f t="shared" si="270"/>
        <v>1.5362438326211136E-5</v>
      </c>
      <c r="CP307" s="58">
        <f t="shared" si="271"/>
        <v>1.4243499581472983E-5</v>
      </c>
      <c r="CQ307" s="58">
        <f t="shared" si="272"/>
        <v>1.5025601640682299E-5</v>
      </c>
      <c r="CR307" s="5">
        <f t="shared" si="301"/>
        <v>1.1691464259416222</v>
      </c>
      <c r="CS307" s="5">
        <f t="shared" si="302"/>
        <v>1.1525716085872304</v>
      </c>
      <c r="CT307" s="5">
        <f t="shared" si="303"/>
        <v>1.02998457993142</v>
      </c>
      <c r="CU307" s="5">
        <f t="shared" si="304"/>
        <v>1.1208392274565211</v>
      </c>
      <c r="CV307" s="5">
        <f t="shared" si="305"/>
        <v>1.0577791176025184</v>
      </c>
    </row>
    <row r="308" spans="1:100" x14ac:dyDescent="0.25">
      <c r="A308" s="174" t="str">
        <f t="shared" si="273"/>
        <v>NNNN</v>
      </c>
      <c r="B308" s="174" t="str">
        <f t="shared" si="274"/>
        <v>NNNN</v>
      </c>
      <c r="C308" s="29" t="str">
        <f t="shared" si="275"/>
        <v>NN</v>
      </c>
      <c r="D308" s="29" t="str">
        <f t="shared" si="276"/>
        <v>N</v>
      </c>
      <c r="E308" s="29" t="str">
        <f t="shared" si="251"/>
        <v>N</v>
      </c>
      <c r="F308" s="175" t="s">
        <v>5</v>
      </c>
      <c r="G308" s="175" t="s">
        <v>7</v>
      </c>
      <c r="H308" s="175" t="s">
        <v>8</v>
      </c>
      <c r="I308" s="176">
        <v>1</v>
      </c>
      <c r="J308" s="175" t="s">
        <v>5</v>
      </c>
      <c r="K308" s="175" t="s">
        <v>5</v>
      </c>
      <c r="L308" s="176">
        <v>421</v>
      </c>
      <c r="M308" s="176">
        <v>182</v>
      </c>
      <c r="N308" s="176">
        <v>293</v>
      </c>
      <c r="O308" s="176">
        <v>276</v>
      </c>
      <c r="P308" s="176">
        <v>407</v>
      </c>
      <c r="Q308" s="1"/>
      <c r="R308" s="13" t="s">
        <v>250</v>
      </c>
      <c r="S308" s="35">
        <v>438</v>
      </c>
      <c r="T308" s="35">
        <v>364</v>
      </c>
      <c r="U308" s="35">
        <v>411</v>
      </c>
      <c r="V308" s="35">
        <v>372</v>
      </c>
      <c r="W308" s="35">
        <v>431</v>
      </c>
      <c r="X308" s="35"/>
      <c r="Y308" s="53">
        <f t="shared" si="277"/>
        <v>78</v>
      </c>
      <c r="Z308" s="52" t="str">
        <f t="shared" si="278"/>
        <v>FM</v>
      </c>
      <c r="AA308" s="52" t="str">
        <f t="shared" si="279"/>
        <v>FM</v>
      </c>
      <c r="AB308" s="1"/>
      <c r="AC308" s="128">
        <f t="shared" si="280"/>
        <v>1.2163038026988615E-4</v>
      </c>
      <c r="AD308" s="128">
        <f t="shared" si="281"/>
        <v>1.7433467852014762E-4</v>
      </c>
      <c r="AE308" s="128">
        <f t="shared" si="282"/>
        <v>1.3154087816818284E-4</v>
      </c>
      <c r="AF308" s="128">
        <f t="shared" si="283"/>
        <v>1.2322283358855697E-4</v>
      </c>
      <c r="AG308" s="128">
        <f t="shared" si="284"/>
        <v>1.2218932654969945E-4</v>
      </c>
      <c r="AI308" s="129">
        <f t="shared" ref="AI308:AM317" si="310">IFERROR(IF($Z308="NN",VLOOKUP(CONCATENATE(AI$7,"NNXXX"),bdfactors,8,FALSE),VLOOKUP(CONCATENATE(AI$7,$Y308,$Z308),bdfactors,8,FALSE)),VLOOKUP(CONCATENATE(AI$7,$Y308,"XX"),bdfactors,8,FALSE))</f>
        <v>1.262</v>
      </c>
      <c r="AJ308" s="51">
        <f t="shared" si="310"/>
        <v>1.232</v>
      </c>
      <c r="AK308" s="48">
        <f t="shared" si="310"/>
        <v>1.1000000000000001</v>
      </c>
      <c r="AL308" s="51">
        <f t="shared" si="310"/>
        <v>1.1890000000000001</v>
      </c>
      <c r="AM308" s="49">
        <f t="shared" si="310"/>
        <v>1.123</v>
      </c>
      <c r="AN308" s="15"/>
      <c r="AO308" s="106">
        <f t="shared" si="252"/>
        <v>1.1691464259416222</v>
      </c>
      <c r="AP308" s="106">
        <f t="shared" si="253"/>
        <v>1.1525716085872304</v>
      </c>
      <c r="AQ308" s="106">
        <f t="shared" si="254"/>
        <v>1.0375302545096721</v>
      </c>
      <c r="AR308" s="106">
        <f t="shared" si="255"/>
        <v>1.1208392274565211</v>
      </c>
      <c r="AS308" s="106">
        <f t="shared" si="256"/>
        <v>1.068242759952903</v>
      </c>
      <c r="AT308" s="15"/>
      <c r="AU308" s="106">
        <f t="shared" si="291"/>
        <v>0.16914642594162221</v>
      </c>
      <c r="AV308" s="106">
        <f t="shared" si="292"/>
        <v>0.1525716085872304</v>
      </c>
      <c r="AW308" s="106">
        <f t="shared" si="293"/>
        <v>3.7530254509672067E-2</v>
      </c>
      <c r="AX308" s="106">
        <f t="shared" si="294"/>
        <v>0.12083922745652109</v>
      </c>
      <c r="AY308" s="106">
        <f t="shared" si="295"/>
        <v>6.8242759952902965E-2</v>
      </c>
      <c r="AZ308" s="15"/>
      <c r="BA308" s="106">
        <f t="shared" si="285"/>
        <v>0.16914642594162221</v>
      </c>
      <c r="BB308" s="106">
        <f t="shared" si="286"/>
        <v>0.1525716085872304</v>
      </c>
      <c r="BC308" s="106">
        <f t="shared" si="287"/>
        <v>3.7530254509672067E-2</v>
      </c>
      <c r="BD308" s="107">
        <f t="shared" si="288"/>
        <v>0.12083922745652109</v>
      </c>
      <c r="BE308" s="106">
        <f t="shared" si="289"/>
        <v>6.8242759952902965E-2</v>
      </c>
      <c r="BF308" s="109"/>
      <c r="BG308" s="223" t="str">
        <f t="shared" si="290"/>
        <v>78XX</v>
      </c>
      <c r="BH308" s="106">
        <f t="shared" si="296"/>
        <v>1.1691464259416222</v>
      </c>
      <c r="BI308" s="106">
        <f t="shared" si="297"/>
        <v>1.1525716085872304</v>
      </c>
      <c r="BJ308" s="106">
        <f t="shared" si="298"/>
        <v>1.0375302545096721</v>
      </c>
      <c r="BK308" s="106">
        <f t="shared" si="299"/>
        <v>1.1208392274565211</v>
      </c>
      <c r="BL308" s="106">
        <f t="shared" si="300"/>
        <v>1.068242759952903</v>
      </c>
      <c r="BM308" s="109"/>
      <c r="BN308" s="15">
        <f>IF($Z308="NN",VLOOKUP("N",ylfactors,MATCH(BN$7,'Proposed Factors'!$J$3:$P$3,0),FALSE),IF('Query Result 1'!$Y308&lt;49,VLOOKUP("YA",ylfactors,MATCH(BN$7,'Proposed Factors'!$J$3:$P$3,0),FALSE),VLOOKUP("YB",ylfactors,MATCH(BN$7,'Proposed Factors'!$J$3:$P$3,0),FALSE)))</f>
        <v>0.873</v>
      </c>
      <c r="BO308" s="15">
        <f>IF($Z308="NN",VLOOKUP("N",ylfactors,MATCH(BO$7,'Proposed Factors'!$J$3:$P$3,0),FALSE),IF('Query Result 1'!$Y308&lt;49,VLOOKUP("YA",ylfactors,MATCH(BO$7,'Proposed Factors'!$J$3:$P$3,0),FALSE),VLOOKUP("YB",ylfactors,MATCH(BO$7,'Proposed Factors'!$J$3:$P$3,0),FALSE)))</f>
        <v>0.76900000000000002</v>
      </c>
      <c r="BP308" s="15">
        <f>IF($Z308="NN",VLOOKUP("N",ylfactors,MATCH(BP$7,'Proposed Factors'!$J$3:$P$3,0),FALSE),IF('Query Result 1'!$Y308&lt;49,VLOOKUP("YA",ylfactors,MATCH(BP$7,'Proposed Factors'!$J$3:$P$3,0),FALSE),VLOOKUP("YB",ylfactors,MATCH(BP$7,'Proposed Factors'!$J$3:$P$3,0),FALSE)))</f>
        <v>0.95</v>
      </c>
      <c r="BQ308" s="15">
        <f>IF($Z308="NN",VLOOKUP("N",ylfactors,MATCH(BQ$7,'Proposed Factors'!$J$3:$P$3,0),FALSE),IF('Query Result 1'!$Y308&lt;49,VLOOKUP("YA",ylfactors,MATCH(BQ$7,'Proposed Factors'!$J$3:$P$3,0),FALSE),VLOOKUP("YB",ylfactors,MATCH(BQ$7,'Proposed Factors'!$J$3:$P$3,0),FALSE)))</f>
        <v>0.94299999999999995</v>
      </c>
      <c r="BR308" s="15">
        <f>IF($Z308="NN",VLOOKUP("N",ylfactors,MATCH(BR$7,'Proposed Factors'!$J$3:$P$3,0),FALSE),IF('Query Result 1'!$Y308&lt;49,VLOOKUP("YA",ylfactors,MATCH(BR$7,'Proposed Factors'!$J$3:$P$3,0),FALSE),VLOOKUP("YB",ylfactors,MATCH(BR$7,'Proposed Factors'!$J$3:$P$3,0),FALSE)))</f>
        <v>0.78800000000000003</v>
      </c>
      <c r="BS308" s="15"/>
      <c r="BT308" s="15" t="e">
        <f>IF($AA308="NN",1,IF($AA308="YY",VLOOKUP("YY",gsdfactors,MATCH(BT$7,'Proposed Factors'!$J$11:$P$11,0),FALSE),VLOOKUP(CONCATENATE($Z308,$AA308),gsdfactors,MATCH(BT$7,'Proposed Factors'!$J$11:$P$11,0),FALSE)))</f>
        <v>#N/A</v>
      </c>
      <c r="BU308" s="15" t="e">
        <f>IF($AA308="NN",1,IF($AA308="YY",VLOOKUP("YY",gsdfactors,MATCH(BU$7,'Proposed Factors'!$J$11:$P$11,0),FALSE),VLOOKUP(CONCATENATE($Z308,$AA308),gsdfactors,MATCH(BU$7,'Proposed Factors'!$J$11:$P$11,0),FALSE)))</f>
        <v>#N/A</v>
      </c>
      <c r="BV308" s="15" t="e">
        <f>IF($AA308="NN",1,IF($AA308="YY",VLOOKUP("YY",gsdfactors,MATCH(BV$7,'Proposed Factors'!$J$11:$P$11,0),FALSE),VLOOKUP(CONCATENATE($Z308,$AA308),gsdfactors,MATCH(BV$7,'Proposed Factors'!$J$11:$P$11,0),FALSE)))</f>
        <v>#N/A</v>
      </c>
      <c r="BW308" s="15" t="e">
        <f>IF($AA308="NN",1,IF($AA308="YY",VLOOKUP("YY",gsdfactors,MATCH(BW$7,'Proposed Factors'!$J$11:$P$11,0),FALSE),VLOOKUP(CONCATENATE($Z308,$AA308),gsdfactors,MATCH(BW$7,'Proposed Factors'!$J$11:$P$11,0),FALSE)))</f>
        <v>#N/A</v>
      </c>
      <c r="BX308" s="15" t="e">
        <f>IF($AA308="NN",1,IF($AA308="YY",VLOOKUP("YY",gsdfactors,MATCH(BX$7,'Proposed Factors'!$J$11:$P$11,0),FALSE),VLOOKUP(CONCATENATE($Z308,$AA308),gsdfactors,MATCH(BX$7,'Proposed Factors'!$J$11:$P$11,0),FALSE)))</f>
        <v>#N/A</v>
      </c>
      <c r="BZ308" s="55" t="e">
        <f t="shared" si="257"/>
        <v>#N/A</v>
      </c>
      <c r="CA308" s="55" t="e">
        <f t="shared" si="258"/>
        <v>#N/A</v>
      </c>
      <c r="CB308" s="55" t="e">
        <f t="shared" si="259"/>
        <v>#N/A</v>
      </c>
      <c r="CC308" s="55" t="e">
        <f t="shared" si="260"/>
        <v>#N/A</v>
      </c>
      <c r="CD308" s="55" t="e">
        <f t="shared" si="261"/>
        <v>#N/A</v>
      </c>
      <c r="CF308" s="55" t="e">
        <f t="shared" si="262"/>
        <v>#N/A</v>
      </c>
      <c r="CG308" s="55" t="e">
        <f t="shared" si="263"/>
        <v>#N/A</v>
      </c>
      <c r="CH308" s="55" t="e">
        <f t="shared" si="264"/>
        <v>#N/A</v>
      </c>
      <c r="CI308" s="55" t="e">
        <f t="shared" si="265"/>
        <v>#N/A</v>
      </c>
      <c r="CJ308" s="55" t="e">
        <f t="shared" si="266"/>
        <v>#N/A</v>
      </c>
      <c r="CL308" s="55" t="str">
        <f t="shared" si="267"/>
        <v>78FM</v>
      </c>
      <c r="CM308" s="58">
        <f t="shared" si="268"/>
        <v>1.2163038026988615E-4</v>
      </c>
      <c r="CN308" s="58">
        <f t="shared" si="269"/>
        <v>1.7433467852014762E-4</v>
      </c>
      <c r="CO308" s="58">
        <f t="shared" si="270"/>
        <v>1.3154087816818284E-4</v>
      </c>
      <c r="CP308" s="58">
        <f t="shared" si="271"/>
        <v>1.2322283358855697E-4</v>
      </c>
      <c r="CQ308" s="58">
        <f t="shared" si="272"/>
        <v>1.2218932654969945E-4</v>
      </c>
      <c r="CR308" s="5">
        <f t="shared" si="301"/>
        <v>1.1691464259416222</v>
      </c>
      <c r="CS308" s="5">
        <f t="shared" si="302"/>
        <v>1.1525716085872304</v>
      </c>
      <c r="CT308" s="5">
        <f t="shared" si="303"/>
        <v>1.0375302545096721</v>
      </c>
      <c r="CU308" s="5">
        <f t="shared" si="304"/>
        <v>1.1208392274565211</v>
      </c>
      <c r="CV308" s="5">
        <f t="shared" si="305"/>
        <v>1.068242759952903</v>
      </c>
    </row>
    <row r="309" spans="1:100" x14ac:dyDescent="0.25">
      <c r="A309" s="174" t="str">
        <f t="shared" si="273"/>
        <v>NNNN</v>
      </c>
      <c r="B309" s="174" t="str">
        <f t="shared" si="274"/>
        <v>NNNN</v>
      </c>
      <c r="C309" s="29" t="str">
        <f t="shared" si="275"/>
        <v>NN</v>
      </c>
      <c r="D309" s="29" t="str">
        <f t="shared" si="276"/>
        <v>N</v>
      </c>
      <c r="E309" s="29" t="str">
        <f t="shared" si="251"/>
        <v>N</v>
      </c>
      <c r="F309" s="175" t="s">
        <v>5</v>
      </c>
      <c r="G309" s="175" t="s">
        <v>7</v>
      </c>
      <c r="H309" s="175" t="s">
        <v>8</v>
      </c>
      <c r="I309" s="176">
        <v>1</v>
      </c>
      <c r="J309" s="175" t="s">
        <v>9</v>
      </c>
      <c r="K309" s="175" t="s">
        <v>5</v>
      </c>
      <c r="L309" s="176">
        <v>1</v>
      </c>
      <c r="M309" s="176">
        <v>0</v>
      </c>
      <c r="N309" s="176">
        <v>1</v>
      </c>
      <c r="O309" s="176">
        <v>1</v>
      </c>
      <c r="P309" s="176">
        <v>1</v>
      </c>
      <c r="Q309" s="1"/>
      <c r="R309" s="13" t="s">
        <v>334</v>
      </c>
      <c r="S309" s="35">
        <v>74</v>
      </c>
      <c r="T309" s="35">
        <v>58</v>
      </c>
      <c r="U309" s="35">
        <v>68</v>
      </c>
      <c r="V309" s="35">
        <v>61</v>
      </c>
      <c r="W309" s="35">
        <v>73</v>
      </c>
      <c r="X309" s="35"/>
      <c r="Y309" s="53">
        <f t="shared" si="277"/>
        <v>78</v>
      </c>
      <c r="Z309" s="52" t="str">
        <f t="shared" si="278"/>
        <v>FS</v>
      </c>
      <c r="AA309" s="52" t="str">
        <f t="shared" si="279"/>
        <v>FS</v>
      </c>
      <c r="AB309" s="1"/>
      <c r="AC309" s="128">
        <f t="shared" si="280"/>
        <v>2.0549424977104054E-5</v>
      </c>
      <c r="AD309" s="128">
        <f t="shared" si="281"/>
        <v>2.7778602621342205E-5</v>
      </c>
      <c r="AE309" s="128">
        <f t="shared" si="282"/>
        <v>2.1763454295465777E-5</v>
      </c>
      <c r="AF309" s="128">
        <f t="shared" si="283"/>
        <v>2.0205894755112836E-5</v>
      </c>
      <c r="AG309" s="128">
        <f t="shared" si="284"/>
        <v>2.0695639995656752E-5</v>
      </c>
      <c r="AI309" s="129">
        <f t="shared" si="310"/>
        <v>1.262</v>
      </c>
      <c r="AJ309" s="51">
        <f t="shared" si="310"/>
        <v>1.232</v>
      </c>
      <c r="AK309" s="48">
        <f t="shared" si="310"/>
        <v>1.1000000000000001</v>
      </c>
      <c r="AL309" s="51">
        <f t="shared" si="310"/>
        <v>1.1890000000000001</v>
      </c>
      <c r="AM309" s="49">
        <f t="shared" si="310"/>
        <v>1.123</v>
      </c>
      <c r="AN309" s="15"/>
      <c r="AO309" s="106">
        <f t="shared" si="252"/>
        <v>1.1691464259416222</v>
      </c>
      <c r="AP309" s="106">
        <f t="shared" si="253"/>
        <v>1.1525716085872304</v>
      </c>
      <c r="AQ309" s="106">
        <f t="shared" si="254"/>
        <v>1.0375302545096721</v>
      </c>
      <c r="AR309" s="106">
        <f t="shared" si="255"/>
        <v>1.1208392274565211</v>
      </c>
      <c r="AS309" s="106">
        <f t="shared" si="256"/>
        <v>1.068242759952903</v>
      </c>
      <c r="AT309" s="15"/>
      <c r="AU309" s="106">
        <f t="shared" si="291"/>
        <v>0.16914642594162221</v>
      </c>
      <c r="AV309" s="106">
        <f t="shared" si="292"/>
        <v>0.1525716085872304</v>
      </c>
      <c r="AW309" s="106">
        <f t="shared" si="293"/>
        <v>3.7530254509672067E-2</v>
      </c>
      <c r="AX309" s="106">
        <f t="shared" si="294"/>
        <v>0.12083922745652109</v>
      </c>
      <c r="AY309" s="106">
        <f t="shared" si="295"/>
        <v>6.8242759952902965E-2</v>
      </c>
      <c r="AZ309" s="15"/>
      <c r="BA309" s="106">
        <f t="shared" si="285"/>
        <v>0.16914642594162221</v>
      </c>
      <c r="BB309" s="106">
        <f t="shared" si="286"/>
        <v>0.1525716085872304</v>
      </c>
      <c r="BC309" s="106">
        <f t="shared" si="287"/>
        <v>3.7530254509672067E-2</v>
      </c>
      <c r="BD309" s="107">
        <f t="shared" si="288"/>
        <v>0.12083922745652109</v>
      </c>
      <c r="BE309" s="106">
        <f t="shared" si="289"/>
        <v>6.8242759952902965E-2</v>
      </c>
      <c r="BF309" s="109"/>
      <c r="BG309" s="223" t="str">
        <f t="shared" si="290"/>
        <v>78XX</v>
      </c>
      <c r="BH309" s="106">
        <f t="shared" si="296"/>
        <v>1.1691464259416222</v>
      </c>
      <c r="BI309" s="106">
        <f t="shared" si="297"/>
        <v>1.1525716085872304</v>
      </c>
      <c r="BJ309" s="106">
        <f t="shared" si="298"/>
        <v>1.0375302545096721</v>
      </c>
      <c r="BK309" s="106">
        <f t="shared" si="299"/>
        <v>1.1208392274565211</v>
      </c>
      <c r="BL309" s="106">
        <f t="shared" si="300"/>
        <v>1.068242759952903</v>
      </c>
      <c r="BM309" s="109"/>
      <c r="BN309" s="15">
        <f>IF($Z309="NN",VLOOKUP("N",ylfactors,MATCH(BN$7,'Proposed Factors'!$J$3:$P$3,0),FALSE),IF('Query Result 1'!$Y309&lt;49,VLOOKUP("YA",ylfactors,MATCH(BN$7,'Proposed Factors'!$J$3:$P$3,0),FALSE),VLOOKUP("YB",ylfactors,MATCH(BN$7,'Proposed Factors'!$J$3:$P$3,0),FALSE)))</f>
        <v>0.873</v>
      </c>
      <c r="BO309" s="15">
        <f>IF($Z309="NN",VLOOKUP("N",ylfactors,MATCH(BO$7,'Proposed Factors'!$J$3:$P$3,0),FALSE),IF('Query Result 1'!$Y309&lt;49,VLOOKUP("YA",ylfactors,MATCH(BO$7,'Proposed Factors'!$J$3:$P$3,0),FALSE),VLOOKUP("YB",ylfactors,MATCH(BO$7,'Proposed Factors'!$J$3:$P$3,0),FALSE)))</f>
        <v>0.76900000000000002</v>
      </c>
      <c r="BP309" s="15">
        <f>IF($Z309="NN",VLOOKUP("N",ylfactors,MATCH(BP$7,'Proposed Factors'!$J$3:$P$3,0),FALSE),IF('Query Result 1'!$Y309&lt;49,VLOOKUP("YA",ylfactors,MATCH(BP$7,'Proposed Factors'!$J$3:$P$3,0),FALSE),VLOOKUP("YB",ylfactors,MATCH(BP$7,'Proposed Factors'!$J$3:$P$3,0),FALSE)))</f>
        <v>0.95</v>
      </c>
      <c r="BQ309" s="15">
        <f>IF($Z309="NN",VLOOKUP("N",ylfactors,MATCH(BQ$7,'Proposed Factors'!$J$3:$P$3,0),FALSE),IF('Query Result 1'!$Y309&lt;49,VLOOKUP("YA",ylfactors,MATCH(BQ$7,'Proposed Factors'!$J$3:$P$3,0),FALSE),VLOOKUP("YB",ylfactors,MATCH(BQ$7,'Proposed Factors'!$J$3:$P$3,0),FALSE)))</f>
        <v>0.94299999999999995</v>
      </c>
      <c r="BR309" s="15">
        <f>IF($Z309="NN",VLOOKUP("N",ylfactors,MATCH(BR$7,'Proposed Factors'!$J$3:$P$3,0),FALSE),IF('Query Result 1'!$Y309&lt;49,VLOOKUP("YA",ylfactors,MATCH(BR$7,'Proposed Factors'!$J$3:$P$3,0),FALSE),VLOOKUP("YB",ylfactors,MATCH(BR$7,'Proposed Factors'!$J$3:$P$3,0),FALSE)))</f>
        <v>0.78800000000000003</v>
      </c>
      <c r="BS309" s="15"/>
      <c r="BT309" s="15" t="e">
        <f>IF($AA309="NN",1,IF($AA309="YY",VLOOKUP("YY",gsdfactors,MATCH(BT$7,'Proposed Factors'!$J$11:$P$11,0),FALSE),VLOOKUP(CONCATENATE($Z309,$AA309),gsdfactors,MATCH(BT$7,'Proposed Factors'!$J$11:$P$11,0),FALSE)))</f>
        <v>#N/A</v>
      </c>
      <c r="BU309" s="15" t="e">
        <f>IF($AA309="NN",1,IF($AA309="YY",VLOOKUP("YY",gsdfactors,MATCH(BU$7,'Proposed Factors'!$J$11:$P$11,0),FALSE),VLOOKUP(CONCATENATE($Z309,$AA309),gsdfactors,MATCH(BU$7,'Proposed Factors'!$J$11:$P$11,0),FALSE)))</f>
        <v>#N/A</v>
      </c>
      <c r="BV309" s="15" t="e">
        <f>IF($AA309="NN",1,IF($AA309="YY",VLOOKUP("YY",gsdfactors,MATCH(BV$7,'Proposed Factors'!$J$11:$P$11,0),FALSE),VLOOKUP(CONCATENATE($Z309,$AA309),gsdfactors,MATCH(BV$7,'Proposed Factors'!$J$11:$P$11,0),FALSE)))</f>
        <v>#N/A</v>
      </c>
      <c r="BW309" s="15" t="e">
        <f>IF($AA309="NN",1,IF($AA309="YY",VLOOKUP("YY",gsdfactors,MATCH(BW$7,'Proposed Factors'!$J$11:$P$11,0),FALSE),VLOOKUP(CONCATENATE($Z309,$AA309),gsdfactors,MATCH(BW$7,'Proposed Factors'!$J$11:$P$11,0),FALSE)))</f>
        <v>#N/A</v>
      </c>
      <c r="BX309" s="15" t="e">
        <f>IF($AA309="NN",1,IF($AA309="YY",VLOOKUP("YY",gsdfactors,MATCH(BX$7,'Proposed Factors'!$J$11:$P$11,0),FALSE),VLOOKUP(CONCATENATE($Z309,$AA309),gsdfactors,MATCH(BX$7,'Proposed Factors'!$J$11:$P$11,0),FALSE)))</f>
        <v>#N/A</v>
      </c>
      <c r="BZ309" s="55" t="e">
        <f t="shared" si="257"/>
        <v>#N/A</v>
      </c>
      <c r="CA309" s="55" t="e">
        <f t="shared" si="258"/>
        <v>#N/A</v>
      </c>
      <c r="CB309" s="55" t="e">
        <f t="shared" si="259"/>
        <v>#N/A</v>
      </c>
      <c r="CC309" s="55" t="e">
        <f t="shared" si="260"/>
        <v>#N/A</v>
      </c>
      <c r="CD309" s="55" t="e">
        <f t="shared" si="261"/>
        <v>#N/A</v>
      </c>
      <c r="CF309" s="55" t="e">
        <f t="shared" si="262"/>
        <v>#N/A</v>
      </c>
      <c r="CG309" s="55" t="e">
        <f t="shared" si="263"/>
        <v>#N/A</v>
      </c>
      <c r="CH309" s="55" t="e">
        <f t="shared" si="264"/>
        <v>#N/A</v>
      </c>
      <c r="CI309" s="55" t="e">
        <f t="shared" si="265"/>
        <v>#N/A</v>
      </c>
      <c r="CJ309" s="55" t="e">
        <f t="shared" si="266"/>
        <v>#N/A</v>
      </c>
      <c r="CL309" s="55" t="str">
        <f t="shared" si="267"/>
        <v>78FS</v>
      </c>
      <c r="CM309" s="58">
        <f t="shared" si="268"/>
        <v>2.0549424977104054E-5</v>
      </c>
      <c r="CN309" s="58">
        <f t="shared" si="269"/>
        <v>2.7778602621342205E-5</v>
      </c>
      <c r="CO309" s="58">
        <f t="shared" si="270"/>
        <v>2.1763454295465777E-5</v>
      </c>
      <c r="CP309" s="58">
        <f t="shared" si="271"/>
        <v>2.0205894755112836E-5</v>
      </c>
      <c r="CQ309" s="58">
        <f t="shared" si="272"/>
        <v>2.0695639995656752E-5</v>
      </c>
      <c r="CR309" s="5">
        <f t="shared" si="301"/>
        <v>1.1691464259416222</v>
      </c>
      <c r="CS309" s="5">
        <f t="shared" si="302"/>
        <v>1.1525716085872304</v>
      </c>
      <c r="CT309" s="5">
        <f t="shared" si="303"/>
        <v>1.0375302545096721</v>
      </c>
      <c r="CU309" s="5">
        <f t="shared" si="304"/>
        <v>1.1208392274565211</v>
      </c>
      <c r="CV309" s="5">
        <f t="shared" si="305"/>
        <v>1.068242759952903</v>
      </c>
    </row>
    <row r="310" spans="1:100" x14ac:dyDescent="0.25">
      <c r="A310" s="174" t="str">
        <f t="shared" si="273"/>
        <v>NNNN</v>
      </c>
      <c r="B310" s="174" t="str">
        <f t="shared" si="274"/>
        <v>NNNN</v>
      </c>
      <c r="C310" s="29" t="str">
        <f t="shared" si="275"/>
        <v>NN</v>
      </c>
      <c r="D310" s="29" t="str">
        <f t="shared" si="276"/>
        <v>N</v>
      </c>
      <c r="E310" s="29" t="str">
        <f t="shared" si="251"/>
        <v>N</v>
      </c>
      <c r="F310" s="175" t="s">
        <v>5</v>
      </c>
      <c r="G310" s="175" t="s">
        <v>7</v>
      </c>
      <c r="H310" s="175" t="s">
        <v>8</v>
      </c>
      <c r="I310" s="176">
        <v>2</v>
      </c>
      <c r="J310" s="175" t="s">
        <v>5</v>
      </c>
      <c r="K310" s="175" t="s">
        <v>5</v>
      </c>
      <c r="L310" s="176">
        <v>536</v>
      </c>
      <c r="M310" s="176">
        <v>239</v>
      </c>
      <c r="N310" s="176">
        <v>424</v>
      </c>
      <c r="O310" s="176">
        <v>408</v>
      </c>
      <c r="P310" s="176">
        <v>523</v>
      </c>
      <c r="Q310" s="1"/>
      <c r="R310" s="13" t="s">
        <v>418</v>
      </c>
      <c r="S310" s="35">
        <v>509</v>
      </c>
      <c r="T310" s="35">
        <v>408</v>
      </c>
      <c r="U310" s="35">
        <v>460</v>
      </c>
      <c r="V310" s="35">
        <v>421</v>
      </c>
      <c r="W310" s="35">
        <v>503</v>
      </c>
      <c r="X310" s="35"/>
      <c r="Y310" s="53">
        <f t="shared" si="277"/>
        <v>78</v>
      </c>
      <c r="Z310" s="52" t="str">
        <f t="shared" si="278"/>
        <v>MM</v>
      </c>
      <c r="AA310" s="52" t="str">
        <f t="shared" si="279"/>
        <v>MM</v>
      </c>
      <c r="AB310" s="1"/>
      <c r="AC310" s="128">
        <f t="shared" si="280"/>
        <v>1.4134672045062113E-4</v>
      </c>
      <c r="AD310" s="128">
        <f t="shared" si="281"/>
        <v>1.9540810119840724E-4</v>
      </c>
      <c r="AE310" s="128">
        <f t="shared" si="282"/>
        <v>1.4722336729285673E-4</v>
      </c>
      <c r="AF310" s="128">
        <f t="shared" si="283"/>
        <v>1.394537982279099E-4</v>
      </c>
      <c r="AG310" s="128">
        <f t="shared" si="284"/>
        <v>1.4260146462760748E-4</v>
      </c>
      <c r="AI310" s="129">
        <f t="shared" si="310"/>
        <v>1.262</v>
      </c>
      <c r="AJ310" s="51">
        <f t="shared" si="310"/>
        <v>1.232</v>
      </c>
      <c r="AK310" s="48">
        <f t="shared" si="310"/>
        <v>1.1000000000000001</v>
      </c>
      <c r="AL310" s="51">
        <f t="shared" si="310"/>
        <v>1.1890000000000001</v>
      </c>
      <c r="AM310" s="49">
        <f t="shared" si="310"/>
        <v>1.123</v>
      </c>
      <c r="AN310" s="15"/>
      <c r="AO310" s="106">
        <f t="shared" si="252"/>
        <v>1.1691464259416222</v>
      </c>
      <c r="AP310" s="106">
        <f t="shared" si="253"/>
        <v>1.1525716085872304</v>
      </c>
      <c r="AQ310" s="106">
        <f t="shared" si="254"/>
        <v>1.0375302545096721</v>
      </c>
      <c r="AR310" s="106">
        <f t="shared" si="255"/>
        <v>1.1208392274565211</v>
      </c>
      <c r="AS310" s="106">
        <f t="shared" si="256"/>
        <v>1.068242759952903</v>
      </c>
      <c r="AT310" s="15"/>
      <c r="AU310" s="106">
        <f t="shared" si="291"/>
        <v>0.16914642594162221</v>
      </c>
      <c r="AV310" s="106">
        <f t="shared" si="292"/>
        <v>0.1525716085872304</v>
      </c>
      <c r="AW310" s="106">
        <f t="shared" si="293"/>
        <v>3.7530254509672067E-2</v>
      </c>
      <c r="AX310" s="106">
        <f t="shared" si="294"/>
        <v>0.12083922745652109</v>
      </c>
      <c r="AY310" s="106">
        <f t="shared" si="295"/>
        <v>6.8242759952902965E-2</v>
      </c>
      <c r="AZ310" s="15"/>
      <c r="BA310" s="106">
        <f t="shared" si="285"/>
        <v>0.16914642594162221</v>
      </c>
      <c r="BB310" s="106">
        <f t="shared" si="286"/>
        <v>0.1525716085872304</v>
      </c>
      <c r="BC310" s="106">
        <f t="shared" si="287"/>
        <v>3.7530254509672067E-2</v>
      </c>
      <c r="BD310" s="107">
        <f t="shared" si="288"/>
        <v>0.12083922745652109</v>
      </c>
      <c r="BE310" s="106">
        <f t="shared" si="289"/>
        <v>6.8242759952902965E-2</v>
      </c>
      <c r="BF310" s="109"/>
      <c r="BG310" s="223" t="str">
        <f t="shared" si="290"/>
        <v>78XX</v>
      </c>
      <c r="BH310" s="106">
        <f t="shared" si="296"/>
        <v>1.1691464259416222</v>
      </c>
      <c r="BI310" s="106">
        <f t="shared" si="297"/>
        <v>1.1525716085872304</v>
      </c>
      <c r="BJ310" s="106">
        <f t="shared" si="298"/>
        <v>1.0375302545096721</v>
      </c>
      <c r="BK310" s="106">
        <f t="shared" si="299"/>
        <v>1.1208392274565211</v>
      </c>
      <c r="BL310" s="106">
        <f t="shared" si="300"/>
        <v>1.068242759952903</v>
      </c>
      <c r="BM310" s="109"/>
      <c r="BN310" s="15">
        <f>IF($Z310="NN",VLOOKUP("N",ylfactors,MATCH(BN$7,'Proposed Factors'!$J$3:$P$3,0),FALSE),IF('Query Result 1'!$Y310&lt;49,VLOOKUP("YA",ylfactors,MATCH(BN$7,'Proposed Factors'!$J$3:$P$3,0),FALSE),VLOOKUP("YB",ylfactors,MATCH(BN$7,'Proposed Factors'!$J$3:$P$3,0),FALSE)))</f>
        <v>0.873</v>
      </c>
      <c r="BO310" s="15">
        <f>IF($Z310="NN",VLOOKUP("N",ylfactors,MATCH(BO$7,'Proposed Factors'!$J$3:$P$3,0),FALSE),IF('Query Result 1'!$Y310&lt;49,VLOOKUP("YA",ylfactors,MATCH(BO$7,'Proposed Factors'!$J$3:$P$3,0),FALSE),VLOOKUP("YB",ylfactors,MATCH(BO$7,'Proposed Factors'!$J$3:$P$3,0),FALSE)))</f>
        <v>0.76900000000000002</v>
      </c>
      <c r="BP310" s="15">
        <f>IF($Z310="NN",VLOOKUP("N",ylfactors,MATCH(BP$7,'Proposed Factors'!$J$3:$P$3,0),FALSE),IF('Query Result 1'!$Y310&lt;49,VLOOKUP("YA",ylfactors,MATCH(BP$7,'Proposed Factors'!$J$3:$P$3,0),FALSE),VLOOKUP("YB",ylfactors,MATCH(BP$7,'Proposed Factors'!$J$3:$P$3,0),FALSE)))</f>
        <v>0.95</v>
      </c>
      <c r="BQ310" s="15">
        <f>IF($Z310="NN",VLOOKUP("N",ylfactors,MATCH(BQ$7,'Proposed Factors'!$J$3:$P$3,0),FALSE),IF('Query Result 1'!$Y310&lt;49,VLOOKUP("YA",ylfactors,MATCH(BQ$7,'Proposed Factors'!$J$3:$P$3,0),FALSE),VLOOKUP("YB",ylfactors,MATCH(BQ$7,'Proposed Factors'!$J$3:$P$3,0),FALSE)))</f>
        <v>0.94299999999999995</v>
      </c>
      <c r="BR310" s="15">
        <f>IF($Z310="NN",VLOOKUP("N",ylfactors,MATCH(BR$7,'Proposed Factors'!$J$3:$P$3,0),FALSE),IF('Query Result 1'!$Y310&lt;49,VLOOKUP("YA",ylfactors,MATCH(BR$7,'Proposed Factors'!$J$3:$P$3,0),FALSE),VLOOKUP("YB",ylfactors,MATCH(BR$7,'Proposed Factors'!$J$3:$P$3,0),FALSE)))</f>
        <v>0.78800000000000003</v>
      </c>
      <c r="BS310" s="15"/>
      <c r="BT310" s="15" t="e">
        <f>IF($AA310="NN",1,IF($AA310="YY",VLOOKUP("YY",gsdfactors,MATCH(BT$7,'Proposed Factors'!$J$11:$P$11,0),FALSE),VLOOKUP(CONCATENATE($Z310,$AA310),gsdfactors,MATCH(BT$7,'Proposed Factors'!$J$11:$P$11,0),FALSE)))</f>
        <v>#N/A</v>
      </c>
      <c r="BU310" s="15" t="e">
        <f>IF($AA310="NN",1,IF($AA310="YY",VLOOKUP("YY",gsdfactors,MATCH(BU$7,'Proposed Factors'!$J$11:$P$11,0),FALSE),VLOOKUP(CONCATENATE($Z310,$AA310),gsdfactors,MATCH(BU$7,'Proposed Factors'!$J$11:$P$11,0),FALSE)))</f>
        <v>#N/A</v>
      </c>
      <c r="BV310" s="15" t="e">
        <f>IF($AA310="NN",1,IF($AA310="YY",VLOOKUP("YY",gsdfactors,MATCH(BV$7,'Proposed Factors'!$J$11:$P$11,0),FALSE),VLOOKUP(CONCATENATE($Z310,$AA310),gsdfactors,MATCH(BV$7,'Proposed Factors'!$J$11:$P$11,0),FALSE)))</f>
        <v>#N/A</v>
      </c>
      <c r="BW310" s="15" t="e">
        <f>IF($AA310="NN",1,IF($AA310="YY",VLOOKUP("YY",gsdfactors,MATCH(BW$7,'Proposed Factors'!$J$11:$P$11,0),FALSE),VLOOKUP(CONCATENATE($Z310,$AA310),gsdfactors,MATCH(BW$7,'Proposed Factors'!$J$11:$P$11,0),FALSE)))</f>
        <v>#N/A</v>
      </c>
      <c r="BX310" s="15" t="e">
        <f>IF($AA310="NN",1,IF($AA310="YY",VLOOKUP("YY",gsdfactors,MATCH(BX$7,'Proposed Factors'!$J$11:$P$11,0),FALSE),VLOOKUP(CONCATENATE($Z310,$AA310),gsdfactors,MATCH(BX$7,'Proposed Factors'!$J$11:$P$11,0),FALSE)))</f>
        <v>#N/A</v>
      </c>
      <c r="BZ310" s="55" t="e">
        <f t="shared" si="257"/>
        <v>#N/A</v>
      </c>
      <c r="CA310" s="55" t="e">
        <f t="shared" si="258"/>
        <v>#N/A</v>
      </c>
      <c r="CB310" s="55" t="e">
        <f t="shared" si="259"/>
        <v>#N/A</v>
      </c>
      <c r="CC310" s="55" t="e">
        <f t="shared" si="260"/>
        <v>#N/A</v>
      </c>
      <c r="CD310" s="55" t="e">
        <f t="shared" si="261"/>
        <v>#N/A</v>
      </c>
      <c r="CF310" s="55" t="e">
        <f t="shared" si="262"/>
        <v>#N/A</v>
      </c>
      <c r="CG310" s="55" t="e">
        <f t="shared" si="263"/>
        <v>#N/A</v>
      </c>
      <c r="CH310" s="55" t="e">
        <f t="shared" si="264"/>
        <v>#N/A</v>
      </c>
      <c r="CI310" s="55" t="e">
        <f t="shared" si="265"/>
        <v>#N/A</v>
      </c>
      <c r="CJ310" s="55" t="e">
        <f t="shared" si="266"/>
        <v>#N/A</v>
      </c>
      <c r="CL310" s="55" t="str">
        <f t="shared" si="267"/>
        <v>78MM</v>
      </c>
      <c r="CM310" s="58">
        <f t="shared" si="268"/>
        <v>1.4134672045062113E-4</v>
      </c>
      <c r="CN310" s="58">
        <f t="shared" si="269"/>
        <v>1.9540810119840724E-4</v>
      </c>
      <c r="CO310" s="58">
        <f t="shared" si="270"/>
        <v>1.4722336729285673E-4</v>
      </c>
      <c r="CP310" s="58">
        <f t="shared" si="271"/>
        <v>1.394537982279099E-4</v>
      </c>
      <c r="CQ310" s="58">
        <f t="shared" si="272"/>
        <v>1.4260146462760748E-4</v>
      </c>
      <c r="CR310" s="5">
        <f t="shared" si="301"/>
        <v>1.1691464259416222</v>
      </c>
      <c r="CS310" s="5">
        <f t="shared" si="302"/>
        <v>1.1525716085872304</v>
      </c>
      <c r="CT310" s="5">
        <f t="shared" si="303"/>
        <v>1.0375302545096721</v>
      </c>
      <c r="CU310" s="5">
        <f t="shared" si="304"/>
        <v>1.1208392274565211</v>
      </c>
      <c r="CV310" s="5">
        <f t="shared" si="305"/>
        <v>1.068242759952903</v>
      </c>
    </row>
    <row r="311" spans="1:100" x14ac:dyDescent="0.25">
      <c r="A311" s="174" t="str">
        <f t="shared" si="273"/>
        <v>NNNN</v>
      </c>
      <c r="B311" s="174" t="str">
        <f t="shared" si="274"/>
        <v>NNNN</v>
      </c>
      <c r="C311" s="29" t="str">
        <f t="shared" si="275"/>
        <v>NN</v>
      </c>
      <c r="D311" s="29" t="str">
        <f t="shared" si="276"/>
        <v>N</v>
      </c>
      <c r="E311" s="29" t="str">
        <f t="shared" si="251"/>
        <v>N</v>
      </c>
      <c r="F311" s="175" t="s">
        <v>5</v>
      </c>
      <c r="G311" s="175" t="s">
        <v>7</v>
      </c>
      <c r="H311" s="175" t="s">
        <v>8</v>
      </c>
      <c r="I311" s="176">
        <v>2</v>
      </c>
      <c r="J311" s="175" t="s">
        <v>9</v>
      </c>
      <c r="K311" s="175" t="s">
        <v>5</v>
      </c>
      <c r="L311" s="176">
        <v>2</v>
      </c>
      <c r="M311" s="176">
        <v>0</v>
      </c>
      <c r="N311" s="176">
        <v>1</v>
      </c>
      <c r="O311" s="176">
        <v>0</v>
      </c>
      <c r="P311" s="176">
        <v>2</v>
      </c>
      <c r="Q311" s="1"/>
      <c r="R311" s="13" t="s">
        <v>502</v>
      </c>
      <c r="S311" s="35">
        <v>57</v>
      </c>
      <c r="T311" s="35">
        <v>36</v>
      </c>
      <c r="U311" s="35">
        <v>50</v>
      </c>
      <c r="V311" s="35">
        <v>43</v>
      </c>
      <c r="W311" s="35">
        <v>52</v>
      </c>
      <c r="X311" s="35"/>
      <c r="Y311" s="53">
        <f t="shared" si="277"/>
        <v>78</v>
      </c>
      <c r="Z311" s="52" t="str">
        <f t="shared" si="278"/>
        <v>MS</v>
      </c>
      <c r="AA311" s="52" t="str">
        <f t="shared" si="279"/>
        <v>MS</v>
      </c>
      <c r="AB311" s="1"/>
      <c r="AC311" s="128">
        <f t="shared" si="280"/>
        <v>1.5828611131012581E-5</v>
      </c>
      <c r="AD311" s="128">
        <f t="shared" si="281"/>
        <v>1.7241891282212402E-5</v>
      </c>
      <c r="AE311" s="128">
        <f t="shared" si="282"/>
        <v>1.6002539923136599E-5</v>
      </c>
      <c r="AF311" s="128">
        <f t="shared" si="283"/>
        <v>1.4243499581472983E-5</v>
      </c>
      <c r="AG311" s="128">
        <f t="shared" si="284"/>
        <v>1.4742099722933575E-5</v>
      </c>
      <c r="AI311" s="129">
        <f t="shared" si="310"/>
        <v>1.262</v>
      </c>
      <c r="AJ311" s="51">
        <f t="shared" si="310"/>
        <v>1.232</v>
      </c>
      <c r="AK311" s="48">
        <f t="shared" si="310"/>
        <v>1.1000000000000001</v>
      </c>
      <c r="AL311" s="51">
        <f t="shared" si="310"/>
        <v>1.1890000000000001</v>
      </c>
      <c r="AM311" s="49">
        <f t="shared" si="310"/>
        <v>1.123</v>
      </c>
      <c r="AN311" s="15"/>
      <c r="AO311" s="106">
        <f t="shared" si="252"/>
        <v>1.1691464259416222</v>
      </c>
      <c r="AP311" s="106">
        <f t="shared" si="253"/>
        <v>1.1525716085872304</v>
      </c>
      <c r="AQ311" s="106">
        <f t="shared" si="254"/>
        <v>1.0375302545096721</v>
      </c>
      <c r="AR311" s="106">
        <f t="shared" si="255"/>
        <v>1.1208392274565211</v>
      </c>
      <c r="AS311" s="106">
        <f t="shared" si="256"/>
        <v>1.068242759952903</v>
      </c>
      <c r="AT311" s="15"/>
      <c r="AU311" s="106">
        <f t="shared" si="291"/>
        <v>0.16914642594162221</v>
      </c>
      <c r="AV311" s="106">
        <f t="shared" si="292"/>
        <v>0.1525716085872304</v>
      </c>
      <c r="AW311" s="106">
        <f t="shared" si="293"/>
        <v>3.7530254509672067E-2</v>
      </c>
      <c r="AX311" s="106">
        <f t="shared" si="294"/>
        <v>0.12083922745652109</v>
      </c>
      <c r="AY311" s="106">
        <f t="shared" si="295"/>
        <v>6.8242759952902965E-2</v>
      </c>
      <c r="AZ311" s="15"/>
      <c r="BA311" s="106">
        <f t="shared" si="285"/>
        <v>0.16914642594162221</v>
      </c>
      <c r="BB311" s="106">
        <f t="shared" si="286"/>
        <v>0.1525716085872304</v>
      </c>
      <c r="BC311" s="106">
        <f t="shared" si="287"/>
        <v>3.7530254509672067E-2</v>
      </c>
      <c r="BD311" s="107">
        <f t="shared" si="288"/>
        <v>0.12083922745652109</v>
      </c>
      <c r="BE311" s="106">
        <f t="shared" si="289"/>
        <v>6.8242759952902965E-2</v>
      </c>
      <c r="BF311" s="109"/>
      <c r="BG311" s="223" t="str">
        <f t="shared" si="290"/>
        <v>78XX</v>
      </c>
      <c r="BH311" s="106">
        <f t="shared" si="296"/>
        <v>1.1691464259416222</v>
      </c>
      <c r="BI311" s="106">
        <f t="shared" si="297"/>
        <v>1.1525716085872304</v>
      </c>
      <c r="BJ311" s="106">
        <f t="shared" si="298"/>
        <v>1.0375302545096721</v>
      </c>
      <c r="BK311" s="106">
        <f t="shared" si="299"/>
        <v>1.1208392274565211</v>
      </c>
      <c r="BL311" s="106">
        <f t="shared" si="300"/>
        <v>1.068242759952903</v>
      </c>
      <c r="BM311" s="109"/>
      <c r="BN311" s="15">
        <f>IF($Z311="NN",VLOOKUP("N",ylfactors,MATCH(BN$7,'Proposed Factors'!$J$3:$P$3,0),FALSE),IF('Query Result 1'!$Y311&lt;49,VLOOKUP("YA",ylfactors,MATCH(BN$7,'Proposed Factors'!$J$3:$P$3,0),FALSE),VLOOKUP("YB",ylfactors,MATCH(BN$7,'Proposed Factors'!$J$3:$P$3,0),FALSE)))</f>
        <v>0.873</v>
      </c>
      <c r="BO311" s="15">
        <f>IF($Z311="NN",VLOOKUP("N",ylfactors,MATCH(BO$7,'Proposed Factors'!$J$3:$P$3,0),FALSE),IF('Query Result 1'!$Y311&lt;49,VLOOKUP("YA",ylfactors,MATCH(BO$7,'Proposed Factors'!$J$3:$P$3,0),FALSE),VLOOKUP("YB",ylfactors,MATCH(BO$7,'Proposed Factors'!$J$3:$P$3,0),FALSE)))</f>
        <v>0.76900000000000002</v>
      </c>
      <c r="BP311" s="15">
        <f>IF($Z311="NN",VLOOKUP("N",ylfactors,MATCH(BP$7,'Proposed Factors'!$J$3:$P$3,0),FALSE),IF('Query Result 1'!$Y311&lt;49,VLOOKUP("YA",ylfactors,MATCH(BP$7,'Proposed Factors'!$J$3:$P$3,0),FALSE),VLOOKUP("YB",ylfactors,MATCH(BP$7,'Proposed Factors'!$J$3:$P$3,0),FALSE)))</f>
        <v>0.95</v>
      </c>
      <c r="BQ311" s="15">
        <f>IF($Z311="NN",VLOOKUP("N",ylfactors,MATCH(BQ$7,'Proposed Factors'!$J$3:$P$3,0),FALSE),IF('Query Result 1'!$Y311&lt;49,VLOOKUP("YA",ylfactors,MATCH(BQ$7,'Proposed Factors'!$J$3:$P$3,0),FALSE),VLOOKUP("YB",ylfactors,MATCH(BQ$7,'Proposed Factors'!$J$3:$P$3,0),FALSE)))</f>
        <v>0.94299999999999995</v>
      </c>
      <c r="BR311" s="15">
        <f>IF($Z311="NN",VLOOKUP("N",ylfactors,MATCH(BR$7,'Proposed Factors'!$J$3:$P$3,0),FALSE),IF('Query Result 1'!$Y311&lt;49,VLOOKUP("YA",ylfactors,MATCH(BR$7,'Proposed Factors'!$J$3:$P$3,0),FALSE),VLOOKUP("YB",ylfactors,MATCH(BR$7,'Proposed Factors'!$J$3:$P$3,0),FALSE)))</f>
        <v>0.78800000000000003</v>
      </c>
      <c r="BS311" s="15"/>
      <c r="BT311" s="15" t="e">
        <f>IF($AA311="NN",1,IF($AA311="YY",VLOOKUP("YY",gsdfactors,MATCH(BT$7,'Proposed Factors'!$J$11:$P$11,0),FALSE),VLOOKUP(CONCATENATE($Z311,$AA311),gsdfactors,MATCH(BT$7,'Proposed Factors'!$J$11:$P$11,0),FALSE)))</f>
        <v>#N/A</v>
      </c>
      <c r="BU311" s="15" t="e">
        <f>IF($AA311="NN",1,IF($AA311="YY",VLOOKUP("YY",gsdfactors,MATCH(BU$7,'Proposed Factors'!$J$11:$P$11,0),FALSE),VLOOKUP(CONCATENATE($Z311,$AA311),gsdfactors,MATCH(BU$7,'Proposed Factors'!$J$11:$P$11,0),FALSE)))</f>
        <v>#N/A</v>
      </c>
      <c r="BV311" s="15" t="e">
        <f>IF($AA311="NN",1,IF($AA311="YY",VLOOKUP("YY",gsdfactors,MATCH(BV$7,'Proposed Factors'!$J$11:$P$11,0),FALSE),VLOOKUP(CONCATENATE($Z311,$AA311),gsdfactors,MATCH(BV$7,'Proposed Factors'!$J$11:$P$11,0),FALSE)))</f>
        <v>#N/A</v>
      </c>
      <c r="BW311" s="15" t="e">
        <f>IF($AA311="NN",1,IF($AA311="YY",VLOOKUP("YY",gsdfactors,MATCH(BW$7,'Proposed Factors'!$J$11:$P$11,0),FALSE),VLOOKUP(CONCATENATE($Z311,$AA311),gsdfactors,MATCH(BW$7,'Proposed Factors'!$J$11:$P$11,0),FALSE)))</f>
        <v>#N/A</v>
      </c>
      <c r="BX311" s="15" t="e">
        <f>IF($AA311="NN",1,IF($AA311="YY",VLOOKUP("YY",gsdfactors,MATCH(BX$7,'Proposed Factors'!$J$11:$P$11,0),FALSE),VLOOKUP(CONCATENATE($Z311,$AA311),gsdfactors,MATCH(BX$7,'Proposed Factors'!$J$11:$P$11,0),FALSE)))</f>
        <v>#N/A</v>
      </c>
      <c r="BZ311" s="55" t="e">
        <f t="shared" si="257"/>
        <v>#N/A</v>
      </c>
      <c r="CA311" s="55" t="e">
        <f t="shared" si="258"/>
        <v>#N/A</v>
      </c>
      <c r="CB311" s="55" t="e">
        <f t="shared" si="259"/>
        <v>#N/A</v>
      </c>
      <c r="CC311" s="55" t="e">
        <f t="shared" si="260"/>
        <v>#N/A</v>
      </c>
      <c r="CD311" s="55" t="e">
        <f t="shared" si="261"/>
        <v>#N/A</v>
      </c>
      <c r="CF311" s="55" t="e">
        <f t="shared" si="262"/>
        <v>#N/A</v>
      </c>
      <c r="CG311" s="55" t="e">
        <f t="shared" si="263"/>
        <v>#N/A</v>
      </c>
      <c r="CH311" s="55" t="e">
        <f t="shared" si="264"/>
        <v>#N/A</v>
      </c>
      <c r="CI311" s="55" t="e">
        <f t="shared" si="265"/>
        <v>#N/A</v>
      </c>
      <c r="CJ311" s="55" t="e">
        <f t="shared" si="266"/>
        <v>#N/A</v>
      </c>
      <c r="CL311" s="55" t="str">
        <f t="shared" si="267"/>
        <v>78MS</v>
      </c>
      <c r="CM311" s="58">
        <f t="shared" si="268"/>
        <v>1.5828611131012581E-5</v>
      </c>
      <c r="CN311" s="58">
        <f t="shared" si="269"/>
        <v>1.7241891282212402E-5</v>
      </c>
      <c r="CO311" s="58">
        <f t="shared" si="270"/>
        <v>1.6002539923136599E-5</v>
      </c>
      <c r="CP311" s="58">
        <f t="shared" si="271"/>
        <v>1.4243499581472983E-5</v>
      </c>
      <c r="CQ311" s="58">
        <f t="shared" si="272"/>
        <v>1.4742099722933575E-5</v>
      </c>
      <c r="CR311" s="5">
        <f t="shared" si="301"/>
        <v>1.1691464259416222</v>
      </c>
      <c r="CS311" s="5">
        <f t="shared" si="302"/>
        <v>1.1525716085872304</v>
      </c>
      <c r="CT311" s="5">
        <f t="shared" si="303"/>
        <v>1.0375302545096721</v>
      </c>
      <c r="CU311" s="5">
        <f t="shared" si="304"/>
        <v>1.1208392274565211</v>
      </c>
      <c r="CV311" s="5">
        <f t="shared" si="305"/>
        <v>1.068242759952903</v>
      </c>
    </row>
    <row r="312" spans="1:100" x14ac:dyDescent="0.25">
      <c r="A312" s="174" t="str">
        <f t="shared" si="273"/>
        <v>NNNN</v>
      </c>
      <c r="B312" s="174" t="str">
        <f t="shared" si="274"/>
        <v>NNNN</v>
      </c>
      <c r="C312" s="29" t="str">
        <f t="shared" si="275"/>
        <v>NN</v>
      </c>
      <c r="D312" s="29" t="str">
        <f t="shared" si="276"/>
        <v>N</v>
      </c>
      <c r="E312" s="29" t="str">
        <f t="shared" si="251"/>
        <v>N</v>
      </c>
      <c r="F312" s="175" t="s">
        <v>5</v>
      </c>
      <c r="G312" s="175" t="s">
        <v>7</v>
      </c>
      <c r="H312" s="175" t="s">
        <v>8</v>
      </c>
      <c r="I312" s="176">
        <v>3</v>
      </c>
      <c r="J312" s="175" t="s">
        <v>5</v>
      </c>
      <c r="K312" s="175" t="s">
        <v>5</v>
      </c>
      <c r="L312" s="176">
        <v>729</v>
      </c>
      <c r="M312" s="176">
        <v>322</v>
      </c>
      <c r="N312" s="176">
        <v>555</v>
      </c>
      <c r="O312" s="176">
        <v>527</v>
      </c>
      <c r="P312" s="176">
        <v>718</v>
      </c>
      <c r="Q312" s="1"/>
      <c r="R312" s="13" t="s">
        <v>251</v>
      </c>
      <c r="S312" s="35">
        <v>324</v>
      </c>
      <c r="T312" s="35">
        <v>245</v>
      </c>
      <c r="U312" s="35">
        <v>297</v>
      </c>
      <c r="V312" s="35">
        <v>271</v>
      </c>
      <c r="W312" s="35">
        <v>319</v>
      </c>
      <c r="X312" s="35"/>
      <c r="Y312" s="53">
        <f t="shared" si="277"/>
        <v>79</v>
      </c>
      <c r="Z312" s="52" t="str">
        <f t="shared" si="278"/>
        <v>FM</v>
      </c>
      <c r="AA312" s="52" t="str">
        <f t="shared" si="279"/>
        <v>FM</v>
      </c>
      <c r="AB312" s="1"/>
      <c r="AC312" s="128">
        <f t="shared" si="280"/>
        <v>8.9973158007860987E-5</v>
      </c>
      <c r="AD312" s="128">
        <f t="shared" si="281"/>
        <v>1.1734064900394551E-4</v>
      </c>
      <c r="AE312" s="128">
        <f t="shared" si="282"/>
        <v>9.5055087143431404E-5</v>
      </c>
      <c r="AF312" s="128">
        <f t="shared" si="283"/>
        <v>8.9767171780911134E-5</v>
      </c>
      <c r="AG312" s="128">
        <f t="shared" si="284"/>
        <v>9.0437111761842512E-5</v>
      </c>
      <c r="AI312" s="129">
        <f t="shared" si="310"/>
        <v>1.262</v>
      </c>
      <c r="AJ312" s="51">
        <f t="shared" si="310"/>
        <v>1.232</v>
      </c>
      <c r="AK312" s="48">
        <f t="shared" si="310"/>
        <v>1.1140000000000001</v>
      </c>
      <c r="AL312" s="51">
        <f t="shared" si="310"/>
        <v>1.19</v>
      </c>
      <c r="AM312" s="49">
        <f t="shared" si="310"/>
        <v>1.1339999999999999</v>
      </c>
      <c r="AN312" s="15"/>
      <c r="AO312" s="106">
        <f t="shared" si="252"/>
        <v>1.1691464259416222</v>
      </c>
      <c r="AP312" s="106">
        <f t="shared" si="253"/>
        <v>1.1525716085872304</v>
      </c>
      <c r="AQ312" s="106">
        <f t="shared" si="254"/>
        <v>1.0507351850216136</v>
      </c>
      <c r="AR312" s="106">
        <f t="shared" si="255"/>
        <v>1.1217819013231791</v>
      </c>
      <c r="AS312" s="106">
        <f t="shared" si="256"/>
        <v>1.0787064023032875</v>
      </c>
      <c r="AT312" s="15"/>
      <c r="AU312" s="106">
        <f t="shared" si="291"/>
        <v>0.16914642594162221</v>
      </c>
      <c r="AV312" s="106">
        <f t="shared" si="292"/>
        <v>0.1525716085872304</v>
      </c>
      <c r="AW312" s="106">
        <f t="shared" si="293"/>
        <v>5.073518502161356E-2</v>
      </c>
      <c r="AX312" s="106">
        <f t="shared" si="294"/>
        <v>0.12178190132317912</v>
      </c>
      <c r="AY312" s="106">
        <f t="shared" si="295"/>
        <v>7.8706402303287515E-2</v>
      </c>
      <c r="AZ312" s="15"/>
      <c r="BA312" s="106">
        <f t="shared" si="285"/>
        <v>0.16914642594162221</v>
      </c>
      <c r="BB312" s="106">
        <f t="shared" si="286"/>
        <v>0.1525716085872304</v>
      </c>
      <c r="BC312" s="106">
        <f t="shared" si="287"/>
        <v>5.073518502161356E-2</v>
      </c>
      <c r="BD312" s="107">
        <f t="shared" si="288"/>
        <v>0.12178190132317912</v>
      </c>
      <c r="BE312" s="106">
        <f t="shared" si="289"/>
        <v>7.8706402303287515E-2</v>
      </c>
      <c r="BF312" s="109"/>
      <c r="BG312" s="223" t="str">
        <f t="shared" si="290"/>
        <v>79XX</v>
      </c>
      <c r="BH312" s="106">
        <f t="shared" si="296"/>
        <v>1.1691464259416222</v>
      </c>
      <c r="BI312" s="106">
        <f t="shared" si="297"/>
        <v>1.1525716085872304</v>
      </c>
      <c r="BJ312" s="106">
        <f t="shared" si="298"/>
        <v>1.0507351850216136</v>
      </c>
      <c r="BK312" s="106">
        <f t="shared" si="299"/>
        <v>1.1217819013231791</v>
      </c>
      <c r="BL312" s="106">
        <f t="shared" si="300"/>
        <v>1.0787064023032875</v>
      </c>
      <c r="BM312" s="109"/>
      <c r="BN312" s="15">
        <f>IF($Z312="NN",VLOOKUP("N",ylfactors,MATCH(BN$7,'Proposed Factors'!$J$3:$P$3,0),FALSE),IF('Query Result 1'!$Y312&lt;49,VLOOKUP("YA",ylfactors,MATCH(BN$7,'Proposed Factors'!$J$3:$P$3,0),FALSE),VLOOKUP("YB",ylfactors,MATCH(BN$7,'Proposed Factors'!$J$3:$P$3,0),FALSE)))</f>
        <v>0.873</v>
      </c>
      <c r="BO312" s="15">
        <f>IF($Z312="NN",VLOOKUP("N",ylfactors,MATCH(BO$7,'Proposed Factors'!$J$3:$P$3,0),FALSE),IF('Query Result 1'!$Y312&lt;49,VLOOKUP("YA",ylfactors,MATCH(BO$7,'Proposed Factors'!$J$3:$P$3,0),FALSE),VLOOKUP("YB",ylfactors,MATCH(BO$7,'Proposed Factors'!$J$3:$P$3,0),FALSE)))</f>
        <v>0.76900000000000002</v>
      </c>
      <c r="BP312" s="15">
        <f>IF($Z312="NN",VLOOKUP("N",ylfactors,MATCH(BP$7,'Proposed Factors'!$J$3:$P$3,0),FALSE),IF('Query Result 1'!$Y312&lt;49,VLOOKUP("YA",ylfactors,MATCH(BP$7,'Proposed Factors'!$J$3:$P$3,0),FALSE),VLOOKUP("YB",ylfactors,MATCH(BP$7,'Proposed Factors'!$J$3:$P$3,0),FALSE)))</f>
        <v>0.95</v>
      </c>
      <c r="BQ312" s="15">
        <f>IF($Z312="NN",VLOOKUP("N",ylfactors,MATCH(BQ$7,'Proposed Factors'!$J$3:$P$3,0),FALSE),IF('Query Result 1'!$Y312&lt;49,VLOOKUP("YA",ylfactors,MATCH(BQ$7,'Proposed Factors'!$J$3:$P$3,0),FALSE),VLOOKUP("YB",ylfactors,MATCH(BQ$7,'Proposed Factors'!$J$3:$P$3,0),FALSE)))</f>
        <v>0.94299999999999995</v>
      </c>
      <c r="BR312" s="15">
        <f>IF($Z312="NN",VLOOKUP("N",ylfactors,MATCH(BR$7,'Proposed Factors'!$J$3:$P$3,0),FALSE),IF('Query Result 1'!$Y312&lt;49,VLOOKUP("YA",ylfactors,MATCH(BR$7,'Proposed Factors'!$J$3:$P$3,0),FALSE),VLOOKUP("YB",ylfactors,MATCH(BR$7,'Proposed Factors'!$J$3:$P$3,0),FALSE)))</f>
        <v>0.78800000000000003</v>
      </c>
      <c r="BS312" s="15"/>
      <c r="BT312" s="15" t="e">
        <f>IF($AA312="NN",1,IF($AA312="YY",VLOOKUP("YY",gsdfactors,MATCH(BT$7,'Proposed Factors'!$J$11:$P$11,0),FALSE),VLOOKUP(CONCATENATE($Z312,$AA312),gsdfactors,MATCH(BT$7,'Proposed Factors'!$J$11:$P$11,0),FALSE)))</f>
        <v>#N/A</v>
      </c>
      <c r="BU312" s="15" t="e">
        <f>IF($AA312="NN",1,IF($AA312="YY",VLOOKUP("YY",gsdfactors,MATCH(BU$7,'Proposed Factors'!$J$11:$P$11,0),FALSE),VLOOKUP(CONCATENATE($Z312,$AA312),gsdfactors,MATCH(BU$7,'Proposed Factors'!$J$11:$P$11,0),FALSE)))</f>
        <v>#N/A</v>
      </c>
      <c r="BV312" s="15" t="e">
        <f>IF($AA312="NN",1,IF($AA312="YY",VLOOKUP("YY",gsdfactors,MATCH(BV$7,'Proposed Factors'!$J$11:$P$11,0),FALSE),VLOOKUP(CONCATENATE($Z312,$AA312),gsdfactors,MATCH(BV$7,'Proposed Factors'!$J$11:$P$11,0),FALSE)))</f>
        <v>#N/A</v>
      </c>
      <c r="BW312" s="15" t="e">
        <f>IF($AA312="NN",1,IF($AA312="YY",VLOOKUP("YY",gsdfactors,MATCH(BW$7,'Proposed Factors'!$J$11:$P$11,0),FALSE),VLOOKUP(CONCATENATE($Z312,$AA312),gsdfactors,MATCH(BW$7,'Proposed Factors'!$J$11:$P$11,0),FALSE)))</f>
        <v>#N/A</v>
      </c>
      <c r="BX312" s="15" t="e">
        <f>IF($AA312="NN",1,IF($AA312="YY",VLOOKUP("YY",gsdfactors,MATCH(BX$7,'Proposed Factors'!$J$11:$P$11,0),FALSE),VLOOKUP(CONCATENATE($Z312,$AA312),gsdfactors,MATCH(BX$7,'Proposed Factors'!$J$11:$P$11,0),FALSE)))</f>
        <v>#N/A</v>
      </c>
      <c r="BZ312" s="55" t="e">
        <f t="shared" si="257"/>
        <v>#N/A</v>
      </c>
      <c r="CA312" s="55" t="e">
        <f t="shared" si="258"/>
        <v>#N/A</v>
      </c>
      <c r="CB312" s="55" t="e">
        <f t="shared" si="259"/>
        <v>#N/A</v>
      </c>
      <c r="CC312" s="55" t="e">
        <f t="shared" si="260"/>
        <v>#N/A</v>
      </c>
      <c r="CD312" s="55" t="e">
        <f t="shared" si="261"/>
        <v>#N/A</v>
      </c>
      <c r="CF312" s="55" t="e">
        <f t="shared" si="262"/>
        <v>#N/A</v>
      </c>
      <c r="CG312" s="55" t="e">
        <f t="shared" si="263"/>
        <v>#N/A</v>
      </c>
      <c r="CH312" s="55" t="e">
        <f t="shared" si="264"/>
        <v>#N/A</v>
      </c>
      <c r="CI312" s="55" t="e">
        <f t="shared" si="265"/>
        <v>#N/A</v>
      </c>
      <c r="CJ312" s="55" t="e">
        <f t="shared" si="266"/>
        <v>#N/A</v>
      </c>
      <c r="CL312" s="55" t="str">
        <f t="shared" si="267"/>
        <v>79FM</v>
      </c>
      <c r="CM312" s="58">
        <f t="shared" si="268"/>
        <v>8.9973158007860987E-5</v>
      </c>
      <c r="CN312" s="58">
        <f t="shared" si="269"/>
        <v>1.1734064900394551E-4</v>
      </c>
      <c r="CO312" s="58">
        <f t="shared" si="270"/>
        <v>9.5055087143431404E-5</v>
      </c>
      <c r="CP312" s="58">
        <f t="shared" si="271"/>
        <v>8.9767171780911134E-5</v>
      </c>
      <c r="CQ312" s="58">
        <f t="shared" si="272"/>
        <v>9.0437111761842512E-5</v>
      </c>
      <c r="CR312" s="5">
        <f t="shared" si="301"/>
        <v>1.1691464259416222</v>
      </c>
      <c r="CS312" s="5">
        <f t="shared" si="302"/>
        <v>1.1525716085872304</v>
      </c>
      <c r="CT312" s="5">
        <f t="shared" si="303"/>
        <v>1.0507351850216136</v>
      </c>
      <c r="CU312" s="5">
        <f t="shared" si="304"/>
        <v>1.1217819013231791</v>
      </c>
      <c r="CV312" s="5">
        <f t="shared" si="305"/>
        <v>1.0787064023032875</v>
      </c>
    </row>
    <row r="313" spans="1:100" x14ac:dyDescent="0.25">
      <c r="A313" s="174" t="str">
        <f t="shared" si="273"/>
        <v>NNNN</v>
      </c>
      <c r="B313" s="174" t="str">
        <f t="shared" si="274"/>
        <v>NNNN</v>
      </c>
      <c r="C313" s="29" t="str">
        <f t="shared" si="275"/>
        <v>NN</v>
      </c>
      <c r="D313" s="29" t="str">
        <f t="shared" si="276"/>
        <v>N</v>
      </c>
      <c r="E313" s="29" t="str">
        <f t="shared" si="251"/>
        <v>N</v>
      </c>
      <c r="F313" s="175" t="s">
        <v>5</v>
      </c>
      <c r="G313" s="175" t="s">
        <v>7</v>
      </c>
      <c r="H313" s="175" t="s">
        <v>8</v>
      </c>
      <c r="I313" s="176">
        <v>3</v>
      </c>
      <c r="J313" s="175" t="s">
        <v>9</v>
      </c>
      <c r="K313" s="175" t="s">
        <v>5</v>
      </c>
      <c r="L313" s="176">
        <v>1</v>
      </c>
      <c r="M313" s="176">
        <v>0</v>
      </c>
      <c r="N313" s="176">
        <v>1</v>
      </c>
      <c r="O313" s="176">
        <v>1</v>
      </c>
      <c r="P313" s="176">
        <v>1</v>
      </c>
      <c r="Q313" s="1"/>
      <c r="R313" s="13" t="s">
        <v>335</v>
      </c>
      <c r="S313" s="35">
        <v>39</v>
      </c>
      <c r="T313" s="35">
        <v>33</v>
      </c>
      <c r="U313" s="35">
        <v>37</v>
      </c>
      <c r="V313" s="35">
        <v>31</v>
      </c>
      <c r="W313" s="35">
        <v>39</v>
      </c>
      <c r="X313" s="35"/>
      <c r="Y313" s="53">
        <f t="shared" si="277"/>
        <v>79</v>
      </c>
      <c r="Z313" s="52" t="str">
        <f t="shared" si="278"/>
        <v>FS</v>
      </c>
      <c r="AA313" s="52" t="str">
        <f t="shared" si="279"/>
        <v>FS</v>
      </c>
      <c r="AB313" s="1"/>
      <c r="AC313" s="128">
        <f t="shared" si="280"/>
        <v>1.0830102352798081E-5</v>
      </c>
      <c r="AD313" s="128">
        <f t="shared" si="281"/>
        <v>1.5805067008694704E-5</v>
      </c>
      <c r="AE313" s="128">
        <f t="shared" si="282"/>
        <v>1.1841879543121083E-5</v>
      </c>
      <c r="AF313" s="128">
        <f t="shared" si="283"/>
        <v>1.0268569465713081E-5</v>
      </c>
      <c r="AG313" s="128">
        <f t="shared" si="284"/>
        <v>1.1056574792200182E-5</v>
      </c>
      <c r="AI313" s="129">
        <f t="shared" si="310"/>
        <v>1.262</v>
      </c>
      <c r="AJ313" s="51">
        <f t="shared" si="310"/>
        <v>1.232</v>
      </c>
      <c r="AK313" s="48">
        <f t="shared" si="310"/>
        <v>1.1140000000000001</v>
      </c>
      <c r="AL313" s="51">
        <f t="shared" si="310"/>
        <v>1.19</v>
      </c>
      <c r="AM313" s="49">
        <f t="shared" si="310"/>
        <v>1.1339999999999999</v>
      </c>
      <c r="AN313" s="15"/>
      <c r="AO313" s="106">
        <f t="shared" si="252"/>
        <v>1.1691464259416222</v>
      </c>
      <c r="AP313" s="106">
        <f t="shared" si="253"/>
        <v>1.1525716085872304</v>
      </c>
      <c r="AQ313" s="106">
        <f t="shared" si="254"/>
        <v>1.0507351850216136</v>
      </c>
      <c r="AR313" s="106">
        <f t="shared" si="255"/>
        <v>1.1217819013231791</v>
      </c>
      <c r="AS313" s="106">
        <f t="shared" si="256"/>
        <v>1.0787064023032875</v>
      </c>
      <c r="AT313" s="15"/>
      <c r="AU313" s="106">
        <f t="shared" si="291"/>
        <v>0.16914642594162221</v>
      </c>
      <c r="AV313" s="106">
        <f t="shared" si="292"/>
        <v>0.1525716085872304</v>
      </c>
      <c r="AW313" s="106">
        <f t="shared" si="293"/>
        <v>5.073518502161356E-2</v>
      </c>
      <c r="AX313" s="106">
        <f t="shared" si="294"/>
        <v>0.12178190132317912</v>
      </c>
      <c r="AY313" s="106">
        <f t="shared" si="295"/>
        <v>7.8706402303287515E-2</v>
      </c>
      <c r="AZ313" s="15"/>
      <c r="BA313" s="106">
        <f t="shared" si="285"/>
        <v>0.16914642594162221</v>
      </c>
      <c r="BB313" s="106">
        <f t="shared" si="286"/>
        <v>0.1525716085872304</v>
      </c>
      <c r="BC313" s="106">
        <f t="shared" si="287"/>
        <v>5.073518502161356E-2</v>
      </c>
      <c r="BD313" s="107">
        <f t="shared" si="288"/>
        <v>0.12178190132317912</v>
      </c>
      <c r="BE313" s="106">
        <f t="shared" si="289"/>
        <v>7.8706402303287515E-2</v>
      </c>
      <c r="BF313" s="109"/>
      <c r="BG313" s="223" t="str">
        <f t="shared" si="290"/>
        <v>79XX</v>
      </c>
      <c r="BH313" s="106">
        <f t="shared" si="296"/>
        <v>1.1691464259416222</v>
      </c>
      <c r="BI313" s="106">
        <f t="shared" si="297"/>
        <v>1.1525716085872304</v>
      </c>
      <c r="BJ313" s="106">
        <f t="shared" si="298"/>
        <v>1.0507351850216136</v>
      </c>
      <c r="BK313" s="106">
        <f t="shared" si="299"/>
        <v>1.1217819013231791</v>
      </c>
      <c r="BL313" s="106">
        <f t="shared" si="300"/>
        <v>1.0787064023032875</v>
      </c>
      <c r="BM313" s="109"/>
      <c r="BN313" s="15">
        <f>IF($Z313="NN",VLOOKUP("N",ylfactors,MATCH(BN$7,'Proposed Factors'!$J$3:$P$3,0),FALSE),IF('Query Result 1'!$Y313&lt;49,VLOOKUP("YA",ylfactors,MATCH(BN$7,'Proposed Factors'!$J$3:$P$3,0),FALSE),VLOOKUP("YB",ylfactors,MATCH(BN$7,'Proposed Factors'!$J$3:$P$3,0),FALSE)))</f>
        <v>0.873</v>
      </c>
      <c r="BO313" s="15">
        <f>IF($Z313="NN",VLOOKUP("N",ylfactors,MATCH(BO$7,'Proposed Factors'!$J$3:$P$3,0),FALSE),IF('Query Result 1'!$Y313&lt;49,VLOOKUP("YA",ylfactors,MATCH(BO$7,'Proposed Factors'!$J$3:$P$3,0),FALSE),VLOOKUP("YB",ylfactors,MATCH(BO$7,'Proposed Factors'!$J$3:$P$3,0),FALSE)))</f>
        <v>0.76900000000000002</v>
      </c>
      <c r="BP313" s="15">
        <f>IF($Z313="NN",VLOOKUP("N",ylfactors,MATCH(BP$7,'Proposed Factors'!$J$3:$P$3,0),FALSE),IF('Query Result 1'!$Y313&lt;49,VLOOKUP("YA",ylfactors,MATCH(BP$7,'Proposed Factors'!$J$3:$P$3,0),FALSE),VLOOKUP("YB",ylfactors,MATCH(BP$7,'Proposed Factors'!$J$3:$P$3,0),FALSE)))</f>
        <v>0.95</v>
      </c>
      <c r="BQ313" s="15">
        <f>IF($Z313="NN",VLOOKUP("N",ylfactors,MATCH(BQ$7,'Proposed Factors'!$J$3:$P$3,0),FALSE),IF('Query Result 1'!$Y313&lt;49,VLOOKUP("YA",ylfactors,MATCH(BQ$7,'Proposed Factors'!$J$3:$P$3,0),FALSE),VLOOKUP("YB",ylfactors,MATCH(BQ$7,'Proposed Factors'!$J$3:$P$3,0),FALSE)))</f>
        <v>0.94299999999999995</v>
      </c>
      <c r="BR313" s="15">
        <f>IF($Z313="NN",VLOOKUP("N",ylfactors,MATCH(BR$7,'Proposed Factors'!$J$3:$P$3,0),FALSE),IF('Query Result 1'!$Y313&lt;49,VLOOKUP("YA",ylfactors,MATCH(BR$7,'Proposed Factors'!$J$3:$P$3,0),FALSE),VLOOKUP("YB",ylfactors,MATCH(BR$7,'Proposed Factors'!$J$3:$P$3,0),FALSE)))</f>
        <v>0.78800000000000003</v>
      </c>
      <c r="BS313" s="15"/>
      <c r="BT313" s="15" t="e">
        <f>IF($AA313="NN",1,IF($AA313="YY",VLOOKUP("YY",gsdfactors,MATCH(BT$7,'Proposed Factors'!$J$11:$P$11,0),FALSE),VLOOKUP(CONCATENATE($Z313,$AA313),gsdfactors,MATCH(BT$7,'Proposed Factors'!$J$11:$P$11,0),FALSE)))</f>
        <v>#N/A</v>
      </c>
      <c r="BU313" s="15" t="e">
        <f>IF($AA313="NN",1,IF($AA313="YY",VLOOKUP("YY",gsdfactors,MATCH(BU$7,'Proposed Factors'!$J$11:$P$11,0),FALSE),VLOOKUP(CONCATENATE($Z313,$AA313),gsdfactors,MATCH(BU$7,'Proposed Factors'!$J$11:$P$11,0),FALSE)))</f>
        <v>#N/A</v>
      </c>
      <c r="BV313" s="15" t="e">
        <f>IF($AA313="NN",1,IF($AA313="YY",VLOOKUP("YY",gsdfactors,MATCH(BV$7,'Proposed Factors'!$J$11:$P$11,0),FALSE),VLOOKUP(CONCATENATE($Z313,$AA313),gsdfactors,MATCH(BV$7,'Proposed Factors'!$J$11:$P$11,0),FALSE)))</f>
        <v>#N/A</v>
      </c>
      <c r="BW313" s="15" t="e">
        <f>IF($AA313="NN",1,IF($AA313="YY",VLOOKUP("YY",gsdfactors,MATCH(BW$7,'Proposed Factors'!$J$11:$P$11,0),FALSE),VLOOKUP(CONCATENATE($Z313,$AA313),gsdfactors,MATCH(BW$7,'Proposed Factors'!$J$11:$P$11,0),FALSE)))</f>
        <v>#N/A</v>
      </c>
      <c r="BX313" s="15" t="e">
        <f>IF($AA313="NN",1,IF($AA313="YY",VLOOKUP("YY",gsdfactors,MATCH(BX$7,'Proposed Factors'!$J$11:$P$11,0),FALSE),VLOOKUP(CONCATENATE($Z313,$AA313),gsdfactors,MATCH(BX$7,'Proposed Factors'!$J$11:$P$11,0),FALSE)))</f>
        <v>#N/A</v>
      </c>
      <c r="BZ313" s="55" t="e">
        <f t="shared" si="257"/>
        <v>#N/A</v>
      </c>
      <c r="CA313" s="55" t="e">
        <f t="shared" si="258"/>
        <v>#N/A</v>
      </c>
      <c r="CB313" s="55" t="e">
        <f t="shared" si="259"/>
        <v>#N/A</v>
      </c>
      <c r="CC313" s="55" t="e">
        <f t="shared" si="260"/>
        <v>#N/A</v>
      </c>
      <c r="CD313" s="55" t="e">
        <f t="shared" si="261"/>
        <v>#N/A</v>
      </c>
      <c r="CF313" s="55" t="e">
        <f t="shared" si="262"/>
        <v>#N/A</v>
      </c>
      <c r="CG313" s="55" t="e">
        <f t="shared" si="263"/>
        <v>#N/A</v>
      </c>
      <c r="CH313" s="55" t="e">
        <f t="shared" si="264"/>
        <v>#N/A</v>
      </c>
      <c r="CI313" s="55" t="e">
        <f t="shared" si="265"/>
        <v>#N/A</v>
      </c>
      <c r="CJ313" s="55" t="e">
        <f t="shared" si="266"/>
        <v>#N/A</v>
      </c>
      <c r="CL313" s="55" t="str">
        <f t="shared" si="267"/>
        <v>79FS</v>
      </c>
      <c r="CM313" s="58">
        <f t="shared" si="268"/>
        <v>1.0830102352798081E-5</v>
      </c>
      <c r="CN313" s="58">
        <f t="shared" si="269"/>
        <v>1.5805067008694704E-5</v>
      </c>
      <c r="CO313" s="58">
        <f t="shared" si="270"/>
        <v>1.1841879543121083E-5</v>
      </c>
      <c r="CP313" s="58">
        <f t="shared" si="271"/>
        <v>1.0268569465713081E-5</v>
      </c>
      <c r="CQ313" s="58">
        <f t="shared" si="272"/>
        <v>1.1056574792200182E-5</v>
      </c>
      <c r="CR313" s="5">
        <f t="shared" si="301"/>
        <v>1.1691464259416222</v>
      </c>
      <c r="CS313" s="5">
        <f t="shared" si="302"/>
        <v>1.1525716085872304</v>
      </c>
      <c r="CT313" s="5">
        <f t="shared" si="303"/>
        <v>1.0507351850216136</v>
      </c>
      <c r="CU313" s="5">
        <f t="shared" si="304"/>
        <v>1.1217819013231791</v>
      </c>
      <c r="CV313" s="5">
        <f t="shared" si="305"/>
        <v>1.0787064023032875</v>
      </c>
    </row>
    <row r="314" spans="1:100" x14ac:dyDescent="0.25">
      <c r="A314" s="174" t="str">
        <f t="shared" si="273"/>
        <v>NNNN</v>
      </c>
      <c r="B314" s="174" t="str">
        <f t="shared" si="274"/>
        <v>NNNN</v>
      </c>
      <c r="C314" s="29" t="str">
        <f t="shared" si="275"/>
        <v>NN</v>
      </c>
      <c r="D314" s="29" t="str">
        <f t="shared" si="276"/>
        <v>N</v>
      </c>
      <c r="E314" s="29" t="str">
        <f t="shared" si="251"/>
        <v>N</v>
      </c>
      <c r="F314" s="175" t="s">
        <v>5</v>
      </c>
      <c r="G314" s="175" t="s">
        <v>7</v>
      </c>
      <c r="H314" s="175" t="s">
        <v>8</v>
      </c>
      <c r="I314" s="176">
        <v>4</v>
      </c>
      <c r="J314" s="175" t="s">
        <v>5</v>
      </c>
      <c r="K314" s="175" t="s">
        <v>5</v>
      </c>
      <c r="L314" s="176">
        <v>707</v>
      </c>
      <c r="M314" s="176">
        <v>334</v>
      </c>
      <c r="N314" s="176">
        <v>546</v>
      </c>
      <c r="O314" s="176">
        <v>514</v>
      </c>
      <c r="P314" s="176">
        <v>685</v>
      </c>
      <c r="Q314" s="1"/>
      <c r="R314" s="13" t="s">
        <v>419</v>
      </c>
      <c r="S314" s="35">
        <v>342</v>
      </c>
      <c r="T314" s="35">
        <v>248</v>
      </c>
      <c r="U314" s="35">
        <v>305</v>
      </c>
      <c r="V314" s="35">
        <v>278</v>
      </c>
      <c r="W314" s="35">
        <v>328</v>
      </c>
      <c r="X314" s="35"/>
      <c r="Y314" s="53">
        <f t="shared" si="277"/>
        <v>79</v>
      </c>
      <c r="Z314" s="52" t="str">
        <f t="shared" si="278"/>
        <v>MM</v>
      </c>
      <c r="AA314" s="52" t="str">
        <f t="shared" si="279"/>
        <v>MM</v>
      </c>
      <c r="AB314" s="1"/>
      <c r="AC314" s="128">
        <f t="shared" si="280"/>
        <v>9.4971666786075487E-5</v>
      </c>
      <c r="AD314" s="128">
        <f t="shared" si="281"/>
        <v>1.1877747327746322E-4</v>
      </c>
      <c r="AE314" s="128">
        <f t="shared" si="282"/>
        <v>9.7615493531133258E-5</v>
      </c>
      <c r="AF314" s="128">
        <f t="shared" si="283"/>
        <v>9.20858810151044E-5</v>
      </c>
      <c r="AG314" s="128">
        <f t="shared" si="284"/>
        <v>9.2988629021581023E-5</v>
      </c>
      <c r="AI314" s="129">
        <f t="shared" si="310"/>
        <v>1.262</v>
      </c>
      <c r="AJ314" s="51">
        <f t="shared" si="310"/>
        <v>1.232</v>
      </c>
      <c r="AK314" s="48">
        <f t="shared" si="310"/>
        <v>1.1140000000000001</v>
      </c>
      <c r="AL314" s="51">
        <f t="shared" si="310"/>
        <v>1.19</v>
      </c>
      <c r="AM314" s="49">
        <f t="shared" si="310"/>
        <v>1.1339999999999999</v>
      </c>
      <c r="AN314" s="15"/>
      <c r="AO314" s="106">
        <f t="shared" si="252"/>
        <v>1.1691464259416222</v>
      </c>
      <c r="AP314" s="106">
        <f t="shared" si="253"/>
        <v>1.1525716085872304</v>
      </c>
      <c r="AQ314" s="106">
        <f t="shared" si="254"/>
        <v>1.0507351850216136</v>
      </c>
      <c r="AR314" s="106">
        <f t="shared" si="255"/>
        <v>1.1217819013231791</v>
      </c>
      <c r="AS314" s="106">
        <f t="shared" si="256"/>
        <v>1.0787064023032875</v>
      </c>
      <c r="AT314" s="15"/>
      <c r="AU314" s="106">
        <f t="shared" si="291"/>
        <v>0.16914642594162221</v>
      </c>
      <c r="AV314" s="106">
        <f t="shared" si="292"/>
        <v>0.1525716085872304</v>
      </c>
      <c r="AW314" s="106">
        <f t="shared" si="293"/>
        <v>5.073518502161356E-2</v>
      </c>
      <c r="AX314" s="106">
        <f t="shared" si="294"/>
        <v>0.12178190132317912</v>
      </c>
      <c r="AY314" s="106">
        <f t="shared" si="295"/>
        <v>7.8706402303287515E-2</v>
      </c>
      <c r="AZ314" s="15"/>
      <c r="BA314" s="106">
        <f t="shared" si="285"/>
        <v>0.16914642594162221</v>
      </c>
      <c r="BB314" s="106">
        <f t="shared" si="286"/>
        <v>0.1525716085872304</v>
      </c>
      <c r="BC314" s="106">
        <f t="shared" si="287"/>
        <v>5.073518502161356E-2</v>
      </c>
      <c r="BD314" s="107">
        <f t="shared" si="288"/>
        <v>0.12178190132317912</v>
      </c>
      <c r="BE314" s="106">
        <f t="shared" si="289"/>
        <v>7.8706402303287515E-2</v>
      </c>
      <c r="BF314" s="109"/>
      <c r="BG314" s="223" t="str">
        <f t="shared" si="290"/>
        <v>79XX</v>
      </c>
      <c r="BH314" s="106">
        <f t="shared" si="296"/>
        <v>1.1691464259416222</v>
      </c>
      <c r="BI314" s="106">
        <f t="shared" si="297"/>
        <v>1.1525716085872304</v>
      </c>
      <c r="BJ314" s="106">
        <f t="shared" si="298"/>
        <v>1.0507351850216136</v>
      </c>
      <c r="BK314" s="106">
        <f t="shared" si="299"/>
        <v>1.1217819013231791</v>
      </c>
      <c r="BL314" s="106">
        <f t="shared" si="300"/>
        <v>1.0787064023032875</v>
      </c>
      <c r="BM314" s="109"/>
      <c r="BN314" s="15">
        <f>IF($Z314="NN",VLOOKUP("N",ylfactors,MATCH(BN$7,'Proposed Factors'!$J$3:$P$3,0),FALSE),IF('Query Result 1'!$Y314&lt;49,VLOOKUP("YA",ylfactors,MATCH(BN$7,'Proposed Factors'!$J$3:$P$3,0),FALSE),VLOOKUP("YB",ylfactors,MATCH(BN$7,'Proposed Factors'!$J$3:$P$3,0),FALSE)))</f>
        <v>0.873</v>
      </c>
      <c r="BO314" s="15">
        <f>IF($Z314="NN",VLOOKUP("N",ylfactors,MATCH(BO$7,'Proposed Factors'!$J$3:$P$3,0),FALSE),IF('Query Result 1'!$Y314&lt;49,VLOOKUP("YA",ylfactors,MATCH(BO$7,'Proposed Factors'!$J$3:$P$3,0),FALSE),VLOOKUP("YB",ylfactors,MATCH(BO$7,'Proposed Factors'!$J$3:$P$3,0),FALSE)))</f>
        <v>0.76900000000000002</v>
      </c>
      <c r="BP314" s="15">
        <f>IF($Z314="NN",VLOOKUP("N",ylfactors,MATCH(BP$7,'Proposed Factors'!$J$3:$P$3,0),FALSE),IF('Query Result 1'!$Y314&lt;49,VLOOKUP("YA",ylfactors,MATCH(BP$7,'Proposed Factors'!$J$3:$P$3,0),FALSE),VLOOKUP("YB",ylfactors,MATCH(BP$7,'Proposed Factors'!$J$3:$P$3,0),FALSE)))</f>
        <v>0.95</v>
      </c>
      <c r="BQ314" s="15">
        <f>IF($Z314="NN",VLOOKUP("N",ylfactors,MATCH(BQ$7,'Proposed Factors'!$J$3:$P$3,0),FALSE),IF('Query Result 1'!$Y314&lt;49,VLOOKUP("YA",ylfactors,MATCH(BQ$7,'Proposed Factors'!$J$3:$P$3,0),FALSE),VLOOKUP("YB",ylfactors,MATCH(BQ$7,'Proposed Factors'!$J$3:$P$3,0),FALSE)))</f>
        <v>0.94299999999999995</v>
      </c>
      <c r="BR314" s="15">
        <f>IF($Z314="NN",VLOOKUP("N",ylfactors,MATCH(BR$7,'Proposed Factors'!$J$3:$P$3,0),FALSE),IF('Query Result 1'!$Y314&lt;49,VLOOKUP("YA",ylfactors,MATCH(BR$7,'Proposed Factors'!$J$3:$P$3,0),FALSE),VLOOKUP("YB",ylfactors,MATCH(BR$7,'Proposed Factors'!$J$3:$P$3,0),FALSE)))</f>
        <v>0.78800000000000003</v>
      </c>
      <c r="BS314" s="15"/>
      <c r="BT314" s="15" t="e">
        <f>IF($AA314="NN",1,IF($AA314="YY",VLOOKUP("YY",gsdfactors,MATCH(BT$7,'Proposed Factors'!$J$11:$P$11,0),FALSE),VLOOKUP(CONCATENATE($Z314,$AA314),gsdfactors,MATCH(BT$7,'Proposed Factors'!$J$11:$P$11,0),FALSE)))</f>
        <v>#N/A</v>
      </c>
      <c r="BU314" s="15" t="e">
        <f>IF($AA314="NN",1,IF($AA314="YY",VLOOKUP("YY",gsdfactors,MATCH(BU$7,'Proposed Factors'!$J$11:$P$11,0),FALSE),VLOOKUP(CONCATENATE($Z314,$AA314),gsdfactors,MATCH(BU$7,'Proposed Factors'!$J$11:$P$11,0),FALSE)))</f>
        <v>#N/A</v>
      </c>
      <c r="BV314" s="15" t="e">
        <f>IF($AA314="NN",1,IF($AA314="YY",VLOOKUP("YY",gsdfactors,MATCH(BV$7,'Proposed Factors'!$J$11:$P$11,0),FALSE),VLOOKUP(CONCATENATE($Z314,$AA314),gsdfactors,MATCH(BV$7,'Proposed Factors'!$J$11:$P$11,0),FALSE)))</f>
        <v>#N/A</v>
      </c>
      <c r="BW314" s="15" t="e">
        <f>IF($AA314="NN",1,IF($AA314="YY",VLOOKUP("YY",gsdfactors,MATCH(BW$7,'Proposed Factors'!$J$11:$P$11,0),FALSE),VLOOKUP(CONCATENATE($Z314,$AA314),gsdfactors,MATCH(BW$7,'Proposed Factors'!$J$11:$P$11,0),FALSE)))</f>
        <v>#N/A</v>
      </c>
      <c r="BX314" s="15" t="e">
        <f>IF($AA314="NN",1,IF($AA314="YY",VLOOKUP("YY",gsdfactors,MATCH(BX$7,'Proposed Factors'!$J$11:$P$11,0),FALSE),VLOOKUP(CONCATENATE($Z314,$AA314),gsdfactors,MATCH(BX$7,'Proposed Factors'!$J$11:$P$11,0),FALSE)))</f>
        <v>#N/A</v>
      </c>
      <c r="BZ314" s="55" t="e">
        <f t="shared" si="257"/>
        <v>#N/A</v>
      </c>
      <c r="CA314" s="55" t="e">
        <f t="shared" si="258"/>
        <v>#N/A</v>
      </c>
      <c r="CB314" s="55" t="e">
        <f t="shared" si="259"/>
        <v>#N/A</v>
      </c>
      <c r="CC314" s="55" t="e">
        <f t="shared" si="260"/>
        <v>#N/A</v>
      </c>
      <c r="CD314" s="55" t="e">
        <f t="shared" si="261"/>
        <v>#N/A</v>
      </c>
      <c r="CF314" s="55" t="e">
        <f t="shared" si="262"/>
        <v>#N/A</v>
      </c>
      <c r="CG314" s="55" t="e">
        <f t="shared" si="263"/>
        <v>#N/A</v>
      </c>
      <c r="CH314" s="55" t="e">
        <f t="shared" si="264"/>
        <v>#N/A</v>
      </c>
      <c r="CI314" s="55" t="e">
        <f t="shared" si="265"/>
        <v>#N/A</v>
      </c>
      <c r="CJ314" s="55" t="e">
        <f t="shared" si="266"/>
        <v>#N/A</v>
      </c>
      <c r="CL314" s="55" t="str">
        <f t="shared" si="267"/>
        <v>79MM</v>
      </c>
      <c r="CM314" s="58">
        <f t="shared" si="268"/>
        <v>9.4971666786075487E-5</v>
      </c>
      <c r="CN314" s="58">
        <f t="shared" si="269"/>
        <v>1.1877747327746322E-4</v>
      </c>
      <c r="CO314" s="58">
        <f t="shared" si="270"/>
        <v>9.7615493531133258E-5</v>
      </c>
      <c r="CP314" s="58">
        <f t="shared" si="271"/>
        <v>9.20858810151044E-5</v>
      </c>
      <c r="CQ314" s="58">
        <f t="shared" si="272"/>
        <v>9.2988629021581023E-5</v>
      </c>
      <c r="CR314" s="5">
        <f t="shared" si="301"/>
        <v>1.1691464259416222</v>
      </c>
      <c r="CS314" s="5">
        <f t="shared" si="302"/>
        <v>1.1525716085872304</v>
      </c>
      <c r="CT314" s="5">
        <f t="shared" si="303"/>
        <v>1.0507351850216136</v>
      </c>
      <c r="CU314" s="5">
        <f t="shared" si="304"/>
        <v>1.1217819013231791</v>
      </c>
      <c r="CV314" s="5">
        <f t="shared" si="305"/>
        <v>1.0787064023032875</v>
      </c>
    </row>
    <row r="315" spans="1:100" x14ac:dyDescent="0.25">
      <c r="A315" s="174" t="str">
        <f t="shared" si="273"/>
        <v>NNNN</v>
      </c>
      <c r="B315" s="174" t="str">
        <f t="shared" si="274"/>
        <v>NNNN</v>
      </c>
      <c r="C315" s="29" t="str">
        <f t="shared" si="275"/>
        <v>NN</v>
      </c>
      <c r="D315" s="29" t="str">
        <f t="shared" si="276"/>
        <v>N</v>
      </c>
      <c r="E315" s="29" t="str">
        <f t="shared" si="251"/>
        <v>N</v>
      </c>
      <c r="F315" s="175" t="s">
        <v>5</v>
      </c>
      <c r="G315" s="175" t="s">
        <v>7</v>
      </c>
      <c r="H315" s="175" t="s">
        <v>8</v>
      </c>
      <c r="I315" s="176">
        <v>4</v>
      </c>
      <c r="J315" s="175" t="s">
        <v>9</v>
      </c>
      <c r="K315" s="175" t="s">
        <v>5</v>
      </c>
      <c r="L315" s="176">
        <v>1</v>
      </c>
      <c r="M315" s="176">
        <v>0</v>
      </c>
      <c r="N315" s="176">
        <v>0</v>
      </c>
      <c r="O315" s="176">
        <v>0</v>
      </c>
      <c r="P315" s="176">
        <v>1</v>
      </c>
      <c r="Q315" s="1"/>
      <c r="R315" s="13" t="s">
        <v>503</v>
      </c>
      <c r="S315" s="35">
        <v>45</v>
      </c>
      <c r="T315" s="35">
        <v>31</v>
      </c>
      <c r="U315" s="35">
        <v>34</v>
      </c>
      <c r="V315" s="35">
        <v>32</v>
      </c>
      <c r="W315" s="35">
        <v>42</v>
      </c>
      <c r="X315" s="35"/>
      <c r="Y315" s="53">
        <f t="shared" si="277"/>
        <v>79</v>
      </c>
      <c r="Z315" s="52" t="str">
        <f t="shared" si="278"/>
        <v>MS</v>
      </c>
      <c r="AA315" s="52" t="str">
        <f t="shared" si="279"/>
        <v>MS</v>
      </c>
      <c r="AB315" s="1"/>
      <c r="AC315" s="128">
        <f t="shared" si="280"/>
        <v>1.2496271945536248E-5</v>
      </c>
      <c r="AD315" s="128">
        <f t="shared" si="281"/>
        <v>1.4847184159682902E-5</v>
      </c>
      <c r="AE315" s="128">
        <f t="shared" si="282"/>
        <v>1.0881727147732888E-5</v>
      </c>
      <c r="AF315" s="128">
        <f t="shared" si="283"/>
        <v>1.0599813642026407E-5</v>
      </c>
      <c r="AG315" s="128">
        <f t="shared" si="284"/>
        <v>1.190708054544635E-5</v>
      </c>
      <c r="AI315" s="129">
        <f t="shared" si="310"/>
        <v>1.262</v>
      </c>
      <c r="AJ315" s="51">
        <f t="shared" si="310"/>
        <v>1.232</v>
      </c>
      <c r="AK315" s="48">
        <f t="shared" si="310"/>
        <v>1.1140000000000001</v>
      </c>
      <c r="AL315" s="51">
        <f t="shared" si="310"/>
        <v>1.19</v>
      </c>
      <c r="AM315" s="49">
        <f t="shared" si="310"/>
        <v>1.1339999999999999</v>
      </c>
      <c r="AN315" s="15"/>
      <c r="AO315" s="106">
        <f t="shared" si="252"/>
        <v>1.1691464259416222</v>
      </c>
      <c r="AP315" s="106">
        <f t="shared" si="253"/>
        <v>1.1525716085872304</v>
      </c>
      <c r="AQ315" s="106">
        <f t="shared" si="254"/>
        <v>1.0507351850216136</v>
      </c>
      <c r="AR315" s="106">
        <f t="shared" si="255"/>
        <v>1.1217819013231791</v>
      </c>
      <c r="AS315" s="106">
        <f t="shared" si="256"/>
        <v>1.0787064023032875</v>
      </c>
      <c r="AT315" s="15"/>
      <c r="AU315" s="106">
        <f t="shared" si="291"/>
        <v>0.16914642594162221</v>
      </c>
      <c r="AV315" s="106">
        <f t="shared" si="292"/>
        <v>0.1525716085872304</v>
      </c>
      <c r="AW315" s="106">
        <f t="shared" si="293"/>
        <v>5.073518502161356E-2</v>
      </c>
      <c r="AX315" s="106">
        <f t="shared" si="294"/>
        <v>0.12178190132317912</v>
      </c>
      <c r="AY315" s="106">
        <f t="shared" si="295"/>
        <v>7.8706402303287515E-2</v>
      </c>
      <c r="AZ315" s="15"/>
      <c r="BA315" s="106">
        <f t="shared" si="285"/>
        <v>0.16914642594162221</v>
      </c>
      <c r="BB315" s="106">
        <f t="shared" si="286"/>
        <v>0.1525716085872304</v>
      </c>
      <c r="BC315" s="106">
        <f t="shared" si="287"/>
        <v>5.073518502161356E-2</v>
      </c>
      <c r="BD315" s="107">
        <f t="shared" si="288"/>
        <v>0.12178190132317912</v>
      </c>
      <c r="BE315" s="106">
        <f t="shared" si="289"/>
        <v>7.8706402303287515E-2</v>
      </c>
      <c r="BF315" s="109"/>
      <c r="BG315" s="223" t="str">
        <f t="shared" si="290"/>
        <v>79XX</v>
      </c>
      <c r="BH315" s="106">
        <f t="shared" si="296"/>
        <v>1.1691464259416222</v>
      </c>
      <c r="BI315" s="106">
        <f t="shared" si="297"/>
        <v>1.1525716085872304</v>
      </c>
      <c r="BJ315" s="106">
        <f t="shared" si="298"/>
        <v>1.0507351850216136</v>
      </c>
      <c r="BK315" s="106">
        <f t="shared" si="299"/>
        <v>1.1217819013231791</v>
      </c>
      <c r="BL315" s="106">
        <f t="shared" si="300"/>
        <v>1.0787064023032875</v>
      </c>
      <c r="BM315" s="109"/>
      <c r="BN315" s="15">
        <f>IF($Z315="NN",VLOOKUP("N",ylfactors,MATCH(BN$7,'Proposed Factors'!$J$3:$P$3,0),FALSE),IF('Query Result 1'!$Y315&lt;49,VLOOKUP("YA",ylfactors,MATCH(BN$7,'Proposed Factors'!$J$3:$P$3,0),FALSE),VLOOKUP("YB",ylfactors,MATCH(BN$7,'Proposed Factors'!$J$3:$P$3,0),FALSE)))</f>
        <v>0.873</v>
      </c>
      <c r="BO315" s="15">
        <f>IF($Z315="NN",VLOOKUP("N",ylfactors,MATCH(BO$7,'Proposed Factors'!$J$3:$P$3,0),FALSE),IF('Query Result 1'!$Y315&lt;49,VLOOKUP("YA",ylfactors,MATCH(BO$7,'Proposed Factors'!$J$3:$P$3,0),FALSE),VLOOKUP("YB",ylfactors,MATCH(BO$7,'Proposed Factors'!$J$3:$P$3,0),FALSE)))</f>
        <v>0.76900000000000002</v>
      </c>
      <c r="BP315" s="15">
        <f>IF($Z315="NN",VLOOKUP("N",ylfactors,MATCH(BP$7,'Proposed Factors'!$J$3:$P$3,0),FALSE),IF('Query Result 1'!$Y315&lt;49,VLOOKUP("YA",ylfactors,MATCH(BP$7,'Proposed Factors'!$J$3:$P$3,0),FALSE),VLOOKUP("YB",ylfactors,MATCH(BP$7,'Proposed Factors'!$J$3:$P$3,0),FALSE)))</f>
        <v>0.95</v>
      </c>
      <c r="BQ315" s="15">
        <f>IF($Z315="NN",VLOOKUP("N",ylfactors,MATCH(BQ$7,'Proposed Factors'!$J$3:$P$3,0),FALSE),IF('Query Result 1'!$Y315&lt;49,VLOOKUP("YA",ylfactors,MATCH(BQ$7,'Proposed Factors'!$J$3:$P$3,0),FALSE),VLOOKUP("YB",ylfactors,MATCH(BQ$7,'Proposed Factors'!$J$3:$P$3,0),FALSE)))</f>
        <v>0.94299999999999995</v>
      </c>
      <c r="BR315" s="15">
        <f>IF($Z315="NN",VLOOKUP("N",ylfactors,MATCH(BR$7,'Proposed Factors'!$J$3:$P$3,0),FALSE),IF('Query Result 1'!$Y315&lt;49,VLOOKUP("YA",ylfactors,MATCH(BR$7,'Proposed Factors'!$J$3:$P$3,0),FALSE),VLOOKUP("YB",ylfactors,MATCH(BR$7,'Proposed Factors'!$J$3:$P$3,0),FALSE)))</f>
        <v>0.78800000000000003</v>
      </c>
      <c r="BS315" s="15"/>
      <c r="BT315" s="15" t="e">
        <f>IF($AA315="NN",1,IF($AA315="YY",VLOOKUP("YY",gsdfactors,MATCH(BT$7,'Proposed Factors'!$J$11:$P$11,0),FALSE),VLOOKUP(CONCATENATE($Z315,$AA315),gsdfactors,MATCH(BT$7,'Proposed Factors'!$J$11:$P$11,0),FALSE)))</f>
        <v>#N/A</v>
      </c>
      <c r="BU315" s="15" t="e">
        <f>IF($AA315="NN",1,IF($AA315="YY",VLOOKUP("YY",gsdfactors,MATCH(BU$7,'Proposed Factors'!$J$11:$P$11,0),FALSE),VLOOKUP(CONCATENATE($Z315,$AA315),gsdfactors,MATCH(BU$7,'Proposed Factors'!$J$11:$P$11,0),FALSE)))</f>
        <v>#N/A</v>
      </c>
      <c r="BV315" s="15" t="e">
        <f>IF($AA315="NN",1,IF($AA315="YY",VLOOKUP("YY",gsdfactors,MATCH(BV$7,'Proposed Factors'!$J$11:$P$11,0),FALSE),VLOOKUP(CONCATENATE($Z315,$AA315),gsdfactors,MATCH(BV$7,'Proposed Factors'!$J$11:$P$11,0),FALSE)))</f>
        <v>#N/A</v>
      </c>
      <c r="BW315" s="15" t="e">
        <f>IF($AA315="NN",1,IF($AA315="YY",VLOOKUP("YY",gsdfactors,MATCH(BW$7,'Proposed Factors'!$J$11:$P$11,0),FALSE),VLOOKUP(CONCATENATE($Z315,$AA315),gsdfactors,MATCH(BW$7,'Proposed Factors'!$J$11:$P$11,0),FALSE)))</f>
        <v>#N/A</v>
      </c>
      <c r="BX315" s="15" t="e">
        <f>IF($AA315="NN",1,IF($AA315="YY",VLOOKUP("YY",gsdfactors,MATCH(BX$7,'Proposed Factors'!$J$11:$P$11,0),FALSE),VLOOKUP(CONCATENATE($Z315,$AA315),gsdfactors,MATCH(BX$7,'Proposed Factors'!$J$11:$P$11,0),FALSE)))</f>
        <v>#N/A</v>
      </c>
      <c r="BZ315" s="55" t="e">
        <f t="shared" si="257"/>
        <v>#N/A</v>
      </c>
      <c r="CA315" s="55" t="e">
        <f t="shared" si="258"/>
        <v>#N/A</v>
      </c>
      <c r="CB315" s="55" t="e">
        <f t="shared" si="259"/>
        <v>#N/A</v>
      </c>
      <c r="CC315" s="55" t="e">
        <f t="shared" si="260"/>
        <v>#N/A</v>
      </c>
      <c r="CD315" s="55" t="e">
        <f t="shared" si="261"/>
        <v>#N/A</v>
      </c>
      <c r="CF315" s="55" t="e">
        <f t="shared" si="262"/>
        <v>#N/A</v>
      </c>
      <c r="CG315" s="55" t="e">
        <f t="shared" si="263"/>
        <v>#N/A</v>
      </c>
      <c r="CH315" s="55" t="e">
        <f t="shared" si="264"/>
        <v>#N/A</v>
      </c>
      <c r="CI315" s="55" t="e">
        <f t="shared" si="265"/>
        <v>#N/A</v>
      </c>
      <c r="CJ315" s="55" t="e">
        <f t="shared" si="266"/>
        <v>#N/A</v>
      </c>
      <c r="CL315" s="55" t="str">
        <f t="shared" si="267"/>
        <v>79MS</v>
      </c>
      <c r="CM315" s="58">
        <f t="shared" si="268"/>
        <v>1.2496271945536248E-5</v>
      </c>
      <c r="CN315" s="58">
        <f t="shared" si="269"/>
        <v>1.4847184159682902E-5</v>
      </c>
      <c r="CO315" s="58">
        <f t="shared" si="270"/>
        <v>1.0881727147732888E-5</v>
      </c>
      <c r="CP315" s="58">
        <f t="shared" si="271"/>
        <v>1.0599813642026407E-5</v>
      </c>
      <c r="CQ315" s="58">
        <f t="shared" si="272"/>
        <v>1.190708054544635E-5</v>
      </c>
      <c r="CR315" s="5">
        <f t="shared" si="301"/>
        <v>1.1691464259416222</v>
      </c>
      <c r="CS315" s="5">
        <f t="shared" si="302"/>
        <v>1.1525716085872304</v>
      </c>
      <c r="CT315" s="5">
        <f t="shared" si="303"/>
        <v>1.0507351850216136</v>
      </c>
      <c r="CU315" s="5">
        <f t="shared" si="304"/>
        <v>1.1217819013231791</v>
      </c>
      <c r="CV315" s="5">
        <f t="shared" si="305"/>
        <v>1.0787064023032875</v>
      </c>
    </row>
    <row r="316" spans="1:100" x14ac:dyDescent="0.25">
      <c r="A316" s="174" t="str">
        <f t="shared" si="273"/>
        <v>NNNN</v>
      </c>
      <c r="B316" s="174" t="str">
        <f t="shared" si="274"/>
        <v>NNNN</v>
      </c>
      <c r="C316" s="29" t="str">
        <f t="shared" si="275"/>
        <v>NN</v>
      </c>
      <c r="D316" s="29" t="str">
        <f t="shared" si="276"/>
        <v>N</v>
      </c>
      <c r="E316" s="29" t="str">
        <f t="shared" si="251"/>
        <v>N</v>
      </c>
      <c r="F316" s="175" t="s">
        <v>5</v>
      </c>
      <c r="G316" s="175" t="s">
        <v>7</v>
      </c>
      <c r="H316" s="175" t="s">
        <v>8</v>
      </c>
      <c r="I316" s="176">
        <v>5</v>
      </c>
      <c r="J316" s="175" t="s">
        <v>5</v>
      </c>
      <c r="K316" s="175" t="s">
        <v>5</v>
      </c>
      <c r="L316" s="176">
        <v>978</v>
      </c>
      <c r="M316" s="176">
        <v>476</v>
      </c>
      <c r="N316" s="176">
        <v>775</v>
      </c>
      <c r="O316" s="176">
        <v>726</v>
      </c>
      <c r="P316" s="176">
        <v>951</v>
      </c>
      <c r="Q316" s="1"/>
      <c r="R316" s="13" t="s">
        <v>179</v>
      </c>
      <c r="S316" s="35">
        <v>9295</v>
      </c>
      <c r="T316" s="35">
        <v>3509</v>
      </c>
      <c r="U316" s="35">
        <v>7561</v>
      </c>
      <c r="V316" s="35">
        <v>7434</v>
      </c>
      <c r="W316" s="35">
        <v>8960</v>
      </c>
      <c r="X316" s="35"/>
      <c r="Y316" s="53">
        <f t="shared" si="277"/>
        <v>7</v>
      </c>
      <c r="Z316" s="52" t="str">
        <f t="shared" si="278"/>
        <v>FM</v>
      </c>
      <c r="AA316" s="52" t="str">
        <f t="shared" si="279"/>
        <v>FM</v>
      </c>
      <c r="AB316" s="1"/>
      <c r="AC316" s="128">
        <f t="shared" si="280"/>
        <v>2.581174394083543E-3</v>
      </c>
      <c r="AD316" s="128">
        <f t="shared" si="281"/>
        <v>1.6806054585912034E-3</v>
      </c>
      <c r="AE316" s="128">
        <f t="shared" si="282"/>
        <v>2.4199040871767169E-3</v>
      </c>
      <c r="AF316" s="128">
        <f t="shared" si="283"/>
        <v>2.4624692067132595E-3</v>
      </c>
      <c r="AG316" s="128">
        <f t="shared" si="284"/>
        <v>2.5401771830285548E-3</v>
      </c>
      <c r="AI316" s="129">
        <f t="shared" si="310"/>
        <v>1.2450000000000001</v>
      </c>
      <c r="AJ316" s="51">
        <f t="shared" si="310"/>
        <v>1.151</v>
      </c>
      <c r="AK316" s="48">
        <f t="shared" si="310"/>
        <v>1.1419999999999999</v>
      </c>
      <c r="AL316" s="51">
        <f t="shared" si="310"/>
        <v>1.19</v>
      </c>
      <c r="AM316" s="49">
        <f t="shared" si="310"/>
        <v>1.123</v>
      </c>
      <c r="AN316" s="15"/>
      <c r="AO316" s="106">
        <f t="shared" si="252"/>
        <v>1.1533972268599999</v>
      </c>
      <c r="AP316" s="106">
        <f t="shared" si="253"/>
        <v>1.0767937674382324</v>
      </c>
      <c r="AQ316" s="106">
        <f t="shared" si="254"/>
        <v>1.0771450460454959</v>
      </c>
      <c r="AR316" s="106">
        <f t="shared" si="255"/>
        <v>1.1217819013231791</v>
      </c>
      <c r="AS316" s="106">
        <f t="shared" si="256"/>
        <v>1.068242759952903</v>
      </c>
      <c r="AT316" s="15"/>
      <c r="AU316" s="106">
        <f t="shared" si="291"/>
        <v>0.1533972268599999</v>
      </c>
      <c r="AV316" s="106">
        <f t="shared" si="292"/>
        <v>7.6793767438232408E-2</v>
      </c>
      <c r="AW316" s="106">
        <f t="shared" si="293"/>
        <v>7.714504604549588E-2</v>
      </c>
      <c r="AX316" s="106">
        <f t="shared" si="294"/>
        <v>0.12178190132317912</v>
      </c>
      <c r="AY316" s="106">
        <f t="shared" si="295"/>
        <v>6.8242759952902965E-2</v>
      </c>
      <c r="AZ316" s="15"/>
      <c r="BA316" s="106">
        <f t="shared" si="285"/>
        <v>0.1533972268599999</v>
      </c>
      <c r="BB316" s="106">
        <f t="shared" si="286"/>
        <v>7.6793767438232408E-2</v>
      </c>
      <c r="BC316" s="106">
        <f t="shared" si="287"/>
        <v>7.714504604549588E-2</v>
      </c>
      <c r="BD316" s="107">
        <f t="shared" si="288"/>
        <v>0.12178190132317912</v>
      </c>
      <c r="BE316" s="106">
        <f t="shared" si="289"/>
        <v>6.8242759952902965E-2</v>
      </c>
      <c r="BF316" s="109"/>
      <c r="BG316" s="223" t="str">
        <f t="shared" si="290"/>
        <v>7FM</v>
      </c>
      <c r="BH316" s="106">
        <f t="shared" si="296"/>
        <v>1.1533972268599999</v>
      </c>
      <c r="BI316" s="106">
        <f t="shared" si="297"/>
        <v>1.0767937674382324</v>
      </c>
      <c r="BJ316" s="106">
        <f t="shared" si="298"/>
        <v>1.0771450460454959</v>
      </c>
      <c r="BK316" s="106">
        <f t="shared" si="299"/>
        <v>1.1217819013231791</v>
      </c>
      <c r="BL316" s="106">
        <f t="shared" si="300"/>
        <v>1.068242759952903</v>
      </c>
      <c r="BM316" s="109"/>
      <c r="BN316" s="15">
        <f>IF($Z316="NN",VLOOKUP("N",ylfactors,MATCH(BN$7,'Proposed Factors'!$J$3:$P$3,0),FALSE),IF('Query Result 1'!$Y316&lt;49,VLOOKUP("YA",ylfactors,MATCH(BN$7,'Proposed Factors'!$J$3:$P$3,0),FALSE),VLOOKUP("YB",ylfactors,MATCH(BN$7,'Proposed Factors'!$J$3:$P$3,0),FALSE)))</f>
        <v>1</v>
      </c>
      <c r="BO316" s="15">
        <f>IF($Z316="NN",VLOOKUP("N",ylfactors,MATCH(BO$7,'Proposed Factors'!$J$3:$P$3,0),FALSE),IF('Query Result 1'!$Y316&lt;49,VLOOKUP("YA",ylfactors,MATCH(BO$7,'Proposed Factors'!$J$3:$P$3,0),FALSE),VLOOKUP("YB",ylfactors,MATCH(BO$7,'Proposed Factors'!$J$3:$P$3,0),FALSE)))</f>
        <v>1</v>
      </c>
      <c r="BP316" s="15">
        <f>IF($Z316="NN",VLOOKUP("N",ylfactors,MATCH(BP$7,'Proposed Factors'!$J$3:$P$3,0),FALSE),IF('Query Result 1'!$Y316&lt;49,VLOOKUP("YA",ylfactors,MATCH(BP$7,'Proposed Factors'!$J$3:$P$3,0),FALSE),VLOOKUP("YB",ylfactors,MATCH(BP$7,'Proposed Factors'!$J$3:$P$3,0),FALSE)))</f>
        <v>1</v>
      </c>
      <c r="BQ316" s="15">
        <f>IF($Z316="NN",VLOOKUP("N",ylfactors,MATCH(BQ$7,'Proposed Factors'!$J$3:$P$3,0),FALSE),IF('Query Result 1'!$Y316&lt;49,VLOOKUP("YA",ylfactors,MATCH(BQ$7,'Proposed Factors'!$J$3:$P$3,0),FALSE),VLOOKUP("YB",ylfactors,MATCH(BQ$7,'Proposed Factors'!$J$3:$P$3,0),FALSE)))</f>
        <v>1</v>
      </c>
      <c r="BR316" s="15">
        <f>IF($Z316="NN",VLOOKUP("N",ylfactors,MATCH(BR$7,'Proposed Factors'!$J$3:$P$3,0),FALSE),IF('Query Result 1'!$Y316&lt;49,VLOOKUP("YA",ylfactors,MATCH(BR$7,'Proposed Factors'!$J$3:$P$3,0),FALSE),VLOOKUP("YB",ylfactors,MATCH(BR$7,'Proposed Factors'!$J$3:$P$3,0),FALSE)))</f>
        <v>1</v>
      </c>
      <c r="BS316" s="15"/>
      <c r="BT316" s="15" t="e">
        <f>IF($AA316="NN",1,IF($AA316="YY",VLOOKUP("YY",gsdfactors,MATCH(BT$7,'Proposed Factors'!$J$11:$P$11,0),FALSE),VLOOKUP(CONCATENATE($Z316,$AA316),gsdfactors,MATCH(BT$7,'Proposed Factors'!$J$11:$P$11,0),FALSE)))</f>
        <v>#N/A</v>
      </c>
      <c r="BU316" s="15" t="e">
        <f>IF($AA316="NN",1,IF($AA316="YY",VLOOKUP("YY",gsdfactors,MATCH(BU$7,'Proposed Factors'!$J$11:$P$11,0),FALSE),VLOOKUP(CONCATENATE($Z316,$AA316),gsdfactors,MATCH(BU$7,'Proposed Factors'!$J$11:$P$11,0),FALSE)))</f>
        <v>#N/A</v>
      </c>
      <c r="BV316" s="15" t="e">
        <f>IF($AA316="NN",1,IF($AA316="YY",VLOOKUP("YY",gsdfactors,MATCH(BV$7,'Proposed Factors'!$J$11:$P$11,0),FALSE),VLOOKUP(CONCATENATE($Z316,$AA316),gsdfactors,MATCH(BV$7,'Proposed Factors'!$J$11:$P$11,0),FALSE)))</f>
        <v>#N/A</v>
      </c>
      <c r="BW316" s="15" t="e">
        <f>IF($AA316="NN",1,IF($AA316="YY",VLOOKUP("YY",gsdfactors,MATCH(BW$7,'Proposed Factors'!$J$11:$P$11,0),FALSE),VLOOKUP(CONCATENATE($Z316,$AA316),gsdfactors,MATCH(BW$7,'Proposed Factors'!$J$11:$P$11,0),FALSE)))</f>
        <v>#N/A</v>
      </c>
      <c r="BX316" s="15" t="e">
        <f>IF($AA316="NN",1,IF($AA316="YY",VLOOKUP("YY",gsdfactors,MATCH(BX$7,'Proposed Factors'!$J$11:$P$11,0),FALSE),VLOOKUP(CONCATENATE($Z316,$AA316),gsdfactors,MATCH(BX$7,'Proposed Factors'!$J$11:$P$11,0),FALSE)))</f>
        <v>#N/A</v>
      </c>
      <c r="BZ316" s="55" t="e">
        <f t="shared" si="257"/>
        <v>#N/A</v>
      </c>
      <c r="CA316" s="55" t="e">
        <f t="shared" si="258"/>
        <v>#N/A</v>
      </c>
      <c r="CB316" s="55" t="e">
        <f t="shared" si="259"/>
        <v>#N/A</v>
      </c>
      <c r="CC316" s="55" t="e">
        <f t="shared" si="260"/>
        <v>#N/A</v>
      </c>
      <c r="CD316" s="55" t="e">
        <f t="shared" si="261"/>
        <v>#N/A</v>
      </c>
      <c r="CF316" s="55" t="e">
        <f t="shared" si="262"/>
        <v>#N/A</v>
      </c>
      <c r="CG316" s="55" t="e">
        <f t="shared" si="263"/>
        <v>#N/A</v>
      </c>
      <c r="CH316" s="55" t="e">
        <f t="shared" si="264"/>
        <v>#N/A</v>
      </c>
      <c r="CI316" s="55" t="e">
        <f t="shared" si="265"/>
        <v>#N/A</v>
      </c>
      <c r="CJ316" s="55" t="e">
        <f t="shared" si="266"/>
        <v>#N/A</v>
      </c>
      <c r="CL316" s="55" t="str">
        <f t="shared" si="267"/>
        <v>7FM</v>
      </c>
      <c r="CM316" s="58">
        <f t="shared" si="268"/>
        <v>2.581174394083543E-3</v>
      </c>
      <c r="CN316" s="58">
        <f t="shared" si="269"/>
        <v>1.6806054585912034E-3</v>
      </c>
      <c r="CO316" s="58">
        <f t="shared" si="270"/>
        <v>2.4199040871767169E-3</v>
      </c>
      <c r="CP316" s="58">
        <f t="shared" si="271"/>
        <v>2.4624692067132595E-3</v>
      </c>
      <c r="CQ316" s="58">
        <f t="shared" si="272"/>
        <v>2.5401771830285548E-3</v>
      </c>
      <c r="CR316" s="5">
        <f t="shared" si="301"/>
        <v>1.1533972268599999</v>
      </c>
      <c r="CS316" s="5">
        <f t="shared" si="302"/>
        <v>1.0767937674382324</v>
      </c>
      <c r="CT316" s="5">
        <f t="shared" si="303"/>
        <v>1.0771450460454959</v>
      </c>
      <c r="CU316" s="5">
        <f t="shared" si="304"/>
        <v>1.1217819013231791</v>
      </c>
      <c r="CV316" s="5">
        <f t="shared" si="305"/>
        <v>1.068242759952903</v>
      </c>
    </row>
    <row r="317" spans="1:100" x14ac:dyDescent="0.25">
      <c r="A317" s="174" t="str">
        <f t="shared" si="273"/>
        <v>NNNN</v>
      </c>
      <c r="B317" s="174" t="str">
        <f t="shared" si="274"/>
        <v>NNNN</v>
      </c>
      <c r="C317" s="29" t="str">
        <f t="shared" si="275"/>
        <v>NN</v>
      </c>
      <c r="D317" s="29" t="str">
        <f t="shared" si="276"/>
        <v>N</v>
      </c>
      <c r="E317" s="29" t="str">
        <f t="shared" si="251"/>
        <v>N</v>
      </c>
      <c r="F317" s="175" t="s">
        <v>5</v>
      </c>
      <c r="G317" s="175" t="s">
        <v>7</v>
      </c>
      <c r="H317" s="175" t="s">
        <v>8</v>
      </c>
      <c r="I317" s="176">
        <v>6</v>
      </c>
      <c r="J317" s="175" t="s">
        <v>5</v>
      </c>
      <c r="K317" s="175" t="s">
        <v>5</v>
      </c>
      <c r="L317" s="176">
        <v>1119</v>
      </c>
      <c r="M317" s="176">
        <v>540</v>
      </c>
      <c r="N317" s="176">
        <v>862</v>
      </c>
      <c r="O317" s="176">
        <v>813</v>
      </c>
      <c r="P317" s="176">
        <v>1095</v>
      </c>
      <c r="Q317" s="1"/>
      <c r="R317" s="13" t="s">
        <v>263</v>
      </c>
      <c r="S317" s="35">
        <v>16154</v>
      </c>
      <c r="T317" s="35">
        <v>8944</v>
      </c>
      <c r="U317" s="35">
        <v>13650</v>
      </c>
      <c r="V317" s="35">
        <v>13274</v>
      </c>
      <c r="W317" s="35">
        <v>15881</v>
      </c>
      <c r="X317" s="35"/>
      <c r="Y317" s="53">
        <f t="shared" si="277"/>
        <v>7</v>
      </c>
      <c r="Z317" s="52" t="str">
        <f t="shared" si="278"/>
        <v>FS</v>
      </c>
      <c r="AA317" s="52" t="str">
        <f t="shared" si="279"/>
        <v>FS</v>
      </c>
      <c r="AB317" s="1"/>
      <c r="AC317" s="128">
        <f t="shared" si="280"/>
        <v>4.4858839335153904E-3</v>
      </c>
      <c r="AD317" s="128">
        <f t="shared" si="281"/>
        <v>4.2836521007807707E-3</v>
      </c>
      <c r="AE317" s="128">
        <f t="shared" si="282"/>
        <v>4.3686933990162921E-3</v>
      </c>
      <c r="AF317" s="128">
        <f t="shared" si="283"/>
        <v>4.3969351963830785E-3</v>
      </c>
      <c r="AG317" s="128">
        <f t="shared" si="284"/>
        <v>4.5022939557674635E-3</v>
      </c>
      <c r="AI317" s="129">
        <f t="shared" si="310"/>
        <v>1.27</v>
      </c>
      <c r="AJ317" s="51">
        <f t="shared" si="310"/>
        <v>1.2</v>
      </c>
      <c r="AK317" s="48">
        <f t="shared" si="310"/>
        <v>1.1459999999999999</v>
      </c>
      <c r="AL317" s="51">
        <f t="shared" si="310"/>
        <v>1.2849999999999999</v>
      </c>
      <c r="AM317" s="49">
        <f t="shared" si="310"/>
        <v>1.1399999999999999</v>
      </c>
      <c r="AN317" s="15"/>
      <c r="AO317" s="106">
        <f t="shared" si="252"/>
        <v>1.1765578137447388</v>
      </c>
      <c r="AP317" s="106">
        <f t="shared" si="253"/>
        <v>1.1226346836888608</v>
      </c>
      <c r="AQ317" s="106">
        <f t="shared" si="254"/>
        <v>1.080917883334622</v>
      </c>
      <c r="AR317" s="106">
        <f t="shared" si="255"/>
        <v>1.2113359186557018</v>
      </c>
      <c r="AS317" s="106">
        <f t="shared" si="256"/>
        <v>1.0844138435853155</v>
      </c>
      <c r="AT317" s="15"/>
      <c r="AU317" s="106">
        <f t="shared" si="291"/>
        <v>0.17655781374473878</v>
      </c>
      <c r="AV317" s="106">
        <f t="shared" si="292"/>
        <v>0.12263468368886077</v>
      </c>
      <c r="AW317" s="106">
        <f t="shared" si="293"/>
        <v>8.0917883334622021E-2</v>
      </c>
      <c r="AX317" s="106">
        <f t="shared" si="294"/>
        <v>0.21133591865570178</v>
      </c>
      <c r="AY317" s="106">
        <f t="shared" si="295"/>
        <v>8.4413843585315451E-2</v>
      </c>
      <c r="AZ317" s="15"/>
      <c r="BA317" s="106">
        <f t="shared" si="285"/>
        <v>0.17655781374473878</v>
      </c>
      <c r="BB317" s="106">
        <f t="shared" si="286"/>
        <v>0.12263468368886077</v>
      </c>
      <c r="BC317" s="106">
        <f t="shared" si="287"/>
        <v>8.0917883334622021E-2</v>
      </c>
      <c r="BD317" s="107">
        <f t="shared" si="288"/>
        <v>0.21133591865570178</v>
      </c>
      <c r="BE317" s="106">
        <f t="shared" si="289"/>
        <v>8.4413843585315451E-2</v>
      </c>
      <c r="BF317" s="109"/>
      <c r="BG317" s="223" t="str">
        <f t="shared" si="290"/>
        <v>7FS</v>
      </c>
      <c r="BH317" s="106">
        <f t="shared" si="296"/>
        <v>1.1765578137447388</v>
      </c>
      <c r="BI317" s="106">
        <f t="shared" si="297"/>
        <v>1.1226346836888608</v>
      </c>
      <c r="BJ317" s="106">
        <f t="shared" si="298"/>
        <v>1.080917883334622</v>
      </c>
      <c r="BK317" s="106">
        <f t="shared" si="299"/>
        <v>1.2113359186557018</v>
      </c>
      <c r="BL317" s="106">
        <f t="shared" si="300"/>
        <v>1.0844138435853155</v>
      </c>
      <c r="BM317" s="109"/>
      <c r="BN317" s="15">
        <f>IF($Z317="NN",VLOOKUP("N",ylfactors,MATCH(BN$7,'Proposed Factors'!$J$3:$P$3,0),FALSE),IF('Query Result 1'!$Y317&lt;49,VLOOKUP("YA",ylfactors,MATCH(BN$7,'Proposed Factors'!$J$3:$P$3,0),FALSE),VLOOKUP("YB",ylfactors,MATCH(BN$7,'Proposed Factors'!$J$3:$P$3,0),FALSE)))</f>
        <v>1</v>
      </c>
      <c r="BO317" s="15">
        <f>IF($Z317="NN",VLOOKUP("N",ylfactors,MATCH(BO$7,'Proposed Factors'!$J$3:$P$3,0),FALSE),IF('Query Result 1'!$Y317&lt;49,VLOOKUP("YA",ylfactors,MATCH(BO$7,'Proposed Factors'!$J$3:$P$3,0),FALSE),VLOOKUP("YB",ylfactors,MATCH(BO$7,'Proposed Factors'!$J$3:$P$3,0),FALSE)))</f>
        <v>1</v>
      </c>
      <c r="BP317" s="15">
        <f>IF($Z317="NN",VLOOKUP("N",ylfactors,MATCH(BP$7,'Proposed Factors'!$J$3:$P$3,0),FALSE),IF('Query Result 1'!$Y317&lt;49,VLOOKUP("YA",ylfactors,MATCH(BP$7,'Proposed Factors'!$J$3:$P$3,0),FALSE),VLOOKUP("YB",ylfactors,MATCH(BP$7,'Proposed Factors'!$J$3:$P$3,0),FALSE)))</f>
        <v>1</v>
      </c>
      <c r="BQ317" s="15">
        <f>IF($Z317="NN",VLOOKUP("N",ylfactors,MATCH(BQ$7,'Proposed Factors'!$J$3:$P$3,0),FALSE),IF('Query Result 1'!$Y317&lt;49,VLOOKUP("YA",ylfactors,MATCH(BQ$7,'Proposed Factors'!$J$3:$P$3,0),FALSE),VLOOKUP("YB",ylfactors,MATCH(BQ$7,'Proposed Factors'!$J$3:$P$3,0),FALSE)))</f>
        <v>1</v>
      </c>
      <c r="BR317" s="15">
        <f>IF($Z317="NN",VLOOKUP("N",ylfactors,MATCH(BR$7,'Proposed Factors'!$J$3:$P$3,0),FALSE),IF('Query Result 1'!$Y317&lt;49,VLOOKUP("YA",ylfactors,MATCH(BR$7,'Proposed Factors'!$J$3:$P$3,0),FALSE),VLOOKUP("YB",ylfactors,MATCH(BR$7,'Proposed Factors'!$J$3:$P$3,0),FALSE)))</f>
        <v>1</v>
      </c>
      <c r="BS317" s="15"/>
      <c r="BT317" s="15" t="e">
        <f>IF($AA317="NN",1,IF($AA317="YY",VLOOKUP("YY",gsdfactors,MATCH(BT$7,'Proposed Factors'!$J$11:$P$11,0),FALSE),VLOOKUP(CONCATENATE($Z317,$AA317),gsdfactors,MATCH(BT$7,'Proposed Factors'!$J$11:$P$11,0),FALSE)))</f>
        <v>#N/A</v>
      </c>
      <c r="BU317" s="15" t="e">
        <f>IF($AA317="NN",1,IF($AA317="YY",VLOOKUP("YY",gsdfactors,MATCH(BU$7,'Proposed Factors'!$J$11:$P$11,0),FALSE),VLOOKUP(CONCATENATE($Z317,$AA317),gsdfactors,MATCH(BU$7,'Proposed Factors'!$J$11:$P$11,0),FALSE)))</f>
        <v>#N/A</v>
      </c>
      <c r="BV317" s="15" t="e">
        <f>IF($AA317="NN",1,IF($AA317="YY",VLOOKUP("YY",gsdfactors,MATCH(BV$7,'Proposed Factors'!$J$11:$P$11,0),FALSE),VLOOKUP(CONCATENATE($Z317,$AA317),gsdfactors,MATCH(BV$7,'Proposed Factors'!$J$11:$P$11,0),FALSE)))</f>
        <v>#N/A</v>
      </c>
      <c r="BW317" s="15" t="e">
        <f>IF($AA317="NN",1,IF($AA317="YY",VLOOKUP("YY",gsdfactors,MATCH(BW$7,'Proposed Factors'!$J$11:$P$11,0),FALSE),VLOOKUP(CONCATENATE($Z317,$AA317),gsdfactors,MATCH(BW$7,'Proposed Factors'!$J$11:$P$11,0),FALSE)))</f>
        <v>#N/A</v>
      </c>
      <c r="BX317" s="15" t="e">
        <f>IF($AA317="NN",1,IF($AA317="YY",VLOOKUP("YY",gsdfactors,MATCH(BX$7,'Proposed Factors'!$J$11:$P$11,0),FALSE),VLOOKUP(CONCATENATE($Z317,$AA317),gsdfactors,MATCH(BX$7,'Proposed Factors'!$J$11:$P$11,0),FALSE)))</f>
        <v>#N/A</v>
      </c>
      <c r="BZ317" s="55" t="e">
        <f t="shared" si="257"/>
        <v>#N/A</v>
      </c>
      <c r="CA317" s="55" t="e">
        <f t="shared" si="258"/>
        <v>#N/A</v>
      </c>
      <c r="CB317" s="55" t="e">
        <f t="shared" si="259"/>
        <v>#N/A</v>
      </c>
      <c r="CC317" s="55" t="e">
        <f t="shared" si="260"/>
        <v>#N/A</v>
      </c>
      <c r="CD317" s="55" t="e">
        <f t="shared" si="261"/>
        <v>#N/A</v>
      </c>
      <c r="CF317" s="55" t="e">
        <f t="shared" si="262"/>
        <v>#N/A</v>
      </c>
      <c r="CG317" s="55" t="e">
        <f t="shared" si="263"/>
        <v>#N/A</v>
      </c>
      <c r="CH317" s="55" t="e">
        <f t="shared" si="264"/>
        <v>#N/A</v>
      </c>
      <c r="CI317" s="55" t="e">
        <f t="shared" si="265"/>
        <v>#N/A</v>
      </c>
      <c r="CJ317" s="55" t="e">
        <f t="shared" si="266"/>
        <v>#N/A</v>
      </c>
      <c r="CL317" s="55" t="str">
        <f t="shared" si="267"/>
        <v>7FS</v>
      </c>
      <c r="CM317" s="58">
        <f t="shared" si="268"/>
        <v>4.4858839335153904E-3</v>
      </c>
      <c r="CN317" s="58">
        <f t="shared" si="269"/>
        <v>4.2836521007807707E-3</v>
      </c>
      <c r="CO317" s="58">
        <f t="shared" si="270"/>
        <v>4.3686933990162921E-3</v>
      </c>
      <c r="CP317" s="58">
        <f t="shared" si="271"/>
        <v>4.3969351963830785E-3</v>
      </c>
      <c r="CQ317" s="58">
        <f t="shared" si="272"/>
        <v>4.5022939557674635E-3</v>
      </c>
      <c r="CR317" s="5">
        <f t="shared" si="301"/>
        <v>1.1765578137447388</v>
      </c>
      <c r="CS317" s="5">
        <f t="shared" si="302"/>
        <v>1.1226346836888608</v>
      </c>
      <c r="CT317" s="5">
        <f t="shared" si="303"/>
        <v>1.080917883334622</v>
      </c>
      <c r="CU317" s="5">
        <f t="shared" si="304"/>
        <v>1.2113359186557018</v>
      </c>
      <c r="CV317" s="5">
        <f t="shared" si="305"/>
        <v>1.0844138435853155</v>
      </c>
    </row>
    <row r="318" spans="1:100" x14ac:dyDescent="0.25">
      <c r="A318" s="174" t="str">
        <f t="shared" si="273"/>
        <v>NNNN</v>
      </c>
      <c r="B318" s="174" t="str">
        <f t="shared" si="274"/>
        <v>NNNN</v>
      </c>
      <c r="C318" s="29" t="str">
        <f t="shared" si="275"/>
        <v>NN</v>
      </c>
      <c r="D318" s="29" t="str">
        <f t="shared" si="276"/>
        <v>N</v>
      </c>
      <c r="E318" s="29" t="str">
        <f t="shared" si="251"/>
        <v>N</v>
      </c>
      <c r="F318" s="175" t="s">
        <v>5</v>
      </c>
      <c r="G318" s="175" t="s">
        <v>7</v>
      </c>
      <c r="H318" s="175" t="s">
        <v>8</v>
      </c>
      <c r="I318" s="176">
        <v>7</v>
      </c>
      <c r="J318" s="175" t="s">
        <v>5</v>
      </c>
      <c r="K318" s="175" t="s">
        <v>5</v>
      </c>
      <c r="L318" s="176">
        <v>1403</v>
      </c>
      <c r="M318" s="176">
        <v>634</v>
      </c>
      <c r="N318" s="176">
        <v>1126</v>
      </c>
      <c r="O318" s="176">
        <v>1064</v>
      </c>
      <c r="P318" s="176">
        <v>1372</v>
      </c>
      <c r="Q318" s="1"/>
      <c r="R318" s="13" t="s">
        <v>347</v>
      </c>
      <c r="S318" s="35">
        <v>5318</v>
      </c>
      <c r="T318" s="35">
        <v>1728</v>
      </c>
      <c r="U318" s="35">
        <v>3937</v>
      </c>
      <c r="V318" s="35">
        <v>3822</v>
      </c>
      <c r="W318" s="35">
        <v>5033</v>
      </c>
      <c r="X318" s="35"/>
      <c r="Y318" s="53">
        <f t="shared" si="277"/>
        <v>7</v>
      </c>
      <c r="Z318" s="52" t="str">
        <f t="shared" si="278"/>
        <v>MM</v>
      </c>
      <c r="AA318" s="52" t="str">
        <f t="shared" si="279"/>
        <v>MM</v>
      </c>
      <c r="AB318" s="1"/>
      <c r="AC318" s="128">
        <f t="shared" si="280"/>
        <v>1.4767816490302615E-3</v>
      </c>
      <c r="AD318" s="128">
        <f t="shared" si="281"/>
        <v>8.2761078154619538E-4</v>
      </c>
      <c r="AE318" s="128">
        <f t="shared" si="282"/>
        <v>1.2600399935477759E-3</v>
      </c>
      <c r="AF318" s="128">
        <f t="shared" si="283"/>
        <v>1.2660152418695289E-3</v>
      </c>
      <c r="AG318" s="128">
        <f t="shared" si="284"/>
        <v>1.4268651520293208E-3</v>
      </c>
      <c r="AI318" s="129">
        <f t="shared" ref="AI318:AM327" si="311">IFERROR(IF($Z318="NN",VLOOKUP(CONCATENATE(AI$7,"NNXXX"),bdfactors,8,FALSE),VLOOKUP(CONCATENATE(AI$7,$Y318,$Z318),bdfactors,8,FALSE)),VLOOKUP(CONCATENATE(AI$7,$Y318,"XX"),bdfactors,8,FALSE))</f>
        <v>1.262</v>
      </c>
      <c r="AJ318" s="51">
        <f t="shared" si="311"/>
        <v>1.2110000000000001</v>
      </c>
      <c r="AK318" s="48">
        <f t="shared" si="311"/>
        <v>1.22</v>
      </c>
      <c r="AL318" s="51">
        <f t="shared" si="311"/>
        <v>1.3049999999999999</v>
      </c>
      <c r="AM318" s="49">
        <f t="shared" si="311"/>
        <v>1.143</v>
      </c>
      <c r="AN318" s="15"/>
      <c r="AO318" s="106">
        <f t="shared" si="252"/>
        <v>1.1691464259416222</v>
      </c>
      <c r="AP318" s="106">
        <f t="shared" si="253"/>
        <v>1.1329255016226754</v>
      </c>
      <c r="AQ318" s="106">
        <f t="shared" si="254"/>
        <v>1.1507153731834545</v>
      </c>
      <c r="AR318" s="106">
        <f t="shared" si="255"/>
        <v>1.2301893959888646</v>
      </c>
      <c r="AS318" s="106">
        <f t="shared" si="256"/>
        <v>1.0872675642263296</v>
      </c>
      <c r="AT318" s="15"/>
      <c r="AU318" s="106">
        <f t="shared" si="291"/>
        <v>0.16914642594162221</v>
      </c>
      <c r="AV318" s="106">
        <f t="shared" si="292"/>
        <v>0.13292550162267536</v>
      </c>
      <c r="AW318" s="106">
        <f t="shared" si="293"/>
        <v>0.15071537318345452</v>
      </c>
      <c r="AX318" s="106">
        <f t="shared" si="294"/>
        <v>0.23018939598886456</v>
      </c>
      <c r="AY318" s="106">
        <f t="shared" si="295"/>
        <v>8.7267564226329641E-2</v>
      </c>
      <c r="AZ318" s="15"/>
      <c r="BA318" s="106">
        <f t="shared" si="285"/>
        <v>0.16914642594162221</v>
      </c>
      <c r="BB318" s="106">
        <f t="shared" si="286"/>
        <v>0.13292550162267536</v>
      </c>
      <c r="BC318" s="106">
        <f t="shared" si="287"/>
        <v>0.15071537318345452</v>
      </c>
      <c r="BD318" s="107">
        <f t="shared" si="288"/>
        <v>0.23018939598886456</v>
      </c>
      <c r="BE318" s="106">
        <f t="shared" si="289"/>
        <v>8.7267564226329641E-2</v>
      </c>
      <c r="BF318" s="109"/>
      <c r="BG318" s="223" t="str">
        <f t="shared" si="290"/>
        <v>7MM</v>
      </c>
      <c r="BH318" s="106">
        <f t="shared" si="296"/>
        <v>1.1691464259416222</v>
      </c>
      <c r="BI318" s="106">
        <f t="shared" si="297"/>
        <v>1.1329255016226754</v>
      </c>
      <c r="BJ318" s="106">
        <f t="shared" si="298"/>
        <v>1.1507153731834545</v>
      </c>
      <c r="BK318" s="106">
        <f t="shared" si="299"/>
        <v>1.2301893959888646</v>
      </c>
      <c r="BL318" s="106">
        <f t="shared" si="300"/>
        <v>1.0872675642263296</v>
      </c>
      <c r="BM318" s="109"/>
      <c r="BN318" s="15">
        <f>IF($Z318="NN",VLOOKUP("N",ylfactors,MATCH(BN$7,'Proposed Factors'!$J$3:$P$3,0),FALSE),IF('Query Result 1'!$Y318&lt;49,VLOOKUP("YA",ylfactors,MATCH(BN$7,'Proposed Factors'!$J$3:$P$3,0),FALSE),VLOOKUP("YB",ylfactors,MATCH(BN$7,'Proposed Factors'!$J$3:$P$3,0),FALSE)))</f>
        <v>1</v>
      </c>
      <c r="BO318" s="15">
        <f>IF($Z318="NN",VLOOKUP("N",ylfactors,MATCH(BO$7,'Proposed Factors'!$J$3:$P$3,0),FALSE),IF('Query Result 1'!$Y318&lt;49,VLOOKUP("YA",ylfactors,MATCH(BO$7,'Proposed Factors'!$J$3:$P$3,0),FALSE),VLOOKUP("YB",ylfactors,MATCH(BO$7,'Proposed Factors'!$J$3:$P$3,0),FALSE)))</f>
        <v>1</v>
      </c>
      <c r="BP318" s="15">
        <f>IF($Z318="NN",VLOOKUP("N",ylfactors,MATCH(BP$7,'Proposed Factors'!$J$3:$P$3,0),FALSE),IF('Query Result 1'!$Y318&lt;49,VLOOKUP("YA",ylfactors,MATCH(BP$7,'Proposed Factors'!$J$3:$P$3,0),FALSE),VLOOKUP("YB",ylfactors,MATCH(BP$7,'Proposed Factors'!$J$3:$P$3,0),FALSE)))</f>
        <v>1</v>
      </c>
      <c r="BQ318" s="15">
        <f>IF($Z318="NN",VLOOKUP("N",ylfactors,MATCH(BQ$7,'Proposed Factors'!$J$3:$P$3,0),FALSE),IF('Query Result 1'!$Y318&lt;49,VLOOKUP("YA",ylfactors,MATCH(BQ$7,'Proposed Factors'!$J$3:$P$3,0),FALSE),VLOOKUP("YB",ylfactors,MATCH(BQ$7,'Proposed Factors'!$J$3:$P$3,0),FALSE)))</f>
        <v>1</v>
      </c>
      <c r="BR318" s="15">
        <f>IF($Z318="NN",VLOOKUP("N",ylfactors,MATCH(BR$7,'Proposed Factors'!$J$3:$P$3,0),FALSE),IF('Query Result 1'!$Y318&lt;49,VLOOKUP("YA",ylfactors,MATCH(BR$7,'Proposed Factors'!$J$3:$P$3,0),FALSE),VLOOKUP("YB",ylfactors,MATCH(BR$7,'Proposed Factors'!$J$3:$P$3,0),FALSE)))</f>
        <v>1</v>
      </c>
      <c r="BS318" s="15"/>
      <c r="BT318" s="15" t="e">
        <f>IF($AA318="NN",1,IF($AA318="YY",VLOOKUP("YY",gsdfactors,MATCH(BT$7,'Proposed Factors'!$J$11:$P$11,0),FALSE),VLOOKUP(CONCATENATE($Z318,$AA318),gsdfactors,MATCH(BT$7,'Proposed Factors'!$J$11:$P$11,0),FALSE)))</f>
        <v>#N/A</v>
      </c>
      <c r="BU318" s="15" t="e">
        <f>IF($AA318="NN",1,IF($AA318="YY",VLOOKUP("YY",gsdfactors,MATCH(BU$7,'Proposed Factors'!$J$11:$P$11,0),FALSE),VLOOKUP(CONCATENATE($Z318,$AA318),gsdfactors,MATCH(BU$7,'Proposed Factors'!$J$11:$P$11,0),FALSE)))</f>
        <v>#N/A</v>
      </c>
      <c r="BV318" s="15" t="e">
        <f>IF($AA318="NN",1,IF($AA318="YY",VLOOKUP("YY",gsdfactors,MATCH(BV$7,'Proposed Factors'!$J$11:$P$11,0),FALSE),VLOOKUP(CONCATENATE($Z318,$AA318),gsdfactors,MATCH(BV$7,'Proposed Factors'!$J$11:$P$11,0),FALSE)))</f>
        <v>#N/A</v>
      </c>
      <c r="BW318" s="15" t="e">
        <f>IF($AA318="NN",1,IF($AA318="YY",VLOOKUP("YY",gsdfactors,MATCH(BW$7,'Proposed Factors'!$J$11:$P$11,0),FALSE),VLOOKUP(CONCATENATE($Z318,$AA318),gsdfactors,MATCH(BW$7,'Proposed Factors'!$J$11:$P$11,0),FALSE)))</f>
        <v>#N/A</v>
      </c>
      <c r="BX318" s="15" t="e">
        <f>IF($AA318="NN",1,IF($AA318="YY",VLOOKUP("YY",gsdfactors,MATCH(BX$7,'Proposed Factors'!$J$11:$P$11,0),FALSE),VLOOKUP(CONCATENATE($Z318,$AA318),gsdfactors,MATCH(BX$7,'Proposed Factors'!$J$11:$P$11,0),FALSE)))</f>
        <v>#N/A</v>
      </c>
      <c r="BZ318" s="55" t="e">
        <f t="shared" si="257"/>
        <v>#N/A</v>
      </c>
      <c r="CA318" s="55" t="e">
        <f t="shared" si="258"/>
        <v>#N/A</v>
      </c>
      <c r="CB318" s="55" t="e">
        <f t="shared" si="259"/>
        <v>#N/A</v>
      </c>
      <c r="CC318" s="55" t="e">
        <f t="shared" si="260"/>
        <v>#N/A</v>
      </c>
      <c r="CD318" s="55" t="e">
        <f t="shared" si="261"/>
        <v>#N/A</v>
      </c>
      <c r="CF318" s="55" t="e">
        <f t="shared" si="262"/>
        <v>#N/A</v>
      </c>
      <c r="CG318" s="55" t="e">
        <f t="shared" si="263"/>
        <v>#N/A</v>
      </c>
      <c r="CH318" s="55" t="e">
        <f t="shared" si="264"/>
        <v>#N/A</v>
      </c>
      <c r="CI318" s="55" t="e">
        <f t="shared" si="265"/>
        <v>#N/A</v>
      </c>
      <c r="CJ318" s="55" t="e">
        <f t="shared" si="266"/>
        <v>#N/A</v>
      </c>
      <c r="CL318" s="55" t="str">
        <f t="shared" si="267"/>
        <v>7MM</v>
      </c>
      <c r="CM318" s="58">
        <f t="shared" si="268"/>
        <v>1.4767816490302615E-3</v>
      </c>
      <c r="CN318" s="58">
        <f t="shared" si="269"/>
        <v>8.2761078154619538E-4</v>
      </c>
      <c r="CO318" s="58">
        <f t="shared" si="270"/>
        <v>1.2600399935477759E-3</v>
      </c>
      <c r="CP318" s="58">
        <f t="shared" si="271"/>
        <v>1.2660152418695289E-3</v>
      </c>
      <c r="CQ318" s="58">
        <f t="shared" si="272"/>
        <v>1.4268651520293208E-3</v>
      </c>
      <c r="CR318" s="5">
        <f t="shared" si="301"/>
        <v>1.1691464259416222</v>
      </c>
      <c r="CS318" s="5">
        <f t="shared" si="302"/>
        <v>1.1329255016226754</v>
      </c>
      <c r="CT318" s="5">
        <f t="shared" si="303"/>
        <v>1.1507153731834545</v>
      </c>
      <c r="CU318" s="5">
        <f t="shared" si="304"/>
        <v>1.2301893959888646</v>
      </c>
      <c r="CV318" s="5">
        <f t="shared" si="305"/>
        <v>1.0872675642263296</v>
      </c>
    </row>
    <row r="319" spans="1:100" x14ac:dyDescent="0.25">
      <c r="A319" s="174" t="str">
        <f t="shared" si="273"/>
        <v>NNNN</v>
      </c>
      <c r="B319" s="174" t="str">
        <f t="shared" si="274"/>
        <v>NNNN</v>
      </c>
      <c r="C319" s="29" t="str">
        <f t="shared" si="275"/>
        <v>NN</v>
      </c>
      <c r="D319" s="29" t="str">
        <f t="shared" si="276"/>
        <v>N</v>
      </c>
      <c r="E319" s="29" t="str">
        <f t="shared" si="251"/>
        <v>N</v>
      </c>
      <c r="F319" s="175" t="s">
        <v>5</v>
      </c>
      <c r="G319" s="175" t="s">
        <v>7</v>
      </c>
      <c r="H319" s="175" t="s">
        <v>8</v>
      </c>
      <c r="I319" s="176">
        <v>7</v>
      </c>
      <c r="J319" s="175" t="s">
        <v>5</v>
      </c>
      <c r="K319" s="175" t="s">
        <v>9</v>
      </c>
      <c r="L319" s="176">
        <v>2</v>
      </c>
      <c r="M319" s="176">
        <v>1</v>
      </c>
      <c r="N319" s="176">
        <v>1</v>
      </c>
      <c r="O319" s="176">
        <v>1</v>
      </c>
      <c r="P319" s="176">
        <v>2</v>
      </c>
      <c r="Q319" s="1"/>
      <c r="R319" s="13" t="s">
        <v>431</v>
      </c>
      <c r="S319" s="35">
        <v>15368</v>
      </c>
      <c r="T319" s="35">
        <v>8182</v>
      </c>
      <c r="U319" s="35">
        <v>11745</v>
      </c>
      <c r="V319" s="35">
        <v>11141</v>
      </c>
      <c r="W319" s="35">
        <v>14984</v>
      </c>
      <c r="X319" s="35"/>
      <c r="Y319" s="53">
        <f t="shared" si="277"/>
        <v>7</v>
      </c>
      <c r="Z319" s="52" t="str">
        <f t="shared" si="278"/>
        <v>MS</v>
      </c>
      <c r="AA319" s="52" t="str">
        <f t="shared" si="279"/>
        <v>MS</v>
      </c>
      <c r="AB319" s="1"/>
      <c r="AC319" s="128">
        <f t="shared" si="280"/>
        <v>4.2676157168666899E-3</v>
      </c>
      <c r="AD319" s="128">
        <f t="shared" si="281"/>
        <v>3.9186987353072742E-3</v>
      </c>
      <c r="AE319" s="128">
        <f t="shared" si="282"/>
        <v>3.7589966279447874E-3</v>
      </c>
      <c r="AF319" s="128">
        <f t="shared" si="283"/>
        <v>3.6903913683067561E-3</v>
      </c>
      <c r="AG319" s="128">
        <f t="shared" si="284"/>
        <v>4.2479927355468594E-3</v>
      </c>
      <c r="AI319" s="129">
        <f t="shared" si="311"/>
        <v>1.27</v>
      </c>
      <c r="AJ319" s="51">
        <f t="shared" si="311"/>
        <v>1.3620000000000001</v>
      </c>
      <c r="AK319" s="48">
        <f t="shared" si="311"/>
        <v>1.2490000000000001</v>
      </c>
      <c r="AL319" s="51">
        <f t="shared" si="311"/>
        <v>1.353</v>
      </c>
      <c r="AM319" s="49">
        <f t="shared" si="311"/>
        <v>1.2849999999999999</v>
      </c>
      <c r="AN319" s="15"/>
      <c r="AO319" s="106">
        <f t="shared" si="252"/>
        <v>1.1765578137447388</v>
      </c>
      <c r="AP319" s="106">
        <f t="shared" si="253"/>
        <v>1.2741903659868572</v>
      </c>
      <c r="AQ319" s="106">
        <f t="shared" si="254"/>
        <v>1.1780684435296187</v>
      </c>
      <c r="AR319" s="106">
        <f t="shared" si="255"/>
        <v>1.275437741588455</v>
      </c>
      <c r="AS319" s="106">
        <f t="shared" si="256"/>
        <v>1.2223436745676584</v>
      </c>
      <c r="AT319" s="15"/>
      <c r="AU319" s="106">
        <f t="shared" si="291"/>
        <v>0.17655781374473878</v>
      </c>
      <c r="AV319" s="106">
        <f t="shared" si="292"/>
        <v>0.2741903659868572</v>
      </c>
      <c r="AW319" s="106">
        <f t="shared" si="293"/>
        <v>0.1780684435296187</v>
      </c>
      <c r="AX319" s="106">
        <f t="shared" si="294"/>
        <v>0.27543774158845502</v>
      </c>
      <c r="AY319" s="106">
        <f t="shared" si="295"/>
        <v>0.22234367456765836</v>
      </c>
      <c r="AZ319" s="15"/>
      <c r="BA319" s="106">
        <f t="shared" si="285"/>
        <v>0.17655781374473878</v>
      </c>
      <c r="BB319" s="106">
        <f t="shared" si="286"/>
        <v>0.2741903659868572</v>
      </c>
      <c r="BC319" s="106">
        <f t="shared" si="287"/>
        <v>0.1780684435296187</v>
      </c>
      <c r="BD319" s="107">
        <f t="shared" si="288"/>
        <v>0.27543774158845502</v>
      </c>
      <c r="BE319" s="106">
        <f t="shared" si="289"/>
        <v>0.22234367456765836</v>
      </c>
      <c r="BF319" s="109"/>
      <c r="BG319" s="223" t="str">
        <f t="shared" si="290"/>
        <v>7MS</v>
      </c>
      <c r="BH319" s="106">
        <f t="shared" si="296"/>
        <v>1.1765578137447388</v>
      </c>
      <c r="BI319" s="106">
        <f t="shared" si="297"/>
        <v>1.2741903659868572</v>
      </c>
      <c r="BJ319" s="106">
        <f t="shared" si="298"/>
        <v>1.1780684435296187</v>
      </c>
      <c r="BK319" s="106">
        <f t="shared" si="299"/>
        <v>1.275437741588455</v>
      </c>
      <c r="BL319" s="106">
        <f t="shared" si="300"/>
        <v>1.2223436745676584</v>
      </c>
      <c r="BM319" s="109"/>
      <c r="BN319" s="15">
        <f>IF($Z319="NN",VLOOKUP("N",ylfactors,MATCH(BN$7,'Proposed Factors'!$J$3:$P$3,0),FALSE),IF('Query Result 1'!$Y319&lt;49,VLOOKUP("YA",ylfactors,MATCH(BN$7,'Proposed Factors'!$J$3:$P$3,0),FALSE),VLOOKUP("YB",ylfactors,MATCH(BN$7,'Proposed Factors'!$J$3:$P$3,0),FALSE)))</f>
        <v>1</v>
      </c>
      <c r="BO319" s="15">
        <f>IF($Z319="NN",VLOOKUP("N",ylfactors,MATCH(BO$7,'Proposed Factors'!$J$3:$P$3,0),FALSE),IF('Query Result 1'!$Y319&lt;49,VLOOKUP("YA",ylfactors,MATCH(BO$7,'Proposed Factors'!$J$3:$P$3,0),FALSE),VLOOKUP("YB",ylfactors,MATCH(BO$7,'Proposed Factors'!$J$3:$P$3,0),FALSE)))</f>
        <v>1</v>
      </c>
      <c r="BP319" s="15">
        <f>IF($Z319="NN",VLOOKUP("N",ylfactors,MATCH(BP$7,'Proposed Factors'!$J$3:$P$3,0),FALSE),IF('Query Result 1'!$Y319&lt;49,VLOOKUP("YA",ylfactors,MATCH(BP$7,'Proposed Factors'!$J$3:$P$3,0),FALSE),VLOOKUP("YB",ylfactors,MATCH(BP$7,'Proposed Factors'!$J$3:$P$3,0),FALSE)))</f>
        <v>1</v>
      </c>
      <c r="BQ319" s="15">
        <f>IF($Z319="NN",VLOOKUP("N",ylfactors,MATCH(BQ$7,'Proposed Factors'!$J$3:$P$3,0),FALSE),IF('Query Result 1'!$Y319&lt;49,VLOOKUP("YA",ylfactors,MATCH(BQ$7,'Proposed Factors'!$J$3:$P$3,0),FALSE),VLOOKUP("YB",ylfactors,MATCH(BQ$7,'Proposed Factors'!$J$3:$P$3,0),FALSE)))</f>
        <v>1</v>
      </c>
      <c r="BR319" s="15">
        <f>IF($Z319="NN",VLOOKUP("N",ylfactors,MATCH(BR$7,'Proposed Factors'!$J$3:$P$3,0),FALSE),IF('Query Result 1'!$Y319&lt;49,VLOOKUP("YA",ylfactors,MATCH(BR$7,'Proposed Factors'!$J$3:$P$3,0),FALSE),VLOOKUP("YB",ylfactors,MATCH(BR$7,'Proposed Factors'!$J$3:$P$3,0),FALSE)))</f>
        <v>1</v>
      </c>
      <c r="BS319" s="15"/>
      <c r="BT319" s="15" t="e">
        <f>IF($AA319="NN",1,IF($AA319="YY",VLOOKUP("YY",gsdfactors,MATCH(BT$7,'Proposed Factors'!$J$11:$P$11,0),FALSE),VLOOKUP(CONCATENATE($Z319,$AA319),gsdfactors,MATCH(BT$7,'Proposed Factors'!$J$11:$P$11,0),FALSE)))</f>
        <v>#N/A</v>
      </c>
      <c r="BU319" s="15" t="e">
        <f>IF($AA319="NN",1,IF($AA319="YY",VLOOKUP("YY",gsdfactors,MATCH(BU$7,'Proposed Factors'!$J$11:$P$11,0),FALSE),VLOOKUP(CONCATENATE($Z319,$AA319),gsdfactors,MATCH(BU$7,'Proposed Factors'!$J$11:$P$11,0),FALSE)))</f>
        <v>#N/A</v>
      </c>
      <c r="BV319" s="15" t="e">
        <f>IF($AA319="NN",1,IF($AA319="YY",VLOOKUP("YY",gsdfactors,MATCH(BV$7,'Proposed Factors'!$J$11:$P$11,0),FALSE),VLOOKUP(CONCATENATE($Z319,$AA319),gsdfactors,MATCH(BV$7,'Proposed Factors'!$J$11:$P$11,0),FALSE)))</f>
        <v>#N/A</v>
      </c>
      <c r="BW319" s="15" t="e">
        <f>IF($AA319="NN",1,IF($AA319="YY",VLOOKUP("YY",gsdfactors,MATCH(BW$7,'Proposed Factors'!$J$11:$P$11,0),FALSE),VLOOKUP(CONCATENATE($Z319,$AA319),gsdfactors,MATCH(BW$7,'Proposed Factors'!$J$11:$P$11,0),FALSE)))</f>
        <v>#N/A</v>
      </c>
      <c r="BX319" s="15" t="e">
        <f>IF($AA319="NN",1,IF($AA319="YY",VLOOKUP("YY",gsdfactors,MATCH(BX$7,'Proposed Factors'!$J$11:$P$11,0),FALSE),VLOOKUP(CONCATENATE($Z319,$AA319),gsdfactors,MATCH(BX$7,'Proposed Factors'!$J$11:$P$11,0),FALSE)))</f>
        <v>#N/A</v>
      </c>
      <c r="BZ319" s="55" t="e">
        <f t="shared" si="257"/>
        <v>#N/A</v>
      </c>
      <c r="CA319" s="55" t="e">
        <f t="shared" si="258"/>
        <v>#N/A</v>
      </c>
      <c r="CB319" s="55" t="e">
        <f t="shared" si="259"/>
        <v>#N/A</v>
      </c>
      <c r="CC319" s="55" t="e">
        <f t="shared" si="260"/>
        <v>#N/A</v>
      </c>
      <c r="CD319" s="55" t="e">
        <f t="shared" si="261"/>
        <v>#N/A</v>
      </c>
      <c r="CF319" s="55" t="e">
        <f t="shared" si="262"/>
        <v>#N/A</v>
      </c>
      <c r="CG319" s="55" t="e">
        <f t="shared" si="263"/>
        <v>#N/A</v>
      </c>
      <c r="CH319" s="55" t="e">
        <f t="shared" si="264"/>
        <v>#N/A</v>
      </c>
      <c r="CI319" s="55" t="e">
        <f t="shared" si="265"/>
        <v>#N/A</v>
      </c>
      <c r="CJ319" s="55" t="e">
        <f t="shared" si="266"/>
        <v>#N/A</v>
      </c>
      <c r="CL319" s="55" t="str">
        <f t="shared" si="267"/>
        <v>7MS</v>
      </c>
      <c r="CM319" s="58">
        <f t="shared" si="268"/>
        <v>4.2676157168666899E-3</v>
      </c>
      <c r="CN319" s="58">
        <f t="shared" si="269"/>
        <v>3.9186987353072742E-3</v>
      </c>
      <c r="CO319" s="58">
        <f t="shared" si="270"/>
        <v>3.7589966279447874E-3</v>
      </c>
      <c r="CP319" s="58">
        <f t="shared" si="271"/>
        <v>3.6903913683067561E-3</v>
      </c>
      <c r="CQ319" s="58">
        <f t="shared" si="272"/>
        <v>4.2479927355468594E-3</v>
      </c>
      <c r="CR319" s="5">
        <f t="shared" si="301"/>
        <v>1.1765578137447388</v>
      </c>
      <c r="CS319" s="5">
        <f t="shared" si="302"/>
        <v>1.2741903659868572</v>
      </c>
      <c r="CT319" s="5">
        <f t="shared" si="303"/>
        <v>1.1780684435296187</v>
      </c>
      <c r="CU319" s="5">
        <f t="shared" si="304"/>
        <v>1.275437741588455</v>
      </c>
      <c r="CV319" s="5">
        <f t="shared" si="305"/>
        <v>1.2223436745676584</v>
      </c>
    </row>
    <row r="320" spans="1:100" x14ac:dyDescent="0.25">
      <c r="A320" s="174" t="str">
        <f t="shared" si="273"/>
        <v>NNNN</v>
      </c>
      <c r="B320" s="174" t="str">
        <f t="shared" si="274"/>
        <v>NNNN</v>
      </c>
      <c r="C320" s="29" t="str">
        <f t="shared" si="275"/>
        <v>NN</v>
      </c>
      <c r="D320" s="29" t="str">
        <f t="shared" si="276"/>
        <v>N</v>
      </c>
      <c r="E320" s="29" t="str">
        <f t="shared" si="251"/>
        <v>N</v>
      </c>
      <c r="F320" s="175" t="s">
        <v>5</v>
      </c>
      <c r="G320" s="175" t="s">
        <v>7</v>
      </c>
      <c r="H320" s="175" t="s">
        <v>8</v>
      </c>
      <c r="I320" s="176">
        <v>7</v>
      </c>
      <c r="J320" s="175" t="s">
        <v>9</v>
      </c>
      <c r="K320" s="175" t="s">
        <v>5</v>
      </c>
      <c r="L320" s="176">
        <v>1</v>
      </c>
      <c r="M320" s="176">
        <v>0</v>
      </c>
      <c r="N320" s="176">
        <v>0</v>
      </c>
      <c r="O320" s="176">
        <v>0</v>
      </c>
      <c r="P320" s="176">
        <v>1</v>
      </c>
      <c r="Q320" s="1"/>
      <c r="R320" s="13" t="s">
        <v>252</v>
      </c>
      <c r="S320" s="35">
        <v>222</v>
      </c>
      <c r="T320" s="35">
        <v>164</v>
      </c>
      <c r="U320" s="35">
        <v>199</v>
      </c>
      <c r="V320" s="35">
        <v>185</v>
      </c>
      <c r="W320" s="35">
        <v>215</v>
      </c>
      <c r="X320" s="35"/>
      <c r="Y320" s="53">
        <f t="shared" si="277"/>
        <v>80</v>
      </c>
      <c r="Z320" s="52" t="str">
        <f t="shared" si="278"/>
        <v>FM</v>
      </c>
      <c r="AA320" s="52" t="str">
        <f t="shared" si="279"/>
        <v>FM</v>
      </c>
      <c r="AB320" s="1"/>
      <c r="AC320" s="128">
        <f t="shared" si="280"/>
        <v>6.1648274931312163E-5</v>
      </c>
      <c r="AD320" s="128">
        <f t="shared" si="281"/>
        <v>7.854639361896761E-5</v>
      </c>
      <c r="AE320" s="128">
        <f t="shared" si="282"/>
        <v>6.3690108894083673E-5</v>
      </c>
      <c r="AF320" s="128">
        <f t="shared" si="283"/>
        <v>6.1280172617965165E-5</v>
      </c>
      <c r="AG320" s="128">
        <f t="shared" si="284"/>
        <v>6.0952912315975365E-5</v>
      </c>
      <c r="AI320" s="129">
        <f t="shared" si="311"/>
        <v>1.262</v>
      </c>
      <c r="AJ320" s="51">
        <f t="shared" si="311"/>
        <v>1.232</v>
      </c>
      <c r="AK320" s="48">
        <f t="shared" si="311"/>
        <v>1.1200000000000001</v>
      </c>
      <c r="AL320" s="51">
        <f t="shared" si="311"/>
        <v>1.1910000000000001</v>
      </c>
      <c r="AM320" s="49">
        <f t="shared" si="311"/>
        <v>1.1339999999999999</v>
      </c>
      <c r="AN320" s="15"/>
      <c r="AO320" s="106">
        <f t="shared" si="252"/>
        <v>1.1691464259416222</v>
      </c>
      <c r="AP320" s="106">
        <f t="shared" si="253"/>
        <v>1.1525716085872304</v>
      </c>
      <c r="AQ320" s="106">
        <f t="shared" si="254"/>
        <v>1.0563944409553025</v>
      </c>
      <c r="AR320" s="106">
        <f t="shared" si="255"/>
        <v>1.1227245751898374</v>
      </c>
      <c r="AS320" s="106">
        <f t="shared" si="256"/>
        <v>1.0787064023032875</v>
      </c>
      <c r="AT320" s="15"/>
      <c r="AU320" s="106">
        <f t="shared" si="291"/>
        <v>0.16914642594162221</v>
      </c>
      <c r="AV320" s="106">
        <f t="shared" si="292"/>
        <v>0.1525716085872304</v>
      </c>
      <c r="AW320" s="106">
        <f t="shared" si="293"/>
        <v>5.6394440955302549E-2</v>
      </c>
      <c r="AX320" s="106">
        <f t="shared" si="294"/>
        <v>0.12272457518983737</v>
      </c>
      <c r="AY320" s="106">
        <f t="shared" si="295"/>
        <v>7.8706402303287515E-2</v>
      </c>
      <c r="AZ320" s="15"/>
      <c r="BA320" s="106">
        <f t="shared" si="285"/>
        <v>0.16914642594162221</v>
      </c>
      <c r="BB320" s="106">
        <f t="shared" si="286"/>
        <v>0.1525716085872304</v>
      </c>
      <c r="BC320" s="106">
        <f t="shared" si="287"/>
        <v>5.6394440955302549E-2</v>
      </c>
      <c r="BD320" s="107">
        <f t="shared" si="288"/>
        <v>0.12272457518983737</v>
      </c>
      <c r="BE320" s="106">
        <f t="shared" si="289"/>
        <v>7.8706402303287515E-2</v>
      </c>
      <c r="BF320" s="109"/>
      <c r="BG320" s="223" t="str">
        <f t="shared" si="290"/>
        <v>80XX</v>
      </c>
      <c r="BH320" s="106">
        <f t="shared" si="296"/>
        <v>1.1691464259416222</v>
      </c>
      <c r="BI320" s="106">
        <f t="shared" si="297"/>
        <v>1.1525716085872304</v>
      </c>
      <c r="BJ320" s="106">
        <f t="shared" si="298"/>
        <v>1.0563944409553025</v>
      </c>
      <c r="BK320" s="106">
        <f t="shared" si="299"/>
        <v>1.1227245751898374</v>
      </c>
      <c r="BL320" s="106">
        <f t="shared" si="300"/>
        <v>1.0787064023032875</v>
      </c>
      <c r="BM320" s="109"/>
      <c r="BN320" s="15">
        <f>IF($Z320="NN",VLOOKUP("N",ylfactors,MATCH(BN$7,'Proposed Factors'!$J$3:$P$3,0),FALSE),IF('Query Result 1'!$Y320&lt;49,VLOOKUP("YA",ylfactors,MATCH(BN$7,'Proposed Factors'!$J$3:$P$3,0),FALSE),VLOOKUP("YB",ylfactors,MATCH(BN$7,'Proposed Factors'!$J$3:$P$3,0),FALSE)))</f>
        <v>0.873</v>
      </c>
      <c r="BO320" s="15">
        <f>IF($Z320="NN",VLOOKUP("N",ylfactors,MATCH(BO$7,'Proposed Factors'!$J$3:$P$3,0),FALSE),IF('Query Result 1'!$Y320&lt;49,VLOOKUP("YA",ylfactors,MATCH(BO$7,'Proposed Factors'!$J$3:$P$3,0),FALSE),VLOOKUP("YB",ylfactors,MATCH(BO$7,'Proposed Factors'!$J$3:$P$3,0),FALSE)))</f>
        <v>0.76900000000000002</v>
      </c>
      <c r="BP320" s="15">
        <f>IF($Z320="NN",VLOOKUP("N",ylfactors,MATCH(BP$7,'Proposed Factors'!$J$3:$P$3,0),FALSE),IF('Query Result 1'!$Y320&lt;49,VLOOKUP("YA",ylfactors,MATCH(BP$7,'Proposed Factors'!$J$3:$P$3,0),FALSE),VLOOKUP("YB",ylfactors,MATCH(BP$7,'Proposed Factors'!$J$3:$P$3,0),FALSE)))</f>
        <v>0.95</v>
      </c>
      <c r="BQ320" s="15">
        <f>IF($Z320="NN",VLOOKUP("N",ylfactors,MATCH(BQ$7,'Proposed Factors'!$J$3:$P$3,0),FALSE),IF('Query Result 1'!$Y320&lt;49,VLOOKUP("YA",ylfactors,MATCH(BQ$7,'Proposed Factors'!$J$3:$P$3,0),FALSE),VLOOKUP("YB",ylfactors,MATCH(BQ$7,'Proposed Factors'!$J$3:$P$3,0),FALSE)))</f>
        <v>0.94299999999999995</v>
      </c>
      <c r="BR320" s="15">
        <f>IF($Z320="NN",VLOOKUP("N",ylfactors,MATCH(BR$7,'Proposed Factors'!$J$3:$P$3,0),FALSE),IF('Query Result 1'!$Y320&lt;49,VLOOKUP("YA",ylfactors,MATCH(BR$7,'Proposed Factors'!$J$3:$P$3,0),FALSE),VLOOKUP("YB",ylfactors,MATCH(BR$7,'Proposed Factors'!$J$3:$P$3,0),FALSE)))</f>
        <v>0.78800000000000003</v>
      </c>
      <c r="BS320" s="15"/>
      <c r="BT320" s="15" t="e">
        <f>IF($AA320="NN",1,IF($AA320="YY",VLOOKUP("YY",gsdfactors,MATCH(BT$7,'Proposed Factors'!$J$11:$P$11,0),FALSE),VLOOKUP(CONCATENATE($Z320,$AA320),gsdfactors,MATCH(BT$7,'Proposed Factors'!$J$11:$P$11,0),FALSE)))</f>
        <v>#N/A</v>
      </c>
      <c r="BU320" s="15" t="e">
        <f>IF($AA320="NN",1,IF($AA320="YY",VLOOKUP("YY",gsdfactors,MATCH(BU$7,'Proposed Factors'!$J$11:$P$11,0),FALSE),VLOOKUP(CONCATENATE($Z320,$AA320),gsdfactors,MATCH(BU$7,'Proposed Factors'!$J$11:$P$11,0),FALSE)))</f>
        <v>#N/A</v>
      </c>
      <c r="BV320" s="15" t="e">
        <f>IF($AA320="NN",1,IF($AA320="YY",VLOOKUP("YY",gsdfactors,MATCH(BV$7,'Proposed Factors'!$J$11:$P$11,0),FALSE),VLOOKUP(CONCATENATE($Z320,$AA320),gsdfactors,MATCH(BV$7,'Proposed Factors'!$J$11:$P$11,0),FALSE)))</f>
        <v>#N/A</v>
      </c>
      <c r="BW320" s="15" t="e">
        <f>IF($AA320="NN",1,IF($AA320="YY",VLOOKUP("YY",gsdfactors,MATCH(BW$7,'Proposed Factors'!$J$11:$P$11,0),FALSE),VLOOKUP(CONCATENATE($Z320,$AA320),gsdfactors,MATCH(BW$7,'Proposed Factors'!$J$11:$P$11,0),FALSE)))</f>
        <v>#N/A</v>
      </c>
      <c r="BX320" s="15" t="e">
        <f>IF($AA320="NN",1,IF($AA320="YY",VLOOKUP("YY",gsdfactors,MATCH(BX$7,'Proposed Factors'!$J$11:$P$11,0),FALSE),VLOOKUP(CONCATENATE($Z320,$AA320),gsdfactors,MATCH(BX$7,'Proposed Factors'!$J$11:$P$11,0),FALSE)))</f>
        <v>#N/A</v>
      </c>
      <c r="BZ320" s="55" t="e">
        <f t="shared" si="257"/>
        <v>#N/A</v>
      </c>
      <c r="CA320" s="55" t="e">
        <f t="shared" si="258"/>
        <v>#N/A</v>
      </c>
      <c r="CB320" s="55" t="e">
        <f t="shared" si="259"/>
        <v>#N/A</v>
      </c>
      <c r="CC320" s="55" t="e">
        <f t="shared" si="260"/>
        <v>#N/A</v>
      </c>
      <c r="CD320" s="55" t="e">
        <f t="shared" si="261"/>
        <v>#N/A</v>
      </c>
      <c r="CF320" s="55" t="e">
        <f t="shared" si="262"/>
        <v>#N/A</v>
      </c>
      <c r="CG320" s="55" t="e">
        <f t="shared" si="263"/>
        <v>#N/A</v>
      </c>
      <c r="CH320" s="55" t="e">
        <f t="shared" si="264"/>
        <v>#N/A</v>
      </c>
      <c r="CI320" s="55" t="e">
        <f t="shared" si="265"/>
        <v>#N/A</v>
      </c>
      <c r="CJ320" s="55" t="e">
        <f t="shared" si="266"/>
        <v>#N/A</v>
      </c>
      <c r="CL320" s="55" t="str">
        <f t="shared" si="267"/>
        <v>80FM</v>
      </c>
      <c r="CM320" s="58">
        <f t="shared" si="268"/>
        <v>6.1648274931312163E-5</v>
      </c>
      <c r="CN320" s="58">
        <f t="shared" si="269"/>
        <v>7.854639361896761E-5</v>
      </c>
      <c r="CO320" s="58">
        <f t="shared" si="270"/>
        <v>6.3690108894083673E-5</v>
      </c>
      <c r="CP320" s="58">
        <f t="shared" si="271"/>
        <v>6.1280172617965165E-5</v>
      </c>
      <c r="CQ320" s="58">
        <f t="shared" si="272"/>
        <v>6.0952912315975365E-5</v>
      </c>
      <c r="CR320" s="5">
        <f t="shared" si="301"/>
        <v>1.1691464259416222</v>
      </c>
      <c r="CS320" s="5">
        <f t="shared" si="302"/>
        <v>1.1525716085872304</v>
      </c>
      <c r="CT320" s="5">
        <f t="shared" si="303"/>
        <v>1.0563944409553025</v>
      </c>
      <c r="CU320" s="5">
        <f t="shared" si="304"/>
        <v>1.1227245751898374</v>
      </c>
      <c r="CV320" s="5">
        <f t="shared" si="305"/>
        <v>1.0787064023032875</v>
      </c>
    </row>
    <row r="321" spans="1:100" x14ac:dyDescent="0.25">
      <c r="A321" s="174" t="str">
        <f t="shared" si="273"/>
        <v>NNNN</v>
      </c>
      <c r="B321" s="174" t="str">
        <f t="shared" si="274"/>
        <v>NNNN</v>
      </c>
      <c r="C321" s="29" t="str">
        <f t="shared" si="275"/>
        <v>NN</v>
      </c>
      <c r="D321" s="29" t="str">
        <f t="shared" si="276"/>
        <v>N</v>
      </c>
      <c r="E321" s="29" t="str">
        <f t="shared" si="251"/>
        <v>N</v>
      </c>
      <c r="F321" s="175" t="s">
        <v>5</v>
      </c>
      <c r="G321" s="175" t="s">
        <v>7</v>
      </c>
      <c r="H321" s="175" t="s">
        <v>8</v>
      </c>
      <c r="I321" s="176">
        <v>8</v>
      </c>
      <c r="J321" s="175" t="s">
        <v>5</v>
      </c>
      <c r="K321" s="175" t="s">
        <v>5</v>
      </c>
      <c r="L321" s="176">
        <v>1585</v>
      </c>
      <c r="M321" s="176">
        <v>738</v>
      </c>
      <c r="N321" s="176">
        <v>1264</v>
      </c>
      <c r="O321" s="176">
        <v>1197</v>
      </c>
      <c r="P321" s="176">
        <v>1543</v>
      </c>
      <c r="Q321" s="1"/>
      <c r="R321" s="13" t="s">
        <v>336</v>
      </c>
      <c r="S321" s="35">
        <v>37</v>
      </c>
      <c r="T321" s="35">
        <v>26</v>
      </c>
      <c r="U321" s="35">
        <v>35</v>
      </c>
      <c r="V321" s="35">
        <v>32</v>
      </c>
      <c r="W321" s="35">
        <v>37</v>
      </c>
      <c r="X321" s="35"/>
      <c r="Y321" s="53">
        <f t="shared" si="277"/>
        <v>80</v>
      </c>
      <c r="Z321" s="52" t="str">
        <f t="shared" si="278"/>
        <v>FS</v>
      </c>
      <c r="AA321" s="52" t="str">
        <f t="shared" si="279"/>
        <v>FS</v>
      </c>
      <c r="AB321" s="1"/>
      <c r="AC321" s="128">
        <f t="shared" si="280"/>
        <v>1.0274712488552027E-5</v>
      </c>
      <c r="AD321" s="128">
        <f t="shared" si="281"/>
        <v>1.2452477037153401E-5</v>
      </c>
      <c r="AE321" s="128">
        <f t="shared" si="282"/>
        <v>1.120177794619562E-5</v>
      </c>
      <c r="AF321" s="128">
        <f t="shared" si="283"/>
        <v>1.0599813642026407E-5</v>
      </c>
      <c r="AG321" s="128">
        <f t="shared" si="284"/>
        <v>1.0489570956702736E-5</v>
      </c>
      <c r="AI321" s="129">
        <f t="shared" si="311"/>
        <v>1.262</v>
      </c>
      <c r="AJ321" s="51">
        <f t="shared" si="311"/>
        <v>1.232</v>
      </c>
      <c r="AK321" s="48">
        <f t="shared" si="311"/>
        <v>1.1200000000000001</v>
      </c>
      <c r="AL321" s="51">
        <f t="shared" si="311"/>
        <v>1.1910000000000001</v>
      </c>
      <c r="AM321" s="49">
        <f t="shared" si="311"/>
        <v>1.1339999999999999</v>
      </c>
      <c r="AN321" s="15"/>
      <c r="AO321" s="106">
        <f t="shared" si="252"/>
        <v>1.1691464259416222</v>
      </c>
      <c r="AP321" s="106">
        <f t="shared" si="253"/>
        <v>1.1525716085872304</v>
      </c>
      <c r="AQ321" s="106">
        <f t="shared" si="254"/>
        <v>1.0563944409553025</v>
      </c>
      <c r="AR321" s="106">
        <f t="shared" si="255"/>
        <v>1.1227245751898374</v>
      </c>
      <c r="AS321" s="106">
        <f t="shared" si="256"/>
        <v>1.0787064023032875</v>
      </c>
      <c r="AT321" s="15"/>
      <c r="AU321" s="106">
        <f t="shared" si="291"/>
        <v>0.16914642594162221</v>
      </c>
      <c r="AV321" s="106">
        <f t="shared" si="292"/>
        <v>0.1525716085872304</v>
      </c>
      <c r="AW321" s="106">
        <f t="shared" si="293"/>
        <v>5.6394440955302549E-2</v>
      </c>
      <c r="AX321" s="106">
        <f t="shared" si="294"/>
        <v>0.12272457518983737</v>
      </c>
      <c r="AY321" s="106">
        <f t="shared" si="295"/>
        <v>7.8706402303287515E-2</v>
      </c>
      <c r="AZ321" s="15"/>
      <c r="BA321" s="106">
        <f t="shared" si="285"/>
        <v>0.16914642594162221</v>
      </c>
      <c r="BB321" s="106">
        <f t="shared" si="286"/>
        <v>0.1525716085872304</v>
      </c>
      <c r="BC321" s="106">
        <f t="shared" si="287"/>
        <v>5.6394440955302549E-2</v>
      </c>
      <c r="BD321" s="107">
        <f t="shared" si="288"/>
        <v>0.12272457518983737</v>
      </c>
      <c r="BE321" s="106">
        <f t="shared" si="289"/>
        <v>7.8706402303287515E-2</v>
      </c>
      <c r="BF321" s="109"/>
      <c r="BG321" s="223" t="str">
        <f t="shared" si="290"/>
        <v>80XX</v>
      </c>
      <c r="BH321" s="106">
        <f t="shared" si="296"/>
        <v>1.1691464259416222</v>
      </c>
      <c r="BI321" s="106">
        <f t="shared" si="297"/>
        <v>1.1525716085872304</v>
      </c>
      <c r="BJ321" s="106">
        <f t="shared" si="298"/>
        <v>1.0563944409553025</v>
      </c>
      <c r="BK321" s="106">
        <f t="shared" si="299"/>
        <v>1.1227245751898374</v>
      </c>
      <c r="BL321" s="106">
        <f t="shared" si="300"/>
        <v>1.0787064023032875</v>
      </c>
      <c r="BM321" s="109"/>
      <c r="BN321" s="15">
        <f>IF($Z321="NN",VLOOKUP("N",ylfactors,MATCH(BN$7,'Proposed Factors'!$J$3:$P$3,0),FALSE),IF('Query Result 1'!$Y321&lt;49,VLOOKUP("YA",ylfactors,MATCH(BN$7,'Proposed Factors'!$J$3:$P$3,0),FALSE),VLOOKUP("YB",ylfactors,MATCH(BN$7,'Proposed Factors'!$J$3:$P$3,0),FALSE)))</f>
        <v>0.873</v>
      </c>
      <c r="BO321" s="15">
        <f>IF($Z321="NN",VLOOKUP("N",ylfactors,MATCH(BO$7,'Proposed Factors'!$J$3:$P$3,0),FALSE),IF('Query Result 1'!$Y321&lt;49,VLOOKUP("YA",ylfactors,MATCH(BO$7,'Proposed Factors'!$J$3:$P$3,0),FALSE),VLOOKUP("YB",ylfactors,MATCH(BO$7,'Proposed Factors'!$J$3:$P$3,0),FALSE)))</f>
        <v>0.76900000000000002</v>
      </c>
      <c r="BP321" s="15">
        <f>IF($Z321="NN",VLOOKUP("N",ylfactors,MATCH(BP$7,'Proposed Factors'!$J$3:$P$3,0),FALSE),IF('Query Result 1'!$Y321&lt;49,VLOOKUP("YA",ylfactors,MATCH(BP$7,'Proposed Factors'!$J$3:$P$3,0),FALSE),VLOOKUP("YB",ylfactors,MATCH(BP$7,'Proposed Factors'!$J$3:$P$3,0),FALSE)))</f>
        <v>0.95</v>
      </c>
      <c r="BQ321" s="15">
        <f>IF($Z321="NN",VLOOKUP("N",ylfactors,MATCH(BQ$7,'Proposed Factors'!$J$3:$P$3,0),FALSE),IF('Query Result 1'!$Y321&lt;49,VLOOKUP("YA",ylfactors,MATCH(BQ$7,'Proposed Factors'!$J$3:$P$3,0),FALSE),VLOOKUP("YB",ylfactors,MATCH(BQ$7,'Proposed Factors'!$J$3:$P$3,0),FALSE)))</f>
        <v>0.94299999999999995</v>
      </c>
      <c r="BR321" s="15">
        <f>IF($Z321="NN",VLOOKUP("N",ylfactors,MATCH(BR$7,'Proposed Factors'!$J$3:$P$3,0),FALSE),IF('Query Result 1'!$Y321&lt;49,VLOOKUP("YA",ylfactors,MATCH(BR$7,'Proposed Factors'!$J$3:$P$3,0),FALSE),VLOOKUP("YB",ylfactors,MATCH(BR$7,'Proposed Factors'!$J$3:$P$3,0),FALSE)))</f>
        <v>0.78800000000000003</v>
      </c>
      <c r="BS321" s="15"/>
      <c r="BT321" s="15" t="e">
        <f>IF($AA321="NN",1,IF($AA321="YY",VLOOKUP("YY",gsdfactors,MATCH(BT$7,'Proposed Factors'!$J$11:$P$11,0),FALSE),VLOOKUP(CONCATENATE($Z321,$AA321),gsdfactors,MATCH(BT$7,'Proposed Factors'!$J$11:$P$11,0),FALSE)))</f>
        <v>#N/A</v>
      </c>
      <c r="BU321" s="15" t="e">
        <f>IF($AA321="NN",1,IF($AA321="YY",VLOOKUP("YY",gsdfactors,MATCH(BU$7,'Proposed Factors'!$J$11:$P$11,0),FALSE),VLOOKUP(CONCATENATE($Z321,$AA321),gsdfactors,MATCH(BU$7,'Proposed Factors'!$J$11:$P$11,0),FALSE)))</f>
        <v>#N/A</v>
      </c>
      <c r="BV321" s="15" t="e">
        <f>IF($AA321="NN",1,IF($AA321="YY",VLOOKUP("YY",gsdfactors,MATCH(BV$7,'Proposed Factors'!$J$11:$P$11,0),FALSE),VLOOKUP(CONCATENATE($Z321,$AA321),gsdfactors,MATCH(BV$7,'Proposed Factors'!$J$11:$P$11,0),FALSE)))</f>
        <v>#N/A</v>
      </c>
      <c r="BW321" s="15" t="e">
        <f>IF($AA321="NN",1,IF($AA321="YY",VLOOKUP("YY",gsdfactors,MATCH(BW$7,'Proposed Factors'!$J$11:$P$11,0),FALSE),VLOOKUP(CONCATENATE($Z321,$AA321),gsdfactors,MATCH(BW$7,'Proposed Factors'!$J$11:$P$11,0),FALSE)))</f>
        <v>#N/A</v>
      </c>
      <c r="BX321" s="15" t="e">
        <f>IF($AA321="NN",1,IF($AA321="YY",VLOOKUP("YY",gsdfactors,MATCH(BX$7,'Proposed Factors'!$J$11:$P$11,0),FALSE),VLOOKUP(CONCATENATE($Z321,$AA321),gsdfactors,MATCH(BX$7,'Proposed Factors'!$J$11:$P$11,0),FALSE)))</f>
        <v>#N/A</v>
      </c>
      <c r="BZ321" s="55" t="e">
        <f t="shared" si="257"/>
        <v>#N/A</v>
      </c>
      <c r="CA321" s="55" t="e">
        <f t="shared" si="258"/>
        <v>#N/A</v>
      </c>
      <c r="CB321" s="55" t="e">
        <f t="shared" si="259"/>
        <v>#N/A</v>
      </c>
      <c r="CC321" s="55" t="e">
        <f t="shared" si="260"/>
        <v>#N/A</v>
      </c>
      <c r="CD321" s="55" t="e">
        <f t="shared" si="261"/>
        <v>#N/A</v>
      </c>
      <c r="CF321" s="55" t="e">
        <f t="shared" si="262"/>
        <v>#N/A</v>
      </c>
      <c r="CG321" s="55" t="e">
        <f t="shared" si="263"/>
        <v>#N/A</v>
      </c>
      <c r="CH321" s="55" t="e">
        <f t="shared" si="264"/>
        <v>#N/A</v>
      </c>
      <c r="CI321" s="55" t="e">
        <f t="shared" si="265"/>
        <v>#N/A</v>
      </c>
      <c r="CJ321" s="55" t="e">
        <f t="shared" si="266"/>
        <v>#N/A</v>
      </c>
      <c r="CL321" s="55" t="str">
        <f t="shared" si="267"/>
        <v>80FS</v>
      </c>
      <c r="CM321" s="58">
        <f t="shared" si="268"/>
        <v>1.0274712488552027E-5</v>
      </c>
      <c r="CN321" s="58">
        <f t="shared" si="269"/>
        <v>1.2452477037153401E-5</v>
      </c>
      <c r="CO321" s="58">
        <f t="shared" si="270"/>
        <v>1.120177794619562E-5</v>
      </c>
      <c r="CP321" s="58">
        <f t="shared" si="271"/>
        <v>1.0599813642026407E-5</v>
      </c>
      <c r="CQ321" s="58">
        <f t="shared" si="272"/>
        <v>1.0489570956702736E-5</v>
      </c>
      <c r="CR321" s="5">
        <f t="shared" si="301"/>
        <v>1.1691464259416222</v>
      </c>
      <c r="CS321" s="5">
        <f t="shared" si="302"/>
        <v>1.1525716085872304</v>
      </c>
      <c r="CT321" s="5">
        <f t="shared" si="303"/>
        <v>1.0563944409553025</v>
      </c>
      <c r="CU321" s="5">
        <f t="shared" si="304"/>
        <v>1.1227245751898374</v>
      </c>
      <c r="CV321" s="5">
        <f t="shared" si="305"/>
        <v>1.0787064023032875</v>
      </c>
    </row>
    <row r="322" spans="1:100" x14ac:dyDescent="0.25">
      <c r="A322" s="174" t="str">
        <f t="shared" si="273"/>
        <v>NNNN</v>
      </c>
      <c r="B322" s="174" t="str">
        <f t="shared" si="274"/>
        <v>NNNN</v>
      </c>
      <c r="C322" s="29" t="str">
        <f t="shared" si="275"/>
        <v>NN</v>
      </c>
      <c r="D322" s="29" t="str">
        <f t="shared" si="276"/>
        <v>N</v>
      </c>
      <c r="E322" s="29" t="str">
        <f t="shared" si="251"/>
        <v>N</v>
      </c>
      <c r="F322" s="175" t="s">
        <v>5</v>
      </c>
      <c r="G322" s="175" t="s">
        <v>7</v>
      </c>
      <c r="H322" s="175" t="s">
        <v>8</v>
      </c>
      <c r="I322" s="176">
        <v>8</v>
      </c>
      <c r="J322" s="175" t="s">
        <v>5</v>
      </c>
      <c r="K322" s="175" t="s">
        <v>9</v>
      </c>
      <c r="L322" s="176">
        <v>1</v>
      </c>
      <c r="M322" s="176">
        <v>1</v>
      </c>
      <c r="N322" s="176">
        <v>1</v>
      </c>
      <c r="O322" s="176">
        <v>1</v>
      </c>
      <c r="P322" s="176">
        <v>1</v>
      </c>
      <c r="Q322" s="1"/>
      <c r="R322" s="13" t="s">
        <v>420</v>
      </c>
      <c r="S322" s="35">
        <v>249</v>
      </c>
      <c r="T322" s="35">
        <v>191</v>
      </c>
      <c r="U322" s="35">
        <v>233</v>
      </c>
      <c r="V322" s="35">
        <v>208</v>
      </c>
      <c r="W322" s="35">
        <v>245</v>
      </c>
      <c r="X322" s="35"/>
      <c r="Y322" s="53">
        <f t="shared" si="277"/>
        <v>80</v>
      </c>
      <c r="Z322" s="52" t="str">
        <f t="shared" si="278"/>
        <v>MM</v>
      </c>
      <c r="AA322" s="52" t="str">
        <f t="shared" si="279"/>
        <v>MM</v>
      </c>
      <c r="AB322" s="1"/>
      <c r="AC322" s="128">
        <f t="shared" si="280"/>
        <v>6.9146038098633913E-5</v>
      </c>
      <c r="AD322" s="128">
        <f t="shared" si="281"/>
        <v>9.1477812080626911E-5</v>
      </c>
      <c r="AE322" s="128">
        <f t="shared" si="282"/>
        <v>7.4571836041816561E-5</v>
      </c>
      <c r="AF322" s="128">
        <f t="shared" si="283"/>
        <v>6.8898788673171641E-5</v>
      </c>
      <c r="AG322" s="128">
        <f t="shared" si="284"/>
        <v>6.9457969848437043E-5</v>
      </c>
      <c r="AI322" s="129">
        <f t="shared" si="311"/>
        <v>1.262</v>
      </c>
      <c r="AJ322" s="51">
        <f t="shared" si="311"/>
        <v>1.232</v>
      </c>
      <c r="AK322" s="48">
        <f t="shared" si="311"/>
        <v>1.1200000000000001</v>
      </c>
      <c r="AL322" s="51">
        <f t="shared" si="311"/>
        <v>1.1910000000000001</v>
      </c>
      <c r="AM322" s="49">
        <f t="shared" si="311"/>
        <v>1.1339999999999999</v>
      </c>
      <c r="AN322" s="15"/>
      <c r="AO322" s="106">
        <f t="shared" si="252"/>
        <v>1.1691464259416222</v>
      </c>
      <c r="AP322" s="106">
        <f t="shared" si="253"/>
        <v>1.1525716085872304</v>
      </c>
      <c r="AQ322" s="106">
        <f t="shared" si="254"/>
        <v>1.0563944409553025</v>
      </c>
      <c r="AR322" s="106">
        <f t="shared" si="255"/>
        <v>1.1227245751898374</v>
      </c>
      <c r="AS322" s="106">
        <f t="shared" si="256"/>
        <v>1.0787064023032875</v>
      </c>
      <c r="AT322" s="15"/>
      <c r="AU322" s="106">
        <f t="shared" si="291"/>
        <v>0.16914642594162221</v>
      </c>
      <c r="AV322" s="106">
        <f t="shared" si="292"/>
        <v>0.1525716085872304</v>
      </c>
      <c r="AW322" s="106">
        <f t="shared" si="293"/>
        <v>5.6394440955302549E-2</v>
      </c>
      <c r="AX322" s="106">
        <f t="shared" si="294"/>
        <v>0.12272457518983737</v>
      </c>
      <c r="AY322" s="106">
        <f t="shared" si="295"/>
        <v>7.8706402303287515E-2</v>
      </c>
      <c r="AZ322" s="15"/>
      <c r="BA322" s="106">
        <f t="shared" si="285"/>
        <v>0.16914642594162221</v>
      </c>
      <c r="BB322" s="106">
        <f t="shared" si="286"/>
        <v>0.1525716085872304</v>
      </c>
      <c r="BC322" s="106">
        <f t="shared" si="287"/>
        <v>5.6394440955302549E-2</v>
      </c>
      <c r="BD322" s="107">
        <f t="shared" si="288"/>
        <v>0.12272457518983737</v>
      </c>
      <c r="BE322" s="106">
        <f t="shared" si="289"/>
        <v>7.8706402303287515E-2</v>
      </c>
      <c r="BF322" s="109"/>
      <c r="BG322" s="223" t="str">
        <f t="shared" si="290"/>
        <v>80XX</v>
      </c>
      <c r="BH322" s="106">
        <f t="shared" si="296"/>
        <v>1.1691464259416222</v>
      </c>
      <c r="BI322" s="106">
        <f t="shared" si="297"/>
        <v>1.1525716085872304</v>
      </c>
      <c r="BJ322" s="106">
        <f t="shared" si="298"/>
        <v>1.0563944409553025</v>
      </c>
      <c r="BK322" s="106">
        <f t="shared" si="299"/>
        <v>1.1227245751898374</v>
      </c>
      <c r="BL322" s="106">
        <f t="shared" si="300"/>
        <v>1.0787064023032875</v>
      </c>
      <c r="BM322" s="109"/>
      <c r="BN322" s="15">
        <f>IF($Z322="NN",VLOOKUP("N",ylfactors,MATCH(BN$7,'Proposed Factors'!$J$3:$P$3,0),FALSE),IF('Query Result 1'!$Y322&lt;49,VLOOKUP("YA",ylfactors,MATCH(BN$7,'Proposed Factors'!$J$3:$P$3,0),FALSE),VLOOKUP("YB",ylfactors,MATCH(BN$7,'Proposed Factors'!$J$3:$P$3,0),FALSE)))</f>
        <v>0.873</v>
      </c>
      <c r="BO322" s="15">
        <f>IF($Z322="NN",VLOOKUP("N",ylfactors,MATCH(BO$7,'Proposed Factors'!$J$3:$P$3,0),FALSE),IF('Query Result 1'!$Y322&lt;49,VLOOKUP("YA",ylfactors,MATCH(BO$7,'Proposed Factors'!$J$3:$P$3,0),FALSE),VLOOKUP("YB",ylfactors,MATCH(BO$7,'Proposed Factors'!$J$3:$P$3,0),FALSE)))</f>
        <v>0.76900000000000002</v>
      </c>
      <c r="BP322" s="15">
        <f>IF($Z322="NN",VLOOKUP("N",ylfactors,MATCH(BP$7,'Proposed Factors'!$J$3:$P$3,0),FALSE),IF('Query Result 1'!$Y322&lt;49,VLOOKUP("YA",ylfactors,MATCH(BP$7,'Proposed Factors'!$J$3:$P$3,0),FALSE),VLOOKUP("YB",ylfactors,MATCH(BP$7,'Proposed Factors'!$J$3:$P$3,0),FALSE)))</f>
        <v>0.95</v>
      </c>
      <c r="BQ322" s="15">
        <f>IF($Z322="NN",VLOOKUP("N",ylfactors,MATCH(BQ$7,'Proposed Factors'!$J$3:$P$3,0),FALSE),IF('Query Result 1'!$Y322&lt;49,VLOOKUP("YA",ylfactors,MATCH(BQ$7,'Proposed Factors'!$J$3:$P$3,0),FALSE),VLOOKUP("YB",ylfactors,MATCH(BQ$7,'Proposed Factors'!$J$3:$P$3,0),FALSE)))</f>
        <v>0.94299999999999995</v>
      </c>
      <c r="BR322" s="15">
        <f>IF($Z322="NN",VLOOKUP("N",ylfactors,MATCH(BR$7,'Proposed Factors'!$J$3:$P$3,0),FALSE),IF('Query Result 1'!$Y322&lt;49,VLOOKUP("YA",ylfactors,MATCH(BR$7,'Proposed Factors'!$J$3:$P$3,0),FALSE),VLOOKUP("YB",ylfactors,MATCH(BR$7,'Proposed Factors'!$J$3:$P$3,0),FALSE)))</f>
        <v>0.78800000000000003</v>
      </c>
      <c r="BS322" s="15"/>
      <c r="BT322" s="15" t="e">
        <f>IF($AA322="NN",1,IF($AA322="YY",VLOOKUP("YY",gsdfactors,MATCH(BT$7,'Proposed Factors'!$J$11:$P$11,0),FALSE),VLOOKUP(CONCATENATE($Z322,$AA322),gsdfactors,MATCH(BT$7,'Proposed Factors'!$J$11:$P$11,0),FALSE)))</f>
        <v>#N/A</v>
      </c>
      <c r="BU322" s="15" t="e">
        <f>IF($AA322="NN",1,IF($AA322="YY",VLOOKUP("YY",gsdfactors,MATCH(BU$7,'Proposed Factors'!$J$11:$P$11,0),FALSE),VLOOKUP(CONCATENATE($Z322,$AA322),gsdfactors,MATCH(BU$7,'Proposed Factors'!$J$11:$P$11,0),FALSE)))</f>
        <v>#N/A</v>
      </c>
      <c r="BV322" s="15" t="e">
        <f>IF($AA322="NN",1,IF($AA322="YY",VLOOKUP("YY",gsdfactors,MATCH(BV$7,'Proposed Factors'!$J$11:$P$11,0),FALSE),VLOOKUP(CONCATENATE($Z322,$AA322),gsdfactors,MATCH(BV$7,'Proposed Factors'!$J$11:$P$11,0),FALSE)))</f>
        <v>#N/A</v>
      </c>
      <c r="BW322" s="15" t="e">
        <f>IF($AA322="NN",1,IF($AA322="YY",VLOOKUP("YY",gsdfactors,MATCH(BW$7,'Proposed Factors'!$J$11:$P$11,0),FALSE),VLOOKUP(CONCATENATE($Z322,$AA322),gsdfactors,MATCH(BW$7,'Proposed Factors'!$J$11:$P$11,0),FALSE)))</f>
        <v>#N/A</v>
      </c>
      <c r="BX322" s="15" t="e">
        <f>IF($AA322="NN",1,IF($AA322="YY",VLOOKUP("YY",gsdfactors,MATCH(BX$7,'Proposed Factors'!$J$11:$P$11,0),FALSE),VLOOKUP(CONCATENATE($Z322,$AA322),gsdfactors,MATCH(BX$7,'Proposed Factors'!$J$11:$P$11,0),FALSE)))</f>
        <v>#N/A</v>
      </c>
      <c r="BZ322" s="55" t="e">
        <f t="shared" si="257"/>
        <v>#N/A</v>
      </c>
      <c r="CA322" s="55" t="e">
        <f t="shared" si="258"/>
        <v>#N/A</v>
      </c>
      <c r="CB322" s="55" t="e">
        <f t="shared" si="259"/>
        <v>#N/A</v>
      </c>
      <c r="CC322" s="55" t="e">
        <f t="shared" si="260"/>
        <v>#N/A</v>
      </c>
      <c r="CD322" s="55" t="e">
        <f t="shared" si="261"/>
        <v>#N/A</v>
      </c>
      <c r="CF322" s="55" t="e">
        <f t="shared" si="262"/>
        <v>#N/A</v>
      </c>
      <c r="CG322" s="55" t="e">
        <f t="shared" si="263"/>
        <v>#N/A</v>
      </c>
      <c r="CH322" s="55" t="e">
        <f t="shared" si="264"/>
        <v>#N/A</v>
      </c>
      <c r="CI322" s="55" t="e">
        <f t="shared" si="265"/>
        <v>#N/A</v>
      </c>
      <c r="CJ322" s="55" t="e">
        <f t="shared" si="266"/>
        <v>#N/A</v>
      </c>
      <c r="CL322" s="55" t="str">
        <f t="shared" si="267"/>
        <v>80MM</v>
      </c>
      <c r="CM322" s="58">
        <f t="shared" si="268"/>
        <v>6.9146038098633913E-5</v>
      </c>
      <c r="CN322" s="58">
        <f t="shared" si="269"/>
        <v>9.1477812080626911E-5</v>
      </c>
      <c r="CO322" s="58">
        <f t="shared" si="270"/>
        <v>7.4571836041816561E-5</v>
      </c>
      <c r="CP322" s="58">
        <f t="shared" si="271"/>
        <v>6.8898788673171641E-5</v>
      </c>
      <c r="CQ322" s="58">
        <f t="shared" si="272"/>
        <v>6.9457969848437043E-5</v>
      </c>
      <c r="CR322" s="5">
        <f t="shared" si="301"/>
        <v>1.1691464259416222</v>
      </c>
      <c r="CS322" s="5">
        <f t="shared" si="302"/>
        <v>1.1525716085872304</v>
      </c>
      <c r="CT322" s="5">
        <f t="shared" si="303"/>
        <v>1.0563944409553025</v>
      </c>
      <c r="CU322" s="5">
        <f t="shared" si="304"/>
        <v>1.1227245751898374</v>
      </c>
      <c r="CV322" s="5">
        <f t="shared" si="305"/>
        <v>1.0787064023032875</v>
      </c>
    </row>
    <row r="323" spans="1:100" x14ac:dyDescent="0.25">
      <c r="A323" s="174" t="str">
        <f t="shared" si="273"/>
        <v>NNNN</v>
      </c>
      <c r="B323" s="174" t="str">
        <f t="shared" si="274"/>
        <v>NNNN</v>
      </c>
      <c r="C323" s="29" t="str">
        <f t="shared" si="275"/>
        <v>NN</v>
      </c>
      <c r="D323" s="29" t="str">
        <f t="shared" si="276"/>
        <v>N</v>
      </c>
      <c r="E323" s="29" t="str">
        <f t="shared" si="251"/>
        <v>N</v>
      </c>
      <c r="F323" s="175" t="s">
        <v>5</v>
      </c>
      <c r="G323" s="175" t="s">
        <v>7</v>
      </c>
      <c r="H323" s="175" t="s">
        <v>8</v>
      </c>
      <c r="I323" s="176">
        <v>8</v>
      </c>
      <c r="J323" s="175" t="s">
        <v>9</v>
      </c>
      <c r="K323" s="175" t="s">
        <v>5</v>
      </c>
      <c r="L323" s="176">
        <v>2</v>
      </c>
      <c r="M323" s="176">
        <v>1</v>
      </c>
      <c r="N323" s="176">
        <v>1</v>
      </c>
      <c r="O323" s="176">
        <v>1</v>
      </c>
      <c r="P323" s="176">
        <v>2</v>
      </c>
      <c r="Q323" s="1"/>
      <c r="R323" s="13" t="s">
        <v>504</v>
      </c>
      <c r="S323" s="35">
        <v>24</v>
      </c>
      <c r="T323" s="35">
        <v>18</v>
      </c>
      <c r="U323" s="35">
        <v>21</v>
      </c>
      <c r="V323" s="35">
        <v>20</v>
      </c>
      <c r="W323" s="35">
        <v>24</v>
      </c>
      <c r="X323" s="35"/>
      <c r="Y323" s="53">
        <f t="shared" si="277"/>
        <v>80</v>
      </c>
      <c r="Z323" s="52" t="str">
        <f t="shared" si="278"/>
        <v>MS</v>
      </c>
      <c r="AA323" s="52" t="str">
        <f t="shared" si="279"/>
        <v>MS</v>
      </c>
      <c r="AB323" s="1"/>
      <c r="AC323" s="128">
        <f t="shared" si="280"/>
        <v>6.6646783709526656E-6</v>
      </c>
      <c r="AD323" s="128">
        <f t="shared" si="281"/>
        <v>8.6209456411062008E-6</v>
      </c>
      <c r="AE323" s="128">
        <f t="shared" si="282"/>
        <v>6.7210667677173718E-6</v>
      </c>
      <c r="AF323" s="128">
        <f t="shared" si="283"/>
        <v>6.6248835262665041E-6</v>
      </c>
      <c r="AG323" s="128">
        <f t="shared" si="284"/>
        <v>6.8040460259693428E-6</v>
      </c>
      <c r="AI323" s="129">
        <f t="shared" si="311"/>
        <v>1.262</v>
      </c>
      <c r="AJ323" s="51">
        <f t="shared" si="311"/>
        <v>1.232</v>
      </c>
      <c r="AK323" s="48">
        <f t="shared" si="311"/>
        <v>1.1200000000000001</v>
      </c>
      <c r="AL323" s="51">
        <f t="shared" si="311"/>
        <v>1.1910000000000001</v>
      </c>
      <c r="AM323" s="49">
        <f t="shared" si="311"/>
        <v>1.1339999999999999</v>
      </c>
      <c r="AN323" s="15"/>
      <c r="AO323" s="106">
        <f t="shared" si="252"/>
        <v>1.1691464259416222</v>
      </c>
      <c r="AP323" s="106">
        <f t="shared" si="253"/>
        <v>1.1525716085872304</v>
      </c>
      <c r="AQ323" s="106">
        <f t="shared" si="254"/>
        <v>1.0563944409553025</v>
      </c>
      <c r="AR323" s="106">
        <f t="shared" si="255"/>
        <v>1.1227245751898374</v>
      </c>
      <c r="AS323" s="106">
        <f t="shared" si="256"/>
        <v>1.0787064023032875</v>
      </c>
      <c r="AT323" s="15"/>
      <c r="AU323" s="106">
        <f t="shared" si="291"/>
        <v>0.16914642594162221</v>
      </c>
      <c r="AV323" s="106">
        <f t="shared" si="292"/>
        <v>0.1525716085872304</v>
      </c>
      <c r="AW323" s="106">
        <f t="shared" si="293"/>
        <v>5.6394440955302549E-2</v>
      </c>
      <c r="AX323" s="106">
        <f t="shared" si="294"/>
        <v>0.12272457518983737</v>
      </c>
      <c r="AY323" s="106">
        <f t="shared" si="295"/>
        <v>7.8706402303287515E-2</v>
      </c>
      <c r="AZ323" s="15"/>
      <c r="BA323" s="106">
        <f t="shared" si="285"/>
        <v>0.16914642594162221</v>
      </c>
      <c r="BB323" s="106">
        <f t="shared" si="286"/>
        <v>0.1525716085872304</v>
      </c>
      <c r="BC323" s="106">
        <f t="shared" si="287"/>
        <v>5.6394440955302549E-2</v>
      </c>
      <c r="BD323" s="107">
        <f t="shared" si="288"/>
        <v>0.12272457518983737</v>
      </c>
      <c r="BE323" s="106">
        <f t="shared" si="289"/>
        <v>7.8706402303287515E-2</v>
      </c>
      <c r="BF323" s="109"/>
      <c r="BG323" s="223" t="str">
        <f t="shared" si="290"/>
        <v>80XX</v>
      </c>
      <c r="BH323" s="106">
        <f t="shared" si="296"/>
        <v>1.1691464259416222</v>
      </c>
      <c r="BI323" s="106">
        <f t="shared" si="297"/>
        <v>1.1525716085872304</v>
      </c>
      <c r="BJ323" s="106">
        <f t="shared" si="298"/>
        <v>1.0563944409553025</v>
      </c>
      <c r="BK323" s="106">
        <f t="shared" si="299"/>
        <v>1.1227245751898374</v>
      </c>
      <c r="BL323" s="106">
        <f t="shared" si="300"/>
        <v>1.0787064023032875</v>
      </c>
      <c r="BM323" s="109"/>
      <c r="BN323" s="15">
        <f>IF($Z323="NN",VLOOKUP("N",ylfactors,MATCH(BN$7,'Proposed Factors'!$J$3:$P$3,0),FALSE),IF('Query Result 1'!$Y323&lt;49,VLOOKUP("YA",ylfactors,MATCH(BN$7,'Proposed Factors'!$J$3:$P$3,0),FALSE),VLOOKUP("YB",ylfactors,MATCH(BN$7,'Proposed Factors'!$J$3:$P$3,0),FALSE)))</f>
        <v>0.873</v>
      </c>
      <c r="BO323" s="15">
        <f>IF($Z323="NN",VLOOKUP("N",ylfactors,MATCH(BO$7,'Proposed Factors'!$J$3:$P$3,0),FALSE),IF('Query Result 1'!$Y323&lt;49,VLOOKUP("YA",ylfactors,MATCH(BO$7,'Proposed Factors'!$J$3:$P$3,0),FALSE),VLOOKUP("YB",ylfactors,MATCH(BO$7,'Proposed Factors'!$J$3:$P$3,0),FALSE)))</f>
        <v>0.76900000000000002</v>
      </c>
      <c r="BP323" s="15">
        <f>IF($Z323="NN",VLOOKUP("N",ylfactors,MATCH(BP$7,'Proposed Factors'!$J$3:$P$3,0),FALSE),IF('Query Result 1'!$Y323&lt;49,VLOOKUP("YA",ylfactors,MATCH(BP$7,'Proposed Factors'!$J$3:$P$3,0),FALSE),VLOOKUP("YB",ylfactors,MATCH(BP$7,'Proposed Factors'!$J$3:$P$3,0),FALSE)))</f>
        <v>0.95</v>
      </c>
      <c r="BQ323" s="15">
        <f>IF($Z323="NN",VLOOKUP("N",ylfactors,MATCH(BQ$7,'Proposed Factors'!$J$3:$P$3,0),FALSE),IF('Query Result 1'!$Y323&lt;49,VLOOKUP("YA",ylfactors,MATCH(BQ$7,'Proposed Factors'!$J$3:$P$3,0),FALSE),VLOOKUP("YB",ylfactors,MATCH(BQ$7,'Proposed Factors'!$J$3:$P$3,0),FALSE)))</f>
        <v>0.94299999999999995</v>
      </c>
      <c r="BR323" s="15">
        <f>IF($Z323="NN",VLOOKUP("N",ylfactors,MATCH(BR$7,'Proposed Factors'!$J$3:$P$3,0),FALSE),IF('Query Result 1'!$Y323&lt;49,VLOOKUP("YA",ylfactors,MATCH(BR$7,'Proposed Factors'!$J$3:$P$3,0),FALSE),VLOOKUP("YB",ylfactors,MATCH(BR$7,'Proposed Factors'!$J$3:$P$3,0),FALSE)))</f>
        <v>0.78800000000000003</v>
      </c>
      <c r="BS323" s="15"/>
      <c r="BT323" s="15" t="e">
        <f>IF($AA323="NN",1,IF($AA323="YY",VLOOKUP("YY",gsdfactors,MATCH(BT$7,'Proposed Factors'!$J$11:$P$11,0),FALSE),VLOOKUP(CONCATENATE($Z323,$AA323),gsdfactors,MATCH(BT$7,'Proposed Factors'!$J$11:$P$11,0),FALSE)))</f>
        <v>#N/A</v>
      </c>
      <c r="BU323" s="15" t="e">
        <f>IF($AA323="NN",1,IF($AA323="YY",VLOOKUP("YY",gsdfactors,MATCH(BU$7,'Proposed Factors'!$J$11:$P$11,0),FALSE),VLOOKUP(CONCATENATE($Z323,$AA323),gsdfactors,MATCH(BU$7,'Proposed Factors'!$J$11:$P$11,0),FALSE)))</f>
        <v>#N/A</v>
      </c>
      <c r="BV323" s="15" t="e">
        <f>IF($AA323="NN",1,IF($AA323="YY",VLOOKUP("YY",gsdfactors,MATCH(BV$7,'Proposed Factors'!$J$11:$P$11,0),FALSE),VLOOKUP(CONCATENATE($Z323,$AA323),gsdfactors,MATCH(BV$7,'Proposed Factors'!$J$11:$P$11,0),FALSE)))</f>
        <v>#N/A</v>
      </c>
      <c r="BW323" s="15" t="e">
        <f>IF($AA323="NN",1,IF($AA323="YY",VLOOKUP("YY",gsdfactors,MATCH(BW$7,'Proposed Factors'!$J$11:$P$11,0),FALSE),VLOOKUP(CONCATENATE($Z323,$AA323),gsdfactors,MATCH(BW$7,'Proposed Factors'!$J$11:$P$11,0),FALSE)))</f>
        <v>#N/A</v>
      </c>
      <c r="BX323" s="15" t="e">
        <f>IF($AA323="NN",1,IF($AA323="YY",VLOOKUP("YY",gsdfactors,MATCH(BX$7,'Proposed Factors'!$J$11:$P$11,0),FALSE),VLOOKUP(CONCATENATE($Z323,$AA323),gsdfactors,MATCH(BX$7,'Proposed Factors'!$J$11:$P$11,0),FALSE)))</f>
        <v>#N/A</v>
      </c>
      <c r="BZ323" s="55" t="e">
        <f t="shared" si="257"/>
        <v>#N/A</v>
      </c>
      <c r="CA323" s="55" t="e">
        <f t="shared" si="258"/>
        <v>#N/A</v>
      </c>
      <c r="CB323" s="55" t="e">
        <f t="shared" si="259"/>
        <v>#N/A</v>
      </c>
      <c r="CC323" s="55" t="e">
        <f t="shared" si="260"/>
        <v>#N/A</v>
      </c>
      <c r="CD323" s="55" t="e">
        <f t="shared" si="261"/>
        <v>#N/A</v>
      </c>
      <c r="CF323" s="55" t="e">
        <f t="shared" si="262"/>
        <v>#N/A</v>
      </c>
      <c r="CG323" s="55" t="e">
        <f t="shared" si="263"/>
        <v>#N/A</v>
      </c>
      <c r="CH323" s="55" t="e">
        <f t="shared" si="264"/>
        <v>#N/A</v>
      </c>
      <c r="CI323" s="55" t="e">
        <f t="shared" si="265"/>
        <v>#N/A</v>
      </c>
      <c r="CJ323" s="55" t="e">
        <f t="shared" si="266"/>
        <v>#N/A</v>
      </c>
      <c r="CL323" s="55" t="str">
        <f t="shared" si="267"/>
        <v>80MS</v>
      </c>
      <c r="CM323" s="58">
        <f t="shared" si="268"/>
        <v>6.6646783709526656E-6</v>
      </c>
      <c r="CN323" s="58">
        <f t="shared" si="269"/>
        <v>8.6209456411062008E-6</v>
      </c>
      <c r="CO323" s="58">
        <f t="shared" si="270"/>
        <v>6.7210667677173718E-6</v>
      </c>
      <c r="CP323" s="58">
        <f t="shared" si="271"/>
        <v>6.6248835262665041E-6</v>
      </c>
      <c r="CQ323" s="58">
        <f t="shared" si="272"/>
        <v>6.8040460259693428E-6</v>
      </c>
      <c r="CR323" s="5">
        <f t="shared" si="301"/>
        <v>1.1691464259416222</v>
      </c>
      <c r="CS323" s="5">
        <f t="shared" si="302"/>
        <v>1.1525716085872304</v>
      </c>
      <c r="CT323" s="5">
        <f t="shared" si="303"/>
        <v>1.0563944409553025</v>
      </c>
      <c r="CU323" s="5">
        <f t="shared" si="304"/>
        <v>1.1227245751898374</v>
      </c>
      <c r="CV323" s="5">
        <f t="shared" si="305"/>
        <v>1.0787064023032875</v>
      </c>
    </row>
    <row r="324" spans="1:100" x14ac:dyDescent="0.25">
      <c r="A324" s="174" t="str">
        <f t="shared" si="273"/>
        <v>NNNN</v>
      </c>
      <c r="B324" s="174" t="str">
        <f t="shared" si="274"/>
        <v>NNNN</v>
      </c>
      <c r="C324" s="29" t="str">
        <f t="shared" si="275"/>
        <v>NN</v>
      </c>
      <c r="D324" s="29" t="str">
        <f t="shared" si="276"/>
        <v>N</v>
      </c>
      <c r="E324" s="29" t="str">
        <f t="shared" si="251"/>
        <v>N</v>
      </c>
      <c r="F324" s="175" t="s">
        <v>5</v>
      </c>
      <c r="G324" s="175" t="s">
        <v>7</v>
      </c>
      <c r="H324" s="175" t="s">
        <v>8</v>
      </c>
      <c r="I324" s="176">
        <v>9</v>
      </c>
      <c r="J324" s="175" t="s">
        <v>5</v>
      </c>
      <c r="K324" s="175" t="s">
        <v>5</v>
      </c>
      <c r="L324" s="176">
        <v>1583</v>
      </c>
      <c r="M324" s="176">
        <v>757</v>
      </c>
      <c r="N324" s="176">
        <v>1274</v>
      </c>
      <c r="O324" s="176">
        <v>1188</v>
      </c>
      <c r="P324" s="176">
        <v>1550</v>
      </c>
      <c r="Q324" s="1"/>
      <c r="R324" s="13" t="s">
        <v>253</v>
      </c>
      <c r="S324" s="35">
        <v>159</v>
      </c>
      <c r="T324" s="35">
        <v>122</v>
      </c>
      <c r="U324" s="35">
        <v>146</v>
      </c>
      <c r="V324" s="35">
        <v>126</v>
      </c>
      <c r="W324" s="35">
        <v>156</v>
      </c>
      <c r="X324" s="35"/>
      <c r="Y324" s="53">
        <f t="shared" si="277"/>
        <v>81</v>
      </c>
      <c r="Z324" s="52" t="str">
        <f t="shared" si="278"/>
        <v>FM</v>
      </c>
      <c r="AA324" s="52" t="str">
        <f t="shared" si="279"/>
        <v>FM</v>
      </c>
      <c r="AB324" s="1"/>
      <c r="AC324" s="128">
        <f t="shared" si="280"/>
        <v>4.4153494207561412E-5</v>
      </c>
      <c r="AD324" s="128">
        <f t="shared" si="281"/>
        <v>5.8430853789719813E-5</v>
      </c>
      <c r="AE324" s="128">
        <f t="shared" si="282"/>
        <v>4.6727416575558874E-5</v>
      </c>
      <c r="AF324" s="128">
        <f t="shared" si="283"/>
        <v>4.1736766215478972E-5</v>
      </c>
      <c r="AG324" s="128">
        <f t="shared" si="284"/>
        <v>4.4226299168800728E-5</v>
      </c>
      <c r="AI324" s="129">
        <f t="shared" si="311"/>
        <v>1.262</v>
      </c>
      <c r="AJ324" s="51">
        <f t="shared" si="311"/>
        <v>1.232</v>
      </c>
      <c r="AK324" s="48">
        <f t="shared" si="311"/>
        <v>1.123</v>
      </c>
      <c r="AL324" s="51">
        <f t="shared" si="311"/>
        <v>1.1919999999999999</v>
      </c>
      <c r="AM324" s="49">
        <f t="shared" si="311"/>
        <v>1.145</v>
      </c>
      <c r="AN324" s="15"/>
      <c r="AO324" s="106">
        <f t="shared" si="252"/>
        <v>1.1691464259416222</v>
      </c>
      <c r="AP324" s="106">
        <f t="shared" si="253"/>
        <v>1.1525716085872304</v>
      </c>
      <c r="AQ324" s="106">
        <f t="shared" si="254"/>
        <v>1.059224068922147</v>
      </c>
      <c r="AR324" s="106">
        <f t="shared" si="255"/>
        <v>1.1236672490564954</v>
      </c>
      <c r="AS324" s="106">
        <f t="shared" si="256"/>
        <v>1.0891700446536723</v>
      </c>
      <c r="AT324" s="15"/>
      <c r="AU324" s="106">
        <f t="shared" si="291"/>
        <v>0.16914642594162221</v>
      </c>
      <c r="AV324" s="106">
        <f t="shared" si="292"/>
        <v>0.1525716085872304</v>
      </c>
      <c r="AW324" s="106">
        <f t="shared" si="293"/>
        <v>5.9224068922147044E-2</v>
      </c>
      <c r="AX324" s="106">
        <f t="shared" si="294"/>
        <v>0.1236672490564954</v>
      </c>
      <c r="AY324" s="106">
        <f t="shared" si="295"/>
        <v>8.9170044653672287E-2</v>
      </c>
      <c r="AZ324" s="15"/>
      <c r="BA324" s="106">
        <f t="shared" si="285"/>
        <v>0.16914642594162221</v>
      </c>
      <c r="BB324" s="106">
        <f t="shared" si="286"/>
        <v>0.1525716085872304</v>
      </c>
      <c r="BC324" s="106">
        <f t="shared" si="287"/>
        <v>5.9224068922147044E-2</v>
      </c>
      <c r="BD324" s="107">
        <f t="shared" si="288"/>
        <v>0.1236672490564954</v>
      </c>
      <c r="BE324" s="106">
        <f t="shared" si="289"/>
        <v>8.9170044653672287E-2</v>
      </c>
      <c r="BF324" s="109"/>
      <c r="BG324" s="223" t="str">
        <f t="shared" si="290"/>
        <v>81XX</v>
      </c>
      <c r="BH324" s="106">
        <f t="shared" si="296"/>
        <v>1.1691464259416222</v>
      </c>
      <c r="BI324" s="106">
        <f t="shared" si="297"/>
        <v>1.1525716085872304</v>
      </c>
      <c r="BJ324" s="106">
        <f t="shared" si="298"/>
        <v>1.059224068922147</v>
      </c>
      <c r="BK324" s="106">
        <f t="shared" si="299"/>
        <v>1.1236672490564954</v>
      </c>
      <c r="BL324" s="106">
        <f t="shared" si="300"/>
        <v>1.0891700446536723</v>
      </c>
      <c r="BM324" s="109"/>
      <c r="BN324" s="15">
        <f>IF($Z324="NN",VLOOKUP("N",ylfactors,MATCH(BN$7,'Proposed Factors'!$J$3:$P$3,0),FALSE),IF('Query Result 1'!$Y324&lt;49,VLOOKUP("YA",ylfactors,MATCH(BN$7,'Proposed Factors'!$J$3:$P$3,0),FALSE),VLOOKUP("YB",ylfactors,MATCH(BN$7,'Proposed Factors'!$J$3:$P$3,0),FALSE)))</f>
        <v>0.873</v>
      </c>
      <c r="BO324" s="15">
        <f>IF($Z324="NN",VLOOKUP("N",ylfactors,MATCH(BO$7,'Proposed Factors'!$J$3:$P$3,0),FALSE),IF('Query Result 1'!$Y324&lt;49,VLOOKUP("YA",ylfactors,MATCH(BO$7,'Proposed Factors'!$J$3:$P$3,0),FALSE),VLOOKUP("YB",ylfactors,MATCH(BO$7,'Proposed Factors'!$J$3:$P$3,0),FALSE)))</f>
        <v>0.76900000000000002</v>
      </c>
      <c r="BP324" s="15">
        <f>IF($Z324="NN",VLOOKUP("N",ylfactors,MATCH(BP$7,'Proposed Factors'!$J$3:$P$3,0),FALSE),IF('Query Result 1'!$Y324&lt;49,VLOOKUP("YA",ylfactors,MATCH(BP$7,'Proposed Factors'!$J$3:$P$3,0),FALSE),VLOOKUP("YB",ylfactors,MATCH(BP$7,'Proposed Factors'!$J$3:$P$3,0),FALSE)))</f>
        <v>0.95</v>
      </c>
      <c r="BQ324" s="15">
        <f>IF($Z324="NN",VLOOKUP("N",ylfactors,MATCH(BQ$7,'Proposed Factors'!$J$3:$P$3,0),FALSE),IF('Query Result 1'!$Y324&lt;49,VLOOKUP("YA",ylfactors,MATCH(BQ$7,'Proposed Factors'!$J$3:$P$3,0),FALSE),VLOOKUP("YB",ylfactors,MATCH(BQ$7,'Proposed Factors'!$J$3:$P$3,0),FALSE)))</f>
        <v>0.94299999999999995</v>
      </c>
      <c r="BR324" s="15">
        <f>IF($Z324="NN",VLOOKUP("N",ylfactors,MATCH(BR$7,'Proposed Factors'!$J$3:$P$3,0),FALSE),IF('Query Result 1'!$Y324&lt;49,VLOOKUP("YA",ylfactors,MATCH(BR$7,'Proposed Factors'!$J$3:$P$3,0),FALSE),VLOOKUP("YB",ylfactors,MATCH(BR$7,'Proposed Factors'!$J$3:$P$3,0),FALSE)))</f>
        <v>0.78800000000000003</v>
      </c>
      <c r="BS324" s="15"/>
      <c r="BT324" s="15" t="e">
        <f>IF($AA324="NN",1,IF($AA324="YY",VLOOKUP("YY",gsdfactors,MATCH(BT$7,'Proposed Factors'!$J$11:$P$11,0),FALSE),VLOOKUP(CONCATENATE($Z324,$AA324),gsdfactors,MATCH(BT$7,'Proposed Factors'!$J$11:$P$11,0),FALSE)))</f>
        <v>#N/A</v>
      </c>
      <c r="BU324" s="15" t="e">
        <f>IF($AA324="NN",1,IF($AA324="YY",VLOOKUP("YY",gsdfactors,MATCH(BU$7,'Proposed Factors'!$J$11:$P$11,0),FALSE),VLOOKUP(CONCATENATE($Z324,$AA324),gsdfactors,MATCH(BU$7,'Proposed Factors'!$J$11:$P$11,0),FALSE)))</f>
        <v>#N/A</v>
      </c>
      <c r="BV324" s="15" t="e">
        <f>IF($AA324="NN",1,IF($AA324="YY",VLOOKUP("YY",gsdfactors,MATCH(BV$7,'Proposed Factors'!$J$11:$P$11,0),FALSE),VLOOKUP(CONCATENATE($Z324,$AA324),gsdfactors,MATCH(BV$7,'Proposed Factors'!$J$11:$P$11,0),FALSE)))</f>
        <v>#N/A</v>
      </c>
      <c r="BW324" s="15" t="e">
        <f>IF($AA324="NN",1,IF($AA324="YY",VLOOKUP("YY",gsdfactors,MATCH(BW$7,'Proposed Factors'!$J$11:$P$11,0),FALSE),VLOOKUP(CONCATENATE($Z324,$AA324),gsdfactors,MATCH(BW$7,'Proposed Factors'!$J$11:$P$11,0),FALSE)))</f>
        <v>#N/A</v>
      </c>
      <c r="BX324" s="15" t="e">
        <f>IF($AA324="NN",1,IF($AA324="YY",VLOOKUP("YY",gsdfactors,MATCH(BX$7,'Proposed Factors'!$J$11:$P$11,0),FALSE),VLOOKUP(CONCATENATE($Z324,$AA324),gsdfactors,MATCH(BX$7,'Proposed Factors'!$J$11:$P$11,0),FALSE)))</f>
        <v>#N/A</v>
      </c>
      <c r="BZ324" s="55" t="e">
        <f t="shared" si="257"/>
        <v>#N/A</v>
      </c>
      <c r="CA324" s="55" t="e">
        <f t="shared" si="258"/>
        <v>#N/A</v>
      </c>
      <c r="CB324" s="55" t="e">
        <f t="shared" si="259"/>
        <v>#N/A</v>
      </c>
      <c r="CC324" s="55" t="e">
        <f t="shared" si="260"/>
        <v>#N/A</v>
      </c>
      <c r="CD324" s="55" t="e">
        <f t="shared" si="261"/>
        <v>#N/A</v>
      </c>
      <c r="CF324" s="55" t="e">
        <f t="shared" si="262"/>
        <v>#N/A</v>
      </c>
      <c r="CG324" s="55" t="e">
        <f t="shared" si="263"/>
        <v>#N/A</v>
      </c>
      <c r="CH324" s="55" t="e">
        <f t="shared" si="264"/>
        <v>#N/A</v>
      </c>
      <c r="CI324" s="55" t="e">
        <f t="shared" si="265"/>
        <v>#N/A</v>
      </c>
      <c r="CJ324" s="55" t="e">
        <f t="shared" si="266"/>
        <v>#N/A</v>
      </c>
      <c r="CL324" s="55" t="str">
        <f t="shared" si="267"/>
        <v>81FM</v>
      </c>
      <c r="CM324" s="58">
        <f t="shared" si="268"/>
        <v>4.4153494207561412E-5</v>
      </c>
      <c r="CN324" s="58">
        <f t="shared" si="269"/>
        <v>5.8430853789719813E-5</v>
      </c>
      <c r="CO324" s="58">
        <f t="shared" si="270"/>
        <v>4.6727416575558874E-5</v>
      </c>
      <c r="CP324" s="58">
        <f t="shared" si="271"/>
        <v>4.1736766215478972E-5</v>
      </c>
      <c r="CQ324" s="58">
        <f t="shared" si="272"/>
        <v>4.4226299168800728E-5</v>
      </c>
      <c r="CR324" s="5">
        <f t="shared" si="301"/>
        <v>1.1691464259416222</v>
      </c>
      <c r="CS324" s="5">
        <f t="shared" si="302"/>
        <v>1.1525716085872304</v>
      </c>
      <c r="CT324" s="5">
        <f t="shared" si="303"/>
        <v>1.059224068922147</v>
      </c>
      <c r="CU324" s="5">
        <f t="shared" si="304"/>
        <v>1.1236672490564954</v>
      </c>
      <c r="CV324" s="5">
        <f t="shared" si="305"/>
        <v>1.0891700446536723</v>
      </c>
    </row>
    <row r="325" spans="1:100" x14ac:dyDescent="0.25">
      <c r="A325" s="174" t="str">
        <f t="shared" si="273"/>
        <v>NNNN</v>
      </c>
      <c r="B325" s="174" t="str">
        <f t="shared" si="274"/>
        <v>NNNN</v>
      </c>
      <c r="C325" s="29" t="str">
        <f t="shared" si="275"/>
        <v>NN</v>
      </c>
      <c r="D325" s="29" t="str">
        <f t="shared" si="276"/>
        <v>N</v>
      </c>
      <c r="E325" s="29" t="str">
        <f t="shared" si="251"/>
        <v>N</v>
      </c>
      <c r="F325" s="175" t="s">
        <v>5</v>
      </c>
      <c r="G325" s="175" t="s">
        <v>7</v>
      </c>
      <c r="H325" s="175" t="s">
        <v>8</v>
      </c>
      <c r="I325" s="176">
        <v>10</v>
      </c>
      <c r="J325" s="175" t="s">
        <v>5</v>
      </c>
      <c r="K325" s="175" t="s">
        <v>5</v>
      </c>
      <c r="L325" s="176">
        <v>1738</v>
      </c>
      <c r="M325" s="176">
        <v>810</v>
      </c>
      <c r="N325" s="176">
        <v>1404</v>
      </c>
      <c r="O325" s="176">
        <v>1305</v>
      </c>
      <c r="P325" s="176">
        <v>1706</v>
      </c>
      <c r="Q325" s="1"/>
      <c r="R325" s="13" t="s">
        <v>337</v>
      </c>
      <c r="S325" s="35">
        <v>17</v>
      </c>
      <c r="T325" s="35">
        <v>11</v>
      </c>
      <c r="U325" s="35">
        <v>17</v>
      </c>
      <c r="V325" s="35">
        <v>15</v>
      </c>
      <c r="W325" s="35">
        <v>17</v>
      </c>
      <c r="X325" s="35"/>
      <c r="Y325" s="53">
        <f t="shared" si="277"/>
        <v>81</v>
      </c>
      <c r="Z325" s="52" t="str">
        <f t="shared" si="278"/>
        <v>FS</v>
      </c>
      <c r="AA325" s="52" t="str">
        <f t="shared" si="279"/>
        <v>FS</v>
      </c>
      <c r="AB325" s="1"/>
      <c r="AC325" s="128">
        <f t="shared" si="280"/>
        <v>4.7208138460914713E-6</v>
      </c>
      <c r="AD325" s="128">
        <f t="shared" si="281"/>
        <v>5.2683556695649009E-6</v>
      </c>
      <c r="AE325" s="128">
        <f t="shared" si="282"/>
        <v>5.4408635738664442E-6</v>
      </c>
      <c r="AF325" s="128">
        <f t="shared" si="283"/>
        <v>4.9686626446998779E-6</v>
      </c>
      <c r="AG325" s="128">
        <f t="shared" si="284"/>
        <v>4.8195326017282842E-6</v>
      </c>
      <c r="AI325" s="129">
        <f t="shared" si="311"/>
        <v>1.262</v>
      </c>
      <c r="AJ325" s="51">
        <f t="shared" si="311"/>
        <v>1.232</v>
      </c>
      <c r="AK325" s="48">
        <f t="shared" si="311"/>
        <v>1.123</v>
      </c>
      <c r="AL325" s="51">
        <f t="shared" si="311"/>
        <v>1.1919999999999999</v>
      </c>
      <c r="AM325" s="49">
        <f t="shared" si="311"/>
        <v>1.145</v>
      </c>
      <c r="AN325" s="15"/>
      <c r="AO325" s="106">
        <f t="shared" si="252"/>
        <v>1.1691464259416222</v>
      </c>
      <c r="AP325" s="106">
        <f t="shared" si="253"/>
        <v>1.1525716085872304</v>
      </c>
      <c r="AQ325" s="106">
        <f t="shared" si="254"/>
        <v>1.059224068922147</v>
      </c>
      <c r="AR325" s="106">
        <f t="shared" si="255"/>
        <v>1.1236672490564954</v>
      </c>
      <c r="AS325" s="106">
        <f t="shared" si="256"/>
        <v>1.0891700446536723</v>
      </c>
      <c r="AT325" s="15"/>
      <c r="AU325" s="106">
        <f t="shared" si="291"/>
        <v>0.16914642594162221</v>
      </c>
      <c r="AV325" s="106">
        <f t="shared" si="292"/>
        <v>0.1525716085872304</v>
      </c>
      <c r="AW325" s="106">
        <f t="shared" si="293"/>
        <v>5.9224068922147044E-2</v>
      </c>
      <c r="AX325" s="106">
        <f t="shared" si="294"/>
        <v>0.1236672490564954</v>
      </c>
      <c r="AY325" s="106">
        <f t="shared" si="295"/>
        <v>8.9170044653672287E-2</v>
      </c>
      <c r="AZ325" s="15"/>
      <c r="BA325" s="106">
        <f t="shared" si="285"/>
        <v>0.16914642594162221</v>
      </c>
      <c r="BB325" s="106">
        <f t="shared" si="286"/>
        <v>0.1525716085872304</v>
      </c>
      <c r="BC325" s="106">
        <f t="shared" si="287"/>
        <v>5.9224068922147044E-2</v>
      </c>
      <c r="BD325" s="107">
        <f t="shared" si="288"/>
        <v>0.1236672490564954</v>
      </c>
      <c r="BE325" s="106">
        <f t="shared" si="289"/>
        <v>8.9170044653672287E-2</v>
      </c>
      <c r="BF325" s="109"/>
      <c r="BG325" s="223" t="str">
        <f t="shared" si="290"/>
        <v>81XX</v>
      </c>
      <c r="BH325" s="106">
        <f t="shared" si="296"/>
        <v>1.1691464259416222</v>
      </c>
      <c r="BI325" s="106">
        <f t="shared" si="297"/>
        <v>1.1525716085872304</v>
      </c>
      <c r="BJ325" s="106">
        <f t="shared" si="298"/>
        <v>1.059224068922147</v>
      </c>
      <c r="BK325" s="106">
        <f t="shared" si="299"/>
        <v>1.1236672490564954</v>
      </c>
      <c r="BL325" s="106">
        <f t="shared" si="300"/>
        <v>1.0891700446536723</v>
      </c>
      <c r="BM325" s="109"/>
      <c r="BN325" s="15">
        <f>IF($Z325="NN",VLOOKUP("N",ylfactors,MATCH(BN$7,'Proposed Factors'!$J$3:$P$3,0),FALSE),IF('Query Result 1'!$Y325&lt;49,VLOOKUP("YA",ylfactors,MATCH(BN$7,'Proposed Factors'!$J$3:$P$3,0),FALSE),VLOOKUP("YB",ylfactors,MATCH(BN$7,'Proposed Factors'!$J$3:$P$3,0),FALSE)))</f>
        <v>0.873</v>
      </c>
      <c r="BO325" s="15">
        <f>IF($Z325="NN",VLOOKUP("N",ylfactors,MATCH(BO$7,'Proposed Factors'!$J$3:$P$3,0),FALSE),IF('Query Result 1'!$Y325&lt;49,VLOOKUP("YA",ylfactors,MATCH(BO$7,'Proposed Factors'!$J$3:$P$3,0),FALSE),VLOOKUP("YB",ylfactors,MATCH(BO$7,'Proposed Factors'!$J$3:$P$3,0),FALSE)))</f>
        <v>0.76900000000000002</v>
      </c>
      <c r="BP325" s="15">
        <f>IF($Z325="NN",VLOOKUP("N",ylfactors,MATCH(BP$7,'Proposed Factors'!$J$3:$P$3,0),FALSE),IF('Query Result 1'!$Y325&lt;49,VLOOKUP("YA",ylfactors,MATCH(BP$7,'Proposed Factors'!$J$3:$P$3,0),FALSE),VLOOKUP("YB",ylfactors,MATCH(BP$7,'Proposed Factors'!$J$3:$P$3,0),FALSE)))</f>
        <v>0.95</v>
      </c>
      <c r="BQ325" s="15">
        <f>IF($Z325="NN",VLOOKUP("N",ylfactors,MATCH(BQ$7,'Proposed Factors'!$J$3:$P$3,0),FALSE),IF('Query Result 1'!$Y325&lt;49,VLOOKUP("YA",ylfactors,MATCH(BQ$7,'Proposed Factors'!$J$3:$P$3,0),FALSE),VLOOKUP("YB",ylfactors,MATCH(BQ$7,'Proposed Factors'!$J$3:$P$3,0),FALSE)))</f>
        <v>0.94299999999999995</v>
      </c>
      <c r="BR325" s="15">
        <f>IF($Z325="NN",VLOOKUP("N",ylfactors,MATCH(BR$7,'Proposed Factors'!$J$3:$P$3,0),FALSE),IF('Query Result 1'!$Y325&lt;49,VLOOKUP("YA",ylfactors,MATCH(BR$7,'Proposed Factors'!$J$3:$P$3,0),FALSE),VLOOKUP("YB",ylfactors,MATCH(BR$7,'Proposed Factors'!$J$3:$P$3,0),FALSE)))</f>
        <v>0.78800000000000003</v>
      </c>
      <c r="BS325" s="15"/>
      <c r="BT325" s="15" t="e">
        <f>IF($AA325="NN",1,IF($AA325="YY",VLOOKUP("YY",gsdfactors,MATCH(BT$7,'Proposed Factors'!$J$11:$P$11,0),FALSE),VLOOKUP(CONCATENATE($Z325,$AA325),gsdfactors,MATCH(BT$7,'Proposed Factors'!$J$11:$P$11,0),FALSE)))</f>
        <v>#N/A</v>
      </c>
      <c r="BU325" s="15" t="e">
        <f>IF($AA325="NN",1,IF($AA325="YY",VLOOKUP("YY",gsdfactors,MATCH(BU$7,'Proposed Factors'!$J$11:$P$11,0),FALSE),VLOOKUP(CONCATENATE($Z325,$AA325),gsdfactors,MATCH(BU$7,'Proposed Factors'!$J$11:$P$11,0),FALSE)))</f>
        <v>#N/A</v>
      </c>
      <c r="BV325" s="15" t="e">
        <f>IF($AA325="NN",1,IF($AA325="YY",VLOOKUP("YY",gsdfactors,MATCH(BV$7,'Proposed Factors'!$J$11:$P$11,0),FALSE),VLOOKUP(CONCATENATE($Z325,$AA325),gsdfactors,MATCH(BV$7,'Proposed Factors'!$J$11:$P$11,0),FALSE)))</f>
        <v>#N/A</v>
      </c>
      <c r="BW325" s="15" t="e">
        <f>IF($AA325="NN",1,IF($AA325="YY",VLOOKUP("YY",gsdfactors,MATCH(BW$7,'Proposed Factors'!$J$11:$P$11,0),FALSE),VLOOKUP(CONCATENATE($Z325,$AA325),gsdfactors,MATCH(BW$7,'Proposed Factors'!$J$11:$P$11,0),FALSE)))</f>
        <v>#N/A</v>
      </c>
      <c r="BX325" s="15" t="e">
        <f>IF($AA325="NN",1,IF($AA325="YY",VLOOKUP("YY",gsdfactors,MATCH(BX$7,'Proposed Factors'!$J$11:$P$11,0),FALSE),VLOOKUP(CONCATENATE($Z325,$AA325),gsdfactors,MATCH(BX$7,'Proposed Factors'!$J$11:$P$11,0),FALSE)))</f>
        <v>#N/A</v>
      </c>
      <c r="BZ325" s="55" t="e">
        <f t="shared" si="257"/>
        <v>#N/A</v>
      </c>
      <c r="CA325" s="55" t="e">
        <f t="shared" si="258"/>
        <v>#N/A</v>
      </c>
      <c r="CB325" s="55" t="e">
        <f t="shared" si="259"/>
        <v>#N/A</v>
      </c>
      <c r="CC325" s="55" t="e">
        <f t="shared" si="260"/>
        <v>#N/A</v>
      </c>
      <c r="CD325" s="55" t="e">
        <f t="shared" si="261"/>
        <v>#N/A</v>
      </c>
      <c r="CF325" s="55" t="e">
        <f t="shared" si="262"/>
        <v>#N/A</v>
      </c>
      <c r="CG325" s="55" t="e">
        <f t="shared" si="263"/>
        <v>#N/A</v>
      </c>
      <c r="CH325" s="55" t="e">
        <f t="shared" si="264"/>
        <v>#N/A</v>
      </c>
      <c r="CI325" s="55" t="e">
        <f t="shared" si="265"/>
        <v>#N/A</v>
      </c>
      <c r="CJ325" s="55" t="e">
        <f t="shared" si="266"/>
        <v>#N/A</v>
      </c>
      <c r="CL325" s="55" t="str">
        <f t="shared" si="267"/>
        <v>81FS</v>
      </c>
      <c r="CM325" s="58">
        <f t="shared" si="268"/>
        <v>4.7208138460914713E-6</v>
      </c>
      <c r="CN325" s="58">
        <f t="shared" si="269"/>
        <v>5.2683556695649009E-6</v>
      </c>
      <c r="CO325" s="58">
        <f t="shared" si="270"/>
        <v>5.4408635738664442E-6</v>
      </c>
      <c r="CP325" s="58">
        <f t="shared" si="271"/>
        <v>4.9686626446998779E-6</v>
      </c>
      <c r="CQ325" s="58">
        <f t="shared" si="272"/>
        <v>4.8195326017282842E-6</v>
      </c>
      <c r="CR325" s="5">
        <f t="shared" si="301"/>
        <v>1.1691464259416222</v>
      </c>
      <c r="CS325" s="5">
        <f t="shared" si="302"/>
        <v>1.1525716085872304</v>
      </c>
      <c r="CT325" s="5">
        <f t="shared" si="303"/>
        <v>1.059224068922147</v>
      </c>
      <c r="CU325" s="5">
        <f t="shared" si="304"/>
        <v>1.1236672490564954</v>
      </c>
      <c r="CV325" s="5">
        <f t="shared" si="305"/>
        <v>1.0891700446536723</v>
      </c>
    </row>
    <row r="326" spans="1:100" x14ac:dyDescent="0.25">
      <c r="A326" s="174" t="str">
        <f t="shared" si="273"/>
        <v>NNNN</v>
      </c>
      <c r="B326" s="174" t="str">
        <f t="shared" si="274"/>
        <v>NNNN</v>
      </c>
      <c r="C326" s="29" t="str">
        <f t="shared" si="275"/>
        <v>NN</v>
      </c>
      <c r="D326" s="29" t="str">
        <f t="shared" si="276"/>
        <v>N</v>
      </c>
      <c r="E326" s="29" t="str">
        <f t="shared" si="251"/>
        <v>N</v>
      </c>
      <c r="F326" s="175" t="s">
        <v>5</v>
      </c>
      <c r="G326" s="175" t="s">
        <v>7</v>
      </c>
      <c r="H326" s="175" t="s">
        <v>8</v>
      </c>
      <c r="I326" s="176">
        <v>11</v>
      </c>
      <c r="J326" s="175" t="s">
        <v>5</v>
      </c>
      <c r="K326" s="175" t="s">
        <v>5</v>
      </c>
      <c r="L326" s="176">
        <v>1871</v>
      </c>
      <c r="M326" s="176">
        <v>831</v>
      </c>
      <c r="N326" s="176">
        <v>1516</v>
      </c>
      <c r="O326" s="176">
        <v>1428</v>
      </c>
      <c r="P326" s="176">
        <v>1829</v>
      </c>
      <c r="Q326" s="1"/>
      <c r="R326" s="13" t="s">
        <v>421</v>
      </c>
      <c r="S326" s="35">
        <v>133</v>
      </c>
      <c r="T326" s="35">
        <v>105</v>
      </c>
      <c r="U326" s="35">
        <v>116</v>
      </c>
      <c r="V326" s="35">
        <v>108</v>
      </c>
      <c r="W326" s="35">
        <v>127</v>
      </c>
      <c r="X326" s="35"/>
      <c r="Y326" s="53">
        <f t="shared" si="277"/>
        <v>81</v>
      </c>
      <c r="Z326" s="52" t="str">
        <f t="shared" si="278"/>
        <v>MM</v>
      </c>
      <c r="AA326" s="52" t="str">
        <f t="shared" si="279"/>
        <v>MM</v>
      </c>
      <c r="AB326" s="1"/>
      <c r="AC326" s="128">
        <f t="shared" si="280"/>
        <v>3.6933425972362689E-5</v>
      </c>
      <c r="AD326" s="128">
        <f t="shared" si="281"/>
        <v>5.0288849573119507E-5</v>
      </c>
      <c r="AE326" s="128">
        <f t="shared" si="282"/>
        <v>3.7125892621676912E-5</v>
      </c>
      <c r="AF326" s="128">
        <f t="shared" si="283"/>
        <v>3.5774371041839119E-5</v>
      </c>
      <c r="AG326" s="128">
        <f t="shared" si="284"/>
        <v>3.600474355408777E-5</v>
      </c>
      <c r="AI326" s="129">
        <f t="shared" si="311"/>
        <v>1.262</v>
      </c>
      <c r="AJ326" s="51">
        <f t="shared" si="311"/>
        <v>1.232</v>
      </c>
      <c r="AK326" s="48">
        <f t="shared" si="311"/>
        <v>1.123</v>
      </c>
      <c r="AL326" s="51">
        <f t="shared" si="311"/>
        <v>1.1919999999999999</v>
      </c>
      <c r="AM326" s="49">
        <f t="shared" si="311"/>
        <v>1.145</v>
      </c>
      <c r="AN326" s="15"/>
      <c r="AO326" s="106">
        <f t="shared" si="252"/>
        <v>1.1691464259416222</v>
      </c>
      <c r="AP326" s="106">
        <f t="shared" si="253"/>
        <v>1.1525716085872304</v>
      </c>
      <c r="AQ326" s="106">
        <f t="shared" si="254"/>
        <v>1.059224068922147</v>
      </c>
      <c r="AR326" s="106">
        <f t="shared" si="255"/>
        <v>1.1236672490564954</v>
      </c>
      <c r="AS326" s="106">
        <f t="shared" si="256"/>
        <v>1.0891700446536723</v>
      </c>
      <c r="AT326" s="15"/>
      <c r="AU326" s="106">
        <f t="shared" si="291"/>
        <v>0.16914642594162221</v>
      </c>
      <c r="AV326" s="106">
        <f t="shared" si="292"/>
        <v>0.1525716085872304</v>
      </c>
      <c r="AW326" s="106">
        <f t="shared" si="293"/>
        <v>5.9224068922147044E-2</v>
      </c>
      <c r="AX326" s="106">
        <f t="shared" si="294"/>
        <v>0.1236672490564954</v>
      </c>
      <c r="AY326" s="106">
        <f t="shared" si="295"/>
        <v>8.9170044653672287E-2</v>
      </c>
      <c r="AZ326" s="15"/>
      <c r="BA326" s="106">
        <f t="shared" si="285"/>
        <v>0.16914642594162221</v>
      </c>
      <c r="BB326" s="106">
        <f t="shared" si="286"/>
        <v>0.1525716085872304</v>
      </c>
      <c r="BC326" s="106">
        <f t="shared" si="287"/>
        <v>5.9224068922147044E-2</v>
      </c>
      <c r="BD326" s="107">
        <f t="shared" si="288"/>
        <v>0.1236672490564954</v>
      </c>
      <c r="BE326" s="106">
        <f t="shared" si="289"/>
        <v>8.9170044653672287E-2</v>
      </c>
      <c r="BF326" s="109"/>
      <c r="BG326" s="223" t="str">
        <f t="shared" si="290"/>
        <v>81XX</v>
      </c>
      <c r="BH326" s="106">
        <f t="shared" si="296"/>
        <v>1.1691464259416222</v>
      </c>
      <c r="BI326" s="106">
        <f t="shared" si="297"/>
        <v>1.1525716085872304</v>
      </c>
      <c r="BJ326" s="106">
        <f t="shared" si="298"/>
        <v>1.059224068922147</v>
      </c>
      <c r="BK326" s="106">
        <f t="shared" si="299"/>
        <v>1.1236672490564954</v>
      </c>
      <c r="BL326" s="106">
        <f t="shared" si="300"/>
        <v>1.0891700446536723</v>
      </c>
      <c r="BM326" s="109"/>
      <c r="BN326" s="15">
        <f>IF($Z326="NN",VLOOKUP("N",ylfactors,MATCH(BN$7,'Proposed Factors'!$J$3:$P$3,0),FALSE),IF('Query Result 1'!$Y326&lt;49,VLOOKUP("YA",ylfactors,MATCH(BN$7,'Proposed Factors'!$J$3:$P$3,0),FALSE),VLOOKUP("YB",ylfactors,MATCH(BN$7,'Proposed Factors'!$J$3:$P$3,0),FALSE)))</f>
        <v>0.873</v>
      </c>
      <c r="BO326" s="15">
        <f>IF($Z326="NN",VLOOKUP("N",ylfactors,MATCH(BO$7,'Proposed Factors'!$J$3:$P$3,0),FALSE),IF('Query Result 1'!$Y326&lt;49,VLOOKUP("YA",ylfactors,MATCH(BO$7,'Proposed Factors'!$J$3:$P$3,0),FALSE),VLOOKUP("YB",ylfactors,MATCH(BO$7,'Proposed Factors'!$J$3:$P$3,0),FALSE)))</f>
        <v>0.76900000000000002</v>
      </c>
      <c r="BP326" s="15">
        <f>IF($Z326="NN",VLOOKUP("N",ylfactors,MATCH(BP$7,'Proposed Factors'!$J$3:$P$3,0),FALSE),IF('Query Result 1'!$Y326&lt;49,VLOOKUP("YA",ylfactors,MATCH(BP$7,'Proposed Factors'!$J$3:$P$3,0),FALSE),VLOOKUP("YB",ylfactors,MATCH(BP$7,'Proposed Factors'!$J$3:$P$3,0),FALSE)))</f>
        <v>0.95</v>
      </c>
      <c r="BQ326" s="15">
        <f>IF($Z326="NN",VLOOKUP("N",ylfactors,MATCH(BQ$7,'Proposed Factors'!$J$3:$P$3,0),FALSE),IF('Query Result 1'!$Y326&lt;49,VLOOKUP("YA",ylfactors,MATCH(BQ$7,'Proposed Factors'!$J$3:$P$3,0),FALSE),VLOOKUP("YB",ylfactors,MATCH(BQ$7,'Proposed Factors'!$J$3:$P$3,0),FALSE)))</f>
        <v>0.94299999999999995</v>
      </c>
      <c r="BR326" s="15">
        <f>IF($Z326="NN",VLOOKUP("N",ylfactors,MATCH(BR$7,'Proposed Factors'!$J$3:$P$3,0),FALSE),IF('Query Result 1'!$Y326&lt;49,VLOOKUP("YA",ylfactors,MATCH(BR$7,'Proposed Factors'!$J$3:$P$3,0),FALSE),VLOOKUP("YB",ylfactors,MATCH(BR$7,'Proposed Factors'!$J$3:$P$3,0),FALSE)))</f>
        <v>0.78800000000000003</v>
      </c>
      <c r="BS326" s="15"/>
      <c r="BT326" s="15" t="e">
        <f>IF($AA326="NN",1,IF($AA326="YY",VLOOKUP("YY",gsdfactors,MATCH(BT$7,'Proposed Factors'!$J$11:$P$11,0),FALSE),VLOOKUP(CONCATENATE($Z326,$AA326),gsdfactors,MATCH(BT$7,'Proposed Factors'!$J$11:$P$11,0),FALSE)))</f>
        <v>#N/A</v>
      </c>
      <c r="BU326" s="15" t="e">
        <f>IF($AA326="NN",1,IF($AA326="YY",VLOOKUP("YY",gsdfactors,MATCH(BU$7,'Proposed Factors'!$J$11:$P$11,0),FALSE),VLOOKUP(CONCATENATE($Z326,$AA326),gsdfactors,MATCH(BU$7,'Proposed Factors'!$J$11:$P$11,0),FALSE)))</f>
        <v>#N/A</v>
      </c>
      <c r="BV326" s="15" t="e">
        <f>IF($AA326="NN",1,IF($AA326="YY",VLOOKUP("YY",gsdfactors,MATCH(BV$7,'Proposed Factors'!$J$11:$P$11,0),FALSE),VLOOKUP(CONCATENATE($Z326,$AA326),gsdfactors,MATCH(BV$7,'Proposed Factors'!$J$11:$P$11,0),FALSE)))</f>
        <v>#N/A</v>
      </c>
      <c r="BW326" s="15" t="e">
        <f>IF($AA326="NN",1,IF($AA326="YY",VLOOKUP("YY",gsdfactors,MATCH(BW$7,'Proposed Factors'!$J$11:$P$11,0),FALSE),VLOOKUP(CONCATENATE($Z326,$AA326),gsdfactors,MATCH(BW$7,'Proposed Factors'!$J$11:$P$11,0),FALSE)))</f>
        <v>#N/A</v>
      </c>
      <c r="BX326" s="15" t="e">
        <f>IF($AA326="NN",1,IF($AA326="YY",VLOOKUP("YY",gsdfactors,MATCH(BX$7,'Proposed Factors'!$J$11:$P$11,0),FALSE),VLOOKUP(CONCATENATE($Z326,$AA326),gsdfactors,MATCH(BX$7,'Proposed Factors'!$J$11:$P$11,0),FALSE)))</f>
        <v>#N/A</v>
      </c>
      <c r="BZ326" s="55" t="e">
        <f t="shared" si="257"/>
        <v>#N/A</v>
      </c>
      <c r="CA326" s="55" t="e">
        <f t="shared" si="258"/>
        <v>#N/A</v>
      </c>
      <c r="CB326" s="55" t="e">
        <f t="shared" si="259"/>
        <v>#N/A</v>
      </c>
      <c r="CC326" s="55" t="e">
        <f t="shared" si="260"/>
        <v>#N/A</v>
      </c>
      <c r="CD326" s="55" t="e">
        <f t="shared" si="261"/>
        <v>#N/A</v>
      </c>
      <c r="CF326" s="55" t="e">
        <f t="shared" si="262"/>
        <v>#N/A</v>
      </c>
      <c r="CG326" s="55" t="e">
        <f t="shared" si="263"/>
        <v>#N/A</v>
      </c>
      <c r="CH326" s="55" t="e">
        <f t="shared" si="264"/>
        <v>#N/A</v>
      </c>
      <c r="CI326" s="55" t="e">
        <f t="shared" si="265"/>
        <v>#N/A</v>
      </c>
      <c r="CJ326" s="55" t="e">
        <f t="shared" si="266"/>
        <v>#N/A</v>
      </c>
      <c r="CL326" s="55" t="str">
        <f t="shared" si="267"/>
        <v>81MM</v>
      </c>
      <c r="CM326" s="58">
        <f t="shared" si="268"/>
        <v>3.6933425972362689E-5</v>
      </c>
      <c r="CN326" s="58">
        <f t="shared" si="269"/>
        <v>5.0288849573119507E-5</v>
      </c>
      <c r="CO326" s="58">
        <f t="shared" si="270"/>
        <v>3.7125892621676912E-5</v>
      </c>
      <c r="CP326" s="58">
        <f t="shared" si="271"/>
        <v>3.5774371041839119E-5</v>
      </c>
      <c r="CQ326" s="58">
        <f t="shared" si="272"/>
        <v>3.600474355408777E-5</v>
      </c>
      <c r="CR326" s="5">
        <f t="shared" si="301"/>
        <v>1.1691464259416222</v>
      </c>
      <c r="CS326" s="5">
        <f t="shared" si="302"/>
        <v>1.1525716085872304</v>
      </c>
      <c r="CT326" s="5">
        <f t="shared" si="303"/>
        <v>1.059224068922147</v>
      </c>
      <c r="CU326" s="5">
        <f t="shared" si="304"/>
        <v>1.1236672490564954</v>
      </c>
      <c r="CV326" s="5">
        <f t="shared" si="305"/>
        <v>1.0891700446536723</v>
      </c>
    </row>
    <row r="327" spans="1:100" x14ac:dyDescent="0.25">
      <c r="A327" s="174" t="str">
        <f t="shared" si="273"/>
        <v>NNNN</v>
      </c>
      <c r="B327" s="174" t="str">
        <f t="shared" si="274"/>
        <v>NNNN</v>
      </c>
      <c r="C327" s="29" t="str">
        <f t="shared" si="275"/>
        <v>NN</v>
      </c>
      <c r="D327" s="29" t="str">
        <f t="shared" si="276"/>
        <v>N</v>
      </c>
      <c r="E327" s="29" t="str">
        <f t="shared" si="251"/>
        <v>N</v>
      </c>
      <c r="F327" s="175" t="s">
        <v>5</v>
      </c>
      <c r="G327" s="175" t="s">
        <v>7</v>
      </c>
      <c r="H327" s="175" t="s">
        <v>8</v>
      </c>
      <c r="I327" s="176">
        <v>12</v>
      </c>
      <c r="J327" s="175" t="s">
        <v>5</v>
      </c>
      <c r="K327" s="175" t="s">
        <v>5</v>
      </c>
      <c r="L327" s="176">
        <v>2002</v>
      </c>
      <c r="M327" s="176">
        <v>893</v>
      </c>
      <c r="N327" s="176">
        <v>1581</v>
      </c>
      <c r="O327" s="176">
        <v>1482</v>
      </c>
      <c r="P327" s="176">
        <v>1970</v>
      </c>
      <c r="Q327" s="1"/>
      <c r="R327" s="13" t="s">
        <v>505</v>
      </c>
      <c r="S327" s="35">
        <v>12</v>
      </c>
      <c r="T327" s="35">
        <v>9</v>
      </c>
      <c r="U327" s="35">
        <v>9</v>
      </c>
      <c r="V327" s="35">
        <v>8</v>
      </c>
      <c r="W327" s="35">
        <v>12</v>
      </c>
      <c r="X327" s="35"/>
      <c r="Y327" s="53">
        <f t="shared" si="277"/>
        <v>81</v>
      </c>
      <c r="Z327" s="52" t="str">
        <f t="shared" si="278"/>
        <v>MS</v>
      </c>
      <c r="AA327" s="52" t="str">
        <f t="shared" si="279"/>
        <v>MS</v>
      </c>
      <c r="AB327" s="1"/>
      <c r="AC327" s="128">
        <f t="shared" si="280"/>
        <v>3.3323391854763328E-6</v>
      </c>
      <c r="AD327" s="128">
        <f t="shared" si="281"/>
        <v>4.3104728205531004E-6</v>
      </c>
      <c r="AE327" s="128">
        <f t="shared" si="282"/>
        <v>2.8804571861645879E-6</v>
      </c>
      <c r="AF327" s="128">
        <f t="shared" si="283"/>
        <v>2.6499534105066017E-6</v>
      </c>
      <c r="AG327" s="128">
        <f t="shared" si="284"/>
        <v>3.4020230129846714E-6</v>
      </c>
      <c r="AI327" s="129">
        <f t="shared" si="311"/>
        <v>1.262</v>
      </c>
      <c r="AJ327" s="51">
        <f t="shared" si="311"/>
        <v>1.232</v>
      </c>
      <c r="AK327" s="48">
        <f t="shared" si="311"/>
        <v>1.123</v>
      </c>
      <c r="AL327" s="51">
        <f t="shared" si="311"/>
        <v>1.1919999999999999</v>
      </c>
      <c r="AM327" s="49">
        <f t="shared" si="311"/>
        <v>1.145</v>
      </c>
      <c r="AN327" s="15"/>
      <c r="AO327" s="106">
        <f t="shared" si="252"/>
        <v>1.1691464259416222</v>
      </c>
      <c r="AP327" s="106">
        <f t="shared" si="253"/>
        <v>1.1525716085872304</v>
      </c>
      <c r="AQ327" s="106">
        <f t="shared" si="254"/>
        <v>1.059224068922147</v>
      </c>
      <c r="AR327" s="106">
        <f t="shared" si="255"/>
        <v>1.1236672490564954</v>
      </c>
      <c r="AS327" s="106">
        <f t="shared" si="256"/>
        <v>1.0891700446536723</v>
      </c>
      <c r="AT327" s="15"/>
      <c r="AU327" s="106">
        <f t="shared" si="291"/>
        <v>0.16914642594162221</v>
      </c>
      <c r="AV327" s="106">
        <f t="shared" si="292"/>
        <v>0.1525716085872304</v>
      </c>
      <c r="AW327" s="106">
        <f t="shared" si="293"/>
        <v>5.9224068922147044E-2</v>
      </c>
      <c r="AX327" s="106">
        <f t="shared" si="294"/>
        <v>0.1236672490564954</v>
      </c>
      <c r="AY327" s="106">
        <f t="shared" si="295"/>
        <v>8.9170044653672287E-2</v>
      </c>
      <c r="AZ327" s="15"/>
      <c r="BA327" s="106">
        <f t="shared" si="285"/>
        <v>0.16914642594162221</v>
      </c>
      <c r="BB327" s="106">
        <f t="shared" si="286"/>
        <v>0.1525716085872304</v>
      </c>
      <c r="BC327" s="106">
        <f t="shared" si="287"/>
        <v>5.9224068922147044E-2</v>
      </c>
      <c r="BD327" s="107">
        <f t="shared" si="288"/>
        <v>0.1236672490564954</v>
      </c>
      <c r="BE327" s="106">
        <f t="shared" si="289"/>
        <v>8.9170044653672287E-2</v>
      </c>
      <c r="BF327" s="109"/>
      <c r="BG327" s="223" t="str">
        <f t="shared" si="290"/>
        <v>81XX</v>
      </c>
      <c r="BH327" s="106">
        <f t="shared" si="296"/>
        <v>1.1691464259416222</v>
      </c>
      <c r="BI327" s="106">
        <f t="shared" si="297"/>
        <v>1.1525716085872304</v>
      </c>
      <c r="BJ327" s="106">
        <f t="shared" si="298"/>
        <v>1.059224068922147</v>
      </c>
      <c r="BK327" s="106">
        <f t="shared" si="299"/>
        <v>1.1236672490564954</v>
      </c>
      <c r="BL327" s="106">
        <f t="shared" si="300"/>
        <v>1.0891700446536723</v>
      </c>
      <c r="BM327" s="109"/>
      <c r="BN327" s="15">
        <f>IF($Z327="NN",VLOOKUP("N",ylfactors,MATCH(BN$7,'Proposed Factors'!$J$3:$P$3,0),FALSE),IF('Query Result 1'!$Y327&lt;49,VLOOKUP("YA",ylfactors,MATCH(BN$7,'Proposed Factors'!$J$3:$P$3,0),FALSE),VLOOKUP("YB",ylfactors,MATCH(BN$7,'Proposed Factors'!$J$3:$P$3,0),FALSE)))</f>
        <v>0.873</v>
      </c>
      <c r="BO327" s="15">
        <f>IF($Z327="NN",VLOOKUP("N",ylfactors,MATCH(BO$7,'Proposed Factors'!$J$3:$P$3,0),FALSE),IF('Query Result 1'!$Y327&lt;49,VLOOKUP("YA",ylfactors,MATCH(BO$7,'Proposed Factors'!$J$3:$P$3,0),FALSE),VLOOKUP("YB",ylfactors,MATCH(BO$7,'Proposed Factors'!$J$3:$P$3,0),FALSE)))</f>
        <v>0.76900000000000002</v>
      </c>
      <c r="BP327" s="15">
        <f>IF($Z327="NN",VLOOKUP("N",ylfactors,MATCH(BP$7,'Proposed Factors'!$J$3:$P$3,0),FALSE),IF('Query Result 1'!$Y327&lt;49,VLOOKUP("YA",ylfactors,MATCH(BP$7,'Proposed Factors'!$J$3:$P$3,0),FALSE),VLOOKUP("YB",ylfactors,MATCH(BP$7,'Proposed Factors'!$J$3:$P$3,0),FALSE)))</f>
        <v>0.95</v>
      </c>
      <c r="BQ327" s="15">
        <f>IF($Z327="NN",VLOOKUP("N",ylfactors,MATCH(BQ$7,'Proposed Factors'!$J$3:$P$3,0),FALSE),IF('Query Result 1'!$Y327&lt;49,VLOOKUP("YA",ylfactors,MATCH(BQ$7,'Proposed Factors'!$J$3:$P$3,0),FALSE),VLOOKUP("YB",ylfactors,MATCH(BQ$7,'Proposed Factors'!$J$3:$P$3,0),FALSE)))</f>
        <v>0.94299999999999995</v>
      </c>
      <c r="BR327" s="15">
        <f>IF($Z327="NN",VLOOKUP("N",ylfactors,MATCH(BR$7,'Proposed Factors'!$J$3:$P$3,0),FALSE),IF('Query Result 1'!$Y327&lt;49,VLOOKUP("YA",ylfactors,MATCH(BR$7,'Proposed Factors'!$J$3:$P$3,0),FALSE),VLOOKUP("YB",ylfactors,MATCH(BR$7,'Proposed Factors'!$J$3:$P$3,0),FALSE)))</f>
        <v>0.78800000000000003</v>
      </c>
      <c r="BS327" s="15"/>
      <c r="BT327" s="15" t="e">
        <f>IF($AA327="NN",1,IF($AA327="YY",VLOOKUP("YY",gsdfactors,MATCH(BT$7,'Proposed Factors'!$J$11:$P$11,0),FALSE),VLOOKUP(CONCATENATE($Z327,$AA327),gsdfactors,MATCH(BT$7,'Proposed Factors'!$J$11:$P$11,0),FALSE)))</f>
        <v>#N/A</v>
      </c>
      <c r="BU327" s="15" t="e">
        <f>IF($AA327="NN",1,IF($AA327="YY",VLOOKUP("YY",gsdfactors,MATCH(BU$7,'Proposed Factors'!$J$11:$P$11,0),FALSE),VLOOKUP(CONCATENATE($Z327,$AA327),gsdfactors,MATCH(BU$7,'Proposed Factors'!$J$11:$P$11,0),FALSE)))</f>
        <v>#N/A</v>
      </c>
      <c r="BV327" s="15" t="e">
        <f>IF($AA327="NN",1,IF($AA327="YY",VLOOKUP("YY",gsdfactors,MATCH(BV$7,'Proposed Factors'!$J$11:$P$11,0),FALSE),VLOOKUP(CONCATENATE($Z327,$AA327),gsdfactors,MATCH(BV$7,'Proposed Factors'!$J$11:$P$11,0),FALSE)))</f>
        <v>#N/A</v>
      </c>
      <c r="BW327" s="15" t="e">
        <f>IF($AA327="NN",1,IF($AA327="YY",VLOOKUP("YY",gsdfactors,MATCH(BW$7,'Proposed Factors'!$J$11:$P$11,0),FALSE),VLOOKUP(CONCATENATE($Z327,$AA327),gsdfactors,MATCH(BW$7,'Proposed Factors'!$J$11:$P$11,0),FALSE)))</f>
        <v>#N/A</v>
      </c>
      <c r="BX327" s="15" t="e">
        <f>IF($AA327="NN",1,IF($AA327="YY",VLOOKUP("YY",gsdfactors,MATCH(BX$7,'Proposed Factors'!$J$11:$P$11,0),FALSE),VLOOKUP(CONCATENATE($Z327,$AA327),gsdfactors,MATCH(BX$7,'Proposed Factors'!$J$11:$P$11,0),FALSE)))</f>
        <v>#N/A</v>
      </c>
      <c r="BZ327" s="55" t="e">
        <f t="shared" si="257"/>
        <v>#N/A</v>
      </c>
      <c r="CA327" s="55" t="e">
        <f t="shared" si="258"/>
        <v>#N/A</v>
      </c>
      <c r="CB327" s="55" t="e">
        <f t="shared" si="259"/>
        <v>#N/A</v>
      </c>
      <c r="CC327" s="55" t="e">
        <f t="shared" si="260"/>
        <v>#N/A</v>
      </c>
      <c r="CD327" s="55" t="e">
        <f t="shared" si="261"/>
        <v>#N/A</v>
      </c>
      <c r="CF327" s="55" t="e">
        <f t="shared" si="262"/>
        <v>#N/A</v>
      </c>
      <c r="CG327" s="55" t="e">
        <f t="shared" si="263"/>
        <v>#N/A</v>
      </c>
      <c r="CH327" s="55" t="e">
        <f t="shared" si="264"/>
        <v>#N/A</v>
      </c>
      <c r="CI327" s="55" t="e">
        <f t="shared" si="265"/>
        <v>#N/A</v>
      </c>
      <c r="CJ327" s="55" t="e">
        <f t="shared" si="266"/>
        <v>#N/A</v>
      </c>
      <c r="CL327" s="55" t="str">
        <f t="shared" si="267"/>
        <v>81MS</v>
      </c>
      <c r="CM327" s="58">
        <f t="shared" si="268"/>
        <v>3.3323391854763328E-6</v>
      </c>
      <c r="CN327" s="58">
        <f t="shared" si="269"/>
        <v>4.3104728205531004E-6</v>
      </c>
      <c r="CO327" s="58">
        <f t="shared" si="270"/>
        <v>2.8804571861645879E-6</v>
      </c>
      <c r="CP327" s="58">
        <f t="shared" si="271"/>
        <v>2.6499534105066017E-6</v>
      </c>
      <c r="CQ327" s="58">
        <f t="shared" si="272"/>
        <v>3.4020230129846714E-6</v>
      </c>
      <c r="CR327" s="5">
        <f t="shared" si="301"/>
        <v>1.1691464259416222</v>
      </c>
      <c r="CS327" s="5">
        <f t="shared" si="302"/>
        <v>1.1525716085872304</v>
      </c>
      <c r="CT327" s="5">
        <f t="shared" si="303"/>
        <v>1.059224068922147</v>
      </c>
      <c r="CU327" s="5">
        <f t="shared" si="304"/>
        <v>1.1236672490564954</v>
      </c>
      <c r="CV327" s="5">
        <f t="shared" si="305"/>
        <v>1.0891700446536723</v>
      </c>
    </row>
    <row r="328" spans="1:100" x14ac:dyDescent="0.25">
      <c r="A328" s="174" t="str">
        <f t="shared" si="273"/>
        <v>NNNN</v>
      </c>
      <c r="B328" s="174" t="str">
        <f t="shared" si="274"/>
        <v>NNNN</v>
      </c>
      <c r="C328" s="29" t="str">
        <f t="shared" si="275"/>
        <v>NN</v>
      </c>
      <c r="D328" s="29" t="str">
        <f t="shared" si="276"/>
        <v>N</v>
      </c>
      <c r="E328" s="29" t="str">
        <f t="shared" ref="E328:E391" si="312">IF(AND(D328="Y",K328="Y"),"Y","N")</f>
        <v>N</v>
      </c>
      <c r="F328" s="175" t="s">
        <v>5</v>
      </c>
      <c r="G328" s="175" t="s">
        <v>7</v>
      </c>
      <c r="H328" s="175" t="s">
        <v>8</v>
      </c>
      <c r="I328" s="176">
        <v>13</v>
      </c>
      <c r="J328" s="175" t="s">
        <v>5</v>
      </c>
      <c r="K328" s="175" t="s">
        <v>5</v>
      </c>
      <c r="L328" s="176">
        <v>1949</v>
      </c>
      <c r="M328" s="176">
        <v>882</v>
      </c>
      <c r="N328" s="176">
        <v>1593</v>
      </c>
      <c r="O328" s="176">
        <v>1504</v>
      </c>
      <c r="P328" s="176">
        <v>1910</v>
      </c>
      <c r="Q328" s="1"/>
      <c r="R328" s="13" t="s">
        <v>254</v>
      </c>
      <c r="S328" s="35">
        <v>75</v>
      </c>
      <c r="T328" s="35">
        <v>51</v>
      </c>
      <c r="U328" s="35">
        <v>67</v>
      </c>
      <c r="V328" s="35">
        <v>61</v>
      </c>
      <c r="W328" s="35">
        <v>72</v>
      </c>
      <c r="X328" s="35"/>
      <c r="Y328" s="53">
        <f t="shared" si="277"/>
        <v>82</v>
      </c>
      <c r="Z328" s="52" t="str">
        <f t="shared" si="278"/>
        <v>FM</v>
      </c>
      <c r="AA328" s="52" t="str">
        <f t="shared" si="279"/>
        <v>FM</v>
      </c>
      <c r="AB328" s="1"/>
      <c r="AC328" s="128">
        <f t="shared" si="280"/>
        <v>2.0827119909227081E-5</v>
      </c>
      <c r="AD328" s="128">
        <f t="shared" si="281"/>
        <v>2.4426012649800904E-5</v>
      </c>
      <c r="AE328" s="128">
        <f t="shared" si="282"/>
        <v>2.1443403497003043E-5</v>
      </c>
      <c r="AF328" s="128">
        <f t="shared" si="283"/>
        <v>2.0205894755112836E-5</v>
      </c>
      <c r="AG328" s="128">
        <f t="shared" si="284"/>
        <v>2.0412138077908028E-5</v>
      </c>
      <c r="AI328" s="129">
        <f t="shared" ref="AI328:AM337" si="313">IFERROR(IF($Z328="NN",VLOOKUP(CONCATENATE(AI$7,"NNXXX"),bdfactors,8,FALSE),VLOOKUP(CONCATENATE(AI$7,$Y328,$Z328),bdfactors,8,FALSE)),VLOOKUP(CONCATENATE(AI$7,$Y328,"XX"),bdfactors,8,FALSE))</f>
        <v>1.262</v>
      </c>
      <c r="AJ328" s="51">
        <f t="shared" si="313"/>
        <v>1.232</v>
      </c>
      <c r="AK328" s="48">
        <f t="shared" si="313"/>
        <v>1.125</v>
      </c>
      <c r="AL328" s="51">
        <f t="shared" si="313"/>
        <v>1.1930000000000001</v>
      </c>
      <c r="AM328" s="49">
        <f t="shared" si="313"/>
        <v>1.145</v>
      </c>
      <c r="AN328" s="15"/>
      <c r="AO328" s="106">
        <f t="shared" ref="AO328:AO344" si="314">AI328/$AI$346</f>
        <v>1.1691464259416222</v>
      </c>
      <c r="AP328" s="106">
        <f t="shared" ref="AP328:AP344" si="315">AJ328/$AJ$346</f>
        <v>1.1525716085872304</v>
      </c>
      <c r="AQ328" s="106">
        <f t="shared" ref="AQ328:AQ344" si="316">AK328/$AK$346</f>
        <v>1.0611104875667101</v>
      </c>
      <c r="AR328" s="106">
        <f t="shared" ref="AR328:AR344" si="317">AL328/AL$346</f>
        <v>1.1246099229231536</v>
      </c>
      <c r="AS328" s="106">
        <f t="shared" ref="AS328:AS344" si="318">AM328/AM$346</f>
        <v>1.0891700446536723</v>
      </c>
      <c r="AT328" s="15"/>
      <c r="AU328" s="106">
        <f t="shared" si="291"/>
        <v>0.16914642594162221</v>
      </c>
      <c r="AV328" s="106">
        <f t="shared" si="292"/>
        <v>0.1525716085872304</v>
      </c>
      <c r="AW328" s="106">
        <f t="shared" si="293"/>
        <v>6.1110487566710114E-2</v>
      </c>
      <c r="AX328" s="106">
        <f t="shared" si="294"/>
        <v>0.12460992292315365</v>
      </c>
      <c r="AY328" s="106">
        <f t="shared" si="295"/>
        <v>8.9170044653672287E-2</v>
      </c>
      <c r="AZ328" s="15"/>
      <c r="BA328" s="106">
        <f t="shared" si="285"/>
        <v>0.16914642594162221</v>
      </c>
      <c r="BB328" s="106">
        <f t="shared" si="286"/>
        <v>0.1525716085872304</v>
      </c>
      <c r="BC328" s="106">
        <f t="shared" si="287"/>
        <v>6.1110487566710114E-2</v>
      </c>
      <c r="BD328" s="107">
        <f t="shared" si="288"/>
        <v>0.12460992292315365</v>
      </c>
      <c r="BE328" s="106">
        <f t="shared" si="289"/>
        <v>8.9170044653672287E-2</v>
      </c>
      <c r="BF328" s="109"/>
      <c r="BG328" s="223" t="str">
        <f t="shared" si="290"/>
        <v>82XX</v>
      </c>
      <c r="BH328" s="106">
        <f t="shared" si="296"/>
        <v>1.1691464259416222</v>
      </c>
      <c r="BI328" s="106">
        <f t="shared" si="297"/>
        <v>1.1525716085872304</v>
      </c>
      <c r="BJ328" s="106">
        <f t="shared" si="298"/>
        <v>1.0611104875667101</v>
      </c>
      <c r="BK328" s="106">
        <f t="shared" si="299"/>
        <v>1.1246099229231536</v>
      </c>
      <c r="BL328" s="106">
        <f t="shared" si="300"/>
        <v>1.0891700446536723</v>
      </c>
      <c r="BM328" s="109"/>
      <c r="BN328" s="15">
        <f>IF($Z328="NN",VLOOKUP("N",ylfactors,MATCH(BN$7,'Proposed Factors'!$J$3:$P$3,0),FALSE),IF('Query Result 1'!$Y328&lt;49,VLOOKUP("YA",ylfactors,MATCH(BN$7,'Proposed Factors'!$J$3:$P$3,0),FALSE),VLOOKUP("YB",ylfactors,MATCH(BN$7,'Proposed Factors'!$J$3:$P$3,0),FALSE)))</f>
        <v>0.873</v>
      </c>
      <c r="BO328" s="15">
        <f>IF($Z328="NN",VLOOKUP("N",ylfactors,MATCH(BO$7,'Proposed Factors'!$J$3:$P$3,0),FALSE),IF('Query Result 1'!$Y328&lt;49,VLOOKUP("YA",ylfactors,MATCH(BO$7,'Proposed Factors'!$J$3:$P$3,0),FALSE),VLOOKUP("YB",ylfactors,MATCH(BO$7,'Proposed Factors'!$J$3:$P$3,0),FALSE)))</f>
        <v>0.76900000000000002</v>
      </c>
      <c r="BP328" s="15">
        <f>IF($Z328="NN",VLOOKUP("N",ylfactors,MATCH(BP$7,'Proposed Factors'!$J$3:$P$3,0),FALSE),IF('Query Result 1'!$Y328&lt;49,VLOOKUP("YA",ylfactors,MATCH(BP$7,'Proposed Factors'!$J$3:$P$3,0),FALSE),VLOOKUP("YB",ylfactors,MATCH(BP$7,'Proposed Factors'!$J$3:$P$3,0),FALSE)))</f>
        <v>0.95</v>
      </c>
      <c r="BQ328" s="15">
        <f>IF($Z328="NN",VLOOKUP("N",ylfactors,MATCH(BQ$7,'Proposed Factors'!$J$3:$P$3,0),FALSE),IF('Query Result 1'!$Y328&lt;49,VLOOKUP("YA",ylfactors,MATCH(BQ$7,'Proposed Factors'!$J$3:$P$3,0),FALSE),VLOOKUP("YB",ylfactors,MATCH(BQ$7,'Proposed Factors'!$J$3:$P$3,0),FALSE)))</f>
        <v>0.94299999999999995</v>
      </c>
      <c r="BR328" s="15">
        <f>IF($Z328="NN",VLOOKUP("N",ylfactors,MATCH(BR$7,'Proposed Factors'!$J$3:$P$3,0),FALSE),IF('Query Result 1'!$Y328&lt;49,VLOOKUP("YA",ylfactors,MATCH(BR$7,'Proposed Factors'!$J$3:$P$3,0),FALSE),VLOOKUP("YB",ylfactors,MATCH(BR$7,'Proposed Factors'!$J$3:$P$3,0),FALSE)))</f>
        <v>0.78800000000000003</v>
      </c>
      <c r="BS328" s="15"/>
      <c r="BT328" s="15" t="e">
        <f>IF($AA328="NN",1,IF($AA328="YY",VLOOKUP("YY",gsdfactors,MATCH(BT$7,'Proposed Factors'!$J$11:$P$11,0),FALSE),VLOOKUP(CONCATENATE($Z328,$AA328),gsdfactors,MATCH(BT$7,'Proposed Factors'!$J$11:$P$11,0),FALSE)))</f>
        <v>#N/A</v>
      </c>
      <c r="BU328" s="15" t="e">
        <f>IF($AA328="NN",1,IF($AA328="YY",VLOOKUP("YY",gsdfactors,MATCH(BU$7,'Proposed Factors'!$J$11:$P$11,0),FALSE),VLOOKUP(CONCATENATE($Z328,$AA328),gsdfactors,MATCH(BU$7,'Proposed Factors'!$J$11:$P$11,0),FALSE)))</f>
        <v>#N/A</v>
      </c>
      <c r="BV328" s="15" t="e">
        <f>IF($AA328="NN",1,IF($AA328="YY",VLOOKUP("YY",gsdfactors,MATCH(BV$7,'Proposed Factors'!$J$11:$P$11,0),FALSE),VLOOKUP(CONCATENATE($Z328,$AA328),gsdfactors,MATCH(BV$7,'Proposed Factors'!$J$11:$P$11,0),FALSE)))</f>
        <v>#N/A</v>
      </c>
      <c r="BW328" s="15" t="e">
        <f>IF($AA328="NN",1,IF($AA328="YY",VLOOKUP("YY",gsdfactors,MATCH(BW$7,'Proposed Factors'!$J$11:$P$11,0),FALSE),VLOOKUP(CONCATENATE($Z328,$AA328),gsdfactors,MATCH(BW$7,'Proposed Factors'!$J$11:$P$11,0),FALSE)))</f>
        <v>#N/A</v>
      </c>
      <c r="BX328" s="15" t="e">
        <f>IF($AA328="NN",1,IF($AA328="YY",VLOOKUP("YY",gsdfactors,MATCH(BX$7,'Proposed Factors'!$J$11:$P$11,0),FALSE),VLOOKUP(CONCATENATE($Z328,$AA328),gsdfactors,MATCH(BX$7,'Proposed Factors'!$J$11:$P$11,0),FALSE)))</f>
        <v>#N/A</v>
      </c>
      <c r="BZ328" s="55" t="e">
        <f t="shared" ref="BZ328:BZ344" si="319">PRODUCT(BH328,BN328,BT328)</f>
        <v>#N/A</v>
      </c>
      <c r="CA328" s="55" t="e">
        <f t="shared" ref="CA328:CA344" si="320">PRODUCT(BI328,BO328,BU328)</f>
        <v>#N/A</v>
      </c>
      <c r="CB328" s="55" t="e">
        <f t="shared" ref="CB328:CB344" si="321">PRODUCT(BJ328,BP328,BV328)</f>
        <v>#N/A</v>
      </c>
      <c r="CC328" s="55" t="e">
        <f t="shared" ref="CC328:CC344" si="322">PRODUCT(BK328,BQ328,BW328)</f>
        <v>#N/A</v>
      </c>
      <c r="CD328" s="55" t="e">
        <f t="shared" ref="CD328:CD344" si="323">PRODUCT(BL328,BR328,BX328)</f>
        <v>#N/A</v>
      </c>
      <c r="CF328" s="55" t="e">
        <f t="shared" ref="CF328:CF344" si="324">BZ328/BZ$345</f>
        <v>#N/A</v>
      </c>
      <c r="CG328" s="55" t="e">
        <f t="shared" ref="CG328:CG344" si="325">CA328/CA$345</f>
        <v>#N/A</v>
      </c>
      <c r="CH328" s="55" t="e">
        <f t="shared" ref="CH328:CH344" si="326">CB328/CB$345</f>
        <v>#N/A</v>
      </c>
      <c r="CI328" s="55" t="e">
        <f t="shared" ref="CI328:CI344" si="327">CC328/CC$345</f>
        <v>#N/A</v>
      </c>
      <c r="CJ328" s="55" t="e">
        <f t="shared" ref="CJ328:CJ344" si="328">CD328/CD$345</f>
        <v>#N/A</v>
      </c>
      <c r="CL328" s="55" t="str">
        <f t="shared" ref="CL328:CL343" si="329">IFERROR(CONCATENATE(Y328,Z328),"NNNN")</f>
        <v>82FM</v>
      </c>
      <c r="CM328" s="58">
        <f t="shared" ref="CM328:CM344" si="330">AC328</f>
        <v>2.0827119909227081E-5</v>
      </c>
      <c r="CN328" s="58">
        <f t="shared" ref="CN328:CN344" si="331">AD328</f>
        <v>2.4426012649800904E-5</v>
      </c>
      <c r="CO328" s="58">
        <f t="shared" ref="CO328:CO344" si="332">AE328</f>
        <v>2.1443403497003043E-5</v>
      </c>
      <c r="CP328" s="58">
        <f t="shared" ref="CP328:CP344" si="333">AF328</f>
        <v>2.0205894755112836E-5</v>
      </c>
      <c r="CQ328" s="58">
        <f t="shared" ref="CQ328:CQ344" si="334">AG328</f>
        <v>2.0412138077908028E-5</v>
      </c>
      <c r="CR328" s="5">
        <f t="shared" si="301"/>
        <v>1.1691464259416222</v>
      </c>
      <c r="CS328" s="5">
        <f t="shared" si="302"/>
        <v>1.1525716085872304</v>
      </c>
      <c r="CT328" s="5">
        <f t="shared" si="303"/>
        <v>1.0611104875667101</v>
      </c>
      <c r="CU328" s="5">
        <f t="shared" si="304"/>
        <v>1.1246099229231536</v>
      </c>
      <c r="CV328" s="5">
        <f t="shared" si="305"/>
        <v>1.0891700446536723</v>
      </c>
    </row>
    <row r="329" spans="1:100" x14ac:dyDescent="0.25">
      <c r="A329" s="174" t="str">
        <f t="shared" ref="A329:A392" si="335">IF(CONCATENATE(D329,E329)="NN","NNNN",CONCATENATE(D329,E329,C329))</f>
        <v>NNNN</v>
      </c>
      <c r="B329" s="174" t="str">
        <f t="shared" ref="B329:B392" si="336">IF(C329="NN","NNNN",CONCATENATE(IF(I329&gt;82,"83",I329),C329))</f>
        <v>NNNN</v>
      </c>
      <c r="C329" s="29" t="str">
        <f t="shared" ref="C329:C392" si="337">IF(F329="Y",CONCATENATE(G329,H329),"NN")</f>
        <v>NN</v>
      </c>
      <c r="D329" s="29" t="str">
        <f t="shared" ref="D329:D392" si="338">IF(AND(F329="Y",J329="Y",I329&lt;9),J329,"N")</f>
        <v>N</v>
      </c>
      <c r="E329" s="29" t="str">
        <f t="shared" si="312"/>
        <v>N</v>
      </c>
      <c r="F329" s="175" t="s">
        <v>5</v>
      </c>
      <c r="G329" s="175" t="s">
        <v>7</v>
      </c>
      <c r="H329" s="175" t="s">
        <v>8</v>
      </c>
      <c r="I329" s="176">
        <v>14</v>
      </c>
      <c r="J329" s="175" t="s">
        <v>5</v>
      </c>
      <c r="K329" s="175" t="s">
        <v>5</v>
      </c>
      <c r="L329" s="176">
        <v>2200</v>
      </c>
      <c r="M329" s="176">
        <v>992</v>
      </c>
      <c r="N329" s="176">
        <v>1785</v>
      </c>
      <c r="O329" s="176">
        <v>1651</v>
      </c>
      <c r="P329" s="176">
        <v>2154</v>
      </c>
      <c r="Q329" s="1"/>
      <c r="R329" s="13" t="s">
        <v>338</v>
      </c>
      <c r="S329" s="35">
        <v>12</v>
      </c>
      <c r="T329" s="35">
        <v>9</v>
      </c>
      <c r="U329" s="35">
        <v>12</v>
      </c>
      <c r="V329" s="35">
        <v>10</v>
      </c>
      <c r="W329" s="35">
        <v>12</v>
      </c>
      <c r="X329" s="35"/>
      <c r="Y329" s="53">
        <f t="shared" ref="Y329:Y344" si="339">VALUE(LEFT($R329,LEN($R329)-2))</f>
        <v>82</v>
      </c>
      <c r="Z329" s="52" t="str">
        <f t="shared" ref="Z329:Z344" si="340">RIGHT(LEFT($R329,LEN($R329)),2)</f>
        <v>FS</v>
      </c>
      <c r="AA329" s="52" t="str">
        <f t="shared" ref="AA329:AA344" si="341">IF(Z329="NN","NN",LEFT(RIGHT($R329,2),2))</f>
        <v>FS</v>
      </c>
      <c r="AB329" s="1"/>
      <c r="AC329" s="128">
        <f t="shared" ref="AC329:AC344" si="342">S329/S$345</f>
        <v>3.3323391854763328E-6</v>
      </c>
      <c r="AD329" s="128">
        <f t="shared" ref="AD329:AD344" si="343">T329/T$345</f>
        <v>4.3104728205531004E-6</v>
      </c>
      <c r="AE329" s="128">
        <f t="shared" ref="AE329:AE344" si="344">U329/U$345</f>
        <v>3.8406095815527839E-6</v>
      </c>
      <c r="AF329" s="128">
        <f t="shared" ref="AF329:AF344" si="345">V329/V$345</f>
        <v>3.3124417631332521E-6</v>
      </c>
      <c r="AG329" s="128">
        <f t="shared" ref="AG329:AG344" si="346">W329/W$345</f>
        <v>3.4020230129846714E-6</v>
      </c>
      <c r="AI329" s="129">
        <f t="shared" si="313"/>
        <v>1.262</v>
      </c>
      <c r="AJ329" s="51">
        <f t="shared" si="313"/>
        <v>1.232</v>
      </c>
      <c r="AK329" s="48">
        <f t="shared" si="313"/>
        <v>1.125</v>
      </c>
      <c r="AL329" s="51">
        <f t="shared" si="313"/>
        <v>1.1930000000000001</v>
      </c>
      <c r="AM329" s="49">
        <f t="shared" si="313"/>
        <v>1.145</v>
      </c>
      <c r="AN329" s="15"/>
      <c r="AO329" s="106">
        <f t="shared" si="314"/>
        <v>1.1691464259416222</v>
      </c>
      <c r="AP329" s="106">
        <f t="shared" si="315"/>
        <v>1.1525716085872304</v>
      </c>
      <c r="AQ329" s="106">
        <f t="shared" si="316"/>
        <v>1.0611104875667101</v>
      </c>
      <c r="AR329" s="106">
        <f t="shared" si="317"/>
        <v>1.1246099229231536</v>
      </c>
      <c r="AS329" s="106">
        <f t="shared" si="318"/>
        <v>1.0891700446536723</v>
      </c>
      <c r="AT329" s="15"/>
      <c r="AU329" s="106">
        <f t="shared" si="291"/>
        <v>0.16914642594162221</v>
      </c>
      <c r="AV329" s="106">
        <f t="shared" si="292"/>
        <v>0.1525716085872304</v>
      </c>
      <c r="AW329" s="106">
        <f t="shared" si="293"/>
        <v>6.1110487566710114E-2</v>
      </c>
      <c r="AX329" s="106">
        <f t="shared" si="294"/>
        <v>0.12460992292315365</v>
      </c>
      <c r="AY329" s="106">
        <f t="shared" si="295"/>
        <v>8.9170044653672287E-2</v>
      </c>
      <c r="AZ329" s="15"/>
      <c r="BA329" s="106">
        <f t="shared" ref="BA329:BA344" si="347">AU329*AU$346</f>
        <v>0.16914642594162221</v>
      </c>
      <c r="BB329" s="106">
        <f t="shared" ref="BB329:BB344" si="348">AV329*AV$346</f>
        <v>0.1525716085872304</v>
      </c>
      <c r="BC329" s="106">
        <f t="shared" ref="BC329:BC344" si="349">AW329*$AW$346</f>
        <v>6.1110487566710114E-2</v>
      </c>
      <c r="BD329" s="107">
        <f t="shared" ref="BD329:BD344" si="350">AX329*AX$346</f>
        <v>0.12460992292315365</v>
      </c>
      <c r="BE329" s="106">
        <f t="shared" ref="BE329:BE344" si="351">AY329*AY$346</f>
        <v>8.9170044653672287E-2</v>
      </c>
      <c r="BF329" s="109"/>
      <c r="BG329" s="223" t="str">
        <f t="shared" ref="BG329:BG343" si="352">CONCATENATE(Y329,IFERROR(IF(Y329&lt;15,Z329,"XX"),"NNX"))</f>
        <v>82XX</v>
      </c>
      <c r="BH329" s="106">
        <f t="shared" si="296"/>
        <v>1.1691464259416222</v>
      </c>
      <c r="BI329" s="106">
        <f t="shared" si="297"/>
        <v>1.1525716085872304</v>
      </c>
      <c r="BJ329" s="106">
        <f t="shared" si="298"/>
        <v>1.0611104875667101</v>
      </c>
      <c r="BK329" s="106">
        <f t="shared" si="299"/>
        <v>1.1246099229231536</v>
      </c>
      <c r="BL329" s="106">
        <f t="shared" si="300"/>
        <v>1.0891700446536723</v>
      </c>
      <c r="BM329" s="109"/>
      <c r="BN329" s="15">
        <f>IF($Z329="NN",VLOOKUP("N",ylfactors,MATCH(BN$7,'Proposed Factors'!$J$3:$P$3,0),FALSE),IF('Query Result 1'!$Y329&lt;49,VLOOKUP("YA",ylfactors,MATCH(BN$7,'Proposed Factors'!$J$3:$P$3,0),FALSE),VLOOKUP("YB",ylfactors,MATCH(BN$7,'Proposed Factors'!$J$3:$P$3,0),FALSE)))</f>
        <v>0.873</v>
      </c>
      <c r="BO329" s="15">
        <f>IF($Z329="NN",VLOOKUP("N",ylfactors,MATCH(BO$7,'Proposed Factors'!$J$3:$P$3,0),FALSE),IF('Query Result 1'!$Y329&lt;49,VLOOKUP("YA",ylfactors,MATCH(BO$7,'Proposed Factors'!$J$3:$P$3,0),FALSE),VLOOKUP("YB",ylfactors,MATCH(BO$7,'Proposed Factors'!$J$3:$P$3,0),FALSE)))</f>
        <v>0.76900000000000002</v>
      </c>
      <c r="BP329" s="15">
        <f>IF($Z329="NN",VLOOKUP("N",ylfactors,MATCH(BP$7,'Proposed Factors'!$J$3:$P$3,0),FALSE),IF('Query Result 1'!$Y329&lt;49,VLOOKUP("YA",ylfactors,MATCH(BP$7,'Proposed Factors'!$J$3:$P$3,0),FALSE),VLOOKUP("YB",ylfactors,MATCH(BP$7,'Proposed Factors'!$J$3:$P$3,0),FALSE)))</f>
        <v>0.95</v>
      </c>
      <c r="BQ329" s="15">
        <f>IF($Z329="NN",VLOOKUP("N",ylfactors,MATCH(BQ$7,'Proposed Factors'!$J$3:$P$3,0),FALSE),IF('Query Result 1'!$Y329&lt;49,VLOOKUP("YA",ylfactors,MATCH(BQ$7,'Proposed Factors'!$J$3:$P$3,0),FALSE),VLOOKUP("YB",ylfactors,MATCH(BQ$7,'Proposed Factors'!$J$3:$P$3,0),FALSE)))</f>
        <v>0.94299999999999995</v>
      </c>
      <c r="BR329" s="15">
        <f>IF($Z329="NN",VLOOKUP("N",ylfactors,MATCH(BR$7,'Proposed Factors'!$J$3:$P$3,0),FALSE),IF('Query Result 1'!$Y329&lt;49,VLOOKUP("YA",ylfactors,MATCH(BR$7,'Proposed Factors'!$J$3:$P$3,0),FALSE),VLOOKUP("YB",ylfactors,MATCH(BR$7,'Proposed Factors'!$J$3:$P$3,0),FALSE)))</f>
        <v>0.78800000000000003</v>
      </c>
      <c r="BS329" s="15"/>
      <c r="BT329" s="15" t="e">
        <f>IF($AA329="NN",1,IF($AA329="YY",VLOOKUP("YY",gsdfactors,MATCH(BT$7,'Proposed Factors'!$J$11:$P$11,0),FALSE),VLOOKUP(CONCATENATE($Z329,$AA329),gsdfactors,MATCH(BT$7,'Proposed Factors'!$J$11:$P$11,0),FALSE)))</f>
        <v>#N/A</v>
      </c>
      <c r="BU329" s="15" t="e">
        <f>IF($AA329="NN",1,IF($AA329="YY",VLOOKUP("YY",gsdfactors,MATCH(BU$7,'Proposed Factors'!$J$11:$P$11,0),FALSE),VLOOKUP(CONCATENATE($Z329,$AA329),gsdfactors,MATCH(BU$7,'Proposed Factors'!$J$11:$P$11,0),FALSE)))</f>
        <v>#N/A</v>
      </c>
      <c r="BV329" s="15" t="e">
        <f>IF($AA329="NN",1,IF($AA329="YY",VLOOKUP("YY",gsdfactors,MATCH(BV$7,'Proposed Factors'!$J$11:$P$11,0),FALSE),VLOOKUP(CONCATENATE($Z329,$AA329),gsdfactors,MATCH(BV$7,'Proposed Factors'!$J$11:$P$11,0),FALSE)))</f>
        <v>#N/A</v>
      </c>
      <c r="BW329" s="15" t="e">
        <f>IF($AA329="NN",1,IF($AA329="YY",VLOOKUP("YY",gsdfactors,MATCH(BW$7,'Proposed Factors'!$J$11:$P$11,0),FALSE),VLOOKUP(CONCATENATE($Z329,$AA329),gsdfactors,MATCH(BW$7,'Proposed Factors'!$J$11:$P$11,0),FALSE)))</f>
        <v>#N/A</v>
      </c>
      <c r="BX329" s="15" t="e">
        <f>IF($AA329="NN",1,IF($AA329="YY",VLOOKUP("YY",gsdfactors,MATCH(BX$7,'Proposed Factors'!$J$11:$P$11,0),FALSE),VLOOKUP(CONCATENATE($Z329,$AA329),gsdfactors,MATCH(BX$7,'Proposed Factors'!$J$11:$P$11,0),FALSE)))</f>
        <v>#N/A</v>
      </c>
      <c r="BZ329" s="55" t="e">
        <f t="shared" si="319"/>
        <v>#N/A</v>
      </c>
      <c r="CA329" s="55" t="e">
        <f t="shared" si="320"/>
        <v>#N/A</v>
      </c>
      <c r="CB329" s="55" t="e">
        <f t="shared" si="321"/>
        <v>#N/A</v>
      </c>
      <c r="CC329" s="55" t="e">
        <f t="shared" si="322"/>
        <v>#N/A</v>
      </c>
      <c r="CD329" s="55" t="e">
        <f t="shared" si="323"/>
        <v>#N/A</v>
      </c>
      <c r="CF329" s="55" t="e">
        <f t="shared" si="324"/>
        <v>#N/A</v>
      </c>
      <c r="CG329" s="55" t="e">
        <f t="shared" si="325"/>
        <v>#N/A</v>
      </c>
      <c r="CH329" s="55" t="e">
        <f t="shared" si="326"/>
        <v>#N/A</v>
      </c>
      <c r="CI329" s="55" t="e">
        <f t="shared" si="327"/>
        <v>#N/A</v>
      </c>
      <c r="CJ329" s="55" t="e">
        <f t="shared" si="328"/>
        <v>#N/A</v>
      </c>
      <c r="CL329" s="55" t="str">
        <f t="shared" si="329"/>
        <v>82FS</v>
      </c>
      <c r="CM329" s="58">
        <f t="shared" si="330"/>
        <v>3.3323391854763328E-6</v>
      </c>
      <c r="CN329" s="58">
        <f t="shared" si="331"/>
        <v>4.3104728205531004E-6</v>
      </c>
      <c r="CO329" s="58">
        <f t="shared" si="332"/>
        <v>3.8406095815527839E-6</v>
      </c>
      <c r="CP329" s="58">
        <f t="shared" si="333"/>
        <v>3.3124417631332521E-6</v>
      </c>
      <c r="CQ329" s="58">
        <f t="shared" si="334"/>
        <v>3.4020230129846714E-6</v>
      </c>
      <c r="CR329" s="5">
        <f t="shared" si="301"/>
        <v>1.1691464259416222</v>
      </c>
      <c r="CS329" s="5">
        <f t="shared" si="302"/>
        <v>1.1525716085872304</v>
      </c>
      <c r="CT329" s="5">
        <f t="shared" si="303"/>
        <v>1.0611104875667101</v>
      </c>
      <c r="CU329" s="5">
        <f t="shared" si="304"/>
        <v>1.1246099229231536</v>
      </c>
      <c r="CV329" s="5">
        <f t="shared" si="305"/>
        <v>1.0891700446536723</v>
      </c>
    </row>
    <row r="330" spans="1:100" x14ac:dyDescent="0.25">
      <c r="A330" s="174" t="str">
        <f t="shared" si="335"/>
        <v>NNNN</v>
      </c>
      <c r="B330" s="174" t="str">
        <f t="shared" si="336"/>
        <v>NNNN</v>
      </c>
      <c r="C330" s="29" t="str">
        <f t="shared" si="337"/>
        <v>NN</v>
      </c>
      <c r="D330" s="29" t="str">
        <f t="shared" si="338"/>
        <v>N</v>
      </c>
      <c r="E330" s="29" t="str">
        <f t="shared" si="312"/>
        <v>N</v>
      </c>
      <c r="F330" s="175" t="s">
        <v>5</v>
      </c>
      <c r="G330" s="175" t="s">
        <v>7</v>
      </c>
      <c r="H330" s="175" t="s">
        <v>8</v>
      </c>
      <c r="I330" s="176">
        <v>15</v>
      </c>
      <c r="J330" s="175" t="s">
        <v>5</v>
      </c>
      <c r="K330" s="175" t="s">
        <v>5</v>
      </c>
      <c r="L330" s="176">
        <v>2391</v>
      </c>
      <c r="M330" s="176">
        <v>1055</v>
      </c>
      <c r="N330" s="176">
        <v>1907</v>
      </c>
      <c r="O330" s="176">
        <v>1829</v>
      </c>
      <c r="P330" s="176">
        <v>2332</v>
      </c>
      <c r="Q330" s="1"/>
      <c r="R330" s="13" t="s">
        <v>422</v>
      </c>
      <c r="S330" s="35">
        <v>71</v>
      </c>
      <c r="T330" s="35">
        <v>59</v>
      </c>
      <c r="U330" s="35">
        <v>71</v>
      </c>
      <c r="V330" s="35">
        <v>62</v>
      </c>
      <c r="W330" s="35">
        <v>70</v>
      </c>
      <c r="X330" s="35"/>
      <c r="Y330" s="53">
        <f t="shared" si="339"/>
        <v>82</v>
      </c>
      <c r="Z330" s="52" t="str">
        <f t="shared" si="340"/>
        <v>MM</v>
      </c>
      <c r="AA330" s="52" t="str">
        <f t="shared" si="341"/>
        <v>MM</v>
      </c>
      <c r="AB330" s="1"/>
      <c r="AC330" s="128">
        <f t="shared" si="342"/>
        <v>1.971634018073497E-5</v>
      </c>
      <c r="AD330" s="128">
        <f t="shared" si="343"/>
        <v>2.8257544045848103E-5</v>
      </c>
      <c r="AE330" s="128">
        <f t="shared" si="344"/>
        <v>2.2723606690853973E-5</v>
      </c>
      <c r="AF330" s="128">
        <f t="shared" si="345"/>
        <v>2.0537138931426161E-5</v>
      </c>
      <c r="AG330" s="128">
        <f t="shared" si="346"/>
        <v>1.9845134242410584E-5</v>
      </c>
      <c r="AI330" s="129">
        <f t="shared" si="313"/>
        <v>1.262</v>
      </c>
      <c r="AJ330" s="51">
        <f t="shared" si="313"/>
        <v>1.232</v>
      </c>
      <c r="AK330" s="48">
        <f t="shared" si="313"/>
        <v>1.125</v>
      </c>
      <c r="AL330" s="51">
        <f t="shared" si="313"/>
        <v>1.1930000000000001</v>
      </c>
      <c r="AM330" s="49">
        <f t="shared" si="313"/>
        <v>1.145</v>
      </c>
      <c r="AN330" s="15"/>
      <c r="AO330" s="106">
        <f t="shared" si="314"/>
        <v>1.1691464259416222</v>
      </c>
      <c r="AP330" s="106">
        <f t="shared" si="315"/>
        <v>1.1525716085872304</v>
      </c>
      <c r="AQ330" s="106">
        <f t="shared" si="316"/>
        <v>1.0611104875667101</v>
      </c>
      <c r="AR330" s="106">
        <f t="shared" si="317"/>
        <v>1.1246099229231536</v>
      </c>
      <c r="AS330" s="106">
        <f t="shared" si="318"/>
        <v>1.0891700446536723</v>
      </c>
      <c r="AT330" s="15"/>
      <c r="AU330" s="106">
        <f t="shared" ref="AU330:AU344" si="353">AO330-1</f>
        <v>0.16914642594162221</v>
      </c>
      <c r="AV330" s="106">
        <f t="shared" ref="AV330:AV344" si="354">AP330-1</f>
        <v>0.1525716085872304</v>
      </c>
      <c r="AW330" s="106">
        <f t="shared" ref="AW330:AW344" si="355">AQ330-1</f>
        <v>6.1110487566710114E-2</v>
      </c>
      <c r="AX330" s="106">
        <f t="shared" ref="AX330:AX344" si="356">AR330-1</f>
        <v>0.12460992292315365</v>
      </c>
      <c r="AY330" s="106">
        <f t="shared" ref="AY330:AY344" si="357">AS330-1</f>
        <v>8.9170044653672287E-2</v>
      </c>
      <c r="AZ330" s="15"/>
      <c r="BA330" s="106">
        <f t="shared" si="347"/>
        <v>0.16914642594162221</v>
      </c>
      <c r="BB330" s="106">
        <f t="shared" si="348"/>
        <v>0.1525716085872304</v>
      </c>
      <c r="BC330" s="106">
        <f t="shared" si="349"/>
        <v>6.1110487566710114E-2</v>
      </c>
      <c r="BD330" s="107">
        <f t="shared" si="350"/>
        <v>0.12460992292315365</v>
      </c>
      <c r="BE330" s="106">
        <f t="shared" si="351"/>
        <v>8.9170044653672287E-2</v>
      </c>
      <c r="BF330" s="109"/>
      <c r="BG330" s="223" t="str">
        <f t="shared" si="352"/>
        <v>82XX</v>
      </c>
      <c r="BH330" s="106">
        <f t="shared" ref="BH330:BH344" si="358">BA330+1</f>
        <v>1.1691464259416222</v>
      </c>
      <c r="BI330" s="106">
        <f t="shared" ref="BI330:BI344" si="359">BB330+1</f>
        <v>1.1525716085872304</v>
      </c>
      <c r="BJ330" s="106">
        <f t="shared" ref="BJ330:BJ344" si="360">BC330+1</f>
        <v>1.0611104875667101</v>
      </c>
      <c r="BK330" s="106">
        <f t="shared" ref="BK330:BK344" si="361">BD330+1</f>
        <v>1.1246099229231536</v>
      </c>
      <c r="BL330" s="106">
        <f t="shared" ref="BL330:BL344" si="362">BE330+1</f>
        <v>1.0891700446536723</v>
      </c>
      <c r="BM330" s="109"/>
      <c r="BN330" s="15">
        <f>IF($Z330="NN",VLOOKUP("N",ylfactors,MATCH(BN$7,'Proposed Factors'!$J$3:$P$3,0),FALSE),IF('Query Result 1'!$Y330&lt;49,VLOOKUP("YA",ylfactors,MATCH(BN$7,'Proposed Factors'!$J$3:$P$3,0),FALSE),VLOOKUP("YB",ylfactors,MATCH(BN$7,'Proposed Factors'!$J$3:$P$3,0),FALSE)))</f>
        <v>0.873</v>
      </c>
      <c r="BO330" s="15">
        <f>IF($Z330="NN",VLOOKUP("N",ylfactors,MATCH(BO$7,'Proposed Factors'!$J$3:$P$3,0),FALSE),IF('Query Result 1'!$Y330&lt;49,VLOOKUP("YA",ylfactors,MATCH(BO$7,'Proposed Factors'!$J$3:$P$3,0),FALSE),VLOOKUP("YB",ylfactors,MATCH(BO$7,'Proposed Factors'!$J$3:$P$3,0),FALSE)))</f>
        <v>0.76900000000000002</v>
      </c>
      <c r="BP330" s="15">
        <f>IF($Z330="NN",VLOOKUP("N",ylfactors,MATCH(BP$7,'Proposed Factors'!$J$3:$P$3,0),FALSE),IF('Query Result 1'!$Y330&lt;49,VLOOKUP("YA",ylfactors,MATCH(BP$7,'Proposed Factors'!$J$3:$P$3,0),FALSE),VLOOKUP("YB",ylfactors,MATCH(BP$7,'Proposed Factors'!$J$3:$P$3,0),FALSE)))</f>
        <v>0.95</v>
      </c>
      <c r="BQ330" s="15">
        <f>IF($Z330="NN",VLOOKUP("N",ylfactors,MATCH(BQ$7,'Proposed Factors'!$J$3:$P$3,0),FALSE),IF('Query Result 1'!$Y330&lt;49,VLOOKUP("YA",ylfactors,MATCH(BQ$7,'Proposed Factors'!$J$3:$P$3,0),FALSE),VLOOKUP("YB",ylfactors,MATCH(BQ$7,'Proposed Factors'!$J$3:$P$3,0),FALSE)))</f>
        <v>0.94299999999999995</v>
      </c>
      <c r="BR330" s="15">
        <f>IF($Z330="NN",VLOOKUP("N",ylfactors,MATCH(BR$7,'Proposed Factors'!$J$3:$P$3,0),FALSE),IF('Query Result 1'!$Y330&lt;49,VLOOKUP("YA",ylfactors,MATCH(BR$7,'Proposed Factors'!$J$3:$P$3,0),FALSE),VLOOKUP("YB",ylfactors,MATCH(BR$7,'Proposed Factors'!$J$3:$P$3,0),FALSE)))</f>
        <v>0.78800000000000003</v>
      </c>
      <c r="BS330" s="15"/>
      <c r="BT330" s="15" t="e">
        <f>IF($AA330="NN",1,IF($AA330="YY",VLOOKUP("YY",gsdfactors,MATCH(BT$7,'Proposed Factors'!$J$11:$P$11,0),FALSE),VLOOKUP(CONCATENATE($Z330,$AA330),gsdfactors,MATCH(BT$7,'Proposed Factors'!$J$11:$P$11,0),FALSE)))</f>
        <v>#N/A</v>
      </c>
      <c r="BU330" s="15" t="e">
        <f>IF($AA330="NN",1,IF($AA330="YY",VLOOKUP("YY",gsdfactors,MATCH(BU$7,'Proposed Factors'!$J$11:$P$11,0),FALSE),VLOOKUP(CONCATENATE($Z330,$AA330),gsdfactors,MATCH(BU$7,'Proposed Factors'!$J$11:$P$11,0),FALSE)))</f>
        <v>#N/A</v>
      </c>
      <c r="BV330" s="15" t="e">
        <f>IF($AA330="NN",1,IF($AA330="YY",VLOOKUP("YY",gsdfactors,MATCH(BV$7,'Proposed Factors'!$J$11:$P$11,0),FALSE),VLOOKUP(CONCATENATE($Z330,$AA330),gsdfactors,MATCH(BV$7,'Proposed Factors'!$J$11:$P$11,0),FALSE)))</f>
        <v>#N/A</v>
      </c>
      <c r="BW330" s="15" t="e">
        <f>IF($AA330="NN",1,IF($AA330="YY",VLOOKUP("YY",gsdfactors,MATCH(BW$7,'Proposed Factors'!$J$11:$P$11,0),FALSE),VLOOKUP(CONCATENATE($Z330,$AA330),gsdfactors,MATCH(BW$7,'Proposed Factors'!$J$11:$P$11,0),FALSE)))</f>
        <v>#N/A</v>
      </c>
      <c r="BX330" s="15" t="e">
        <f>IF($AA330="NN",1,IF($AA330="YY",VLOOKUP("YY",gsdfactors,MATCH(BX$7,'Proposed Factors'!$J$11:$P$11,0),FALSE),VLOOKUP(CONCATENATE($Z330,$AA330),gsdfactors,MATCH(BX$7,'Proposed Factors'!$J$11:$P$11,0),FALSE)))</f>
        <v>#N/A</v>
      </c>
      <c r="BZ330" s="55" t="e">
        <f t="shared" si="319"/>
        <v>#N/A</v>
      </c>
      <c r="CA330" s="55" t="e">
        <f t="shared" si="320"/>
        <v>#N/A</v>
      </c>
      <c r="CB330" s="55" t="e">
        <f t="shared" si="321"/>
        <v>#N/A</v>
      </c>
      <c r="CC330" s="55" t="e">
        <f t="shared" si="322"/>
        <v>#N/A</v>
      </c>
      <c r="CD330" s="55" t="e">
        <f t="shared" si="323"/>
        <v>#N/A</v>
      </c>
      <c r="CF330" s="55" t="e">
        <f t="shared" si="324"/>
        <v>#N/A</v>
      </c>
      <c r="CG330" s="55" t="e">
        <f t="shared" si="325"/>
        <v>#N/A</v>
      </c>
      <c r="CH330" s="55" t="e">
        <f t="shared" si="326"/>
        <v>#N/A</v>
      </c>
      <c r="CI330" s="55" t="e">
        <f t="shared" si="327"/>
        <v>#N/A</v>
      </c>
      <c r="CJ330" s="55" t="e">
        <f t="shared" si="328"/>
        <v>#N/A</v>
      </c>
      <c r="CL330" s="55" t="str">
        <f t="shared" si="329"/>
        <v>82MM</v>
      </c>
      <c r="CM330" s="58">
        <f t="shared" si="330"/>
        <v>1.971634018073497E-5</v>
      </c>
      <c r="CN330" s="58">
        <f t="shared" si="331"/>
        <v>2.8257544045848103E-5</v>
      </c>
      <c r="CO330" s="58">
        <f t="shared" si="332"/>
        <v>2.2723606690853973E-5</v>
      </c>
      <c r="CP330" s="58">
        <f t="shared" si="333"/>
        <v>2.0537138931426161E-5</v>
      </c>
      <c r="CQ330" s="58">
        <f t="shared" si="334"/>
        <v>1.9845134242410584E-5</v>
      </c>
      <c r="CR330" s="5">
        <f t="shared" ref="CR330:CR344" si="363">BH330</f>
        <v>1.1691464259416222</v>
      </c>
      <c r="CS330" s="5">
        <f t="shared" ref="CS330:CS344" si="364">BI330</f>
        <v>1.1525716085872304</v>
      </c>
      <c r="CT330" s="5">
        <f t="shared" ref="CT330:CT344" si="365">BJ330</f>
        <v>1.0611104875667101</v>
      </c>
      <c r="CU330" s="5">
        <f t="shared" ref="CU330:CU344" si="366">BK330</f>
        <v>1.1246099229231536</v>
      </c>
      <c r="CV330" s="5">
        <f t="shared" ref="CV330:CV344" si="367">BL330</f>
        <v>1.0891700446536723</v>
      </c>
    </row>
    <row r="331" spans="1:100" x14ac:dyDescent="0.25">
      <c r="A331" s="174" t="str">
        <f t="shared" si="335"/>
        <v>NNNN</v>
      </c>
      <c r="B331" s="174" t="str">
        <f t="shared" si="336"/>
        <v>NNNN</v>
      </c>
      <c r="C331" s="29" t="str">
        <f t="shared" si="337"/>
        <v>NN</v>
      </c>
      <c r="D331" s="29" t="str">
        <f t="shared" si="338"/>
        <v>N</v>
      </c>
      <c r="E331" s="29" t="str">
        <f t="shared" si="312"/>
        <v>N</v>
      </c>
      <c r="F331" s="175" t="s">
        <v>5</v>
      </c>
      <c r="G331" s="175" t="s">
        <v>7</v>
      </c>
      <c r="H331" s="175" t="s">
        <v>8</v>
      </c>
      <c r="I331" s="176">
        <v>16</v>
      </c>
      <c r="J331" s="175" t="s">
        <v>5</v>
      </c>
      <c r="K331" s="175" t="s">
        <v>5</v>
      </c>
      <c r="L331" s="176">
        <v>2473</v>
      </c>
      <c r="M331" s="176">
        <v>1071</v>
      </c>
      <c r="N331" s="176">
        <v>1989</v>
      </c>
      <c r="O331" s="176">
        <v>1893</v>
      </c>
      <c r="P331" s="176">
        <v>2388</v>
      </c>
      <c r="Q331" s="1"/>
      <c r="R331" s="13" t="s">
        <v>506</v>
      </c>
      <c r="S331" s="35">
        <v>11</v>
      </c>
      <c r="T331" s="35">
        <v>8</v>
      </c>
      <c r="U331" s="35">
        <v>9</v>
      </c>
      <c r="V331" s="35">
        <v>7</v>
      </c>
      <c r="W331" s="35">
        <v>11</v>
      </c>
      <c r="X331" s="35"/>
      <c r="Y331" s="53">
        <f t="shared" si="339"/>
        <v>82</v>
      </c>
      <c r="Z331" s="52" t="str">
        <f t="shared" si="340"/>
        <v>MS</v>
      </c>
      <c r="AA331" s="52" t="str">
        <f t="shared" si="341"/>
        <v>MS</v>
      </c>
      <c r="AB331" s="1"/>
      <c r="AC331" s="128">
        <f t="shared" si="342"/>
        <v>3.0546442533533053E-6</v>
      </c>
      <c r="AD331" s="128">
        <f t="shared" si="343"/>
        <v>3.8315313960472005E-6</v>
      </c>
      <c r="AE331" s="128">
        <f t="shared" si="344"/>
        <v>2.8804571861645879E-6</v>
      </c>
      <c r="AF331" s="128">
        <f t="shared" si="345"/>
        <v>2.3187092341932762E-6</v>
      </c>
      <c r="AG331" s="128">
        <f t="shared" si="346"/>
        <v>3.1185210952359489E-6</v>
      </c>
      <c r="AI331" s="129">
        <f t="shared" si="313"/>
        <v>1.262</v>
      </c>
      <c r="AJ331" s="51">
        <f t="shared" si="313"/>
        <v>1.232</v>
      </c>
      <c r="AK331" s="48">
        <f t="shared" si="313"/>
        <v>1.125</v>
      </c>
      <c r="AL331" s="51">
        <f t="shared" si="313"/>
        <v>1.1930000000000001</v>
      </c>
      <c r="AM331" s="49">
        <f t="shared" si="313"/>
        <v>1.145</v>
      </c>
      <c r="AN331" s="15"/>
      <c r="AO331" s="106">
        <f t="shared" si="314"/>
        <v>1.1691464259416222</v>
      </c>
      <c r="AP331" s="106">
        <f t="shared" si="315"/>
        <v>1.1525716085872304</v>
      </c>
      <c r="AQ331" s="106">
        <f t="shared" si="316"/>
        <v>1.0611104875667101</v>
      </c>
      <c r="AR331" s="106">
        <f t="shared" si="317"/>
        <v>1.1246099229231536</v>
      </c>
      <c r="AS331" s="106">
        <f t="shared" si="318"/>
        <v>1.0891700446536723</v>
      </c>
      <c r="AT331" s="15"/>
      <c r="AU331" s="106">
        <f t="shared" si="353"/>
        <v>0.16914642594162221</v>
      </c>
      <c r="AV331" s="106">
        <f t="shared" si="354"/>
        <v>0.1525716085872304</v>
      </c>
      <c r="AW331" s="106">
        <f t="shared" si="355"/>
        <v>6.1110487566710114E-2</v>
      </c>
      <c r="AX331" s="106">
        <f t="shared" si="356"/>
        <v>0.12460992292315365</v>
      </c>
      <c r="AY331" s="106">
        <f t="shared" si="357"/>
        <v>8.9170044653672287E-2</v>
      </c>
      <c r="AZ331" s="15"/>
      <c r="BA331" s="106">
        <f t="shared" si="347"/>
        <v>0.16914642594162221</v>
      </c>
      <c r="BB331" s="106">
        <f t="shared" si="348"/>
        <v>0.1525716085872304</v>
      </c>
      <c r="BC331" s="106">
        <f t="shared" si="349"/>
        <v>6.1110487566710114E-2</v>
      </c>
      <c r="BD331" s="107">
        <f t="shared" si="350"/>
        <v>0.12460992292315365</v>
      </c>
      <c r="BE331" s="106">
        <f t="shared" si="351"/>
        <v>8.9170044653672287E-2</v>
      </c>
      <c r="BF331" s="109"/>
      <c r="BG331" s="223" t="str">
        <f t="shared" si="352"/>
        <v>82XX</v>
      </c>
      <c r="BH331" s="106">
        <f t="shared" si="358"/>
        <v>1.1691464259416222</v>
      </c>
      <c r="BI331" s="106">
        <f t="shared" si="359"/>
        <v>1.1525716085872304</v>
      </c>
      <c r="BJ331" s="106">
        <f t="shared" si="360"/>
        <v>1.0611104875667101</v>
      </c>
      <c r="BK331" s="106">
        <f t="shared" si="361"/>
        <v>1.1246099229231536</v>
      </c>
      <c r="BL331" s="106">
        <f t="shared" si="362"/>
        <v>1.0891700446536723</v>
      </c>
      <c r="BM331" s="109"/>
      <c r="BN331" s="15">
        <f>IF($Z331="NN",VLOOKUP("N",ylfactors,MATCH(BN$7,'Proposed Factors'!$J$3:$P$3,0),FALSE),IF('Query Result 1'!$Y331&lt;49,VLOOKUP("YA",ylfactors,MATCH(BN$7,'Proposed Factors'!$J$3:$P$3,0),FALSE),VLOOKUP("YB",ylfactors,MATCH(BN$7,'Proposed Factors'!$J$3:$P$3,0),FALSE)))</f>
        <v>0.873</v>
      </c>
      <c r="BO331" s="15">
        <f>IF($Z331="NN",VLOOKUP("N",ylfactors,MATCH(BO$7,'Proposed Factors'!$J$3:$P$3,0),FALSE),IF('Query Result 1'!$Y331&lt;49,VLOOKUP("YA",ylfactors,MATCH(BO$7,'Proposed Factors'!$J$3:$P$3,0),FALSE),VLOOKUP("YB",ylfactors,MATCH(BO$7,'Proposed Factors'!$J$3:$P$3,0),FALSE)))</f>
        <v>0.76900000000000002</v>
      </c>
      <c r="BP331" s="15">
        <f>IF($Z331="NN",VLOOKUP("N",ylfactors,MATCH(BP$7,'Proposed Factors'!$J$3:$P$3,0),FALSE),IF('Query Result 1'!$Y331&lt;49,VLOOKUP("YA",ylfactors,MATCH(BP$7,'Proposed Factors'!$J$3:$P$3,0),FALSE),VLOOKUP("YB",ylfactors,MATCH(BP$7,'Proposed Factors'!$J$3:$P$3,0),FALSE)))</f>
        <v>0.95</v>
      </c>
      <c r="BQ331" s="15">
        <f>IF($Z331="NN",VLOOKUP("N",ylfactors,MATCH(BQ$7,'Proposed Factors'!$J$3:$P$3,0),FALSE),IF('Query Result 1'!$Y331&lt;49,VLOOKUP("YA",ylfactors,MATCH(BQ$7,'Proposed Factors'!$J$3:$P$3,0),FALSE),VLOOKUP("YB",ylfactors,MATCH(BQ$7,'Proposed Factors'!$J$3:$P$3,0),FALSE)))</f>
        <v>0.94299999999999995</v>
      </c>
      <c r="BR331" s="15">
        <f>IF($Z331="NN",VLOOKUP("N",ylfactors,MATCH(BR$7,'Proposed Factors'!$J$3:$P$3,0),FALSE),IF('Query Result 1'!$Y331&lt;49,VLOOKUP("YA",ylfactors,MATCH(BR$7,'Proposed Factors'!$J$3:$P$3,0),FALSE),VLOOKUP("YB",ylfactors,MATCH(BR$7,'Proposed Factors'!$J$3:$P$3,0),FALSE)))</f>
        <v>0.78800000000000003</v>
      </c>
      <c r="BS331" s="15"/>
      <c r="BT331" s="15" t="e">
        <f>IF($AA331="NN",1,IF($AA331="YY",VLOOKUP("YY",gsdfactors,MATCH(BT$7,'Proposed Factors'!$J$11:$P$11,0),FALSE),VLOOKUP(CONCATENATE($Z331,$AA331),gsdfactors,MATCH(BT$7,'Proposed Factors'!$J$11:$P$11,0),FALSE)))</f>
        <v>#N/A</v>
      </c>
      <c r="BU331" s="15" t="e">
        <f>IF($AA331="NN",1,IF($AA331="YY",VLOOKUP("YY",gsdfactors,MATCH(BU$7,'Proposed Factors'!$J$11:$P$11,0),FALSE),VLOOKUP(CONCATENATE($Z331,$AA331),gsdfactors,MATCH(BU$7,'Proposed Factors'!$J$11:$P$11,0),FALSE)))</f>
        <v>#N/A</v>
      </c>
      <c r="BV331" s="15" t="e">
        <f>IF($AA331="NN",1,IF($AA331="YY",VLOOKUP("YY",gsdfactors,MATCH(BV$7,'Proposed Factors'!$J$11:$P$11,0),FALSE),VLOOKUP(CONCATENATE($Z331,$AA331),gsdfactors,MATCH(BV$7,'Proposed Factors'!$J$11:$P$11,0),FALSE)))</f>
        <v>#N/A</v>
      </c>
      <c r="BW331" s="15" t="e">
        <f>IF($AA331="NN",1,IF($AA331="YY",VLOOKUP("YY",gsdfactors,MATCH(BW$7,'Proposed Factors'!$J$11:$P$11,0),FALSE),VLOOKUP(CONCATENATE($Z331,$AA331),gsdfactors,MATCH(BW$7,'Proposed Factors'!$J$11:$P$11,0),FALSE)))</f>
        <v>#N/A</v>
      </c>
      <c r="BX331" s="15" t="e">
        <f>IF($AA331="NN",1,IF($AA331="YY",VLOOKUP("YY",gsdfactors,MATCH(BX$7,'Proposed Factors'!$J$11:$P$11,0),FALSE),VLOOKUP(CONCATENATE($Z331,$AA331),gsdfactors,MATCH(BX$7,'Proposed Factors'!$J$11:$P$11,0),FALSE)))</f>
        <v>#N/A</v>
      </c>
      <c r="BZ331" s="55" t="e">
        <f t="shared" si="319"/>
        <v>#N/A</v>
      </c>
      <c r="CA331" s="55" t="e">
        <f t="shared" si="320"/>
        <v>#N/A</v>
      </c>
      <c r="CB331" s="55" t="e">
        <f t="shared" si="321"/>
        <v>#N/A</v>
      </c>
      <c r="CC331" s="55" t="e">
        <f t="shared" si="322"/>
        <v>#N/A</v>
      </c>
      <c r="CD331" s="55" t="e">
        <f t="shared" si="323"/>
        <v>#N/A</v>
      </c>
      <c r="CF331" s="55" t="e">
        <f t="shared" si="324"/>
        <v>#N/A</v>
      </c>
      <c r="CG331" s="55" t="e">
        <f t="shared" si="325"/>
        <v>#N/A</v>
      </c>
      <c r="CH331" s="55" t="e">
        <f t="shared" si="326"/>
        <v>#N/A</v>
      </c>
      <c r="CI331" s="55" t="e">
        <f t="shared" si="327"/>
        <v>#N/A</v>
      </c>
      <c r="CJ331" s="55" t="e">
        <f t="shared" si="328"/>
        <v>#N/A</v>
      </c>
      <c r="CL331" s="55" t="str">
        <f t="shared" si="329"/>
        <v>82MS</v>
      </c>
      <c r="CM331" s="58">
        <f t="shared" si="330"/>
        <v>3.0546442533533053E-6</v>
      </c>
      <c r="CN331" s="58">
        <f t="shared" si="331"/>
        <v>3.8315313960472005E-6</v>
      </c>
      <c r="CO331" s="58">
        <f t="shared" si="332"/>
        <v>2.8804571861645879E-6</v>
      </c>
      <c r="CP331" s="58">
        <f t="shared" si="333"/>
        <v>2.3187092341932762E-6</v>
      </c>
      <c r="CQ331" s="58">
        <f t="shared" si="334"/>
        <v>3.1185210952359489E-6</v>
      </c>
      <c r="CR331" s="5">
        <f t="shared" si="363"/>
        <v>1.1691464259416222</v>
      </c>
      <c r="CS331" s="5">
        <f t="shared" si="364"/>
        <v>1.1525716085872304</v>
      </c>
      <c r="CT331" s="5">
        <f t="shared" si="365"/>
        <v>1.0611104875667101</v>
      </c>
      <c r="CU331" s="5">
        <f t="shared" si="366"/>
        <v>1.1246099229231536</v>
      </c>
      <c r="CV331" s="5">
        <f t="shared" si="367"/>
        <v>1.0891700446536723</v>
      </c>
    </row>
    <row r="332" spans="1:100" x14ac:dyDescent="0.25">
      <c r="A332" s="174" t="str">
        <f t="shared" si="335"/>
        <v>NNNN</v>
      </c>
      <c r="B332" s="174" t="str">
        <f t="shared" si="336"/>
        <v>NNNN</v>
      </c>
      <c r="C332" s="29" t="str">
        <f t="shared" si="337"/>
        <v>NN</v>
      </c>
      <c r="D332" s="29" t="str">
        <f t="shared" si="338"/>
        <v>N</v>
      </c>
      <c r="E332" s="29" t="str">
        <f t="shared" si="312"/>
        <v>N</v>
      </c>
      <c r="F332" s="175" t="s">
        <v>5</v>
      </c>
      <c r="G332" s="175" t="s">
        <v>7</v>
      </c>
      <c r="H332" s="175" t="s">
        <v>8</v>
      </c>
      <c r="I332" s="176">
        <v>17</v>
      </c>
      <c r="J332" s="175" t="s">
        <v>5</v>
      </c>
      <c r="K332" s="175" t="s">
        <v>5</v>
      </c>
      <c r="L332" s="176">
        <v>2413</v>
      </c>
      <c r="M332" s="176">
        <v>1011</v>
      </c>
      <c r="N332" s="176">
        <v>1961</v>
      </c>
      <c r="O332" s="176">
        <v>1852</v>
      </c>
      <c r="P332" s="176">
        <v>2346</v>
      </c>
      <c r="Q332" s="1"/>
      <c r="R332" s="13" t="s">
        <v>255</v>
      </c>
      <c r="S332" s="35">
        <v>111</v>
      </c>
      <c r="T332" s="35">
        <v>87</v>
      </c>
      <c r="U332" s="35">
        <v>106</v>
      </c>
      <c r="V332" s="35">
        <v>90</v>
      </c>
      <c r="W332" s="35">
        <v>108</v>
      </c>
      <c r="X332" s="35"/>
      <c r="Y332" s="53">
        <f t="shared" si="339"/>
        <v>83</v>
      </c>
      <c r="Z332" s="52" t="str">
        <f t="shared" si="340"/>
        <v>FM</v>
      </c>
      <c r="AA332" s="52" t="str">
        <f t="shared" si="341"/>
        <v>FM</v>
      </c>
      <c r="AB332" s="1"/>
      <c r="AC332" s="128">
        <f t="shared" si="342"/>
        <v>3.0824137465656081E-5</v>
      </c>
      <c r="AD332" s="128">
        <f t="shared" si="343"/>
        <v>4.1667903932013306E-5</v>
      </c>
      <c r="AE332" s="128">
        <f t="shared" si="344"/>
        <v>3.3925384637049592E-5</v>
      </c>
      <c r="AF332" s="128">
        <f t="shared" si="345"/>
        <v>2.9811975868199267E-5</v>
      </c>
      <c r="AG332" s="128">
        <f t="shared" si="346"/>
        <v>3.0618207116862043E-5</v>
      </c>
      <c r="AI332" s="129">
        <f t="shared" si="313"/>
        <v>1.262</v>
      </c>
      <c r="AJ332" s="51">
        <f t="shared" si="313"/>
        <v>1.232</v>
      </c>
      <c r="AK332" s="48">
        <f t="shared" si="313"/>
        <v>1.127</v>
      </c>
      <c r="AL332" s="51">
        <f t="shared" si="313"/>
        <v>1.1930000000000001</v>
      </c>
      <c r="AM332" s="49">
        <f t="shared" si="313"/>
        <v>1.145</v>
      </c>
      <c r="AN332" s="15"/>
      <c r="AO332" s="106">
        <f t="shared" si="314"/>
        <v>1.1691464259416222</v>
      </c>
      <c r="AP332" s="106">
        <f t="shared" si="315"/>
        <v>1.1525716085872304</v>
      </c>
      <c r="AQ332" s="106">
        <f t="shared" si="316"/>
        <v>1.0629969062112732</v>
      </c>
      <c r="AR332" s="106">
        <f t="shared" si="317"/>
        <v>1.1246099229231536</v>
      </c>
      <c r="AS332" s="106">
        <f t="shared" si="318"/>
        <v>1.0891700446536723</v>
      </c>
      <c r="AT332" s="15"/>
      <c r="AU332" s="106">
        <f t="shared" si="353"/>
        <v>0.16914642594162221</v>
      </c>
      <c r="AV332" s="106">
        <f t="shared" si="354"/>
        <v>0.1525716085872304</v>
      </c>
      <c r="AW332" s="106">
        <f t="shared" si="355"/>
        <v>6.2996906211273185E-2</v>
      </c>
      <c r="AX332" s="106">
        <f t="shared" si="356"/>
        <v>0.12460992292315365</v>
      </c>
      <c r="AY332" s="106">
        <f t="shared" si="357"/>
        <v>8.9170044653672287E-2</v>
      </c>
      <c r="AZ332" s="15"/>
      <c r="BA332" s="106">
        <f t="shared" si="347"/>
        <v>0.16914642594162221</v>
      </c>
      <c r="BB332" s="106">
        <f t="shared" si="348"/>
        <v>0.1525716085872304</v>
      </c>
      <c r="BC332" s="106">
        <f t="shared" si="349"/>
        <v>6.2996906211273185E-2</v>
      </c>
      <c r="BD332" s="107">
        <f t="shared" si="350"/>
        <v>0.12460992292315365</v>
      </c>
      <c r="BE332" s="106">
        <f t="shared" si="351"/>
        <v>8.9170044653672287E-2</v>
      </c>
      <c r="BF332" s="109"/>
      <c r="BG332" s="223" t="str">
        <f t="shared" si="352"/>
        <v>83XX</v>
      </c>
      <c r="BH332" s="106">
        <f t="shared" si="358"/>
        <v>1.1691464259416222</v>
      </c>
      <c r="BI332" s="106">
        <f t="shared" si="359"/>
        <v>1.1525716085872304</v>
      </c>
      <c r="BJ332" s="106">
        <f t="shared" si="360"/>
        <v>1.0629969062112732</v>
      </c>
      <c r="BK332" s="106">
        <f t="shared" si="361"/>
        <v>1.1246099229231536</v>
      </c>
      <c r="BL332" s="106">
        <f t="shared" si="362"/>
        <v>1.0891700446536723</v>
      </c>
      <c r="BM332" s="109"/>
      <c r="BN332" s="15">
        <f>IF($Z332="NN",VLOOKUP("N",ylfactors,MATCH(BN$7,'Proposed Factors'!$J$3:$P$3,0),FALSE),IF('Query Result 1'!$Y332&lt;49,VLOOKUP("YA",ylfactors,MATCH(BN$7,'Proposed Factors'!$J$3:$P$3,0),FALSE),VLOOKUP("YB",ylfactors,MATCH(BN$7,'Proposed Factors'!$J$3:$P$3,0),FALSE)))</f>
        <v>0.873</v>
      </c>
      <c r="BO332" s="15">
        <f>IF($Z332="NN",VLOOKUP("N",ylfactors,MATCH(BO$7,'Proposed Factors'!$J$3:$P$3,0),FALSE),IF('Query Result 1'!$Y332&lt;49,VLOOKUP("YA",ylfactors,MATCH(BO$7,'Proposed Factors'!$J$3:$P$3,0),FALSE),VLOOKUP("YB",ylfactors,MATCH(BO$7,'Proposed Factors'!$J$3:$P$3,0),FALSE)))</f>
        <v>0.76900000000000002</v>
      </c>
      <c r="BP332" s="15">
        <f>IF($Z332="NN",VLOOKUP("N",ylfactors,MATCH(BP$7,'Proposed Factors'!$J$3:$P$3,0),FALSE),IF('Query Result 1'!$Y332&lt;49,VLOOKUP("YA",ylfactors,MATCH(BP$7,'Proposed Factors'!$J$3:$P$3,0),FALSE),VLOOKUP("YB",ylfactors,MATCH(BP$7,'Proposed Factors'!$J$3:$P$3,0),FALSE)))</f>
        <v>0.95</v>
      </c>
      <c r="BQ332" s="15">
        <f>IF($Z332="NN",VLOOKUP("N",ylfactors,MATCH(BQ$7,'Proposed Factors'!$J$3:$P$3,0),FALSE),IF('Query Result 1'!$Y332&lt;49,VLOOKUP("YA",ylfactors,MATCH(BQ$7,'Proposed Factors'!$J$3:$P$3,0),FALSE),VLOOKUP("YB",ylfactors,MATCH(BQ$7,'Proposed Factors'!$J$3:$P$3,0),FALSE)))</f>
        <v>0.94299999999999995</v>
      </c>
      <c r="BR332" s="15">
        <f>IF($Z332="NN",VLOOKUP("N",ylfactors,MATCH(BR$7,'Proposed Factors'!$J$3:$P$3,0),FALSE),IF('Query Result 1'!$Y332&lt;49,VLOOKUP("YA",ylfactors,MATCH(BR$7,'Proposed Factors'!$J$3:$P$3,0),FALSE),VLOOKUP("YB",ylfactors,MATCH(BR$7,'Proposed Factors'!$J$3:$P$3,0),FALSE)))</f>
        <v>0.78800000000000003</v>
      </c>
      <c r="BS332" s="15"/>
      <c r="BT332" s="15" t="e">
        <f>IF($AA332="NN",1,IF($AA332="YY",VLOOKUP("YY",gsdfactors,MATCH(BT$7,'Proposed Factors'!$J$11:$P$11,0),FALSE),VLOOKUP(CONCATENATE($Z332,$AA332),gsdfactors,MATCH(BT$7,'Proposed Factors'!$J$11:$P$11,0),FALSE)))</f>
        <v>#N/A</v>
      </c>
      <c r="BU332" s="15" t="e">
        <f>IF($AA332="NN",1,IF($AA332="YY",VLOOKUP("YY",gsdfactors,MATCH(BU$7,'Proposed Factors'!$J$11:$P$11,0),FALSE),VLOOKUP(CONCATENATE($Z332,$AA332),gsdfactors,MATCH(BU$7,'Proposed Factors'!$J$11:$P$11,0),FALSE)))</f>
        <v>#N/A</v>
      </c>
      <c r="BV332" s="15" t="e">
        <f>IF($AA332="NN",1,IF($AA332="YY",VLOOKUP("YY",gsdfactors,MATCH(BV$7,'Proposed Factors'!$J$11:$P$11,0),FALSE),VLOOKUP(CONCATENATE($Z332,$AA332),gsdfactors,MATCH(BV$7,'Proposed Factors'!$J$11:$P$11,0),FALSE)))</f>
        <v>#N/A</v>
      </c>
      <c r="BW332" s="15" t="e">
        <f>IF($AA332="NN",1,IF($AA332="YY",VLOOKUP("YY",gsdfactors,MATCH(BW$7,'Proposed Factors'!$J$11:$P$11,0),FALSE),VLOOKUP(CONCATENATE($Z332,$AA332),gsdfactors,MATCH(BW$7,'Proposed Factors'!$J$11:$P$11,0),FALSE)))</f>
        <v>#N/A</v>
      </c>
      <c r="BX332" s="15" t="e">
        <f>IF($AA332="NN",1,IF($AA332="YY",VLOOKUP("YY",gsdfactors,MATCH(BX$7,'Proposed Factors'!$J$11:$P$11,0),FALSE),VLOOKUP(CONCATENATE($Z332,$AA332),gsdfactors,MATCH(BX$7,'Proposed Factors'!$J$11:$P$11,0),FALSE)))</f>
        <v>#N/A</v>
      </c>
      <c r="BZ332" s="55" t="e">
        <f t="shared" si="319"/>
        <v>#N/A</v>
      </c>
      <c r="CA332" s="55" t="e">
        <f t="shared" si="320"/>
        <v>#N/A</v>
      </c>
      <c r="CB332" s="55" t="e">
        <f t="shared" si="321"/>
        <v>#N/A</v>
      </c>
      <c r="CC332" s="55" t="e">
        <f t="shared" si="322"/>
        <v>#N/A</v>
      </c>
      <c r="CD332" s="55" t="e">
        <f t="shared" si="323"/>
        <v>#N/A</v>
      </c>
      <c r="CF332" s="55" t="e">
        <f t="shared" si="324"/>
        <v>#N/A</v>
      </c>
      <c r="CG332" s="55" t="e">
        <f t="shared" si="325"/>
        <v>#N/A</v>
      </c>
      <c r="CH332" s="55" t="e">
        <f t="shared" si="326"/>
        <v>#N/A</v>
      </c>
      <c r="CI332" s="55" t="e">
        <f t="shared" si="327"/>
        <v>#N/A</v>
      </c>
      <c r="CJ332" s="55" t="e">
        <f t="shared" si="328"/>
        <v>#N/A</v>
      </c>
      <c r="CL332" s="55" t="str">
        <f t="shared" si="329"/>
        <v>83FM</v>
      </c>
      <c r="CM332" s="58">
        <f t="shared" si="330"/>
        <v>3.0824137465656081E-5</v>
      </c>
      <c r="CN332" s="58">
        <f t="shared" si="331"/>
        <v>4.1667903932013306E-5</v>
      </c>
      <c r="CO332" s="58">
        <f t="shared" si="332"/>
        <v>3.3925384637049592E-5</v>
      </c>
      <c r="CP332" s="58">
        <f t="shared" si="333"/>
        <v>2.9811975868199267E-5</v>
      </c>
      <c r="CQ332" s="58">
        <f t="shared" si="334"/>
        <v>3.0618207116862043E-5</v>
      </c>
      <c r="CR332" s="5">
        <f t="shared" si="363"/>
        <v>1.1691464259416222</v>
      </c>
      <c r="CS332" s="5">
        <f t="shared" si="364"/>
        <v>1.1525716085872304</v>
      </c>
      <c r="CT332" s="5">
        <f t="shared" si="365"/>
        <v>1.0629969062112732</v>
      </c>
      <c r="CU332" s="5">
        <f t="shared" si="366"/>
        <v>1.1246099229231536</v>
      </c>
      <c r="CV332" s="5">
        <f t="shared" si="367"/>
        <v>1.0891700446536723</v>
      </c>
    </row>
    <row r="333" spans="1:100" x14ac:dyDescent="0.25">
      <c r="A333" s="174" t="str">
        <f t="shared" si="335"/>
        <v>NNNN</v>
      </c>
      <c r="B333" s="174" t="str">
        <f t="shared" si="336"/>
        <v>NNNN</v>
      </c>
      <c r="C333" s="29" t="str">
        <f t="shared" si="337"/>
        <v>NN</v>
      </c>
      <c r="D333" s="29" t="str">
        <f t="shared" si="338"/>
        <v>N</v>
      </c>
      <c r="E333" s="29" t="str">
        <f t="shared" si="312"/>
        <v>N</v>
      </c>
      <c r="F333" s="175" t="s">
        <v>5</v>
      </c>
      <c r="G333" s="175" t="s">
        <v>7</v>
      </c>
      <c r="H333" s="175" t="s">
        <v>8</v>
      </c>
      <c r="I333" s="176">
        <v>18</v>
      </c>
      <c r="J333" s="175" t="s">
        <v>5</v>
      </c>
      <c r="K333" s="175" t="s">
        <v>5</v>
      </c>
      <c r="L333" s="176">
        <v>2340</v>
      </c>
      <c r="M333" s="176">
        <v>1002</v>
      </c>
      <c r="N333" s="176">
        <v>1855</v>
      </c>
      <c r="O333" s="176">
        <v>1747</v>
      </c>
      <c r="P333" s="176">
        <v>2280</v>
      </c>
      <c r="Q333" s="1"/>
      <c r="R333" s="13" t="s">
        <v>339</v>
      </c>
      <c r="S333" s="35">
        <v>21</v>
      </c>
      <c r="T333" s="35">
        <v>13</v>
      </c>
      <c r="U333" s="35">
        <v>22</v>
      </c>
      <c r="V333" s="35">
        <v>19</v>
      </c>
      <c r="W333" s="35">
        <v>20</v>
      </c>
      <c r="X333" s="35"/>
      <c r="Y333" s="53">
        <f t="shared" si="339"/>
        <v>83</v>
      </c>
      <c r="Z333" s="52" t="str">
        <f t="shared" si="340"/>
        <v>FS</v>
      </c>
      <c r="AA333" s="52" t="str">
        <f t="shared" si="341"/>
        <v>FS</v>
      </c>
      <c r="AB333" s="1"/>
      <c r="AC333" s="128">
        <f t="shared" si="342"/>
        <v>5.8315935745835828E-6</v>
      </c>
      <c r="AD333" s="128">
        <f t="shared" si="343"/>
        <v>6.2262385185767006E-6</v>
      </c>
      <c r="AE333" s="128">
        <f t="shared" si="344"/>
        <v>7.0411175661801044E-6</v>
      </c>
      <c r="AF333" s="128">
        <f t="shared" si="345"/>
        <v>6.2936393499531786E-6</v>
      </c>
      <c r="AG333" s="128">
        <f t="shared" si="346"/>
        <v>5.670038354974452E-6</v>
      </c>
      <c r="AI333" s="129">
        <f t="shared" si="313"/>
        <v>1.262</v>
      </c>
      <c r="AJ333" s="51">
        <f t="shared" si="313"/>
        <v>1.232</v>
      </c>
      <c r="AK333" s="48">
        <f t="shared" si="313"/>
        <v>1.127</v>
      </c>
      <c r="AL333" s="51">
        <f t="shared" si="313"/>
        <v>1.1930000000000001</v>
      </c>
      <c r="AM333" s="49">
        <f t="shared" si="313"/>
        <v>1.145</v>
      </c>
      <c r="AN333" s="15"/>
      <c r="AO333" s="106">
        <f t="shared" si="314"/>
        <v>1.1691464259416222</v>
      </c>
      <c r="AP333" s="106">
        <f t="shared" si="315"/>
        <v>1.1525716085872304</v>
      </c>
      <c r="AQ333" s="106">
        <f t="shared" si="316"/>
        <v>1.0629969062112732</v>
      </c>
      <c r="AR333" s="106">
        <f t="shared" si="317"/>
        <v>1.1246099229231536</v>
      </c>
      <c r="AS333" s="106">
        <f t="shared" si="318"/>
        <v>1.0891700446536723</v>
      </c>
      <c r="AT333" s="15"/>
      <c r="AU333" s="106">
        <f t="shared" si="353"/>
        <v>0.16914642594162221</v>
      </c>
      <c r="AV333" s="106">
        <f t="shared" si="354"/>
        <v>0.1525716085872304</v>
      </c>
      <c r="AW333" s="106">
        <f t="shared" si="355"/>
        <v>6.2996906211273185E-2</v>
      </c>
      <c r="AX333" s="106">
        <f t="shared" si="356"/>
        <v>0.12460992292315365</v>
      </c>
      <c r="AY333" s="106">
        <f t="shared" si="357"/>
        <v>8.9170044653672287E-2</v>
      </c>
      <c r="AZ333" s="15"/>
      <c r="BA333" s="106">
        <f t="shared" si="347"/>
        <v>0.16914642594162221</v>
      </c>
      <c r="BB333" s="106">
        <f t="shared" si="348"/>
        <v>0.1525716085872304</v>
      </c>
      <c r="BC333" s="106">
        <f t="shared" si="349"/>
        <v>6.2996906211273185E-2</v>
      </c>
      <c r="BD333" s="107">
        <f t="shared" si="350"/>
        <v>0.12460992292315365</v>
      </c>
      <c r="BE333" s="106">
        <f t="shared" si="351"/>
        <v>8.9170044653672287E-2</v>
      </c>
      <c r="BF333" s="109"/>
      <c r="BG333" s="223" t="str">
        <f t="shared" si="352"/>
        <v>83XX</v>
      </c>
      <c r="BH333" s="106">
        <f t="shared" si="358"/>
        <v>1.1691464259416222</v>
      </c>
      <c r="BI333" s="106">
        <f t="shared" si="359"/>
        <v>1.1525716085872304</v>
      </c>
      <c r="BJ333" s="106">
        <f t="shared" si="360"/>
        <v>1.0629969062112732</v>
      </c>
      <c r="BK333" s="106">
        <f t="shared" si="361"/>
        <v>1.1246099229231536</v>
      </c>
      <c r="BL333" s="106">
        <f t="shared" si="362"/>
        <v>1.0891700446536723</v>
      </c>
      <c r="BM333" s="109"/>
      <c r="BN333" s="15">
        <f>IF($Z333="NN",VLOOKUP("N",ylfactors,MATCH(BN$7,'Proposed Factors'!$J$3:$P$3,0),FALSE),IF('Query Result 1'!$Y333&lt;49,VLOOKUP("YA",ylfactors,MATCH(BN$7,'Proposed Factors'!$J$3:$P$3,0),FALSE),VLOOKUP("YB",ylfactors,MATCH(BN$7,'Proposed Factors'!$J$3:$P$3,0),FALSE)))</f>
        <v>0.873</v>
      </c>
      <c r="BO333" s="15">
        <f>IF($Z333="NN",VLOOKUP("N",ylfactors,MATCH(BO$7,'Proposed Factors'!$J$3:$P$3,0),FALSE),IF('Query Result 1'!$Y333&lt;49,VLOOKUP("YA",ylfactors,MATCH(BO$7,'Proposed Factors'!$J$3:$P$3,0),FALSE),VLOOKUP("YB",ylfactors,MATCH(BO$7,'Proposed Factors'!$J$3:$P$3,0),FALSE)))</f>
        <v>0.76900000000000002</v>
      </c>
      <c r="BP333" s="15">
        <f>IF($Z333="NN",VLOOKUP("N",ylfactors,MATCH(BP$7,'Proposed Factors'!$J$3:$P$3,0),FALSE),IF('Query Result 1'!$Y333&lt;49,VLOOKUP("YA",ylfactors,MATCH(BP$7,'Proposed Factors'!$J$3:$P$3,0),FALSE),VLOOKUP("YB",ylfactors,MATCH(BP$7,'Proposed Factors'!$J$3:$P$3,0),FALSE)))</f>
        <v>0.95</v>
      </c>
      <c r="BQ333" s="15">
        <f>IF($Z333="NN",VLOOKUP("N",ylfactors,MATCH(BQ$7,'Proposed Factors'!$J$3:$P$3,0),FALSE),IF('Query Result 1'!$Y333&lt;49,VLOOKUP("YA",ylfactors,MATCH(BQ$7,'Proposed Factors'!$J$3:$P$3,0),FALSE),VLOOKUP("YB",ylfactors,MATCH(BQ$7,'Proposed Factors'!$J$3:$P$3,0),FALSE)))</f>
        <v>0.94299999999999995</v>
      </c>
      <c r="BR333" s="15">
        <f>IF($Z333="NN",VLOOKUP("N",ylfactors,MATCH(BR$7,'Proposed Factors'!$J$3:$P$3,0),FALSE),IF('Query Result 1'!$Y333&lt;49,VLOOKUP("YA",ylfactors,MATCH(BR$7,'Proposed Factors'!$J$3:$P$3,0),FALSE),VLOOKUP("YB",ylfactors,MATCH(BR$7,'Proposed Factors'!$J$3:$P$3,0),FALSE)))</f>
        <v>0.78800000000000003</v>
      </c>
      <c r="BS333" s="15"/>
      <c r="BT333" s="15" t="e">
        <f>IF($AA333="NN",1,IF($AA333="YY",VLOOKUP("YY",gsdfactors,MATCH(BT$7,'Proposed Factors'!$J$11:$P$11,0),FALSE),VLOOKUP(CONCATENATE($Z333,$AA333),gsdfactors,MATCH(BT$7,'Proposed Factors'!$J$11:$P$11,0),FALSE)))</f>
        <v>#N/A</v>
      </c>
      <c r="BU333" s="15" t="e">
        <f>IF($AA333="NN",1,IF($AA333="YY",VLOOKUP("YY",gsdfactors,MATCH(BU$7,'Proposed Factors'!$J$11:$P$11,0),FALSE),VLOOKUP(CONCATENATE($Z333,$AA333),gsdfactors,MATCH(BU$7,'Proposed Factors'!$J$11:$P$11,0),FALSE)))</f>
        <v>#N/A</v>
      </c>
      <c r="BV333" s="15" t="e">
        <f>IF($AA333="NN",1,IF($AA333="YY",VLOOKUP("YY",gsdfactors,MATCH(BV$7,'Proposed Factors'!$J$11:$P$11,0),FALSE),VLOOKUP(CONCATENATE($Z333,$AA333),gsdfactors,MATCH(BV$7,'Proposed Factors'!$J$11:$P$11,0),FALSE)))</f>
        <v>#N/A</v>
      </c>
      <c r="BW333" s="15" t="e">
        <f>IF($AA333="NN",1,IF($AA333="YY",VLOOKUP("YY",gsdfactors,MATCH(BW$7,'Proposed Factors'!$J$11:$P$11,0),FALSE),VLOOKUP(CONCATENATE($Z333,$AA333),gsdfactors,MATCH(BW$7,'Proposed Factors'!$J$11:$P$11,0),FALSE)))</f>
        <v>#N/A</v>
      </c>
      <c r="BX333" s="15" t="e">
        <f>IF($AA333="NN",1,IF($AA333="YY",VLOOKUP("YY",gsdfactors,MATCH(BX$7,'Proposed Factors'!$J$11:$P$11,0),FALSE),VLOOKUP(CONCATENATE($Z333,$AA333),gsdfactors,MATCH(BX$7,'Proposed Factors'!$J$11:$P$11,0),FALSE)))</f>
        <v>#N/A</v>
      </c>
      <c r="BZ333" s="55" t="e">
        <f t="shared" si="319"/>
        <v>#N/A</v>
      </c>
      <c r="CA333" s="55" t="e">
        <f t="shared" si="320"/>
        <v>#N/A</v>
      </c>
      <c r="CB333" s="55" t="e">
        <f t="shared" si="321"/>
        <v>#N/A</v>
      </c>
      <c r="CC333" s="55" t="e">
        <f t="shared" si="322"/>
        <v>#N/A</v>
      </c>
      <c r="CD333" s="55" t="e">
        <f t="shared" si="323"/>
        <v>#N/A</v>
      </c>
      <c r="CF333" s="55" t="e">
        <f t="shared" si="324"/>
        <v>#N/A</v>
      </c>
      <c r="CG333" s="55" t="e">
        <f t="shared" si="325"/>
        <v>#N/A</v>
      </c>
      <c r="CH333" s="55" t="e">
        <f t="shared" si="326"/>
        <v>#N/A</v>
      </c>
      <c r="CI333" s="55" t="e">
        <f t="shared" si="327"/>
        <v>#N/A</v>
      </c>
      <c r="CJ333" s="55" t="e">
        <f t="shared" si="328"/>
        <v>#N/A</v>
      </c>
      <c r="CL333" s="55" t="str">
        <f t="shared" si="329"/>
        <v>83FS</v>
      </c>
      <c r="CM333" s="58">
        <f t="shared" si="330"/>
        <v>5.8315935745835828E-6</v>
      </c>
      <c r="CN333" s="58">
        <f t="shared" si="331"/>
        <v>6.2262385185767006E-6</v>
      </c>
      <c r="CO333" s="58">
        <f t="shared" si="332"/>
        <v>7.0411175661801044E-6</v>
      </c>
      <c r="CP333" s="58">
        <f t="shared" si="333"/>
        <v>6.2936393499531786E-6</v>
      </c>
      <c r="CQ333" s="58">
        <f t="shared" si="334"/>
        <v>5.670038354974452E-6</v>
      </c>
      <c r="CR333" s="5">
        <f t="shared" si="363"/>
        <v>1.1691464259416222</v>
      </c>
      <c r="CS333" s="5">
        <f t="shared" si="364"/>
        <v>1.1525716085872304</v>
      </c>
      <c r="CT333" s="5">
        <f t="shared" si="365"/>
        <v>1.0629969062112732</v>
      </c>
      <c r="CU333" s="5">
        <f t="shared" si="366"/>
        <v>1.1246099229231536</v>
      </c>
      <c r="CV333" s="5">
        <f t="shared" si="367"/>
        <v>1.0891700446536723</v>
      </c>
    </row>
    <row r="334" spans="1:100" x14ac:dyDescent="0.25">
      <c r="A334" s="174" t="str">
        <f t="shared" si="335"/>
        <v>NNNN</v>
      </c>
      <c r="B334" s="174" t="str">
        <f t="shared" si="336"/>
        <v>NNNN</v>
      </c>
      <c r="C334" s="29" t="str">
        <f t="shared" si="337"/>
        <v>NN</v>
      </c>
      <c r="D334" s="29" t="str">
        <f t="shared" si="338"/>
        <v>N</v>
      </c>
      <c r="E334" s="29" t="str">
        <f t="shared" si="312"/>
        <v>N</v>
      </c>
      <c r="F334" s="175" t="s">
        <v>5</v>
      </c>
      <c r="G334" s="175" t="s">
        <v>7</v>
      </c>
      <c r="H334" s="175" t="s">
        <v>8</v>
      </c>
      <c r="I334" s="176">
        <v>19</v>
      </c>
      <c r="J334" s="175" t="s">
        <v>5</v>
      </c>
      <c r="K334" s="175" t="s">
        <v>5</v>
      </c>
      <c r="L334" s="176">
        <v>2333</v>
      </c>
      <c r="M334" s="176">
        <v>1058</v>
      </c>
      <c r="N334" s="176">
        <v>1905</v>
      </c>
      <c r="O334" s="176">
        <v>1792</v>
      </c>
      <c r="P334" s="176">
        <v>2266</v>
      </c>
      <c r="Q334" s="1"/>
      <c r="R334" s="13" t="s">
        <v>423</v>
      </c>
      <c r="S334" s="35">
        <v>108</v>
      </c>
      <c r="T334" s="35">
        <v>80</v>
      </c>
      <c r="U334" s="35">
        <v>88</v>
      </c>
      <c r="V334" s="35">
        <v>81</v>
      </c>
      <c r="W334" s="35">
        <v>104</v>
      </c>
      <c r="X334" s="35"/>
      <c r="Y334" s="53">
        <f t="shared" si="339"/>
        <v>83</v>
      </c>
      <c r="Z334" s="52" t="str">
        <f t="shared" si="340"/>
        <v>MM</v>
      </c>
      <c r="AA334" s="52" t="str">
        <f t="shared" si="341"/>
        <v>MM</v>
      </c>
      <c r="AB334" s="1"/>
      <c r="AC334" s="128">
        <f t="shared" si="342"/>
        <v>2.9991052669286997E-5</v>
      </c>
      <c r="AD334" s="128">
        <f t="shared" si="343"/>
        <v>3.8315313960472009E-5</v>
      </c>
      <c r="AE334" s="128">
        <f t="shared" si="344"/>
        <v>2.8164470264720418E-5</v>
      </c>
      <c r="AF334" s="128">
        <f t="shared" si="345"/>
        <v>2.6830778281379341E-5</v>
      </c>
      <c r="AG334" s="128">
        <f t="shared" si="346"/>
        <v>2.9484199445867151E-5</v>
      </c>
      <c r="AI334" s="129">
        <f t="shared" si="313"/>
        <v>1.262</v>
      </c>
      <c r="AJ334" s="51">
        <f t="shared" si="313"/>
        <v>1.232</v>
      </c>
      <c r="AK334" s="48">
        <f t="shared" si="313"/>
        <v>1.127</v>
      </c>
      <c r="AL334" s="51">
        <f t="shared" si="313"/>
        <v>1.1930000000000001</v>
      </c>
      <c r="AM334" s="49">
        <f t="shared" si="313"/>
        <v>1.145</v>
      </c>
      <c r="AN334" s="15"/>
      <c r="AO334" s="106">
        <f t="shared" si="314"/>
        <v>1.1691464259416222</v>
      </c>
      <c r="AP334" s="106">
        <f t="shared" si="315"/>
        <v>1.1525716085872304</v>
      </c>
      <c r="AQ334" s="106">
        <f t="shared" si="316"/>
        <v>1.0629969062112732</v>
      </c>
      <c r="AR334" s="106">
        <f t="shared" si="317"/>
        <v>1.1246099229231536</v>
      </c>
      <c r="AS334" s="106">
        <f t="shared" si="318"/>
        <v>1.0891700446536723</v>
      </c>
      <c r="AT334" s="15"/>
      <c r="AU334" s="106">
        <f t="shared" si="353"/>
        <v>0.16914642594162221</v>
      </c>
      <c r="AV334" s="106">
        <f t="shared" si="354"/>
        <v>0.1525716085872304</v>
      </c>
      <c r="AW334" s="106">
        <f t="shared" si="355"/>
        <v>6.2996906211273185E-2</v>
      </c>
      <c r="AX334" s="106">
        <f t="shared" si="356"/>
        <v>0.12460992292315365</v>
      </c>
      <c r="AY334" s="106">
        <f t="shared" si="357"/>
        <v>8.9170044653672287E-2</v>
      </c>
      <c r="AZ334" s="15"/>
      <c r="BA334" s="106">
        <f t="shared" si="347"/>
        <v>0.16914642594162221</v>
      </c>
      <c r="BB334" s="106">
        <f t="shared" si="348"/>
        <v>0.1525716085872304</v>
      </c>
      <c r="BC334" s="106">
        <f t="shared" si="349"/>
        <v>6.2996906211273185E-2</v>
      </c>
      <c r="BD334" s="107">
        <f t="shared" si="350"/>
        <v>0.12460992292315365</v>
      </c>
      <c r="BE334" s="106">
        <f t="shared" si="351"/>
        <v>8.9170044653672287E-2</v>
      </c>
      <c r="BF334" s="109"/>
      <c r="BG334" s="223" t="str">
        <f t="shared" si="352"/>
        <v>83XX</v>
      </c>
      <c r="BH334" s="106">
        <f t="shared" si="358"/>
        <v>1.1691464259416222</v>
      </c>
      <c r="BI334" s="106">
        <f t="shared" si="359"/>
        <v>1.1525716085872304</v>
      </c>
      <c r="BJ334" s="106">
        <f t="shared" si="360"/>
        <v>1.0629969062112732</v>
      </c>
      <c r="BK334" s="106">
        <f t="shared" si="361"/>
        <v>1.1246099229231536</v>
      </c>
      <c r="BL334" s="106">
        <f t="shared" si="362"/>
        <v>1.0891700446536723</v>
      </c>
      <c r="BM334" s="109"/>
      <c r="BN334" s="15">
        <f>IF($Z334="NN",VLOOKUP("N",ylfactors,MATCH(BN$7,'Proposed Factors'!$J$3:$P$3,0),FALSE),IF('Query Result 1'!$Y334&lt;49,VLOOKUP("YA",ylfactors,MATCH(BN$7,'Proposed Factors'!$J$3:$P$3,0),FALSE),VLOOKUP("YB",ylfactors,MATCH(BN$7,'Proposed Factors'!$J$3:$P$3,0),FALSE)))</f>
        <v>0.873</v>
      </c>
      <c r="BO334" s="15">
        <f>IF($Z334="NN",VLOOKUP("N",ylfactors,MATCH(BO$7,'Proposed Factors'!$J$3:$P$3,0),FALSE),IF('Query Result 1'!$Y334&lt;49,VLOOKUP("YA",ylfactors,MATCH(BO$7,'Proposed Factors'!$J$3:$P$3,0),FALSE),VLOOKUP("YB",ylfactors,MATCH(BO$7,'Proposed Factors'!$J$3:$P$3,0),FALSE)))</f>
        <v>0.76900000000000002</v>
      </c>
      <c r="BP334" s="15">
        <f>IF($Z334="NN",VLOOKUP("N",ylfactors,MATCH(BP$7,'Proposed Factors'!$J$3:$P$3,0),FALSE),IF('Query Result 1'!$Y334&lt;49,VLOOKUP("YA",ylfactors,MATCH(BP$7,'Proposed Factors'!$J$3:$P$3,0),FALSE),VLOOKUP("YB",ylfactors,MATCH(BP$7,'Proposed Factors'!$J$3:$P$3,0),FALSE)))</f>
        <v>0.95</v>
      </c>
      <c r="BQ334" s="15">
        <f>IF($Z334="NN",VLOOKUP("N",ylfactors,MATCH(BQ$7,'Proposed Factors'!$J$3:$P$3,0),FALSE),IF('Query Result 1'!$Y334&lt;49,VLOOKUP("YA",ylfactors,MATCH(BQ$7,'Proposed Factors'!$J$3:$P$3,0),FALSE),VLOOKUP("YB",ylfactors,MATCH(BQ$7,'Proposed Factors'!$J$3:$P$3,0),FALSE)))</f>
        <v>0.94299999999999995</v>
      </c>
      <c r="BR334" s="15">
        <f>IF($Z334="NN",VLOOKUP("N",ylfactors,MATCH(BR$7,'Proposed Factors'!$J$3:$P$3,0),FALSE),IF('Query Result 1'!$Y334&lt;49,VLOOKUP("YA",ylfactors,MATCH(BR$7,'Proposed Factors'!$J$3:$P$3,0),FALSE),VLOOKUP("YB",ylfactors,MATCH(BR$7,'Proposed Factors'!$J$3:$P$3,0),FALSE)))</f>
        <v>0.78800000000000003</v>
      </c>
      <c r="BS334" s="15"/>
      <c r="BT334" s="15" t="e">
        <f>IF($AA334="NN",1,IF($AA334="YY",VLOOKUP("YY",gsdfactors,MATCH(BT$7,'Proposed Factors'!$J$11:$P$11,0),FALSE),VLOOKUP(CONCATENATE($Z334,$AA334),gsdfactors,MATCH(BT$7,'Proposed Factors'!$J$11:$P$11,0),FALSE)))</f>
        <v>#N/A</v>
      </c>
      <c r="BU334" s="15" t="e">
        <f>IF($AA334="NN",1,IF($AA334="YY",VLOOKUP("YY",gsdfactors,MATCH(BU$7,'Proposed Factors'!$J$11:$P$11,0),FALSE),VLOOKUP(CONCATENATE($Z334,$AA334),gsdfactors,MATCH(BU$7,'Proposed Factors'!$J$11:$P$11,0),FALSE)))</f>
        <v>#N/A</v>
      </c>
      <c r="BV334" s="15" t="e">
        <f>IF($AA334="NN",1,IF($AA334="YY",VLOOKUP("YY",gsdfactors,MATCH(BV$7,'Proposed Factors'!$J$11:$P$11,0),FALSE),VLOOKUP(CONCATENATE($Z334,$AA334),gsdfactors,MATCH(BV$7,'Proposed Factors'!$J$11:$P$11,0),FALSE)))</f>
        <v>#N/A</v>
      </c>
      <c r="BW334" s="15" t="e">
        <f>IF($AA334="NN",1,IF($AA334="YY",VLOOKUP("YY",gsdfactors,MATCH(BW$7,'Proposed Factors'!$J$11:$P$11,0),FALSE),VLOOKUP(CONCATENATE($Z334,$AA334),gsdfactors,MATCH(BW$7,'Proposed Factors'!$J$11:$P$11,0),FALSE)))</f>
        <v>#N/A</v>
      </c>
      <c r="BX334" s="15" t="e">
        <f>IF($AA334="NN",1,IF($AA334="YY",VLOOKUP("YY",gsdfactors,MATCH(BX$7,'Proposed Factors'!$J$11:$P$11,0),FALSE),VLOOKUP(CONCATENATE($Z334,$AA334),gsdfactors,MATCH(BX$7,'Proposed Factors'!$J$11:$P$11,0),FALSE)))</f>
        <v>#N/A</v>
      </c>
      <c r="BZ334" s="55" t="e">
        <f t="shared" si="319"/>
        <v>#N/A</v>
      </c>
      <c r="CA334" s="55" t="e">
        <f t="shared" si="320"/>
        <v>#N/A</v>
      </c>
      <c r="CB334" s="55" t="e">
        <f t="shared" si="321"/>
        <v>#N/A</v>
      </c>
      <c r="CC334" s="55" t="e">
        <f t="shared" si="322"/>
        <v>#N/A</v>
      </c>
      <c r="CD334" s="55" t="e">
        <f t="shared" si="323"/>
        <v>#N/A</v>
      </c>
      <c r="CF334" s="55" t="e">
        <f t="shared" si="324"/>
        <v>#N/A</v>
      </c>
      <c r="CG334" s="55" t="e">
        <f t="shared" si="325"/>
        <v>#N/A</v>
      </c>
      <c r="CH334" s="55" t="e">
        <f t="shared" si="326"/>
        <v>#N/A</v>
      </c>
      <c r="CI334" s="55" t="e">
        <f t="shared" si="327"/>
        <v>#N/A</v>
      </c>
      <c r="CJ334" s="55" t="e">
        <f t="shared" si="328"/>
        <v>#N/A</v>
      </c>
      <c r="CL334" s="55" t="str">
        <f t="shared" si="329"/>
        <v>83MM</v>
      </c>
      <c r="CM334" s="58">
        <f t="shared" si="330"/>
        <v>2.9991052669286997E-5</v>
      </c>
      <c r="CN334" s="58">
        <f t="shared" si="331"/>
        <v>3.8315313960472009E-5</v>
      </c>
      <c r="CO334" s="58">
        <f t="shared" si="332"/>
        <v>2.8164470264720418E-5</v>
      </c>
      <c r="CP334" s="58">
        <f t="shared" si="333"/>
        <v>2.6830778281379341E-5</v>
      </c>
      <c r="CQ334" s="58">
        <f t="shared" si="334"/>
        <v>2.9484199445867151E-5</v>
      </c>
      <c r="CR334" s="5">
        <f t="shared" si="363"/>
        <v>1.1691464259416222</v>
      </c>
      <c r="CS334" s="5">
        <f t="shared" si="364"/>
        <v>1.1525716085872304</v>
      </c>
      <c r="CT334" s="5">
        <f t="shared" si="365"/>
        <v>1.0629969062112732</v>
      </c>
      <c r="CU334" s="5">
        <f t="shared" si="366"/>
        <v>1.1246099229231536</v>
      </c>
      <c r="CV334" s="5">
        <f t="shared" si="367"/>
        <v>1.0891700446536723</v>
      </c>
    </row>
    <row r="335" spans="1:100" x14ac:dyDescent="0.25">
      <c r="A335" s="174" t="str">
        <f t="shared" si="335"/>
        <v>NNNN</v>
      </c>
      <c r="B335" s="174" t="str">
        <f t="shared" si="336"/>
        <v>NNNN</v>
      </c>
      <c r="C335" s="29" t="str">
        <f t="shared" si="337"/>
        <v>NN</v>
      </c>
      <c r="D335" s="29" t="str">
        <f t="shared" si="338"/>
        <v>N</v>
      </c>
      <c r="E335" s="29" t="str">
        <f t="shared" si="312"/>
        <v>N</v>
      </c>
      <c r="F335" s="175" t="s">
        <v>5</v>
      </c>
      <c r="G335" s="175" t="s">
        <v>7</v>
      </c>
      <c r="H335" s="175" t="s">
        <v>8</v>
      </c>
      <c r="I335" s="176">
        <v>20</v>
      </c>
      <c r="J335" s="175" t="s">
        <v>5</v>
      </c>
      <c r="K335" s="175" t="s">
        <v>5</v>
      </c>
      <c r="L335" s="176">
        <v>2376</v>
      </c>
      <c r="M335" s="176">
        <v>1074</v>
      </c>
      <c r="N335" s="176">
        <v>1918</v>
      </c>
      <c r="O335" s="176">
        <v>1806</v>
      </c>
      <c r="P335" s="176">
        <v>2304</v>
      </c>
      <c r="Q335" s="1"/>
      <c r="R335" s="13" t="s">
        <v>507</v>
      </c>
      <c r="S335" s="35">
        <v>3</v>
      </c>
      <c r="T335" s="35">
        <v>2</v>
      </c>
      <c r="U335" s="35">
        <v>2</v>
      </c>
      <c r="V335" s="35">
        <v>2</v>
      </c>
      <c r="W335" s="35">
        <v>3</v>
      </c>
      <c r="X335" s="35"/>
      <c r="Y335" s="53">
        <f t="shared" si="339"/>
        <v>83</v>
      </c>
      <c r="Z335" s="52" t="str">
        <f t="shared" si="340"/>
        <v>MS</v>
      </c>
      <c r="AA335" s="52" t="str">
        <f t="shared" si="341"/>
        <v>MS</v>
      </c>
      <c r="AB335" s="1"/>
      <c r="AC335" s="128">
        <f t="shared" si="342"/>
        <v>8.330847963690832E-7</v>
      </c>
      <c r="AD335" s="128">
        <f t="shared" si="343"/>
        <v>9.5788284901180013E-7</v>
      </c>
      <c r="AE335" s="128">
        <f t="shared" si="344"/>
        <v>6.4010159692546406E-7</v>
      </c>
      <c r="AF335" s="128">
        <f t="shared" si="345"/>
        <v>6.6248835262665044E-7</v>
      </c>
      <c r="AG335" s="128">
        <f t="shared" si="346"/>
        <v>8.5050575324616785E-7</v>
      </c>
      <c r="AI335" s="129">
        <f t="shared" si="313"/>
        <v>1.262</v>
      </c>
      <c r="AJ335" s="51">
        <f t="shared" si="313"/>
        <v>1.232</v>
      </c>
      <c r="AK335" s="48">
        <f t="shared" si="313"/>
        <v>1.127</v>
      </c>
      <c r="AL335" s="51">
        <f t="shared" si="313"/>
        <v>1.1930000000000001</v>
      </c>
      <c r="AM335" s="49">
        <f t="shared" si="313"/>
        <v>1.145</v>
      </c>
      <c r="AN335" s="15"/>
      <c r="AO335" s="106">
        <f t="shared" si="314"/>
        <v>1.1691464259416222</v>
      </c>
      <c r="AP335" s="106">
        <f t="shared" si="315"/>
        <v>1.1525716085872304</v>
      </c>
      <c r="AQ335" s="106">
        <f t="shared" si="316"/>
        <v>1.0629969062112732</v>
      </c>
      <c r="AR335" s="106">
        <f t="shared" si="317"/>
        <v>1.1246099229231536</v>
      </c>
      <c r="AS335" s="106">
        <f t="shared" si="318"/>
        <v>1.0891700446536723</v>
      </c>
      <c r="AT335" s="15"/>
      <c r="AU335" s="106">
        <f t="shared" si="353"/>
        <v>0.16914642594162221</v>
      </c>
      <c r="AV335" s="106">
        <f t="shared" si="354"/>
        <v>0.1525716085872304</v>
      </c>
      <c r="AW335" s="106">
        <f t="shared" si="355"/>
        <v>6.2996906211273185E-2</v>
      </c>
      <c r="AX335" s="106">
        <f t="shared" si="356"/>
        <v>0.12460992292315365</v>
      </c>
      <c r="AY335" s="106">
        <f t="shared" si="357"/>
        <v>8.9170044653672287E-2</v>
      </c>
      <c r="AZ335" s="15"/>
      <c r="BA335" s="106">
        <f t="shared" si="347"/>
        <v>0.16914642594162221</v>
      </c>
      <c r="BB335" s="106">
        <f t="shared" si="348"/>
        <v>0.1525716085872304</v>
      </c>
      <c r="BC335" s="106">
        <f t="shared" si="349"/>
        <v>6.2996906211273185E-2</v>
      </c>
      <c r="BD335" s="107">
        <f t="shared" si="350"/>
        <v>0.12460992292315365</v>
      </c>
      <c r="BE335" s="106">
        <f t="shared" si="351"/>
        <v>8.9170044653672287E-2</v>
      </c>
      <c r="BF335" s="109"/>
      <c r="BG335" s="223" t="str">
        <f t="shared" si="352"/>
        <v>83XX</v>
      </c>
      <c r="BH335" s="106">
        <f t="shared" si="358"/>
        <v>1.1691464259416222</v>
      </c>
      <c r="BI335" s="106">
        <f t="shared" si="359"/>
        <v>1.1525716085872304</v>
      </c>
      <c r="BJ335" s="106">
        <f t="shared" si="360"/>
        <v>1.0629969062112732</v>
      </c>
      <c r="BK335" s="106">
        <f t="shared" si="361"/>
        <v>1.1246099229231536</v>
      </c>
      <c r="BL335" s="106">
        <f t="shared" si="362"/>
        <v>1.0891700446536723</v>
      </c>
      <c r="BM335" s="109"/>
      <c r="BN335" s="15">
        <f>IF($Z335="NN",VLOOKUP("N",ylfactors,MATCH(BN$7,'Proposed Factors'!$J$3:$P$3,0),FALSE),IF('Query Result 1'!$Y335&lt;49,VLOOKUP("YA",ylfactors,MATCH(BN$7,'Proposed Factors'!$J$3:$P$3,0),FALSE),VLOOKUP("YB",ylfactors,MATCH(BN$7,'Proposed Factors'!$J$3:$P$3,0),FALSE)))</f>
        <v>0.873</v>
      </c>
      <c r="BO335" s="15">
        <f>IF($Z335="NN",VLOOKUP("N",ylfactors,MATCH(BO$7,'Proposed Factors'!$J$3:$P$3,0),FALSE),IF('Query Result 1'!$Y335&lt;49,VLOOKUP("YA",ylfactors,MATCH(BO$7,'Proposed Factors'!$J$3:$P$3,0),FALSE),VLOOKUP("YB",ylfactors,MATCH(BO$7,'Proposed Factors'!$J$3:$P$3,0),FALSE)))</f>
        <v>0.76900000000000002</v>
      </c>
      <c r="BP335" s="15">
        <f>IF($Z335="NN",VLOOKUP("N",ylfactors,MATCH(BP$7,'Proposed Factors'!$J$3:$P$3,0),FALSE),IF('Query Result 1'!$Y335&lt;49,VLOOKUP("YA",ylfactors,MATCH(BP$7,'Proposed Factors'!$J$3:$P$3,0),FALSE),VLOOKUP("YB",ylfactors,MATCH(BP$7,'Proposed Factors'!$J$3:$P$3,0),FALSE)))</f>
        <v>0.95</v>
      </c>
      <c r="BQ335" s="15">
        <f>IF($Z335="NN",VLOOKUP("N",ylfactors,MATCH(BQ$7,'Proposed Factors'!$J$3:$P$3,0),FALSE),IF('Query Result 1'!$Y335&lt;49,VLOOKUP("YA",ylfactors,MATCH(BQ$7,'Proposed Factors'!$J$3:$P$3,0),FALSE),VLOOKUP("YB",ylfactors,MATCH(BQ$7,'Proposed Factors'!$J$3:$P$3,0),FALSE)))</f>
        <v>0.94299999999999995</v>
      </c>
      <c r="BR335" s="15">
        <f>IF($Z335="NN",VLOOKUP("N",ylfactors,MATCH(BR$7,'Proposed Factors'!$J$3:$P$3,0),FALSE),IF('Query Result 1'!$Y335&lt;49,VLOOKUP("YA",ylfactors,MATCH(BR$7,'Proposed Factors'!$J$3:$P$3,0),FALSE),VLOOKUP("YB",ylfactors,MATCH(BR$7,'Proposed Factors'!$J$3:$P$3,0),FALSE)))</f>
        <v>0.78800000000000003</v>
      </c>
      <c r="BS335" s="15"/>
      <c r="BT335" s="15" t="e">
        <f>IF($AA335="NN",1,IF($AA335="YY",VLOOKUP("YY",gsdfactors,MATCH(BT$7,'Proposed Factors'!$J$11:$P$11,0),FALSE),VLOOKUP(CONCATENATE($Z335,$AA335),gsdfactors,MATCH(BT$7,'Proposed Factors'!$J$11:$P$11,0),FALSE)))</f>
        <v>#N/A</v>
      </c>
      <c r="BU335" s="15" t="e">
        <f>IF($AA335="NN",1,IF($AA335="YY",VLOOKUP("YY",gsdfactors,MATCH(BU$7,'Proposed Factors'!$J$11:$P$11,0),FALSE),VLOOKUP(CONCATENATE($Z335,$AA335),gsdfactors,MATCH(BU$7,'Proposed Factors'!$J$11:$P$11,0),FALSE)))</f>
        <v>#N/A</v>
      </c>
      <c r="BV335" s="15" t="e">
        <f>IF($AA335="NN",1,IF($AA335="YY",VLOOKUP("YY",gsdfactors,MATCH(BV$7,'Proposed Factors'!$J$11:$P$11,0),FALSE),VLOOKUP(CONCATENATE($Z335,$AA335),gsdfactors,MATCH(BV$7,'Proposed Factors'!$J$11:$P$11,0),FALSE)))</f>
        <v>#N/A</v>
      </c>
      <c r="BW335" s="15" t="e">
        <f>IF($AA335="NN",1,IF($AA335="YY",VLOOKUP("YY",gsdfactors,MATCH(BW$7,'Proposed Factors'!$J$11:$P$11,0),FALSE),VLOOKUP(CONCATENATE($Z335,$AA335),gsdfactors,MATCH(BW$7,'Proposed Factors'!$J$11:$P$11,0),FALSE)))</f>
        <v>#N/A</v>
      </c>
      <c r="BX335" s="15" t="e">
        <f>IF($AA335="NN",1,IF($AA335="YY",VLOOKUP("YY",gsdfactors,MATCH(BX$7,'Proposed Factors'!$J$11:$P$11,0),FALSE),VLOOKUP(CONCATENATE($Z335,$AA335),gsdfactors,MATCH(BX$7,'Proposed Factors'!$J$11:$P$11,0),FALSE)))</f>
        <v>#N/A</v>
      </c>
      <c r="BZ335" s="55" t="e">
        <f t="shared" si="319"/>
        <v>#N/A</v>
      </c>
      <c r="CA335" s="55" t="e">
        <f t="shared" si="320"/>
        <v>#N/A</v>
      </c>
      <c r="CB335" s="55" t="e">
        <f t="shared" si="321"/>
        <v>#N/A</v>
      </c>
      <c r="CC335" s="55" t="e">
        <f t="shared" si="322"/>
        <v>#N/A</v>
      </c>
      <c r="CD335" s="55" t="e">
        <f t="shared" si="323"/>
        <v>#N/A</v>
      </c>
      <c r="CF335" s="55" t="e">
        <f t="shared" si="324"/>
        <v>#N/A</v>
      </c>
      <c r="CG335" s="55" t="e">
        <f t="shared" si="325"/>
        <v>#N/A</v>
      </c>
      <c r="CH335" s="55" t="e">
        <f t="shared" si="326"/>
        <v>#N/A</v>
      </c>
      <c r="CI335" s="55" t="e">
        <f t="shared" si="327"/>
        <v>#N/A</v>
      </c>
      <c r="CJ335" s="55" t="e">
        <f t="shared" si="328"/>
        <v>#N/A</v>
      </c>
      <c r="CL335" s="55" t="str">
        <f t="shared" si="329"/>
        <v>83MS</v>
      </c>
      <c r="CM335" s="58">
        <f t="shared" si="330"/>
        <v>8.330847963690832E-7</v>
      </c>
      <c r="CN335" s="58">
        <f t="shared" si="331"/>
        <v>9.5788284901180013E-7</v>
      </c>
      <c r="CO335" s="58">
        <f t="shared" si="332"/>
        <v>6.4010159692546406E-7</v>
      </c>
      <c r="CP335" s="58">
        <f t="shared" si="333"/>
        <v>6.6248835262665044E-7</v>
      </c>
      <c r="CQ335" s="58">
        <f t="shared" si="334"/>
        <v>8.5050575324616785E-7</v>
      </c>
      <c r="CR335" s="5">
        <f t="shared" si="363"/>
        <v>1.1691464259416222</v>
      </c>
      <c r="CS335" s="5">
        <f t="shared" si="364"/>
        <v>1.1525716085872304</v>
      </c>
      <c r="CT335" s="5">
        <f t="shared" si="365"/>
        <v>1.0629969062112732</v>
      </c>
      <c r="CU335" s="5">
        <f t="shared" si="366"/>
        <v>1.1246099229231536</v>
      </c>
      <c r="CV335" s="5">
        <f t="shared" si="367"/>
        <v>1.0891700446536723</v>
      </c>
    </row>
    <row r="336" spans="1:100" x14ac:dyDescent="0.25">
      <c r="A336" s="174" t="str">
        <f t="shared" si="335"/>
        <v>NNNN</v>
      </c>
      <c r="B336" s="174" t="str">
        <f t="shared" si="336"/>
        <v>NNNN</v>
      </c>
      <c r="C336" s="29" t="str">
        <f t="shared" si="337"/>
        <v>NN</v>
      </c>
      <c r="D336" s="29" t="str">
        <f t="shared" si="338"/>
        <v>N</v>
      </c>
      <c r="E336" s="29" t="str">
        <f t="shared" si="312"/>
        <v>N</v>
      </c>
      <c r="F336" s="175" t="s">
        <v>5</v>
      </c>
      <c r="G336" s="175" t="s">
        <v>7</v>
      </c>
      <c r="H336" s="175" t="s">
        <v>8</v>
      </c>
      <c r="I336" s="176">
        <v>21</v>
      </c>
      <c r="J336" s="175" t="s">
        <v>5</v>
      </c>
      <c r="K336" s="175" t="s">
        <v>5</v>
      </c>
      <c r="L336" s="176">
        <v>2344</v>
      </c>
      <c r="M336" s="176">
        <v>1017</v>
      </c>
      <c r="N336" s="176">
        <v>1838</v>
      </c>
      <c r="O336" s="176">
        <v>1745</v>
      </c>
      <c r="P336" s="176">
        <v>2270</v>
      </c>
      <c r="Q336" s="1"/>
      <c r="R336" s="13" t="s">
        <v>180</v>
      </c>
      <c r="S336" s="35">
        <v>9855</v>
      </c>
      <c r="T336" s="35">
        <v>3909</v>
      </c>
      <c r="U336" s="35">
        <v>8210</v>
      </c>
      <c r="V336" s="35">
        <v>8038</v>
      </c>
      <c r="W336" s="35">
        <v>9515</v>
      </c>
      <c r="X336" s="35"/>
      <c r="Y336" s="53">
        <f t="shared" si="339"/>
        <v>8</v>
      </c>
      <c r="Z336" s="52" t="str">
        <f t="shared" si="340"/>
        <v>FM</v>
      </c>
      <c r="AA336" s="52" t="str">
        <f t="shared" si="341"/>
        <v>FM</v>
      </c>
      <c r="AB336" s="1"/>
      <c r="AC336" s="128">
        <f t="shared" si="342"/>
        <v>2.7366835560724383E-3</v>
      </c>
      <c r="AD336" s="128">
        <f t="shared" si="343"/>
        <v>1.8721820283935633E-3</v>
      </c>
      <c r="AE336" s="128">
        <f t="shared" si="344"/>
        <v>2.6276170553790295E-3</v>
      </c>
      <c r="AF336" s="128">
        <f t="shared" si="345"/>
        <v>2.662540689206508E-3</v>
      </c>
      <c r="AG336" s="128">
        <f t="shared" si="346"/>
        <v>2.6975207473790958E-3</v>
      </c>
      <c r="AI336" s="129">
        <f t="shared" si="313"/>
        <v>1.2130000000000001</v>
      </c>
      <c r="AJ336" s="51">
        <f t="shared" si="313"/>
        <v>1.1459999999999999</v>
      </c>
      <c r="AK336" s="48">
        <f t="shared" si="313"/>
        <v>1.139</v>
      </c>
      <c r="AL336" s="51">
        <f t="shared" si="313"/>
        <v>1.1830000000000001</v>
      </c>
      <c r="AM336" s="49">
        <f t="shared" si="313"/>
        <v>1.123</v>
      </c>
      <c r="AN336" s="15"/>
      <c r="AO336" s="106">
        <f t="shared" si="314"/>
        <v>1.1237516756475339</v>
      </c>
      <c r="AP336" s="106">
        <f t="shared" si="315"/>
        <v>1.072116122922862</v>
      </c>
      <c r="AQ336" s="106">
        <f t="shared" si="316"/>
        <v>1.0743154180786514</v>
      </c>
      <c r="AR336" s="106">
        <f t="shared" si="317"/>
        <v>1.1151831842565723</v>
      </c>
      <c r="AS336" s="106">
        <f t="shared" si="318"/>
        <v>1.068242759952903</v>
      </c>
      <c r="AT336" s="15"/>
      <c r="AU336" s="106">
        <f t="shared" si="353"/>
        <v>0.12375167564753387</v>
      </c>
      <c r="AV336" s="106">
        <f t="shared" si="354"/>
        <v>7.2116122922861958E-2</v>
      </c>
      <c r="AW336" s="106">
        <f t="shared" si="355"/>
        <v>7.4315418078651385E-2</v>
      </c>
      <c r="AX336" s="106">
        <f t="shared" si="356"/>
        <v>0.11518318425657226</v>
      </c>
      <c r="AY336" s="106">
        <f t="shared" si="357"/>
        <v>6.8242759952902965E-2</v>
      </c>
      <c r="AZ336" s="15"/>
      <c r="BA336" s="106">
        <f t="shared" si="347"/>
        <v>0.12375167564753387</v>
      </c>
      <c r="BB336" s="106">
        <f t="shared" si="348"/>
        <v>7.2116122922861958E-2</v>
      </c>
      <c r="BC336" s="106">
        <f t="shared" si="349"/>
        <v>7.4315418078651385E-2</v>
      </c>
      <c r="BD336" s="107">
        <f t="shared" si="350"/>
        <v>0.11518318425657226</v>
      </c>
      <c r="BE336" s="106">
        <f t="shared" si="351"/>
        <v>6.8242759952902965E-2</v>
      </c>
      <c r="BF336" s="109"/>
      <c r="BG336" s="223" t="str">
        <f t="shared" si="352"/>
        <v>8FM</v>
      </c>
      <c r="BH336" s="106">
        <f t="shared" si="358"/>
        <v>1.1237516756475339</v>
      </c>
      <c r="BI336" s="106">
        <f t="shared" si="359"/>
        <v>1.072116122922862</v>
      </c>
      <c r="BJ336" s="106">
        <f t="shared" si="360"/>
        <v>1.0743154180786514</v>
      </c>
      <c r="BK336" s="106">
        <f t="shared" si="361"/>
        <v>1.1151831842565723</v>
      </c>
      <c r="BL336" s="106">
        <f t="shared" si="362"/>
        <v>1.068242759952903</v>
      </c>
      <c r="BM336" s="109"/>
      <c r="BN336" s="15">
        <f>IF($Z336="NN",VLOOKUP("N",ylfactors,MATCH(BN$7,'Proposed Factors'!$J$3:$P$3,0),FALSE),IF('Query Result 1'!$Y336&lt;49,VLOOKUP("YA",ylfactors,MATCH(BN$7,'Proposed Factors'!$J$3:$P$3,0),FALSE),VLOOKUP("YB",ylfactors,MATCH(BN$7,'Proposed Factors'!$J$3:$P$3,0),FALSE)))</f>
        <v>1</v>
      </c>
      <c r="BO336" s="15">
        <f>IF($Z336="NN",VLOOKUP("N",ylfactors,MATCH(BO$7,'Proposed Factors'!$J$3:$P$3,0),FALSE),IF('Query Result 1'!$Y336&lt;49,VLOOKUP("YA",ylfactors,MATCH(BO$7,'Proposed Factors'!$J$3:$P$3,0),FALSE),VLOOKUP("YB",ylfactors,MATCH(BO$7,'Proposed Factors'!$J$3:$P$3,0),FALSE)))</f>
        <v>1</v>
      </c>
      <c r="BP336" s="15">
        <f>IF($Z336="NN",VLOOKUP("N",ylfactors,MATCH(BP$7,'Proposed Factors'!$J$3:$P$3,0),FALSE),IF('Query Result 1'!$Y336&lt;49,VLOOKUP("YA",ylfactors,MATCH(BP$7,'Proposed Factors'!$J$3:$P$3,0),FALSE),VLOOKUP("YB",ylfactors,MATCH(BP$7,'Proposed Factors'!$J$3:$P$3,0),FALSE)))</f>
        <v>1</v>
      </c>
      <c r="BQ336" s="15">
        <f>IF($Z336="NN",VLOOKUP("N",ylfactors,MATCH(BQ$7,'Proposed Factors'!$J$3:$P$3,0),FALSE),IF('Query Result 1'!$Y336&lt;49,VLOOKUP("YA",ylfactors,MATCH(BQ$7,'Proposed Factors'!$J$3:$P$3,0),FALSE),VLOOKUP("YB",ylfactors,MATCH(BQ$7,'Proposed Factors'!$J$3:$P$3,0),FALSE)))</f>
        <v>1</v>
      </c>
      <c r="BR336" s="15">
        <f>IF($Z336="NN",VLOOKUP("N",ylfactors,MATCH(BR$7,'Proposed Factors'!$J$3:$P$3,0),FALSE),IF('Query Result 1'!$Y336&lt;49,VLOOKUP("YA",ylfactors,MATCH(BR$7,'Proposed Factors'!$J$3:$P$3,0),FALSE),VLOOKUP("YB",ylfactors,MATCH(BR$7,'Proposed Factors'!$J$3:$P$3,0),FALSE)))</f>
        <v>1</v>
      </c>
      <c r="BS336" s="15"/>
      <c r="BT336" s="15" t="e">
        <f>IF($AA336="NN",1,IF($AA336="YY",VLOOKUP("YY",gsdfactors,MATCH(BT$7,'Proposed Factors'!$J$11:$P$11,0),FALSE),VLOOKUP(CONCATENATE($Z336,$AA336),gsdfactors,MATCH(BT$7,'Proposed Factors'!$J$11:$P$11,0),FALSE)))</f>
        <v>#N/A</v>
      </c>
      <c r="BU336" s="15" t="e">
        <f>IF($AA336="NN",1,IF($AA336="YY",VLOOKUP("YY",gsdfactors,MATCH(BU$7,'Proposed Factors'!$J$11:$P$11,0),FALSE),VLOOKUP(CONCATENATE($Z336,$AA336),gsdfactors,MATCH(BU$7,'Proposed Factors'!$J$11:$P$11,0),FALSE)))</f>
        <v>#N/A</v>
      </c>
      <c r="BV336" s="15" t="e">
        <f>IF($AA336="NN",1,IF($AA336="YY",VLOOKUP("YY",gsdfactors,MATCH(BV$7,'Proposed Factors'!$J$11:$P$11,0),FALSE),VLOOKUP(CONCATENATE($Z336,$AA336),gsdfactors,MATCH(BV$7,'Proposed Factors'!$J$11:$P$11,0),FALSE)))</f>
        <v>#N/A</v>
      </c>
      <c r="BW336" s="15" t="e">
        <f>IF($AA336="NN",1,IF($AA336="YY",VLOOKUP("YY",gsdfactors,MATCH(BW$7,'Proposed Factors'!$J$11:$P$11,0),FALSE),VLOOKUP(CONCATENATE($Z336,$AA336),gsdfactors,MATCH(BW$7,'Proposed Factors'!$J$11:$P$11,0),FALSE)))</f>
        <v>#N/A</v>
      </c>
      <c r="BX336" s="15" t="e">
        <f>IF($AA336="NN",1,IF($AA336="YY",VLOOKUP("YY",gsdfactors,MATCH(BX$7,'Proposed Factors'!$J$11:$P$11,0),FALSE),VLOOKUP(CONCATENATE($Z336,$AA336),gsdfactors,MATCH(BX$7,'Proposed Factors'!$J$11:$P$11,0),FALSE)))</f>
        <v>#N/A</v>
      </c>
      <c r="BZ336" s="55" t="e">
        <f t="shared" si="319"/>
        <v>#N/A</v>
      </c>
      <c r="CA336" s="55" t="e">
        <f t="shared" si="320"/>
        <v>#N/A</v>
      </c>
      <c r="CB336" s="55" t="e">
        <f t="shared" si="321"/>
        <v>#N/A</v>
      </c>
      <c r="CC336" s="55" t="e">
        <f t="shared" si="322"/>
        <v>#N/A</v>
      </c>
      <c r="CD336" s="55" t="e">
        <f t="shared" si="323"/>
        <v>#N/A</v>
      </c>
      <c r="CF336" s="55" t="e">
        <f t="shared" si="324"/>
        <v>#N/A</v>
      </c>
      <c r="CG336" s="55" t="e">
        <f t="shared" si="325"/>
        <v>#N/A</v>
      </c>
      <c r="CH336" s="55" t="e">
        <f t="shared" si="326"/>
        <v>#N/A</v>
      </c>
      <c r="CI336" s="55" t="e">
        <f t="shared" si="327"/>
        <v>#N/A</v>
      </c>
      <c r="CJ336" s="55" t="e">
        <f t="shared" si="328"/>
        <v>#N/A</v>
      </c>
      <c r="CL336" s="55" t="str">
        <f t="shared" si="329"/>
        <v>8FM</v>
      </c>
      <c r="CM336" s="58">
        <f t="shared" si="330"/>
        <v>2.7366835560724383E-3</v>
      </c>
      <c r="CN336" s="58">
        <f t="shared" si="331"/>
        <v>1.8721820283935633E-3</v>
      </c>
      <c r="CO336" s="58">
        <f t="shared" si="332"/>
        <v>2.6276170553790295E-3</v>
      </c>
      <c r="CP336" s="58">
        <f t="shared" si="333"/>
        <v>2.662540689206508E-3</v>
      </c>
      <c r="CQ336" s="58">
        <f t="shared" si="334"/>
        <v>2.6975207473790958E-3</v>
      </c>
      <c r="CR336" s="5">
        <f t="shared" si="363"/>
        <v>1.1237516756475339</v>
      </c>
      <c r="CS336" s="5">
        <f t="shared" si="364"/>
        <v>1.072116122922862</v>
      </c>
      <c r="CT336" s="5">
        <f t="shared" si="365"/>
        <v>1.0743154180786514</v>
      </c>
      <c r="CU336" s="5">
        <f t="shared" si="366"/>
        <v>1.1151831842565723</v>
      </c>
      <c r="CV336" s="5">
        <f t="shared" si="367"/>
        <v>1.068242759952903</v>
      </c>
    </row>
    <row r="337" spans="1:100" x14ac:dyDescent="0.25">
      <c r="A337" s="174" t="str">
        <f t="shared" si="335"/>
        <v>NNNN</v>
      </c>
      <c r="B337" s="174" t="str">
        <f t="shared" si="336"/>
        <v>NNNN</v>
      </c>
      <c r="C337" s="29" t="str">
        <f t="shared" si="337"/>
        <v>NN</v>
      </c>
      <c r="D337" s="29" t="str">
        <f t="shared" si="338"/>
        <v>N</v>
      </c>
      <c r="E337" s="29" t="str">
        <f t="shared" si="312"/>
        <v>N</v>
      </c>
      <c r="F337" s="175" t="s">
        <v>5</v>
      </c>
      <c r="G337" s="175" t="s">
        <v>7</v>
      </c>
      <c r="H337" s="175" t="s">
        <v>8</v>
      </c>
      <c r="I337" s="176">
        <v>22</v>
      </c>
      <c r="J337" s="175" t="s">
        <v>5</v>
      </c>
      <c r="K337" s="175" t="s">
        <v>5</v>
      </c>
      <c r="L337" s="176">
        <v>2378</v>
      </c>
      <c r="M337" s="176">
        <v>969</v>
      </c>
      <c r="N337" s="176">
        <v>1899</v>
      </c>
      <c r="O337" s="176">
        <v>1806</v>
      </c>
      <c r="P337" s="176">
        <v>2314</v>
      </c>
      <c r="Q337" s="1"/>
      <c r="R337" s="13" t="s">
        <v>264</v>
      </c>
      <c r="S337" s="35">
        <v>16900</v>
      </c>
      <c r="T337" s="35">
        <v>9631</v>
      </c>
      <c r="U337" s="35">
        <v>14584</v>
      </c>
      <c r="V337" s="35">
        <v>14200</v>
      </c>
      <c r="W337" s="35">
        <v>16597</v>
      </c>
      <c r="X337" s="35"/>
      <c r="Y337" s="53">
        <f t="shared" si="339"/>
        <v>8</v>
      </c>
      <c r="Z337" s="52" t="str">
        <f t="shared" si="340"/>
        <v>FS</v>
      </c>
      <c r="AA337" s="52" t="str">
        <f t="shared" si="341"/>
        <v>FS</v>
      </c>
      <c r="AB337" s="1"/>
      <c r="AC337" s="128">
        <f t="shared" si="342"/>
        <v>4.693044352879169E-3</v>
      </c>
      <c r="AD337" s="128">
        <f t="shared" si="343"/>
        <v>4.6126848594163234E-3</v>
      </c>
      <c r="AE337" s="128">
        <f t="shared" si="344"/>
        <v>4.6676208447804833E-3</v>
      </c>
      <c r="AF337" s="128">
        <f t="shared" si="345"/>
        <v>4.7036673036492177E-3</v>
      </c>
      <c r="AG337" s="128">
        <f t="shared" si="346"/>
        <v>4.7052813288755496E-3</v>
      </c>
      <c r="AI337" s="129">
        <f t="shared" si="313"/>
        <v>1.2370000000000001</v>
      </c>
      <c r="AJ337" s="51">
        <f t="shared" si="313"/>
        <v>1.1890000000000001</v>
      </c>
      <c r="AK337" s="48">
        <f t="shared" si="313"/>
        <v>1.1419999999999999</v>
      </c>
      <c r="AL337" s="51">
        <f t="shared" si="313"/>
        <v>1.2649999999999999</v>
      </c>
      <c r="AM337" s="49">
        <f t="shared" si="313"/>
        <v>1.1339999999999999</v>
      </c>
      <c r="AN337" s="15"/>
      <c r="AO337" s="106">
        <f t="shared" si="314"/>
        <v>1.1459858390568833</v>
      </c>
      <c r="AP337" s="106">
        <f t="shared" si="315"/>
        <v>1.1123438657550464</v>
      </c>
      <c r="AQ337" s="106">
        <f t="shared" si="316"/>
        <v>1.0771450460454959</v>
      </c>
      <c r="AR337" s="106">
        <f t="shared" si="317"/>
        <v>1.1924824413225392</v>
      </c>
      <c r="AS337" s="106">
        <f t="shared" si="318"/>
        <v>1.0787064023032875</v>
      </c>
      <c r="AT337" s="15"/>
      <c r="AU337" s="106">
        <f t="shared" si="353"/>
        <v>0.14598583905688334</v>
      </c>
      <c r="AV337" s="106">
        <f t="shared" si="354"/>
        <v>0.1123438657550464</v>
      </c>
      <c r="AW337" s="106">
        <f t="shared" si="355"/>
        <v>7.714504604549588E-2</v>
      </c>
      <c r="AX337" s="106">
        <f t="shared" si="356"/>
        <v>0.19248244132253922</v>
      </c>
      <c r="AY337" s="106">
        <f t="shared" si="357"/>
        <v>7.8706402303287515E-2</v>
      </c>
      <c r="AZ337" s="15"/>
      <c r="BA337" s="106">
        <f t="shared" si="347"/>
        <v>0.14598583905688334</v>
      </c>
      <c r="BB337" s="106">
        <f t="shared" si="348"/>
        <v>0.1123438657550464</v>
      </c>
      <c r="BC337" s="106">
        <f t="shared" si="349"/>
        <v>7.714504604549588E-2</v>
      </c>
      <c r="BD337" s="107">
        <f t="shared" si="350"/>
        <v>0.19248244132253922</v>
      </c>
      <c r="BE337" s="106">
        <f t="shared" si="351"/>
        <v>7.8706402303287515E-2</v>
      </c>
      <c r="BF337" s="109"/>
      <c r="BG337" s="223" t="str">
        <f t="shared" si="352"/>
        <v>8FS</v>
      </c>
      <c r="BH337" s="106">
        <f t="shared" si="358"/>
        <v>1.1459858390568833</v>
      </c>
      <c r="BI337" s="106">
        <f t="shared" si="359"/>
        <v>1.1123438657550464</v>
      </c>
      <c r="BJ337" s="106">
        <f t="shared" si="360"/>
        <v>1.0771450460454959</v>
      </c>
      <c r="BK337" s="106">
        <f t="shared" si="361"/>
        <v>1.1924824413225392</v>
      </c>
      <c r="BL337" s="106">
        <f t="shared" si="362"/>
        <v>1.0787064023032875</v>
      </c>
      <c r="BM337" s="109"/>
      <c r="BN337" s="15">
        <f>IF($Z337="NN",VLOOKUP("N",ylfactors,MATCH(BN$7,'Proposed Factors'!$J$3:$P$3,0),FALSE),IF('Query Result 1'!$Y337&lt;49,VLOOKUP("YA",ylfactors,MATCH(BN$7,'Proposed Factors'!$J$3:$P$3,0),FALSE),VLOOKUP("YB",ylfactors,MATCH(BN$7,'Proposed Factors'!$J$3:$P$3,0),FALSE)))</f>
        <v>1</v>
      </c>
      <c r="BO337" s="15">
        <f>IF($Z337="NN",VLOOKUP("N",ylfactors,MATCH(BO$7,'Proposed Factors'!$J$3:$P$3,0),FALSE),IF('Query Result 1'!$Y337&lt;49,VLOOKUP("YA",ylfactors,MATCH(BO$7,'Proposed Factors'!$J$3:$P$3,0),FALSE),VLOOKUP("YB",ylfactors,MATCH(BO$7,'Proposed Factors'!$J$3:$P$3,0),FALSE)))</f>
        <v>1</v>
      </c>
      <c r="BP337" s="15">
        <f>IF($Z337="NN",VLOOKUP("N",ylfactors,MATCH(BP$7,'Proposed Factors'!$J$3:$P$3,0),FALSE),IF('Query Result 1'!$Y337&lt;49,VLOOKUP("YA",ylfactors,MATCH(BP$7,'Proposed Factors'!$J$3:$P$3,0),FALSE),VLOOKUP("YB",ylfactors,MATCH(BP$7,'Proposed Factors'!$J$3:$P$3,0),FALSE)))</f>
        <v>1</v>
      </c>
      <c r="BQ337" s="15">
        <f>IF($Z337="NN",VLOOKUP("N",ylfactors,MATCH(BQ$7,'Proposed Factors'!$J$3:$P$3,0),FALSE),IF('Query Result 1'!$Y337&lt;49,VLOOKUP("YA",ylfactors,MATCH(BQ$7,'Proposed Factors'!$J$3:$P$3,0),FALSE),VLOOKUP("YB",ylfactors,MATCH(BQ$7,'Proposed Factors'!$J$3:$P$3,0),FALSE)))</f>
        <v>1</v>
      </c>
      <c r="BR337" s="15">
        <f>IF($Z337="NN",VLOOKUP("N",ylfactors,MATCH(BR$7,'Proposed Factors'!$J$3:$P$3,0),FALSE),IF('Query Result 1'!$Y337&lt;49,VLOOKUP("YA",ylfactors,MATCH(BR$7,'Proposed Factors'!$J$3:$P$3,0),FALSE),VLOOKUP("YB",ylfactors,MATCH(BR$7,'Proposed Factors'!$J$3:$P$3,0),FALSE)))</f>
        <v>1</v>
      </c>
      <c r="BS337" s="15"/>
      <c r="BT337" s="15" t="e">
        <f>IF($AA337="NN",1,IF($AA337="YY",VLOOKUP("YY",gsdfactors,MATCH(BT$7,'Proposed Factors'!$J$11:$P$11,0),FALSE),VLOOKUP(CONCATENATE($Z337,$AA337),gsdfactors,MATCH(BT$7,'Proposed Factors'!$J$11:$P$11,0),FALSE)))</f>
        <v>#N/A</v>
      </c>
      <c r="BU337" s="15" t="e">
        <f>IF($AA337="NN",1,IF($AA337="YY",VLOOKUP("YY",gsdfactors,MATCH(BU$7,'Proposed Factors'!$J$11:$P$11,0),FALSE),VLOOKUP(CONCATENATE($Z337,$AA337),gsdfactors,MATCH(BU$7,'Proposed Factors'!$J$11:$P$11,0),FALSE)))</f>
        <v>#N/A</v>
      </c>
      <c r="BV337" s="15" t="e">
        <f>IF($AA337="NN",1,IF($AA337="YY",VLOOKUP("YY",gsdfactors,MATCH(BV$7,'Proposed Factors'!$J$11:$P$11,0),FALSE),VLOOKUP(CONCATENATE($Z337,$AA337),gsdfactors,MATCH(BV$7,'Proposed Factors'!$J$11:$P$11,0),FALSE)))</f>
        <v>#N/A</v>
      </c>
      <c r="BW337" s="15" t="e">
        <f>IF($AA337="NN",1,IF($AA337="YY",VLOOKUP("YY",gsdfactors,MATCH(BW$7,'Proposed Factors'!$J$11:$P$11,0),FALSE),VLOOKUP(CONCATENATE($Z337,$AA337),gsdfactors,MATCH(BW$7,'Proposed Factors'!$J$11:$P$11,0),FALSE)))</f>
        <v>#N/A</v>
      </c>
      <c r="BX337" s="15" t="e">
        <f>IF($AA337="NN",1,IF($AA337="YY",VLOOKUP("YY",gsdfactors,MATCH(BX$7,'Proposed Factors'!$J$11:$P$11,0),FALSE),VLOOKUP(CONCATENATE($Z337,$AA337),gsdfactors,MATCH(BX$7,'Proposed Factors'!$J$11:$P$11,0),FALSE)))</f>
        <v>#N/A</v>
      </c>
      <c r="BZ337" s="55" t="e">
        <f t="shared" si="319"/>
        <v>#N/A</v>
      </c>
      <c r="CA337" s="55" t="e">
        <f t="shared" si="320"/>
        <v>#N/A</v>
      </c>
      <c r="CB337" s="55" t="e">
        <f t="shared" si="321"/>
        <v>#N/A</v>
      </c>
      <c r="CC337" s="55" t="e">
        <f t="shared" si="322"/>
        <v>#N/A</v>
      </c>
      <c r="CD337" s="55" t="e">
        <f t="shared" si="323"/>
        <v>#N/A</v>
      </c>
      <c r="CF337" s="55" t="e">
        <f t="shared" si="324"/>
        <v>#N/A</v>
      </c>
      <c r="CG337" s="55" t="e">
        <f t="shared" si="325"/>
        <v>#N/A</v>
      </c>
      <c r="CH337" s="55" t="e">
        <f t="shared" si="326"/>
        <v>#N/A</v>
      </c>
      <c r="CI337" s="55" t="e">
        <f t="shared" si="327"/>
        <v>#N/A</v>
      </c>
      <c r="CJ337" s="55" t="e">
        <f t="shared" si="328"/>
        <v>#N/A</v>
      </c>
      <c r="CL337" s="55" t="str">
        <f t="shared" si="329"/>
        <v>8FS</v>
      </c>
      <c r="CM337" s="58">
        <f t="shared" si="330"/>
        <v>4.693044352879169E-3</v>
      </c>
      <c r="CN337" s="58">
        <f t="shared" si="331"/>
        <v>4.6126848594163234E-3</v>
      </c>
      <c r="CO337" s="58">
        <f t="shared" si="332"/>
        <v>4.6676208447804833E-3</v>
      </c>
      <c r="CP337" s="58">
        <f t="shared" si="333"/>
        <v>4.7036673036492177E-3</v>
      </c>
      <c r="CQ337" s="58">
        <f t="shared" si="334"/>
        <v>4.7052813288755496E-3</v>
      </c>
      <c r="CR337" s="5">
        <f t="shared" si="363"/>
        <v>1.1459858390568833</v>
      </c>
      <c r="CS337" s="5">
        <f t="shared" si="364"/>
        <v>1.1123438657550464</v>
      </c>
      <c r="CT337" s="5">
        <f t="shared" si="365"/>
        <v>1.0771450460454959</v>
      </c>
      <c r="CU337" s="5">
        <f t="shared" si="366"/>
        <v>1.1924824413225392</v>
      </c>
      <c r="CV337" s="5">
        <f t="shared" si="367"/>
        <v>1.0787064023032875</v>
      </c>
    </row>
    <row r="338" spans="1:100" x14ac:dyDescent="0.25">
      <c r="A338" s="174" t="str">
        <f t="shared" si="335"/>
        <v>NNNN</v>
      </c>
      <c r="B338" s="174" t="str">
        <f t="shared" si="336"/>
        <v>NNNN</v>
      </c>
      <c r="C338" s="29" t="str">
        <f t="shared" si="337"/>
        <v>NN</v>
      </c>
      <c r="D338" s="29" t="str">
        <f t="shared" si="338"/>
        <v>N</v>
      </c>
      <c r="E338" s="29" t="str">
        <f t="shared" si="312"/>
        <v>N</v>
      </c>
      <c r="F338" s="175" t="s">
        <v>5</v>
      </c>
      <c r="G338" s="175" t="s">
        <v>7</v>
      </c>
      <c r="H338" s="175" t="s">
        <v>8</v>
      </c>
      <c r="I338" s="176">
        <v>23</v>
      </c>
      <c r="J338" s="175" t="s">
        <v>5</v>
      </c>
      <c r="K338" s="175" t="s">
        <v>5</v>
      </c>
      <c r="L338" s="176">
        <v>2428</v>
      </c>
      <c r="M338" s="176">
        <v>1015</v>
      </c>
      <c r="N338" s="176">
        <v>1958</v>
      </c>
      <c r="O338" s="176">
        <v>1836</v>
      </c>
      <c r="P338" s="176">
        <v>2350</v>
      </c>
      <c r="Q338" s="1"/>
      <c r="R338" s="13" t="s">
        <v>348</v>
      </c>
      <c r="S338" s="35">
        <v>5492</v>
      </c>
      <c r="T338" s="35">
        <v>1785</v>
      </c>
      <c r="U338" s="35">
        <v>4144</v>
      </c>
      <c r="V338" s="35">
        <v>4022</v>
      </c>
      <c r="W338" s="35">
        <v>5215</v>
      </c>
      <c r="X338" s="35"/>
      <c r="Y338" s="53">
        <f t="shared" si="339"/>
        <v>8</v>
      </c>
      <c r="Z338" s="52" t="str">
        <f t="shared" si="340"/>
        <v>MM</v>
      </c>
      <c r="AA338" s="52" t="str">
        <f t="shared" si="341"/>
        <v>MM</v>
      </c>
      <c r="AB338" s="1"/>
      <c r="AC338" s="128">
        <f t="shared" si="342"/>
        <v>1.5251005672196683E-3</v>
      </c>
      <c r="AD338" s="128">
        <f t="shared" si="343"/>
        <v>8.5491044274303165E-4</v>
      </c>
      <c r="AE338" s="128">
        <f t="shared" si="344"/>
        <v>1.3262905088295615E-3</v>
      </c>
      <c r="AF338" s="128">
        <f t="shared" si="345"/>
        <v>1.332264077132194E-3</v>
      </c>
      <c r="AG338" s="128">
        <f t="shared" si="346"/>
        <v>1.4784625010595884E-3</v>
      </c>
      <c r="AI338" s="129">
        <f t="shared" ref="AI338:AM344" si="368">IFERROR(IF($Z338="NN",VLOOKUP(CONCATENATE(AI$7,"NNXXX"),bdfactors,8,FALSE),VLOOKUP(CONCATENATE(AI$7,$Y338,$Z338),bdfactors,8,FALSE)),VLOOKUP(CONCATENATE(AI$7,$Y338,"XX"),bdfactors,8,FALSE))</f>
        <v>1.2290000000000001</v>
      </c>
      <c r="AJ338" s="51">
        <f t="shared" si="368"/>
        <v>1.173</v>
      </c>
      <c r="AK338" s="48">
        <f t="shared" si="368"/>
        <v>1.1990000000000001</v>
      </c>
      <c r="AL338" s="51">
        <f t="shared" si="368"/>
        <v>1.2649999999999999</v>
      </c>
      <c r="AM338" s="49">
        <f t="shared" si="368"/>
        <v>1.133</v>
      </c>
      <c r="AN338" s="15"/>
      <c r="AO338" s="106">
        <f t="shared" si="314"/>
        <v>1.1385744512537668</v>
      </c>
      <c r="AP338" s="106">
        <f t="shared" si="315"/>
        <v>1.0973754033058616</v>
      </c>
      <c r="AQ338" s="106">
        <f t="shared" si="316"/>
        <v>1.1309079774155426</v>
      </c>
      <c r="AR338" s="106">
        <f t="shared" si="317"/>
        <v>1.1924824413225392</v>
      </c>
      <c r="AS338" s="106">
        <f t="shared" si="318"/>
        <v>1.0777551620896162</v>
      </c>
      <c r="AT338" s="15"/>
      <c r="AU338" s="106">
        <f t="shared" si="353"/>
        <v>0.13857445125376677</v>
      </c>
      <c r="AV338" s="106">
        <f t="shared" si="354"/>
        <v>9.7375403305861585E-2</v>
      </c>
      <c r="AW338" s="106">
        <f t="shared" si="355"/>
        <v>0.13090797741554261</v>
      </c>
      <c r="AX338" s="106">
        <f t="shared" si="356"/>
        <v>0.19248244132253922</v>
      </c>
      <c r="AY338" s="106">
        <f t="shared" si="357"/>
        <v>7.7755162089616192E-2</v>
      </c>
      <c r="AZ338" s="15"/>
      <c r="BA338" s="106">
        <f t="shared" si="347"/>
        <v>0.13857445125376677</v>
      </c>
      <c r="BB338" s="106">
        <f t="shared" si="348"/>
        <v>9.7375403305861585E-2</v>
      </c>
      <c r="BC338" s="106">
        <f t="shared" si="349"/>
        <v>0.13090797741554261</v>
      </c>
      <c r="BD338" s="107">
        <f t="shared" si="350"/>
        <v>0.19248244132253922</v>
      </c>
      <c r="BE338" s="106">
        <f t="shared" si="351"/>
        <v>7.7755162089616192E-2</v>
      </c>
      <c r="BF338" s="109"/>
      <c r="BG338" s="223" t="str">
        <f t="shared" si="352"/>
        <v>8MM</v>
      </c>
      <c r="BH338" s="106">
        <f t="shared" si="358"/>
        <v>1.1385744512537668</v>
      </c>
      <c r="BI338" s="106">
        <f t="shared" si="359"/>
        <v>1.0973754033058616</v>
      </c>
      <c r="BJ338" s="106">
        <f t="shared" si="360"/>
        <v>1.1309079774155426</v>
      </c>
      <c r="BK338" s="106">
        <f t="shared" si="361"/>
        <v>1.1924824413225392</v>
      </c>
      <c r="BL338" s="106">
        <f t="shared" si="362"/>
        <v>1.0777551620896162</v>
      </c>
      <c r="BM338" s="109"/>
      <c r="BN338" s="15">
        <f>IF($Z338="NN",VLOOKUP("N",ylfactors,MATCH(BN$7,'Proposed Factors'!$J$3:$P$3,0),FALSE),IF('Query Result 1'!$Y338&lt;49,VLOOKUP("YA",ylfactors,MATCH(BN$7,'Proposed Factors'!$J$3:$P$3,0),FALSE),VLOOKUP("YB",ylfactors,MATCH(BN$7,'Proposed Factors'!$J$3:$P$3,0),FALSE)))</f>
        <v>1</v>
      </c>
      <c r="BO338" s="15">
        <f>IF($Z338="NN",VLOOKUP("N",ylfactors,MATCH(BO$7,'Proposed Factors'!$J$3:$P$3,0),FALSE),IF('Query Result 1'!$Y338&lt;49,VLOOKUP("YA",ylfactors,MATCH(BO$7,'Proposed Factors'!$J$3:$P$3,0),FALSE),VLOOKUP("YB",ylfactors,MATCH(BO$7,'Proposed Factors'!$J$3:$P$3,0),FALSE)))</f>
        <v>1</v>
      </c>
      <c r="BP338" s="15">
        <f>IF($Z338="NN",VLOOKUP("N",ylfactors,MATCH(BP$7,'Proposed Factors'!$J$3:$P$3,0),FALSE),IF('Query Result 1'!$Y338&lt;49,VLOOKUP("YA",ylfactors,MATCH(BP$7,'Proposed Factors'!$J$3:$P$3,0),FALSE),VLOOKUP("YB",ylfactors,MATCH(BP$7,'Proposed Factors'!$J$3:$P$3,0),FALSE)))</f>
        <v>1</v>
      </c>
      <c r="BQ338" s="15">
        <f>IF($Z338="NN",VLOOKUP("N",ylfactors,MATCH(BQ$7,'Proposed Factors'!$J$3:$P$3,0),FALSE),IF('Query Result 1'!$Y338&lt;49,VLOOKUP("YA",ylfactors,MATCH(BQ$7,'Proposed Factors'!$J$3:$P$3,0),FALSE),VLOOKUP("YB",ylfactors,MATCH(BQ$7,'Proposed Factors'!$J$3:$P$3,0),FALSE)))</f>
        <v>1</v>
      </c>
      <c r="BR338" s="15">
        <f>IF($Z338="NN",VLOOKUP("N",ylfactors,MATCH(BR$7,'Proposed Factors'!$J$3:$P$3,0),FALSE),IF('Query Result 1'!$Y338&lt;49,VLOOKUP("YA",ylfactors,MATCH(BR$7,'Proposed Factors'!$J$3:$P$3,0),FALSE),VLOOKUP("YB",ylfactors,MATCH(BR$7,'Proposed Factors'!$J$3:$P$3,0),FALSE)))</f>
        <v>1</v>
      </c>
      <c r="BS338" s="15"/>
      <c r="BT338" s="15" t="e">
        <f>IF($AA338="NN",1,IF($AA338="YY",VLOOKUP("YY",gsdfactors,MATCH(BT$7,'Proposed Factors'!$J$11:$P$11,0),FALSE),VLOOKUP(CONCATENATE($Z338,$AA338),gsdfactors,MATCH(BT$7,'Proposed Factors'!$J$11:$P$11,0),FALSE)))</f>
        <v>#N/A</v>
      </c>
      <c r="BU338" s="15" t="e">
        <f>IF($AA338="NN",1,IF($AA338="YY",VLOOKUP("YY",gsdfactors,MATCH(BU$7,'Proposed Factors'!$J$11:$P$11,0),FALSE),VLOOKUP(CONCATENATE($Z338,$AA338),gsdfactors,MATCH(BU$7,'Proposed Factors'!$J$11:$P$11,0),FALSE)))</f>
        <v>#N/A</v>
      </c>
      <c r="BV338" s="15" t="e">
        <f>IF($AA338="NN",1,IF($AA338="YY",VLOOKUP("YY",gsdfactors,MATCH(BV$7,'Proposed Factors'!$J$11:$P$11,0),FALSE),VLOOKUP(CONCATENATE($Z338,$AA338),gsdfactors,MATCH(BV$7,'Proposed Factors'!$J$11:$P$11,0),FALSE)))</f>
        <v>#N/A</v>
      </c>
      <c r="BW338" s="15" t="e">
        <f>IF($AA338="NN",1,IF($AA338="YY",VLOOKUP("YY",gsdfactors,MATCH(BW$7,'Proposed Factors'!$J$11:$P$11,0),FALSE),VLOOKUP(CONCATENATE($Z338,$AA338),gsdfactors,MATCH(BW$7,'Proposed Factors'!$J$11:$P$11,0),FALSE)))</f>
        <v>#N/A</v>
      </c>
      <c r="BX338" s="15" t="e">
        <f>IF($AA338="NN",1,IF($AA338="YY",VLOOKUP("YY",gsdfactors,MATCH(BX$7,'Proposed Factors'!$J$11:$P$11,0),FALSE),VLOOKUP(CONCATENATE($Z338,$AA338),gsdfactors,MATCH(BX$7,'Proposed Factors'!$J$11:$P$11,0),FALSE)))</f>
        <v>#N/A</v>
      </c>
      <c r="BZ338" s="55" t="e">
        <f t="shared" si="319"/>
        <v>#N/A</v>
      </c>
      <c r="CA338" s="55" t="e">
        <f t="shared" si="320"/>
        <v>#N/A</v>
      </c>
      <c r="CB338" s="55" t="e">
        <f t="shared" si="321"/>
        <v>#N/A</v>
      </c>
      <c r="CC338" s="55" t="e">
        <f t="shared" si="322"/>
        <v>#N/A</v>
      </c>
      <c r="CD338" s="55" t="e">
        <f t="shared" si="323"/>
        <v>#N/A</v>
      </c>
      <c r="CF338" s="55" t="e">
        <f t="shared" si="324"/>
        <v>#N/A</v>
      </c>
      <c r="CG338" s="55" t="e">
        <f t="shared" si="325"/>
        <v>#N/A</v>
      </c>
      <c r="CH338" s="55" t="e">
        <f t="shared" si="326"/>
        <v>#N/A</v>
      </c>
      <c r="CI338" s="55" t="e">
        <f t="shared" si="327"/>
        <v>#N/A</v>
      </c>
      <c r="CJ338" s="55" t="e">
        <f t="shared" si="328"/>
        <v>#N/A</v>
      </c>
      <c r="CL338" s="55" t="str">
        <f t="shared" si="329"/>
        <v>8MM</v>
      </c>
      <c r="CM338" s="58">
        <f t="shared" si="330"/>
        <v>1.5251005672196683E-3</v>
      </c>
      <c r="CN338" s="58">
        <f t="shared" si="331"/>
        <v>8.5491044274303165E-4</v>
      </c>
      <c r="CO338" s="58">
        <f t="shared" si="332"/>
        <v>1.3262905088295615E-3</v>
      </c>
      <c r="CP338" s="58">
        <f t="shared" si="333"/>
        <v>1.332264077132194E-3</v>
      </c>
      <c r="CQ338" s="58">
        <f t="shared" si="334"/>
        <v>1.4784625010595884E-3</v>
      </c>
      <c r="CR338" s="5">
        <f t="shared" si="363"/>
        <v>1.1385744512537668</v>
      </c>
      <c r="CS338" s="5">
        <f t="shared" si="364"/>
        <v>1.0973754033058616</v>
      </c>
      <c r="CT338" s="5">
        <f t="shared" si="365"/>
        <v>1.1309079774155426</v>
      </c>
      <c r="CU338" s="5">
        <f t="shared" si="366"/>
        <v>1.1924824413225392</v>
      </c>
      <c r="CV338" s="5">
        <f t="shared" si="367"/>
        <v>1.0777551620896162</v>
      </c>
    </row>
    <row r="339" spans="1:100" x14ac:dyDescent="0.25">
      <c r="A339" s="174" t="str">
        <f t="shared" si="335"/>
        <v>NNNN</v>
      </c>
      <c r="B339" s="174" t="str">
        <f t="shared" si="336"/>
        <v>NNNN</v>
      </c>
      <c r="C339" s="29" t="str">
        <f t="shared" si="337"/>
        <v>NN</v>
      </c>
      <c r="D339" s="29" t="str">
        <f t="shared" si="338"/>
        <v>N</v>
      </c>
      <c r="E339" s="29" t="str">
        <f t="shared" si="312"/>
        <v>N</v>
      </c>
      <c r="F339" s="175" t="s">
        <v>5</v>
      </c>
      <c r="G339" s="175" t="s">
        <v>7</v>
      </c>
      <c r="H339" s="175" t="s">
        <v>8</v>
      </c>
      <c r="I339" s="176">
        <v>24</v>
      </c>
      <c r="J339" s="175" t="s">
        <v>5</v>
      </c>
      <c r="K339" s="175" t="s">
        <v>5</v>
      </c>
      <c r="L339" s="176">
        <v>2380</v>
      </c>
      <c r="M339" s="176">
        <v>978</v>
      </c>
      <c r="N339" s="176">
        <v>1874</v>
      </c>
      <c r="O339" s="176">
        <v>1787</v>
      </c>
      <c r="P339" s="176">
        <v>2303</v>
      </c>
      <c r="Q339" s="1"/>
      <c r="R339" s="13" t="s">
        <v>432</v>
      </c>
      <c r="S339" s="35">
        <v>15790</v>
      </c>
      <c r="T339" s="35">
        <v>8708</v>
      </c>
      <c r="U339" s="35">
        <v>12323</v>
      </c>
      <c r="V339" s="35">
        <v>11744</v>
      </c>
      <c r="W339" s="35">
        <v>15432</v>
      </c>
      <c r="X339" s="35"/>
      <c r="Y339" s="53">
        <f t="shared" si="339"/>
        <v>8</v>
      </c>
      <c r="Z339" s="52" t="str">
        <f t="shared" si="340"/>
        <v>MS</v>
      </c>
      <c r="AA339" s="52" t="str">
        <f t="shared" si="341"/>
        <v>MS</v>
      </c>
      <c r="AB339" s="1"/>
      <c r="AC339" s="128">
        <f t="shared" si="342"/>
        <v>4.3848029782226081E-3</v>
      </c>
      <c r="AD339" s="128">
        <f t="shared" si="343"/>
        <v>4.1706219245973781E-3</v>
      </c>
      <c r="AE339" s="128">
        <f t="shared" si="344"/>
        <v>3.9439859894562466E-3</v>
      </c>
      <c r="AF339" s="128">
        <f t="shared" si="345"/>
        <v>3.8901316066236912E-3</v>
      </c>
      <c r="AG339" s="128">
        <f t="shared" si="346"/>
        <v>4.375001594698287E-3</v>
      </c>
      <c r="AI339" s="129">
        <f t="shared" si="368"/>
        <v>1.2370000000000001</v>
      </c>
      <c r="AJ339" s="51">
        <f t="shared" si="368"/>
        <v>1.3080000000000001</v>
      </c>
      <c r="AK339" s="48">
        <f t="shared" si="368"/>
        <v>1.2350000000000001</v>
      </c>
      <c r="AL339" s="51">
        <f t="shared" si="368"/>
        <v>1.319</v>
      </c>
      <c r="AM339" s="49">
        <f t="shared" si="368"/>
        <v>1.2629999999999999</v>
      </c>
      <c r="AN339" s="15"/>
      <c r="AO339" s="106">
        <f t="shared" si="314"/>
        <v>1.1459858390568833</v>
      </c>
      <c r="AP339" s="106">
        <f t="shared" si="315"/>
        <v>1.2236718052208584</v>
      </c>
      <c r="AQ339" s="106">
        <f t="shared" si="316"/>
        <v>1.1648635130176774</v>
      </c>
      <c r="AR339" s="106">
        <f t="shared" si="317"/>
        <v>1.2433868301220785</v>
      </c>
      <c r="AS339" s="106">
        <f t="shared" si="318"/>
        <v>1.201416389866889</v>
      </c>
      <c r="AT339" s="15"/>
      <c r="AU339" s="106">
        <f t="shared" si="353"/>
        <v>0.14598583905688334</v>
      </c>
      <c r="AV339" s="106">
        <f t="shared" si="354"/>
        <v>0.22367180522085839</v>
      </c>
      <c r="AW339" s="106">
        <f t="shared" si="355"/>
        <v>0.16486351301767743</v>
      </c>
      <c r="AX339" s="106">
        <f t="shared" si="356"/>
        <v>0.24338683012207851</v>
      </c>
      <c r="AY339" s="106">
        <f t="shared" si="357"/>
        <v>0.20141638986688903</v>
      </c>
      <c r="AZ339" s="15"/>
      <c r="BA339" s="106">
        <f t="shared" si="347"/>
        <v>0.14598583905688334</v>
      </c>
      <c r="BB339" s="106">
        <f t="shared" si="348"/>
        <v>0.22367180522085839</v>
      </c>
      <c r="BC339" s="106">
        <f t="shared" si="349"/>
        <v>0.16486351301767743</v>
      </c>
      <c r="BD339" s="107">
        <f t="shared" si="350"/>
        <v>0.24338683012207851</v>
      </c>
      <c r="BE339" s="106">
        <f t="shared" si="351"/>
        <v>0.20141638986688903</v>
      </c>
      <c r="BF339" s="109"/>
      <c r="BG339" s="223" t="str">
        <f t="shared" si="352"/>
        <v>8MS</v>
      </c>
      <c r="BH339" s="106">
        <f t="shared" si="358"/>
        <v>1.1459858390568833</v>
      </c>
      <c r="BI339" s="106">
        <f t="shared" si="359"/>
        <v>1.2236718052208584</v>
      </c>
      <c r="BJ339" s="106">
        <f t="shared" si="360"/>
        <v>1.1648635130176774</v>
      </c>
      <c r="BK339" s="106">
        <f t="shared" si="361"/>
        <v>1.2433868301220785</v>
      </c>
      <c r="BL339" s="106">
        <f t="shared" si="362"/>
        <v>1.201416389866889</v>
      </c>
      <c r="BM339" s="109"/>
      <c r="BN339" s="15">
        <f>IF($Z339="NN",VLOOKUP("N",ylfactors,MATCH(BN$7,'Proposed Factors'!$J$3:$P$3,0),FALSE),IF('Query Result 1'!$Y339&lt;49,VLOOKUP("YA",ylfactors,MATCH(BN$7,'Proposed Factors'!$J$3:$P$3,0),FALSE),VLOOKUP("YB",ylfactors,MATCH(BN$7,'Proposed Factors'!$J$3:$P$3,0),FALSE)))</f>
        <v>1</v>
      </c>
      <c r="BO339" s="15">
        <f>IF($Z339="NN",VLOOKUP("N",ylfactors,MATCH(BO$7,'Proposed Factors'!$J$3:$P$3,0),FALSE),IF('Query Result 1'!$Y339&lt;49,VLOOKUP("YA",ylfactors,MATCH(BO$7,'Proposed Factors'!$J$3:$P$3,0),FALSE),VLOOKUP("YB",ylfactors,MATCH(BO$7,'Proposed Factors'!$J$3:$P$3,0),FALSE)))</f>
        <v>1</v>
      </c>
      <c r="BP339" s="15">
        <f>IF($Z339="NN",VLOOKUP("N",ylfactors,MATCH(BP$7,'Proposed Factors'!$J$3:$P$3,0),FALSE),IF('Query Result 1'!$Y339&lt;49,VLOOKUP("YA",ylfactors,MATCH(BP$7,'Proposed Factors'!$J$3:$P$3,0),FALSE),VLOOKUP("YB",ylfactors,MATCH(BP$7,'Proposed Factors'!$J$3:$P$3,0),FALSE)))</f>
        <v>1</v>
      </c>
      <c r="BQ339" s="15">
        <f>IF($Z339="NN",VLOOKUP("N",ylfactors,MATCH(BQ$7,'Proposed Factors'!$J$3:$P$3,0),FALSE),IF('Query Result 1'!$Y339&lt;49,VLOOKUP("YA",ylfactors,MATCH(BQ$7,'Proposed Factors'!$J$3:$P$3,0),FALSE),VLOOKUP("YB",ylfactors,MATCH(BQ$7,'Proposed Factors'!$J$3:$P$3,0),FALSE)))</f>
        <v>1</v>
      </c>
      <c r="BR339" s="15">
        <f>IF($Z339="NN",VLOOKUP("N",ylfactors,MATCH(BR$7,'Proposed Factors'!$J$3:$P$3,0),FALSE),IF('Query Result 1'!$Y339&lt;49,VLOOKUP("YA",ylfactors,MATCH(BR$7,'Proposed Factors'!$J$3:$P$3,0),FALSE),VLOOKUP("YB",ylfactors,MATCH(BR$7,'Proposed Factors'!$J$3:$P$3,0),FALSE)))</f>
        <v>1</v>
      </c>
      <c r="BS339" s="15"/>
      <c r="BT339" s="15" t="e">
        <f>IF($AA339="NN",1,IF($AA339="YY",VLOOKUP("YY",gsdfactors,MATCH(BT$7,'Proposed Factors'!$J$11:$P$11,0),FALSE),VLOOKUP(CONCATENATE($Z339,$AA339),gsdfactors,MATCH(BT$7,'Proposed Factors'!$J$11:$P$11,0),FALSE)))</f>
        <v>#N/A</v>
      </c>
      <c r="BU339" s="15" t="e">
        <f>IF($AA339="NN",1,IF($AA339="YY",VLOOKUP("YY",gsdfactors,MATCH(BU$7,'Proposed Factors'!$J$11:$P$11,0),FALSE),VLOOKUP(CONCATENATE($Z339,$AA339),gsdfactors,MATCH(BU$7,'Proposed Factors'!$J$11:$P$11,0),FALSE)))</f>
        <v>#N/A</v>
      </c>
      <c r="BV339" s="15" t="e">
        <f>IF($AA339="NN",1,IF($AA339="YY",VLOOKUP("YY",gsdfactors,MATCH(BV$7,'Proposed Factors'!$J$11:$P$11,0),FALSE),VLOOKUP(CONCATENATE($Z339,$AA339),gsdfactors,MATCH(BV$7,'Proposed Factors'!$J$11:$P$11,0),FALSE)))</f>
        <v>#N/A</v>
      </c>
      <c r="BW339" s="15" t="e">
        <f>IF($AA339="NN",1,IF($AA339="YY",VLOOKUP("YY",gsdfactors,MATCH(BW$7,'Proposed Factors'!$J$11:$P$11,0),FALSE),VLOOKUP(CONCATENATE($Z339,$AA339),gsdfactors,MATCH(BW$7,'Proposed Factors'!$J$11:$P$11,0),FALSE)))</f>
        <v>#N/A</v>
      </c>
      <c r="BX339" s="15" t="e">
        <f>IF($AA339="NN",1,IF($AA339="YY",VLOOKUP("YY",gsdfactors,MATCH(BX$7,'Proposed Factors'!$J$11:$P$11,0),FALSE),VLOOKUP(CONCATENATE($Z339,$AA339),gsdfactors,MATCH(BX$7,'Proposed Factors'!$J$11:$P$11,0),FALSE)))</f>
        <v>#N/A</v>
      </c>
      <c r="BZ339" s="55" t="e">
        <f t="shared" si="319"/>
        <v>#N/A</v>
      </c>
      <c r="CA339" s="55" t="e">
        <f t="shared" si="320"/>
        <v>#N/A</v>
      </c>
      <c r="CB339" s="55" t="e">
        <f t="shared" si="321"/>
        <v>#N/A</v>
      </c>
      <c r="CC339" s="55" t="e">
        <f t="shared" si="322"/>
        <v>#N/A</v>
      </c>
      <c r="CD339" s="55" t="e">
        <f t="shared" si="323"/>
        <v>#N/A</v>
      </c>
      <c r="CF339" s="55" t="e">
        <f t="shared" si="324"/>
        <v>#N/A</v>
      </c>
      <c r="CG339" s="55" t="e">
        <f t="shared" si="325"/>
        <v>#N/A</v>
      </c>
      <c r="CH339" s="55" t="e">
        <f t="shared" si="326"/>
        <v>#N/A</v>
      </c>
      <c r="CI339" s="55" t="e">
        <f t="shared" si="327"/>
        <v>#N/A</v>
      </c>
      <c r="CJ339" s="55" t="e">
        <f t="shared" si="328"/>
        <v>#N/A</v>
      </c>
      <c r="CL339" s="55" t="str">
        <f t="shared" si="329"/>
        <v>8MS</v>
      </c>
      <c r="CM339" s="58">
        <f t="shared" si="330"/>
        <v>4.3848029782226081E-3</v>
      </c>
      <c r="CN339" s="58">
        <f t="shared" si="331"/>
        <v>4.1706219245973781E-3</v>
      </c>
      <c r="CO339" s="58">
        <f t="shared" si="332"/>
        <v>3.9439859894562466E-3</v>
      </c>
      <c r="CP339" s="58">
        <f t="shared" si="333"/>
        <v>3.8901316066236912E-3</v>
      </c>
      <c r="CQ339" s="58">
        <f t="shared" si="334"/>
        <v>4.375001594698287E-3</v>
      </c>
      <c r="CR339" s="5">
        <f t="shared" si="363"/>
        <v>1.1459858390568833</v>
      </c>
      <c r="CS339" s="5">
        <f t="shared" si="364"/>
        <v>1.2236718052208584</v>
      </c>
      <c r="CT339" s="5">
        <f t="shared" si="365"/>
        <v>1.1648635130176774</v>
      </c>
      <c r="CU339" s="5">
        <f t="shared" si="366"/>
        <v>1.2433868301220785</v>
      </c>
      <c r="CV339" s="5">
        <f t="shared" si="367"/>
        <v>1.201416389866889</v>
      </c>
    </row>
    <row r="340" spans="1:100" x14ac:dyDescent="0.25">
      <c r="A340" s="174" t="str">
        <f t="shared" si="335"/>
        <v>NNNN</v>
      </c>
      <c r="B340" s="174" t="str">
        <f t="shared" si="336"/>
        <v>NNNN</v>
      </c>
      <c r="C340" s="29" t="str">
        <f t="shared" si="337"/>
        <v>NN</v>
      </c>
      <c r="D340" s="29" t="str">
        <f t="shared" si="338"/>
        <v>N</v>
      </c>
      <c r="E340" s="29" t="str">
        <f t="shared" si="312"/>
        <v>N</v>
      </c>
      <c r="F340" s="175" t="s">
        <v>5</v>
      </c>
      <c r="G340" s="175" t="s">
        <v>7</v>
      </c>
      <c r="H340" s="175" t="s">
        <v>8</v>
      </c>
      <c r="I340" s="176">
        <v>25</v>
      </c>
      <c r="J340" s="175" t="s">
        <v>5</v>
      </c>
      <c r="K340" s="175" t="s">
        <v>5</v>
      </c>
      <c r="L340" s="176">
        <v>2364</v>
      </c>
      <c r="M340" s="176">
        <v>966</v>
      </c>
      <c r="N340" s="176">
        <v>1856</v>
      </c>
      <c r="O340" s="176">
        <v>1783</v>
      </c>
      <c r="P340" s="176">
        <v>2262</v>
      </c>
      <c r="Q340" s="1"/>
      <c r="R340" s="13" t="s">
        <v>181</v>
      </c>
      <c r="S340" s="35">
        <v>13320</v>
      </c>
      <c r="T340" s="35">
        <v>5476</v>
      </c>
      <c r="U340" s="35">
        <v>11273</v>
      </c>
      <c r="V340" s="35">
        <v>11067</v>
      </c>
      <c r="W340" s="35">
        <v>12864</v>
      </c>
      <c r="X340" s="35"/>
      <c r="Y340" s="53">
        <f t="shared" si="339"/>
        <v>9</v>
      </c>
      <c r="Z340" s="52" t="str">
        <f t="shared" si="340"/>
        <v>FM</v>
      </c>
      <c r="AA340" s="52" t="str">
        <f t="shared" si="341"/>
        <v>FM</v>
      </c>
      <c r="AB340" s="1"/>
      <c r="AC340" s="128">
        <f t="shared" si="342"/>
        <v>3.6988964958787297E-3</v>
      </c>
      <c r="AD340" s="128">
        <f t="shared" si="343"/>
        <v>2.622683240594309E-3</v>
      </c>
      <c r="AE340" s="128">
        <f t="shared" si="344"/>
        <v>3.6079326510703781E-3</v>
      </c>
      <c r="AF340" s="128">
        <f t="shared" si="345"/>
        <v>3.6658792992595697E-3</v>
      </c>
      <c r="AG340" s="128">
        <f t="shared" si="346"/>
        <v>3.6469686699195677E-3</v>
      </c>
      <c r="AI340" s="129">
        <f t="shared" si="368"/>
        <v>1.18</v>
      </c>
      <c r="AJ340" s="51">
        <f t="shared" si="368"/>
        <v>1.141</v>
      </c>
      <c r="AK340" s="48">
        <f t="shared" si="368"/>
        <v>1.206</v>
      </c>
      <c r="AL340" s="51">
        <f t="shared" si="368"/>
        <v>1.2310000000000001</v>
      </c>
      <c r="AM340" s="49">
        <f t="shared" si="368"/>
        <v>1.123</v>
      </c>
      <c r="AN340" s="15"/>
      <c r="AO340" s="106">
        <f t="shared" si="314"/>
        <v>1.0931797009596784</v>
      </c>
      <c r="AP340" s="106">
        <f t="shared" si="315"/>
        <v>1.067438478407492</v>
      </c>
      <c r="AQ340" s="106">
        <f t="shared" si="316"/>
        <v>1.1375104426715132</v>
      </c>
      <c r="AR340" s="106">
        <f t="shared" si="317"/>
        <v>1.1604315298561627</v>
      </c>
      <c r="AS340" s="106">
        <f t="shared" si="318"/>
        <v>1.068242759952903</v>
      </c>
      <c r="AT340" s="15"/>
      <c r="AU340" s="106">
        <f t="shared" si="353"/>
        <v>9.3179700959678424E-2</v>
      </c>
      <c r="AV340" s="106">
        <f t="shared" si="354"/>
        <v>6.7438478407491953E-2</v>
      </c>
      <c r="AW340" s="106">
        <f t="shared" si="355"/>
        <v>0.13751044267151324</v>
      </c>
      <c r="AX340" s="106">
        <f t="shared" si="356"/>
        <v>0.16043152985616271</v>
      </c>
      <c r="AY340" s="106">
        <f t="shared" si="357"/>
        <v>6.8242759952902965E-2</v>
      </c>
      <c r="AZ340" s="15"/>
      <c r="BA340" s="106">
        <f t="shared" si="347"/>
        <v>9.3179700959678424E-2</v>
      </c>
      <c r="BB340" s="106">
        <f t="shared" si="348"/>
        <v>6.7438478407491953E-2</v>
      </c>
      <c r="BC340" s="106">
        <f t="shared" si="349"/>
        <v>0.13751044267151324</v>
      </c>
      <c r="BD340" s="107">
        <f t="shared" si="350"/>
        <v>0.16043152985616271</v>
      </c>
      <c r="BE340" s="106">
        <f t="shared" si="351"/>
        <v>6.8242759952902965E-2</v>
      </c>
      <c r="BF340" s="109"/>
      <c r="BG340" s="223" t="str">
        <f t="shared" si="352"/>
        <v>9FM</v>
      </c>
      <c r="BH340" s="106">
        <f t="shared" si="358"/>
        <v>1.0931797009596784</v>
      </c>
      <c r="BI340" s="106">
        <f t="shared" si="359"/>
        <v>1.067438478407492</v>
      </c>
      <c r="BJ340" s="106">
        <f t="shared" si="360"/>
        <v>1.1375104426715132</v>
      </c>
      <c r="BK340" s="106">
        <f t="shared" si="361"/>
        <v>1.1604315298561627</v>
      </c>
      <c r="BL340" s="106">
        <f t="shared" si="362"/>
        <v>1.068242759952903</v>
      </c>
      <c r="BM340" s="109"/>
      <c r="BN340" s="15">
        <f>IF($Z340="NN",VLOOKUP("N",ylfactors,MATCH(BN$7,'Proposed Factors'!$J$3:$P$3,0),FALSE),IF('Query Result 1'!$Y340&lt;49,VLOOKUP("YA",ylfactors,MATCH(BN$7,'Proposed Factors'!$J$3:$P$3,0),FALSE),VLOOKUP("YB",ylfactors,MATCH(BN$7,'Proposed Factors'!$J$3:$P$3,0),FALSE)))</f>
        <v>1</v>
      </c>
      <c r="BO340" s="15">
        <f>IF($Z340="NN",VLOOKUP("N",ylfactors,MATCH(BO$7,'Proposed Factors'!$J$3:$P$3,0),FALSE),IF('Query Result 1'!$Y340&lt;49,VLOOKUP("YA",ylfactors,MATCH(BO$7,'Proposed Factors'!$J$3:$P$3,0),FALSE),VLOOKUP("YB",ylfactors,MATCH(BO$7,'Proposed Factors'!$J$3:$P$3,0),FALSE)))</f>
        <v>1</v>
      </c>
      <c r="BP340" s="15">
        <f>IF($Z340="NN",VLOOKUP("N",ylfactors,MATCH(BP$7,'Proposed Factors'!$J$3:$P$3,0),FALSE),IF('Query Result 1'!$Y340&lt;49,VLOOKUP("YA",ylfactors,MATCH(BP$7,'Proposed Factors'!$J$3:$P$3,0),FALSE),VLOOKUP("YB",ylfactors,MATCH(BP$7,'Proposed Factors'!$J$3:$P$3,0),FALSE)))</f>
        <v>1</v>
      </c>
      <c r="BQ340" s="15">
        <f>IF($Z340="NN",VLOOKUP("N",ylfactors,MATCH(BQ$7,'Proposed Factors'!$J$3:$P$3,0),FALSE),IF('Query Result 1'!$Y340&lt;49,VLOOKUP("YA",ylfactors,MATCH(BQ$7,'Proposed Factors'!$J$3:$P$3,0),FALSE),VLOOKUP("YB",ylfactors,MATCH(BQ$7,'Proposed Factors'!$J$3:$P$3,0),FALSE)))</f>
        <v>1</v>
      </c>
      <c r="BR340" s="15">
        <f>IF($Z340="NN",VLOOKUP("N",ylfactors,MATCH(BR$7,'Proposed Factors'!$J$3:$P$3,0),FALSE),IF('Query Result 1'!$Y340&lt;49,VLOOKUP("YA",ylfactors,MATCH(BR$7,'Proposed Factors'!$J$3:$P$3,0),FALSE),VLOOKUP("YB",ylfactors,MATCH(BR$7,'Proposed Factors'!$J$3:$P$3,0),FALSE)))</f>
        <v>1</v>
      </c>
      <c r="BS340" s="15"/>
      <c r="BT340" s="15" t="e">
        <f>IF($AA340="NN",1,IF($AA340="YY",VLOOKUP("YY",gsdfactors,MATCH(BT$7,'Proposed Factors'!$J$11:$P$11,0),FALSE),VLOOKUP(CONCATENATE($Z340,$AA340),gsdfactors,MATCH(BT$7,'Proposed Factors'!$J$11:$P$11,0),FALSE)))</f>
        <v>#N/A</v>
      </c>
      <c r="BU340" s="15" t="e">
        <f>IF($AA340="NN",1,IF($AA340="YY",VLOOKUP("YY",gsdfactors,MATCH(BU$7,'Proposed Factors'!$J$11:$P$11,0),FALSE),VLOOKUP(CONCATENATE($Z340,$AA340),gsdfactors,MATCH(BU$7,'Proposed Factors'!$J$11:$P$11,0),FALSE)))</f>
        <v>#N/A</v>
      </c>
      <c r="BV340" s="15" t="e">
        <f>IF($AA340="NN",1,IF($AA340="YY",VLOOKUP("YY",gsdfactors,MATCH(BV$7,'Proposed Factors'!$J$11:$P$11,0),FALSE),VLOOKUP(CONCATENATE($Z340,$AA340),gsdfactors,MATCH(BV$7,'Proposed Factors'!$J$11:$P$11,0),FALSE)))</f>
        <v>#N/A</v>
      </c>
      <c r="BW340" s="15" t="e">
        <f>IF($AA340="NN",1,IF($AA340="YY",VLOOKUP("YY",gsdfactors,MATCH(BW$7,'Proposed Factors'!$J$11:$P$11,0),FALSE),VLOOKUP(CONCATENATE($Z340,$AA340),gsdfactors,MATCH(BW$7,'Proposed Factors'!$J$11:$P$11,0),FALSE)))</f>
        <v>#N/A</v>
      </c>
      <c r="BX340" s="15" t="e">
        <f>IF($AA340="NN",1,IF($AA340="YY",VLOOKUP("YY",gsdfactors,MATCH(BX$7,'Proposed Factors'!$J$11:$P$11,0),FALSE),VLOOKUP(CONCATENATE($Z340,$AA340),gsdfactors,MATCH(BX$7,'Proposed Factors'!$J$11:$P$11,0),FALSE)))</f>
        <v>#N/A</v>
      </c>
      <c r="BZ340" s="55" t="e">
        <f t="shared" si="319"/>
        <v>#N/A</v>
      </c>
      <c r="CA340" s="55" t="e">
        <f t="shared" si="320"/>
        <v>#N/A</v>
      </c>
      <c r="CB340" s="55" t="e">
        <f t="shared" si="321"/>
        <v>#N/A</v>
      </c>
      <c r="CC340" s="55" t="e">
        <f t="shared" si="322"/>
        <v>#N/A</v>
      </c>
      <c r="CD340" s="55" t="e">
        <f t="shared" si="323"/>
        <v>#N/A</v>
      </c>
      <c r="CF340" s="55" t="e">
        <f t="shared" si="324"/>
        <v>#N/A</v>
      </c>
      <c r="CG340" s="55" t="e">
        <f t="shared" si="325"/>
        <v>#N/A</v>
      </c>
      <c r="CH340" s="55" t="e">
        <f t="shared" si="326"/>
        <v>#N/A</v>
      </c>
      <c r="CI340" s="55" t="e">
        <f t="shared" si="327"/>
        <v>#N/A</v>
      </c>
      <c r="CJ340" s="55" t="e">
        <f t="shared" si="328"/>
        <v>#N/A</v>
      </c>
      <c r="CL340" s="55" t="str">
        <f t="shared" si="329"/>
        <v>9FM</v>
      </c>
      <c r="CM340" s="58">
        <f t="shared" si="330"/>
        <v>3.6988964958787297E-3</v>
      </c>
      <c r="CN340" s="58">
        <f t="shared" si="331"/>
        <v>2.622683240594309E-3</v>
      </c>
      <c r="CO340" s="58">
        <f t="shared" si="332"/>
        <v>3.6079326510703781E-3</v>
      </c>
      <c r="CP340" s="58">
        <f t="shared" si="333"/>
        <v>3.6658792992595697E-3</v>
      </c>
      <c r="CQ340" s="58">
        <f t="shared" si="334"/>
        <v>3.6469686699195677E-3</v>
      </c>
      <c r="CR340" s="5">
        <f t="shared" si="363"/>
        <v>1.0931797009596784</v>
      </c>
      <c r="CS340" s="5">
        <f t="shared" si="364"/>
        <v>1.067438478407492</v>
      </c>
      <c r="CT340" s="5">
        <f t="shared" si="365"/>
        <v>1.1375104426715132</v>
      </c>
      <c r="CU340" s="5">
        <f t="shared" si="366"/>
        <v>1.1604315298561627</v>
      </c>
      <c r="CV340" s="5">
        <f t="shared" si="367"/>
        <v>1.068242759952903</v>
      </c>
    </row>
    <row r="341" spans="1:100" x14ac:dyDescent="0.25">
      <c r="A341" s="174" t="str">
        <f t="shared" si="335"/>
        <v>NNNN</v>
      </c>
      <c r="B341" s="174" t="str">
        <f t="shared" si="336"/>
        <v>NNNN</v>
      </c>
      <c r="C341" s="29" t="str">
        <f t="shared" si="337"/>
        <v>NN</v>
      </c>
      <c r="D341" s="29" t="str">
        <f t="shared" si="338"/>
        <v>N</v>
      </c>
      <c r="E341" s="29" t="str">
        <f t="shared" si="312"/>
        <v>N</v>
      </c>
      <c r="F341" s="175" t="s">
        <v>5</v>
      </c>
      <c r="G341" s="175" t="s">
        <v>7</v>
      </c>
      <c r="H341" s="175" t="s">
        <v>8</v>
      </c>
      <c r="I341" s="176">
        <v>26</v>
      </c>
      <c r="J341" s="175" t="s">
        <v>5</v>
      </c>
      <c r="K341" s="175" t="s">
        <v>5</v>
      </c>
      <c r="L341" s="176">
        <v>2588</v>
      </c>
      <c r="M341" s="176">
        <v>1044</v>
      </c>
      <c r="N341" s="176">
        <v>2004</v>
      </c>
      <c r="O341" s="176">
        <v>1904</v>
      </c>
      <c r="P341" s="176">
        <v>2490</v>
      </c>
      <c r="Q341" s="1"/>
      <c r="R341" s="13" t="s">
        <v>265</v>
      </c>
      <c r="S341" s="35">
        <v>18400</v>
      </c>
      <c r="T341" s="35">
        <v>10376</v>
      </c>
      <c r="U341" s="35">
        <v>16177</v>
      </c>
      <c r="V341" s="35">
        <v>15758</v>
      </c>
      <c r="W341" s="35">
        <v>18078</v>
      </c>
      <c r="X341" s="35"/>
      <c r="Y341" s="53">
        <f t="shared" si="339"/>
        <v>9</v>
      </c>
      <c r="Z341" s="52" t="str">
        <f t="shared" si="340"/>
        <v>FS</v>
      </c>
      <c r="AA341" s="52" t="str">
        <f t="shared" si="341"/>
        <v>FS</v>
      </c>
      <c r="AB341" s="1"/>
      <c r="AC341" s="128">
        <f t="shared" si="342"/>
        <v>5.1095867510637105E-3</v>
      </c>
      <c r="AD341" s="128">
        <f t="shared" si="343"/>
        <v>4.9694962206732196E-3</v>
      </c>
      <c r="AE341" s="128">
        <f t="shared" si="344"/>
        <v>5.1774617667316152E-3</v>
      </c>
      <c r="AF341" s="128">
        <f t="shared" si="345"/>
        <v>5.2197457303453784E-3</v>
      </c>
      <c r="AG341" s="128">
        <f t="shared" si="346"/>
        <v>5.125147669061407E-3</v>
      </c>
      <c r="AI341" s="129">
        <f t="shared" si="368"/>
        <v>1.18</v>
      </c>
      <c r="AJ341" s="51">
        <f t="shared" si="368"/>
        <v>1.141</v>
      </c>
      <c r="AK341" s="48">
        <f t="shared" si="368"/>
        <v>1.206</v>
      </c>
      <c r="AL341" s="51">
        <f t="shared" si="368"/>
        <v>1.2310000000000001</v>
      </c>
      <c r="AM341" s="49">
        <f t="shared" si="368"/>
        <v>1.123</v>
      </c>
      <c r="AN341" s="15"/>
      <c r="AO341" s="106">
        <f t="shared" si="314"/>
        <v>1.0931797009596784</v>
      </c>
      <c r="AP341" s="106">
        <f t="shared" si="315"/>
        <v>1.067438478407492</v>
      </c>
      <c r="AQ341" s="106">
        <f t="shared" si="316"/>
        <v>1.1375104426715132</v>
      </c>
      <c r="AR341" s="106">
        <f t="shared" si="317"/>
        <v>1.1604315298561627</v>
      </c>
      <c r="AS341" s="106">
        <f t="shared" si="318"/>
        <v>1.068242759952903</v>
      </c>
      <c r="AT341" s="15"/>
      <c r="AU341" s="106">
        <f t="shared" si="353"/>
        <v>9.3179700959678424E-2</v>
      </c>
      <c r="AV341" s="106">
        <f t="shared" si="354"/>
        <v>6.7438478407491953E-2</v>
      </c>
      <c r="AW341" s="106">
        <f t="shared" si="355"/>
        <v>0.13751044267151324</v>
      </c>
      <c r="AX341" s="106">
        <f t="shared" si="356"/>
        <v>0.16043152985616271</v>
      </c>
      <c r="AY341" s="106">
        <f t="shared" si="357"/>
        <v>6.8242759952902965E-2</v>
      </c>
      <c r="AZ341" s="15"/>
      <c r="BA341" s="106">
        <f t="shared" si="347"/>
        <v>9.3179700959678424E-2</v>
      </c>
      <c r="BB341" s="106">
        <f t="shared" si="348"/>
        <v>6.7438478407491953E-2</v>
      </c>
      <c r="BC341" s="106">
        <f t="shared" si="349"/>
        <v>0.13751044267151324</v>
      </c>
      <c r="BD341" s="107">
        <f t="shared" si="350"/>
        <v>0.16043152985616271</v>
      </c>
      <c r="BE341" s="106">
        <f t="shared" si="351"/>
        <v>6.8242759952902965E-2</v>
      </c>
      <c r="BF341" s="109"/>
      <c r="BG341" s="223" t="str">
        <f t="shared" si="352"/>
        <v>9FS</v>
      </c>
      <c r="BH341" s="106">
        <f t="shared" si="358"/>
        <v>1.0931797009596784</v>
      </c>
      <c r="BI341" s="106">
        <f t="shared" si="359"/>
        <v>1.067438478407492</v>
      </c>
      <c r="BJ341" s="106">
        <f t="shared" si="360"/>
        <v>1.1375104426715132</v>
      </c>
      <c r="BK341" s="106">
        <f t="shared" si="361"/>
        <v>1.1604315298561627</v>
      </c>
      <c r="BL341" s="106">
        <f t="shared" si="362"/>
        <v>1.068242759952903</v>
      </c>
      <c r="BM341" s="109"/>
      <c r="BN341" s="15">
        <f>IF($Z341="NN",VLOOKUP("N",ylfactors,MATCH(BN$7,'Proposed Factors'!$J$3:$P$3,0),FALSE),IF('Query Result 1'!$Y341&lt;49,VLOOKUP("YA",ylfactors,MATCH(BN$7,'Proposed Factors'!$J$3:$P$3,0),FALSE),VLOOKUP("YB",ylfactors,MATCH(BN$7,'Proposed Factors'!$J$3:$P$3,0),FALSE)))</f>
        <v>1</v>
      </c>
      <c r="BO341" s="15">
        <f>IF($Z341="NN",VLOOKUP("N",ylfactors,MATCH(BO$7,'Proposed Factors'!$J$3:$P$3,0),FALSE),IF('Query Result 1'!$Y341&lt;49,VLOOKUP("YA",ylfactors,MATCH(BO$7,'Proposed Factors'!$J$3:$P$3,0),FALSE),VLOOKUP("YB",ylfactors,MATCH(BO$7,'Proposed Factors'!$J$3:$P$3,0),FALSE)))</f>
        <v>1</v>
      </c>
      <c r="BP341" s="15">
        <f>IF($Z341="NN",VLOOKUP("N",ylfactors,MATCH(BP$7,'Proposed Factors'!$J$3:$P$3,0),FALSE),IF('Query Result 1'!$Y341&lt;49,VLOOKUP("YA",ylfactors,MATCH(BP$7,'Proposed Factors'!$J$3:$P$3,0),FALSE),VLOOKUP("YB",ylfactors,MATCH(BP$7,'Proposed Factors'!$J$3:$P$3,0),FALSE)))</f>
        <v>1</v>
      </c>
      <c r="BQ341" s="15">
        <f>IF($Z341="NN",VLOOKUP("N",ylfactors,MATCH(BQ$7,'Proposed Factors'!$J$3:$P$3,0),FALSE),IF('Query Result 1'!$Y341&lt;49,VLOOKUP("YA",ylfactors,MATCH(BQ$7,'Proposed Factors'!$J$3:$P$3,0),FALSE),VLOOKUP("YB",ylfactors,MATCH(BQ$7,'Proposed Factors'!$J$3:$P$3,0),FALSE)))</f>
        <v>1</v>
      </c>
      <c r="BR341" s="15">
        <f>IF($Z341="NN",VLOOKUP("N",ylfactors,MATCH(BR$7,'Proposed Factors'!$J$3:$P$3,0),FALSE),IF('Query Result 1'!$Y341&lt;49,VLOOKUP("YA",ylfactors,MATCH(BR$7,'Proposed Factors'!$J$3:$P$3,0),FALSE),VLOOKUP("YB",ylfactors,MATCH(BR$7,'Proposed Factors'!$J$3:$P$3,0),FALSE)))</f>
        <v>1</v>
      </c>
      <c r="BS341" s="15"/>
      <c r="BT341" s="15" t="e">
        <f>IF($AA341="NN",1,IF($AA341="YY",VLOOKUP("YY",gsdfactors,MATCH(BT$7,'Proposed Factors'!$J$11:$P$11,0),FALSE),VLOOKUP(CONCATENATE($Z341,$AA341),gsdfactors,MATCH(BT$7,'Proposed Factors'!$J$11:$P$11,0),FALSE)))</f>
        <v>#N/A</v>
      </c>
      <c r="BU341" s="15" t="e">
        <f>IF($AA341="NN",1,IF($AA341="YY",VLOOKUP("YY",gsdfactors,MATCH(BU$7,'Proposed Factors'!$J$11:$P$11,0),FALSE),VLOOKUP(CONCATENATE($Z341,$AA341),gsdfactors,MATCH(BU$7,'Proposed Factors'!$J$11:$P$11,0),FALSE)))</f>
        <v>#N/A</v>
      </c>
      <c r="BV341" s="15" t="e">
        <f>IF($AA341="NN",1,IF($AA341="YY",VLOOKUP("YY",gsdfactors,MATCH(BV$7,'Proposed Factors'!$J$11:$P$11,0),FALSE),VLOOKUP(CONCATENATE($Z341,$AA341),gsdfactors,MATCH(BV$7,'Proposed Factors'!$J$11:$P$11,0),FALSE)))</f>
        <v>#N/A</v>
      </c>
      <c r="BW341" s="15" t="e">
        <f>IF($AA341="NN",1,IF($AA341="YY",VLOOKUP("YY",gsdfactors,MATCH(BW$7,'Proposed Factors'!$J$11:$P$11,0),FALSE),VLOOKUP(CONCATENATE($Z341,$AA341),gsdfactors,MATCH(BW$7,'Proposed Factors'!$J$11:$P$11,0),FALSE)))</f>
        <v>#N/A</v>
      </c>
      <c r="BX341" s="15" t="e">
        <f>IF($AA341="NN",1,IF($AA341="YY",VLOOKUP("YY",gsdfactors,MATCH(BX$7,'Proposed Factors'!$J$11:$P$11,0),FALSE),VLOOKUP(CONCATENATE($Z341,$AA341),gsdfactors,MATCH(BX$7,'Proposed Factors'!$J$11:$P$11,0),FALSE)))</f>
        <v>#N/A</v>
      </c>
      <c r="BZ341" s="55" t="e">
        <f t="shared" si="319"/>
        <v>#N/A</v>
      </c>
      <c r="CA341" s="55" t="e">
        <f t="shared" si="320"/>
        <v>#N/A</v>
      </c>
      <c r="CB341" s="55" t="e">
        <f t="shared" si="321"/>
        <v>#N/A</v>
      </c>
      <c r="CC341" s="55" t="e">
        <f t="shared" si="322"/>
        <v>#N/A</v>
      </c>
      <c r="CD341" s="55" t="e">
        <f t="shared" si="323"/>
        <v>#N/A</v>
      </c>
      <c r="CF341" s="55" t="e">
        <f t="shared" si="324"/>
        <v>#N/A</v>
      </c>
      <c r="CG341" s="55" t="e">
        <f t="shared" si="325"/>
        <v>#N/A</v>
      </c>
      <c r="CH341" s="55" t="e">
        <f t="shared" si="326"/>
        <v>#N/A</v>
      </c>
      <c r="CI341" s="55" t="e">
        <f t="shared" si="327"/>
        <v>#N/A</v>
      </c>
      <c r="CJ341" s="55" t="e">
        <f t="shared" si="328"/>
        <v>#N/A</v>
      </c>
      <c r="CL341" s="55" t="str">
        <f t="shared" si="329"/>
        <v>9FS</v>
      </c>
      <c r="CM341" s="58">
        <f t="shared" si="330"/>
        <v>5.1095867510637105E-3</v>
      </c>
      <c r="CN341" s="58">
        <f t="shared" si="331"/>
        <v>4.9694962206732196E-3</v>
      </c>
      <c r="CO341" s="58">
        <f t="shared" si="332"/>
        <v>5.1774617667316152E-3</v>
      </c>
      <c r="CP341" s="58">
        <f t="shared" si="333"/>
        <v>5.2197457303453784E-3</v>
      </c>
      <c r="CQ341" s="58">
        <f t="shared" si="334"/>
        <v>5.125147669061407E-3</v>
      </c>
      <c r="CR341" s="5">
        <f t="shared" si="363"/>
        <v>1.0931797009596784</v>
      </c>
      <c r="CS341" s="5">
        <f t="shared" si="364"/>
        <v>1.067438478407492</v>
      </c>
      <c r="CT341" s="5">
        <f t="shared" si="365"/>
        <v>1.1375104426715132</v>
      </c>
      <c r="CU341" s="5">
        <f t="shared" si="366"/>
        <v>1.1604315298561627</v>
      </c>
      <c r="CV341" s="5">
        <f t="shared" si="367"/>
        <v>1.068242759952903</v>
      </c>
    </row>
    <row r="342" spans="1:100" x14ac:dyDescent="0.25">
      <c r="A342" s="174" t="str">
        <f t="shared" si="335"/>
        <v>NNNN</v>
      </c>
      <c r="B342" s="174" t="str">
        <f t="shared" si="336"/>
        <v>NNNN</v>
      </c>
      <c r="C342" s="29" t="str">
        <f t="shared" si="337"/>
        <v>NN</v>
      </c>
      <c r="D342" s="29" t="str">
        <f t="shared" si="338"/>
        <v>N</v>
      </c>
      <c r="E342" s="29" t="str">
        <f t="shared" si="312"/>
        <v>N</v>
      </c>
      <c r="F342" s="175" t="s">
        <v>5</v>
      </c>
      <c r="G342" s="175" t="s">
        <v>7</v>
      </c>
      <c r="H342" s="175" t="s">
        <v>8</v>
      </c>
      <c r="I342" s="176">
        <v>27</v>
      </c>
      <c r="J342" s="175" t="s">
        <v>5</v>
      </c>
      <c r="K342" s="175" t="s">
        <v>5</v>
      </c>
      <c r="L342" s="176">
        <v>2762</v>
      </c>
      <c r="M342" s="176">
        <v>1099</v>
      </c>
      <c r="N342" s="176">
        <v>2096</v>
      </c>
      <c r="O342" s="176">
        <v>1978</v>
      </c>
      <c r="P342" s="176">
        <v>2624</v>
      </c>
      <c r="Q342" s="1"/>
      <c r="R342" s="13" t="s">
        <v>349</v>
      </c>
      <c r="S342" s="35">
        <v>7801</v>
      </c>
      <c r="T342" s="35">
        <v>2871</v>
      </c>
      <c r="U342" s="35">
        <v>6096</v>
      </c>
      <c r="V342" s="35">
        <v>5943</v>
      </c>
      <c r="W342" s="35">
        <v>7498</v>
      </c>
      <c r="X342" s="35"/>
      <c r="Y342" s="53">
        <f t="shared" si="339"/>
        <v>9</v>
      </c>
      <c r="Z342" s="52" t="str">
        <f t="shared" si="340"/>
        <v>MM</v>
      </c>
      <c r="AA342" s="52" t="str">
        <f t="shared" si="341"/>
        <v>MM</v>
      </c>
      <c r="AB342" s="1"/>
      <c r="AC342" s="128">
        <f t="shared" si="342"/>
        <v>2.1662981654917393E-3</v>
      </c>
      <c r="AD342" s="128">
        <f t="shared" si="343"/>
        <v>1.375040829756439E-3</v>
      </c>
      <c r="AE342" s="128">
        <f t="shared" si="344"/>
        <v>1.9510296674288142E-3</v>
      </c>
      <c r="AF342" s="128">
        <f t="shared" si="345"/>
        <v>1.9685841398300917E-3</v>
      </c>
      <c r="AG342" s="128">
        <f t="shared" si="346"/>
        <v>2.1256973792799223E-3</v>
      </c>
      <c r="AI342" s="129">
        <f t="shared" si="368"/>
        <v>1.18</v>
      </c>
      <c r="AJ342" s="51">
        <f t="shared" si="368"/>
        <v>1.141</v>
      </c>
      <c r="AK342" s="48">
        <f t="shared" si="368"/>
        <v>1.206</v>
      </c>
      <c r="AL342" s="51">
        <f t="shared" si="368"/>
        <v>1.2310000000000001</v>
      </c>
      <c r="AM342" s="49">
        <f t="shared" si="368"/>
        <v>1.123</v>
      </c>
      <c r="AN342" s="15"/>
      <c r="AO342" s="106">
        <f t="shared" si="314"/>
        <v>1.0931797009596784</v>
      </c>
      <c r="AP342" s="106">
        <f t="shared" si="315"/>
        <v>1.067438478407492</v>
      </c>
      <c r="AQ342" s="106">
        <f t="shared" si="316"/>
        <v>1.1375104426715132</v>
      </c>
      <c r="AR342" s="106">
        <f t="shared" si="317"/>
        <v>1.1604315298561627</v>
      </c>
      <c r="AS342" s="106">
        <f t="shared" si="318"/>
        <v>1.068242759952903</v>
      </c>
      <c r="AT342" s="15"/>
      <c r="AU342" s="106">
        <f t="shared" si="353"/>
        <v>9.3179700959678424E-2</v>
      </c>
      <c r="AV342" s="106">
        <f t="shared" si="354"/>
        <v>6.7438478407491953E-2</v>
      </c>
      <c r="AW342" s="106">
        <f t="shared" si="355"/>
        <v>0.13751044267151324</v>
      </c>
      <c r="AX342" s="106">
        <f t="shared" si="356"/>
        <v>0.16043152985616271</v>
      </c>
      <c r="AY342" s="106">
        <f t="shared" si="357"/>
        <v>6.8242759952902965E-2</v>
      </c>
      <c r="AZ342" s="15"/>
      <c r="BA342" s="106">
        <f t="shared" si="347"/>
        <v>9.3179700959678424E-2</v>
      </c>
      <c r="BB342" s="106">
        <f t="shared" si="348"/>
        <v>6.7438478407491953E-2</v>
      </c>
      <c r="BC342" s="106">
        <f t="shared" si="349"/>
        <v>0.13751044267151324</v>
      </c>
      <c r="BD342" s="107">
        <f t="shared" si="350"/>
        <v>0.16043152985616271</v>
      </c>
      <c r="BE342" s="106">
        <f t="shared" si="351"/>
        <v>6.8242759952902965E-2</v>
      </c>
      <c r="BF342" s="109"/>
      <c r="BG342" s="223" t="str">
        <f t="shared" si="352"/>
        <v>9MM</v>
      </c>
      <c r="BH342" s="106">
        <f t="shared" si="358"/>
        <v>1.0931797009596784</v>
      </c>
      <c r="BI342" s="106">
        <f t="shared" si="359"/>
        <v>1.067438478407492</v>
      </c>
      <c r="BJ342" s="106">
        <f t="shared" si="360"/>
        <v>1.1375104426715132</v>
      </c>
      <c r="BK342" s="106">
        <f t="shared" si="361"/>
        <v>1.1604315298561627</v>
      </c>
      <c r="BL342" s="106">
        <f t="shared" si="362"/>
        <v>1.068242759952903</v>
      </c>
      <c r="BM342" s="109"/>
      <c r="BN342" s="15">
        <f>IF($Z342="NN",VLOOKUP("N",ylfactors,MATCH(BN$7,'Proposed Factors'!$J$3:$P$3,0),FALSE),IF('Query Result 1'!$Y342&lt;49,VLOOKUP("YA",ylfactors,MATCH(BN$7,'Proposed Factors'!$J$3:$P$3,0),FALSE),VLOOKUP("YB",ylfactors,MATCH(BN$7,'Proposed Factors'!$J$3:$P$3,0),FALSE)))</f>
        <v>1</v>
      </c>
      <c r="BO342" s="15">
        <f>IF($Z342="NN",VLOOKUP("N",ylfactors,MATCH(BO$7,'Proposed Factors'!$J$3:$P$3,0),FALSE),IF('Query Result 1'!$Y342&lt;49,VLOOKUP("YA",ylfactors,MATCH(BO$7,'Proposed Factors'!$J$3:$P$3,0),FALSE),VLOOKUP("YB",ylfactors,MATCH(BO$7,'Proposed Factors'!$J$3:$P$3,0),FALSE)))</f>
        <v>1</v>
      </c>
      <c r="BP342" s="15">
        <f>IF($Z342="NN",VLOOKUP("N",ylfactors,MATCH(BP$7,'Proposed Factors'!$J$3:$P$3,0),FALSE),IF('Query Result 1'!$Y342&lt;49,VLOOKUP("YA",ylfactors,MATCH(BP$7,'Proposed Factors'!$J$3:$P$3,0),FALSE),VLOOKUP("YB",ylfactors,MATCH(BP$7,'Proposed Factors'!$J$3:$P$3,0),FALSE)))</f>
        <v>1</v>
      </c>
      <c r="BQ342" s="15">
        <f>IF($Z342="NN",VLOOKUP("N",ylfactors,MATCH(BQ$7,'Proposed Factors'!$J$3:$P$3,0),FALSE),IF('Query Result 1'!$Y342&lt;49,VLOOKUP("YA",ylfactors,MATCH(BQ$7,'Proposed Factors'!$J$3:$P$3,0),FALSE),VLOOKUP("YB",ylfactors,MATCH(BQ$7,'Proposed Factors'!$J$3:$P$3,0),FALSE)))</f>
        <v>1</v>
      </c>
      <c r="BR342" s="15">
        <f>IF($Z342="NN",VLOOKUP("N",ylfactors,MATCH(BR$7,'Proposed Factors'!$J$3:$P$3,0),FALSE),IF('Query Result 1'!$Y342&lt;49,VLOOKUP("YA",ylfactors,MATCH(BR$7,'Proposed Factors'!$J$3:$P$3,0),FALSE),VLOOKUP("YB",ylfactors,MATCH(BR$7,'Proposed Factors'!$J$3:$P$3,0),FALSE)))</f>
        <v>1</v>
      </c>
      <c r="BS342" s="15"/>
      <c r="BT342" s="15" t="e">
        <f>IF($AA342="NN",1,IF($AA342="YY",VLOOKUP("YY",gsdfactors,MATCH(BT$7,'Proposed Factors'!$J$11:$P$11,0),FALSE),VLOOKUP(CONCATENATE($Z342,$AA342),gsdfactors,MATCH(BT$7,'Proposed Factors'!$J$11:$P$11,0),FALSE)))</f>
        <v>#N/A</v>
      </c>
      <c r="BU342" s="15" t="e">
        <f>IF($AA342="NN",1,IF($AA342="YY",VLOOKUP("YY",gsdfactors,MATCH(BU$7,'Proposed Factors'!$J$11:$P$11,0),FALSE),VLOOKUP(CONCATENATE($Z342,$AA342),gsdfactors,MATCH(BU$7,'Proposed Factors'!$J$11:$P$11,0),FALSE)))</f>
        <v>#N/A</v>
      </c>
      <c r="BV342" s="15" t="e">
        <f>IF($AA342="NN",1,IF($AA342="YY",VLOOKUP("YY",gsdfactors,MATCH(BV$7,'Proposed Factors'!$J$11:$P$11,0),FALSE),VLOOKUP(CONCATENATE($Z342,$AA342),gsdfactors,MATCH(BV$7,'Proposed Factors'!$J$11:$P$11,0),FALSE)))</f>
        <v>#N/A</v>
      </c>
      <c r="BW342" s="15" t="e">
        <f>IF($AA342="NN",1,IF($AA342="YY",VLOOKUP("YY",gsdfactors,MATCH(BW$7,'Proposed Factors'!$J$11:$P$11,0),FALSE),VLOOKUP(CONCATENATE($Z342,$AA342),gsdfactors,MATCH(BW$7,'Proposed Factors'!$J$11:$P$11,0),FALSE)))</f>
        <v>#N/A</v>
      </c>
      <c r="BX342" s="15" t="e">
        <f>IF($AA342="NN",1,IF($AA342="YY",VLOOKUP("YY",gsdfactors,MATCH(BX$7,'Proposed Factors'!$J$11:$P$11,0),FALSE),VLOOKUP(CONCATENATE($Z342,$AA342),gsdfactors,MATCH(BX$7,'Proposed Factors'!$J$11:$P$11,0),FALSE)))</f>
        <v>#N/A</v>
      </c>
      <c r="BZ342" s="55" t="e">
        <f t="shared" si="319"/>
        <v>#N/A</v>
      </c>
      <c r="CA342" s="55" t="e">
        <f t="shared" si="320"/>
        <v>#N/A</v>
      </c>
      <c r="CB342" s="55" t="e">
        <f t="shared" si="321"/>
        <v>#N/A</v>
      </c>
      <c r="CC342" s="55" t="e">
        <f t="shared" si="322"/>
        <v>#N/A</v>
      </c>
      <c r="CD342" s="55" t="e">
        <f t="shared" si="323"/>
        <v>#N/A</v>
      </c>
      <c r="CF342" s="55" t="e">
        <f t="shared" si="324"/>
        <v>#N/A</v>
      </c>
      <c r="CG342" s="55" t="e">
        <f t="shared" si="325"/>
        <v>#N/A</v>
      </c>
      <c r="CH342" s="55" t="e">
        <f t="shared" si="326"/>
        <v>#N/A</v>
      </c>
      <c r="CI342" s="55" t="e">
        <f t="shared" si="327"/>
        <v>#N/A</v>
      </c>
      <c r="CJ342" s="55" t="e">
        <f t="shared" si="328"/>
        <v>#N/A</v>
      </c>
      <c r="CL342" s="55" t="str">
        <f t="shared" si="329"/>
        <v>9MM</v>
      </c>
      <c r="CM342" s="58">
        <f t="shared" si="330"/>
        <v>2.1662981654917393E-3</v>
      </c>
      <c r="CN342" s="58">
        <f t="shared" si="331"/>
        <v>1.375040829756439E-3</v>
      </c>
      <c r="CO342" s="58">
        <f t="shared" si="332"/>
        <v>1.9510296674288142E-3</v>
      </c>
      <c r="CP342" s="58">
        <f t="shared" si="333"/>
        <v>1.9685841398300917E-3</v>
      </c>
      <c r="CQ342" s="58">
        <f t="shared" si="334"/>
        <v>2.1256973792799223E-3</v>
      </c>
      <c r="CR342" s="5">
        <f t="shared" si="363"/>
        <v>1.0931797009596784</v>
      </c>
      <c r="CS342" s="5">
        <f t="shared" si="364"/>
        <v>1.067438478407492</v>
      </c>
      <c r="CT342" s="5">
        <f t="shared" si="365"/>
        <v>1.1375104426715132</v>
      </c>
      <c r="CU342" s="5">
        <f t="shared" si="366"/>
        <v>1.1604315298561627</v>
      </c>
      <c r="CV342" s="5">
        <f t="shared" si="367"/>
        <v>1.068242759952903</v>
      </c>
    </row>
    <row r="343" spans="1:100" x14ac:dyDescent="0.25">
      <c r="A343" s="174" t="str">
        <f t="shared" si="335"/>
        <v>NNNN</v>
      </c>
      <c r="B343" s="174" t="str">
        <f t="shared" si="336"/>
        <v>NNNN</v>
      </c>
      <c r="C343" s="29" t="str">
        <f t="shared" si="337"/>
        <v>NN</v>
      </c>
      <c r="D343" s="29" t="str">
        <f t="shared" si="338"/>
        <v>N</v>
      </c>
      <c r="E343" s="29" t="str">
        <f t="shared" si="312"/>
        <v>N</v>
      </c>
      <c r="F343" s="175" t="s">
        <v>5</v>
      </c>
      <c r="G343" s="175" t="s">
        <v>7</v>
      </c>
      <c r="H343" s="175" t="s">
        <v>8</v>
      </c>
      <c r="I343" s="176">
        <v>27</v>
      </c>
      <c r="J343" s="175" t="s">
        <v>9</v>
      </c>
      <c r="K343" s="175" t="s">
        <v>5</v>
      </c>
      <c r="L343" s="176">
        <v>1</v>
      </c>
      <c r="M343" s="176">
        <v>0</v>
      </c>
      <c r="N343" s="176">
        <v>0</v>
      </c>
      <c r="O343" s="176">
        <v>0</v>
      </c>
      <c r="P343" s="176">
        <v>0</v>
      </c>
      <c r="Q343" s="1"/>
      <c r="R343" s="13" t="s">
        <v>433</v>
      </c>
      <c r="S343" s="35">
        <v>17479</v>
      </c>
      <c r="T343" s="35">
        <v>9449</v>
      </c>
      <c r="U343" s="35">
        <v>13969</v>
      </c>
      <c r="V343" s="35">
        <v>13386</v>
      </c>
      <c r="W343" s="35">
        <v>17100</v>
      </c>
      <c r="X343" s="35"/>
      <c r="Y343" s="53">
        <f t="shared" si="339"/>
        <v>9</v>
      </c>
      <c r="Z343" s="52" t="str">
        <f t="shared" si="340"/>
        <v>MS</v>
      </c>
      <c r="AA343" s="52" t="str">
        <f t="shared" si="341"/>
        <v>MS</v>
      </c>
      <c r="AB343" s="1"/>
      <c r="AC343" s="128">
        <f t="shared" si="342"/>
        <v>4.8538297185784021E-3</v>
      </c>
      <c r="AD343" s="128">
        <f t="shared" si="343"/>
        <v>4.5255175201562503E-3</v>
      </c>
      <c r="AE343" s="128">
        <f t="shared" si="344"/>
        <v>4.4707896037259037E-3</v>
      </c>
      <c r="AF343" s="128">
        <f t="shared" si="345"/>
        <v>4.4340345441301714E-3</v>
      </c>
      <c r="AG343" s="128">
        <f t="shared" si="346"/>
        <v>4.8478827935031568E-3</v>
      </c>
      <c r="AI343" s="129">
        <f t="shared" si="368"/>
        <v>1.18</v>
      </c>
      <c r="AJ343" s="51">
        <f t="shared" si="368"/>
        <v>1.141</v>
      </c>
      <c r="AK343" s="48">
        <f t="shared" si="368"/>
        <v>1.22</v>
      </c>
      <c r="AL343" s="51">
        <f t="shared" si="368"/>
        <v>1.2649999999999999</v>
      </c>
      <c r="AM343" s="49">
        <f t="shared" si="368"/>
        <v>1.1659999999999999</v>
      </c>
      <c r="AN343" s="15"/>
      <c r="AO343" s="106">
        <f t="shared" si="314"/>
        <v>1.0931797009596784</v>
      </c>
      <c r="AP343" s="106">
        <f t="shared" si="315"/>
        <v>1.067438478407492</v>
      </c>
      <c r="AQ343" s="106">
        <f t="shared" si="316"/>
        <v>1.1507153731834545</v>
      </c>
      <c r="AR343" s="106">
        <f t="shared" si="317"/>
        <v>1.1924824413225392</v>
      </c>
      <c r="AS343" s="106">
        <f t="shared" si="318"/>
        <v>1.1091460891407701</v>
      </c>
      <c r="AT343" s="15"/>
      <c r="AU343" s="106">
        <f t="shared" si="353"/>
        <v>9.3179700959678424E-2</v>
      </c>
      <c r="AV343" s="106">
        <f t="shared" si="354"/>
        <v>6.7438478407491953E-2</v>
      </c>
      <c r="AW343" s="106">
        <f t="shared" si="355"/>
        <v>0.15071537318345452</v>
      </c>
      <c r="AX343" s="106">
        <f t="shared" si="356"/>
        <v>0.19248244132253922</v>
      </c>
      <c r="AY343" s="106">
        <f t="shared" si="357"/>
        <v>0.10914608914077006</v>
      </c>
      <c r="AZ343" s="15"/>
      <c r="BA343" s="106">
        <f t="shared" si="347"/>
        <v>9.3179700959678424E-2</v>
      </c>
      <c r="BB343" s="106">
        <f t="shared" si="348"/>
        <v>6.7438478407491953E-2</v>
      </c>
      <c r="BC343" s="106">
        <f t="shared" si="349"/>
        <v>0.15071537318345452</v>
      </c>
      <c r="BD343" s="107">
        <f t="shared" si="350"/>
        <v>0.19248244132253922</v>
      </c>
      <c r="BE343" s="106">
        <f t="shared" si="351"/>
        <v>0.10914608914077006</v>
      </c>
      <c r="BF343" s="109"/>
      <c r="BG343" s="223" t="str">
        <f t="shared" si="352"/>
        <v>9MS</v>
      </c>
      <c r="BH343" s="106">
        <f t="shared" si="358"/>
        <v>1.0931797009596784</v>
      </c>
      <c r="BI343" s="106">
        <f t="shared" si="359"/>
        <v>1.067438478407492</v>
      </c>
      <c r="BJ343" s="106">
        <f t="shared" si="360"/>
        <v>1.1507153731834545</v>
      </c>
      <c r="BK343" s="106">
        <f t="shared" si="361"/>
        <v>1.1924824413225392</v>
      </c>
      <c r="BL343" s="106">
        <f t="shared" si="362"/>
        <v>1.1091460891407701</v>
      </c>
      <c r="BM343" s="109"/>
      <c r="BN343" s="15">
        <f>IF($Z343="NN",VLOOKUP("N",ylfactors,MATCH(BN$7,'Proposed Factors'!$J$3:$P$3,0),FALSE),IF('Query Result 1'!$Y343&lt;49,VLOOKUP("YA",ylfactors,MATCH(BN$7,'Proposed Factors'!$J$3:$P$3,0),FALSE),VLOOKUP("YB",ylfactors,MATCH(BN$7,'Proposed Factors'!$J$3:$P$3,0),FALSE)))</f>
        <v>1</v>
      </c>
      <c r="BO343" s="15">
        <f>IF($Z343="NN",VLOOKUP("N",ylfactors,MATCH(BO$7,'Proposed Factors'!$J$3:$P$3,0),FALSE),IF('Query Result 1'!$Y343&lt;49,VLOOKUP("YA",ylfactors,MATCH(BO$7,'Proposed Factors'!$J$3:$P$3,0),FALSE),VLOOKUP("YB",ylfactors,MATCH(BO$7,'Proposed Factors'!$J$3:$P$3,0),FALSE)))</f>
        <v>1</v>
      </c>
      <c r="BP343" s="15">
        <f>IF($Z343="NN",VLOOKUP("N",ylfactors,MATCH(BP$7,'Proposed Factors'!$J$3:$P$3,0),FALSE),IF('Query Result 1'!$Y343&lt;49,VLOOKUP("YA",ylfactors,MATCH(BP$7,'Proposed Factors'!$J$3:$P$3,0),FALSE),VLOOKUP("YB",ylfactors,MATCH(BP$7,'Proposed Factors'!$J$3:$P$3,0),FALSE)))</f>
        <v>1</v>
      </c>
      <c r="BQ343" s="15">
        <f>IF($Z343="NN",VLOOKUP("N",ylfactors,MATCH(BQ$7,'Proposed Factors'!$J$3:$P$3,0),FALSE),IF('Query Result 1'!$Y343&lt;49,VLOOKUP("YA",ylfactors,MATCH(BQ$7,'Proposed Factors'!$J$3:$P$3,0),FALSE),VLOOKUP("YB",ylfactors,MATCH(BQ$7,'Proposed Factors'!$J$3:$P$3,0),FALSE)))</f>
        <v>1</v>
      </c>
      <c r="BR343" s="15">
        <f>IF($Z343="NN",VLOOKUP("N",ylfactors,MATCH(BR$7,'Proposed Factors'!$J$3:$P$3,0),FALSE),IF('Query Result 1'!$Y343&lt;49,VLOOKUP("YA",ylfactors,MATCH(BR$7,'Proposed Factors'!$J$3:$P$3,0),FALSE),VLOOKUP("YB",ylfactors,MATCH(BR$7,'Proposed Factors'!$J$3:$P$3,0),FALSE)))</f>
        <v>1</v>
      </c>
      <c r="BS343" s="15"/>
      <c r="BT343" s="15" t="e">
        <f>IF($AA343="NN",1,IF($AA343="YY",VLOOKUP("YY",gsdfactors,MATCH(BT$7,'Proposed Factors'!$J$11:$P$11,0),FALSE),VLOOKUP(CONCATENATE($Z343,$AA343),gsdfactors,MATCH(BT$7,'Proposed Factors'!$J$11:$P$11,0),FALSE)))</f>
        <v>#N/A</v>
      </c>
      <c r="BU343" s="15" t="e">
        <f>IF($AA343="NN",1,IF($AA343="YY",VLOOKUP("YY",gsdfactors,MATCH(BU$7,'Proposed Factors'!$J$11:$P$11,0),FALSE),VLOOKUP(CONCATENATE($Z343,$AA343),gsdfactors,MATCH(BU$7,'Proposed Factors'!$J$11:$P$11,0),FALSE)))</f>
        <v>#N/A</v>
      </c>
      <c r="BV343" s="15" t="e">
        <f>IF($AA343="NN",1,IF($AA343="YY",VLOOKUP("YY",gsdfactors,MATCH(BV$7,'Proposed Factors'!$J$11:$P$11,0),FALSE),VLOOKUP(CONCATENATE($Z343,$AA343),gsdfactors,MATCH(BV$7,'Proposed Factors'!$J$11:$P$11,0),FALSE)))</f>
        <v>#N/A</v>
      </c>
      <c r="BW343" s="15" t="e">
        <f>IF($AA343="NN",1,IF($AA343="YY",VLOOKUP("YY",gsdfactors,MATCH(BW$7,'Proposed Factors'!$J$11:$P$11,0),FALSE),VLOOKUP(CONCATENATE($Z343,$AA343),gsdfactors,MATCH(BW$7,'Proposed Factors'!$J$11:$P$11,0),FALSE)))</f>
        <v>#N/A</v>
      </c>
      <c r="BX343" s="15" t="e">
        <f>IF($AA343="NN",1,IF($AA343="YY",VLOOKUP("YY",gsdfactors,MATCH(BX$7,'Proposed Factors'!$J$11:$P$11,0),FALSE),VLOOKUP(CONCATENATE($Z343,$AA343),gsdfactors,MATCH(BX$7,'Proposed Factors'!$J$11:$P$11,0),FALSE)))</f>
        <v>#N/A</v>
      </c>
      <c r="BZ343" s="55" t="e">
        <f t="shared" si="319"/>
        <v>#N/A</v>
      </c>
      <c r="CA343" s="55" t="e">
        <f t="shared" si="320"/>
        <v>#N/A</v>
      </c>
      <c r="CB343" s="55" t="e">
        <f t="shared" si="321"/>
        <v>#N/A</v>
      </c>
      <c r="CC343" s="55" t="e">
        <f t="shared" si="322"/>
        <v>#N/A</v>
      </c>
      <c r="CD343" s="55" t="e">
        <f t="shared" si="323"/>
        <v>#N/A</v>
      </c>
      <c r="CF343" s="55" t="e">
        <f t="shared" si="324"/>
        <v>#N/A</v>
      </c>
      <c r="CG343" s="55" t="e">
        <f t="shared" si="325"/>
        <v>#N/A</v>
      </c>
      <c r="CH343" s="55" t="e">
        <f t="shared" si="326"/>
        <v>#N/A</v>
      </c>
      <c r="CI343" s="55" t="e">
        <f t="shared" si="327"/>
        <v>#N/A</v>
      </c>
      <c r="CJ343" s="55" t="e">
        <f t="shared" si="328"/>
        <v>#N/A</v>
      </c>
      <c r="CL343" s="55" t="str">
        <f t="shared" si="329"/>
        <v>9MS</v>
      </c>
      <c r="CM343" s="58">
        <f t="shared" si="330"/>
        <v>4.8538297185784021E-3</v>
      </c>
      <c r="CN343" s="58">
        <f t="shared" si="331"/>
        <v>4.5255175201562503E-3</v>
      </c>
      <c r="CO343" s="58">
        <f t="shared" si="332"/>
        <v>4.4707896037259037E-3</v>
      </c>
      <c r="CP343" s="58">
        <f t="shared" si="333"/>
        <v>4.4340345441301714E-3</v>
      </c>
      <c r="CQ343" s="58">
        <f t="shared" si="334"/>
        <v>4.8478827935031568E-3</v>
      </c>
      <c r="CR343" s="5">
        <f t="shared" si="363"/>
        <v>1.0931797009596784</v>
      </c>
      <c r="CS343" s="5">
        <f t="shared" si="364"/>
        <v>1.067438478407492</v>
      </c>
      <c r="CT343" s="5">
        <f t="shared" si="365"/>
        <v>1.1507153731834545</v>
      </c>
      <c r="CU343" s="5">
        <f t="shared" si="366"/>
        <v>1.1924824413225392</v>
      </c>
      <c r="CV343" s="5">
        <f t="shared" si="367"/>
        <v>1.1091460891407701</v>
      </c>
    </row>
    <row r="344" spans="1:100" x14ac:dyDescent="0.25">
      <c r="A344" s="174" t="str">
        <f t="shared" si="335"/>
        <v>NNNN</v>
      </c>
      <c r="B344" s="174" t="str">
        <f t="shared" si="336"/>
        <v>NNNN</v>
      </c>
      <c r="C344" s="29" t="str">
        <f t="shared" si="337"/>
        <v>NN</v>
      </c>
      <c r="D344" s="29" t="str">
        <f t="shared" si="338"/>
        <v>N</v>
      </c>
      <c r="E344" s="29" t="str">
        <f t="shared" si="312"/>
        <v>N</v>
      </c>
      <c r="F344" s="175" t="s">
        <v>5</v>
      </c>
      <c r="G344" s="175" t="s">
        <v>7</v>
      </c>
      <c r="H344" s="175" t="s">
        <v>8</v>
      </c>
      <c r="I344" s="176">
        <v>28</v>
      </c>
      <c r="J344" s="175" t="s">
        <v>5</v>
      </c>
      <c r="K344" s="175" t="s">
        <v>5</v>
      </c>
      <c r="L344" s="176">
        <v>2833</v>
      </c>
      <c r="M344" s="176">
        <v>1176</v>
      </c>
      <c r="N344" s="176">
        <v>2201</v>
      </c>
      <c r="O344" s="176">
        <v>2068</v>
      </c>
      <c r="P344" s="176">
        <v>2719</v>
      </c>
      <c r="Q344" s="1"/>
      <c r="R344" s="13" t="s">
        <v>130</v>
      </c>
      <c r="S344" s="35">
        <v>699878</v>
      </c>
      <c r="T344" s="35">
        <v>377666</v>
      </c>
      <c r="U344" s="35">
        <v>585663</v>
      </c>
      <c r="V344" s="35">
        <v>548650</v>
      </c>
      <c r="W344" s="35">
        <v>681068</v>
      </c>
      <c r="X344" s="35"/>
      <c r="Y344" s="53" t="e">
        <f t="shared" si="339"/>
        <v>#VALUE!</v>
      </c>
      <c r="Z344" s="52" t="str">
        <f t="shared" si="340"/>
        <v>NN</v>
      </c>
      <c r="AA344" s="52" t="str">
        <f t="shared" si="341"/>
        <v>NN</v>
      </c>
      <c r="AB344" s="1"/>
      <c r="AC344" s="128">
        <f t="shared" si="342"/>
        <v>0.1943525737044004</v>
      </c>
      <c r="AD344" s="128">
        <f t="shared" si="343"/>
        <v>0.18087989202744525</v>
      </c>
      <c r="AE344" s="128">
        <f t="shared" si="344"/>
        <v>0.18744191078007902</v>
      </c>
      <c r="AF344" s="128">
        <f t="shared" si="345"/>
        <v>0.18173711733430586</v>
      </c>
      <c r="AG344" s="128">
        <f t="shared" si="346"/>
        <v>0.193084084117287</v>
      </c>
      <c r="AI344" s="129">
        <f t="shared" si="368"/>
        <v>1.123</v>
      </c>
      <c r="AJ344" s="51">
        <f t="shared" si="368"/>
        <v>1.2070000000000001</v>
      </c>
      <c r="AK344" s="48">
        <f t="shared" si="368"/>
        <v>1.22</v>
      </c>
      <c r="AL344" s="51">
        <f t="shared" si="368"/>
        <v>1.1830000000000001</v>
      </c>
      <c r="AM344" s="49">
        <f t="shared" si="368"/>
        <v>1.1519999999999999</v>
      </c>
      <c r="AN344" s="15"/>
      <c r="AO344" s="106">
        <f t="shared" si="314"/>
        <v>1.0403735628624737</v>
      </c>
      <c r="AP344" s="106">
        <f t="shared" si="315"/>
        <v>1.1291833860103793</v>
      </c>
      <c r="AQ344" s="106">
        <f t="shared" si="316"/>
        <v>1.1507153731834545</v>
      </c>
      <c r="AR344" s="106">
        <f t="shared" si="317"/>
        <v>1.1151831842565723</v>
      </c>
      <c r="AS344" s="106">
        <f t="shared" si="318"/>
        <v>1.0958287261493715</v>
      </c>
      <c r="AT344" s="15"/>
      <c r="AU344" s="106">
        <f t="shared" si="353"/>
        <v>4.0373562862473733E-2</v>
      </c>
      <c r="AV344" s="106">
        <f t="shared" si="354"/>
        <v>0.12918338601037926</v>
      </c>
      <c r="AW344" s="106">
        <f t="shared" si="355"/>
        <v>0.15071537318345452</v>
      </c>
      <c r="AX344" s="106">
        <f t="shared" si="356"/>
        <v>0.11518318425657226</v>
      </c>
      <c r="AY344" s="106">
        <f t="shared" si="357"/>
        <v>9.5828726149371546E-2</v>
      </c>
      <c r="AZ344" s="15"/>
      <c r="BA344" s="106">
        <f t="shared" si="347"/>
        <v>4.0373562862473733E-2</v>
      </c>
      <c r="BB344" s="106">
        <f t="shared" si="348"/>
        <v>0.12918338601037926</v>
      </c>
      <c r="BC344" s="106">
        <f t="shared" si="349"/>
        <v>0.15071537318345452</v>
      </c>
      <c r="BD344" s="107">
        <f t="shared" si="350"/>
        <v>0.11518318425657226</v>
      </c>
      <c r="BE344" s="106">
        <f t="shared" si="351"/>
        <v>9.5828726149371546E-2</v>
      </c>
      <c r="BF344" s="109"/>
      <c r="BG344" s="219" t="s">
        <v>148</v>
      </c>
      <c r="BH344" s="106">
        <f t="shared" si="358"/>
        <v>1.0403735628624737</v>
      </c>
      <c r="BI344" s="106">
        <f t="shared" si="359"/>
        <v>1.1291833860103793</v>
      </c>
      <c r="BJ344" s="106">
        <f t="shared" si="360"/>
        <v>1.1507153731834545</v>
      </c>
      <c r="BK344" s="106">
        <f t="shared" si="361"/>
        <v>1.1151831842565723</v>
      </c>
      <c r="BL344" s="106">
        <f t="shared" si="362"/>
        <v>1.0958287261493715</v>
      </c>
      <c r="BM344" s="109"/>
      <c r="BN344" s="15">
        <f>IF($Z344="NN",VLOOKUP("N",ylfactors,MATCH(BN$7,'Proposed Factors'!$J$3:$P$3,0),FALSE),IF('Query Result 1'!$Y344&lt;49,VLOOKUP("YA",ylfactors,MATCH(BN$7,'Proposed Factors'!$J$3:$P$3,0),FALSE),VLOOKUP("YB",ylfactors,MATCH(BN$7,'Proposed Factors'!$J$3:$P$3,0),FALSE)))</f>
        <v>0.873</v>
      </c>
      <c r="BO344" s="15">
        <f>IF($Z344="NN",VLOOKUP("N",ylfactors,MATCH(BO$7,'Proposed Factors'!$J$3:$P$3,0),FALSE),IF('Query Result 1'!$Y344&lt;49,VLOOKUP("YA",ylfactors,MATCH(BO$7,'Proposed Factors'!$J$3:$P$3,0),FALSE),VLOOKUP("YB",ylfactors,MATCH(BO$7,'Proposed Factors'!$J$3:$P$3,0),FALSE)))</f>
        <v>0.76900000000000002</v>
      </c>
      <c r="BP344" s="15">
        <f>IF($Z344="NN",VLOOKUP("N",ylfactors,MATCH(BP$7,'Proposed Factors'!$J$3:$P$3,0),FALSE),IF('Query Result 1'!$Y344&lt;49,VLOOKUP("YA",ylfactors,MATCH(BP$7,'Proposed Factors'!$J$3:$P$3,0),FALSE),VLOOKUP("YB",ylfactors,MATCH(BP$7,'Proposed Factors'!$J$3:$P$3,0),FALSE)))</f>
        <v>0.95</v>
      </c>
      <c r="BQ344" s="15">
        <f>IF($Z344="NN",VLOOKUP("N",ylfactors,MATCH(BQ$7,'Proposed Factors'!$J$3:$P$3,0),FALSE),IF('Query Result 1'!$Y344&lt;49,VLOOKUP("YA",ylfactors,MATCH(BQ$7,'Proposed Factors'!$J$3:$P$3,0),FALSE),VLOOKUP("YB",ylfactors,MATCH(BQ$7,'Proposed Factors'!$J$3:$P$3,0),FALSE)))</f>
        <v>0.94299999999999995</v>
      </c>
      <c r="BR344" s="15">
        <f>IF($Z344="NN",VLOOKUP("N",ylfactors,MATCH(BR$7,'Proposed Factors'!$J$3:$P$3,0),FALSE),IF('Query Result 1'!$Y344&lt;49,VLOOKUP("YA",ylfactors,MATCH(BR$7,'Proposed Factors'!$J$3:$P$3,0),FALSE),VLOOKUP("YB",ylfactors,MATCH(BR$7,'Proposed Factors'!$J$3:$P$3,0),FALSE)))</f>
        <v>0.78800000000000003</v>
      </c>
      <c r="BS344" s="15"/>
      <c r="BT344" s="15">
        <f>IF($AA344="NN",1,IF($AA344="YY",VLOOKUP("YY",gsdfactors,MATCH(BT$7,'Proposed Factors'!$J$11:$P$11,0),FALSE),VLOOKUP(CONCATENATE($Z344,$AA344),gsdfactors,MATCH(BT$7,'Proposed Factors'!$J$11:$P$11,0),FALSE)))</f>
        <v>1</v>
      </c>
      <c r="BU344" s="15">
        <f>IF($AA344="NN",1,IF($AA344="YY",VLOOKUP("YY",gsdfactors,MATCH(BU$7,'Proposed Factors'!$J$11:$P$11,0),FALSE),VLOOKUP(CONCATENATE($Z344,$AA344),gsdfactors,MATCH(BU$7,'Proposed Factors'!$J$11:$P$11,0),FALSE)))</f>
        <v>1</v>
      </c>
      <c r="BV344" s="15">
        <f>IF($AA344="NN",1,IF($AA344="YY",VLOOKUP("YY",gsdfactors,MATCH(BV$7,'Proposed Factors'!$J$11:$P$11,0),FALSE),VLOOKUP(CONCATENATE($Z344,$AA344),gsdfactors,MATCH(BV$7,'Proposed Factors'!$J$11:$P$11,0),FALSE)))</f>
        <v>1</v>
      </c>
      <c r="BW344" s="15">
        <f>IF($AA344="NN",1,IF($AA344="YY",VLOOKUP("YY",gsdfactors,MATCH(BW$7,'Proposed Factors'!$J$11:$P$11,0),FALSE),VLOOKUP(CONCATENATE($Z344,$AA344),gsdfactors,MATCH(BW$7,'Proposed Factors'!$J$11:$P$11,0),FALSE)))</f>
        <v>1</v>
      </c>
      <c r="BX344" s="15">
        <f>IF($AA344="NN",1,IF($AA344="YY",VLOOKUP("YY",gsdfactors,MATCH(BX$7,'Proposed Factors'!$J$11:$P$11,0),FALSE),VLOOKUP(CONCATENATE($Z344,$AA344),gsdfactors,MATCH(BX$7,'Proposed Factors'!$J$11:$P$11,0),FALSE)))</f>
        <v>1</v>
      </c>
      <c r="BZ344" s="55">
        <f t="shared" si="319"/>
        <v>0.90824612037893959</v>
      </c>
      <c r="CA344" s="55">
        <f t="shared" si="320"/>
        <v>0.86834202384198167</v>
      </c>
      <c r="CB344" s="55">
        <f t="shared" si="321"/>
        <v>1.0931796045242816</v>
      </c>
      <c r="CC344" s="55">
        <f t="shared" si="322"/>
        <v>1.0516177427539475</v>
      </c>
      <c r="CD344" s="55">
        <f t="shared" si="323"/>
        <v>0.86351303620570485</v>
      </c>
      <c r="CF344" s="55" t="e">
        <f t="shared" si="324"/>
        <v>#N/A</v>
      </c>
      <c r="CG344" s="55" t="e">
        <f t="shared" si="325"/>
        <v>#N/A</v>
      </c>
      <c r="CH344" s="55" t="e">
        <f t="shared" si="326"/>
        <v>#N/A</v>
      </c>
      <c r="CI344" s="55" t="e">
        <f t="shared" si="327"/>
        <v>#N/A</v>
      </c>
      <c r="CJ344" s="55" t="e">
        <f t="shared" si="328"/>
        <v>#N/A</v>
      </c>
      <c r="CL344" s="55" t="str">
        <f>IFERROR(CONCATENATE(Y344,Z344),"NNNN")</f>
        <v>NNNN</v>
      </c>
      <c r="CM344" s="58">
        <f t="shared" si="330"/>
        <v>0.1943525737044004</v>
      </c>
      <c r="CN344" s="58">
        <f t="shared" si="331"/>
        <v>0.18087989202744525</v>
      </c>
      <c r="CO344" s="58">
        <f t="shared" si="332"/>
        <v>0.18744191078007902</v>
      </c>
      <c r="CP344" s="58">
        <f t="shared" si="333"/>
        <v>0.18173711733430586</v>
      </c>
      <c r="CQ344" s="58">
        <f t="shared" si="334"/>
        <v>0.193084084117287</v>
      </c>
      <c r="CR344" s="5">
        <f t="shared" si="363"/>
        <v>1.0403735628624737</v>
      </c>
      <c r="CS344" s="5">
        <f t="shared" si="364"/>
        <v>1.1291833860103793</v>
      </c>
      <c r="CT344" s="5">
        <f t="shared" si="365"/>
        <v>1.1507153731834545</v>
      </c>
      <c r="CU344" s="5">
        <f t="shared" si="366"/>
        <v>1.1151831842565723</v>
      </c>
      <c r="CV344" s="5">
        <f t="shared" si="367"/>
        <v>1.0958287261493715</v>
      </c>
    </row>
    <row r="345" spans="1:100" x14ac:dyDescent="0.25">
      <c r="A345" s="174" t="str">
        <f t="shared" si="335"/>
        <v>NNNN</v>
      </c>
      <c r="B345" s="174" t="str">
        <f t="shared" si="336"/>
        <v>NNNN</v>
      </c>
      <c r="C345" s="29" t="str">
        <f t="shared" si="337"/>
        <v>NN</v>
      </c>
      <c r="D345" s="29" t="str">
        <f t="shared" si="338"/>
        <v>N</v>
      </c>
      <c r="E345" s="29" t="str">
        <f t="shared" si="312"/>
        <v>N</v>
      </c>
      <c r="F345" s="175" t="s">
        <v>5</v>
      </c>
      <c r="G345" s="175" t="s">
        <v>7</v>
      </c>
      <c r="H345" s="175" t="s">
        <v>8</v>
      </c>
      <c r="I345" s="176">
        <v>29</v>
      </c>
      <c r="J345" s="175" t="s">
        <v>5</v>
      </c>
      <c r="K345" s="175" t="s">
        <v>5</v>
      </c>
      <c r="L345" s="176">
        <v>3148</v>
      </c>
      <c r="M345" s="176">
        <v>1340</v>
      </c>
      <c r="N345" s="176">
        <v>2407</v>
      </c>
      <c r="O345" s="176">
        <v>2266</v>
      </c>
      <c r="P345" s="176">
        <v>3009</v>
      </c>
      <c r="Q345" s="1"/>
      <c r="R345" s="13" t="s">
        <v>92</v>
      </c>
      <c r="S345" s="35">
        <v>3601074</v>
      </c>
      <c r="T345" s="35">
        <v>2087938</v>
      </c>
      <c r="U345" s="35">
        <v>3124504</v>
      </c>
      <c r="V345" s="35">
        <v>3018921</v>
      </c>
      <c r="W345" s="35">
        <v>3527313</v>
      </c>
      <c r="X345" s="35"/>
      <c r="Y345" s="53"/>
      <c r="Z345" s="52"/>
      <c r="AA345" s="52"/>
      <c r="AB345" s="1"/>
      <c r="AC345"/>
      <c r="AD345"/>
      <c r="AE345"/>
      <c r="AF345"/>
      <c r="AG345"/>
      <c r="AI345" s="16" t="s">
        <v>10</v>
      </c>
      <c r="AJ345" s="16" t="s">
        <v>11</v>
      </c>
      <c r="AK345" s="16" t="s">
        <v>12</v>
      </c>
      <c r="AL345" s="16" t="s">
        <v>13</v>
      </c>
      <c r="AM345" s="16" t="s">
        <v>14</v>
      </c>
      <c r="AU345" s="16" t="s">
        <v>10</v>
      </c>
      <c r="AV345" s="16" t="s">
        <v>11</v>
      </c>
      <c r="AW345" s="16" t="s">
        <v>12</v>
      </c>
      <c r="AX345" s="16" t="s">
        <v>13</v>
      </c>
      <c r="AY345" s="16" t="s">
        <v>14</v>
      </c>
      <c r="AZ345" s="15"/>
      <c r="BA345" s="15"/>
      <c r="BB345" s="15"/>
      <c r="BC345" s="15"/>
      <c r="BD345" s="15"/>
      <c r="BE345" s="15"/>
      <c r="BF345" s="15"/>
      <c r="BG345" s="15"/>
      <c r="BH345" s="15"/>
      <c r="BI345" s="15"/>
      <c r="BJ345" s="15"/>
      <c r="BK345" s="15"/>
      <c r="BL345" s="15"/>
      <c r="BM345" s="15"/>
      <c r="BN345" s="15"/>
      <c r="BO345" s="15"/>
      <c r="BP345" s="15"/>
      <c r="BQ345" s="15"/>
      <c r="BR345" s="15"/>
      <c r="BS345" s="15"/>
      <c r="BT345" s="15"/>
      <c r="BU345" s="15"/>
      <c r="BV345" s="15"/>
      <c r="BW345" s="15"/>
      <c r="BX345" s="15"/>
      <c r="BZ345" s="133" t="e">
        <f>SUMPRODUCT(BZ$8:BZ$344,AC$8:AC$344)</f>
        <v>#N/A</v>
      </c>
      <c r="CA345" s="133" t="e">
        <f>SUMPRODUCT(CA$8:CA$344,AD$8:AD$344)</f>
        <v>#N/A</v>
      </c>
      <c r="CB345" s="133" t="e">
        <f>SUMPRODUCT(CB$8:CB$344,AE$8:AE$344)</f>
        <v>#N/A</v>
      </c>
      <c r="CC345" s="133" t="e">
        <f>SUMPRODUCT(CC$8:CC$344,AF$8:AF$344)</f>
        <v>#N/A</v>
      </c>
      <c r="CD345" s="133" t="e">
        <f>SUMPRODUCT(CD$8:CD$344,AG$8:AG$344)</f>
        <v>#N/A</v>
      </c>
      <c r="CF345" s="55"/>
      <c r="CG345" s="55"/>
      <c r="CH345" s="55"/>
      <c r="CI345" s="55"/>
      <c r="CJ345" s="55"/>
      <c r="CL345" s="55"/>
      <c r="CM345" s="58"/>
      <c r="CN345" s="58"/>
      <c r="CO345" s="58"/>
      <c r="CP345" s="58"/>
      <c r="CQ345" s="58"/>
      <c r="CR345" s="5"/>
      <c r="CS345" s="5"/>
      <c r="CT345" s="5"/>
      <c r="CU345" s="5"/>
      <c r="CV345" s="5"/>
    </row>
    <row r="346" spans="1:100" x14ac:dyDescent="0.25">
      <c r="A346" s="174" t="str">
        <f t="shared" si="335"/>
        <v>NNNN</v>
      </c>
      <c r="B346" s="174" t="str">
        <f t="shared" si="336"/>
        <v>NNNN</v>
      </c>
      <c r="C346" s="29" t="str">
        <f t="shared" si="337"/>
        <v>NN</v>
      </c>
      <c r="D346" s="29" t="str">
        <f t="shared" si="338"/>
        <v>N</v>
      </c>
      <c r="E346" s="29" t="str">
        <f t="shared" si="312"/>
        <v>N</v>
      </c>
      <c r="F346" s="175" t="s">
        <v>5</v>
      </c>
      <c r="G346" s="175" t="s">
        <v>7</v>
      </c>
      <c r="H346" s="175" t="s">
        <v>8</v>
      </c>
      <c r="I346" s="176">
        <v>30</v>
      </c>
      <c r="J346" s="175" t="s">
        <v>5</v>
      </c>
      <c r="K346" s="175" t="s">
        <v>5</v>
      </c>
      <c r="L346" s="176">
        <v>3193</v>
      </c>
      <c r="M346" s="176">
        <v>1367</v>
      </c>
      <c r="N346" s="176">
        <v>2468</v>
      </c>
      <c r="O346" s="176">
        <v>2342</v>
      </c>
      <c r="P346" s="176">
        <v>3058</v>
      </c>
      <c r="Q346" s="1"/>
      <c r="R346"/>
      <c r="S346"/>
      <c r="T346"/>
      <c r="U346"/>
      <c r="V346"/>
      <c r="W346"/>
      <c r="X346" s="35"/>
      <c r="Y346" s="53"/>
      <c r="Z346" s="52"/>
      <c r="AA346" s="52"/>
      <c r="AB346" s="1"/>
      <c r="AC346"/>
      <c r="AD346"/>
      <c r="AE346"/>
      <c r="AF346"/>
      <c r="AG346"/>
      <c r="AI346" s="139">
        <f>SUMPRODUCT(AI8:AI344,AC8:AC344)</f>
        <v>1.0794199699867313</v>
      </c>
      <c r="AJ346" s="139">
        <f>SUMPRODUCT(AJ8:AJ344,AD8:AD344)</f>
        <v>1.068914062103377</v>
      </c>
      <c r="AK346" s="139">
        <f>SUMPRODUCT(AK8:AK344,AE8:AE344)</f>
        <v>1.0602100470986753</v>
      </c>
      <c r="AL346" s="139">
        <f>SUMPRODUCT(AL8:AL344,AF8:AF344)</f>
        <v>1.0608122653756094</v>
      </c>
      <c r="AM346" s="139">
        <f>SUMPRODUCT(AM8:AM344,AG8:AG344)</f>
        <v>1.0512591726336729</v>
      </c>
      <c r="AT346" s="14" t="s">
        <v>145</v>
      </c>
      <c r="AU346" s="224">
        <v>1</v>
      </c>
      <c r="AV346" s="224">
        <v>1</v>
      </c>
      <c r="AW346" s="224">
        <v>1</v>
      </c>
      <c r="AX346" s="224">
        <v>1</v>
      </c>
      <c r="AY346" s="224">
        <v>1</v>
      </c>
      <c r="AZ346" s="15"/>
      <c r="BA346" s="15"/>
      <c r="BB346" s="15"/>
      <c r="BC346" s="15"/>
      <c r="BD346" s="15"/>
      <c r="BE346" s="15"/>
      <c r="BF346" s="15"/>
      <c r="BG346" s="15"/>
      <c r="BH346" s="15"/>
      <c r="BI346" s="15"/>
      <c r="BJ346" s="15"/>
      <c r="BK346" s="15"/>
      <c r="BL346" s="15"/>
      <c r="BM346" s="15"/>
      <c r="BN346" s="15"/>
      <c r="BO346" s="15"/>
      <c r="BP346" s="15"/>
      <c r="BQ346" s="15"/>
      <c r="BR346" s="15"/>
      <c r="BS346" s="15"/>
      <c r="BT346" s="15"/>
      <c r="BU346" s="15"/>
      <c r="BV346" s="15"/>
      <c r="BW346" s="15"/>
      <c r="BX346" s="15"/>
      <c r="BZ346" s="5"/>
      <c r="CA346" s="5"/>
      <c r="CB346" s="5"/>
      <c r="CC346" s="5"/>
      <c r="CD346" s="5"/>
      <c r="CF346" s="55"/>
      <c r="CG346" s="55"/>
      <c r="CH346" s="55"/>
      <c r="CI346" s="55"/>
      <c r="CJ346" s="55"/>
      <c r="CL346" s="55"/>
      <c r="CM346" s="58"/>
      <c r="CN346" s="58"/>
      <c r="CO346" s="58"/>
      <c r="CP346" s="58"/>
      <c r="CQ346" s="58"/>
      <c r="CR346" s="5"/>
      <c r="CS346" s="5"/>
      <c r="CT346" s="5"/>
      <c r="CU346" s="5"/>
      <c r="CV346" s="5"/>
    </row>
    <row r="347" spans="1:100" x14ac:dyDescent="0.25">
      <c r="A347" s="174" t="str">
        <f t="shared" si="335"/>
        <v>NNNN</v>
      </c>
      <c r="B347" s="174" t="str">
        <f t="shared" si="336"/>
        <v>NNNN</v>
      </c>
      <c r="C347" s="29" t="str">
        <f t="shared" si="337"/>
        <v>NN</v>
      </c>
      <c r="D347" s="29" t="str">
        <f t="shared" si="338"/>
        <v>N</v>
      </c>
      <c r="E347" s="29" t="str">
        <f t="shared" si="312"/>
        <v>N</v>
      </c>
      <c r="F347" s="175" t="s">
        <v>5</v>
      </c>
      <c r="G347" s="175" t="s">
        <v>7</v>
      </c>
      <c r="H347" s="175" t="s">
        <v>8</v>
      </c>
      <c r="I347" s="176">
        <v>31</v>
      </c>
      <c r="J347" s="175" t="s">
        <v>5</v>
      </c>
      <c r="K347" s="175" t="s">
        <v>5</v>
      </c>
      <c r="L347" s="176">
        <v>3396</v>
      </c>
      <c r="M347" s="176">
        <v>1401</v>
      </c>
      <c r="N347" s="176">
        <v>2639</v>
      </c>
      <c r="O347" s="176">
        <v>2482</v>
      </c>
      <c r="P347" s="176">
        <v>3251</v>
      </c>
      <c r="Q347" s="1"/>
      <c r="R347"/>
      <c r="S347"/>
      <c r="T347"/>
      <c r="U347"/>
      <c r="V347"/>
      <c r="W347"/>
      <c r="X347" s="35"/>
      <c r="Y347" s="53"/>
      <c r="Z347" s="52"/>
      <c r="AA347" s="52"/>
      <c r="AB347" s="1"/>
      <c r="AC347" s="7"/>
      <c r="AD347" s="7"/>
      <c r="AE347" s="7"/>
      <c r="AF347" s="7"/>
      <c r="AG347" s="7"/>
      <c r="AI347" s="15"/>
      <c r="AJ347" s="15"/>
      <c r="AK347" s="15"/>
      <c r="AL347" s="15"/>
      <c r="AM347" s="15"/>
      <c r="AN347" s="15"/>
      <c r="AO347" s="15"/>
      <c r="AP347" s="15"/>
      <c r="AQ347" s="15"/>
      <c r="AR347" s="15"/>
      <c r="AS347" s="15"/>
      <c r="AT347" s="15"/>
      <c r="AU347" s="15"/>
      <c r="AV347" s="15"/>
      <c r="AW347" s="15"/>
      <c r="AX347" s="15"/>
      <c r="AY347" s="15"/>
      <c r="AZ347" s="15"/>
      <c r="BA347" s="15"/>
      <c r="BB347" s="15"/>
      <c r="BC347" s="15"/>
      <c r="BD347" s="15"/>
      <c r="BE347" s="15"/>
      <c r="BF347" s="15"/>
      <c r="BG347" s="15"/>
      <c r="BH347" s="15"/>
      <c r="BI347" s="15"/>
      <c r="BJ347" s="15"/>
      <c r="BK347" s="15"/>
      <c r="BL347" s="15"/>
      <c r="BM347" s="15"/>
      <c r="BN347" s="15"/>
      <c r="BO347" s="15"/>
      <c r="BP347" s="15"/>
      <c r="BQ347" s="15"/>
      <c r="BR347" s="15"/>
      <c r="BS347" s="15"/>
      <c r="BT347" s="15"/>
      <c r="BU347" s="15"/>
      <c r="BV347" s="15"/>
      <c r="BW347" s="15"/>
      <c r="BX347" s="15"/>
      <c r="BZ347" s="5"/>
      <c r="CA347" s="5"/>
      <c r="CB347" s="5"/>
      <c r="CC347" s="5"/>
      <c r="CD347" s="5"/>
      <c r="CF347" s="55"/>
      <c r="CG347" s="55"/>
      <c r="CH347" s="55"/>
      <c r="CI347" s="55"/>
      <c r="CJ347" s="55"/>
      <c r="CL347" s="55"/>
      <c r="CM347" s="58"/>
      <c r="CN347" s="58"/>
      <c r="CO347" s="58"/>
      <c r="CP347" s="58"/>
      <c r="CQ347" s="58"/>
      <c r="CR347" s="5"/>
      <c r="CS347" s="5"/>
      <c r="CT347" s="5"/>
      <c r="CU347" s="5"/>
      <c r="CV347" s="5"/>
    </row>
    <row r="348" spans="1:100" x14ac:dyDescent="0.25">
      <c r="A348" s="174" t="str">
        <f t="shared" si="335"/>
        <v>NNNN</v>
      </c>
      <c r="B348" s="174" t="str">
        <f t="shared" si="336"/>
        <v>NNNN</v>
      </c>
      <c r="C348" s="29" t="str">
        <f t="shared" si="337"/>
        <v>NN</v>
      </c>
      <c r="D348" s="29" t="str">
        <f t="shared" si="338"/>
        <v>N</v>
      </c>
      <c r="E348" s="29" t="str">
        <f t="shared" si="312"/>
        <v>N</v>
      </c>
      <c r="F348" s="175" t="s">
        <v>5</v>
      </c>
      <c r="G348" s="175" t="s">
        <v>7</v>
      </c>
      <c r="H348" s="175" t="s">
        <v>8</v>
      </c>
      <c r="I348" s="176">
        <v>32</v>
      </c>
      <c r="J348" s="175" t="s">
        <v>5</v>
      </c>
      <c r="K348" s="175" t="s">
        <v>5</v>
      </c>
      <c r="L348" s="176">
        <v>3112</v>
      </c>
      <c r="M348" s="176">
        <v>1378</v>
      </c>
      <c r="N348" s="176">
        <v>2418</v>
      </c>
      <c r="O348" s="176">
        <v>2280</v>
      </c>
      <c r="P348" s="176">
        <v>2982</v>
      </c>
      <c r="Q348" s="1"/>
      <c r="R348"/>
      <c r="S348"/>
      <c r="T348"/>
      <c r="U348"/>
      <c r="V348"/>
      <c r="W348"/>
      <c r="X348" s="35"/>
      <c r="Y348" s="53"/>
      <c r="Z348" s="52"/>
      <c r="AA348" s="52"/>
      <c r="AB348" s="1"/>
      <c r="AC348" s="7"/>
      <c r="AD348" s="7"/>
      <c r="AE348" s="7"/>
      <c r="AF348" s="7"/>
      <c r="AG348" s="7"/>
      <c r="AI348" s="15"/>
      <c r="AJ348" s="15"/>
      <c r="AK348" s="15"/>
      <c r="AL348" s="15"/>
      <c r="AM348" s="15"/>
      <c r="AN348" s="15"/>
      <c r="AO348" s="15"/>
      <c r="AP348" s="15"/>
      <c r="AQ348" s="15"/>
      <c r="AR348" s="15"/>
      <c r="AS348" s="15"/>
      <c r="AT348" s="15"/>
      <c r="AU348" s="15"/>
      <c r="AV348" s="15"/>
      <c r="AW348" s="15"/>
      <c r="AX348" s="15"/>
      <c r="AY348" s="15"/>
      <c r="AZ348" s="15"/>
      <c r="BA348" s="15"/>
      <c r="BB348" s="15"/>
      <c r="BC348" s="15"/>
      <c r="BD348" s="15"/>
      <c r="BE348" s="15"/>
      <c r="BF348" s="15"/>
      <c r="BG348" s="15"/>
      <c r="BH348" s="15"/>
      <c r="BI348" s="15"/>
      <c r="BJ348" s="15"/>
      <c r="BK348" s="15"/>
      <c r="BL348" s="15"/>
      <c r="BM348" s="15"/>
      <c r="BN348" s="15"/>
      <c r="BO348" s="15"/>
      <c r="BP348" s="15"/>
      <c r="BQ348" s="15"/>
      <c r="BR348" s="15"/>
      <c r="BS348" s="15"/>
      <c r="BT348" s="15"/>
      <c r="BU348" s="15"/>
      <c r="BV348" s="15"/>
      <c r="BW348" s="15"/>
      <c r="BX348" s="15"/>
      <c r="BZ348" s="5"/>
      <c r="CA348" s="5"/>
      <c r="CB348" s="5"/>
      <c r="CC348" s="5"/>
      <c r="CD348" s="5"/>
      <c r="CF348" s="55"/>
      <c r="CG348" s="55"/>
      <c r="CH348" s="55"/>
      <c r="CI348" s="55"/>
      <c r="CJ348" s="55"/>
      <c r="CL348" s="55"/>
      <c r="CM348" s="58"/>
      <c r="CN348" s="58"/>
      <c r="CO348" s="58"/>
      <c r="CP348" s="58"/>
      <c r="CQ348" s="58"/>
      <c r="CR348" s="5"/>
      <c r="CS348" s="5"/>
      <c r="CT348" s="5"/>
      <c r="CU348" s="5"/>
      <c r="CV348" s="5"/>
    </row>
    <row r="349" spans="1:100" x14ac:dyDescent="0.25">
      <c r="A349" s="174" t="str">
        <f t="shared" si="335"/>
        <v>NNNN</v>
      </c>
      <c r="B349" s="174" t="str">
        <f t="shared" si="336"/>
        <v>NNNN</v>
      </c>
      <c r="C349" s="29" t="str">
        <f t="shared" si="337"/>
        <v>NN</v>
      </c>
      <c r="D349" s="29" t="str">
        <f t="shared" si="338"/>
        <v>N</v>
      </c>
      <c r="E349" s="29" t="str">
        <f t="shared" si="312"/>
        <v>N</v>
      </c>
      <c r="F349" s="175" t="s">
        <v>5</v>
      </c>
      <c r="G349" s="175" t="s">
        <v>7</v>
      </c>
      <c r="H349" s="175" t="s">
        <v>8</v>
      </c>
      <c r="I349" s="176">
        <v>33</v>
      </c>
      <c r="J349" s="175" t="s">
        <v>5</v>
      </c>
      <c r="K349" s="175" t="s">
        <v>5</v>
      </c>
      <c r="L349" s="176">
        <v>3073</v>
      </c>
      <c r="M349" s="176">
        <v>1360</v>
      </c>
      <c r="N349" s="176">
        <v>2399</v>
      </c>
      <c r="O349" s="176">
        <v>2227</v>
      </c>
      <c r="P349" s="176">
        <v>2973</v>
      </c>
      <c r="Q349" s="1"/>
      <c r="R349"/>
      <c r="S349"/>
      <c r="T349"/>
      <c r="U349"/>
      <c r="V349"/>
      <c r="W349"/>
      <c r="X349" s="35"/>
      <c r="Y349" s="53"/>
      <c r="Z349" s="52"/>
      <c r="AA349" s="52"/>
      <c r="AB349" s="1"/>
      <c r="AC349" s="7"/>
      <c r="AD349" s="7"/>
      <c r="AE349" s="7"/>
      <c r="AF349" s="7"/>
      <c r="AG349" s="7"/>
      <c r="AI349" s="15"/>
      <c r="AJ349" s="15"/>
      <c r="AK349" s="15"/>
      <c r="AL349" s="15"/>
      <c r="AM349" s="15"/>
      <c r="AN349" s="15"/>
      <c r="AO349" s="15"/>
      <c r="AP349" s="15"/>
      <c r="AQ349" s="15"/>
      <c r="AR349" s="15"/>
      <c r="AS349" s="15"/>
      <c r="AT349" s="15"/>
      <c r="AU349" s="15"/>
      <c r="AV349" s="15"/>
      <c r="AW349" s="15"/>
      <c r="AX349" s="15"/>
      <c r="AY349" s="15"/>
      <c r="AZ349" s="15"/>
      <c r="BA349" s="15"/>
      <c r="BB349" s="15"/>
      <c r="BC349" s="15"/>
      <c r="BD349" s="15"/>
      <c r="BE349" s="15"/>
      <c r="BF349" s="15"/>
      <c r="BG349" s="15"/>
      <c r="BH349" s="15"/>
      <c r="BI349" s="15"/>
      <c r="BJ349" s="15"/>
      <c r="BK349" s="15"/>
      <c r="BL349" s="15"/>
      <c r="BM349" s="15"/>
      <c r="BN349" s="15"/>
      <c r="BO349" s="15"/>
      <c r="BP349" s="15"/>
      <c r="BQ349" s="15"/>
      <c r="BR349" s="15"/>
      <c r="BS349" s="15"/>
      <c r="BT349" s="15"/>
      <c r="BU349" s="15"/>
      <c r="BV349" s="15"/>
      <c r="BW349" s="15"/>
      <c r="BX349" s="15"/>
      <c r="BZ349" s="5"/>
      <c r="CA349" s="5"/>
      <c r="CB349" s="5"/>
      <c r="CC349" s="5"/>
      <c r="CD349" s="5"/>
      <c r="CF349" s="55"/>
      <c r="CG349" s="55"/>
      <c r="CH349" s="55"/>
      <c r="CI349" s="55"/>
      <c r="CJ349" s="55"/>
      <c r="CL349" s="55"/>
      <c r="CM349" s="58"/>
      <c r="CN349" s="58"/>
      <c r="CO349" s="58"/>
      <c r="CP349" s="58"/>
      <c r="CQ349" s="58"/>
      <c r="CR349" s="5"/>
      <c r="CS349" s="5"/>
      <c r="CT349" s="5"/>
      <c r="CU349" s="5"/>
      <c r="CV349" s="5"/>
    </row>
    <row r="350" spans="1:100" x14ac:dyDescent="0.25">
      <c r="A350" s="174" t="str">
        <f t="shared" si="335"/>
        <v>NNNN</v>
      </c>
      <c r="B350" s="174" t="str">
        <f t="shared" si="336"/>
        <v>NNNN</v>
      </c>
      <c r="C350" s="29" t="str">
        <f t="shared" si="337"/>
        <v>NN</v>
      </c>
      <c r="D350" s="29" t="str">
        <f t="shared" si="338"/>
        <v>N</v>
      </c>
      <c r="E350" s="29" t="str">
        <f t="shared" si="312"/>
        <v>N</v>
      </c>
      <c r="F350" s="175" t="s">
        <v>5</v>
      </c>
      <c r="G350" s="175" t="s">
        <v>7</v>
      </c>
      <c r="H350" s="175" t="s">
        <v>8</v>
      </c>
      <c r="I350" s="176">
        <v>34</v>
      </c>
      <c r="J350" s="175" t="s">
        <v>5</v>
      </c>
      <c r="K350" s="175" t="s">
        <v>5</v>
      </c>
      <c r="L350" s="176">
        <v>3207</v>
      </c>
      <c r="M350" s="176">
        <v>1514</v>
      </c>
      <c r="N350" s="176">
        <v>2563</v>
      </c>
      <c r="O350" s="176">
        <v>2393</v>
      </c>
      <c r="P350" s="176">
        <v>3091</v>
      </c>
      <c r="Q350" s="1"/>
      <c r="R350"/>
      <c r="S350"/>
      <c r="T350"/>
      <c r="U350"/>
      <c r="V350"/>
      <c r="W350"/>
      <c r="X350" s="35"/>
      <c r="Y350" s="53"/>
      <c r="Z350" s="52"/>
      <c r="AA350" s="52"/>
      <c r="AB350" s="1"/>
      <c r="AC350" s="7"/>
      <c r="AD350" s="7"/>
      <c r="AE350" s="7"/>
      <c r="AF350" s="7"/>
      <c r="AG350" s="7"/>
      <c r="AI350" s="15"/>
      <c r="AJ350" s="15"/>
      <c r="AK350" s="15"/>
      <c r="AL350" s="15"/>
      <c r="AM350" s="15"/>
      <c r="AN350" s="15"/>
      <c r="AO350" s="15"/>
      <c r="AP350" s="15"/>
      <c r="AQ350" s="15"/>
      <c r="AR350" s="15"/>
      <c r="AS350" s="15"/>
      <c r="AT350" s="15"/>
      <c r="AU350" s="15"/>
      <c r="AV350" s="15"/>
      <c r="AW350" s="15"/>
      <c r="AX350" s="15"/>
      <c r="AY350" s="15"/>
      <c r="AZ350" s="15"/>
      <c r="BA350" s="15"/>
      <c r="BB350" s="15"/>
      <c r="BC350" s="15"/>
      <c r="BD350" s="15"/>
      <c r="BE350" s="15"/>
      <c r="BF350" s="15"/>
      <c r="BG350" s="15"/>
      <c r="BH350" s="15"/>
      <c r="BI350" s="15"/>
      <c r="BJ350" s="15"/>
      <c r="BK350" s="15"/>
      <c r="BL350" s="15"/>
      <c r="BM350" s="15"/>
      <c r="BN350" s="15"/>
      <c r="BO350" s="15"/>
      <c r="BP350" s="15"/>
      <c r="BQ350" s="15"/>
      <c r="BR350" s="15"/>
      <c r="BS350" s="15"/>
      <c r="BT350" s="15"/>
      <c r="BU350" s="15"/>
      <c r="BV350" s="15"/>
      <c r="BW350" s="15"/>
      <c r="BX350" s="15"/>
      <c r="BZ350" s="5"/>
      <c r="CA350" s="5"/>
      <c r="CB350" s="5"/>
      <c r="CC350" s="5"/>
      <c r="CD350" s="5"/>
      <c r="CF350" s="55"/>
      <c r="CG350" s="55"/>
      <c r="CH350" s="55"/>
      <c r="CI350" s="55"/>
      <c r="CJ350" s="55"/>
      <c r="CL350" s="55"/>
      <c r="CM350" s="58"/>
      <c r="CN350" s="58"/>
      <c r="CO350" s="58"/>
      <c r="CP350" s="58"/>
      <c r="CQ350" s="58"/>
      <c r="CR350" s="5"/>
      <c r="CS350" s="5"/>
      <c r="CT350" s="5"/>
      <c r="CU350" s="5"/>
      <c r="CV350" s="5"/>
    </row>
    <row r="351" spans="1:100" x14ac:dyDescent="0.25">
      <c r="A351" s="174" t="str">
        <f t="shared" si="335"/>
        <v>NNNN</v>
      </c>
      <c r="B351" s="174" t="str">
        <f t="shared" si="336"/>
        <v>NNNN</v>
      </c>
      <c r="C351" s="29" t="str">
        <f t="shared" si="337"/>
        <v>NN</v>
      </c>
      <c r="D351" s="29" t="str">
        <f t="shared" si="338"/>
        <v>N</v>
      </c>
      <c r="E351" s="29" t="str">
        <f t="shared" si="312"/>
        <v>N</v>
      </c>
      <c r="F351" s="175" t="s">
        <v>5</v>
      </c>
      <c r="G351" s="175" t="s">
        <v>7</v>
      </c>
      <c r="H351" s="175" t="s">
        <v>8</v>
      </c>
      <c r="I351" s="176">
        <v>35</v>
      </c>
      <c r="J351" s="175" t="s">
        <v>5</v>
      </c>
      <c r="K351" s="175" t="s">
        <v>5</v>
      </c>
      <c r="L351" s="176">
        <v>3279</v>
      </c>
      <c r="M351" s="176">
        <v>1496</v>
      </c>
      <c r="N351" s="176">
        <v>2541</v>
      </c>
      <c r="O351" s="176">
        <v>2370</v>
      </c>
      <c r="P351" s="176">
        <v>3157</v>
      </c>
      <c r="Q351" s="1"/>
      <c r="R351"/>
      <c r="S351"/>
      <c r="T351"/>
      <c r="U351"/>
      <c r="V351"/>
      <c r="W351"/>
      <c r="X351" s="35"/>
      <c r="Y351" s="53"/>
      <c r="Z351" s="52"/>
      <c r="AA351" s="52"/>
      <c r="AB351" s="1"/>
      <c r="AC351" s="7"/>
      <c r="AD351" s="7"/>
      <c r="AE351" s="7"/>
      <c r="AF351" s="7"/>
      <c r="AG351" s="7"/>
      <c r="AI351" s="15"/>
      <c r="AJ351" s="15"/>
      <c r="AK351" s="15"/>
      <c r="AL351" s="15"/>
      <c r="AM351" s="15"/>
      <c r="AN351" s="15"/>
      <c r="AO351" s="15"/>
      <c r="AP351" s="15"/>
      <c r="AQ351" s="15"/>
      <c r="AR351" s="15"/>
      <c r="AS351" s="15"/>
      <c r="AT351" s="15"/>
      <c r="AU351" s="15"/>
      <c r="AV351" s="15"/>
      <c r="AW351" s="15"/>
      <c r="AX351" s="15"/>
      <c r="AY351" s="15"/>
      <c r="AZ351" s="15"/>
      <c r="BA351" s="15"/>
      <c r="BB351" s="15"/>
      <c r="BC351" s="15"/>
      <c r="BD351" s="15"/>
      <c r="BE351" s="15"/>
      <c r="BF351" s="15"/>
      <c r="BG351" s="15"/>
      <c r="BH351" s="15"/>
      <c r="BI351" s="15"/>
      <c r="BJ351" s="15"/>
      <c r="BK351" s="15"/>
      <c r="BL351" s="15"/>
      <c r="BM351" s="15"/>
      <c r="BN351" s="15"/>
      <c r="BO351" s="15"/>
      <c r="BP351" s="15"/>
      <c r="BQ351" s="15"/>
      <c r="BR351" s="15"/>
      <c r="BS351" s="15"/>
      <c r="BT351" s="15"/>
      <c r="BU351" s="15"/>
      <c r="BV351" s="15"/>
      <c r="BW351" s="15"/>
      <c r="BX351" s="15"/>
      <c r="BZ351" s="5"/>
      <c r="CA351" s="5"/>
      <c r="CB351" s="5"/>
      <c r="CC351" s="5"/>
      <c r="CD351" s="5"/>
      <c r="CF351" s="55"/>
      <c r="CG351" s="55"/>
      <c r="CH351" s="55"/>
      <c r="CI351" s="55"/>
      <c r="CJ351" s="55"/>
      <c r="CL351" s="55"/>
      <c r="CM351" s="58"/>
      <c r="CN351" s="58"/>
      <c r="CO351" s="58"/>
      <c r="CP351" s="58"/>
      <c r="CQ351" s="58"/>
      <c r="CR351" s="5"/>
      <c r="CS351" s="5"/>
      <c r="CT351" s="5"/>
      <c r="CU351" s="5"/>
      <c r="CV351" s="5"/>
    </row>
    <row r="352" spans="1:100" x14ac:dyDescent="0.25">
      <c r="A352" s="174" t="str">
        <f t="shared" si="335"/>
        <v>NNNN</v>
      </c>
      <c r="B352" s="174" t="str">
        <f t="shared" si="336"/>
        <v>NNNN</v>
      </c>
      <c r="C352" s="29" t="str">
        <f t="shared" si="337"/>
        <v>NN</v>
      </c>
      <c r="D352" s="29" t="str">
        <f t="shared" si="338"/>
        <v>N</v>
      </c>
      <c r="E352" s="29" t="str">
        <f t="shared" si="312"/>
        <v>N</v>
      </c>
      <c r="F352" s="175" t="s">
        <v>5</v>
      </c>
      <c r="G352" s="175" t="s">
        <v>7</v>
      </c>
      <c r="H352" s="175" t="s">
        <v>8</v>
      </c>
      <c r="I352" s="176">
        <v>36</v>
      </c>
      <c r="J352" s="175" t="s">
        <v>5</v>
      </c>
      <c r="K352" s="175" t="s">
        <v>5</v>
      </c>
      <c r="L352" s="176">
        <v>3441</v>
      </c>
      <c r="M352" s="176">
        <v>1634</v>
      </c>
      <c r="N352" s="176">
        <v>2673</v>
      </c>
      <c r="O352" s="176">
        <v>2485</v>
      </c>
      <c r="P352" s="176">
        <v>3331</v>
      </c>
      <c r="Q352" s="1"/>
      <c r="R352"/>
      <c r="S352"/>
      <c r="T352"/>
      <c r="U352"/>
      <c r="V352"/>
      <c r="W352"/>
      <c r="X352" s="35"/>
      <c r="Y352" s="53"/>
      <c r="Z352" s="52"/>
      <c r="AA352" s="52"/>
      <c r="AB352" s="1"/>
      <c r="AC352" s="7"/>
      <c r="AD352" s="7"/>
      <c r="AE352" s="7"/>
      <c r="AF352" s="7"/>
      <c r="AG352" s="7"/>
      <c r="AI352" s="15"/>
      <c r="AJ352" s="15"/>
      <c r="AK352" s="15"/>
      <c r="AL352" s="15"/>
      <c r="AM352" s="15"/>
      <c r="AN352" s="15"/>
      <c r="AO352" s="15"/>
      <c r="AP352" s="15"/>
      <c r="AQ352" s="15"/>
      <c r="AR352" s="15"/>
      <c r="AS352" s="15"/>
      <c r="AT352" s="15"/>
      <c r="AU352" s="15"/>
      <c r="AV352" s="15"/>
      <c r="AW352" s="15"/>
      <c r="AX352" s="15"/>
      <c r="AY352" s="15"/>
      <c r="AZ352" s="15"/>
      <c r="BA352" s="15"/>
      <c r="BB352" s="15"/>
      <c r="BC352" s="15"/>
      <c r="BD352" s="15"/>
      <c r="BE352" s="15"/>
      <c r="BF352" s="15"/>
      <c r="BG352" s="15"/>
      <c r="BH352" s="15"/>
      <c r="BI352" s="15"/>
      <c r="BJ352" s="15"/>
      <c r="BK352" s="15"/>
      <c r="BL352" s="15"/>
      <c r="BM352" s="15"/>
      <c r="BN352" s="15"/>
      <c r="BO352" s="15"/>
      <c r="BP352" s="15"/>
      <c r="BQ352" s="15"/>
      <c r="BR352" s="15"/>
      <c r="BS352" s="15"/>
      <c r="BT352" s="15"/>
      <c r="BU352" s="15"/>
      <c r="BV352" s="15"/>
      <c r="BW352" s="15"/>
      <c r="BX352" s="15"/>
      <c r="BZ352" s="5"/>
      <c r="CA352" s="5"/>
      <c r="CB352" s="5"/>
      <c r="CC352" s="5"/>
      <c r="CD352" s="5"/>
      <c r="CF352" s="55"/>
      <c r="CG352" s="55"/>
      <c r="CH352" s="55"/>
      <c r="CI352" s="55"/>
      <c r="CJ352" s="55"/>
      <c r="CL352" s="55"/>
      <c r="CM352" s="58"/>
      <c r="CN352" s="58"/>
      <c r="CO352" s="58"/>
      <c r="CP352" s="58"/>
      <c r="CQ352" s="58"/>
      <c r="CR352" s="5"/>
      <c r="CS352" s="5"/>
      <c r="CT352" s="5"/>
      <c r="CU352" s="5"/>
      <c r="CV352" s="5"/>
    </row>
    <row r="353" spans="1:100" x14ac:dyDescent="0.25">
      <c r="A353" s="174" t="str">
        <f t="shared" si="335"/>
        <v>NNNN</v>
      </c>
      <c r="B353" s="174" t="str">
        <f t="shared" si="336"/>
        <v>NNNN</v>
      </c>
      <c r="C353" s="29" t="str">
        <f t="shared" si="337"/>
        <v>NN</v>
      </c>
      <c r="D353" s="29" t="str">
        <f t="shared" si="338"/>
        <v>N</v>
      </c>
      <c r="E353" s="29" t="str">
        <f t="shared" si="312"/>
        <v>N</v>
      </c>
      <c r="F353" s="175" t="s">
        <v>5</v>
      </c>
      <c r="G353" s="175" t="s">
        <v>7</v>
      </c>
      <c r="H353" s="175" t="s">
        <v>8</v>
      </c>
      <c r="I353" s="176">
        <v>37</v>
      </c>
      <c r="J353" s="175" t="s">
        <v>5</v>
      </c>
      <c r="K353" s="175" t="s">
        <v>5</v>
      </c>
      <c r="L353" s="176">
        <v>3666</v>
      </c>
      <c r="M353" s="176">
        <v>1746</v>
      </c>
      <c r="N353" s="176">
        <v>2813</v>
      </c>
      <c r="O353" s="176">
        <v>2642</v>
      </c>
      <c r="P353" s="176">
        <v>3516</v>
      </c>
      <c r="Q353" s="1"/>
      <c r="R353"/>
      <c r="S353"/>
      <c r="T353"/>
      <c r="U353"/>
      <c r="V353"/>
      <c r="W353"/>
      <c r="X353" s="35"/>
      <c r="Y353" s="53"/>
      <c r="Z353" s="52"/>
      <c r="AA353" s="52"/>
      <c r="AB353" s="1"/>
      <c r="AC353" s="7"/>
      <c r="AD353" s="7"/>
      <c r="AE353" s="7"/>
      <c r="AF353" s="7"/>
      <c r="AG353" s="7"/>
      <c r="AI353" s="15"/>
      <c r="AJ353" s="15"/>
      <c r="AK353" s="15"/>
      <c r="AL353" s="15"/>
      <c r="AM353" s="15"/>
      <c r="AN353" s="15"/>
      <c r="AO353" s="15"/>
      <c r="AP353" s="15"/>
      <c r="AQ353" s="15"/>
      <c r="AR353" s="15"/>
      <c r="AS353" s="15"/>
      <c r="AT353" s="15"/>
      <c r="AU353" s="15"/>
      <c r="AV353" s="15"/>
      <c r="AW353" s="15"/>
      <c r="AX353" s="15"/>
      <c r="AY353" s="15"/>
      <c r="AZ353" s="15"/>
      <c r="BA353" s="15"/>
      <c r="BB353" s="15"/>
      <c r="BC353" s="15"/>
      <c r="BD353" s="15"/>
      <c r="BE353" s="15"/>
      <c r="BF353" s="15"/>
      <c r="BG353" s="15"/>
      <c r="BH353" s="15"/>
      <c r="BI353" s="15"/>
      <c r="BJ353" s="15"/>
      <c r="BK353" s="15"/>
      <c r="BL353" s="15"/>
      <c r="BM353" s="15"/>
      <c r="BN353" s="15"/>
      <c r="BO353" s="15"/>
      <c r="BP353" s="15"/>
      <c r="BQ353" s="15"/>
      <c r="BR353" s="15"/>
      <c r="BS353" s="15"/>
      <c r="BT353" s="15"/>
      <c r="BU353" s="15"/>
      <c r="BV353" s="15"/>
      <c r="BW353" s="15"/>
      <c r="BX353" s="15"/>
      <c r="BZ353" s="5"/>
      <c r="CA353" s="5"/>
      <c r="CB353" s="5"/>
      <c r="CC353" s="5"/>
      <c r="CD353" s="5"/>
      <c r="CF353" s="55"/>
      <c r="CG353" s="55"/>
      <c r="CH353" s="55"/>
      <c r="CI353" s="55"/>
      <c r="CJ353" s="55"/>
      <c r="CL353" s="55"/>
      <c r="CM353" s="58"/>
      <c r="CN353" s="58"/>
      <c r="CO353" s="58"/>
      <c r="CP353" s="58"/>
      <c r="CQ353" s="58"/>
      <c r="CR353" s="5"/>
      <c r="CS353" s="5"/>
      <c r="CT353" s="5"/>
      <c r="CU353" s="5"/>
      <c r="CV353" s="5"/>
    </row>
    <row r="354" spans="1:100" x14ac:dyDescent="0.25">
      <c r="A354" s="174" t="str">
        <f t="shared" si="335"/>
        <v>NNNN</v>
      </c>
      <c r="B354" s="174" t="str">
        <f t="shared" si="336"/>
        <v>NNNN</v>
      </c>
      <c r="C354" s="29" t="str">
        <f t="shared" si="337"/>
        <v>NN</v>
      </c>
      <c r="D354" s="29" t="str">
        <f t="shared" si="338"/>
        <v>N</v>
      </c>
      <c r="E354" s="29" t="str">
        <f t="shared" si="312"/>
        <v>N</v>
      </c>
      <c r="F354" s="175" t="s">
        <v>5</v>
      </c>
      <c r="G354" s="175" t="s">
        <v>7</v>
      </c>
      <c r="H354" s="175" t="s">
        <v>8</v>
      </c>
      <c r="I354" s="176">
        <v>38</v>
      </c>
      <c r="J354" s="175" t="s">
        <v>5</v>
      </c>
      <c r="K354" s="175" t="s">
        <v>5</v>
      </c>
      <c r="L354" s="176">
        <v>3711</v>
      </c>
      <c r="M354" s="176">
        <v>1747</v>
      </c>
      <c r="N354" s="176">
        <v>2876</v>
      </c>
      <c r="O354" s="176">
        <v>2630</v>
      </c>
      <c r="P354" s="176">
        <v>3593</v>
      </c>
      <c r="Q354" s="1"/>
      <c r="R354"/>
      <c r="S354"/>
      <c r="T354"/>
      <c r="U354"/>
      <c r="V354"/>
      <c r="W354"/>
      <c r="X354" s="35"/>
      <c r="Y354" s="53"/>
      <c r="Z354" s="52"/>
      <c r="AA354" s="52"/>
      <c r="AB354" s="1"/>
      <c r="AC354" s="7"/>
      <c r="AD354" s="7"/>
      <c r="AE354" s="7"/>
      <c r="AF354" s="7"/>
      <c r="AG354" s="7"/>
      <c r="AI354" s="15"/>
      <c r="AJ354" s="15"/>
      <c r="AK354" s="15"/>
      <c r="AL354" s="15"/>
      <c r="AM354" s="15"/>
      <c r="AN354" s="15"/>
      <c r="AO354" s="15"/>
      <c r="AP354" s="15"/>
      <c r="AQ354" s="15"/>
      <c r="AR354" s="15"/>
      <c r="AS354" s="15"/>
      <c r="AT354" s="15"/>
      <c r="AU354" s="15"/>
      <c r="AV354" s="15"/>
      <c r="AW354" s="15"/>
      <c r="AX354" s="15"/>
      <c r="AY354" s="15"/>
      <c r="AZ354" s="15"/>
      <c r="BA354" s="15"/>
      <c r="BB354" s="15"/>
      <c r="BC354" s="15"/>
      <c r="BD354" s="15"/>
      <c r="BE354" s="15"/>
      <c r="BF354" s="15"/>
      <c r="BG354" s="15"/>
      <c r="BH354" s="15"/>
      <c r="BI354" s="15"/>
      <c r="BJ354" s="15"/>
      <c r="BK354" s="15"/>
      <c r="BL354" s="15"/>
      <c r="BM354" s="15"/>
      <c r="BN354" s="15"/>
      <c r="BO354" s="15"/>
      <c r="BP354" s="15"/>
      <c r="BQ354" s="15"/>
      <c r="BR354" s="15"/>
      <c r="BS354" s="15"/>
      <c r="BT354" s="15"/>
      <c r="BU354" s="15"/>
      <c r="BV354" s="15"/>
      <c r="BW354" s="15"/>
      <c r="BX354" s="15"/>
      <c r="BZ354" s="5"/>
      <c r="CA354" s="5"/>
      <c r="CB354" s="5"/>
      <c r="CC354" s="5"/>
      <c r="CD354" s="5"/>
      <c r="CF354" s="55"/>
      <c r="CG354" s="55"/>
      <c r="CH354" s="55"/>
      <c r="CI354" s="55"/>
      <c r="CJ354" s="55"/>
      <c r="CL354" s="55"/>
      <c r="CM354" s="58"/>
      <c r="CN354" s="58"/>
      <c r="CO354" s="58"/>
      <c r="CP354" s="58"/>
      <c r="CQ354" s="58"/>
      <c r="CR354" s="5"/>
      <c r="CS354" s="5"/>
      <c r="CT354" s="5"/>
      <c r="CU354" s="5"/>
      <c r="CV354" s="5"/>
    </row>
    <row r="355" spans="1:100" x14ac:dyDescent="0.25">
      <c r="A355" s="174" t="str">
        <f t="shared" si="335"/>
        <v>NNNN</v>
      </c>
      <c r="B355" s="174" t="str">
        <f t="shared" si="336"/>
        <v>NNNN</v>
      </c>
      <c r="C355" s="29" t="str">
        <f t="shared" si="337"/>
        <v>NN</v>
      </c>
      <c r="D355" s="29" t="str">
        <f t="shared" si="338"/>
        <v>N</v>
      </c>
      <c r="E355" s="29" t="str">
        <f t="shared" si="312"/>
        <v>N</v>
      </c>
      <c r="F355" s="175" t="s">
        <v>5</v>
      </c>
      <c r="G355" s="175" t="s">
        <v>7</v>
      </c>
      <c r="H355" s="175" t="s">
        <v>8</v>
      </c>
      <c r="I355" s="176">
        <v>39</v>
      </c>
      <c r="J355" s="175" t="s">
        <v>5</v>
      </c>
      <c r="K355" s="175" t="s">
        <v>5</v>
      </c>
      <c r="L355" s="176">
        <v>3612</v>
      </c>
      <c r="M355" s="176">
        <v>1758</v>
      </c>
      <c r="N355" s="176">
        <v>2806</v>
      </c>
      <c r="O355" s="176">
        <v>2573</v>
      </c>
      <c r="P355" s="176">
        <v>3506</v>
      </c>
      <c r="Q355" s="1"/>
      <c r="R355"/>
      <c r="S355"/>
      <c r="T355"/>
      <c r="U355"/>
      <c r="V355"/>
      <c r="W355"/>
      <c r="X355" s="35"/>
      <c r="Y355" s="53"/>
      <c r="Z355" s="52"/>
      <c r="AA355" s="52"/>
      <c r="AB355" s="1"/>
      <c r="AC355" s="7"/>
      <c r="AD355" s="7"/>
      <c r="AE355" s="7"/>
      <c r="AF355" s="7"/>
      <c r="AG355" s="7"/>
      <c r="AI355" s="15"/>
      <c r="AJ355" s="15"/>
      <c r="AK355" s="15"/>
      <c r="AL355" s="15"/>
      <c r="AM355" s="15"/>
      <c r="AN355" s="15"/>
      <c r="AO355" s="15"/>
      <c r="AP355" s="15"/>
      <c r="AQ355" s="15"/>
      <c r="AR355" s="15"/>
      <c r="AS355" s="15"/>
      <c r="AT355" s="15"/>
      <c r="AU355" s="15"/>
      <c r="AV355" s="15"/>
      <c r="AW355" s="15"/>
      <c r="AX355" s="15"/>
      <c r="AY355" s="15"/>
      <c r="AZ355" s="15"/>
      <c r="BA355" s="15"/>
      <c r="BB355" s="15"/>
      <c r="BC355" s="15"/>
      <c r="BD355" s="15"/>
      <c r="BE355" s="15"/>
      <c r="BF355" s="15"/>
      <c r="BG355" s="15"/>
      <c r="BH355" s="15"/>
      <c r="BI355" s="15"/>
      <c r="BJ355" s="15"/>
      <c r="BK355" s="15"/>
      <c r="BL355" s="15"/>
      <c r="BM355" s="15"/>
      <c r="BN355" s="15"/>
      <c r="BO355" s="15"/>
      <c r="BP355" s="15"/>
      <c r="BQ355" s="15"/>
      <c r="BR355" s="15"/>
      <c r="BS355" s="15"/>
      <c r="BT355" s="15"/>
      <c r="BU355" s="15"/>
      <c r="BV355" s="15"/>
      <c r="BW355" s="15"/>
      <c r="BX355" s="15"/>
      <c r="BZ355" s="5"/>
      <c r="CA355" s="5"/>
      <c r="CB355" s="5"/>
      <c r="CC355" s="5"/>
      <c r="CD355" s="5"/>
      <c r="CF355" s="55"/>
      <c r="CG355" s="55"/>
      <c r="CH355" s="55"/>
      <c r="CI355" s="55"/>
      <c r="CJ355" s="55"/>
      <c r="CL355" s="55"/>
      <c r="CM355" s="58"/>
      <c r="CN355" s="58"/>
      <c r="CO355" s="58"/>
      <c r="CP355" s="58"/>
      <c r="CQ355" s="58"/>
      <c r="CR355" s="5"/>
      <c r="CS355" s="5"/>
      <c r="CT355" s="5"/>
      <c r="CU355" s="5"/>
      <c r="CV355" s="5"/>
    </row>
    <row r="356" spans="1:100" x14ac:dyDescent="0.25">
      <c r="A356" s="174" t="str">
        <f t="shared" si="335"/>
        <v>NNNN</v>
      </c>
      <c r="B356" s="174" t="str">
        <f t="shared" si="336"/>
        <v>NNNN</v>
      </c>
      <c r="C356" s="29" t="str">
        <f t="shared" si="337"/>
        <v>NN</v>
      </c>
      <c r="D356" s="29" t="str">
        <f t="shared" si="338"/>
        <v>N</v>
      </c>
      <c r="E356" s="29" t="str">
        <f t="shared" si="312"/>
        <v>N</v>
      </c>
      <c r="F356" s="175" t="s">
        <v>5</v>
      </c>
      <c r="G356" s="175" t="s">
        <v>7</v>
      </c>
      <c r="H356" s="175" t="s">
        <v>8</v>
      </c>
      <c r="I356" s="176">
        <v>40</v>
      </c>
      <c r="J356" s="175" t="s">
        <v>5</v>
      </c>
      <c r="K356" s="175" t="s">
        <v>5</v>
      </c>
      <c r="L356" s="176">
        <v>3661</v>
      </c>
      <c r="M356" s="176">
        <v>1851</v>
      </c>
      <c r="N356" s="176">
        <v>2933</v>
      </c>
      <c r="O356" s="176">
        <v>2648</v>
      </c>
      <c r="P356" s="176">
        <v>3542</v>
      </c>
      <c r="Q356" s="1"/>
      <c r="R356"/>
      <c r="S356"/>
      <c r="T356"/>
      <c r="U356"/>
      <c r="V356"/>
      <c r="W356"/>
      <c r="X356" s="35"/>
      <c r="Y356" s="53"/>
      <c r="Z356" s="52"/>
      <c r="AA356" s="52"/>
      <c r="AB356" s="1"/>
      <c r="AC356" s="7"/>
      <c r="AD356" s="7"/>
      <c r="AE356" s="7"/>
      <c r="AF356" s="7"/>
      <c r="AG356" s="7"/>
      <c r="AI356" s="15"/>
      <c r="AJ356" s="15"/>
      <c r="AK356" s="15"/>
      <c r="AL356" s="15"/>
      <c r="AM356" s="15"/>
      <c r="AN356" s="15"/>
      <c r="AO356" s="15"/>
      <c r="AP356" s="15"/>
      <c r="AQ356" s="15"/>
      <c r="AR356" s="15"/>
      <c r="AS356" s="15"/>
      <c r="AT356" s="15"/>
      <c r="AU356" s="15"/>
      <c r="AV356" s="15"/>
      <c r="AW356" s="15"/>
      <c r="AX356" s="15"/>
      <c r="AY356" s="15"/>
      <c r="AZ356" s="15"/>
      <c r="BA356" s="15"/>
      <c r="BB356" s="15"/>
      <c r="BC356" s="15"/>
      <c r="BD356" s="15"/>
      <c r="BE356" s="15"/>
      <c r="BF356" s="15"/>
      <c r="BG356" s="15"/>
      <c r="BH356" s="15"/>
      <c r="BI356" s="15"/>
      <c r="BJ356" s="15"/>
      <c r="BK356" s="15"/>
      <c r="BL356" s="15"/>
      <c r="BM356" s="15"/>
      <c r="BN356" s="15"/>
      <c r="BO356" s="15"/>
      <c r="BP356" s="15"/>
      <c r="BQ356" s="15"/>
      <c r="BR356" s="15"/>
      <c r="BS356" s="15"/>
      <c r="BT356" s="15"/>
      <c r="BU356" s="15"/>
      <c r="BV356" s="15"/>
      <c r="BW356" s="15"/>
      <c r="BX356" s="15"/>
      <c r="BZ356" s="5"/>
      <c r="CA356" s="5"/>
      <c r="CB356" s="5"/>
      <c r="CC356" s="5"/>
      <c r="CD356" s="5"/>
      <c r="CF356" s="55"/>
      <c r="CG356" s="55"/>
      <c r="CH356" s="55"/>
      <c r="CI356" s="55"/>
      <c r="CJ356" s="55"/>
      <c r="CL356" s="55"/>
      <c r="CM356" s="58"/>
      <c r="CN356" s="58"/>
      <c r="CO356" s="58"/>
      <c r="CP356" s="58"/>
      <c r="CQ356" s="58"/>
      <c r="CR356" s="5"/>
      <c r="CS356" s="5"/>
      <c r="CT356" s="5"/>
      <c r="CU356" s="5"/>
      <c r="CV356" s="5"/>
    </row>
    <row r="357" spans="1:100" x14ac:dyDescent="0.25">
      <c r="A357" s="174" t="str">
        <f t="shared" si="335"/>
        <v>NNNN</v>
      </c>
      <c r="B357" s="174" t="str">
        <f t="shared" si="336"/>
        <v>NNNN</v>
      </c>
      <c r="C357" s="29" t="str">
        <f t="shared" si="337"/>
        <v>NN</v>
      </c>
      <c r="D357" s="29" t="str">
        <f t="shared" si="338"/>
        <v>N</v>
      </c>
      <c r="E357" s="29" t="str">
        <f t="shared" si="312"/>
        <v>N</v>
      </c>
      <c r="F357" s="175" t="s">
        <v>5</v>
      </c>
      <c r="G357" s="175" t="s">
        <v>7</v>
      </c>
      <c r="H357" s="175" t="s">
        <v>8</v>
      </c>
      <c r="I357" s="176">
        <v>40</v>
      </c>
      <c r="J357" s="175" t="s">
        <v>9</v>
      </c>
      <c r="K357" s="175" t="s">
        <v>9</v>
      </c>
      <c r="L357" s="176">
        <v>1</v>
      </c>
      <c r="M357" s="176">
        <v>1</v>
      </c>
      <c r="N357" s="176">
        <v>1</v>
      </c>
      <c r="O357" s="176">
        <v>1</v>
      </c>
      <c r="P357" s="176">
        <v>1</v>
      </c>
      <c r="Q357" s="1"/>
      <c r="R357"/>
      <c r="S357"/>
      <c r="T357"/>
      <c r="U357"/>
      <c r="V357"/>
      <c r="W357"/>
      <c r="X357" s="35"/>
      <c r="Y357" s="53"/>
      <c r="Z357" s="52"/>
      <c r="AA357" s="52"/>
      <c r="AB357" s="1"/>
      <c r="AC357" s="7"/>
      <c r="AD357" s="7"/>
      <c r="AE357" s="7"/>
      <c r="AF357" s="7"/>
      <c r="AG357" s="7"/>
      <c r="AI357" s="15"/>
      <c r="AJ357" s="15"/>
      <c r="AK357" s="15"/>
      <c r="AL357" s="15"/>
      <c r="AM357" s="15"/>
      <c r="AN357" s="15"/>
      <c r="AO357" s="15"/>
      <c r="AP357" s="15"/>
      <c r="AQ357" s="15"/>
      <c r="AR357" s="15"/>
      <c r="AS357" s="15"/>
      <c r="AT357" s="15"/>
      <c r="AU357" s="15"/>
      <c r="AV357" s="15"/>
      <c r="AW357" s="15"/>
      <c r="AX357" s="15"/>
      <c r="AY357" s="15"/>
      <c r="AZ357" s="15"/>
      <c r="BA357" s="15"/>
      <c r="BB357" s="15"/>
      <c r="BC357" s="15"/>
      <c r="BD357" s="15"/>
      <c r="BE357" s="15"/>
      <c r="BF357" s="15"/>
      <c r="BG357" s="15"/>
      <c r="BH357" s="15"/>
      <c r="BI357" s="15"/>
      <c r="BJ357" s="15"/>
      <c r="BK357" s="15"/>
      <c r="BL357" s="15"/>
      <c r="BM357" s="15"/>
      <c r="BN357" s="15"/>
      <c r="BO357" s="15"/>
      <c r="BP357" s="15"/>
      <c r="BQ357" s="15"/>
      <c r="BR357" s="15"/>
      <c r="BS357" s="15"/>
      <c r="BT357" s="15"/>
      <c r="BU357" s="15"/>
      <c r="BV357" s="15"/>
      <c r="BW357" s="15"/>
      <c r="BX357" s="15"/>
      <c r="BZ357" s="5"/>
      <c r="CA357" s="5"/>
      <c r="CB357" s="5"/>
      <c r="CC357" s="5"/>
      <c r="CD357" s="5"/>
      <c r="CF357" s="55"/>
      <c r="CG357" s="55"/>
      <c r="CH357" s="55"/>
      <c r="CI357" s="55"/>
      <c r="CJ357" s="55"/>
      <c r="CL357" s="55"/>
      <c r="CM357" s="58"/>
      <c r="CN357" s="58"/>
      <c r="CO357" s="58"/>
      <c r="CP357" s="58"/>
      <c r="CQ357" s="58"/>
      <c r="CR357" s="5"/>
      <c r="CS357" s="5"/>
      <c r="CT357" s="5"/>
      <c r="CU357" s="5"/>
      <c r="CV357" s="5"/>
    </row>
    <row r="358" spans="1:100" x14ac:dyDescent="0.25">
      <c r="A358" s="174" t="str">
        <f t="shared" si="335"/>
        <v>NNNN</v>
      </c>
      <c r="B358" s="174" t="str">
        <f t="shared" si="336"/>
        <v>NNNN</v>
      </c>
      <c r="C358" s="29" t="str">
        <f t="shared" si="337"/>
        <v>NN</v>
      </c>
      <c r="D358" s="29" t="str">
        <f t="shared" si="338"/>
        <v>N</v>
      </c>
      <c r="E358" s="29" t="str">
        <f t="shared" si="312"/>
        <v>N</v>
      </c>
      <c r="F358" s="175" t="s">
        <v>5</v>
      </c>
      <c r="G358" s="175" t="s">
        <v>7</v>
      </c>
      <c r="H358" s="175" t="s">
        <v>8</v>
      </c>
      <c r="I358" s="176">
        <v>41</v>
      </c>
      <c r="J358" s="175" t="s">
        <v>5</v>
      </c>
      <c r="K358" s="175" t="s">
        <v>5</v>
      </c>
      <c r="L358" s="176">
        <v>3577</v>
      </c>
      <c r="M358" s="176">
        <v>1774</v>
      </c>
      <c r="N358" s="176">
        <v>2749</v>
      </c>
      <c r="O358" s="176">
        <v>2504</v>
      </c>
      <c r="P358" s="176">
        <v>3434</v>
      </c>
      <c r="Q358" s="1"/>
      <c r="R358"/>
      <c r="S358"/>
      <c r="T358"/>
      <c r="U358"/>
      <c r="V358"/>
      <c r="W358"/>
      <c r="X358" s="35"/>
      <c r="Y358" s="53"/>
      <c r="Z358" s="52"/>
      <c r="AA358" s="52"/>
      <c r="AB358" s="1"/>
      <c r="AC358" s="7"/>
      <c r="AD358" s="7"/>
      <c r="AE358" s="7"/>
      <c r="AF358" s="7"/>
      <c r="AG358" s="7"/>
      <c r="AI358" s="15"/>
      <c r="AJ358" s="15"/>
      <c r="AK358" s="15"/>
      <c r="AL358" s="15"/>
      <c r="AM358" s="15"/>
      <c r="AN358" s="15"/>
      <c r="AO358" s="15"/>
      <c r="AP358" s="15"/>
      <c r="AQ358" s="15"/>
      <c r="AR358" s="15"/>
      <c r="AS358" s="15"/>
      <c r="AT358" s="15"/>
      <c r="AU358" s="15"/>
      <c r="AV358" s="15"/>
      <c r="AW358" s="15"/>
      <c r="AX358" s="15"/>
      <c r="AY358" s="15"/>
      <c r="AZ358" s="15"/>
      <c r="BA358" s="15"/>
      <c r="BB358" s="15"/>
      <c r="BC358" s="15"/>
      <c r="BD358" s="15"/>
      <c r="BE358" s="15"/>
      <c r="BF358" s="15"/>
      <c r="BG358" s="15"/>
      <c r="BH358" s="15"/>
      <c r="BI358" s="15"/>
      <c r="BJ358" s="15"/>
      <c r="BK358" s="15"/>
      <c r="BL358" s="15"/>
      <c r="BM358" s="15"/>
      <c r="BN358" s="15"/>
      <c r="BO358" s="15"/>
      <c r="BP358" s="15"/>
      <c r="BQ358" s="15"/>
      <c r="BR358" s="15"/>
      <c r="BS358" s="15"/>
      <c r="BT358" s="15"/>
      <c r="BU358" s="15"/>
      <c r="BV358" s="15"/>
      <c r="BW358" s="15"/>
      <c r="BX358" s="15"/>
      <c r="BZ358" s="5"/>
      <c r="CA358" s="5"/>
      <c r="CB358" s="5"/>
      <c r="CC358" s="5"/>
      <c r="CD358" s="5"/>
      <c r="CF358" s="55"/>
      <c r="CG358" s="55"/>
      <c r="CH358" s="55"/>
      <c r="CI358" s="55"/>
      <c r="CJ358" s="55"/>
      <c r="CL358" s="55"/>
      <c r="CM358" s="58"/>
      <c r="CN358" s="58"/>
      <c r="CO358" s="58"/>
      <c r="CP358" s="58"/>
      <c r="CQ358" s="58"/>
      <c r="CR358" s="5"/>
      <c r="CS358" s="5"/>
      <c r="CT358" s="5"/>
      <c r="CU358" s="5"/>
      <c r="CV358" s="5"/>
    </row>
    <row r="359" spans="1:100" x14ac:dyDescent="0.25">
      <c r="A359" s="174" t="str">
        <f t="shared" si="335"/>
        <v>NNNN</v>
      </c>
      <c r="B359" s="174" t="str">
        <f t="shared" si="336"/>
        <v>NNNN</v>
      </c>
      <c r="C359" s="29" t="str">
        <f t="shared" si="337"/>
        <v>NN</v>
      </c>
      <c r="D359" s="29" t="str">
        <f t="shared" si="338"/>
        <v>N</v>
      </c>
      <c r="E359" s="29" t="str">
        <f t="shared" si="312"/>
        <v>N</v>
      </c>
      <c r="F359" s="175" t="s">
        <v>5</v>
      </c>
      <c r="G359" s="175" t="s">
        <v>7</v>
      </c>
      <c r="H359" s="175" t="s">
        <v>8</v>
      </c>
      <c r="I359" s="176">
        <v>42</v>
      </c>
      <c r="J359" s="175" t="s">
        <v>5</v>
      </c>
      <c r="K359" s="175" t="s">
        <v>5</v>
      </c>
      <c r="L359" s="176">
        <v>3513</v>
      </c>
      <c r="M359" s="176">
        <v>1812</v>
      </c>
      <c r="N359" s="176">
        <v>2721</v>
      </c>
      <c r="O359" s="176">
        <v>2459</v>
      </c>
      <c r="P359" s="176">
        <v>3388</v>
      </c>
      <c r="Q359" s="1"/>
      <c r="R359"/>
      <c r="S359"/>
      <c r="T359"/>
      <c r="U359"/>
      <c r="V359"/>
      <c r="W359"/>
      <c r="X359" s="35"/>
      <c r="Y359" s="53"/>
      <c r="Z359" s="52"/>
      <c r="AA359" s="52"/>
      <c r="AB359" s="1"/>
      <c r="AC359" s="7"/>
      <c r="AD359" s="7"/>
      <c r="AE359" s="7"/>
      <c r="AF359" s="7"/>
      <c r="AG359" s="7"/>
      <c r="AI359" s="15"/>
      <c r="AJ359" s="15"/>
      <c r="AK359" s="15"/>
      <c r="AL359" s="15"/>
      <c r="AM359" s="15"/>
      <c r="AN359" s="15"/>
      <c r="AO359" s="15"/>
      <c r="AP359" s="15"/>
      <c r="AQ359" s="15"/>
      <c r="AR359" s="15"/>
      <c r="AS359" s="15"/>
      <c r="AT359" s="15"/>
      <c r="AU359" s="15"/>
      <c r="AV359" s="15"/>
      <c r="AW359" s="15"/>
      <c r="AX359" s="15"/>
      <c r="AY359" s="15"/>
      <c r="AZ359" s="15"/>
      <c r="BA359" s="15"/>
      <c r="BB359" s="15"/>
      <c r="BC359" s="15"/>
      <c r="BD359" s="15"/>
      <c r="BE359" s="15"/>
      <c r="BF359" s="15"/>
      <c r="BG359" s="15"/>
      <c r="BH359" s="15"/>
      <c r="BI359" s="15"/>
      <c r="BJ359" s="15"/>
      <c r="BK359" s="15"/>
      <c r="BL359" s="15"/>
      <c r="BM359" s="15"/>
      <c r="BN359" s="15"/>
      <c r="BO359" s="15"/>
      <c r="BP359" s="15"/>
      <c r="BQ359" s="15"/>
      <c r="BR359" s="15"/>
      <c r="BS359" s="15"/>
      <c r="BT359" s="15"/>
      <c r="BU359" s="15"/>
      <c r="BV359" s="15"/>
      <c r="BW359" s="15"/>
      <c r="BX359" s="15"/>
      <c r="BZ359" s="5"/>
      <c r="CA359" s="5"/>
      <c r="CB359" s="5"/>
      <c r="CC359" s="5"/>
      <c r="CD359" s="5"/>
      <c r="CF359" s="55"/>
      <c r="CG359" s="55"/>
      <c r="CH359" s="55"/>
      <c r="CI359" s="55"/>
      <c r="CJ359" s="55"/>
      <c r="CL359" s="55"/>
      <c r="CM359" s="58"/>
      <c r="CN359" s="58"/>
      <c r="CO359" s="58"/>
      <c r="CP359" s="58"/>
      <c r="CQ359" s="58"/>
      <c r="CR359" s="5"/>
      <c r="CS359" s="5"/>
      <c r="CT359" s="5"/>
      <c r="CU359" s="5"/>
      <c r="CV359" s="5"/>
    </row>
    <row r="360" spans="1:100" x14ac:dyDescent="0.25">
      <c r="A360" s="174" t="str">
        <f t="shared" si="335"/>
        <v>NNNN</v>
      </c>
      <c r="B360" s="174" t="str">
        <f t="shared" si="336"/>
        <v>NNNN</v>
      </c>
      <c r="C360" s="29" t="str">
        <f t="shared" si="337"/>
        <v>NN</v>
      </c>
      <c r="D360" s="29" t="str">
        <f t="shared" si="338"/>
        <v>N</v>
      </c>
      <c r="E360" s="29" t="str">
        <f t="shared" si="312"/>
        <v>N</v>
      </c>
      <c r="F360" s="175" t="s">
        <v>5</v>
      </c>
      <c r="G360" s="175" t="s">
        <v>7</v>
      </c>
      <c r="H360" s="175" t="s">
        <v>8</v>
      </c>
      <c r="I360" s="176">
        <v>43</v>
      </c>
      <c r="J360" s="175" t="s">
        <v>5</v>
      </c>
      <c r="K360" s="175" t="s">
        <v>5</v>
      </c>
      <c r="L360" s="176">
        <v>3270</v>
      </c>
      <c r="M360" s="176">
        <v>1777</v>
      </c>
      <c r="N360" s="176">
        <v>2574</v>
      </c>
      <c r="O360" s="176">
        <v>2303</v>
      </c>
      <c r="P360" s="176">
        <v>3165</v>
      </c>
      <c r="Q360" s="1"/>
      <c r="R360"/>
      <c r="S360"/>
      <c r="T360"/>
      <c r="U360"/>
      <c r="V360"/>
      <c r="W360"/>
      <c r="X360" s="35"/>
      <c r="Y360" s="53"/>
      <c r="Z360" s="52"/>
      <c r="AA360" s="52"/>
      <c r="AB360" s="1"/>
      <c r="AC360" s="7"/>
      <c r="AD360" s="7"/>
      <c r="AE360" s="7"/>
      <c r="AF360" s="7"/>
      <c r="AG360" s="7"/>
      <c r="AI360" s="15"/>
      <c r="AJ360" s="15"/>
      <c r="AK360" s="15"/>
      <c r="AL360" s="15"/>
      <c r="AM360" s="15"/>
      <c r="AN360" s="15"/>
      <c r="AO360" s="15"/>
      <c r="AP360" s="15"/>
      <c r="AQ360" s="15"/>
      <c r="AR360" s="15"/>
      <c r="AS360" s="15"/>
      <c r="AT360" s="15"/>
      <c r="AU360" s="15"/>
      <c r="AV360" s="15"/>
      <c r="AW360" s="15"/>
      <c r="AX360" s="15"/>
      <c r="AY360" s="15"/>
      <c r="AZ360" s="15"/>
      <c r="BA360" s="15"/>
      <c r="BB360" s="15"/>
      <c r="BC360" s="15"/>
      <c r="BD360" s="15"/>
      <c r="BE360" s="15"/>
      <c r="BF360" s="15"/>
      <c r="BG360" s="15"/>
      <c r="BH360" s="15"/>
      <c r="BI360" s="15"/>
      <c r="BJ360" s="15"/>
      <c r="BK360" s="15"/>
      <c r="BL360" s="15"/>
      <c r="BM360" s="15"/>
      <c r="BN360" s="15"/>
      <c r="BO360" s="15"/>
      <c r="BP360" s="15"/>
      <c r="BQ360" s="15"/>
      <c r="BR360" s="15"/>
      <c r="BS360" s="15"/>
      <c r="BT360" s="15"/>
      <c r="BU360" s="15"/>
      <c r="BV360" s="15"/>
      <c r="BW360" s="15"/>
      <c r="BX360" s="15"/>
      <c r="BZ360" s="5"/>
      <c r="CA360" s="5"/>
      <c r="CB360" s="5"/>
      <c r="CC360" s="5"/>
      <c r="CD360" s="5"/>
      <c r="CF360" s="55"/>
      <c r="CG360" s="55"/>
      <c r="CH360" s="55"/>
      <c r="CI360" s="55"/>
      <c r="CJ360" s="55"/>
      <c r="CL360" s="55"/>
      <c r="CM360" s="58"/>
      <c r="CN360" s="58"/>
      <c r="CO360" s="58"/>
      <c r="CP360" s="58"/>
      <c r="CQ360" s="58"/>
      <c r="CR360" s="5"/>
      <c r="CS360" s="5"/>
      <c r="CT360" s="5"/>
      <c r="CU360" s="5"/>
      <c r="CV360" s="5"/>
    </row>
    <row r="361" spans="1:100" x14ac:dyDescent="0.25">
      <c r="A361" s="174" t="str">
        <f t="shared" si="335"/>
        <v>NNNN</v>
      </c>
      <c r="B361" s="174" t="str">
        <f t="shared" si="336"/>
        <v>NNNN</v>
      </c>
      <c r="C361" s="29" t="str">
        <f t="shared" si="337"/>
        <v>NN</v>
      </c>
      <c r="D361" s="29" t="str">
        <f t="shared" si="338"/>
        <v>N</v>
      </c>
      <c r="E361" s="29" t="str">
        <f t="shared" si="312"/>
        <v>N</v>
      </c>
      <c r="F361" s="175" t="s">
        <v>5</v>
      </c>
      <c r="G361" s="175" t="s">
        <v>7</v>
      </c>
      <c r="H361" s="175" t="s">
        <v>8</v>
      </c>
      <c r="I361" s="176">
        <v>44</v>
      </c>
      <c r="J361" s="175" t="s">
        <v>5</v>
      </c>
      <c r="K361" s="175" t="s">
        <v>5</v>
      </c>
      <c r="L361" s="176">
        <v>3169</v>
      </c>
      <c r="M361" s="176">
        <v>1784</v>
      </c>
      <c r="N361" s="176">
        <v>2519</v>
      </c>
      <c r="O361" s="176">
        <v>2253</v>
      </c>
      <c r="P361" s="176">
        <v>3062</v>
      </c>
      <c r="Q361" s="1"/>
      <c r="R361"/>
      <c r="S361"/>
      <c r="T361"/>
      <c r="U361"/>
      <c r="V361"/>
      <c r="W361"/>
      <c r="X361" s="35"/>
      <c r="Y361" s="53"/>
      <c r="Z361" s="52"/>
      <c r="AA361" s="52"/>
      <c r="AB361" s="1"/>
      <c r="AC361" s="7"/>
      <c r="AD361" s="7"/>
      <c r="AE361" s="7"/>
      <c r="AF361" s="7"/>
      <c r="AG361" s="7"/>
      <c r="AI361" s="15"/>
      <c r="AJ361" s="15"/>
      <c r="AK361" s="15"/>
      <c r="AL361" s="15"/>
      <c r="AM361" s="15"/>
      <c r="AN361" s="15"/>
      <c r="AO361" s="15"/>
      <c r="AP361" s="15"/>
      <c r="AQ361" s="15"/>
      <c r="AR361" s="15"/>
      <c r="AS361" s="15"/>
      <c r="AT361" s="15"/>
      <c r="AU361" s="15"/>
      <c r="AV361" s="15"/>
      <c r="AW361" s="15"/>
      <c r="AX361" s="15"/>
      <c r="AY361" s="15"/>
      <c r="AZ361" s="15"/>
      <c r="BA361" s="15"/>
      <c r="BB361" s="15"/>
      <c r="BC361" s="15"/>
      <c r="BD361" s="15"/>
      <c r="BE361" s="15"/>
      <c r="BF361" s="15"/>
      <c r="BG361" s="15"/>
      <c r="BH361" s="15"/>
      <c r="BI361" s="15"/>
      <c r="BJ361" s="15"/>
      <c r="BK361" s="15"/>
      <c r="BL361" s="15"/>
      <c r="BM361" s="15"/>
      <c r="BN361" s="15"/>
      <c r="BO361" s="15"/>
      <c r="BP361" s="15"/>
      <c r="BQ361" s="15"/>
      <c r="BR361" s="15"/>
      <c r="BS361" s="15"/>
      <c r="BT361" s="15"/>
      <c r="BU361" s="15"/>
      <c r="BV361" s="15"/>
      <c r="BW361" s="15"/>
      <c r="BX361" s="15"/>
      <c r="BZ361" s="5"/>
      <c r="CA361" s="5"/>
      <c r="CB361" s="5"/>
      <c r="CC361" s="5"/>
      <c r="CD361" s="5"/>
      <c r="CF361" s="55"/>
      <c r="CG361" s="55"/>
      <c r="CH361" s="55"/>
      <c r="CI361" s="55"/>
      <c r="CJ361" s="55"/>
      <c r="CL361" s="55"/>
      <c r="CM361" s="58"/>
      <c r="CN361" s="58"/>
      <c r="CO361" s="58"/>
      <c r="CP361" s="58"/>
      <c r="CQ361" s="58"/>
      <c r="CR361" s="5"/>
      <c r="CS361" s="5"/>
      <c r="CT361" s="5"/>
      <c r="CU361" s="5"/>
      <c r="CV361" s="5"/>
    </row>
    <row r="362" spans="1:100" x14ac:dyDescent="0.25">
      <c r="A362" s="174" t="str">
        <f t="shared" si="335"/>
        <v>NNNN</v>
      </c>
      <c r="B362" s="174" t="str">
        <f t="shared" si="336"/>
        <v>NNNN</v>
      </c>
      <c r="C362" s="29" t="str">
        <f t="shared" si="337"/>
        <v>NN</v>
      </c>
      <c r="D362" s="29" t="str">
        <f t="shared" si="338"/>
        <v>N</v>
      </c>
      <c r="E362" s="29" t="str">
        <f t="shared" si="312"/>
        <v>N</v>
      </c>
      <c r="F362" s="175" t="s">
        <v>5</v>
      </c>
      <c r="G362" s="175" t="s">
        <v>7</v>
      </c>
      <c r="H362" s="175" t="s">
        <v>8</v>
      </c>
      <c r="I362" s="176">
        <v>45</v>
      </c>
      <c r="J362" s="175" t="s">
        <v>5</v>
      </c>
      <c r="K362" s="175" t="s">
        <v>5</v>
      </c>
      <c r="L362" s="176">
        <v>2956</v>
      </c>
      <c r="M362" s="176">
        <v>1617</v>
      </c>
      <c r="N362" s="176">
        <v>2298</v>
      </c>
      <c r="O362" s="176">
        <v>2069</v>
      </c>
      <c r="P362" s="176">
        <v>2870</v>
      </c>
      <c r="Q362" s="1"/>
      <c r="R362"/>
      <c r="S362"/>
      <c r="T362"/>
      <c r="U362"/>
      <c r="V362"/>
      <c r="W362"/>
      <c r="X362" s="35"/>
      <c r="Y362" s="53"/>
      <c r="Z362" s="52"/>
      <c r="AA362" s="52"/>
      <c r="AB362" s="1"/>
      <c r="AC362" s="7"/>
      <c r="AD362" s="7"/>
      <c r="AE362" s="7"/>
      <c r="AF362" s="7"/>
      <c r="AG362" s="7"/>
      <c r="AI362" s="15"/>
      <c r="AJ362" s="15"/>
      <c r="AK362" s="15"/>
      <c r="AL362" s="15"/>
      <c r="AM362" s="15"/>
      <c r="AN362" s="15"/>
      <c r="AO362" s="15"/>
      <c r="AP362" s="15"/>
      <c r="AQ362" s="15"/>
      <c r="AR362" s="15"/>
      <c r="AS362" s="15"/>
      <c r="AT362" s="15"/>
      <c r="AU362" s="15"/>
      <c r="AV362" s="15"/>
      <c r="AW362" s="15"/>
      <c r="AX362" s="15"/>
      <c r="AY362" s="15"/>
      <c r="AZ362" s="15"/>
      <c r="BA362" s="15"/>
      <c r="BB362" s="15"/>
      <c r="BC362" s="15"/>
      <c r="BD362" s="15"/>
      <c r="BE362" s="15"/>
      <c r="BF362" s="15"/>
      <c r="BG362" s="15"/>
      <c r="BH362" s="15"/>
      <c r="BI362" s="15"/>
      <c r="BJ362" s="15"/>
      <c r="BK362" s="15"/>
      <c r="BL362" s="15"/>
      <c r="BM362" s="15"/>
      <c r="BN362" s="15"/>
      <c r="BO362" s="15"/>
      <c r="BP362" s="15"/>
      <c r="BQ362" s="15"/>
      <c r="BR362" s="15"/>
      <c r="BS362" s="15"/>
      <c r="BT362" s="15"/>
      <c r="BU362" s="15"/>
      <c r="BV362" s="15"/>
      <c r="BW362" s="15"/>
      <c r="BX362" s="15"/>
      <c r="BZ362" s="5"/>
      <c r="CA362" s="5"/>
      <c r="CB362" s="5"/>
      <c r="CC362" s="5"/>
      <c r="CD362" s="5"/>
      <c r="CF362" s="55"/>
      <c r="CG362" s="55"/>
      <c r="CH362" s="55"/>
      <c r="CI362" s="55"/>
      <c r="CJ362" s="55"/>
      <c r="CL362" s="55"/>
      <c r="CM362" s="58"/>
      <c r="CN362" s="58"/>
      <c r="CO362" s="58"/>
      <c r="CP362" s="58"/>
      <c r="CQ362" s="58"/>
      <c r="CR362" s="5"/>
      <c r="CS362" s="5"/>
      <c r="CT362" s="5"/>
      <c r="CU362" s="5"/>
      <c r="CV362" s="5"/>
    </row>
    <row r="363" spans="1:100" x14ac:dyDescent="0.25">
      <c r="A363" s="174" t="str">
        <f t="shared" si="335"/>
        <v>NNNN</v>
      </c>
      <c r="B363" s="174" t="str">
        <f t="shared" si="336"/>
        <v>NNNN</v>
      </c>
      <c r="C363" s="29" t="str">
        <f t="shared" si="337"/>
        <v>NN</v>
      </c>
      <c r="D363" s="29" t="str">
        <f t="shared" si="338"/>
        <v>N</v>
      </c>
      <c r="E363" s="29" t="str">
        <f t="shared" si="312"/>
        <v>N</v>
      </c>
      <c r="F363" s="175" t="s">
        <v>5</v>
      </c>
      <c r="G363" s="175" t="s">
        <v>7</v>
      </c>
      <c r="H363" s="175" t="s">
        <v>8</v>
      </c>
      <c r="I363" s="176">
        <v>46</v>
      </c>
      <c r="J363" s="175" t="s">
        <v>5</v>
      </c>
      <c r="K363" s="175" t="s">
        <v>5</v>
      </c>
      <c r="L363" s="176">
        <v>2830</v>
      </c>
      <c r="M363" s="176">
        <v>1571</v>
      </c>
      <c r="N363" s="176">
        <v>2166</v>
      </c>
      <c r="O363" s="176">
        <v>1908</v>
      </c>
      <c r="P363" s="176">
        <v>2739</v>
      </c>
      <c r="Q363" s="1"/>
      <c r="R363"/>
      <c r="S363"/>
      <c r="T363"/>
      <c r="U363"/>
      <c r="V363"/>
      <c r="W363"/>
      <c r="X363" s="35"/>
      <c r="Y363" s="53"/>
      <c r="Z363" s="52"/>
      <c r="AA363" s="52"/>
      <c r="AB363" s="1"/>
      <c r="AC363" s="7"/>
      <c r="AD363" s="7"/>
      <c r="AE363" s="7"/>
      <c r="AF363" s="7"/>
      <c r="AG363" s="7"/>
      <c r="AI363" s="15"/>
      <c r="AJ363" s="15"/>
      <c r="AK363" s="15"/>
      <c r="AL363" s="15"/>
      <c r="AM363" s="15"/>
      <c r="AN363" s="15"/>
      <c r="AO363" s="15"/>
      <c r="AP363" s="15"/>
      <c r="AQ363" s="15"/>
      <c r="AR363" s="15"/>
      <c r="AS363" s="15"/>
      <c r="AT363" s="15"/>
      <c r="AU363" s="15"/>
      <c r="AV363" s="15"/>
      <c r="AW363" s="15"/>
      <c r="AX363" s="15"/>
      <c r="AY363" s="15"/>
      <c r="AZ363" s="15"/>
      <c r="BA363" s="15"/>
      <c r="BB363" s="15"/>
      <c r="BC363" s="15"/>
      <c r="BD363" s="15"/>
      <c r="BE363" s="15"/>
      <c r="BF363" s="15"/>
      <c r="BG363" s="15"/>
      <c r="BH363" s="15"/>
      <c r="BI363" s="15"/>
      <c r="BJ363" s="15"/>
      <c r="BK363" s="15"/>
      <c r="BL363" s="15"/>
      <c r="BM363" s="15"/>
      <c r="BN363" s="15"/>
      <c r="BO363" s="15"/>
      <c r="BP363" s="15"/>
      <c r="BQ363" s="15"/>
      <c r="BR363" s="15"/>
      <c r="BS363" s="15"/>
      <c r="BT363" s="15"/>
      <c r="BU363" s="15"/>
      <c r="BV363" s="15"/>
      <c r="BW363" s="15"/>
      <c r="BX363" s="15"/>
      <c r="BZ363" s="5"/>
      <c r="CA363" s="5"/>
      <c r="CB363" s="5"/>
      <c r="CC363" s="5"/>
      <c r="CD363" s="5"/>
      <c r="CF363" s="55"/>
      <c r="CG363" s="55"/>
      <c r="CH363" s="55"/>
      <c r="CI363" s="55"/>
      <c r="CJ363" s="55"/>
      <c r="CL363" s="55"/>
      <c r="CM363" s="58"/>
      <c r="CN363" s="58"/>
      <c r="CO363" s="58"/>
      <c r="CP363" s="58"/>
      <c r="CQ363" s="58"/>
      <c r="CR363" s="5"/>
      <c r="CS363" s="5"/>
      <c r="CT363" s="5"/>
      <c r="CU363" s="5"/>
      <c r="CV363" s="5"/>
    </row>
    <row r="364" spans="1:100" x14ac:dyDescent="0.25">
      <c r="A364" s="174" t="str">
        <f t="shared" si="335"/>
        <v>NNNN</v>
      </c>
      <c r="B364" s="174" t="str">
        <f t="shared" si="336"/>
        <v>NNNN</v>
      </c>
      <c r="C364" s="29" t="str">
        <f t="shared" si="337"/>
        <v>NN</v>
      </c>
      <c r="D364" s="29" t="str">
        <f t="shared" si="338"/>
        <v>N</v>
      </c>
      <c r="E364" s="29" t="str">
        <f t="shared" si="312"/>
        <v>N</v>
      </c>
      <c r="F364" s="175" t="s">
        <v>5</v>
      </c>
      <c r="G364" s="175" t="s">
        <v>7</v>
      </c>
      <c r="H364" s="175" t="s">
        <v>8</v>
      </c>
      <c r="I364" s="176">
        <v>47</v>
      </c>
      <c r="J364" s="175" t="s">
        <v>5</v>
      </c>
      <c r="K364" s="175" t="s">
        <v>5</v>
      </c>
      <c r="L364" s="176">
        <v>2649</v>
      </c>
      <c r="M364" s="176">
        <v>1494</v>
      </c>
      <c r="N364" s="176">
        <v>2075</v>
      </c>
      <c r="O364" s="176">
        <v>1845</v>
      </c>
      <c r="P364" s="176">
        <v>2548</v>
      </c>
      <c r="Q364" s="1"/>
      <c r="R364"/>
      <c r="S364"/>
      <c r="T364"/>
      <c r="U364"/>
      <c r="V364"/>
      <c r="W364"/>
      <c r="X364" s="35"/>
      <c r="Y364" s="53"/>
      <c r="Z364" s="52"/>
      <c r="AA364" s="52"/>
      <c r="AB364" s="1"/>
      <c r="AC364" s="7"/>
      <c r="AD364" s="7"/>
      <c r="AE364" s="7"/>
      <c r="AF364" s="7"/>
      <c r="AG364" s="7"/>
      <c r="AI364" s="15"/>
      <c r="AJ364" s="15"/>
      <c r="AK364" s="15"/>
      <c r="AL364" s="15"/>
      <c r="AM364" s="15"/>
      <c r="AN364" s="15"/>
      <c r="AO364" s="15"/>
      <c r="AP364" s="15"/>
      <c r="AQ364" s="15"/>
      <c r="AR364" s="15"/>
      <c r="AS364" s="15"/>
      <c r="AT364" s="15"/>
      <c r="AU364" s="15"/>
      <c r="AV364" s="15"/>
      <c r="AW364" s="15"/>
      <c r="AX364" s="15"/>
      <c r="AY364" s="15"/>
      <c r="AZ364" s="15"/>
      <c r="BA364" s="15"/>
      <c r="BB364" s="15"/>
      <c r="BC364" s="15"/>
      <c r="BD364" s="15"/>
      <c r="BE364" s="15"/>
      <c r="BF364" s="15"/>
      <c r="BG364" s="15"/>
      <c r="BH364" s="15"/>
      <c r="BI364" s="15"/>
      <c r="BJ364" s="15"/>
      <c r="BK364" s="15"/>
      <c r="BL364" s="15"/>
      <c r="BM364" s="15"/>
      <c r="BN364" s="15"/>
      <c r="BO364" s="15"/>
      <c r="BP364" s="15"/>
      <c r="BQ364" s="15"/>
      <c r="BR364" s="15"/>
      <c r="BS364" s="15"/>
      <c r="BT364" s="15"/>
      <c r="BU364" s="15"/>
      <c r="BV364" s="15"/>
      <c r="BW364" s="15"/>
      <c r="BX364" s="15"/>
      <c r="BZ364" s="5"/>
      <c r="CA364" s="5"/>
      <c r="CB364" s="5"/>
      <c r="CC364" s="5"/>
      <c r="CD364" s="5"/>
      <c r="CF364" s="55"/>
      <c r="CG364" s="55"/>
      <c r="CH364" s="55"/>
      <c r="CI364" s="55"/>
      <c r="CJ364" s="55"/>
      <c r="CL364" s="55"/>
      <c r="CM364" s="58"/>
      <c r="CN364" s="58"/>
      <c r="CO364" s="58"/>
      <c r="CP364" s="58"/>
      <c r="CQ364" s="58"/>
      <c r="CR364" s="5"/>
      <c r="CS364" s="5"/>
      <c r="CT364" s="5"/>
      <c r="CU364" s="5"/>
      <c r="CV364" s="5"/>
    </row>
    <row r="365" spans="1:100" x14ac:dyDescent="0.25">
      <c r="A365" s="174" t="str">
        <f t="shared" si="335"/>
        <v>NNNN</v>
      </c>
      <c r="B365" s="174" t="str">
        <f t="shared" si="336"/>
        <v>NNNN</v>
      </c>
      <c r="C365" s="29" t="str">
        <f t="shared" si="337"/>
        <v>NN</v>
      </c>
      <c r="D365" s="29" t="str">
        <f t="shared" si="338"/>
        <v>N</v>
      </c>
      <c r="E365" s="29" t="str">
        <f t="shared" si="312"/>
        <v>N</v>
      </c>
      <c r="F365" s="175" t="s">
        <v>5</v>
      </c>
      <c r="G365" s="175" t="s">
        <v>7</v>
      </c>
      <c r="H365" s="175" t="s">
        <v>8</v>
      </c>
      <c r="I365" s="176">
        <v>48</v>
      </c>
      <c r="J365" s="175" t="s">
        <v>5</v>
      </c>
      <c r="K365" s="175" t="s">
        <v>5</v>
      </c>
      <c r="L365" s="176">
        <v>2384</v>
      </c>
      <c r="M365" s="176">
        <v>1391</v>
      </c>
      <c r="N365" s="176">
        <v>1880</v>
      </c>
      <c r="O365" s="176">
        <v>1671</v>
      </c>
      <c r="P365" s="176">
        <v>2282</v>
      </c>
      <c r="Q365" s="1"/>
      <c r="R365"/>
      <c r="S365"/>
      <c r="T365"/>
      <c r="U365"/>
      <c r="V365"/>
      <c r="W365"/>
      <c r="X365" s="35"/>
      <c r="Y365" s="53"/>
      <c r="Z365" s="52"/>
      <c r="AA365" s="52"/>
      <c r="AB365" s="1"/>
      <c r="AC365" s="7"/>
      <c r="AD365" s="7"/>
      <c r="AE365" s="7"/>
      <c r="AF365" s="7"/>
      <c r="AG365" s="7"/>
      <c r="AI365" s="15"/>
      <c r="AJ365" s="15"/>
      <c r="AK365" s="15"/>
      <c r="AL365" s="15"/>
      <c r="AM365" s="15"/>
      <c r="AN365" s="15"/>
      <c r="AO365" s="15"/>
      <c r="AP365" s="15"/>
      <c r="AQ365" s="15"/>
      <c r="AR365" s="15"/>
      <c r="AS365" s="15"/>
      <c r="AT365" s="15"/>
      <c r="AU365" s="15"/>
      <c r="AV365" s="15"/>
      <c r="AW365" s="15"/>
      <c r="AX365" s="15"/>
      <c r="AY365" s="15"/>
      <c r="AZ365" s="15"/>
      <c r="BA365" s="15"/>
      <c r="BB365" s="15"/>
      <c r="BC365" s="15"/>
      <c r="BD365" s="15"/>
      <c r="BE365" s="15"/>
      <c r="BF365" s="15"/>
      <c r="BG365" s="15"/>
      <c r="BH365" s="15"/>
      <c r="BI365" s="15"/>
      <c r="BJ365" s="15"/>
      <c r="BK365" s="15"/>
      <c r="BL365" s="15"/>
      <c r="BM365" s="15"/>
      <c r="BN365" s="15"/>
      <c r="BO365" s="15"/>
      <c r="BP365" s="15"/>
      <c r="BQ365" s="15"/>
      <c r="BR365" s="15"/>
      <c r="BS365" s="15"/>
      <c r="BT365" s="15"/>
      <c r="BU365" s="15"/>
      <c r="BV365" s="15"/>
      <c r="BW365" s="15"/>
      <c r="BX365" s="15"/>
      <c r="BZ365" s="5"/>
      <c r="CA365" s="5"/>
      <c r="CB365" s="5"/>
      <c r="CC365" s="5"/>
      <c r="CD365" s="5"/>
      <c r="CF365" s="55"/>
      <c r="CG365" s="55"/>
      <c r="CH365" s="55"/>
      <c r="CI365" s="55"/>
      <c r="CJ365" s="55"/>
      <c r="CL365" s="55"/>
      <c r="CM365" s="58"/>
      <c r="CN365" s="58"/>
      <c r="CO365" s="58"/>
      <c r="CP365" s="58"/>
      <c r="CQ365" s="58"/>
      <c r="CR365" s="5"/>
      <c r="CS365" s="5"/>
      <c r="CT365" s="5"/>
      <c r="CU365" s="5"/>
      <c r="CV365" s="5"/>
    </row>
    <row r="366" spans="1:100" x14ac:dyDescent="0.25">
      <c r="A366" s="174" t="str">
        <f t="shared" si="335"/>
        <v>NNNN</v>
      </c>
      <c r="B366" s="174" t="str">
        <f t="shared" si="336"/>
        <v>NNNN</v>
      </c>
      <c r="C366" s="29" t="str">
        <f t="shared" si="337"/>
        <v>NN</v>
      </c>
      <c r="D366" s="29" t="str">
        <f t="shared" si="338"/>
        <v>N</v>
      </c>
      <c r="E366" s="29" t="str">
        <f t="shared" si="312"/>
        <v>N</v>
      </c>
      <c r="F366" s="175" t="s">
        <v>5</v>
      </c>
      <c r="G366" s="175" t="s">
        <v>7</v>
      </c>
      <c r="H366" s="175" t="s">
        <v>8</v>
      </c>
      <c r="I366" s="176">
        <v>49</v>
      </c>
      <c r="J366" s="175" t="s">
        <v>5</v>
      </c>
      <c r="K366" s="175" t="s">
        <v>5</v>
      </c>
      <c r="L366" s="176">
        <v>2260</v>
      </c>
      <c r="M366" s="176">
        <v>1296</v>
      </c>
      <c r="N366" s="176">
        <v>1793</v>
      </c>
      <c r="O366" s="176">
        <v>1578</v>
      </c>
      <c r="P366" s="176">
        <v>2193</v>
      </c>
      <c r="Q366" s="1"/>
      <c r="R366"/>
      <c r="S366"/>
      <c r="T366"/>
      <c r="U366"/>
      <c r="V366"/>
      <c r="W366"/>
      <c r="X366" s="35"/>
      <c r="Y366" s="53"/>
      <c r="Z366" s="52"/>
      <c r="AA366" s="52"/>
      <c r="AB366" s="1"/>
      <c r="AC366" s="7"/>
      <c r="AD366" s="7"/>
      <c r="AE366" s="7"/>
      <c r="AF366" s="7"/>
      <c r="AG366" s="7"/>
      <c r="AI366" s="15"/>
      <c r="AJ366" s="15"/>
      <c r="AK366" s="15"/>
      <c r="AL366" s="15"/>
      <c r="AM366" s="15"/>
      <c r="AN366" s="15"/>
      <c r="AO366" s="15"/>
      <c r="AP366" s="15"/>
      <c r="AQ366" s="15"/>
      <c r="AR366" s="15"/>
      <c r="AS366" s="15"/>
      <c r="AT366" s="15"/>
      <c r="AU366" s="15"/>
      <c r="AV366" s="15"/>
      <c r="AW366" s="15"/>
      <c r="AX366" s="15"/>
      <c r="AY366" s="15"/>
      <c r="AZ366" s="15"/>
      <c r="BA366" s="15"/>
      <c r="BB366" s="15"/>
      <c r="BC366" s="15"/>
      <c r="BD366" s="15"/>
      <c r="BE366" s="15"/>
      <c r="BF366" s="15"/>
      <c r="BG366" s="15"/>
      <c r="BH366" s="15"/>
      <c r="BI366" s="15"/>
      <c r="BJ366" s="15"/>
      <c r="BK366" s="15"/>
      <c r="BL366" s="15"/>
      <c r="BM366" s="15"/>
      <c r="BN366" s="15"/>
      <c r="BO366" s="15"/>
      <c r="BP366" s="15"/>
      <c r="BQ366" s="15"/>
      <c r="BR366" s="15"/>
      <c r="BS366" s="15"/>
      <c r="BT366" s="15"/>
      <c r="BU366" s="15"/>
      <c r="BV366" s="15"/>
      <c r="BW366" s="15"/>
      <c r="BX366" s="15"/>
      <c r="BZ366" s="5"/>
      <c r="CA366" s="5"/>
      <c r="CB366" s="5"/>
      <c r="CC366" s="5"/>
      <c r="CD366" s="5"/>
      <c r="CF366" s="55"/>
      <c r="CG366" s="55"/>
      <c r="CH366" s="55"/>
      <c r="CI366" s="55"/>
      <c r="CJ366" s="55"/>
      <c r="CL366" s="55"/>
      <c r="CM366" s="58"/>
      <c r="CN366" s="58"/>
      <c r="CO366" s="58"/>
      <c r="CP366" s="58"/>
      <c r="CQ366" s="58"/>
      <c r="CR366" s="5"/>
      <c r="CS366" s="5"/>
      <c r="CT366" s="5"/>
      <c r="CU366" s="5"/>
      <c r="CV366" s="5"/>
    </row>
    <row r="367" spans="1:100" x14ac:dyDescent="0.25">
      <c r="A367" s="174" t="str">
        <f t="shared" si="335"/>
        <v>NNNN</v>
      </c>
      <c r="B367" s="174" t="str">
        <f t="shared" si="336"/>
        <v>NNNN</v>
      </c>
      <c r="C367" s="29" t="str">
        <f t="shared" si="337"/>
        <v>NN</v>
      </c>
      <c r="D367" s="29" t="str">
        <f t="shared" si="338"/>
        <v>N</v>
      </c>
      <c r="E367" s="29" t="str">
        <f t="shared" si="312"/>
        <v>N</v>
      </c>
      <c r="F367" s="175" t="s">
        <v>5</v>
      </c>
      <c r="G367" s="175" t="s">
        <v>7</v>
      </c>
      <c r="H367" s="175" t="s">
        <v>8</v>
      </c>
      <c r="I367" s="176">
        <v>50</v>
      </c>
      <c r="J367" s="175" t="s">
        <v>5</v>
      </c>
      <c r="K367" s="175" t="s">
        <v>5</v>
      </c>
      <c r="L367" s="176">
        <v>2228</v>
      </c>
      <c r="M367" s="176">
        <v>1317</v>
      </c>
      <c r="N367" s="176">
        <v>1780</v>
      </c>
      <c r="O367" s="176">
        <v>1542</v>
      </c>
      <c r="P367" s="176">
        <v>2138</v>
      </c>
      <c r="Q367" s="1"/>
      <c r="R367"/>
      <c r="S367"/>
      <c r="T367"/>
      <c r="U367"/>
      <c r="V367"/>
      <c r="W367"/>
      <c r="X367" s="35"/>
      <c r="Y367" s="53"/>
      <c r="Z367" s="52"/>
      <c r="AA367" s="52"/>
      <c r="AB367" s="1"/>
      <c r="AC367" s="7"/>
      <c r="AD367" s="7"/>
      <c r="AE367" s="7"/>
      <c r="AF367" s="7"/>
      <c r="AG367" s="7"/>
      <c r="AI367" s="15"/>
      <c r="AJ367" s="15"/>
      <c r="AK367" s="15"/>
      <c r="AL367" s="15"/>
      <c r="AM367" s="15"/>
      <c r="AN367" s="15"/>
      <c r="AO367" s="15"/>
      <c r="AP367" s="15"/>
      <c r="AQ367" s="15"/>
      <c r="AR367" s="15"/>
      <c r="AS367" s="15"/>
      <c r="AT367" s="15"/>
      <c r="AU367" s="15"/>
      <c r="AV367" s="15"/>
      <c r="AW367" s="15"/>
      <c r="AX367" s="15"/>
      <c r="AY367" s="15"/>
      <c r="AZ367" s="15"/>
      <c r="BA367" s="15"/>
      <c r="BB367" s="15"/>
      <c r="BC367" s="15"/>
      <c r="BD367" s="15"/>
      <c r="BE367" s="15"/>
      <c r="BF367" s="15"/>
      <c r="BG367" s="15"/>
      <c r="BH367" s="15"/>
      <c r="BI367" s="15"/>
      <c r="BJ367" s="15"/>
      <c r="BK367" s="15"/>
      <c r="BL367" s="15"/>
      <c r="BM367" s="15"/>
      <c r="BN367" s="15"/>
      <c r="BO367" s="15"/>
      <c r="BP367" s="15"/>
      <c r="BQ367" s="15"/>
      <c r="BR367" s="15"/>
      <c r="BS367" s="15"/>
      <c r="BT367" s="15"/>
      <c r="BU367" s="15"/>
      <c r="BV367" s="15"/>
      <c r="BW367" s="15"/>
      <c r="BX367" s="15"/>
      <c r="BZ367" s="5"/>
      <c r="CA367" s="5"/>
      <c r="CB367" s="5"/>
      <c r="CC367" s="5"/>
      <c r="CD367" s="5"/>
      <c r="CF367" s="55"/>
      <c r="CG367" s="55"/>
      <c r="CH367" s="55"/>
      <c r="CI367" s="55"/>
      <c r="CJ367" s="55"/>
      <c r="CL367" s="55"/>
      <c r="CM367" s="58"/>
      <c r="CN367" s="58"/>
      <c r="CO367" s="58"/>
      <c r="CP367" s="58"/>
      <c r="CQ367" s="58"/>
      <c r="CR367" s="5"/>
      <c r="CS367" s="5"/>
      <c r="CT367" s="5"/>
      <c r="CU367" s="5"/>
      <c r="CV367" s="5"/>
    </row>
    <row r="368" spans="1:100" x14ac:dyDescent="0.25">
      <c r="A368" s="174" t="str">
        <f t="shared" si="335"/>
        <v>NNNN</v>
      </c>
      <c r="B368" s="174" t="str">
        <f t="shared" si="336"/>
        <v>NNNN</v>
      </c>
      <c r="C368" s="29" t="str">
        <f t="shared" si="337"/>
        <v>NN</v>
      </c>
      <c r="D368" s="29" t="str">
        <f t="shared" si="338"/>
        <v>N</v>
      </c>
      <c r="E368" s="29" t="str">
        <f t="shared" si="312"/>
        <v>N</v>
      </c>
      <c r="F368" s="175" t="s">
        <v>5</v>
      </c>
      <c r="G368" s="175" t="s">
        <v>7</v>
      </c>
      <c r="H368" s="175" t="s">
        <v>8</v>
      </c>
      <c r="I368" s="176">
        <v>50</v>
      </c>
      <c r="J368" s="175" t="s">
        <v>9</v>
      </c>
      <c r="K368" s="175" t="s">
        <v>5</v>
      </c>
      <c r="L368" s="176">
        <v>1</v>
      </c>
      <c r="M368" s="176">
        <v>0</v>
      </c>
      <c r="N368" s="176">
        <v>1</v>
      </c>
      <c r="O368" s="176">
        <v>1</v>
      </c>
      <c r="P368" s="176">
        <v>1</v>
      </c>
      <c r="Q368" s="1"/>
      <c r="R368"/>
      <c r="S368"/>
      <c r="T368"/>
      <c r="U368"/>
      <c r="V368"/>
      <c r="W368"/>
      <c r="X368" s="35"/>
      <c r="Y368" s="53"/>
      <c r="Z368" s="52"/>
      <c r="AA368" s="52"/>
      <c r="AB368" s="1"/>
      <c r="AC368" s="7"/>
      <c r="AD368" s="7"/>
      <c r="AE368" s="7"/>
      <c r="AF368" s="7"/>
      <c r="AG368" s="7"/>
      <c r="AI368" s="15"/>
      <c r="AJ368" s="15"/>
      <c r="AK368" s="15"/>
      <c r="AL368" s="15"/>
      <c r="AM368" s="15"/>
      <c r="AN368" s="15"/>
      <c r="AO368" s="15"/>
      <c r="AP368" s="15"/>
      <c r="AQ368" s="15"/>
      <c r="AR368" s="15"/>
      <c r="AS368" s="15"/>
      <c r="AT368" s="15"/>
      <c r="AU368" s="15"/>
      <c r="AV368" s="15"/>
      <c r="AW368" s="15"/>
      <c r="AX368" s="15"/>
      <c r="AY368" s="15"/>
      <c r="AZ368" s="15"/>
      <c r="BA368" s="15"/>
      <c r="BB368" s="15"/>
      <c r="BC368" s="15"/>
      <c r="BD368" s="15"/>
      <c r="BE368" s="15"/>
      <c r="BF368" s="15"/>
      <c r="BG368" s="15"/>
      <c r="BH368" s="15"/>
      <c r="BI368" s="15"/>
      <c r="BJ368" s="15"/>
      <c r="BK368" s="15"/>
      <c r="BL368" s="15"/>
      <c r="BM368" s="15"/>
      <c r="BN368" s="15"/>
      <c r="BO368" s="15"/>
      <c r="BP368" s="15"/>
      <c r="BQ368" s="15"/>
      <c r="BR368" s="15"/>
      <c r="BS368" s="15"/>
      <c r="BT368" s="15"/>
      <c r="BU368" s="15"/>
      <c r="BV368" s="15"/>
      <c r="BW368" s="15"/>
      <c r="BX368" s="15"/>
      <c r="BZ368" s="5"/>
      <c r="CA368" s="5"/>
      <c r="CB368" s="5"/>
      <c r="CC368" s="5"/>
      <c r="CD368" s="5"/>
      <c r="CF368" s="55"/>
      <c r="CG368" s="55"/>
      <c r="CH368" s="55"/>
      <c r="CI368" s="55"/>
      <c r="CJ368" s="55"/>
      <c r="CL368" s="55"/>
      <c r="CM368" s="58"/>
      <c r="CN368" s="58"/>
      <c r="CO368" s="58"/>
      <c r="CP368" s="58"/>
      <c r="CQ368" s="58"/>
      <c r="CR368" s="5"/>
      <c r="CS368" s="5"/>
      <c r="CT368" s="5"/>
      <c r="CU368" s="5"/>
      <c r="CV368" s="5"/>
    </row>
    <row r="369" spans="1:100" x14ac:dyDescent="0.25">
      <c r="A369" s="174" t="str">
        <f t="shared" si="335"/>
        <v>NNNN</v>
      </c>
      <c r="B369" s="174" t="str">
        <f t="shared" si="336"/>
        <v>NNNN</v>
      </c>
      <c r="C369" s="29" t="str">
        <f t="shared" si="337"/>
        <v>NN</v>
      </c>
      <c r="D369" s="29" t="str">
        <f t="shared" si="338"/>
        <v>N</v>
      </c>
      <c r="E369" s="29" t="str">
        <f t="shared" si="312"/>
        <v>N</v>
      </c>
      <c r="F369" s="175" t="s">
        <v>5</v>
      </c>
      <c r="G369" s="175" t="s">
        <v>7</v>
      </c>
      <c r="H369" s="175" t="s">
        <v>8</v>
      </c>
      <c r="I369" s="176">
        <v>51</v>
      </c>
      <c r="J369" s="175" t="s">
        <v>5</v>
      </c>
      <c r="K369" s="175" t="s">
        <v>5</v>
      </c>
      <c r="L369" s="176">
        <v>2127</v>
      </c>
      <c r="M369" s="176">
        <v>1222</v>
      </c>
      <c r="N369" s="176">
        <v>1688</v>
      </c>
      <c r="O369" s="176">
        <v>1459</v>
      </c>
      <c r="P369" s="176">
        <v>2035</v>
      </c>
      <c r="Q369" s="1"/>
      <c r="R369"/>
      <c r="S369"/>
      <c r="T369"/>
      <c r="U369"/>
      <c r="V369"/>
      <c r="W369"/>
      <c r="X369" s="35"/>
      <c r="Y369" s="53"/>
      <c r="Z369" s="52"/>
      <c r="AA369" s="52"/>
      <c r="AB369" s="1"/>
      <c r="AC369" s="7"/>
      <c r="AD369" s="7"/>
      <c r="AE369" s="7"/>
      <c r="AF369" s="7"/>
      <c r="AG369" s="7"/>
      <c r="AI369" s="15"/>
      <c r="AJ369" s="15"/>
      <c r="AK369" s="15"/>
      <c r="AL369" s="15"/>
      <c r="AM369" s="15"/>
      <c r="AN369" s="15"/>
      <c r="AO369" s="15"/>
      <c r="AP369" s="15"/>
      <c r="AQ369" s="15"/>
      <c r="AR369" s="15"/>
      <c r="AS369" s="15"/>
      <c r="AT369" s="15"/>
      <c r="AU369" s="15"/>
      <c r="AV369" s="15"/>
      <c r="AW369" s="15"/>
      <c r="AX369" s="15"/>
      <c r="AY369" s="15"/>
      <c r="AZ369" s="15"/>
      <c r="BA369" s="15"/>
      <c r="BB369" s="15"/>
      <c r="BC369" s="15"/>
      <c r="BD369" s="15"/>
      <c r="BE369" s="15"/>
      <c r="BF369" s="15"/>
      <c r="BG369" s="15"/>
      <c r="BH369" s="15"/>
      <c r="BI369" s="15"/>
      <c r="BJ369" s="15"/>
      <c r="BK369" s="15"/>
      <c r="BL369" s="15"/>
      <c r="BM369" s="15"/>
      <c r="BN369" s="15"/>
      <c r="BO369" s="15"/>
      <c r="BP369" s="15"/>
      <c r="BQ369" s="15"/>
      <c r="BR369" s="15"/>
      <c r="BS369" s="15"/>
      <c r="BT369" s="15"/>
      <c r="BU369" s="15"/>
      <c r="BV369" s="15"/>
      <c r="BW369" s="15"/>
      <c r="BX369" s="15"/>
      <c r="BZ369" s="5"/>
      <c r="CA369" s="5"/>
      <c r="CB369" s="5"/>
      <c r="CC369" s="5"/>
      <c r="CD369" s="5"/>
      <c r="CF369" s="55"/>
      <c r="CG369" s="55"/>
      <c r="CH369" s="55"/>
      <c r="CI369" s="55"/>
      <c r="CJ369" s="55"/>
      <c r="CL369" s="55"/>
      <c r="CM369" s="58"/>
      <c r="CN369" s="58"/>
      <c r="CO369" s="58"/>
      <c r="CP369" s="58"/>
      <c r="CQ369" s="58"/>
      <c r="CR369" s="5"/>
      <c r="CS369" s="5"/>
      <c r="CT369" s="5"/>
      <c r="CU369" s="5"/>
      <c r="CV369" s="5"/>
    </row>
    <row r="370" spans="1:100" x14ac:dyDescent="0.25">
      <c r="A370" s="174" t="str">
        <f t="shared" si="335"/>
        <v>NNNN</v>
      </c>
      <c r="B370" s="174" t="str">
        <f t="shared" si="336"/>
        <v>NNNN</v>
      </c>
      <c r="C370" s="29" t="str">
        <f t="shared" si="337"/>
        <v>NN</v>
      </c>
      <c r="D370" s="29" t="str">
        <f t="shared" si="338"/>
        <v>N</v>
      </c>
      <c r="E370" s="29" t="str">
        <f t="shared" si="312"/>
        <v>N</v>
      </c>
      <c r="F370" s="175" t="s">
        <v>5</v>
      </c>
      <c r="G370" s="175" t="s">
        <v>7</v>
      </c>
      <c r="H370" s="175" t="s">
        <v>8</v>
      </c>
      <c r="I370" s="176">
        <v>52</v>
      </c>
      <c r="J370" s="175" t="s">
        <v>5</v>
      </c>
      <c r="K370" s="175" t="s">
        <v>5</v>
      </c>
      <c r="L370" s="176">
        <v>1942</v>
      </c>
      <c r="M370" s="176">
        <v>1141</v>
      </c>
      <c r="N370" s="176">
        <v>1502</v>
      </c>
      <c r="O370" s="176">
        <v>1309</v>
      </c>
      <c r="P370" s="176">
        <v>1866</v>
      </c>
      <c r="Q370" s="1"/>
      <c r="R370"/>
      <c r="S370"/>
      <c r="T370"/>
      <c r="U370"/>
      <c r="V370"/>
      <c r="W370"/>
      <c r="X370" s="35"/>
      <c r="Y370" s="53"/>
      <c r="Z370" s="52"/>
      <c r="AA370" s="52"/>
      <c r="AB370" s="1"/>
      <c r="AC370" s="7"/>
      <c r="AD370" s="7"/>
      <c r="AE370" s="7"/>
      <c r="AF370" s="7"/>
      <c r="AG370" s="7"/>
      <c r="AI370" s="15"/>
      <c r="AJ370" s="15"/>
      <c r="AK370" s="15"/>
      <c r="AL370" s="15"/>
      <c r="AM370" s="15"/>
      <c r="AN370" s="15"/>
      <c r="AO370" s="15"/>
      <c r="AP370" s="15"/>
      <c r="AQ370" s="15"/>
      <c r="AR370" s="15"/>
      <c r="AS370" s="15"/>
      <c r="AT370" s="15"/>
      <c r="AU370" s="15"/>
      <c r="AV370" s="15"/>
      <c r="AW370" s="15"/>
      <c r="AX370" s="15"/>
      <c r="AY370" s="15"/>
      <c r="AZ370" s="15"/>
      <c r="BA370" s="15"/>
      <c r="BB370" s="15"/>
      <c r="BC370" s="15"/>
      <c r="BD370" s="15"/>
      <c r="BE370" s="15"/>
      <c r="BF370" s="15"/>
      <c r="BG370" s="15"/>
      <c r="BH370" s="15"/>
      <c r="BI370" s="15"/>
      <c r="BJ370" s="15"/>
      <c r="BK370" s="15"/>
      <c r="BL370" s="15"/>
      <c r="BM370" s="15"/>
      <c r="BN370" s="15"/>
      <c r="BO370" s="15"/>
      <c r="BP370" s="15"/>
      <c r="BQ370" s="15"/>
      <c r="BR370" s="15"/>
      <c r="BS370" s="15"/>
      <c r="BT370" s="15"/>
      <c r="BU370" s="15"/>
      <c r="BV370" s="15"/>
      <c r="BW370" s="15"/>
      <c r="BX370" s="15"/>
      <c r="BZ370" s="5"/>
      <c r="CA370" s="5"/>
      <c r="CB370" s="5"/>
      <c r="CC370" s="5"/>
      <c r="CD370" s="5"/>
      <c r="CF370" s="55"/>
      <c r="CG370" s="55"/>
      <c r="CH370" s="55"/>
      <c r="CI370" s="55"/>
      <c r="CJ370" s="55"/>
      <c r="CL370" s="55"/>
      <c r="CM370" s="58"/>
      <c r="CN370" s="58"/>
      <c r="CO370" s="58"/>
      <c r="CP370" s="58"/>
      <c r="CQ370" s="58"/>
      <c r="CR370" s="5"/>
      <c r="CS370" s="5"/>
      <c r="CT370" s="5"/>
      <c r="CU370" s="5"/>
      <c r="CV370" s="5"/>
    </row>
    <row r="371" spans="1:100" x14ac:dyDescent="0.25">
      <c r="A371" s="174" t="str">
        <f t="shared" si="335"/>
        <v>NNNN</v>
      </c>
      <c r="B371" s="174" t="str">
        <f t="shared" si="336"/>
        <v>NNNN</v>
      </c>
      <c r="C371" s="29" t="str">
        <f t="shared" si="337"/>
        <v>NN</v>
      </c>
      <c r="D371" s="29" t="str">
        <f t="shared" si="338"/>
        <v>N</v>
      </c>
      <c r="E371" s="29" t="str">
        <f t="shared" si="312"/>
        <v>N</v>
      </c>
      <c r="F371" s="175" t="s">
        <v>5</v>
      </c>
      <c r="G371" s="175" t="s">
        <v>7</v>
      </c>
      <c r="H371" s="175" t="s">
        <v>8</v>
      </c>
      <c r="I371" s="176">
        <v>53</v>
      </c>
      <c r="J371" s="175" t="s">
        <v>5</v>
      </c>
      <c r="K371" s="175" t="s">
        <v>5</v>
      </c>
      <c r="L371" s="176">
        <v>1894</v>
      </c>
      <c r="M371" s="176">
        <v>1140</v>
      </c>
      <c r="N371" s="176">
        <v>1494</v>
      </c>
      <c r="O371" s="176">
        <v>1288</v>
      </c>
      <c r="P371" s="176">
        <v>1828</v>
      </c>
      <c r="Q371" s="1"/>
      <c r="R371"/>
      <c r="S371"/>
      <c r="T371"/>
      <c r="U371"/>
      <c r="V371"/>
      <c r="W371"/>
      <c r="X371" s="35"/>
      <c r="Y371" s="53"/>
      <c r="Z371" s="52"/>
      <c r="AA371" s="52"/>
      <c r="AB371" s="1"/>
      <c r="AC371" s="7"/>
      <c r="AD371" s="7"/>
      <c r="AE371" s="7"/>
      <c r="AF371" s="7"/>
      <c r="AG371" s="7"/>
      <c r="AI371" s="15"/>
      <c r="AJ371" s="15"/>
      <c r="AK371" s="15"/>
      <c r="AL371" s="15"/>
      <c r="AM371" s="15"/>
      <c r="AN371" s="15"/>
      <c r="AO371" s="15"/>
      <c r="AP371" s="15"/>
      <c r="AQ371" s="15"/>
      <c r="AR371" s="15"/>
      <c r="AS371" s="15"/>
      <c r="AT371" s="15"/>
      <c r="AU371" s="15"/>
      <c r="AV371" s="15"/>
      <c r="AW371" s="15"/>
      <c r="AX371" s="15"/>
      <c r="AY371" s="15"/>
      <c r="AZ371" s="15"/>
      <c r="BA371" s="15"/>
      <c r="BB371" s="15"/>
      <c r="BC371" s="15"/>
      <c r="BD371" s="15"/>
      <c r="BE371" s="15"/>
      <c r="BF371" s="15"/>
      <c r="BG371" s="15"/>
      <c r="BH371" s="15"/>
      <c r="BI371" s="15"/>
      <c r="BJ371" s="15"/>
      <c r="BK371" s="15"/>
      <c r="BL371" s="15"/>
      <c r="BM371" s="15"/>
      <c r="BN371" s="15"/>
      <c r="BO371" s="15"/>
      <c r="BP371" s="15"/>
      <c r="BQ371" s="15"/>
      <c r="BR371" s="15"/>
      <c r="BS371" s="15"/>
      <c r="BT371" s="15"/>
      <c r="BU371" s="15"/>
      <c r="BV371" s="15"/>
      <c r="BW371" s="15"/>
      <c r="BX371" s="15"/>
      <c r="BZ371" s="5"/>
      <c r="CA371" s="5"/>
      <c r="CB371" s="5"/>
      <c r="CC371" s="5"/>
      <c r="CD371" s="5"/>
      <c r="CF371" s="55"/>
      <c r="CG371" s="55"/>
      <c r="CH371" s="55"/>
      <c r="CI371" s="55"/>
      <c r="CJ371" s="55"/>
      <c r="CL371" s="55"/>
      <c r="CM371" s="58"/>
      <c r="CN371" s="58"/>
      <c r="CO371" s="58"/>
      <c r="CP371" s="58"/>
      <c r="CQ371" s="58"/>
      <c r="CR371" s="5"/>
      <c r="CS371" s="5"/>
      <c r="CT371" s="5"/>
      <c r="CU371" s="5"/>
      <c r="CV371" s="5"/>
    </row>
    <row r="372" spans="1:100" x14ac:dyDescent="0.25">
      <c r="A372" s="174" t="str">
        <f t="shared" si="335"/>
        <v>NNNN</v>
      </c>
      <c r="B372" s="174" t="str">
        <f t="shared" si="336"/>
        <v>NNNN</v>
      </c>
      <c r="C372" s="29" t="str">
        <f t="shared" si="337"/>
        <v>NN</v>
      </c>
      <c r="D372" s="29" t="str">
        <f t="shared" si="338"/>
        <v>N</v>
      </c>
      <c r="E372" s="29" t="str">
        <f t="shared" si="312"/>
        <v>N</v>
      </c>
      <c r="F372" s="175" t="s">
        <v>5</v>
      </c>
      <c r="G372" s="175" t="s">
        <v>7</v>
      </c>
      <c r="H372" s="175" t="s">
        <v>8</v>
      </c>
      <c r="I372" s="176">
        <v>54</v>
      </c>
      <c r="J372" s="175" t="s">
        <v>5</v>
      </c>
      <c r="K372" s="175" t="s">
        <v>5</v>
      </c>
      <c r="L372" s="176">
        <v>1927</v>
      </c>
      <c r="M372" s="176">
        <v>1201</v>
      </c>
      <c r="N372" s="176">
        <v>1517</v>
      </c>
      <c r="O372" s="176">
        <v>1319</v>
      </c>
      <c r="P372" s="176">
        <v>1859</v>
      </c>
      <c r="Q372" s="1"/>
      <c r="R372"/>
      <c r="S372"/>
      <c r="T372"/>
      <c r="U372"/>
      <c r="V372"/>
      <c r="W372"/>
      <c r="X372" s="35"/>
      <c r="Y372" s="53"/>
      <c r="Z372" s="52"/>
      <c r="AA372" s="52"/>
      <c r="AB372" s="1"/>
      <c r="AC372" s="7"/>
      <c r="AD372" s="7"/>
      <c r="AE372" s="7"/>
      <c r="AF372" s="7"/>
      <c r="AG372" s="7"/>
      <c r="AI372" s="15"/>
      <c r="AJ372" s="15"/>
      <c r="AK372" s="15"/>
      <c r="AL372" s="15"/>
      <c r="AM372" s="15"/>
      <c r="AN372" s="15"/>
      <c r="AO372" s="15"/>
      <c r="AP372" s="15"/>
      <c r="AQ372" s="15"/>
      <c r="AR372" s="15"/>
      <c r="AS372" s="15"/>
      <c r="AT372" s="15"/>
      <c r="AU372" s="15"/>
      <c r="AV372" s="15"/>
      <c r="AW372" s="15"/>
      <c r="AX372" s="15"/>
      <c r="AY372" s="15"/>
      <c r="AZ372" s="15"/>
      <c r="BA372" s="15"/>
      <c r="BB372" s="15"/>
      <c r="BC372" s="15"/>
      <c r="BD372" s="15"/>
      <c r="BE372" s="15"/>
      <c r="BF372" s="15"/>
      <c r="BG372" s="15"/>
      <c r="BH372" s="15"/>
      <c r="BI372" s="15"/>
      <c r="BJ372" s="15"/>
      <c r="BK372" s="15"/>
      <c r="BL372" s="15"/>
      <c r="BM372" s="15"/>
      <c r="BN372" s="15"/>
      <c r="BO372" s="15"/>
      <c r="BP372" s="15"/>
      <c r="BQ372" s="15"/>
      <c r="BR372" s="15"/>
      <c r="BS372" s="15"/>
      <c r="BT372" s="15"/>
      <c r="BU372" s="15"/>
      <c r="BV372" s="15"/>
      <c r="BW372" s="15"/>
      <c r="BX372" s="15"/>
      <c r="BZ372" s="5"/>
      <c r="CA372" s="5"/>
      <c r="CB372" s="5"/>
      <c r="CC372" s="5"/>
      <c r="CD372" s="5"/>
      <c r="CF372" s="55"/>
      <c r="CG372" s="55"/>
      <c r="CH372" s="55"/>
      <c r="CI372" s="55"/>
      <c r="CJ372" s="55"/>
      <c r="CL372" s="55"/>
      <c r="CM372" s="58"/>
      <c r="CN372" s="58"/>
      <c r="CO372" s="58"/>
      <c r="CP372" s="58"/>
      <c r="CQ372" s="58"/>
      <c r="CR372" s="5"/>
      <c r="CS372" s="5"/>
      <c r="CT372" s="5"/>
      <c r="CU372" s="5"/>
      <c r="CV372" s="5"/>
    </row>
    <row r="373" spans="1:100" x14ac:dyDescent="0.25">
      <c r="A373" s="174" t="str">
        <f t="shared" si="335"/>
        <v>NNNN</v>
      </c>
      <c r="B373" s="174" t="str">
        <f t="shared" si="336"/>
        <v>NNNN</v>
      </c>
      <c r="C373" s="29" t="str">
        <f t="shared" si="337"/>
        <v>NN</v>
      </c>
      <c r="D373" s="29" t="str">
        <f t="shared" si="338"/>
        <v>N</v>
      </c>
      <c r="E373" s="29" t="str">
        <f t="shared" si="312"/>
        <v>N</v>
      </c>
      <c r="F373" s="175" t="s">
        <v>5</v>
      </c>
      <c r="G373" s="175" t="s">
        <v>7</v>
      </c>
      <c r="H373" s="175" t="s">
        <v>8</v>
      </c>
      <c r="I373" s="176">
        <v>55</v>
      </c>
      <c r="J373" s="175" t="s">
        <v>5</v>
      </c>
      <c r="K373" s="175" t="s">
        <v>5</v>
      </c>
      <c r="L373" s="176">
        <v>1479</v>
      </c>
      <c r="M373" s="176">
        <v>880</v>
      </c>
      <c r="N373" s="176">
        <v>1176</v>
      </c>
      <c r="O373" s="176">
        <v>1011</v>
      </c>
      <c r="P373" s="176">
        <v>1410</v>
      </c>
      <c r="Q373" s="1"/>
      <c r="R373"/>
      <c r="S373"/>
      <c r="T373"/>
      <c r="U373"/>
      <c r="V373"/>
      <c r="W373"/>
      <c r="X373" s="35"/>
      <c r="Y373" s="53"/>
      <c r="Z373" s="52"/>
      <c r="AA373" s="52"/>
      <c r="AB373" s="1"/>
      <c r="AC373" s="7"/>
      <c r="AD373" s="7"/>
      <c r="AE373" s="7"/>
      <c r="AF373" s="7"/>
      <c r="AG373" s="7"/>
      <c r="AI373" s="15"/>
      <c r="AJ373" s="15"/>
      <c r="AK373" s="15"/>
      <c r="AL373" s="15"/>
      <c r="AM373" s="15"/>
      <c r="AN373" s="15"/>
      <c r="AO373" s="15"/>
      <c r="AP373" s="15"/>
      <c r="AQ373" s="15"/>
      <c r="AR373" s="15"/>
      <c r="AS373" s="15"/>
      <c r="AT373" s="15"/>
      <c r="AU373" s="15"/>
      <c r="AV373" s="15"/>
      <c r="AW373" s="15"/>
      <c r="AX373" s="15"/>
      <c r="AY373" s="15"/>
      <c r="AZ373" s="15"/>
      <c r="BA373" s="15"/>
      <c r="BB373" s="15"/>
      <c r="BC373" s="15"/>
      <c r="BD373" s="15"/>
      <c r="BE373" s="15"/>
      <c r="BF373" s="15"/>
      <c r="BG373" s="15"/>
      <c r="BH373" s="15"/>
      <c r="BI373" s="15"/>
      <c r="BJ373" s="15"/>
      <c r="BK373" s="15"/>
      <c r="BL373" s="15"/>
      <c r="BM373" s="15"/>
      <c r="BN373" s="15"/>
      <c r="BO373" s="15"/>
      <c r="BP373" s="15"/>
      <c r="BQ373" s="15"/>
      <c r="BR373" s="15"/>
      <c r="BS373" s="15"/>
      <c r="BT373" s="15"/>
      <c r="BU373" s="15"/>
      <c r="BV373" s="15"/>
      <c r="BW373" s="15"/>
      <c r="BX373" s="15"/>
      <c r="BZ373" s="5"/>
      <c r="CA373" s="5"/>
      <c r="CB373" s="5"/>
      <c r="CC373" s="5"/>
      <c r="CD373" s="5"/>
      <c r="CF373" s="55"/>
      <c r="CG373" s="55"/>
      <c r="CH373" s="55"/>
      <c r="CI373" s="55"/>
      <c r="CJ373" s="55"/>
      <c r="CL373" s="55"/>
      <c r="CM373" s="58"/>
      <c r="CN373" s="58"/>
      <c r="CO373" s="58"/>
      <c r="CP373" s="58"/>
      <c r="CQ373" s="58"/>
      <c r="CR373" s="5"/>
      <c r="CS373" s="5"/>
      <c r="CT373" s="5"/>
      <c r="CU373" s="5"/>
      <c r="CV373" s="5"/>
    </row>
    <row r="374" spans="1:100" x14ac:dyDescent="0.25">
      <c r="A374" s="174" t="str">
        <f t="shared" si="335"/>
        <v>NNNN</v>
      </c>
      <c r="B374" s="174" t="str">
        <f t="shared" si="336"/>
        <v>NNNN</v>
      </c>
      <c r="C374" s="29" t="str">
        <f t="shared" si="337"/>
        <v>NN</v>
      </c>
      <c r="D374" s="29" t="str">
        <f t="shared" si="338"/>
        <v>N</v>
      </c>
      <c r="E374" s="29" t="str">
        <f t="shared" si="312"/>
        <v>N</v>
      </c>
      <c r="F374" s="175" t="s">
        <v>5</v>
      </c>
      <c r="G374" s="175" t="s">
        <v>7</v>
      </c>
      <c r="H374" s="175" t="s">
        <v>8</v>
      </c>
      <c r="I374" s="176">
        <v>56</v>
      </c>
      <c r="J374" s="175" t="s">
        <v>5</v>
      </c>
      <c r="K374" s="175" t="s">
        <v>5</v>
      </c>
      <c r="L374" s="176">
        <v>1259</v>
      </c>
      <c r="M374" s="176">
        <v>760</v>
      </c>
      <c r="N374" s="176">
        <v>1034</v>
      </c>
      <c r="O374" s="176">
        <v>876</v>
      </c>
      <c r="P374" s="176">
        <v>1206</v>
      </c>
      <c r="Q374" s="1"/>
      <c r="R374"/>
      <c r="S374"/>
      <c r="T374"/>
      <c r="U374"/>
      <c r="V374"/>
      <c r="W374"/>
      <c r="X374" s="35"/>
      <c r="Y374" s="53"/>
      <c r="Z374" s="52"/>
      <c r="AA374" s="52"/>
      <c r="AB374" s="1"/>
      <c r="AC374" s="7"/>
      <c r="AD374" s="7"/>
      <c r="AE374" s="7"/>
      <c r="AF374" s="7"/>
      <c r="AG374" s="7"/>
      <c r="AI374" s="15"/>
      <c r="AJ374" s="15"/>
      <c r="AK374" s="15"/>
      <c r="AL374" s="15"/>
      <c r="AM374" s="15"/>
      <c r="AN374" s="15"/>
      <c r="AO374" s="15"/>
      <c r="AP374" s="15"/>
      <c r="AQ374" s="15"/>
      <c r="AR374" s="15"/>
      <c r="AS374" s="15"/>
      <c r="AT374" s="15"/>
      <c r="AU374" s="15"/>
      <c r="AV374" s="15"/>
      <c r="AW374" s="15"/>
      <c r="AX374" s="15"/>
      <c r="AY374" s="15"/>
      <c r="AZ374" s="15"/>
      <c r="BA374" s="15"/>
      <c r="BB374" s="15"/>
      <c r="BC374" s="15"/>
      <c r="BD374" s="15"/>
      <c r="BE374" s="15"/>
      <c r="BF374" s="15"/>
      <c r="BG374" s="15"/>
      <c r="BH374" s="15"/>
      <c r="BI374" s="15"/>
      <c r="BJ374" s="15"/>
      <c r="BK374" s="15"/>
      <c r="BL374" s="15"/>
      <c r="BM374" s="15"/>
      <c r="BN374" s="15"/>
      <c r="BO374" s="15"/>
      <c r="BP374" s="15"/>
      <c r="BQ374" s="15"/>
      <c r="BR374" s="15"/>
      <c r="BS374" s="15"/>
      <c r="BT374" s="15"/>
      <c r="BU374" s="15"/>
      <c r="BV374" s="15"/>
      <c r="BW374" s="15"/>
      <c r="BX374" s="15"/>
      <c r="BZ374" s="5"/>
      <c r="CA374" s="5"/>
      <c r="CB374" s="5"/>
      <c r="CC374" s="5"/>
      <c r="CD374" s="5"/>
      <c r="CF374" s="55"/>
      <c r="CG374" s="55"/>
      <c r="CH374" s="55"/>
      <c r="CI374" s="55"/>
      <c r="CJ374" s="55"/>
      <c r="CL374" s="55"/>
      <c r="CM374" s="58"/>
      <c r="CN374" s="58"/>
      <c r="CO374" s="58"/>
      <c r="CP374" s="58"/>
      <c r="CQ374" s="58"/>
      <c r="CR374" s="5"/>
      <c r="CS374" s="5"/>
      <c r="CT374" s="5"/>
      <c r="CU374" s="5"/>
      <c r="CV374" s="5"/>
    </row>
    <row r="375" spans="1:100" x14ac:dyDescent="0.25">
      <c r="A375" s="174" t="str">
        <f t="shared" si="335"/>
        <v>NNNN</v>
      </c>
      <c r="B375" s="174" t="str">
        <f t="shared" si="336"/>
        <v>NNNN</v>
      </c>
      <c r="C375" s="29" t="str">
        <f t="shared" si="337"/>
        <v>NN</v>
      </c>
      <c r="D375" s="29" t="str">
        <f t="shared" si="338"/>
        <v>N</v>
      </c>
      <c r="E375" s="29" t="str">
        <f t="shared" si="312"/>
        <v>N</v>
      </c>
      <c r="F375" s="175" t="s">
        <v>5</v>
      </c>
      <c r="G375" s="175" t="s">
        <v>7</v>
      </c>
      <c r="H375" s="175" t="s">
        <v>8</v>
      </c>
      <c r="I375" s="176">
        <v>56</v>
      </c>
      <c r="J375" s="175" t="s">
        <v>9</v>
      </c>
      <c r="K375" s="175" t="s">
        <v>5</v>
      </c>
      <c r="L375" s="176">
        <v>0</v>
      </c>
      <c r="M375" s="176">
        <v>0</v>
      </c>
      <c r="N375" s="176">
        <v>1</v>
      </c>
      <c r="O375" s="176">
        <v>0</v>
      </c>
      <c r="P375" s="176">
        <v>0</v>
      </c>
      <c r="Q375" s="1"/>
      <c r="R375"/>
      <c r="S375"/>
      <c r="T375"/>
      <c r="U375"/>
      <c r="V375"/>
      <c r="W375"/>
      <c r="X375" s="35"/>
      <c r="Y375" s="53"/>
      <c r="Z375" s="52"/>
      <c r="AA375" s="52"/>
      <c r="AB375" s="1"/>
      <c r="AC375" s="7"/>
      <c r="AD375" s="7"/>
      <c r="AE375" s="7"/>
      <c r="AF375" s="7"/>
      <c r="AG375" s="7"/>
      <c r="AI375" s="15"/>
      <c r="AJ375" s="15"/>
      <c r="AK375" s="15"/>
      <c r="AL375" s="15"/>
      <c r="AM375" s="15"/>
      <c r="AN375" s="15"/>
      <c r="AO375" s="15"/>
      <c r="AP375" s="15"/>
      <c r="AQ375" s="15"/>
      <c r="AR375" s="15"/>
      <c r="AS375" s="15"/>
      <c r="AT375" s="15"/>
      <c r="AU375" s="15"/>
      <c r="AV375" s="15"/>
      <c r="AW375" s="15"/>
      <c r="AX375" s="15"/>
      <c r="AY375" s="15"/>
      <c r="AZ375" s="15"/>
      <c r="BA375" s="15"/>
      <c r="BB375" s="15"/>
      <c r="BC375" s="15"/>
      <c r="BD375" s="15"/>
      <c r="BE375" s="15"/>
      <c r="BF375" s="15"/>
      <c r="BG375" s="15"/>
      <c r="BH375" s="15"/>
      <c r="BI375" s="15"/>
      <c r="BJ375" s="15"/>
      <c r="BK375" s="15"/>
      <c r="BL375" s="15"/>
      <c r="BM375" s="15"/>
      <c r="BN375" s="15"/>
      <c r="BO375" s="15"/>
      <c r="BP375" s="15"/>
      <c r="BQ375" s="15"/>
      <c r="BR375" s="15"/>
      <c r="BS375" s="15"/>
      <c r="BT375" s="15"/>
      <c r="BU375" s="15"/>
      <c r="BV375" s="15"/>
      <c r="BW375" s="15"/>
      <c r="BX375" s="15"/>
      <c r="BZ375" s="5"/>
      <c r="CA375" s="5"/>
      <c r="CB375" s="5"/>
      <c r="CC375" s="5"/>
      <c r="CD375" s="5"/>
      <c r="CF375" s="55"/>
      <c r="CG375" s="55"/>
      <c r="CH375" s="55"/>
      <c r="CI375" s="55"/>
      <c r="CJ375" s="55"/>
      <c r="CL375" s="55"/>
      <c r="CM375" s="58"/>
      <c r="CN375" s="58"/>
      <c r="CO375" s="58"/>
      <c r="CP375" s="58"/>
      <c r="CQ375" s="58"/>
      <c r="CR375" s="5"/>
      <c r="CS375" s="5"/>
      <c r="CT375" s="5"/>
      <c r="CU375" s="5"/>
      <c r="CV375" s="5"/>
    </row>
    <row r="376" spans="1:100" x14ac:dyDescent="0.25">
      <c r="A376" s="174" t="str">
        <f t="shared" si="335"/>
        <v>NNNN</v>
      </c>
      <c r="B376" s="174" t="str">
        <f t="shared" si="336"/>
        <v>NNNN</v>
      </c>
      <c r="C376" s="29" t="str">
        <f t="shared" si="337"/>
        <v>NN</v>
      </c>
      <c r="D376" s="29" t="str">
        <f t="shared" si="338"/>
        <v>N</v>
      </c>
      <c r="E376" s="29" t="str">
        <f t="shared" si="312"/>
        <v>N</v>
      </c>
      <c r="F376" s="175" t="s">
        <v>5</v>
      </c>
      <c r="G376" s="175" t="s">
        <v>7</v>
      </c>
      <c r="H376" s="175" t="s">
        <v>8</v>
      </c>
      <c r="I376" s="176">
        <v>57</v>
      </c>
      <c r="J376" s="175" t="s">
        <v>5</v>
      </c>
      <c r="K376" s="175" t="s">
        <v>5</v>
      </c>
      <c r="L376" s="176">
        <v>1104</v>
      </c>
      <c r="M376" s="176">
        <v>673</v>
      </c>
      <c r="N376" s="176">
        <v>896</v>
      </c>
      <c r="O376" s="176">
        <v>770</v>
      </c>
      <c r="P376" s="176">
        <v>1064</v>
      </c>
      <c r="Q376" s="1"/>
      <c r="R376"/>
      <c r="S376"/>
      <c r="T376"/>
      <c r="U376"/>
      <c r="V376"/>
      <c r="W376"/>
      <c r="X376" s="35"/>
      <c r="Y376" s="53"/>
      <c r="Z376" s="52"/>
      <c r="AA376" s="52"/>
      <c r="AB376" s="1"/>
      <c r="AC376" s="7"/>
      <c r="AD376" s="7"/>
      <c r="AE376" s="7"/>
      <c r="AF376" s="7"/>
      <c r="AG376" s="7"/>
      <c r="AI376" s="15"/>
      <c r="AJ376" s="15"/>
      <c r="AK376" s="15"/>
      <c r="AL376" s="15"/>
      <c r="AM376" s="15"/>
      <c r="AN376" s="15"/>
      <c r="AO376" s="15"/>
      <c r="AP376" s="15"/>
      <c r="AQ376" s="15"/>
      <c r="AR376" s="15"/>
      <c r="AS376" s="15"/>
      <c r="AT376" s="15"/>
      <c r="AU376" s="15"/>
      <c r="AV376" s="15"/>
      <c r="AW376" s="15"/>
      <c r="AX376" s="15"/>
      <c r="AY376" s="15"/>
      <c r="AZ376" s="15"/>
      <c r="BA376" s="15"/>
      <c r="BB376" s="15"/>
      <c r="BC376" s="15"/>
      <c r="BD376" s="15"/>
      <c r="BE376" s="15"/>
      <c r="BF376" s="15"/>
      <c r="BG376" s="15"/>
      <c r="BH376" s="15"/>
      <c r="BI376" s="15"/>
      <c r="BJ376" s="15"/>
      <c r="BK376" s="15"/>
      <c r="BL376" s="15"/>
      <c r="BM376" s="15"/>
      <c r="BN376" s="15"/>
      <c r="BO376" s="15"/>
      <c r="BP376" s="15"/>
      <c r="BQ376" s="15"/>
      <c r="BR376" s="15"/>
      <c r="BS376" s="15"/>
      <c r="BT376" s="15"/>
      <c r="BU376" s="15"/>
      <c r="BV376" s="15"/>
      <c r="BW376" s="15"/>
      <c r="BX376" s="15"/>
      <c r="BZ376" s="5"/>
      <c r="CA376" s="5"/>
      <c r="CB376" s="5"/>
      <c r="CC376" s="5"/>
      <c r="CD376" s="5"/>
      <c r="CF376" s="55"/>
      <c r="CG376" s="55"/>
      <c r="CH376" s="55"/>
      <c r="CI376" s="55"/>
      <c r="CJ376" s="55"/>
      <c r="CL376" s="55"/>
      <c r="CM376" s="58"/>
      <c r="CN376" s="58"/>
      <c r="CO376" s="58"/>
      <c r="CP376" s="58"/>
      <c r="CQ376" s="58"/>
      <c r="CR376" s="5"/>
      <c r="CS376" s="5"/>
      <c r="CT376" s="5"/>
      <c r="CU376" s="5"/>
      <c r="CV376" s="5"/>
    </row>
    <row r="377" spans="1:100" x14ac:dyDescent="0.25">
      <c r="A377" s="174" t="str">
        <f t="shared" si="335"/>
        <v>NNNN</v>
      </c>
      <c r="B377" s="174" t="str">
        <f t="shared" si="336"/>
        <v>NNNN</v>
      </c>
      <c r="C377" s="29" t="str">
        <f t="shared" si="337"/>
        <v>NN</v>
      </c>
      <c r="D377" s="29" t="str">
        <f t="shared" si="338"/>
        <v>N</v>
      </c>
      <c r="E377" s="29" t="str">
        <f t="shared" si="312"/>
        <v>N</v>
      </c>
      <c r="F377" s="175" t="s">
        <v>5</v>
      </c>
      <c r="G377" s="175" t="s">
        <v>7</v>
      </c>
      <c r="H377" s="175" t="s">
        <v>8</v>
      </c>
      <c r="I377" s="176">
        <v>58</v>
      </c>
      <c r="J377" s="175" t="s">
        <v>5</v>
      </c>
      <c r="K377" s="175" t="s">
        <v>5</v>
      </c>
      <c r="L377" s="176">
        <v>1044</v>
      </c>
      <c r="M377" s="176">
        <v>657</v>
      </c>
      <c r="N377" s="176">
        <v>855</v>
      </c>
      <c r="O377" s="176">
        <v>723</v>
      </c>
      <c r="P377" s="176">
        <v>1004</v>
      </c>
      <c r="Q377" s="1"/>
      <c r="R377"/>
      <c r="S377"/>
      <c r="T377"/>
      <c r="U377"/>
      <c r="V377"/>
      <c r="W377"/>
      <c r="X377" s="35"/>
      <c r="Y377" s="53"/>
      <c r="Z377" s="52"/>
      <c r="AA377" s="52"/>
      <c r="AB377" s="1"/>
      <c r="AC377" s="7"/>
      <c r="AD377" s="7"/>
      <c r="AE377" s="7"/>
      <c r="AF377" s="7"/>
      <c r="AG377" s="7"/>
      <c r="AI377" s="15"/>
      <c r="AJ377" s="15"/>
      <c r="AK377" s="15"/>
      <c r="AL377" s="15"/>
      <c r="AM377" s="15"/>
      <c r="AN377" s="15"/>
      <c r="AO377" s="15"/>
      <c r="AP377" s="15"/>
      <c r="AQ377" s="15"/>
      <c r="AR377" s="15"/>
      <c r="AS377" s="15"/>
      <c r="AT377" s="15"/>
      <c r="AU377" s="15"/>
      <c r="AV377" s="15"/>
      <c r="AW377" s="15"/>
      <c r="AX377" s="15"/>
      <c r="AY377" s="15"/>
      <c r="AZ377" s="15"/>
      <c r="BA377" s="15"/>
      <c r="BB377" s="15"/>
      <c r="BC377" s="15"/>
      <c r="BD377" s="15"/>
      <c r="BE377" s="15"/>
      <c r="BF377" s="15"/>
      <c r="BG377" s="15"/>
      <c r="BH377" s="15"/>
      <c r="BI377" s="15"/>
      <c r="BJ377" s="15"/>
      <c r="BK377" s="15"/>
      <c r="BL377" s="15"/>
      <c r="BM377" s="15"/>
      <c r="BN377" s="15"/>
      <c r="BO377" s="15"/>
      <c r="BP377" s="15"/>
      <c r="BQ377" s="15"/>
      <c r="BR377" s="15"/>
      <c r="BS377" s="15"/>
      <c r="BT377" s="15"/>
      <c r="BU377" s="15"/>
      <c r="BV377" s="15"/>
      <c r="BW377" s="15"/>
      <c r="BX377" s="15"/>
      <c r="BZ377" s="5"/>
      <c r="CA377" s="5"/>
      <c r="CB377" s="5"/>
      <c r="CC377" s="5"/>
      <c r="CD377" s="5"/>
      <c r="CF377" s="55"/>
      <c r="CG377" s="55"/>
      <c r="CH377" s="55"/>
      <c r="CI377" s="55"/>
      <c r="CJ377" s="55"/>
      <c r="CL377" s="55"/>
      <c r="CM377" s="58"/>
      <c r="CN377" s="58"/>
      <c r="CO377" s="58"/>
      <c r="CP377" s="58"/>
      <c r="CQ377" s="58"/>
      <c r="CR377" s="5"/>
      <c r="CS377" s="5"/>
      <c r="CT377" s="5"/>
      <c r="CU377" s="5"/>
      <c r="CV377" s="5"/>
    </row>
    <row r="378" spans="1:100" x14ac:dyDescent="0.25">
      <c r="A378" s="174" t="str">
        <f t="shared" si="335"/>
        <v>NNNN</v>
      </c>
      <c r="B378" s="174" t="str">
        <f t="shared" si="336"/>
        <v>NNNN</v>
      </c>
      <c r="C378" s="29" t="str">
        <f t="shared" si="337"/>
        <v>NN</v>
      </c>
      <c r="D378" s="29" t="str">
        <f t="shared" si="338"/>
        <v>N</v>
      </c>
      <c r="E378" s="29" t="str">
        <f t="shared" si="312"/>
        <v>N</v>
      </c>
      <c r="F378" s="175" t="s">
        <v>5</v>
      </c>
      <c r="G378" s="175" t="s">
        <v>7</v>
      </c>
      <c r="H378" s="175" t="s">
        <v>8</v>
      </c>
      <c r="I378" s="176">
        <v>59</v>
      </c>
      <c r="J378" s="175" t="s">
        <v>5</v>
      </c>
      <c r="K378" s="175" t="s">
        <v>5</v>
      </c>
      <c r="L378" s="176">
        <v>897</v>
      </c>
      <c r="M378" s="176">
        <v>557</v>
      </c>
      <c r="N378" s="176">
        <v>731</v>
      </c>
      <c r="O378" s="176">
        <v>618</v>
      </c>
      <c r="P378" s="176">
        <v>864</v>
      </c>
      <c r="Q378" s="1"/>
      <c r="R378"/>
      <c r="S378"/>
      <c r="T378"/>
      <c r="U378"/>
      <c r="V378"/>
      <c r="W378"/>
      <c r="X378" s="35"/>
      <c r="Y378" s="53"/>
      <c r="Z378" s="52"/>
      <c r="AA378" s="52"/>
      <c r="AB378" s="1"/>
      <c r="AC378" s="7"/>
      <c r="AD378" s="7"/>
      <c r="AE378" s="7"/>
      <c r="AF378" s="7"/>
      <c r="AG378" s="7"/>
      <c r="AI378" s="15"/>
      <c r="AJ378" s="15"/>
      <c r="AK378" s="15"/>
      <c r="AL378" s="15"/>
      <c r="AM378" s="15"/>
      <c r="AN378" s="15"/>
      <c r="AO378" s="15"/>
      <c r="AP378" s="15"/>
      <c r="AQ378" s="15"/>
      <c r="AR378" s="15"/>
      <c r="AS378" s="15"/>
      <c r="AT378" s="15"/>
      <c r="AU378" s="15"/>
      <c r="AV378" s="15"/>
      <c r="AW378" s="15"/>
      <c r="AX378" s="15"/>
      <c r="AY378" s="15"/>
      <c r="AZ378" s="15"/>
      <c r="BA378" s="15"/>
      <c r="BB378" s="15"/>
      <c r="BC378" s="15"/>
      <c r="BD378" s="15"/>
      <c r="BE378" s="15"/>
      <c r="BF378" s="15"/>
      <c r="BG378" s="15"/>
      <c r="BH378" s="15"/>
      <c r="BI378" s="15"/>
      <c r="BJ378" s="15"/>
      <c r="BK378" s="15"/>
      <c r="BL378" s="15"/>
      <c r="BM378" s="15"/>
      <c r="BN378" s="15"/>
      <c r="BO378" s="15"/>
      <c r="BP378" s="15"/>
      <c r="BQ378" s="15"/>
      <c r="BR378" s="15"/>
      <c r="BS378" s="15"/>
      <c r="BT378" s="15"/>
      <c r="BU378" s="15"/>
      <c r="BV378" s="15"/>
      <c r="BW378" s="15"/>
      <c r="BX378" s="15"/>
      <c r="BZ378" s="5"/>
      <c r="CA378" s="5"/>
      <c r="CB378" s="5"/>
      <c r="CC378" s="5"/>
      <c r="CD378" s="5"/>
      <c r="CF378" s="55"/>
      <c r="CG378" s="55"/>
      <c r="CH378" s="55"/>
      <c r="CI378" s="55"/>
      <c r="CJ378" s="55"/>
      <c r="CL378" s="55"/>
      <c r="CM378" s="58"/>
      <c r="CN378" s="58"/>
      <c r="CO378" s="58"/>
      <c r="CP378" s="58"/>
      <c r="CQ378" s="58"/>
      <c r="CR378" s="5"/>
      <c r="CS378" s="5"/>
      <c r="CT378" s="5"/>
      <c r="CU378" s="5"/>
      <c r="CV378" s="5"/>
    </row>
    <row r="379" spans="1:100" x14ac:dyDescent="0.25">
      <c r="A379" s="174" t="str">
        <f t="shared" si="335"/>
        <v>NNNN</v>
      </c>
      <c r="B379" s="174" t="str">
        <f t="shared" si="336"/>
        <v>NNNN</v>
      </c>
      <c r="C379" s="29" t="str">
        <f t="shared" si="337"/>
        <v>NN</v>
      </c>
      <c r="D379" s="29" t="str">
        <f t="shared" si="338"/>
        <v>N</v>
      </c>
      <c r="E379" s="29" t="str">
        <f t="shared" si="312"/>
        <v>N</v>
      </c>
      <c r="F379" s="175" t="s">
        <v>5</v>
      </c>
      <c r="G379" s="175" t="s">
        <v>7</v>
      </c>
      <c r="H379" s="175" t="s">
        <v>8</v>
      </c>
      <c r="I379" s="176">
        <v>60</v>
      </c>
      <c r="J379" s="175" t="s">
        <v>5</v>
      </c>
      <c r="K379" s="175" t="s">
        <v>5</v>
      </c>
      <c r="L379" s="176">
        <v>681</v>
      </c>
      <c r="M379" s="176">
        <v>422</v>
      </c>
      <c r="N379" s="176">
        <v>550</v>
      </c>
      <c r="O379" s="176">
        <v>428</v>
      </c>
      <c r="P379" s="176">
        <v>649</v>
      </c>
      <c r="Q379" s="1"/>
      <c r="R379"/>
      <c r="S379"/>
      <c r="T379"/>
      <c r="U379"/>
      <c r="V379"/>
      <c r="W379"/>
      <c r="X379" s="35"/>
      <c r="Y379" s="53"/>
      <c r="Z379" s="52"/>
      <c r="AA379" s="52"/>
      <c r="AB379" s="1"/>
      <c r="AC379" s="7"/>
      <c r="AD379" s="7"/>
      <c r="AE379" s="7"/>
      <c r="AF379" s="7"/>
      <c r="AG379" s="7"/>
      <c r="AI379" s="15"/>
      <c r="AJ379" s="15"/>
      <c r="AK379" s="15"/>
      <c r="AL379" s="15"/>
      <c r="AM379" s="15"/>
      <c r="AN379" s="15"/>
      <c r="AO379" s="15"/>
      <c r="AP379" s="15"/>
      <c r="AQ379" s="15"/>
      <c r="AR379" s="15"/>
      <c r="AS379" s="15"/>
      <c r="AT379" s="15"/>
      <c r="AU379" s="15"/>
      <c r="AV379" s="15"/>
      <c r="AW379" s="15"/>
      <c r="AX379" s="15"/>
      <c r="AY379" s="15"/>
      <c r="AZ379" s="15"/>
      <c r="BA379" s="15"/>
      <c r="BB379" s="15"/>
      <c r="BC379" s="15"/>
      <c r="BD379" s="15"/>
      <c r="BE379" s="15"/>
      <c r="BF379" s="15"/>
      <c r="BG379" s="15"/>
      <c r="BH379" s="15"/>
      <c r="BI379" s="15"/>
      <c r="BJ379" s="15"/>
      <c r="BK379" s="15"/>
      <c r="BL379" s="15"/>
      <c r="BM379" s="15"/>
      <c r="BN379" s="15"/>
      <c r="BO379" s="15"/>
      <c r="BP379" s="15"/>
      <c r="BQ379" s="15"/>
      <c r="BR379" s="15"/>
      <c r="BS379" s="15"/>
      <c r="BT379" s="15"/>
      <c r="BU379" s="15"/>
      <c r="BV379" s="15"/>
      <c r="BW379" s="15"/>
      <c r="BX379" s="15"/>
      <c r="BZ379" s="5"/>
      <c r="CA379" s="5"/>
      <c r="CB379" s="5"/>
      <c r="CC379" s="5"/>
      <c r="CD379" s="5"/>
      <c r="CF379" s="55"/>
      <c r="CG379" s="55"/>
      <c r="CH379" s="55"/>
      <c r="CI379" s="55"/>
      <c r="CJ379" s="55"/>
      <c r="CL379" s="55"/>
      <c r="CM379" s="58"/>
      <c r="CN379" s="58"/>
      <c r="CO379" s="58"/>
      <c r="CP379" s="58"/>
      <c r="CQ379" s="58"/>
      <c r="CR379" s="5"/>
      <c r="CS379" s="5"/>
      <c r="CT379" s="5"/>
      <c r="CU379" s="5"/>
      <c r="CV379" s="5"/>
    </row>
    <row r="380" spans="1:100" x14ac:dyDescent="0.25">
      <c r="A380" s="174" t="str">
        <f t="shared" si="335"/>
        <v>NNNN</v>
      </c>
      <c r="B380" s="174" t="str">
        <f t="shared" si="336"/>
        <v>NNNN</v>
      </c>
      <c r="C380" s="29" t="str">
        <f t="shared" si="337"/>
        <v>NN</v>
      </c>
      <c r="D380" s="29" t="str">
        <f t="shared" si="338"/>
        <v>N</v>
      </c>
      <c r="E380" s="29" t="str">
        <f t="shared" si="312"/>
        <v>N</v>
      </c>
      <c r="F380" s="175" t="s">
        <v>5</v>
      </c>
      <c r="G380" s="175" t="s">
        <v>7</v>
      </c>
      <c r="H380" s="175" t="s">
        <v>8</v>
      </c>
      <c r="I380" s="176">
        <v>61</v>
      </c>
      <c r="J380" s="175" t="s">
        <v>5</v>
      </c>
      <c r="K380" s="175" t="s">
        <v>5</v>
      </c>
      <c r="L380" s="176">
        <v>643</v>
      </c>
      <c r="M380" s="176">
        <v>402</v>
      </c>
      <c r="N380" s="176">
        <v>525</v>
      </c>
      <c r="O380" s="176">
        <v>434</v>
      </c>
      <c r="P380" s="176">
        <v>617</v>
      </c>
      <c r="Q380" s="1"/>
      <c r="R380"/>
      <c r="S380"/>
      <c r="T380"/>
      <c r="U380"/>
      <c r="V380"/>
      <c r="W380"/>
      <c r="X380" s="35"/>
      <c r="Y380" s="53"/>
      <c r="Z380" s="52"/>
      <c r="AA380" s="52"/>
      <c r="AB380" s="1"/>
      <c r="AC380" s="7"/>
      <c r="AD380" s="7"/>
      <c r="AE380" s="7"/>
      <c r="AF380" s="7"/>
      <c r="AG380" s="7"/>
      <c r="AI380" s="15"/>
      <c r="AJ380" s="15"/>
      <c r="AK380" s="15"/>
      <c r="AL380" s="15"/>
      <c r="AM380" s="15"/>
      <c r="AN380" s="15"/>
      <c r="AO380" s="15"/>
      <c r="AP380" s="15"/>
      <c r="AQ380" s="15"/>
      <c r="AR380" s="15"/>
      <c r="AS380" s="15"/>
      <c r="AT380" s="15"/>
      <c r="AU380" s="15"/>
      <c r="AV380" s="15"/>
      <c r="AW380" s="15"/>
      <c r="AX380" s="15"/>
      <c r="AY380" s="15"/>
      <c r="AZ380" s="15"/>
      <c r="BA380" s="15"/>
      <c r="BB380" s="15"/>
      <c r="BC380" s="15"/>
      <c r="BD380" s="15"/>
      <c r="BE380" s="15"/>
      <c r="BF380" s="15"/>
      <c r="BG380" s="15"/>
      <c r="BH380" s="15"/>
      <c r="BI380" s="15"/>
      <c r="BJ380" s="15"/>
      <c r="BK380" s="15"/>
      <c r="BL380" s="15"/>
      <c r="BM380" s="15"/>
      <c r="BN380" s="15"/>
      <c r="BO380" s="15"/>
      <c r="BP380" s="15"/>
      <c r="BQ380" s="15"/>
      <c r="BR380" s="15"/>
      <c r="BS380" s="15"/>
      <c r="BT380" s="15"/>
      <c r="BU380" s="15"/>
      <c r="BV380" s="15"/>
      <c r="BW380" s="15"/>
      <c r="BX380" s="15"/>
      <c r="BZ380" s="5"/>
      <c r="CA380" s="5"/>
      <c r="CB380" s="5"/>
      <c r="CC380" s="5"/>
      <c r="CD380" s="5"/>
      <c r="CF380" s="55"/>
      <c r="CG380" s="55"/>
      <c r="CH380" s="55"/>
      <c r="CI380" s="55"/>
      <c r="CJ380" s="55"/>
      <c r="CL380" s="55"/>
      <c r="CM380" s="58"/>
      <c r="CN380" s="58"/>
      <c r="CO380" s="58"/>
      <c r="CP380" s="58"/>
      <c r="CQ380" s="58"/>
      <c r="CR380" s="5"/>
      <c r="CS380" s="5"/>
      <c r="CT380" s="5"/>
      <c r="CU380" s="5"/>
      <c r="CV380" s="5"/>
    </row>
    <row r="381" spans="1:100" x14ac:dyDescent="0.25">
      <c r="A381" s="174" t="str">
        <f t="shared" si="335"/>
        <v>NNNN</v>
      </c>
      <c r="B381" s="174" t="str">
        <f t="shared" si="336"/>
        <v>NNNN</v>
      </c>
      <c r="C381" s="29" t="str">
        <f t="shared" si="337"/>
        <v>NN</v>
      </c>
      <c r="D381" s="29" t="str">
        <f t="shared" si="338"/>
        <v>N</v>
      </c>
      <c r="E381" s="29" t="str">
        <f t="shared" si="312"/>
        <v>N</v>
      </c>
      <c r="F381" s="175" t="s">
        <v>5</v>
      </c>
      <c r="G381" s="175" t="s">
        <v>7</v>
      </c>
      <c r="H381" s="175" t="s">
        <v>8</v>
      </c>
      <c r="I381" s="176">
        <v>62</v>
      </c>
      <c r="J381" s="175" t="s">
        <v>5</v>
      </c>
      <c r="K381" s="175" t="s">
        <v>5</v>
      </c>
      <c r="L381" s="176">
        <v>538</v>
      </c>
      <c r="M381" s="176">
        <v>338</v>
      </c>
      <c r="N381" s="176">
        <v>399</v>
      </c>
      <c r="O381" s="176">
        <v>341</v>
      </c>
      <c r="P381" s="176">
        <v>510</v>
      </c>
      <c r="Q381" s="1"/>
      <c r="R381"/>
      <c r="S381"/>
      <c r="T381"/>
      <c r="U381"/>
      <c r="V381"/>
      <c r="W381"/>
      <c r="X381" s="35"/>
      <c r="Y381" s="53"/>
      <c r="Z381" s="52"/>
      <c r="AA381" s="52"/>
      <c r="AB381" s="1"/>
      <c r="AC381" s="7"/>
      <c r="AD381" s="7"/>
      <c r="AE381" s="7"/>
      <c r="AF381" s="7"/>
      <c r="AG381" s="7"/>
      <c r="AI381" s="15"/>
      <c r="AJ381" s="15"/>
      <c r="AK381" s="15"/>
      <c r="AL381" s="15"/>
      <c r="AM381" s="15"/>
      <c r="AN381" s="15"/>
      <c r="AO381" s="15"/>
      <c r="AP381" s="15"/>
      <c r="AQ381" s="15"/>
      <c r="AR381" s="15"/>
      <c r="AS381" s="15"/>
      <c r="AT381" s="15"/>
      <c r="AU381" s="15"/>
      <c r="AV381" s="15"/>
      <c r="AW381" s="15"/>
      <c r="AX381" s="15"/>
      <c r="AY381" s="15"/>
      <c r="AZ381" s="15"/>
      <c r="BA381" s="15"/>
      <c r="BB381" s="15"/>
      <c r="BC381" s="15"/>
      <c r="BD381" s="15"/>
      <c r="BE381" s="15"/>
      <c r="BF381" s="15"/>
      <c r="BG381" s="15"/>
      <c r="BH381" s="15"/>
      <c r="BI381" s="15"/>
      <c r="BJ381" s="15"/>
      <c r="BK381" s="15"/>
      <c r="BL381" s="15"/>
      <c r="BM381" s="15"/>
      <c r="BN381" s="15"/>
      <c r="BO381" s="15"/>
      <c r="BP381" s="15"/>
      <c r="BQ381" s="15"/>
      <c r="BR381" s="15"/>
      <c r="BS381" s="15"/>
      <c r="BT381" s="15"/>
      <c r="BU381" s="15"/>
      <c r="BV381" s="15"/>
      <c r="BW381" s="15"/>
      <c r="BX381" s="15"/>
      <c r="BZ381" s="5"/>
      <c r="CA381" s="5"/>
      <c r="CB381" s="5"/>
      <c r="CC381" s="5"/>
      <c r="CD381" s="5"/>
      <c r="CF381" s="55"/>
      <c r="CG381" s="55"/>
      <c r="CH381" s="55"/>
      <c r="CI381" s="55"/>
      <c r="CJ381" s="55"/>
      <c r="CL381" s="55"/>
      <c r="CM381" s="58"/>
      <c r="CN381" s="58"/>
      <c r="CO381" s="58"/>
      <c r="CP381" s="58"/>
      <c r="CQ381" s="58"/>
      <c r="CR381" s="5"/>
      <c r="CS381" s="5"/>
      <c r="CT381" s="5"/>
      <c r="CU381" s="5"/>
      <c r="CV381" s="5"/>
    </row>
    <row r="382" spans="1:100" x14ac:dyDescent="0.25">
      <c r="A382" s="174" t="str">
        <f t="shared" si="335"/>
        <v>NNNN</v>
      </c>
      <c r="B382" s="174" t="str">
        <f t="shared" si="336"/>
        <v>NNNN</v>
      </c>
      <c r="C382" s="29" t="str">
        <f t="shared" si="337"/>
        <v>NN</v>
      </c>
      <c r="D382" s="29" t="str">
        <f t="shared" si="338"/>
        <v>N</v>
      </c>
      <c r="E382" s="29" t="str">
        <f t="shared" si="312"/>
        <v>N</v>
      </c>
      <c r="F382" s="175" t="s">
        <v>5</v>
      </c>
      <c r="G382" s="175" t="s">
        <v>7</v>
      </c>
      <c r="H382" s="175" t="s">
        <v>8</v>
      </c>
      <c r="I382" s="176">
        <v>63</v>
      </c>
      <c r="J382" s="175" t="s">
        <v>5</v>
      </c>
      <c r="K382" s="175" t="s">
        <v>5</v>
      </c>
      <c r="L382" s="176">
        <v>463</v>
      </c>
      <c r="M382" s="176">
        <v>280</v>
      </c>
      <c r="N382" s="176">
        <v>374</v>
      </c>
      <c r="O382" s="176">
        <v>315</v>
      </c>
      <c r="P382" s="176">
        <v>436</v>
      </c>
      <c r="Q382" s="1"/>
      <c r="R382"/>
      <c r="S382"/>
      <c r="T382"/>
      <c r="U382"/>
      <c r="V382"/>
      <c r="W382"/>
      <c r="X382" s="35"/>
      <c r="Y382" s="53"/>
      <c r="Z382" s="52"/>
      <c r="AA382" s="52"/>
      <c r="AB382" s="1"/>
      <c r="AC382" s="7"/>
      <c r="AD382" s="7"/>
      <c r="AE382" s="7"/>
      <c r="AF382" s="7"/>
      <c r="AG382" s="7"/>
      <c r="AI382" s="15"/>
      <c r="AJ382" s="15"/>
      <c r="AK382" s="15"/>
      <c r="AL382" s="15"/>
      <c r="AM382" s="15"/>
      <c r="AN382" s="15"/>
      <c r="AO382" s="15"/>
      <c r="AP382" s="15"/>
      <c r="AQ382" s="15"/>
      <c r="AR382" s="15"/>
      <c r="AS382" s="15"/>
      <c r="AT382" s="15"/>
      <c r="AU382" s="15"/>
      <c r="AV382" s="15"/>
      <c r="AW382" s="15"/>
      <c r="AX382" s="15"/>
      <c r="AY382" s="15"/>
      <c r="AZ382" s="15"/>
      <c r="BA382" s="15"/>
      <c r="BB382" s="15"/>
      <c r="BC382" s="15"/>
      <c r="BD382" s="15"/>
      <c r="BE382" s="15"/>
      <c r="BF382" s="15"/>
      <c r="BG382" s="15"/>
      <c r="BH382" s="15"/>
      <c r="BI382" s="15"/>
      <c r="BJ382" s="15"/>
      <c r="BK382" s="15"/>
      <c r="BL382" s="15"/>
      <c r="BM382" s="15"/>
      <c r="BN382" s="15"/>
      <c r="BO382" s="15"/>
      <c r="BP382" s="15"/>
      <c r="BQ382" s="15"/>
      <c r="BR382" s="15"/>
      <c r="BS382" s="15"/>
      <c r="BT382" s="15"/>
      <c r="BU382" s="15"/>
      <c r="BV382" s="15"/>
      <c r="BW382" s="15"/>
      <c r="BX382" s="15"/>
      <c r="BZ382" s="5"/>
      <c r="CA382" s="5"/>
      <c r="CB382" s="5"/>
      <c r="CC382" s="5"/>
      <c r="CD382" s="5"/>
      <c r="CF382" s="55"/>
      <c r="CG382" s="55"/>
      <c r="CH382" s="55"/>
      <c r="CI382" s="55"/>
      <c r="CJ382" s="55"/>
      <c r="CL382" s="55"/>
      <c r="CM382" s="58"/>
      <c r="CN382" s="58"/>
      <c r="CO382" s="58"/>
      <c r="CP382" s="58"/>
      <c r="CQ382" s="58"/>
      <c r="CR382" s="5"/>
      <c r="CS382" s="5"/>
      <c r="CT382" s="5"/>
      <c r="CU382" s="5"/>
      <c r="CV382" s="5"/>
    </row>
    <row r="383" spans="1:100" x14ac:dyDescent="0.25">
      <c r="A383" s="174" t="str">
        <f t="shared" si="335"/>
        <v>NNNN</v>
      </c>
      <c r="B383" s="174" t="str">
        <f t="shared" si="336"/>
        <v>NNNN</v>
      </c>
      <c r="C383" s="29" t="str">
        <f t="shared" si="337"/>
        <v>NN</v>
      </c>
      <c r="D383" s="29" t="str">
        <f t="shared" si="338"/>
        <v>N</v>
      </c>
      <c r="E383" s="29" t="str">
        <f t="shared" si="312"/>
        <v>N</v>
      </c>
      <c r="F383" s="175" t="s">
        <v>5</v>
      </c>
      <c r="G383" s="175" t="s">
        <v>7</v>
      </c>
      <c r="H383" s="175" t="s">
        <v>8</v>
      </c>
      <c r="I383" s="176">
        <v>64</v>
      </c>
      <c r="J383" s="175" t="s">
        <v>5</v>
      </c>
      <c r="K383" s="175" t="s">
        <v>5</v>
      </c>
      <c r="L383" s="176">
        <v>371</v>
      </c>
      <c r="M383" s="176">
        <v>229</v>
      </c>
      <c r="N383" s="176">
        <v>297</v>
      </c>
      <c r="O383" s="176">
        <v>249</v>
      </c>
      <c r="P383" s="176">
        <v>350</v>
      </c>
      <c r="Q383" s="1"/>
      <c r="R383"/>
      <c r="S383"/>
      <c r="T383"/>
      <c r="U383"/>
      <c r="V383"/>
      <c r="W383"/>
      <c r="X383" s="35"/>
      <c r="Y383" s="53"/>
      <c r="Z383" s="52"/>
      <c r="AA383" s="52"/>
      <c r="AB383" s="1"/>
      <c r="AC383" s="7"/>
      <c r="AD383" s="7"/>
      <c r="AE383" s="7"/>
      <c r="AF383" s="7"/>
      <c r="AG383" s="7"/>
      <c r="AI383" s="15"/>
      <c r="AJ383" s="15"/>
      <c r="AK383" s="15"/>
      <c r="AL383" s="15"/>
      <c r="AM383" s="15"/>
      <c r="AN383" s="15"/>
      <c r="AO383" s="15"/>
      <c r="AP383" s="15"/>
      <c r="AQ383" s="15"/>
      <c r="AR383" s="15"/>
      <c r="AS383" s="15"/>
      <c r="AT383" s="15"/>
      <c r="AU383" s="15"/>
      <c r="AV383" s="15"/>
      <c r="AW383" s="15"/>
      <c r="AX383" s="15"/>
      <c r="AY383" s="15"/>
      <c r="AZ383" s="15"/>
      <c r="BA383" s="15"/>
      <c r="BB383" s="15"/>
      <c r="BC383" s="15"/>
      <c r="BD383" s="15"/>
      <c r="BE383" s="15"/>
      <c r="BF383" s="15"/>
      <c r="BG383" s="15"/>
      <c r="BH383" s="15"/>
      <c r="BI383" s="15"/>
      <c r="BJ383" s="15"/>
      <c r="BK383" s="15"/>
      <c r="BL383" s="15"/>
      <c r="BM383" s="15"/>
      <c r="BN383" s="15"/>
      <c r="BO383" s="15"/>
      <c r="BP383" s="15"/>
      <c r="BQ383" s="15"/>
      <c r="BR383" s="15"/>
      <c r="BS383" s="15"/>
      <c r="BT383" s="15"/>
      <c r="BU383" s="15"/>
      <c r="BV383" s="15"/>
      <c r="BW383" s="15"/>
      <c r="BX383" s="15"/>
      <c r="BZ383" s="5"/>
      <c r="CA383" s="5"/>
      <c r="CB383" s="5"/>
      <c r="CC383" s="5"/>
      <c r="CD383" s="5"/>
      <c r="CF383" s="55"/>
      <c r="CG383" s="55"/>
      <c r="CH383" s="55"/>
      <c r="CI383" s="55"/>
      <c r="CJ383" s="55"/>
      <c r="CL383" s="55"/>
      <c r="CM383" s="58"/>
      <c r="CN383" s="58"/>
      <c r="CO383" s="58"/>
      <c r="CP383" s="58"/>
      <c r="CQ383" s="58"/>
      <c r="CR383" s="5"/>
      <c r="CS383" s="5"/>
      <c r="CT383" s="5"/>
      <c r="CU383" s="5"/>
      <c r="CV383" s="5"/>
    </row>
    <row r="384" spans="1:100" x14ac:dyDescent="0.25">
      <c r="A384" s="174" t="str">
        <f t="shared" si="335"/>
        <v>NNNN</v>
      </c>
      <c r="B384" s="174" t="str">
        <f t="shared" si="336"/>
        <v>NNNN</v>
      </c>
      <c r="C384" s="29" t="str">
        <f t="shared" si="337"/>
        <v>NN</v>
      </c>
      <c r="D384" s="29" t="str">
        <f t="shared" si="338"/>
        <v>N</v>
      </c>
      <c r="E384" s="29" t="str">
        <f t="shared" si="312"/>
        <v>N</v>
      </c>
      <c r="F384" s="175" t="s">
        <v>5</v>
      </c>
      <c r="G384" s="175" t="s">
        <v>7</v>
      </c>
      <c r="H384" s="175" t="s">
        <v>8</v>
      </c>
      <c r="I384" s="176">
        <v>65</v>
      </c>
      <c r="J384" s="175" t="s">
        <v>5</v>
      </c>
      <c r="K384" s="175" t="s">
        <v>5</v>
      </c>
      <c r="L384" s="176">
        <v>313</v>
      </c>
      <c r="M384" s="176">
        <v>213</v>
      </c>
      <c r="N384" s="176">
        <v>233</v>
      </c>
      <c r="O384" s="176">
        <v>205</v>
      </c>
      <c r="P384" s="176">
        <v>292</v>
      </c>
      <c r="Q384" s="1"/>
      <c r="R384"/>
      <c r="S384"/>
      <c r="T384"/>
      <c r="U384"/>
      <c r="V384"/>
      <c r="W384"/>
      <c r="X384" s="35"/>
      <c r="Y384" s="53"/>
      <c r="Z384" s="52"/>
      <c r="AA384" s="52"/>
      <c r="AB384" s="1"/>
      <c r="AC384" s="7"/>
      <c r="AD384" s="7"/>
      <c r="AE384" s="7"/>
      <c r="AF384" s="7"/>
      <c r="AG384" s="7"/>
      <c r="AI384" s="15"/>
      <c r="AJ384" s="15"/>
      <c r="AK384" s="15"/>
      <c r="AL384" s="15"/>
      <c r="AM384" s="15"/>
      <c r="AN384" s="15"/>
      <c r="AO384" s="15"/>
      <c r="AP384" s="15"/>
      <c r="AQ384" s="15"/>
      <c r="AR384" s="15"/>
      <c r="AS384" s="15"/>
      <c r="AT384" s="15"/>
      <c r="AU384" s="15"/>
      <c r="AV384" s="15"/>
      <c r="AW384" s="15"/>
      <c r="AX384" s="15"/>
      <c r="AY384" s="15"/>
      <c r="AZ384" s="15"/>
      <c r="BA384" s="15"/>
      <c r="BB384" s="15"/>
      <c r="BC384" s="15"/>
      <c r="BD384" s="15"/>
      <c r="BE384" s="15"/>
      <c r="BF384" s="15"/>
      <c r="BG384" s="15"/>
      <c r="BH384" s="15"/>
      <c r="BI384" s="15"/>
      <c r="BJ384" s="15"/>
      <c r="BK384" s="15"/>
      <c r="BL384" s="15"/>
      <c r="BM384" s="15"/>
      <c r="BN384" s="15"/>
      <c r="BO384" s="15"/>
      <c r="BP384" s="15"/>
      <c r="BQ384" s="15"/>
      <c r="BR384" s="15"/>
      <c r="BS384" s="15"/>
      <c r="BT384" s="15"/>
      <c r="BU384" s="15"/>
      <c r="BV384" s="15"/>
      <c r="BW384" s="15"/>
      <c r="BX384" s="15"/>
      <c r="BZ384" s="5"/>
      <c r="CA384" s="5"/>
      <c r="CB384" s="5"/>
      <c r="CC384" s="5"/>
      <c r="CD384" s="5"/>
      <c r="CF384" s="55"/>
      <c r="CG384" s="55"/>
      <c r="CH384" s="55"/>
      <c r="CI384" s="55"/>
      <c r="CJ384" s="55"/>
      <c r="CL384" s="55"/>
      <c r="CM384" s="58"/>
      <c r="CN384" s="58"/>
      <c r="CO384" s="58"/>
      <c r="CP384" s="58"/>
      <c r="CQ384" s="58"/>
      <c r="CR384" s="5"/>
      <c r="CS384" s="5"/>
      <c r="CT384" s="5"/>
      <c r="CU384" s="5"/>
      <c r="CV384" s="5"/>
    </row>
    <row r="385" spans="1:100" x14ac:dyDescent="0.25">
      <c r="A385" s="174" t="str">
        <f t="shared" si="335"/>
        <v>NNNN</v>
      </c>
      <c r="B385" s="174" t="str">
        <f t="shared" si="336"/>
        <v>NNNN</v>
      </c>
      <c r="C385" s="29" t="str">
        <f t="shared" si="337"/>
        <v>NN</v>
      </c>
      <c r="D385" s="29" t="str">
        <f t="shared" si="338"/>
        <v>N</v>
      </c>
      <c r="E385" s="29" t="str">
        <f t="shared" si="312"/>
        <v>N</v>
      </c>
      <c r="F385" s="175" t="s">
        <v>5</v>
      </c>
      <c r="G385" s="175" t="s">
        <v>7</v>
      </c>
      <c r="H385" s="175" t="s">
        <v>8</v>
      </c>
      <c r="I385" s="176">
        <v>66</v>
      </c>
      <c r="J385" s="175" t="s">
        <v>5</v>
      </c>
      <c r="K385" s="175" t="s">
        <v>5</v>
      </c>
      <c r="L385" s="176">
        <v>243</v>
      </c>
      <c r="M385" s="176">
        <v>155</v>
      </c>
      <c r="N385" s="176">
        <v>200</v>
      </c>
      <c r="O385" s="176">
        <v>168</v>
      </c>
      <c r="P385" s="176">
        <v>236</v>
      </c>
      <c r="Q385" s="1"/>
      <c r="R385"/>
      <c r="S385"/>
      <c r="T385"/>
      <c r="U385"/>
      <c r="V385"/>
      <c r="W385"/>
      <c r="X385" s="35"/>
      <c r="Y385" s="53"/>
      <c r="Z385" s="52"/>
      <c r="AA385" s="52"/>
      <c r="AB385" s="1"/>
      <c r="AC385" s="7"/>
      <c r="AD385" s="7"/>
      <c r="AE385" s="7"/>
      <c r="AF385" s="7"/>
      <c r="AG385" s="7"/>
      <c r="AI385" s="15"/>
      <c r="AJ385" s="15"/>
      <c r="AK385" s="15"/>
      <c r="AL385" s="15"/>
      <c r="AM385" s="15"/>
      <c r="AN385" s="15"/>
      <c r="AO385" s="15"/>
      <c r="AP385" s="15"/>
      <c r="AQ385" s="15"/>
      <c r="AR385" s="15"/>
      <c r="AS385" s="15"/>
      <c r="AT385" s="15"/>
      <c r="AU385" s="15"/>
      <c r="AV385" s="15"/>
      <c r="AW385" s="15"/>
      <c r="AX385" s="15"/>
      <c r="AY385" s="15"/>
      <c r="AZ385" s="15"/>
      <c r="BA385" s="15"/>
      <c r="BB385" s="15"/>
      <c r="BC385" s="15"/>
      <c r="BD385" s="15"/>
      <c r="BE385" s="15"/>
      <c r="BF385" s="15"/>
      <c r="BG385" s="15"/>
      <c r="BH385" s="15"/>
      <c r="BI385" s="15"/>
      <c r="BJ385" s="15"/>
      <c r="BK385" s="15"/>
      <c r="BL385" s="15"/>
      <c r="BM385" s="15"/>
      <c r="BN385" s="15"/>
      <c r="BO385" s="15"/>
      <c r="BP385" s="15"/>
      <c r="BQ385" s="15"/>
      <c r="BR385" s="15"/>
      <c r="BS385" s="15"/>
      <c r="BT385" s="15"/>
      <c r="BU385" s="15"/>
      <c r="BV385" s="15"/>
      <c r="BW385" s="15"/>
      <c r="BX385" s="15"/>
      <c r="BZ385" s="5"/>
      <c r="CA385" s="5"/>
      <c r="CB385" s="5"/>
      <c r="CC385" s="5"/>
      <c r="CD385" s="5"/>
      <c r="CF385" s="55"/>
      <c r="CG385" s="55"/>
      <c r="CH385" s="55"/>
      <c r="CI385" s="55"/>
      <c r="CJ385" s="55"/>
      <c r="CL385" s="55"/>
      <c r="CM385" s="58"/>
      <c r="CN385" s="58"/>
      <c r="CO385" s="58"/>
      <c r="CP385" s="58"/>
      <c r="CQ385" s="58"/>
      <c r="CR385" s="5"/>
      <c r="CS385" s="5"/>
      <c r="CT385" s="5"/>
      <c r="CU385" s="5"/>
      <c r="CV385" s="5"/>
    </row>
    <row r="386" spans="1:100" x14ac:dyDescent="0.25">
      <c r="A386" s="174" t="str">
        <f t="shared" si="335"/>
        <v>NNNN</v>
      </c>
      <c r="B386" s="174" t="str">
        <f t="shared" si="336"/>
        <v>NNNN</v>
      </c>
      <c r="C386" s="29" t="str">
        <f t="shared" si="337"/>
        <v>NN</v>
      </c>
      <c r="D386" s="29" t="str">
        <f t="shared" si="338"/>
        <v>N</v>
      </c>
      <c r="E386" s="29" t="str">
        <f t="shared" si="312"/>
        <v>N</v>
      </c>
      <c r="F386" s="175" t="s">
        <v>5</v>
      </c>
      <c r="G386" s="175" t="s">
        <v>7</v>
      </c>
      <c r="H386" s="175" t="s">
        <v>8</v>
      </c>
      <c r="I386" s="176">
        <v>67</v>
      </c>
      <c r="J386" s="175" t="s">
        <v>5</v>
      </c>
      <c r="K386" s="175" t="s">
        <v>5</v>
      </c>
      <c r="L386" s="176">
        <v>217</v>
      </c>
      <c r="M386" s="176">
        <v>141</v>
      </c>
      <c r="N386" s="176">
        <v>164</v>
      </c>
      <c r="O386" s="176">
        <v>141</v>
      </c>
      <c r="P386" s="176">
        <v>202</v>
      </c>
      <c r="Q386" s="1"/>
      <c r="R386"/>
      <c r="S386"/>
      <c r="T386"/>
      <c r="U386"/>
      <c r="V386"/>
      <c r="W386"/>
      <c r="X386" s="35"/>
      <c r="Y386" s="53"/>
      <c r="Z386" s="52"/>
      <c r="AA386" s="52"/>
      <c r="AB386" s="1"/>
      <c r="AC386" s="7"/>
      <c r="AD386" s="7"/>
      <c r="AE386" s="7"/>
      <c r="AF386" s="7"/>
      <c r="AG386" s="7"/>
      <c r="AI386" s="15"/>
      <c r="AJ386" s="15"/>
      <c r="AK386" s="15"/>
      <c r="AL386" s="15"/>
      <c r="AM386" s="15"/>
      <c r="AN386" s="15"/>
      <c r="AO386" s="15"/>
      <c r="AP386" s="15"/>
      <c r="AQ386" s="15"/>
      <c r="AR386" s="15"/>
      <c r="AS386" s="15"/>
      <c r="AT386" s="15"/>
      <c r="AU386" s="15"/>
      <c r="AV386" s="15"/>
      <c r="AW386" s="15"/>
      <c r="AX386" s="15"/>
      <c r="AY386" s="15"/>
      <c r="AZ386" s="15"/>
      <c r="BA386" s="15"/>
      <c r="BB386" s="15"/>
      <c r="BC386" s="15"/>
      <c r="BD386" s="15"/>
      <c r="BE386" s="15"/>
      <c r="BF386" s="15"/>
      <c r="BG386" s="15"/>
      <c r="BH386" s="15"/>
      <c r="BI386" s="15"/>
      <c r="BJ386" s="15"/>
      <c r="BK386" s="15"/>
      <c r="BL386" s="15"/>
      <c r="BM386" s="15"/>
      <c r="BN386" s="15"/>
      <c r="BO386" s="15"/>
      <c r="BP386" s="15"/>
      <c r="BQ386" s="15"/>
      <c r="BR386" s="15"/>
      <c r="BS386" s="15"/>
      <c r="BT386" s="15"/>
      <c r="BU386" s="15"/>
      <c r="BV386" s="15"/>
      <c r="BW386" s="15"/>
      <c r="BX386" s="15"/>
      <c r="BZ386" s="5"/>
      <c r="CA386" s="5"/>
      <c r="CB386" s="5"/>
      <c r="CC386" s="5"/>
      <c r="CD386" s="5"/>
      <c r="CF386" s="55"/>
      <c r="CG386" s="55"/>
      <c r="CH386" s="55"/>
      <c r="CI386" s="55"/>
      <c r="CJ386" s="55"/>
      <c r="CL386" s="55"/>
      <c r="CM386" s="58"/>
      <c r="CN386" s="58"/>
      <c r="CO386" s="58"/>
      <c r="CP386" s="58"/>
      <c r="CQ386" s="58"/>
      <c r="CR386" s="5"/>
      <c r="CS386" s="5"/>
      <c r="CT386" s="5"/>
      <c r="CU386" s="5"/>
      <c r="CV386" s="5"/>
    </row>
    <row r="387" spans="1:100" x14ac:dyDescent="0.25">
      <c r="A387" s="174" t="str">
        <f t="shared" si="335"/>
        <v>NNNN</v>
      </c>
      <c r="B387" s="174" t="str">
        <f t="shared" si="336"/>
        <v>NNNN</v>
      </c>
      <c r="C387" s="29" t="str">
        <f t="shared" si="337"/>
        <v>NN</v>
      </c>
      <c r="D387" s="29" t="str">
        <f t="shared" si="338"/>
        <v>N</v>
      </c>
      <c r="E387" s="29" t="str">
        <f t="shared" si="312"/>
        <v>N</v>
      </c>
      <c r="F387" s="175" t="s">
        <v>5</v>
      </c>
      <c r="G387" s="175" t="s">
        <v>7</v>
      </c>
      <c r="H387" s="175" t="s">
        <v>8</v>
      </c>
      <c r="I387" s="176">
        <v>68</v>
      </c>
      <c r="J387" s="175" t="s">
        <v>5</v>
      </c>
      <c r="K387" s="175" t="s">
        <v>5</v>
      </c>
      <c r="L387" s="176">
        <v>177</v>
      </c>
      <c r="M387" s="176">
        <v>118</v>
      </c>
      <c r="N387" s="176">
        <v>132</v>
      </c>
      <c r="O387" s="176">
        <v>110</v>
      </c>
      <c r="P387" s="176">
        <v>166</v>
      </c>
      <c r="Q387" s="1"/>
      <c r="R387"/>
      <c r="S387"/>
      <c r="T387"/>
      <c r="U387"/>
      <c r="V387"/>
      <c r="W387"/>
      <c r="X387" s="35"/>
      <c r="Y387" s="53"/>
      <c r="Z387" s="52"/>
      <c r="AA387" s="52"/>
      <c r="AB387" s="1"/>
      <c r="AC387" s="7"/>
      <c r="AD387" s="7"/>
      <c r="AE387" s="7"/>
      <c r="AF387" s="7"/>
      <c r="AG387" s="7"/>
      <c r="AI387" s="15"/>
      <c r="AJ387" s="15"/>
      <c r="AK387" s="15"/>
      <c r="AL387" s="15"/>
      <c r="AM387" s="15"/>
      <c r="AN387" s="15"/>
      <c r="AO387" s="15"/>
      <c r="AP387" s="15"/>
      <c r="AQ387" s="15"/>
      <c r="AR387" s="15"/>
      <c r="AS387" s="15"/>
      <c r="AT387" s="15"/>
      <c r="AU387" s="15"/>
      <c r="AV387" s="15"/>
      <c r="AW387" s="15"/>
      <c r="AX387" s="15"/>
      <c r="AY387" s="15"/>
      <c r="AZ387" s="15"/>
      <c r="BA387" s="15"/>
      <c r="BB387" s="15"/>
      <c r="BC387" s="15"/>
      <c r="BD387" s="15"/>
      <c r="BE387" s="15"/>
      <c r="BF387" s="15"/>
      <c r="BG387" s="15"/>
      <c r="BH387" s="15"/>
      <c r="BI387" s="15"/>
      <c r="BJ387" s="15"/>
      <c r="BK387" s="15"/>
      <c r="BL387" s="15"/>
      <c r="BM387" s="15"/>
      <c r="BN387" s="15"/>
      <c r="BO387" s="15"/>
      <c r="BP387" s="15"/>
      <c r="BQ387" s="15"/>
      <c r="BR387" s="15"/>
      <c r="BS387" s="15"/>
      <c r="BT387" s="15"/>
      <c r="BU387" s="15"/>
      <c r="BV387" s="15"/>
      <c r="BW387" s="15"/>
      <c r="BX387" s="15"/>
      <c r="BZ387" s="5"/>
      <c r="CA387" s="5"/>
      <c r="CB387" s="5"/>
      <c r="CC387" s="5"/>
      <c r="CD387" s="5"/>
      <c r="CF387" s="55"/>
      <c r="CG387" s="55"/>
      <c r="CH387" s="55"/>
      <c r="CI387" s="55"/>
      <c r="CJ387" s="55"/>
      <c r="CL387" s="55"/>
      <c r="CM387" s="58"/>
      <c r="CN387" s="58"/>
      <c r="CO387" s="58"/>
      <c r="CP387" s="58"/>
      <c r="CQ387" s="58"/>
      <c r="CR387" s="5"/>
      <c r="CS387" s="5"/>
      <c r="CT387" s="5"/>
      <c r="CU387" s="5"/>
      <c r="CV387" s="5"/>
    </row>
    <row r="388" spans="1:100" x14ac:dyDescent="0.25">
      <c r="A388" s="174" t="str">
        <f t="shared" si="335"/>
        <v>NNNN</v>
      </c>
      <c r="B388" s="174" t="str">
        <f t="shared" si="336"/>
        <v>NNNN</v>
      </c>
      <c r="C388" s="29" t="str">
        <f t="shared" si="337"/>
        <v>NN</v>
      </c>
      <c r="D388" s="29" t="str">
        <f t="shared" si="338"/>
        <v>N</v>
      </c>
      <c r="E388" s="29" t="str">
        <f t="shared" si="312"/>
        <v>N</v>
      </c>
      <c r="F388" s="175" t="s">
        <v>5</v>
      </c>
      <c r="G388" s="175" t="s">
        <v>7</v>
      </c>
      <c r="H388" s="175" t="s">
        <v>8</v>
      </c>
      <c r="I388" s="176">
        <v>69</v>
      </c>
      <c r="J388" s="175" t="s">
        <v>5</v>
      </c>
      <c r="K388" s="175" t="s">
        <v>5</v>
      </c>
      <c r="L388" s="176">
        <v>144</v>
      </c>
      <c r="M388" s="176">
        <v>97</v>
      </c>
      <c r="N388" s="176">
        <v>108</v>
      </c>
      <c r="O388" s="176">
        <v>92</v>
      </c>
      <c r="P388" s="176">
        <v>136</v>
      </c>
      <c r="Q388" s="1"/>
      <c r="R388"/>
      <c r="S388"/>
      <c r="T388"/>
      <c r="U388"/>
      <c r="V388"/>
      <c r="W388"/>
      <c r="X388" s="35"/>
      <c r="Y388" s="53"/>
      <c r="Z388" s="52"/>
      <c r="AA388" s="52"/>
      <c r="AB388" s="1"/>
      <c r="AC388" s="7"/>
      <c r="AD388" s="7"/>
      <c r="AE388" s="7"/>
      <c r="AF388" s="7"/>
      <c r="AG388" s="7"/>
      <c r="AI388" s="15"/>
      <c r="AJ388" s="15"/>
      <c r="AK388" s="15"/>
      <c r="AL388" s="15"/>
      <c r="AM388" s="15"/>
      <c r="AN388" s="15"/>
      <c r="AO388" s="15"/>
      <c r="AP388" s="15"/>
      <c r="AQ388" s="15"/>
      <c r="AR388" s="15"/>
      <c r="AS388" s="15"/>
      <c r="AT388" s="15"/>
      <c r="AU388" s="15"/>
      <c r="AV388" s="15"/>
      <c r="AW388" s="15"/>
      <c r="AX388" s="15"/>
      <c r="AY388" s="15"/>
      <c r="AZ388" s="15"/>
      <c r="BA388" s="15"/>
      <c r="BB388" s="15"/>
      <c r="BC388" s="15"/>
      <c r="BD388" s="15"/>
      <c r="BE388" s="15"/>
      <c r="BF388" s="15"/>
      <c r="BG388" s="15"/>
      <c r="BH388" s="15"/>
      <c r="BI388" s="15"/>
      <c r="BJ388" s="15"/>
      <c r="BK388" s="15"/>
      <c r="BL388" s="15"/>
      <c r="BM388" s="15"/>
      <c r="BN388" s="15"/>
      <c r="BO388" s="15"/>
      <c r="BP388" s="15"/>
      <c r="BQ388" s="15"/>
      <c r="BR388" s="15"/>
      <c r="BS388" s="15"/>
      <c r="BT388" s="15"/>
      <c r="BU388" s="15"/>
      <c r="BV388" s="15"/>
      <c r="BW388" s="15"/>
      <c r="BX388" s="15"/>
      <c r="BZ388" s="5"/>
      <c r="CA388" s="5"/>
      <c r="CB388" s="5"/>
      <c r="CC388" s="5"/>
      <c r="CD388" s="5"/>
      <c r="CF388" s="55"/>
      <c r="CG388" s="55"/>
      <c r="CH388" s="55"/>
      <c r="CI388" s="55"/>
      <c r="CJ388" s="55"/>
      <c r="CL388" s="55"/>
      <c r="CM388" s="58"/>
      <c r="CN388" s="58"/>
      <c r="CO388" s="58"/>
      <c r="CP388" s="58"/>
      <c r="CQ388" s="58"/>
      <c r="CR388" s="5"/>
      <c r="CS388" s="5"/>
      <c r="CT388" s="5"/>
      <c r="CU388" s="5"/>
      <c r="CV388" s="5"/>
    </row>
    <row r="389" spans="1:100" x14ac:dyDescent="0.25">
      <c r="A389" s="174" t="str">
        <f t="shared" si="335"/>
        <v>NNNN</v>
      </c>
      <c r="B389" s="174" t="str">
        <f t="shared" si="336"/>
        <v>NNNN</v>
      </c>
      <c r="C389" s="29" t="str">
        <f t="shared" si="337"/>
        <v>NN</v>
      </c>
      <c r="D389" s="29" t="str">
        <f t="shared" si="338"/>
        <v>N</v>
      </c>
      <c r="E389" s="29" t="str">
        <f t="shared" si="312"/>
        <v>N</v>
      </c>
      <c r="F389" s="175" t="s">
        <v>5</v>
      </c>
      <c r="G389" s="175" t="s">
        <v>7</v>
      </c>
      <c r="H389" s="175" t="s">
        <v>8</v>
      </c>
      <c r="I389" s="176">
        <v>70</v>
      </c>
      <c r="J389" s="175" t="s">
        <v>5</v>
      </c>
      <c r="K389" s="175" t="s">
        <v>5</v>
      </c>
      <c r="L389" s="176">
        <v>125</v>
      </c>
      <c r="M389" s="176">
        <v>82</v>
      </c>
      <c r="N389" s="176">
        <v>101</v>
      </c>
      <c r="O389" s="176">
        <v>83</v>
      </c>
      <c r="P389" s="176">
        <v>119</v>
      </c>
      <c r="Q389" s="1"/>
      <c r="R389"/>
      <c r="S389"/>
      <c r="T389"/>
      <c r="U389"/>
      <c r="V389"/>
      <c r="W389"/>
      <c r="X389" s="35"/>
      <c r="Y389" s="53"/>
      <c r="Z389" s="52"/>
      <c r="AA389" s="52"/>
      <c r="AB389" s="1"/>
      <c r="AC389" s="7"/>
      <c r="AD389" s="7"/>
      <c r="AE389" s="7"/>
      <c r="AF389" s="7"/>
      <c r="AG389" s="7"/>
      <c r="AI389" s="15"/>
      <c r="AJ389" s="15"/>
      <c r="AK389" s="15"/>
      <c r="AL389" s="15"/>
      <c r="AM389" s="15"/>
      <c r="AN389" s="15"/>
      <c r="AO389" s="15"/>
      <c r="AP389" s="15"/>
      <c r="AQ389" s="15"/>
      <c r="AR389" s="15"/>
      <c r="AS389" s="15"/>
      <c r="AT389" s="15"/>
      <c r="AU389" s="15"/>
      <c r="AV389" s="15"/>
      <c r="AW389" s="15"/>
      <c r="AX389" s="15"/>
      <c r="AY389" s="15"/>
      <c r="AZ389" s="15"/>
      <c r="BA389" s="15"/>
      <c r="BB389" s="15"/>
      <c r="BC389" s="15"/>
      <c r="BD389" s="15"/>
      <c r="BE389" s="15"/>
      <c r="BF389" s="15"/>
      <c r="BG389" s="15"/>
      <c r="BH389" s="15"/>
      <c r="BI389" s="15"/>
      <c r="BJ389" s="15"/>
      <c r="BK389" s="15"/>
      <c r="BL389" s="15"/>
      <c r="BM389" s="15"/>
      <c r="BN389" s="15"/>
      <c r="BO389" s="15"/>
      <c r="BP389" s="15"/>
      <c r="BQ389" s="15"/>
      <c r="BR389" s="15"/>
      <c r="BS389" s="15"/>
      <c r="BT389" s="15"/>
      <c r="BU389" s="15"/>
      <c r="BV389" s="15"/>
      <c r="BW389" s="15"/>
      <c r="BX389" s="15"/>
      <c r="BZ389" s="5"/>
      <c r="CA389" s="5"/>
      <c r="CB389" s="5"/>
      <c r="CC389" s="5"/>
      <c r="CD389" s="5"/>
      <c r="CF389" s="55"/>
      <c r="CG389" s="55"/>
      <c r="CH389" s="55"/>
      <c r="CI389" s="55"/>
      <c r="CJ389" s="55"/>
      <c r="CL389" s="55"/>
      <c r="CM389" s="58"/>
      <c r="CN389" s="58"/>
      <c r="CO389" s="58"/>
      <c r="CP389" s="58"/>
      <c r="CQ389" s="58"/>
      <c r="CR389" s="5"/>
      <c r="CS389" s="5"/>
      <c r="CT389" s="5"/>
      <c r="CU389" s="5"/>
      <c r="CV389" s="5"/>
    </row>
    <row r="390" spans="1:100" x14ac:dyDescent="0.25">
      <c r="A390" s="174" t="str">
        <f t="shared" si="335"/>
        <v>NNNN</v>
      </c>
      <c r="B390" s="174" t="str">
        <f t="shared" si="336"/>
        <v>NNNN</v>
      </c>
      <c r="C390" s="29" t="str">
        <f t="shared" si="337"/>
        <v>NN</v>
      </c>
      <c r="D390" s="29" t="str">
        <f t="shared" si="338"/>
        <v>N</v>
      </c>
      <c r="E390" s="29" t="str">
        <f t="shared" si="312"/>
        <v>N</v>
      </c>
      <c r="F390" s="175" t="s">
        <v>5</v>
      </c>
      <c r="G390" s="175" t="s">
        <v>7</v>
      </c>
      <c r="H390" s="175" t="s">
        <v>8</v>
      </c>
      <c r="I390" s="176">
        <v>71</v>
      </c>
      <c r="J390" s="175" t="s">
        <v>5</v>
      </c>
      <c r="K390" s="175" t="s">
        <v>5</v>
      </c>
      <c r="L390" s="176">
        <v>104</v>
      </c>
      <c r="M390" s="176">
        <v>67</v>
      </c>
      <c r="N390" s="176">
        <v>74</v>
      </c>
      <c r="O390" s="176">
        <v>65</v>
      </c>
      <c r="P390" s="176">
        <v>97</v>
      </c>
      <c r="Q390" s="1"/>
      <c r="R390"/>
      <c r="S390"/>
      <c r="T390"/>
      <c r="U390"/>
      <c r="V390"/>
      <c r="W390"/>
      <c r="X390" s="35"/>
      <c r="Y390" s="53"/>
      <c r="Z390" s="52"/>
      <c r="AA390" s="52"/>
      <c r="AB390" s="1"/>
      <c r="AC390" s="7"/>
      <c r="AD390" s="7"/>
      <c r="AE390" s="7"/>
      <c r="AF390" s="7"/>
      <c r="AG390" s="7"/>
      <c r="AI390" s="15"/>
      <c r="AJ390" s="15"/>
      <c r="AK390" s="15"/>
      <c r="AL390" s="15"/>
      <c r="AM390" s="15"/>
      <c r="AN390" s="15"/>
      <c r="AO390" s="15"/>
      <c r="AP390" s="15"/>
      <c r="AQ390" s="15"/>
      <c r="AR390" s="15"/>
      <c r="AS390" s="15"/>
      <c r="AT390" s="15"/>
      <c r="AU390" s="15"/>
      <c r="AV390" s="15"/>
      <c r="AW390" s="15"/>
      <c r="AX390" s="15"/>
      <c r="AY390" s="15"/>
      <c r="AZ390" s="15"/>
      <c r="BA390" s="15"/>
      <c r="BB390" s="15"/>
      <c r="BC390" s="15"/>
      <c r="BD390" s="15"/>
      <c r="BE390" s="15"/>
      <c r="BF390" s="15"/>
      <c r="BG390" s="15"/>
      <c r="BH390" s="15"/>
      <c r="BI390" s="15"/>
      <c r="BJ390" s="15"/>
      <c r="BK390" s="15"/>
      <c r="BL390" s="15"/>
      <c r="BM390" s="15"/>
      <c r="BN390" s="15"/>
      <c r="BO390" s="15"/>
      <c r="BP390" s="15"/>
      <c r="BQ390" s="15"/>
      <c r="BR390" s="15"/>
      <c r="BS390" s="15"/>
      <c r="BT390" s="15"/>
      <c r="BU390" s="15"/>
      <c r="BV390" s="15"/>
      <c r="BW390" s="15"/>
      <c r="BX390" s="15"/>
      <c r="BZ390" s="5"/>
      <c r="CA390" s="5"/>
      <c r="CB390" s="5"/>
      <c r="CC390" s="5"/>
      <c r="CD390" s="5"/>
      <c r="CF390" s="55"/>
      <c r="CG390" s="55"/>
      <c r="CH390" s="55"/>
      <c r="CI390" s="55"/>
      <c r="CJ390" s="55"/>
      <c r="CL390" s="55"/>
      <c r="CM390" s="58"/>
      <c r="CN390" s="58"/>
      <c r="CO390" s="58"/>
      <c r="CP390" s="58"/>
      <c r="CQ390" s="58"/>
      <c r="CR390" s="5"/>
      <c r="CS390" s="5"/>
      <c r="CT390" s="5"/>
      <c r="CU390" s="5"/>
      <c r="CV390" s="5"/>
    </row>
    <row r="391" spans="1:100" x14ac:dyDescent="0.25">
      <c r="A391" s="174" t="str">
        <f t="shared" si="335"/>
        <v>NNNN</v>
      </c>
      <c r="B391" s="174" t="str">
        <f t="shared" si="336"/>
        <v>NNNN</v>
      </c>
      <c r="C391" s="29" t="str">
        <f t="shared" si="337"/>
        <v>NN</v>
      </c>
      <c r="D391" s="29" t="str">
        <f t="shared" si="338"/>
        <v>N</v>
      </c>
      <c r="E391" s="29" t="str">
        <f t="shared" si="312"/>
        <v>N</v>
      </c>
      <c r="F391" s="175" t="s">
        <v>5</v>
      </c>
      <c r="G391" s="175" t="s">
        <v>7</v>
      </c>
      <c r="H391" s="175" t="s">
        <v>8</v>
      </c>
      <c r="I391" s="176">
        <v>72</v>
      </c>
      <c r="J391" s="175" t="s">
        <v>5</v>
      </c>
      <c r="K391" s="175" t="s">
        <v>5</v>
      </c>
      <c r="L391" s="176">
        <v>68</v>
      </c>
      <c r="M391" s="176">
        <v>49</v>
      </c>
      <c r="N391" s="176">
        <v>57</v>
      </c>
      <c r="O391" s="176">
        <v>52</v>
      </c>
      <c r="P391" s="176">
        <v>66</v>
      </c>
      <c r="Q391" s="1"/>
      <c r="R391"/>
      <c r="S391"/>
      <c r="T391"/>
      <c r="U391"/>
      <c r="V391"/>
      <c r="W391"/>
      <c r="X391" s="35"/>
      <c r="Y391" s="53"/>
      <c r="Z391" s="52"/>
      <c r="AA391" s="52"/>
      <c r="AB391" s="1"/>
      <c r="AC391" s="7"/>
      <c r="AD391" s="7"/>
      <c r="AE391" s="7"/>
      <c r="AF391" s="7"/>
      <c r="AG391" s="7"/>
      <c r="AI391" s="15"/>
      <c r="AJ391" s="15"/>
      <c r="AK391" s="15"/>
      <c r="AL391" s="15"/>
      <c r="AM391" s="15"/>
      <c r="AN391" s="15"/>
      <c r="AO391" s="15"/>
      <c r="AP391" s="15"/>
      <c r="AQ391" s="15"/>
      <c r="AR391" s="15"/>
      <c r="AS391" s="15"/>
      <c r="AT391" s="15"/>
      <c r="AU391" s="15"/>
      <c r="AV391" s="15"/>
      <c r="AW391" s="15"/>
      <c r="AX391" s="15"/>
      <c r="AY391" s="15"/>
      <c r="AZ391" s="15"/>
      <c r="BA391" s="15"/>
      <c r="BB391" s="15"/>
      <c r="BC391" s="15"/>
      <c r="BD391" s="15"/>
      <c r="BE391" s="15"/>
      <c r="BF391" s="15"/>
      <c r="BG391" s="15"/>
      <c r="BH391" s="15"/>
      <c r="BI391" s="15"/>
      <c r="BJ391" s="15"/>
      <c r="BK391" s="15"/>
      <c r="BL391" s="15"/>
      <c r="BM391" s="15"/>
      <c r="BN391" s="15"/>
      <c r="BO391" s="15"/>
      <c r="BP391" s="15"/>
      <c r="BQ391" s="15"/>
      <c r="BR391" s="15"/>
      <c r="BS391" s="15"/>
      <c r="BT391" s="15"/>
      <c r="BU391" s="15"/>
      <c r="BV391" s="15"/>
      <c r="BW391" s="15"/>
      <c r="BX391" s="15"/>
      <c r="BZ391" s="5"/>
      <c r="CA391" s="5"/>
      <c r="CB391" s="5"/>
      <c r="CC391" s="5"/>
      <c r="CD391" s="5"/>
      <c r="CF391" s="55"/>
      <c r="CG391" s="55"/>
      <c r="CH391" s="55"/>
      <c r="CI391" s="55"/>
      <c r="CJ391" s="55"/>
      <c r="CL391" s="55"/>
      <c r="CM391" s="58"/>
      <c r="CN391" s="58"/>
      <c r="CO391" s="58"/>
      <c r="CP391" s="58"/>
      <c r="CQ391" s="58"/>
      <c r="CR391" s="5"/>
      <c r="CS391" s="5"/>
      <c r="CT391" s="5"/>
      <c r="CU391" s="5"/>
      <c r="CV391" s="5"/>
    </row>
    <row r="392" spans="1:100" x14ac:dyDescent="0.25">
      <c r="A392" s="174" t="str">
        <f t="shared" si="335"/>
        <v>NNNN</v>
      </c>
      <c r="B392" s="174" t="str">
        <f t="shared" si="336"/>
        <v>NNNN</v>
      </c>
      <c r="C392" s="29" t="str">
        <f t="shared" si="337"/>
        <v>NN</v>
      </c>
      <c r="D392" s="29" t="str">
        <f t="shared" si="338"/>
        <v>N</v>
      </c>
      <c r="E392" s="29" t="str">
        <f t="shared" ref="E392:E455" si="369">IF(AND(D392="Y",K392="Y"),"Y","N")</f>
        <v>N</v>
      </c>
      <c r="F392" s="175" t="s">
        <v>5</v>
      </c>
      <c r="G392" s="175" t="s">
        <v>7</v>
      </c>
      <c r="H392" s="175" t="s">
        <v>8</v>
      </c>
      <c r="I392" s="176">
        <v>73</v>
      </c>
      <c r="J392" s="175" t="s">
        <v>5</v>
      </c>
      <c r="K392" s="175" t="s">
        <v>5</v>
      </c>
      <c r="L392" s="176">
        <v>50</v>
      </c>
      <c r="M392" s="176">
        <v>29</v>
      </c>
      <c r="N392" s="176">
        <v>40</v>
      </c>
      <c r="O392" s="176">
        <v>30</v>
      </c>
      <c r="P392" s="176">
        <v>47</v>
      </c>
      <c r="Q392" s="1"/>
      <c r="R392"/>
      <c r="S392"/>
      <c r="T392"/>
      <c r="U392"/>
      <c r="V392"/>
      <c r="W392"/>
      <c r="X392" s="35"/>
      <c r="Y392" s="53"/>
      <c r="Z392" s="52"/>
      <c r="AA392" s="52"/>
      <c r="AB392" s="1"/>
      <c r="AC392" s="7"/>
      <c r="AD392" s="7"/>
      <c r="AE392" s="7"/>
      <c r="AF392" s="7"/>
      <c r="AG392" s="7"/>
      <c r="AI392" s="15"/>
      <c r="AJ392" s="15"/>
      <c r="AK392" s="15"/>
      <c r="AL392" s="15"/>
      <c r="AM392" s="15"/>
      <c r="AN392" s="15"/>
      <c r="AO392" s="15"/>
      <c r="AP392" s="15"/>
      <c r="AQ392" s="15"/>
      <c r="AR392" s="15"/>
      <c r="AS392" s="15"/>
      <c r="AT392" s="15"/>
      <c r="AU392" s="15"/>
      <c r="AV392" s="15"/>
      <c r="AW392" s="15"/>
      <c r="AX392" s="15"/>
      <c r="AY392" s="15"/>
      <c r="AZ392" s="15"/>
      <c r="BA392" s="15"/>
      <c r="BB392" s="15"/>
      <c r="BC392" s="15"/>
      <c r="BD392" s="15"/>
      <c r="BE392" s="15"/>
      <c r="BF392" s="15"/>
      <c r="BG392" s="15"/>
      <c r="BH392" s="15"/>
      <c r="BI392" s="15"/>
      <c r="BJ392" s="15"/>
      <c r="BK392" s="15"/>
      <c r="BL392" s="15"/>
      <c r="BM392" s="15"/>
      <c r="BN392" s="15"/>
      <c r="BO392" s="15"/>
      <c r="BP392" s="15"/>
      <c r="BQ392" s="15"/>
      <c r="BR392" s="15"/>
      <c r="BS392" s="15"/>
      <c r="BT392" s="15"/>
      <c r="BU392" s="15"/>
      <c r="BV392" s="15"/>
      <c r="BW392" s="15"/>
      <c r="BX392" s="15"/>
      <c r="BZ392" s="5"/>
      <c r="CA392" s="5"/>
      <c r="CB392" s="5"/>
      <c r="CC392" s="5"/>
      <c r="CD392" s="5"/>
      <c r="CF392" s="55"/>
      <c r="CG392" s="55"/>
      <c r="CH392" s="55"/>
      <c r="CI392" s="55"/>
      <c r="CJ392" s="55"/>
      <c r="CL392" s="55"/>
      <c r="CM392" s="58"/>
      <c r="CN392" s="58"/>
      <c r="CO392" s="58"/>
      <c r="CP392" s="58"/>
      <c r="CQ392" s="58"/>
      <c r="CR392" s="5"/>
      <c r="CS392" s="5"/>
      <c r="CT392" s="5"/>
      <c r="CU392" s="5"/>
      <c r="CV392" s="5"/>
    </row>
    <row r="393" spans="1:100" x14ac:dyDescent="0.25">
      <c r="A393" s="174" t="str">
        <f t="shared" ref="A393:A456" si="370">IF(CONCATENATE(D393,E393)="NN","NNNN",CONCATENATE(D393,E393,C393))</f>
        <v>NNNN</v>
      </c>
      <c r="B393" s="174" t="str">
        <f t="shared" ref="B393:B456" si="371">IF(C393="NN","NNNN",CONCATENATE(IF(I393&gt;82,"83",I393),C393))</f>
        <v>NNNN</v>
      </c>
      <c r="C393" s="29" t="str">
        <f t="shared" ref="C393:C456" si="372">IF(F393="Y",CONCATENATE(G393,H393),"NN")</f>
        <v>NN</v>
      </c>
      <c r="D393" s="29" t="str">
        <f t="shared" ref="D393:D456" si="373">IF(AND(F393="Y",J393="Y",I393&lt;9),J393,"N")</f>
        <v>N</v>
      </c>
      <c r="E393" s="29" t="str">
        <f t="shared" si="369"/>
        <v>N</v>
      </c>
      <c r="F393" s="175" t="s">
        <v>5</v>
      </c>
      <c r="G393" s="175" t="s">
        <v>7</v>
      </c>
      <c r="H393" s="175" t="s">
        <v>8</v>
      </c>
      <c r="I393" s="176">
        <v>74</v>
      </c>
      <c r="J393" s="175" t="s">
        <v>5</v>
      </c>
      <c r="K393" s="175" t="s">
        <v>5</v>
      </c>
      <c r="L393" s="176">
        <v>48</v>
      </c>
      <c r="M393" s="176">
        <v>25</v>
      </c>
      <c r="N393" s="176">
        <v>37</v>
      </c>
      <c r="O393" s="176">
        <v>33</v>
      </c>
      <c r="P393" s="176">
        <v>46</v>
      </c>
      <c r="Q393" s="1"/>
      <c r="R393"/>
      <c r="S393"/>
      <c r="T393"/>
      <c r="U393"/>
      <c r="V393"/>
      <c r="W393"/>
      <c r="X393" s="35"/>
      <c r="Y393" s="53"/>
      <c r="Z393" s="52"/>
      <c r="AA393" s="52"/>
      <c r="AB393" s="1"/>
      <c r="AC393" s="7"/>
      <c r="AD393" s="7"/>
      <c r="AE393" s="7"/>
      <c r="AF393" s="7"/>
      <c r="AG393" s="7"/>
      <c r="AI393" s="15"/>
      <c r="AJ393" s="15"/>
      <c r="AK393" s="15"/>
      <c r="AL393" s="15"/>
      <c r="AM393" s="15"/>
      <c r="AN393" s="15"/>
      <c r="AO393" s="15"/>
      <c r="AP393" s="15"/>
      <c r="AQ393" s="15"/>
      <c r="AR393" s="15"/>
      <c r="AS393" s="15"/>
      <c r="AT393" s="15"/>
      <c r="AU393" s="15"/>
      <c r="AV393" s="15"/>
      <c r="AW393" s="15"/>
      <c r="AX393" s="15"/>
      <c r="AY393" s="15"/>
      <c r="AZ393" s="15"/>
      <c r="BA393" s="15"/>
      <c r="BB393" s="15"/>
      <c r="BC393" s="15"/>
      <c r="BD393" s="15"/>
      <c r="BE393" s="15"/>
      <c r="BF393" s="15"/>
      <c r="BG393" s="15"/>
      <c r="BH393" s="15"/>
      <c r="BI393" s="15"/>
      <c r="BJ393" s="15"/>
      <c r="BK393" s="15"/>
      <c r="BL393" s="15"/>
      <c r="BM393" s="15"/>
      <c r="BN393" s="15"/>
      <c r="BO393" s="15"/>
      <c r="BP393" s="15"/>
      <c r="BQ393" s="15"/>
      <c r="BR393" s="15"/>
      <c r="BS393" s="15"/>
      <c r="BT393" s="15"/>
      <c r="BU393" s="15"/>
      <c r="BV393" s="15"/>
      <c r="BW393" s="15"/>
      <c r="BX393" s="15"/>
      <c r="BZ393" s="5"/>
      <c r="CA393" s="5"/>
      <c r="CB393" s="5"/>
      <c r="CC393" s="5"/>
      <c r="CD393" s="5"/>
      <c r="CF393" s="55"/>
      <c r="CG393" s="55"/>
      <c r="CH393" s="55"/>
      <c r="CI393" s="55"/>
      <c r="CJ393" s="55"/>
      <c r="CL393" s="55"/>
      <c r="CM393" s="58"/>
      <c r="CN393" s="58"/>
      <c r="CO393" s="58"/>
      <c r="CP393" s="58"/>
      <c r="CQ393" s="58"/>
      <c r="CR393" s="5"/>
      <c r="CS393" s="5"/>
      <c r="CT393" s="5"/>
      <c r="CU393" s="5"/>
      <c r="CV393" s="5"/>
    </row>
    <row r="394" spans="1:100" x14ac:dyDescent="0.25">
      <c r="A394" s="174" t="str">
        <f t="shared" si="370"/>
        <v>NNNN</v>
      </c>
      <c r="B394" s="174" t="str">
        <f t="shared" si="371"/>
        <v>NNNN</v>
      </c>
      <c r="C394" s="29" t="str">
        <f t="shared" si="372"/>
        <v>NN</v>
      </c>
      <c r="D394" s="29" t="str">
        <f t="shared" si="373"/>
        <v>N</v>
      </c>
      <c r="E394" s="29" t="str">
        <f t="shared" si="369"/>
        <v>N</v>
      </c>
      <c r="F394" s="175" t="s">
        <v>5</v>
      </c>
      <c r="G394" s="175" t="s">
        <v>7</v>
      </c>
      <c r="H394" s="175" t="s">
        <v>8</v>
      </c>
      <c r="I394" s="176">
        <v>75</v>
      </c>
      <c r="J394" s="175" t="s">
        <v>5</v>
      </c>
      <c r="K394" s="175" t="s">
        <v>5</v>
      </c>
      <c r="L394" s="176">
        <v>22</v>
      </c>
      <c r="M394" s="176">
        <v>11</v>
      </c>
      <c r="N394" s="176">
        <v>14</v>
      </c>
      <c r="O394" s="176">
        <v>11</v>
      </c>
      <c r="P394" s="176">
        <v>18</v>
      </c>
      <c r="Q394" s="1"/>
      <c r="R394"/>
      <c r="S394"/>
      <c r="T394"/>
      <c r="U394"/>
      <c r="V394"/>
      <c r="W394"/>
      <c r="X394" s="35"/>
      <c r="Y394" s="53"/>
      <c r="Z394" s="52"/>
      <c r="AA394" s="52"/>
      <c r="AB394" s="1"/>
      <c r="AC394" s="7"/>
      <c r="AD394" s="7"/>
      <c r="AE394" s="7"/>
      <c r="AF394" s="7"/>
      <c r="AG394" s="7"/>
      <c r="AI394" s="15"/>
      <c r="AJ394" s="15"/>
      <c r="AK394" s="15"/>
      <c r="AL394" s="15"/>
      <c r="AM394" s="15"/>
      <c r="AN394" s="15"/>
      <c r="AO394" s="15"/>
      <c r="AP394" s="15"/>
      <c r="AQ394" s="15"/>
      <c r="AR394" s="15"/>
      <c r="AS394" s="15"/>
      <c r="AT394" s="15"/>
      <c r="AU394" s="15"/>
      <c r="AV394" s="15"/>
      <c r="AW394" s="15"/>
      <c r="AX394" s="15"/>
      <c r="AY394" s="15"/>
      <c r="AZ394" s="15"/>
      <c r="BA394" s="15"/>
      <c r="BB394" s="15"/>
      <c r="BC394" s="15"/>
      <c r="BD394" s="15"/>
      <c r="BE394" s="15"/>
      <c r="BF394" s="15"/>
      <c r="BG394" s="15"/>
      <c r="BH394" s="15"/>
      <c r="BI394" s="15"/>
      <c r="BJ394" s="15"/>
      <c r="BK394" s="15"/>
      <c r="BL394" s="15"/>
      <c r="BM394" s="15"/>
      <c r="BN394" s="15"/>
      <c r="BO394" s="15"/>
      <c r="BP394" s="15"/>
      <c r="BQ394" s="15"/>
      <c r="BR394" s="15"/>
      <c r="BS394" s="15"/>
      <c r="BT394" s="15"/>
      <c r="BU394" s="15"/>
      <c r="BV394" s="15"/>
      <c r="BW394" s="15"/>
      <c r="BX394" s="15"/>
      <c r="BZ394" s="5"/>
      <c r="CA394" s="5"/>
      <c r="CB394" s="5"/>
      <c r="CC394" s="5"/>
      <c r="CD394" s="5"/>
      <c r="CF394" s="55"/>
      <c r="CG394" s="55"/>
      <c r="CH394" s="55"/>
      <c r="CI394" s="55"/>
      <c r="CJ394" s="55"/>
      <c r="CL394" s="55"/>
      <c r="CM394" s="58"/>
      <c r="CN394" s="58"/>
      <c r="CO394" s="58"/>
      <c r="CP394" s="58"/>
      <c r="CQ394" s="58"/>
      <c r="CR394" s="5"/>
      <c r="CS394" s="5"/>
      <c r="CT394" s="5"/>
      <c r="CU394" s="5"/>
      <c r="CV394" s="5"/>
    </row>
    <row r="395" spans="1:100" x14ac:dyDescent="0.25">
      <c r="A395" s="174" t="str">
        <f t="shared" si="370"/>
        <v>NNNN</v>
      </c>
      <c r="B395" s="174" t="str">
        <f t="shared" si="371"/>
        <v>NNNN</v>
      </c>
      <c r="C395" s="29" t="str">
        <f t="shared" si="372"/>
        <v>NN</v>
      </c>
      <c r="D395" s="29" t="str">
        <f t="shared" si="373"/>
        <v>N</v>
      </c>
      <c r="E395" s="29" t="str">
        <f t="shared" si="369"/>
        <v>N</v>
      </c>
      <c r="F395" s="175" t="s">
        <v>5</v>
      </c>
      <c r="G395" s="175" t="s">
        <v>7</v>
      </c>
      <c r="H395" s="175" t="s">
        <v>8</v>
      </c>
      <c r="I395" s="176">
        <v>76</v>
      </c>
      <c r="J395" s="175" t="s">
        <v>5</v>
      </c>
      <c r="K395" s="175" t="s">
        <v>5</v>
      </c>
      <c r="L395" s="176">
        <v>13</v>
      </c>
      <c r="M395" s="176">
        <v>9</v>
      </c>
      <c r="N395" s="176">
        <v>10</v>
      </c>
      <c r="O395" s="176">
        <v>7</v>
      </c>
      <c r="P395" s="176">
        <v>13</v>
      </c>
      <c r="Q395" s="1"/>
      <c r="R395"/>
      <c r="S395"/>
      <c r="T395"/>
      <c r="U395"/>
      <c r="V395"/>
      <c r="W395"/>
      <c r="X395" s="35"/>
      <c r="Y395" s="53"/>
      <c r="Z395" s="52"/>
      <c r="AA395" s="52"/>
      <c r="AB395" s="1"/>
      <c r="AC395" s="7"/>
      <c r="AD395" s="7"/>
      <c r="AE395" s="7"/>
      <c r="AF395" s="7"/>
      <c r="AG395" s="7"/>
      <c r="AI395" s="15"/>
      <c r="AJ395" s="15"/>
      <c r="AK395" s="15"/>
      <c r="AL395" s="15"/>
      <c r="AM395" s="15"/>
      <c r="AN395" s="15"/>
      <c r="AO395" s="15"/>
      <c r="AP395" s="15"/>
      <c r="AQ395" s="15"/>
      <c r="AR395" s="15"/>
      <c r="AS395" s="15"/>
      <c r="AT395" s="15"/>
      <c r="AU395" s="15"/>
      <c r="AV395" s="15"/>
      <c r="AW395" s="15"/>
      <c r="AX395" s="15"/>
      <c r="AY395" s="15"/>
      <c r="AZ395" s="15"/>
      <c r="BA395" s="15"/>
      <c r="BB395" s="15"/>
      <c r="BC395" s="15"/>
      <c r="BD395" s="15"/>
      <c r="BE395" s="15"/>
      <c r="BF395" s="15"/>
      <c r="BG395" s="15"/>
      <c r="BH395" s="15"/>
      <c r="BI395" s="15"/>
      <c r="BJ395" s="15"/>
      <c r="BK395" s="15"/>
      <c r="BL395" s="15"/>
      <c r="BM395" s="15"/>
      <c r="BN395" s="15"/>
      <c r="BO395" s="15"/>
      <c r="BP395" s="15"/>
      <c r="BQ395" s="15"/>
      <c r="BR395" s="15"/>
      <c r="BS395" s="15"/>
      <c r="BT395" s="15"/>
      <c r="BU395" s="15"/>
      <c r="BV395" s="15"/>
      <c r="BW395" s="15"/>
      <c r="BX395" s="15"/>
      <c r="BZ395" s="5"/>
      <c r="CA395" s="5"/>
      <c r="CB395" s="5"/>
      <c r="CC395" s="5"/>
      <c r="CD395" s="5"/>
      <c r="CF395" s="55"/>
      <c r="CG395" s="55"/>
      <c r="CH395" s="55"/>
      <c r="CI395" s="55"/>
      <c r="CJ395" s="55"/>
      <c r="CL395" s="55"/>
      <c r="CM395" s="58"/>
      <c r="CN395" s="58"/>
      <c r="CO395" s="58"/>
      <c r="CP395" s="58"/>
      <c r="CQ395" s="58"/>
      <c r="CR395" s="5"/>
      <c r="CS395" s="5"/>
      <c r="CT395" s="5"/>
      <c r="CU395" s="5"/>
      <c r="CV395" s="5"/>
    </row>
    <row r="396" spans="1:100" x14ac:dyDescent="0.25">
      <c r="A396" s="174" t="str">
        <f t="shared" si="370"/>
        <v>NNNN</v>
      </c>
      <c r="B396" s="174" t="str">
        <f t="shared" si="371"/>
        <v>NNNN</v>
      </c>
      <c r="C396" s="29" t="str">
        <f t="shared" si="372"/>
        <v>NN</v>
      </c>
      <c r="D396" s="29" t="str">
        <f t="shared" si="373"/>
        <v>N</v>
      </c>
      <c r="E396" s="29" t="str">
        <f t="shared" si="369"/>
        <v>N</v>
      </c>
      <c r="F396" s="175" t="s">
        <v>5</v>
      </c>
      <c r="G396" s="175" t="s">
        <v>7</v>
      </c>
      <c r="H396" s="175" t="s">
        <v>8</v>
      </c>
      <c r="I396" s="176">
        <v>77</v>
      </c>
      <c r="J396" s="175" t="s">
        <v>5</v>
      </c>
      <c r="K396" s="175" t="s">
        <v>5</v>
      </c>
      <c r="L396" s="176">
        <v>9</v>
      </c>
      <c r="M396" s="176">
        <v>6</v>
      </c>
      <c r="N396" s="176">
        <v>6</v>
      </c>
      <c r="O396" s="176">
        <v>6</v>
      </c>
      <c r="P396" s="176">
        <v>7</v>
      </c>
      <c r="Q396" s="1"/>
      <c r="R396"/>
      <c r="S396"/>
      <c r="T396"/>
      <c r="U396"/>
      <c r="V396"/>
      <c r="W396"/>
      <c r="X396" s="35"/>
      <c r="Y396" s="53"/>
      <c r="Z396" s="52"/>
      <c r="AA396" s="52"/>
      <c r="AB396" s="1"/>
      <c r="AC396" s="7"/>
      <c r="AD396" s="7"/>
      <c r="AE396" s="7"/>
      <c r="AF396" s="7"/>
      <c r="AG396" s="7"/>
      <c r="AI396" s="15"/>
      <c r="AJ396" s="15"/>
      <c r="AK396" s="15"/>
      <c r="AL396" s="15"/>
      <c r="AM396" s="15"/>
      <c r="AN396" s="15"/>
      <c r="AO396" s="15"/>
      <c r="AP396" s="15"/>
      <c r="AQ396" s="15"/>
      <c r="AR396" s="15"/>
      <c r="AS396" s="15"/>
      <c r="AT396" s="15"/>
      <c r="AU396" s="15"/>
      <c r="AV396" s="15"/>
      <c r="AW396" s="15"/>
      <c r="AX396" s="15"/>
      <c r="AY396" s="15"/>
      <c r="AZ396" s="15"/>
      <c r="BA396" s="15"/>
      <c r="BB396" s="15"/>
      <c r="BC396" s="15"/>
      <c r="BD396" s="15"/>
      <c r="BE396" s="15"/>
      <c r="BF396" s="15"/>
      <c r="BG396" s="15"/>
      <c r="BH396" s="15"/>
      <c r="BI396" s="15"/>
      <c r="BJ396" s="15"/>
      <c r="BK396" s="15"/>
      <c r="BL396" s="15"/>
      <c r="BM396" s="15"/>
      <c r="BN396" s="15"/>
      <c r="BO396" s="15"/>
      <c r="BP396" s="15"/>
      <c r="BQ396" s="15"/>
      <c r="BR396" s="15"/>
      <c r="BS396" s="15"/>
      <c r="BT396" s="15"/>
      <c r="BU396" s="15"/>
      <c r="BV396" s="15"/>
      <c r="BW396" s="15"/>
      <c r="BX396" s="15"/>
      <c r="BZ396" s="5"/>
      <c r="CA396" s="5"/>
      <c r="CB396" s="5"/>
      <c r="CC396" s="5"/>
      <c r="CD396" s="5"/>
      <c r="CF396" s="55"/>
      <c r="CG396" s="55"/>
      <c r="CH396" s="55"/>
      <c r="CI396" s="55"/>
      <c r="CJ396" s="55"/>
      <c r="CL396" s="55"/>
      <c r="CM396" s="58"/>
      <c r="CN396" s="58"/>
      <c r="CO396" s="58"/>
      <c r="CP396" s="58"/>
      <c r="CQ396" s="58"/>
      <c r="CR396" s="5"/>
      <c r="CS396" s="5"/>
      <c r="CT396" s="5"/>
      <c r="CU396" s="5"/>
      <c r="CV396" s="5"/>
    </row>
    <row r="397" spans="1:100" x14ac:dyDescent="0.25">
      <c r="A397" s="174" t="str">
        <f t="shared" si="370"/>
        <v>NNNN</v>
      </c>
      <c r="B397" s="174" t="str">
        <f t="shared" si="371"/>
        <v>NNNN</v>
      </c>
      <c r="C397" s="29" t="str">
        <f t="shared" si="372"/>
        <v>NN</v>
      </c>
      <c r="D397" s="29" t="str">
        <f t="shared" si="373"/>
        <v>N</v>
      </c>
      <c r="E397" s="29" t="str">
        <f t="shared" si="369"/>
        <v>N</v>
      </c>
      <c r="F397" s="175" t="s">
        <v>5</v>
      </c>
      <c r="G397" s="175" t="s">
        <v>7</v>
      </c>
      <c r="H397" s="175" t="s">
        <v>8</v>
      </c>
      <c r="I397" s="176">
        <v>78</v>
      </c>
      <c r="J397" s="175" t="s">
        <v>5</v>
      </c>
      <c r="K397" s="175" t="s">
        <v>5</v>
      </c>
      <c r="L397" s="176">
        <v>10</v>
      </c>
      <c r="M397" s="176">
        <v>7</v>
      </c>
      <c r="N397" s="176">
        <v>10</v>
      </c>
      <c r="O397" s="176">
        <v>9</v>
      </c>
      <c r="P397" s="176">
        <v>9</v>
      </c>
      <c r="Q397" s="1"/>
      <c r="R397"/>
      <c r="S397"/>
      <c r="T397"/>
      <c r="U397"/>
      <c r="V397"/>
      <c r="W397"/>
      <c r="X397" s="35"/>
      <c r="Y397" s="53"/>
      <c r="Z397" s="52"/>
      <c r="AA397" s="52"/>
      <c r="AB397" s="1"/>
      <c r="AC397" s="7"/>
      <c r="AD397" s="7"/>
      <c r="AE397" s="7"/>
      <c r="AF397" s="7"/>
      <c r="AG397" s="7"/>
      <c r="AI397" s="15"/>
      <c r="AJ397" s="15"/>
      <c r="AK397" s="15"/>
      <c r="AL397" s="15"/>
      <c r="AM397" s="15"/>
      <c r="AN397" s="15"/>
      <c r="AO397" s="15"/>
      <c r="AP397" s="15"/>
      <c r="AQ397" s="15"/>
      <c r="AR397" s="15"/>
      <c r="AS397" s="15"/>
      <c r="AT397" s="15"/>
      <c r="AU397" s="15"/>
      <c r="AV397" s="15"/>
      <c r="AW397" s="15"/>
      <c r="AX397" s="15"/>
      <c r="AY397" s="15"/>
      <c r="AZ397" s="15"/>
      <c r="BA397" s="15"/>
      <c r="BB397" s="15"/>
      <c r="BC397" s="15"/>
      <c r="BD397" s="15"/>
      <c r="BE397" s="15"/>
      <c r="BF397" s="15"/>
      <c r="BG397" s="15"/>
      <c r="BH397" s="15"/>
      <c r="BI397" s="15"/>
      <c r="BJ397" s="15"/>
      <c r="BK397" s="15"/>
      <c r="BL397" s="15"/>
      <c r="BM397" s="15"/>
      <c r="BN397" s="15"/>
      <c r="BO397" s="15"/>
      <c r="BP397" s="15"/>
      <c r="BQ397" s="15"/>
      <c r="BR397" s="15"/>
      <c r="BS397" s="15"/>
      <c r="BT397" s="15"/>
      <c r="BU397" s="15"/>
      <c r="BV397" s="15"/>
      <c r="BW397" s="15"/>
      <c r="BX397" s="15"/>
      <c r="BZ397" s="5"/>
      <c r="CA397" s="5"/>
      <c r="CB397" s="5"/>
      <c r="CC397" s="5"/>
      <c r="CD397" s="5"/>
      <c r="CF397" s="55"/>
      <c r="CG397" s="55"/>
      <c r="CH397" s="55"/>
      <c r="CI397" s="55"/>
      <c r="CJ397" s="55"/>
      <c r="CL397" s="55"/>
      <c r="CM397" s="58"/>
      <c r="CN397" s="58"/>
      <c r="CO397" s="58"/>
      <c r="CP397" s="58"/>
      <c r="CQ397" s="58"/>
      <c r="CR397" s="5"/>
      <c r="CS397" s="5"/>
      <c r="CT397" s="5"/>
      <c r="CU397" s="5"/>
      <c r="CV397" s="5"/>
    </row>
    <row r="398" spans="1:100" x14ac:dyDescent="0.25">
      <c r="A398" s="174" t="str">
        <f t="shared" si="370"/>
        <v>NNNN</v>
      </c>
      <c r="B398" s="174" t="str">
        <f t="shared" si="371"/>
        <v>NNNN</v>
      </c>
      <c r="C398" s="29" t="str">
        <f t="shared" si="372"/>
        <v>NN</v>
      </c>
      <c r="D398" s="29" t="str">
        <f t="shared" si="373"/>
        <v>N</v>
      </c>
      <c r="E398" s="29" t="str">
        <f t="shared" si="369"/>
        <v>N</v>
      </c>
      <c r="F398" s="175" t="s">
        <v>5</v>
      </c>
      <c r="G398" s="175" t="s">
        <v>7</v>
      </c>
      <c r="H398" s="175" t="s">
        <v>8</v>
      </c>
      <c r="I398" s="176">
        <v>79</v>
      </c>
      <c r="J398" s="175" t="s">
        <v>5</v>
      </c>
      <c r="K398" s="175" t="s">
        <v>5</v>
      </c>
      <c r="L398" s="176">
        <v>14</v>
      </c>
      <c r="M398" s="176">
        <v>3</v>
      </c>
      <c r="N398" s="176">
        <v>8</v>
      </c>
      <c r="O398" s="176">
        <v>3</v>
      </c>
      <c r="P398" s="176">
        <v>6</v>
      </c>
      <c r="Q398" s="1"/>
      <c r="R398"/>
      <c r="S398"/>
      <c r="T398"/>
      <c r="U398"/>
      <c r="V398"/>
      <c r="W398"/>
      <c r="X398" s="35"/>
      <c r="Y398" s="53"/>
      <c r="Z398" s="52"/>
      <c r="AA398" s="52"/>
      <c r="AB398" s="1"/>
      <c r="AC398" s="7"/>
      <c r="AD398" s="7"/>
      <c r="AE398" s="7"/>
      <c r="AF398" s="7"/>
      <c r="AG398" s="7"/>
      <c r="AI398" s="15"/>
      <c r="AJ398" s="15"/>
      <c r="AK398" s="15"/>
      <c r="AL398" s="15"/>
      <c r="AM398" s="15"/>
      <c r="AN398" s="15"/>
      <c r="AO398" s="15"/>
      <c r="AP398" s="15"/>
      <c r="AQ398" s="15"/>
      <c r="AR398" s="15"/>
      <c r="AS398" s="15"/>
      <c r="AT398" s="15"/>
      <c r="AU398" s="15"/>
      <c r="AV398" s="15"/>
      <c r="AW398" s="15"/>
      <c r="AX398" s="15"/>
      <c r="AY398" s="15"/>
      <c r="AZ398" s="15"/>
      <c r="BA398" s="15"/>
      <c r="BB398" s="15"/>
      <c r="BC398" s="15"/>
      <c r="BD398" s="15"/>
      <c r="BE398" s="15"/>
      <c r="BF398" s="15"/>
      <c r="BG398" s="15"/>
      <c r="BH398" s="15"/>
      <c r="BI398" s="15"/>
      <c r="BJ398" s="15"/>
      <c r="BK398" s="15"/>
      <c r="BL398" s="15"/>
      <c r="BM398" s="15"/>
      <c r="BN398" s="15"/>
      <c r="BO398" s="15"/>
      <c r="BP398" s="15"/>
      <c r="BQ398" s="15"/>
      <c r="BR398" s="15"/>
      <c r="BS398" s="15"/>
      <c r="BT398" s="15"/>
      <c r="BU398" s="15"/>
      <c r="BV398" s="15"/>
      <c r="BW398" s="15"/>
      <c r="BX398" s="15"/>
      <c r="BZ398" s="5"/>
      <c r="CA398" s="5"/>
      <c r="CB398" s="5"/>
      <c r="CC398" s="5"/>
      <c r="CD398" s="5"/>
      <c r="CF398" s="55"/>
      <c r="CG398" s="55"/>
      <c r="CH398" s="55"/>
      <c r="CI398" s="55"/>
      <c r="CJ398" s="55"/>
      <c r="CL398" s="55"/>
      <c r="CM398" s="58"/>
      <c r="CN398" s="58"/>
      <c r="CO398" s="58"/>
      <c r="CP398" s="58"/>
      <c r="CQ398" s="58"/>
      <c r="CR398" s="5"/>
      <c r="CS398" s="5"/>
      <c r="CT398" s="5"/>
      <c r="CU398" s="5"/>
      <c r="CV398" s="5"/>
    </row>
    <row r="399" spans="1:100" x14ac:dyDescent="0.25">
      <c r="A399" s="174" t="str">
        <f t="shared" si="370"/>
        <v>NNNN</v>
      </c>
      <c r="B399" s="174" t="str">
        <f t="shared" si="371"/>
        <v>NNNN</v>
      </c>
      <c r="C399" s="29" t="str">
        <f t="shared" si="372"/>
        <v>NN</v>
      </c>
      <c r="D399" s="29" t="str">
        <f t="shared" si="373"/>
        <v>N</v>
      </c>
      <c r="E399" s="29" t="str">
        <f t="shared" si="369"/>
        <v>N</v>
      </c>
      <c r="F399" s="175" t="s">
        <v>5</v>
      </c>
      <c r="G399" s="175" t="s">
        <v>7</v>
      </c>
      <c r="H399" s="175" t="s">
        <v>8</v>
      </c>
      <c r="I399" s="176">
        <v>80</v>
      </c>
      <c r="J399" s="175" t="s">
        <v>5</v>
      </c>
      <c r="K399" s="175" t="s">
        <v>5</v>
      </c>
      <c r="L399" s="176">
        <v>1</v>
      </c>
      <c r="M399" s="176">
        <v>1</v>
      </c>
      <c r="N399" s="176">
        <v>1</v>
      </c>
      <c r="O399" s="176">
        <v>1</v>
      </c>
      <c r="P399" s="176">
        <v>1</v>
      </c>
      <c r="Q399" s="1"/>
      <c r="R399"/>
      <c r="S399"/>
      <c r="T399"/>
      <c r="U399"/>
      <c r="V399"/>
      <c r="W399"/>
      <c r="X399" s="35"/>
      <c r="Y399" s="53"/>
      <c r="Z399" s="52"/>
      <c r="AA399" s="52"/>
      <c r="AB399" s="1"/>
      <c r="AC399" s="7"/>
      <c r="AD399" s="7"/>
      <c r="AE399" s="7"/>
      <c r="AF399" s="7"/>
      <c r="AG399" s="7"/>
      <c r="AI399" s="15"/>
      <c r="AJ399" s="15"/>
      <c r="AK399" s="15"/>
      <c r="AL399" s="15"/>
      <c r="AM399" s="15"/>
      <c r="AN399" s="15"/>
      <c r="AO399" s="15"/>
      <c r="AP399" s="15"/>
      <c r="AQ399" s="15"/>
      <c r="AR399" s="15"/>
      <c r="AS399" s="15"/>
      <c r="AT399" s="15"/>
      <c r="AU399" s="15"/>
      <c r="AV399" s="15"/>
      <c r="AW399" s="15"/>
      <c r="AX399" s="15"/>
      <c r="AY399" s="15"/>
      <c r="AZ399" s="15"/>
      <c r="BA399" s="15"/>
      <c r="BB399" s="15"/>
      <c r="BC399" s="15"/>
      <c r="BD399" s="15"/>
      <c r="BE399" s="15"/>
      <c r="BF399" s="15"/>
      <c r="BG399" s="15"/>
      <c r="BH399" s="15"/>
      <c r="BI399" s="15"/>
      <c r="BJ399" s="15"/>
      <c r="BK399" s="15"/>
      <c r="BL399" s="15"/>
      <c r="BM399" s="15"/>
      <c r="BN399" s="15"/>
      <c r="BO399" s="15"/>
      <c r="BP399" s="15"/>
      <c r="BQ399" s="15"/>
      <c r="BR399" s="15"/>
      <c r="BS399" s="15"/>
      <c r="BT399" s="15"/>
      <c r="BU399" s="15"/>
      <c r="BV399" s="15"/>
      <c r="BW399" s="15"/>
      <c r="BX399" s="15"/>
      <c r="BZ399" s="5"/>
      <c r="CA399" s="5"/>
      <c r="CB399" s="5"/>
      <c r="CC399" s="5"/>
      <c r="CD399" s="5"/>
      <c r="CF399" s="55"/>
      <c r="CG399" s="55"/>
      <c r="CH399" s="55"/>
      <c r="CI399" s="55"/>
      <c r="CJ399" s="55"/>
      <c r="CL399" s="55"/>
      <c r="CM399" s="58"/>
      <c r="CN399" s="58"/>
      <c r="CO399" s="58"/>
      <c r="CP399" s="58"/>
      <c r="CQ399" s="58"/>
      <c r="CR399" s="5"/>
      <c r="CS399" s="5"/>
      <c r="CT399" s="5"/>
      <c r="CU399" s="5"/>
      <c r="CV399" s="5"/>
    </row>
    <row r="400" spans="1:100" x14ac:dyDescent="0.25">
      <c r="A400" s="174" t="str">
        <f t="shared" si="370"/>
        <v>NNNN</v>
      </c>
      <c r="B400" s="174" t="str">
        <f t="shared" si="371"/>
        <v>NNNN</v>
      </c>
      <c r="C400" s="29" t="str">
        <f t="shared" si="372"/>
        <v>NN</v>
      </c>
      <c r="D400" s="29" t="str">
        <f t="shared" si="373"/>
        <v>N</v>
      </c>
      <c r="E400" s="29" t="str">
        <f t="shared" si="369"/>
        <v>N</v>
      </c>
      <c r="F400" s="175" t="s">
        <v>5</v>
      </c>
      <c r="G400" s="175" t="s">
        <v>7</v>
      </c>
      <c r="H400" s="175" t="s">
        <v>8</v>
      </c>
      <c r="I400" s="176">
        <v>81</v>
      </c>
      <c r="J400" s="175" t="s">
        <v>5</v>
      </c>
      <c r="K400" s="175" t="s">
        <v>5</v>
      </c>
      <c r="L400" s="176">
        <v>3</v>
      </c>
      <c r="M400" s="176">
        <v>3</v>
      </c>
      <c r="N400" s="176">
        <v>1</v>
      </c>
      <c r="O400" s="176">
        <v>1</v>
      </c>
      <c r="P400" s="176">
        <v>3</v>
      </c>
      <c r="Q400" s="1"/>
      <c r="R400"/>
      <c r="S400"/>
      <c r="T400"/>
      <c r="U400"/>
      <c r="V400"/>
      <c r="W400"/>
      <c r="X400" s="35"/>
      <c r="Y400" s="53"/>
      <c r="Z400" s="52"/>
      <c r="AA400" s="52"/>
      <c r="AB400" s="1"/>
      <c r="AC400" s="7"/>
      <c r="AD400" s="7"/>
      <c r="AE400" s="7"/>
      <c r="AF400" s="7"/>
      <c r="AG400" s="7"/>
      <c r="AI400" s="15"/>
      <c r="AJ400" s="15"/>
      <c r="AK400" s="15"/>
      <c r="AL400" s="15"/>
      <c r="AM400" s="15"/>
      <c r="AN400" s="15"/>
      <c r="AO400" s="15"/>
      <c r="AP400" s="15"/>
      <c r="AQ400" s="15"/>
      <c r="AR400" s="15"/>
      <c r="AS400" s="15"/>
      <c r="AT400" s="15"/>
      <c r="AU400" s="15"/>
      <c r="AV400" s="15"/>
      <c r="AW400" s="15"/>
      <c r="AX400" s="15"/>
      <c r="AY400" s="15"/>
      <c r="AZ400" s="15"/>
      <c r="BA400" s="15"/>
      <c r="BB400" s="15"/>
      <c r="BC400" s="15"/>
      <c r="BD400" s="15"/>
      <c r="BE400" s="15"/>
      <c r="BF400" s="15"/>
      <c r="BG400" s="15"/>
      <c r="BH400" s="15"/>
      <c r="BI400" s="15"/>
      <c r="BJ400" s="15"/>
      <c r="BK400" s="15"/>
      <c r="BL400" s="15"/>
      <c r="BM400" s="15"/>
      <c r="BN400" s="15"/>
      <c r="BO400" s="15"/>
      <c r="BP400" s="15"/>
      <c r="BQ400" s="15"/>
      <c r="BR400" s="15"/>
      <c r="BS400" s="15"/>
      <c r="BT400" s="15"/>
      <c r="BU400" s="15"/>
      <c r="BV400" s="15"/>
      <c r="BW400" s="15"/>
      <c r="BX400" s="15"/>
      <c r="BZ400" s="5"/>
      <c r="CA400" s="5"/>
      <c r="CB400" s="5"/>
      <c r="CC400" s="5"/>
      <c r="CD400" s="5"/>
      <c r="CF400" s="55"/>
      <c r="CG400" s="55"/>
      <c r="CH400" s="55"/>
      <c r="CI400" s="55"/>
      <c r="CJ400" s="55"/>
      <c r="CL400" s="55"/>
      <c r="CM400" s="58"/>
      <c r="CN400" s="58"/>
      <c r="CO400" s="58"/>
      <c r="CP400" s="58"/>
      <c r="CQ400" s="58"/>
      <c r="CR400" s="5"/>
      <c r="CS400" s="5"/>
      <c r="CT400" s="5"/>
      <c r="CU400" s="5"/>
      <c r="CV400" s="5"/>
    </row>
    <row r="401" spans="1:100" x14ac:dyDescent="0.25">
      <c r="A401" s="174" t="str">
        <f t="shared" si="370"/>
        <v>NNNN</v>
      </c>
      <c r="B401" s="174" t="str">
        <f t="shared" si="371"/>
        <v>0FM</v>
      </c>
      <c r="C401" s="29" t="str">
        <f t="shared" si="372"/>
        <v>FM</v>
      </c>
      <c r="D401" s="29" t="str">
        <f t="shared" si="373"/>
        <v>N</v>
      </c>
      <c r="E401" s="29" t="str">
        <f t="shared" si="369"/>
        <v>N</v>
      </c>
      <c r="F401" s="175" t="s">
        <v>9</v>
      </c>
      <c r="G401" s="175" t="s">
        <v>6</v>
      </c>
      <c r="H401" s="175" t="s">
        <v>7</v>
      </c>
      <c r="I401" s="176">
        <v>0</v>
      </c>
      <c r="J401" s="175" t="s">
        <v>5</v>
      </c>
      <c r="K401" s="175" t="s">
        <v>5</v>
      </c>
      <c r="L401" s="176">
        <v>2040</v>
      </c>
      <c r="M401" s="176">
        <v>662</v>
      </c>
      <c r="N401" s="176">
        <v>1372</v>
      </c>
      <c r="O401" s="176">
        <v>1321</v>
      </c>
      <c r="P401" s="176">
        <v>1934</v>
      </c>
      <c r="Q401" s="1"/>
      <c r="R401"/>
      <c r="S401"/>
      <c r="T401"/>
      <c r="U401"/>
      <c r="V401"/>
      <c r="W401"/>
      <c r="X401" s="35"/>
      <c r="Y401" s="53"/>
      <c r="Z401" s="52"/>
      <c r="AA401" s="52"/>
      <c r="AB401" s="1"/>
      <c r="AC401" s="7"/>
      <c r="AD401" s="7"/>
      <c r="AE401" s="7"/>
      <c r="AF401" s="7"/>
      <c r="AG401" s="7"/>
      <c r="AI401" s="15"/>
      <c r="AJ401" s="15"/>
      <c r="AK401" s="15"/>
      <c r="AL401" s="15"/>
      <c r="AM401" s="15"/>
      <c r="AN401" s="15"/>
      <c r="AO401" s="15"/>
      <c r="AP401" s="15"/>
      <c r="AQ401" s="15"/>
      <c r="AR401" s="15"/>
      <c r="AS401" s="15"/>
      <c r="AT401" s="15"/>
      <c r="AU401" s="15"/>
      <c r="AV401" s="15"/>
      <c r="AW401" s="15"/>
      <c r="AX401" s="15"/>
      <c r="AY401" s="15"/>
      <c r="AZ401" s="15"/>
      <c r="BA401" s="15"/>
      <c r="BB401" s="15"/>
      <c r="BC401" s="15"/>
      <c r="BD401" s="15"/>
      <c r="BE401" s="15"/>
      <c r="BF401" s="15"/>
      <c r="BG401" s="15"/>
      <c r="BH401" s="15"/>
      <c r="BI401" s="15"/>
      <c r="BJ401" s="15"/>
      <c r="BK401" s="15"/>
      <c r="BL401" s="15"/>
      <c r="BM401" s="15"/>
      <c r="BN401" s="15"/>
      <c r="BO401" s="15"/>
      <c r="BP401" s="15"/>
      <c r="BQ401" s="15"/>
      <c r="BR401" s="15"/>
      <c r="BS401" s="15"/>
      <c r="BT401" s="15"/>
      <c r="BU401" s="15"/>
      <c r="BV401" s="15"/>
      <c r="BW401" s="15"/>
      <c r="BX401" s="15"/>
      <c r="BZ401" s="5"/>
      <c r="CA401" s="5"/>
      <c r="CB401" s="5"/>
      <c r="CC401" s="5"/>
      <c r="CD401" s="5"/>
      <c r="CF401" s="55"/>
      <c r="CG401" s="55"/>
      <c r="CH401" s="55"/>
      <c r="CI401" s="55"/>
      <c r="CJ401" s="55"/>
      <c r="CL401" s="55"/>
      <c r="CM401" s="58"/>
      <c r="CN401" s="58"/>
      <c r="CO401" s="58"/>
      <c r="CP401" s="58"/>
      <c r="CQ401" s="58"/>
      <c r="CR401" s="5"/>
      <c r="CS401" s="5"/>
      <c r="CT401" s="5"/>
      <c r="CU401" s="5"/>
      <c r="CV401" s="5"/>
    </row>
    <row r="402" spans="1:100" x14ac:dyDescent="0.25">
      <c r="A402" s="174" t="str">
        <f t="shared" si="370"/>
        <v>NNNN</v>
      </c>
      <c r="B402" s="174" t="str">
        <f t="shared" si="371"/>
        <v>0FM</v>
      </c>
      <c r="C402" s="29" t="str">
        <f t="shared" si="372"/>
        <v>FM</v>
      </c>
      <c r="D402" s="29" t="str">
        <f t="shared" si="373"/>
        <v>N</v>
      </c>
      <c r="E402" s="29" t="str">
        <f t="shared" si="369"/>
        <v>N</v>
      </c>
      <c r="F402" s="175" t="s">
        <v>9</v>
      </c>
      <c r="G402" s="175" t="s">
        <v>6</v>
      </c>
      <c r="H402" s="175" t="s">
        <v>7</v>
      </c>
      <c r="I402" s="176">
        <v>0</v>
      </c>
      <c r="J402" s="175" t="s">
        <v>5</v>
      </c>
      <c r="K402" s="175" t="s">
        <v>9</v>
      </c>
      <c r="L402" s="176">
        <v>23</v>
      </c>
      <c r="M402" s="176">
        <v>6</v>
      </c>
      <c r="N402" s="176">
        <v>17</v>
      </c>
      <c r="O402" s="176">
        <v>17</v>
      </c>
      <c r="P402" s="176">
        <v>21</v>
      </c>
      <c r="Q402" s="1"/>
      <c r="R402"/>
      <c r="S402"/>
      <c r="T402"/>
      <c r="U402"/>
      <c r="V402"/>
      <c r="W402"/>
      <c r="X402" s="35"/>
      <c r="Y402" s="53"/>
      <c r="Z402" s="52"/>
      <c r="AA402" s="52"/>
      <c r="AB402" s="1"/>
      <c r="AC402" s="7"/>
      <c r="AD402" s="7"/>
      <c r="AE402" s="7"/>
      <c r="AF402" s="7"/>
      <c r="AG402" s="7"/>
      <c r="AI402" s="15"/>
      <c r="AJ402" s="15"/>
      <c r="AK402" s="15"/>
      <c r="AL402" s="15"/>
      <c r="AM402" s="15"/>
      <c r="AN402" s="15"/>
      <c r="AO402" s="15"/>
      <c r="AP402" s="15"/>
      <c r="AQ402" s="15"/>
      <c r="AR402" s="15"/>
      <c r="AS402" s="15"/>
      <c r="AT402" s="15"/>
      <c r="AU402" s="15"/>
      <c r="AV402" s="15"/>
      <c r="AW402" s="15"/>
      <c r="AX402" s="15"/>
      <c r="AY402" s="15"/>
      <c r="AZ402" s="15"/>
      <c r="BA402" s="15"/>
      <c r="BB402" s="15"/>
      <c r="BC402" s="15"/>
      <c r="BD402" s="15"/>
      <c r="BE402" s="15"/>
      <c r="BF402" s="15"/>
      <c r="BG402" s="15"/>
      <c r="BH402" s="15"/>
      <c r="BI402" s="15"/>
      <c r="BJ402" s="15"/>
      <c r="BK402" s="15"/>
      <c r="BL402" s="15"/>
      <c r="BM402" s="15"/>
      <c r="BN402" s="15"/>
      <c r="BO402" s="15"/>
      <c r="BP402" s="15"/>
      <c r="BQ402" s="15"/>
      <c r="BR402" s="15"/>
      <c r="BS402" s="15"/>
      <c r="BT402" s="15"/>
      <c r="BU402" s="15"/>
      <c r="BV402" s="15"/>
      <c r="BW402" s="15"/>
      <c r="BX402" s="15"/>
      <c r="BZ402" s="5"/>
      <c r="CA402" s="5"/>
      <c r="CB402" s="5"/>
      <c r="CC402" s="5"/>
      <c r="CD402" s="5"/>
      <c r="CF402" s="55"/>
      <c r="CG402" s="55"/>
      <c r="CH402" s="55"/>
      <c r="CI402" s="55"/>
      <c r="CJ402" s="55"/>
      <c r="CL402" s="55"/>
      <c r="CM402" s="58"/>
      <c r="CN402" s="58"/>
      <c r="CO402" s="58"/>
      <c r="CP402" s="58"/>
      <c r="CQ402" s="58"/>
      <c r="CR402" s="5"/>
      <c r="CS402" s="5"/>
      <c r="CT402" s="5"/>
      <c r="CU402" s="5"/>
      <c r="CV402" s="5"/>
    </row>
    <row r="403" spans="1:100" x14ac:dyDescent="0.25">
      <c r="A403" s="174" t="str">
        <f t="shared" si="370"/>
        <v>YNFM</v>
      </c>
      <c r="B403" s="174" t="str">
        <f t="shared" si="371"/>
        <v>0FM</v>
      </c>
      <c r="C403" s="29" t="str">
        <f t="shared" si="372"/>
        <v>FM</v>
      </c>
      <c r="D403" s="29" t="str">
        <f t="shared" si="373"/>
        <v>Y</v>
      </c>
      <c r="E403" s="29" t="str">
        <f t="shared" si="369"/>
        <v>N</v>
      </c>
      <c r="F403" s="175" t="s">
        <v>9</v>
      </c>
      <c r="G403" s="175" t="s">
        <v>6</v>
      </c>
      <c r="H403" s="175" t="s">
        <v>7</v>
      </c>
      <c r="I403" s="176">
        <v>0</v>
      </c>
      <c r="J403" s="175" t="s">
        <v>9</v>
      </c>
      <c r="K403" s="175" t="s">
        <v>5</v>
      </c>
      <c r="L403" s="176">
        <v>209</v>
      </c>
      <c r="M403" s="176">
        <v>64</v>
      </c>
      <c r="N403" s="176">
        <v>142</v>
      </c>
      <c r="O403" s="176">
        <v>140</v>
      </c>
      <c r="P403" s="176">
        <v>203</v>
      </c>
      <c r="Q403" s="1"/>
      <c r="R403"/>
      <c r="S403"/>
      <c r="T403"/>
      <c r="U403"/>
      <c r="V403"/>
      <c r="W403"/>
      <c r="X403" s="35"/>
      <c r="Y403" s="53"/>
      <c r="Z403" s="52"/>
      <c r="AA403" s="52"/>
      <c r="AB403" s="1"/>
      <c r="AC403" s="7"/>
      <c r="AD403" s="7"/>
      <c r="AE403" s="7"/>
      <c r="AF403" s="7"/>
      <c r="AG403" s="7"/>
      <c r="AI403" s="15"/>
      <c r="AJ403" s="15"/>
      <c r="AK403" s="15"/>
      <c r="AL403" s="15"/>
      <c r="AM403" s="15"/>
      <c r="AN403" s="15"/>
      <c r="AO403" s="15"/>
      <c r="AP403" s="15"/>
      <c r="AQ403" s="15"/>
      <c r="AR403" s="15"/>
      <c r="AS403" s="15"/>
      <c r="AT403" s="15"/>
      <c r="AU403" s="15"/>
      <c r="AV403" s="15"/>
      <c r="AW403" s="15"/>
      <c r="AX403" s="15"/>
      <c r="AY403" s="15"/>
      <c r="AZ403" s="15"/>
      <c r="BA403" s="15"/>
      <c r="BB403" s="15"/>
      <c r="BC403" s="15"/>
      <c r="BD403" s="15"/>
      <c r="BE403" s="15"/>
      <c r="BF403" s="15"/>
      <c r="BG403" s="15"/>
      <c r="BH403" s="15"/>
      <c r="BI403" s="15"/>
      <c r="BJ403" s="15"/>
      <c r="BK403" s="15"/>
      <c r="BL403" s="15"/>
      <c r="BM403" s="15"/>
      <c r="BN403" s="15"/>
      <c r="BO403" s="15"/>
      <c r="BP403" s="15"/>
      <c r="BQ403" s="15"/>
      <c r="BR403" s="15"/>
      <c r="BS403" s="15"/>
      <c r="BT403" s="15"/>
      <c r="BU403" s="15"/>
      <c r="BV403" s="15"/>
      <c r="BW403" s="15"/>
      <c r="BX403" s="15"/>
      <c r="BZ403" s="5"/>
      <c r="CA403" s="5"/>
      <c r="CB403" s="5"/>
      <c r="CC403" s="5"/>
      <c r="CD403" s="5"/>
      <c r="CF403" s="55"/>
      <c r="CG403" s="55"/>
      <c r="CH403" s="55"/>
      <c r="CI403" s="55"/>
      <c r="CJ403" s="55"/>
      <c r="CL403" s="55"/>
      <c r="CM403" s="58"/>
      <c r="CN403" s="58"/>
      <c r="CO403" s="58"/>
      <c r="CP403" s="58"/>
      <c r="CQ403" s="58"/>
      <c r="CR403" s="5"/>
      <c r="CS403" s="5"/>
      <c r="CT403" s="5"/>
      <c r="CU403" s="5"/>
      <c r="CV403" s="5"/>
    </row>
    <row r="404" spans="1:100" x14ac:dyDescent="0.25">
      <c r="A404" s="174" t="str">
        <f t="shared" si="370"/>
        <v>YYFM</v>
      </c>
      <c r="B404" s="174" t="str">
        <f t="shared" si="371"/>
        <v>0FM</v>
      </c>
      <c r="C404" s="29" t="str">
        <f t="shared" si="372"/>
        <v>FM</v>
      </c>
      <c r="D404" s="29" t="str">
        <f t="shared" si="373"/>
        <v>Y</v>
      </c>
      <c r="E404" s="29" t="str">
        <f t="shared" si="369"/>
        <v>Y</v>
      </c>
      <c r="F404" s="175" t="s">
        <v>9</v>
      </c>
      <c r="G404" s="175" t="s">
        <v>6</v>
      </c>
      <c r="H404" s="175" t="s">
        <v>7</v>
      </c>
      <c r="I404" s="176">
        <v>0</v>
      </c>
      <c r="J404" s="175" t="s">
        <v>9</v>
      </c>
      <c r="K404" s="175" t="s">
        <v>9</v>
      </c>
      <c r="L404" s="176">
        <v>11</v>
      </c>
      <c r="M404" s="176">
        <v>5</v>
      </c>
      <c r="N404" s="176">
        <v>8</v>
      </c>
      <c r="O404" s="176">
        <v>8</v>
      </c>
      <c r="P404" s="176">
        <v>11</v>
      </c>
      <c r="Q404" s="1"/>
      <c r="R404"/>
      <c r="S404"/>
      <c r="T404"/>
      <c r="U404"/>
      <c r="V404"/>
      <c r="W404"/>
      <c r="X404" s="35"/>
      <c r="Y404" s="53"/>
      <c r="Z404" s="52"/>
      <c r="AA404" s="52"/>
      <c r="AB404" s="1"/>
      <c r="AC404" s="7"/>
      <c r="AD404" s="7"/>
      <c r="AE404" s="7"/>
      <c r="AF404" s="7"/>
      <c r="AG404" s="7"/>
      <c r="AI404" s="15"/>
      <c r="AJ404" s="15"/>
      <c r="AK404" s="15"/>
      <c r="AL404" s="15"/>
      <c r="AM404" s="15"/>
      <c r="AN404" s="15"/>
      <c r="AO404" s="15"/>
      <c r="AP404" s="15"/>
      <c r="AQ404" s="15"/>
      <c r="AR404" s="15"/>
      <c r="AS404" s="15"/>
      <c r="AT404" s="15"/>
      <c r="AU404" s="15"/>
      <c r="AV404" s="15"/>
      <c r="AW404" s="15"/>
      <c r="AX404" s="15"/>
      <c r="AY404" s="15"/>
      <c r="AZ404" s="15"/>
      <c r="BA404" s="15"/>
      <c r="BB404" s="15"/>
      <c r="BC404" s="15"/>
      <c r="BD404" s="15"/>
      <c r="BE404" s="15"/>
      <c r="BF404" s="15"/>
      <c r="BG404" s="15"/>
      <c r="BH404" s="15"/>
      <c r="BI404" s="15"/>
      <c r="BJ404" s="15"/>
      <c r="BK404" s="15"/>
      <c r="BL404" s="15"/>
      <c r="BM404" s="15"/>
      <c r="BN404" s="15"/>
      <c r="BO404" s="15"/>
      <c r="BP404" s="15"/>
      <c r="BQ404" s="15"/>
      <c r="BR404" s="15"/>
      <c r="BS404" s="15"/>
      <c r="BT404" s="15"/>
      <c r="BU404" s="15"/>
      <c r="BV404" s="15"/>
      <c r="BW404" s="15"/>
      <c r="BX404" s="15"/>
      <c r="BZ404" s="5"/>
      <c r="CA404" s="5"/>
      <c r="CB404" s="5"/>
      <c r="CC404" s="5"/>
      <c r="CD404" s="5"/>
      <c r="CF404" s="55"/>
      <c r="CG404" s="55"/>
      <c r="CH404" s="55"/>
      <c r="CI404" s="55"/>
      <c r="CJ404" s="55"/>
      <c r="CL404" s="55"/>
      <c r="CM404" s="58"/>
      <c r="CN404" s="58"/>
      <c r="CO404" s="58"/>
      <c r="CP404" s="58"/>
      <c r="CQ404" s="58"/>
      <c r="CR404" s="5"/>
      <c r="CS404" s="5"/>
      <c r="CT404" s="5"/>
      <c r="CU404" s="5"/>
      <c r="CV404" s="5"/>
    </row>
    <row r="405" spans="1:100" x14ac:dyDescent="0.25">
      <c r="A405" s="174" t="str">
        <f t="shared" si="370"/>
        <v>NNNN</v>
      </c>
      <c r="B405" s="174" t="str">
        <f t="shared" si="371"/>
        <v>1FM</v>
      </c>
      <c r="C405" s="29" t="str">
        <f t="shared" si="372"/>
        <v>FM</v>
      </c>
      <c r="D405" s="29" t="str">
        <f t="shared" si="373"/>
        <v>N</v>
      </c>
      <c r="E405" s="29" t="str">
        <f t="shared" si="369"/>
        <v>N</v>
      </c>
      <c r="F405" s="175" t="s">
        <v>9</v>
      </c>
      <c r="G405" s="175" t="s">
        <v>6</v>
      </c>
      <c r="H405" s="175" t="s">
        <v>7</v>
      </c>
      <c r="I405" s="176">
        <v>1</v>
      </c>
      <c r="J405" s="175" t="s">
        <v>5</v>
      </c>
      <c r="K405" s="175" t="s">
        <v>5</v>
      </c>
      <c r="L405" s="176">
        <v>4625</v>
      </c>
      <c r="M405" s="176">
        <v>1521</v>
      </c>
      <c r="N405" s="176">
        <v>3148</v>
      </c>
      <c r="O405" s="176">
        <v>3059</v>
      </c>
      <c r="P405" s="176">
        <v>4368</v>
      </c>
      <c r="Q405" s="1"/>
      <c r="R405"/>
      <c r="S405"/>
      <c r="T405"/>
      <c r="U405"/>
      <c r="V405"/>
      <c r="W405"/>
      <c r="X405" s="35"/>
      <c r="Y405" s="53"/>
      <c r="Z405" s="52"/>
      <c r="AA405" s="52"/>
      <c r="AB405" s="1"/>
      <c r="AC405" s="7"/>
      <c r="AD405" s="7"/>
      <c r="AE405" s="7"/>
      <c r="AF405" s="7"/>
      <c r="AG405" s="7"/>
      <c r="AI405" s="15"/>
      <c r="AJ405" s="15"/>
      <c r="AK405" s="15"/>
      <c r="AL405" s="15"/>
      <c r="AM405" s="15"/>
      <c r="AN405" s="15"/>
      <c r="AO405" s="15"/>
      <c r="AP405" s="15"/>
      <c r="AQ405" s="15"/>
      <c r="AR405" s="15"/>
      <c r="AS405" s="15"/>
      <c r="AT405" s="15"/>
      <c r="AU405" s="15"/>
      <c r="AV405" s="15"/>
      <c r="AW405" s="15"/>
      <c r="AX405" s="15"/>
      <c r="AY405" s="15"/>
      <c r="AZ405" s="15"/>
      <c r="BA405" s="15"/>
      <c r="BB405" s="15"/>
      <c r="BC405" s="15"/>
      <c r="BD405" s="15"/>
      <c r="BE405" s="15"/>
      <c r="BF405" s="15"/>
      <c r="BG405" s="15"/>
      <c r="BH405" s="15"/>
      <c r="BI405" s="15"/>
      <c r="BJ405" s="15"/>
      <c r="BK405" s="15"/>
      <c r="BL405" s="15"/>
      <c r="BM405" s="15"/>
      <c r="BN405" s="15"/>
      <c r="BO405" s="15"/>
      <c r="BP405" s="15"/>
      <c r="BQ405" s="15"/>
      <c r="BR405" s="15"/>
      <c r="BS405" s="15"/>
      <c r="BT405" s="15"/>
      <c r="BU405" s="15"/>
      <c r="BV405" s="15"/>
      <c r="BW405" s="15"/>
      <c r="BX405" s="15"/>
      <c r="BZ405" s="5"/>
      <c r="CA405" s="5"/>
      <c r="CB405" s="5"/>
      <c r="CC405" s="5"/>
      <c r="CD405" s="5"/>
      <c r="CF405" s="55"/>
      <c r="CG405" s="55"/>
      <c r="CH405" s="55"/>
      <c r="CI405" s="55"/>
      <c r="CJ405" s="55"/>
      <c r="CL405" s="55"/>
      <c r="CM405" s="58"/>
      <c r="CN405" s="58"/>
      <c r="CO405" s="58"/>
      <c r="CP405" s="58"/>
      <c r="CQ405" s="58"/>
      <c r="CR405" s="5"/>
      <c r="CS405" s="5"/>
      <c r="CT405" s="5"/>
      <c r="CU405" s="5"/>
      <c r="CV405" s="5"/>
    </row>
    <row r="406" spans="1:100" x14ac:dyDescent="0.25">
      <c r="A406" s="174" t="str">
        <f t="shared" si="370"/>
        <v>NNNN</v>
      </c>
      <c r="B406" s="174" t="str">
        <f t="shared" si="371"/>
        <v>1FM</v>
      </c>
      <c r="C406" s="29" t="str">
        <f t="shared" si="372"/>
        <v>FM</v>
      </c>
      <c r="D406" s="29" t="str">
        <f t="shared" si="373"/>
        <v>N</v>
      </c>
      <c r="E406" s="29" t="str">
        <f t="shared" si="369"/>
        <v>N</v>
      </c>
      <c r="F406" s="175" t="s">
        <v>9</v>
      </c>
      <c r="G406" s="175" t="s">
        <v>6</v>
      </c>
      <c r="H406" s="175" t="s">
        <v>7</v>
      </c>
      <c r="I406" s="176">
        <v>1</v>
      </c>
      <c r="J406" s="175" t="s">
        <v>5</v>
      </c>
      <c r="K406" s="175" t="s">
        <v>9</v>
      </c>
      <c r="L406" s="176">
        <v>44</v>
      </c>
      <c r="M406" s="176">
        <v>16</v>
      </c>
      <c r="N406" s="176">
        <v>37</v>
      </c>
      <c r="O406" s="176">
        <v>37</v>
      </c>
      <c r="P406" s="176">
        <v>42</v>
      </c>
      <c r="Q406" s="1"/>
      <c r="R406"/>
      <c r="S406"/>
      <c r="T406"/>
      <c r="U406"/>
      <c r="V406"/>
      <c r="W406"/>
      <c r="X406" s="35"/>
      <c r="Y406" s="53"/>
      <c r="Z406" s="52"/>
      <c r="AA406" s="52"/>
      <c r="AB406" s="1"/>
      <c r="AC406" s="7"/>
      <c r="AD406" s="7"/>
      <c r="AE406" s="7"/>
      <c r="AF406" s="7"/>
      <c r="AG406" s="7"/>
      <c r="AI406" s="15"/>
      <c r="AJ406" s="15"/>
      <c r="AK406" s="15"/>
      <c r="AL406" s="15"/>
      <c r="AM406" s="15"/>
      <c r="AN406" s="15"/>
      <c r="AO406" s="15"/>
      <c r="AP406" s="15"/>
      <c r="AQ406" s="15"/>
      <c r="AR406" s="15"/>
      <c r="AS406" s="15"/>
      <c r="AT406" s="15"/>
      <c r="AU406" s="15"/>
      <c r="AV406" s="15"/>
      <c r="AW406" s="15"/>
      <c r="AX406" s="15"/>
      <c r="AY406" s="15"/>
      <c r="AZ406" s="15"/>
      <c r="BA406" s="15"/>
      <c r="BB406" s="15"/>
      <c r="BC406" s="15"/>
      <c r="BD406" s="15"/>
      <c r="BE406" s="15"/>
      <c r="BF406" s="15"/>
      <c r="BG406" s="15"/>
      <c r="BH406" s="15"/>
      <c r="BI406" s="15"/>
      <c r="BJ406" s="15"/>
      <c r="BK406" s="15"/>
      <c r="BL406" s="15"/>
      <c r="BM406" s="15"/>
      <c r="BN406" s="15"/>
      <c r="BO406" s="15"/>
      <c r="BP406" s="15"/>
      <c r="BQ406" s="15"/>
      <c r="BR406" s="15"/>
      <c r="BS406" s="15"/>
      <c r="BT406" s="15"/>
      <c r="BU406" s="15"/>
      <c r="BV406" s="15"/>
      <c r="BW406" s="15"/>
      <c r="BX406" s="15"/>
      <c r="BZ406" s="5"/>
      <c r="CA406" s="5"/>
      <c r="CB406" s="5"/>
      <c r="CC406" s="5"/>
      <c r="CD406" s="5"/>
      <c r="CF406" s="55"/>
      <c r="CG406" s="55"/>
      <c r="CH406" s="55"/>
      <c r="CI406" s="55"/>
      <c r="CJ406" s="55"/>
      <c r="CL406" s="55"/>
      <c r="CM406" s="58"/>
      <c r="CN406" s="58"/>
      <c r="CO406" s="58"/>
      <c r="CP406" s="58"/>
      <c r="CQ406" s="58"/>
      <c r="CR406" s="5"/>
      <c r="CS406" s="5"/>
      <c r="CT406" s="5"/>
      <c r="CU406" s="5"/>
      <c r="CV406" s="5"/>
    </row>
    <row r="407" spans="1:100" x14ac:dyDescent="0.25">
      <c r="A407" s="174" t="str">
        <f t="shared" si="370"/>
        <v>YNFM</v>
      </c>
      <c r="B407" s="174" t="str">
        <f t="shared" si="371"/>
        <v>1FM</v>
      </c>
      <c r="C407" s="29" t="str">
        <f t="shared" si="372"/>
        <v>FM</v>
      </c>
      <c r="D407" s="29" t="str">
        <f t="shared" si="373"/>
        <v>Y</v>
      </c>
      <c r="E407" s="29" t="str">
        <f t="shared" si="369"/>
        <v>N</v>
      </c>
      <c r="F407" s="175" t="s">
        <v>9</v>
      </c>
      <c r="G407" s="175" t="s">
        <v>6</v>
      </c>
      <c r="H407" s="175" t="s">
        <v>7</v>
      </c>
      <c r="I407" s="176">
        <v>1</v>
      </c>
      <c r="J407" s="175" t="s">
        <v>9</v>
      </c>
      <c r="K407" s="175" t="s">
        <v>5</v>
      </c>
      <c r="L407" s="176">
        <v>375</v>
      </c>
      <c r="M407" s="176">
        <v>108</v>
      </c>
      <c r="N407" s="176">
        <v>256</v>
      </c>
      <c r="O407" s="176">
        <v>248</v>
      </c>
      <c r="P407" s="176">
        <v>353</v>
      </c>
      <c r="Q407" s="1"/>
      <c r="R407"/>
      <c r="S407"/>
      <c r="T407"/>
      <c r="U407"/>
      <c r="V407"/>
      <c r="W407"/>
      <c r="X407" s="35"/>
      <c r="Y407" s="53"/>
      <c r="Z407" s="52"/>
      <c r="AA407" s="52"/>
      <c r="AB407" s="1"/>
      <c r="AC407" s="7"/>
      <c r="AD407" s="7"/>
      <c r="AE407" s="7"/>
      <c r="AF407" s="7"/>
      <c r="AG407" s="7"/>
      <c r="AI407" s="15"/>
      <c r="AJ407" s="15"/>
      <c r="AK407" s="15"/>
      <c r="AL407" s="15"/>
      <c r="AM407" s="15"/>
      <c r="AN407" s="15"/>
      <c r="AO407" s="15"/>
      <c r="AP407" s="15"/>
      <c r="AQ407" s="15"/>
      <c r="AR407" s="15"/>
      <c r="AS407" s="15"/>
      <c r="AT407" s="15"/>
      <c r="AU407" s="15"/>
      <c r="AV407" s="15"/>
      <c r="AW407" s="15"/>
      <c r="AX407" s="15"/>
      <c r="AY407" s="15"/>
      <c r="AZ407" s="15"/>
      <c r="BA407" s="15"/>
      <c r="BB407" s="15"/>
      <c r="BC407" s="15"/>
      <c r="BD407" s="15"/>
      <c r="BE407" s="15"/>
      <c r="BF407" s="15"/>
      <c r="BG407" s="15"/>
      <c r="BH407" s="15"/>
      <c r="BI407" s="15"/>
      <c r="BJ407" s="15"/>
      <c r="BK407" s="15"/>
      <c r="BL407" s="15"/>
      <c r="BM407" s="15"/>
      <c r="BN407" s="15"/>
      <c r="BO407" s="15"/>
      <c r="BP407" s="15"/>
      <c r="BQ407" s="15"/>
      <c r="BR407" s="15"/>
      <c r="BS407" s="15"/>
      <c r="BT407" s="15"/>
      <c r="BU407" s="15"/>
      <c r="BV407" s="15"/>
      <c r="BW407" s="15"/>
      <c r="BX407" s="15"/>
      <c r="BZ407" s="5"/>
      <c r="CA407" s="5"/>
      <c r="CB407" s="5"/>
      <c r="CC407" s="5"/>
      <c r="CD407" s="5"/>
      <c r="CF407" s="55"/>
      <c r="CG407" s="55"/>
      <c r="CH407" s="55"/>
      <c r="CI407" s="55"/>
      <c r="CJ407" s="55"/>
      <c r="CL407" s="55"/>
      <c r="CM407" s="58"/>
      <c r="CN407" s="58"/>
      <c r="CO407" s="58"/>
      <c r="CP407" s="58"/>
      <c r="CQ407" s="58"/>
      <c r="CR407" s="5"/>
      <c r="CS407" s="5"/>
      <c r="CT407" s="5"/>
      <c r="CU407" s="5"/>
      <c r="CV407" s="5"/>
    </row>
    <row r="408" spans="1:100" x14ac:dyDescent="0.25">
      <c r="A408" s="174" t="str">
        <f t="shared" si="370"/>
        <v>YYFM</v>
      </c>
      <c r="B408" s="174" t="str">
        <f t="shared" si="371"/>
        <v>1FM</v>
      </c>
      <c r="C408" s="29" t="str">
        <f t="shared" si="372"/>
        <v>FM</v>
      </c>
      <c r="D408" s="29" t="str">
        <f t="shared" si="373"/>
        <v>Y</v>
      </c>
      <c r="E408" s="29" t="str">
        <f t="shared" si="369"/>
        <v>Y</v>
      </c>
      <c r="F408" s="175" t="s">
        <v>9</v>
      </c>
      <c r="G408" s="175" t="s">
        <v>6</v>
      </c>
      <c r="H408" s="175" t="s">
        <v>7</v>
      </c>
      <c r="I408" s="176">
        <v>1</v>
      </c>
      <c r="J408" s="175" t="s">
        <v>9</v>
      </c>
      <c r="K408" s="175" t="s">
        <v>9</v>
      </c>
      <c r="L408" s="176">
        <v>23</v>
      </c>
      <c r="M408" s="176">
        <v>8</v>
      </c>
      <c r="N408" s="176">
        <v>17</v>
      </c>
      <c r="O408" s="176">
        <v>17</v>
      </c>
      <c r="P408" s="176">
        <v>23</v>
      </c>
      <c r="Q408" s="1"/>
      <c r="R408"/>
      <c r="S408"/>
      <c r="T408"/>
      <c r="U408"/>
      <c r="V408"/>
      <c r="W408"/>
      <c r="X408" s="35"/>
      <c r="Y408" s="53"/>
      <c r="Z408" s="52"/>
      <c r="AA408" s="52"/>
      <c r="AB408" s="1"/>
      <c r="AC408" s="7"/>
      <c r="AD408" s="7"/>
      <c r="AE408" s="7"/>
      <c r="AF408" s="7"/>
      <c r="AG408" s="7"/>
      <c r="AI408" s="15"/>
      <c r="AJ408" s="15"/>
      <c r="AK408" s="15"/>
      <c r="AL408" s="15"/>
      <c r="AM408" s="15"/>
      <c r="AN408" s="15"/>
      <c r="AO408" s="15"/>
      <c r="AP408" s="15"/>
      <c r="AQ408" s="15"/>
      <c r="AR408" s="15"/>
      <c r="AS408" s="15"/>
      <c r="AT408" s="15"/>
      <c r="AU408" s="15"/>
      <c r="AV408" s="15"/>
      <c r="AW408" s="15"/>
      <c r="AX408" s="15"/>
      <c r="AY408" s="15"/>
      <c r="AZ408" s="15"/>
      <c r="BA408" s="15"/>
      <c r="BB408" s="15"/>
      <c r="BC408" s="15"/>
      <c r="BD408" s="15"/>
      <c r="BE408" s="15"/>
      <c r="BF408" s="15"/>
      <c r="BG408" s="15"/>
      <c r="BH408" s="15"/>
      <c r="BI408" s="15"/>
      <c r="BJ408" s="15"/>
      <c r="BK408" s="15"/>
      <c r="BL408" s="15"/>
      <c r="BM408" s="15"/>
      <c r="BN408" s="15"/>
      <c r="BO408" s="15"/>
      <c r="BP408" s="15"/>
      <c r="BQ408" s="15"/>
      <c r="BR408" s="15"/>
      <c r="BS408" s="15"/>
      <c r="BT408" s="15"/>
      <c r="BU408" s="15"/>
      <c r="BV408" s="15"/>
      <c r="BW408" s="15"/>
      <c r="BX408" s="15"/>
      <c r="BZ408" s="5"/>
      <c r="CA408" s="5"/>
      <c r="CB408" s="5"/>
      <c r="CC408" s="5"/>
      <c r="CD408" s="5"/>
      <c r="CF408" s="55"/>
      <c r="CG408" s="55"/>
      <c r="CH408" s="55"/>
      <c r="CI408" s="55"/>
      <c r="CJ408" s="55"/>
      <c r="CL408" s="55"/>
      <c r="CM408" s="58"/>
      <c r="CN408" s="58"/>
      <c r="CO408" s="58"/>
      <c r="CP408" s="58"/>
      <c r="CQ408" s="58"/>
      <c r="CR408" s="5"/>
      <c r="CS408" s="5"/>
      <c r="CT408" s="5"/>
      <c r="CU408" s="5"/>
      <c r="CV408" s="5"/>
    </row>
    <row r="409" spans="1:100" x14ac:dyDescent="0.25">
      <c r="A409" s="174" t="str">
        <f t="shared" si="370"/>
        <v>NNNN</v>
      </c>
      <c r="B409" s="174" t="str">
        <f t="shared" si="371"/>
        <v>2FM</v>
      </c>
      <c r="C409" s="29" t="str">
        <f t="shared" si="372"/>
        <v>FM</v>
      </c>
      <c r="D409" s="29" t="str">
        <f t="shared" si="373"/>
        <v>N</v>
      </c>
      <c r="E409" s="29" t="str">
        <f t="shared" si="369"/>
        <v>N</v>
      </c>
      <c r="F409" s="175" t="s">
        <v>9</v>
      </c>
      <c r="G409" s="175" t="s">
        <v>6</v>
      </c>
      <c r="H409" s="175" t="s">
        <v>7</v>
      </c>
      <c r="I409" s="176">
        <v>2</v>
      </c>
      <c r="J409" s="175" t="s">
        <v>5</v>
      </c>
      <c r="K409" s="175" t="s">
        <v>5</v>
      </c>
      <c r="L409" s="176">
        <v>7388</v>
      </c>
      <c r="M409" s="176">
        <v>2464</v>
      </c>
      <c r="N409" s="176">
        <v>4972</v>
      </c>
      <c r="O409" s="176">
        <v>4813</v>
      </c>
      <c r="P409" s="176">
        <v>6913</v>
      </c>
      <c r="Q409" s="1"/>
      <c r="R409"/>
      <c r="S409"/>
      <c r="T409"/>
      <c r="U409"/>
      <c r="V409"/>
      <c r="W409"/>
      <c r="X409" s="35"/>
      <c r="Y409" s="53"/>
      <c r="Z409" s="52"/>
      <c r="AA409" s="52"/>
      <c r="AB409" s="1"/>
      <c r="AC409" s="7"/>
      <c r="AD409" s="7"/>
      <c r="AE409" s="7"/>
      <c r="AF409" s="7"/>
      <c r="AG409" s="7"/>
      <c r="AI409" s="15"/>
      <c r="AJ409" s="15"/>
      <c r="AK409" s="15"/>
      <c r="AL409" s="15"/>
      <c r="AM409" s="15"/>
      <c r="AN409" s="15"/>
      <c r="AO409" s="15"/>
      <c r="AP409" s="15"/>
      <c r="AQ409" s="15"/>
      <c r="AR409" s="15"/>
      <c r="AS409" s="15"/>
      <c r="AT409" s="15"/>
      <c r="AU409" s="15"/>
      <c r="AV409" s="15"/>
      <c r="AW409" s="15"/>
      <c r="AX409" s="15"/>
      <c r="AY409" s="15"/>
      <c r="AZ409" s="15"/>
      <c r="BA409" s="15"/>
      <c r="BB409" s="15"/>
      <c r="BC409" s="15"/>
      <c r="BD409" s="15"/>
      <c r="BE409" s="15"/>
      <c r="BF409" s="15"/>
      <c r="BG409" s="15"/>
      <c r="BH409" s="15"/>
      <c r="BI409" s="15"/>
      <c r="BJ409" s="15"/>
      <c r="BK409" s="15"/>
      <c r="BL409" s="15"/>
      <c r="BM409" s="15"/>
      <c r="BN409" s="15"/>
      <c r="BO409" s="15"/>
      <c r="BP409" s="15"/>
      <c r="BQ409" s="15"/>
      <c r="BR409" s="15"/>
      <c r="BS409" s="15"/>
      <c r="BT409" s="15"/>
      <c r="BU409" s="15"/>
      <c r="BV409" s="15"/>
      <c r="BW409" s="15"/>
      <c r="BX409" s="15"/>
      <c r="BZ409" s="5"/>
      <c r="CA409" s="5"/>
      <c r="CB409" s="5"/>
      <c r="CC409" s="5"/>
      <c r="CD409" s="5"/>
      <c r="CF409" s="55"/>
      <c r="CG409" s="55"/>
      <c r="CH409" s="55"/>
      <c r="CI409" s="55"/>
      <c r="CJ409" s="55"/>
      <c r="CL409" s="55"/>
      <c r="CM409" s="58"/>
      <c r="CN409" s="58"/>
      <c r="CO409" s="58"/>
      <c r="CP409" s="58"/>
      <c r="CQ409" s="58"/>
      <c r="CR409" s="5"/>
      <c r="CS409" s="5"/>
      <c r="CT409" s="5"/>
      <c r="CU409" s="5"/>
      <c r="CV409" s="5"/>
    </row>
    <row r="410" spans="1:100" x14ac:dyDescent="0.25">
      <c r="A410" s="174" t="str">
        <f t="shared" si="370"/>
        <v>NNNN</v>
      </c>
      <c r="B410" s="174" t="str">
        <f t="shared" si="371"/>
        <v>2FM</v>
      </c>
      <c r="C410" s="29" t="str">
        <f t="shared" si="372"/>
        <v>FM</v>
      </c>
      <c r="D410" s="29" t="str">
        <f t="shared" si="373"/>
        <v>N</v>
      </c>
      <c r="E410" s="29" t="str">
        <f t="shared" si="369"/>
        <v>N</v>
      </c>
      <c r="F410" s="175" t="s">
        <v>9</v>
      </c>
      <c r="G410" s="175" t="s">
        <v>6</v>
      </c>
      <c r="H410" s="175" t="s">
        <v>7</v>
      </c>
      <c r="I410" s="176">
        <v>2</v>
      </c>
      <c r="J410" s="175" t="s">
        <v>5</v>
      </c>
      <c r="K410" s="175" t="s">
        <v>9</v>
      </c>
      <c r="L410" s="176">
        <v>92</v>
      </c>
      <c r="M410" s="176">
        <v>21</v>
      </c>
      <c r="N410" s="176">
        <v>77</v>
      </c>
      <c r="O410" s="176">
        <v>73</v>
      </c>
      <c r="P410" s="176">
        <v>85</v>
      </c>
      <c r="Q410" s="1"/>
      <c r="R410"/>
      <c r="S410"/>
      <c r="T410"/>
      <c r="U410"/>
      <c r="V410"/>
      <c r="W410"/>
      <c r="X410" s="35"/>
      <c r="Y410" s="53"/>
      <c r="Z410" s="52"/>
      <c r="AA410" s="52"/>
      <c r="AB410" s="1"/>
      <c r="AC410" s="7"/>
      <c r="AD410" s="7"/>
      <c r="AE410" s="7"/>
      <c r="AF410" s="7"/>
      <c r="AG410" s="7"/>
      <c r="AI410" s="15"/>
      <c r="AJ410" s="15"/>
      <c r="AK410" s="15"/>
      <c r="AL410" s="15"/>
      <c r="AM410" s="15"/>
      <c r="AN410" s="15"/>
      <c r="AO410" s="15"/>
      <c r="AP410" s="15"/>
      <c r="AQ410" s="15"/>
      <c r="AR410" s="15"/>
      <c r="AS410" s="15"/>
      <c r="AT410" s="15"/>
      <c r="AU410" s="15"/>
      <c r="AV410" s="15"/>
      <c r="AW410" s="15"/>
      <c r="AX410" s="15"/>
      <c r="AY410" s="15"/>
      <c r="AZ410" s="15"/>
      <c r="BA410" s="15"/>
      <c r="BB410" s="15"/>
      <c r="BC410" s="15"/>
      <c r="BD410" s="15"/>
      <c r="BE410" s="15"/>
      <c r="BF410" s="15"/>
      <c r="BG410" s="15"/>
      <c r="BH410" s="15"/>
      <c r="BI410" s="15"/>
      <c r="BJ410" s="15"/>
      <c r="BK410" s="15"/>
      <c r="BL410" s="15"/>
      <c r="BM410" s="15"/>
      <c r="BN410" s="15"/>
      <c r="BO410" s="15"/>
      <c r="BP410" s="15"/>
      <c r="BQ410" s="15"/>
      <c r="BR410" s="15"/>
      <c r="BS410" s="15"/>
      <c r="BT410" s="15"/>
      <c r="BU410" s="15"/>
      <c r="BV410" s="15"/>
      <c r="BW410" s="15"/>
      <c r="BX410" s="15"/>
      <c r="BZ410" s="5"/>
      <c r="CA410" s="5"/>
      <c r="CB410" s="5"/>
      <c r="CC410" s="5"/>
      <c r="CD410" s="5"/>
      <c r="CF410" s="55"/>
      <c r="CG410" s="55"/>
      <c r="CH410" s="55"/>
      <c r="CI410" s="55"/>
      <c r="CJ410" s="55"/>
      <c r="CL410" s="55"/>
      <c r="CM410" s="58"/>
      <c r="CN410" s="58"/>
      <c r="CO410" s="58"/>
      <c r="CP410" s="58"/>
      <c r="CQ410" s="58"/>
      <c r="CR410" s="5"/>
      <c r="CS410" s="5"/>
      <c r="CT410" s="5"/>
      <c r="CU410" s="5"/>
      <c r="CV410" s="5"/>
    </row>
    <row r="411" spans="1:100" x14ac:dyDescent="0.25">
      <c r="A411" s="174" t="str">
        <f t="shared" si="370"/>
        <v>YNFM</v>
      </c>
      <c r="B411" s="174" t="str">
        <f t="shared" si="371"/>
        <v>2FM</v>
      </c>
      <c r="C411" s="29" t="str">
        <f t="shared" si="372"/>
        <v>FM</v>
      </c>
      <c r="D411" s="29" t="str">
        <f t="shared" si="373"/>
        <v>Y</v>
      </c>
      <c r="E411" s="29" t="str">
        <f t="shared" si="369"/>
        <v>N</v>
      </c>
      <c r="F411" s="175" t="s">
        <v>9</v>
      </c>
      <c r="G411" s="175" t="s">
        <v>6</v>
      </c>
      <c r="H411" s="175" t="s">
        <v>7</v>
      </c>
      <c r="I411" s="176">
        <v>2</v>
      </c>
      <c r="J411" s="175" t="s">
        <v>9</v>
      </c>
      <c r="K411" s="175" t="s">
        <v>5</v>
      </c>
      <c r="L411" s="176">
        <v>368</v>
      </c>
      <c r="M411" s="176">
        <v>101</v>
      </c>
      <c r="N411" s="176">
        <v>275</v>
      </c>
      <c r="O411" s="176">
        <v>268</v>
      </c>
      <c r="P411" s="176">
        <v>349</v>
      </c>
      <c r="Q411" s="1"/>
      <c r="R411"/>
      <c r="S411"/>
      <c r="T411"/>
      <c r="U411"/>
      <c r="V411"/>
      <c r="W411"/>
      <c r="X411" s="35"/>
      <c r="Y411" s="53"/>
      <c r="Z411" s="52"/>
      <c r="AA411" s="52"/>
      <c r="AB411" s="1"/>
      <c r="AC411" s="7"/>
      <c r="AD411" s="7"/>
      <c r="AE411" s="7"/>
      <c r="AF411" s="7"/>
      <c r="AG411" s="7"/>
      <c r="AI411" s="15"/>
      <c r="AJ411" s="15"/>
      <c r="AK411" s="15"/>
      <c r="AL411" s="15"/>
      <c r="AM411" s="15"/>
      <c r="AN411" s="15"/>
      <c r="AO411" s="15"/>
      <c r="AP411" s="15"/>
      <c r="AQ411" s="15"/>
      <c r="AR411" s="15"/>
      <c r="AS411" s="15"/>
      <c r="AT411" s="15"/>
      <c r="AU411" s="15"/>
      <c r="AV411" s="15"/>
      <c r="AW411" s="15"/>
      <c r="AX411" s="15"/>
      <c r="AY411" s="15"/>
      <c r="AZ411" s="15"/>
      <c r="BA411" s="15"/>
      <c r="BB411" s="15"/>
      <c r="BC411" s="15"/>
      <c r="BD411" s="15"/>
      <c r="BE411" s="15"/>
      <c r="BF411" s="15"/>
      <c r="BG411" s="15"/>
      <c r="BH411" s="15"/>
      <c r="BI411" s="15"/>
      <c r="BJ411" s="15"/>
      <c r="BK411" s="15"/>
      <c r="BL411" s="15"/>
      <c r="BM411" s="15"/>
      <c r="BN411" s="15"/>
      <c r="BO411" s="15"/>
      <c r="BP411" s="15"/>
      <c r="BQ411" s="15"/>
      <c r="BR411" s="15"/>
      <c r="BS411" s="15"/>
      <c r="BT411" s="15"/>
      <c r="BU411" s="15"/>
      <c r="BV411" s="15"/>
      <c r="BW411" s="15"/>
      <c r="BX411" s="15"/>
      <c r="BZ411" s="5"/>
      <c r="CA411" s="5"/>
      <c r="CB411" s="5"/>
      <c r="CC411" s="5"/>
      <c r="CD411" s="5"/>
      <c r="CF411" s="55"/>
      <c r="CG411" s="55"/>
      <c r="CH411" s="55"/>
      <c r="CI411" s="55"/>
      <c r="CJ411" s="55"/>
      <c r="CL411" s="55"/>
      <c r="CM411" s="58"/>
      <c r="CN411" s="58"/>
      <c r="CO411" s="58"/>
      <c r="CP411" s="58"/>
      <c r="CQ411" s="58"/>
      <c r="CR411" s="5"/>
      <c r="CS411" s="5"/>
      <c r="CT411" s="5"/>
      <c r="CU411" s="5"/>
      <c r="CV411" s="5"/>
    </row>
    <row r="412" spans="1:100" x14ac:dyDescent="0.25">
      <c r="A412" s="174" t="str">
        <f t="shared" si="370"/>
        <v>YYFM</v>
      </c>
      <c r="B412" s="174" t="str">
        <f t="shared" si="371"/>
        <v>2FM</v>
      </c>
      <c r="C412" s="29" t="str">
        <f t="shared" si="372"/>
        <v>FM</v>
      </c>
      <c r="D412" s="29" t="str">
        <f t="shared" si="373"/>
        <v>Y</v>
      </c>
      <c r="E412" s="29" t="str">
        <f t="shared" si="369"/>
        <v>Y</v>
      </c>
      <c r="F412" s="175" t="s">
        <v>9</v>
      </c>
      <c r="G412" s="175" t="s">
        <v>6</v>
      </c>
      <c r="H412" s="175" t="s">
        <v>7</v>
      </c>
      <c r="I412" s="176">
        <v>2</v>
      </c>
      <c r="J412" s="175" t="s">
        <v>9</v>
      </c>
      <c r="K412" s="175" t="s">
        <v>9</v>
      </c>
      <c r="L412" s="176">
        <v>26</v>
      </c>
      <c r="M412" s="176">
        <v>9</v>
      </c>
      <c r="N412" s="176">
        <v>19</v>
      </c>
      <c r="O412" s="176">
        <v>18</v>
      </c>
      <c r="P412" s="176">
        <v>24</v>
      </c>
      <c r="Q412" s="1"/>
      <c r="R412"/>
      <c r="S412"/>
      <c r="T412"/>
      <c r="U412"/>
      <c r="V412"/>
      <c r="W412"/>
      <c r="X412" s="35"/>
      <c r="Y412" s="53"/>
      <c r="Z412" s="52"/>
      <c r="AA412" s="52"/>
      <c r="AB412" s="1"/>
      <c r="AC412" s="7"/>
      <c r="AD412" s="7"/>
      <c r="AE412" s="7"/>
      <c r="AF412" s="7"/>
      <c r="AG412" s="7"/>
      <c r="AI412" s="15"/>
      <c r="AJ412" s="15"/>
      <c r="AK412" s="15"/>
      <c r="AL412" s="15"/>
      <c r="AM412" s="15"/>
      <c r="AN412" s="15"/>
      <c r="AO412" s="15"/>
      <c r="AP412" s="15"/>
      <c r="AQ412" s="15"/>
      <c r="AR412" s="15"/>
      <c r="AS412" s="15"/>
      <c r="AT412" s="15"/>
      <c r="AU412" s="15"/>
      <c r="AV412" s="15"/>
      <c r="AW412" s="15"/>
      <c r="AX412" s="15"/>
      <c r="AY412" s="15"/>
      <c r="AZ412" s="15"/>
      <c r="BA412" s="15"/>
      <c r="BB412" s="15"/>
      <c r="BC412" s="15"/>
      <c r="BD412" s="15"/>
      <c r="BE412" s="15"/>
      <c r="BF412" s="15"/>
      <c r="BG412" s="15"/>
      <c r="BH412" s="15"/>
      <c r="BI412" s="15"/>
      <c r="BJ412" s="15"/>
      <c r="BK412" s="15"/>
      <c r="BL412" s="15"/>
      <c r="BM412" s="15"/>
      <c r="BN412" s="15"/>
      <c r="BO412" s="15"/>
      <c r="BP412" s="15"/>
      <c r="BQ412" s="15"/>
      <c r="BR412" s="15"/>
      <c r="BS412" s="15"/>
      <c r="BT412" s="15"/>
      <c r="BU412" s="15"/>
      <c r="BV412" s="15"/>
      <c r="BW412" s="15"/>
      <c r="BX412" s="15"/>
      <c r="BZ412" s="5"/>
      <c r="CA412" s="5"/>
      <c r="CB412" s="5"/>
      <c r="CC412" s="5"/>
      <c r="CD412" s="5"/>
      <c r="CF412" s="55"/>
      <c r="CG412" s="55"/>
      <c r="CH412" s="55"/>
      <c r="CI412" s="55"/>
      <c r="CJ412" s="55"/>
      <c r="CL412" s="55"/>
      <c r="CM412" s="58"/>
      <c r="CN412" s="58"/>
      <c r="CO412" s="58"/>
      <c r="CP412" s="58"/>
      <c r="CQ412" s="58"/>
      <c r="CR412" s="5"/>
      <c r="CS412" s="5"/>
      <c r="CT412" s="5"/>
      <c r="CU412" s="5"/>
      <c r="CV412" s="5"/>
    </row>
    <row r="413" spans="1:100" x14ac:dyDescent="0.25">
      <c r="A413" s="174" t="str">
        <f t="shared" si="370"/>
        <v>NNNN</v>
      </c>
      <c r="B413" s="174" t="str">
        <f t="shared" si="371"/>
        <v>3FM</v>
      </c>
      <c r="C413" s="29" t="str">
        <f t="shared" si="372"/>
        <v>FM</v>
      </c>
      <c r="D413" s="29" t="str">
        <f t="shared" si="373"/>
        <v>N</v>
      </c>
      <c r="E413" s="29" t="str">
        <f t="shared" si="369"/>
        <v>N</v>
      </c>
      <c r="F413" s="175" t="s">
        <v>9</v>
      </c>
      <c r="G413" s="175" t="s">
        <v>6</v>
      </c>
      <c r="H413" s="175" t="s">
        <v>7</v>
      </c>
      <c r="I413" s="176">
        <v>3</v>
      </c>
      <c r="J413" s="175" t="s">
        <v>5</v>
      </c>
      <c r="K413" s="175" t="s">
        <v>5</v>
      </c>
      <c r="L413" s="176">
        <v>5744</v>
      </c>
      <c r="M413" s="176">
        <v>1952</v>
      </c>
      <c r="N413" s="176">
        <v>4282</v>
      </c>
      <c r="O413" s="176">
        <v>4156</v>
      </c>
      <c r="P413" s="176">
        <v>5475</v>
      </c>
      <c r="Q413" s="1"/>
      <c r="R413"/>
      <c r="S413"/>
      <c r="T413"/>
      <c r="U413"/>
      <c r="V413"/>
      <c r="W413"/>
      <c r="X413" s="35"/>
      <c r="Y413" s="53"/>
      <c r="Z413" s="52"/>
      <c r="AA413" s="52"/>
      <c r="AB413" s="1"/>
      <c r="AC413" s="7"/>
      <c r="AD413" s="7"/>
      <c r="AE413" s="7"/>
      <c r="AF413" s="7"/>
      <c r="AG413" s="7"/>
      <c r="AI413" s="15"/>
      <c r="AJ413" s="15"/>
      <c r="AK413" s="15"/>
      <c r="AL413" s="15"/>
      <c r="AM413" s="15"/>
      <c r="AN413" s="15"/>
      <c r="AO413" s="15"/>
      <c r="AP413" s="15"/>
      <c r="AQ413" s="15"/>
      <c r="AR413" s="15"/>
      <c r="AS413" s="15"/>
      <c r="AT413" s="15"/>
      <c r="AU413" s="15"/>
      <c r="AV413" s="15"/>
      <c r="AW413" s="15"/>
      <c r="AX413" s="15"/>
      <c r="AY413" s="15"/>
      <c r="AZ413" s="15"/>
      <c r="BA413" s="15"/>
      <c r="BB413" s="15"/>
      <c r="BC413" s="15"/>
      <c r="BD413" s="15"/>
      <c r="BE413" s="15"/>
      <c r="BF413" s="15"/>
      <c r="BG413" s="15"/>
      <c r="BH413" s="15"/>
      <c r="BI413" s="15"/>
      <c r="BJ413" s="15"/>
      <c r="BK413" s="15"/>
      <c r="BL413" s="15"/>
      <c r="BM413" s="15"/>
      <c r="BN413" s="15"/>
      <c r="BO413" s="15"/>
      <c r="BP413" s="15"/>
      <c r="BQ413" s="15"/>
      <c r="BR413" s="15"/>
      <c r="BS413" s="15"/>
      <c r="BT413" s="15"/>
      <c r="BU413" s="15"/>
      <c r="BV413" s="15"/>
      <c r="BW413" s="15"/>
      <c r="BX413" s="15"/>
      <c r="BZ413" s="5"/>
      <c r="CA413" s="5"/>
      <c r="CB413" s="5"/>
      <c r="CC413" s="5"/>
      <c r="CD413" s="5"/>
      <c r="CF413" s="55"/>
      <c r="CG413" s="55"/>
      <c r="CH413" s="55"/>
      <c r="CI413" s="55"/>
      <c r="CJ413" s="55"/>
      <c r="CL413" s="55"/>
      <c r="CM413" s="58"/>
      <c r="CN413" s="58"/>
      <c r="CO413" s="58"/>
      <c r="CP413" s="58"/>
      <c r="CQ413" s="58"/>
      <c r="CR413" s="5"/>
      <c r="CS413" s="5"/>
      <c r="CT413" s="5"/>
      <c r="CU413" s="5"/>
      <c r="CV413" s="5"/>
    </row>
    <row r="414" spans="1:100" x14ac:dyDescent="0.25">
      <c r="A414" s="174" t="str">
        <f t="shared" si="370"/>
        <v>NNNN</v>
      </c>
      <c r="B414" s="174" t="str">
        <f t="shared" si="371"/>
        <v>3FM</v>
      </c>
      <c r="C414" s="29" t="str">
        <f t="shared" si="372"/>
        <v>FM</v>
      </c>
      <c r="D414" s="29" t="str">
        <f t="shared" si="373"/>
        <v>N</v>
      </c>
      <c r="E414" s="29" t="str">
        <f t="shared" si="369"/>
        <v>N</v>
      </c>
      <c r="F414" s="175" t="s">
        <v>9</v>
      </c>
      <c r="G414" s="175" t="s">
        <v>6</v>
      </c>
      <c r="H414" s="175" t="s">
        <v>7</v>
      </c>
      <c r="I414" s="176">
        <v>3</v>
      </c>
      <c r="J414" s="175" t="s">
        <v>5</v>
      </c>
      <c r="K414" s="175" t="s">
        <v>9</v>
      </c>
      <c r="L414" s="176">
        <v>98</v>
      </c>
      <c r="M414" s="176">
        <v>36</v>
      </c>
      <c r="N414" s="176">
        <v>82</v>
      </c>
      <c r="O414" s="176">
        <v>83</v>
      </c>
      <c r="P414" s="176">
        <v>94</v>
      </c>
      <c r="Q414" s="1"/>
      <c r="R414"/>
      <c r="S414"/>
      <c r="T414"/>
      <c r="U414"/>
      <c r="V414"/>
      <c r="W414"/>
      <c r="X414" s="35"/>
      <c r="Y414" s="53"/>
      <c r="Z414" s="52"/>
      <c r="AA414" s="52"/>
      <c r="AB414" s="1"/>
      <c r="AC414" s="7"/>
      <c r="AD414" s="7"/>
      <c r="AE414" s="7"/>
      <c r="AF414" s="7"/>
      <c r="AG414" s="7"/>
      <c r="AI414" s="15"/>
      <c r="AJ414" s="15"/>
      <c r="AK414" s="15"/>
      <c r="AL414" s="15"/>
      <c r="AM414" s="15"/>
      <c r="AN414" s="15"/>
      <c r="AO414" s="15"/>
      <c r="AP414" s="15"/>
      <c r="AQ414" s="15"/>
      <c r="AR414" s="15"/>
      <c r="AS414" s="15"/>
      <c r="AT414" s="15"/>
      <c r="AU414" s="15"/>
      <c r="AV414" s="15"/>
      <c r="AW414" s="15"/>
      <c r="AX414" s="15"/>
      <c r="AY414" s="15"/>
      <c r="AZ414" s="15"/>
      <c r="BA414" s="15"/>
      <c r="BB414" s="15"/>
      <c r="BC414" s="15"/>
      <c r="BD414" s="15"/>
      <c r="BE414" s="15"/>
      <c r="BF414" s="15"/>
      <c r="BG414" s="15"/>
      <c r="BH414" s="15"/>
      <c r="BI414" s="15"/>
      <c r="BJ414" s="15"/>
      <c r="BK414" s="15"/>
      <c r="BL414" s="15"/>
      <c r="BM414" s="15"/>
      <c r="BN414" s="15"/>
      <c r="BO414" s="15"/>
      <c r="BP414" s="15"/>
      <c r="BQ414" s="15"/>
      <c r="BR414" s="15"/>
      <c r="BS414" s="15"/>
      <c r="BT414" s="15"/>
      <c r="BU414" s="15"/>
      <c r="BV414" s="15"/>
      <c r="BW414" s="15"/>
      <c r="BX414" s="15"/>
      <c r="BZ414" s="5"/>
      <c r="CA414" s="5"/>
      <c r="CB414" s="5"/>
      <c r="CC414" s="5"/>
      <c r="CD414" s="5"/>
      <c r="CF414" s="55"/>
      <c r="CG414" s="55"/>
      <c r="CH414" s="55"/>
      <c r="CI414" s="55"/>
      <c r="CJ414" s="55"/>
      <c r="CL414" s="55"/>
      <c r="CM414" s="58"/>
      <c r="CN414" s="58"/>
      <c r="CO414" s="58"/>
      <c r="CP414" s="58"/>
      <c r="CQ414" s="58"/>
      <c r="CR414" s="5"/>
      <c r="CS414" s="5"/>
      <c r="CT414" s="5"/>
      <c r="CU414" s="5"/>
      <c r="CV414" s="5"/>
    </row>
    <row r="415" spans="1:100" x14ac:dyDescent="0.25">
      <c r="A415" s="174" t="str">
        <f t="shared" si="370"/>
        <v>YNFM</v>
      </c>
      <c r="B415" s="174" t="str">
        <f t="shared" si="371"/>
        <v>3FM</v>
      </c>
      <c r="C415" s="29" t="str">
        <f t="shared" si="372"/>
        <v>FM</v>
      </c>
      <c r="D415" s="29" t="str">
        <f t="shared" si="373"/>
        <v>Y</v>
      </c>
      <c r="E415" s="29" t="str">
        <f t="shared" si="369"/>
        <v>N</v>
      </c>
      <c r="F415" s="175" t="s">
        <v>9</v>
      </c>
      <c r="G415" s="175" t="s">
        <v>6</v>
      </c>
      <c r="H415" s="175" t="s">
        <v>7</v>
      </c>
      <c r="I415" s="176">
        <v>3</v>
      </c>
      <c r="J415" s="175" t="s">
        <v>9</v>
      </c>
      <c r="K415" s="175" t="s">
        <v>5</v>
      </c>
      <c r="L415" s="176">
        <v>303</v>
      </c>
      <c r="M415" s="176">
        <v>83</v>
      </c>
      <c r="N415" s="176">
        <v>232</v>
      </c>
      <c r="O415" s="176">
        <v>228</v>
      </c>
      <c r="P415" s="176">
        <v>293</v>
      </c>
      <c r="Q415" s="1"/>
      <c r="R415"/>
      <c r="S415"/>
      <c r="T415"/>
      <c r="U415"/>
      <c r="V415"/>
      <c r="W415"/>
      <c r="X415" s="35"/>
      <c r="Y415" s="53"/>
      <c r="Z415" s="52"/>
      <c r="AA415" s="52"/>
      <c r="AB415" s="1"/>
      <c r="AC415" s="7"/>
      <c r="AD415" s="7"/>
      <c r="AE415" s="7"/>
      <c r="AF415" s="7"/>
      <c r="AG415" s="7"/>
      <c r="AI415" s="15"/>
      <c r="AJ415" s="15"/>
      <c r="AK415" s="15"/>
      <c r="AL415" s="15"/>
      <c r="AM415" s="15"/>
      <c r="AN415" s="15"/>
      <c r="AO415" s="15"/>
      <c r="AP415" s="15"/>
      <c r="AQ415" s="15"/>
      <c r="AR415" s="15"/>
      <c r="AS415" s="15"/>
      <c r="AT415" s="15"/>
      <c r="AU415" s="15"/>
      <c r="AV415" s="15"/>
      <c r="AW415" s="15"/>
      <c r="AX415" s="15"/>
      <c r="AY415" s="15"/>
      <c r="AZ415" s="15"/>
      <c r="BA415" s="15"/>
      <c r="BB415" s="15"/>
      <c r="BC415" s="15"/>
      <c r="BD415" s="15"/>
      <c r="BE415" s="15"/>
      <c r="BF415" s="15"/>
      <c r="BG415" s="15"/>
      <c r="BH415" s="15"/>
      <c r="BI415" s="15"/>
      <c r="BJ415" s="15"/>
      <c r="BK415" s="15"/>
      <c r="BL415" s="15"/>
      <c r="BM415" s="15"/>
      <c r="BN415" s="15"/>
      <c r="BO415" s="15"/>
      <c r="BP415" s="15"/>
      <c r="BQ415" s="15"/>
      <c r="BR415" s="15"/>
      <c r="BS415" s="15"/>
      <c r="BT415" s="15"/>
      <c r="BU415" s="15"/>
      <c r="BV415" s="15"/>
      <c r="BW415" s="15"/>
      <c r="BX415" s="15"/>
      <c r="BZ415" s="5"/>
      <c r="CA415" s="5"/>
      <c r="CB415" s="5"/>
      <c r="CC415" s="5"/>
      <c r="CD415" s="5"/>
      <c r="CF415" s="55"/>
      <c r="CG415" s="55"/>
      <c r="CH415" s="55"/>
      <c r="CI415" s="55"/>
      <c r="CJ415" s="55"/>
      <c r="CL415" s="55"/>
      <c r="CM415" s="58"/>
      <c r="CN415" s="58"/>
      <c r="CO415" s="58"/>
      <c r="CP415" s="58"/>
      <c r="CQ415" s="58"/>
      <c r="CR415" s="5"/>
      <c r="CS415" s="5"/>
      <c r="CT415" s="5"/>
      <c r="CU415" s="5"/>
      <c r="CV415" s="5"/>
    </row>
    <row r="416" spans="1:100" x14ac:dyDescent="0.25">
      <c r="A416" s="174" t="str">
        <f t="shared" si="370"/>
        <v>YYFM</v>
      </c>
      <c r="B416" s="174" t="str">
        <f t="shared" si="371"/>
        <v>3FM</v>
      </c>
      <c r="C416" s="29" t="str">
        <f t="shared" si="372"/>
        <v>FM</v>
      </c>
      <c r="D416" s="29" t="str">
        <f t="shared" si="373"/>
        <v>Y</v>
      </c>
      <c r="E416" s="29" t="str">
        <f t="shared" si="369"/>
        <v>Y</v>
      </c>
      <c r="F416" s="175" t="s">
        <v>9</v>
      </c>
      <c r="G416" s="175" t="s">
        <v>6</v>
      </c>
      <c r="H416" s="175" t="s">
        <v>7</v>
      </c>
      <c r="I416" s="176">
        <v>3</v>
      </c>
      <c r="J416" s="175" t="s">
        <v>9</v>
      </c>
      <c r="K416" s="175" t="s">
        <v>9</v>
      </c>
      <c r="L416" s="176">
        <v>25</v>
      </c>
      <c r="M416" s="176">
        <v>16</v>
      </c>
      <c r="N416" s="176">
        <v>24</v>
      </c>
      <c r="O416" s="176">
        <v>23</v>
      </c>
      <c r="P416" s="176">
        <v>25</v>
      </c>
      <c r="Q416" s="1"/>
      <c r="R416"/>
      <c r="S416"/>
      <c r="T416"/>
      <c r="U416"/>
      <c r="V416"/>
      <c r="W416"/>
      <c r="X416" s="35"/>
      <c r="Y416" s="53"/>
      <c r="Z416" s="52"/>
      <c r="AA416" s="52"/>
      <c r="AB416" s="1"/>
      <c r="AC416" s="7"/>
      <c r="AD416" s="7"/>
      <c r="AE416" s="7"/>
      <c r="AF416" s="7"/>
      <c r="AG416" s="7"/>
      <c r="AI416" s="15"/>
      <c r="AJ416" s="15"/>
      <c r="AK416" s="15"/>
      <c r="AL416" s="15"/>
      <c r="AM416" s="15"/>
      <c r="AN416" s="15"/>
      <c r="AO416" s="15"/>
      <c r="AP416" s="15"/>
      <c r="AQ416" s="15"/>
      <c r="AR416" s="15"/>
      <c r="AS416" s="15"/>
      <c r="AT416" s="15"/>
      <c r="AU416" s="15"/>
      <c r="AV416" s="15"/>
      <c r="AW416" s="15"/>
      <c r="AX416" s="15"/>
      <c r="AY416" s="15"/>
      <c r="AZ416" s="15"/>
      <c r="BA416" s="15"/>
      <c r="BB416" s="15"/>
      <c r="BC416" s="15"/>
      <c r="BD416" s="15"/>
      <c r="BE416" s="15"/>
      <c r="BF416" s="15"/>
      <c r="BG416" s="15"/>
      <c r="BH416" s="15"/>
      <c r="BI416" s="15"/>
      <c r="BJ416" s="15"/>
      <c r="BK416" s="15"/>
      <c r="BL416" s="15"/>
      <c r="BM416" s="15"/>
      <c r="BN416" s="15"/>
      <c r="BO416" s="15"/>
      <c r="BP416" s="15"/>
      <c r="BQ416" s="15"/>
      <c r="BR416" s="15"/>
      <c r="BS416" s="15"/>
      <c r="BT416" s="15"/>
      <c r="BU416" s="15"/>
      <c r="BV416" s="15"/>
      <c r="BW416" s="15"/>
      <c r="BX416" s="15"/>
      <c r="BZ416" s="5"/>
      <c r="CA416" s="5"/>
      <c r="CB416" s="5"/>
      <c r="CC416" s="5"/>
      <c r="CD416" s="5"/>
      <c r="CF416" s="55"/>
      <c r="CG416" s="55"/>
      <c r="CH416" s="55"/>
      <c r="CI416" s="55"/>
      <c r="CJ416" s="55"/>
      <c r="CL416" s="55"/>
      <c r="CM416" s="58"/>
      <c r="CN416" s="58"/>
      <c r="CO416" s="58"/>
      <c r="CP416" s="58"/>
      <c r="CQ416" s="58"/>
      <c r="CR416" s="5"/>
      <c r="CS416" s="5"/>
      <c r="CT416" s="5"/>
      <c r="CU416" s="5"/>
      <c r="CV416" s="5"/>
    </row>
    <row r="417" spans="1:100" x14ac:dyDescent="0.25">
      <c r="A417" s="174" t="str">
        <f t="shared" si="370"/>
        <v>NNNN</v>
      </c>
      <c r="B417" s="174" t="str">
        <f t="shared" si="371"/>
        <v>4FM</v>
      </c>
      <c r="C417" s="29" t="str">
        <f t="shared" si="372"/>
        <v>FM</v>
      </c>
      <c r="D417" s="29" t="str">
        <f t="shared" si="373"/>
        <v>N</v>
      </c>
      <c r="E417" s="29" t="str">
        <f t="shared" si="369"/>
        <v>N</v>
      </c>
      <c r="F417" s="175" t="s">
        <v>9</v>
      </c>
      <c r="G417" s="175" t="s">
        <v>6</v>
      </c>
      <c r="H417" s="175" t="s">
        <v>7</v>
      </c>
      <c r="I417" s="176">
        <v>4</v>
      </c>
      <c r="J417" s="175" t="s">
        <v>5</v>
      </c>
      <c r="K417" s="175" t="s">
        <v>5</v>
      </c>
      <c r="L417" s="176">
        <v>6150</v>
      </c>
      <c r="M417" s="176">
        <v>2104</v>
      </c>
      <c r="N417" s="176">
        <v>4774</v>
      </c>
      <c r="O417" s="176">
        <v>4656</v>
      </c>
      <c r="P417" s="176">
        <v>5842</v>
      </c>
      <c r="Q417" s="1"/>
      <c r="R417"/>
      <c r="S417"/>
      <c r="T417"/>
      <c r="U417"/>
      <c r="V417"/>
      <c r="W417"/>
      <c r="X417" s="35"/>
      <c r="Y417" s="53"/>
      <c r="Z417" s="52"/>
      <c r="AA417" s="52"/>
      <c r="AB417" s="1"/>
      <c r="AC417" s="7"/>
      <c r="AD417" s="7"/>
      <c r="AE417" s="7"/>
      <c r="AF417" s="7"/>
      <c r="AG417" s="7"/>
      <c r="AI417" s="15"/>
      <c r="AJ417" s="15"/>
      <c r="AK417" s="15"/>
      <c r="AL417" s="15"/>
      <c r="AM417" s="15"/>
      <c r="AN417" s="15"/>
      <c r="AO417" s="15"/>
      <c r="AP417" s="15"/>
      <c r="AQ417" s="15"/>
      <c r="AR417" s="15"/>
      <c r="AS417" s="15"/>
      <c r="AT417" s="15"/>
      <c r="AU417" s="15"/>
      <c r="AV417" s="15"/>
      <c r="AW417" s="15"/>
      <c r="AX417" s="15"/>
      <c r="AY417" s="15"/>
      <c r="AZ417" s="15"/>
      <c r="BA417" s="15"/>
      <c r="BB417" s="15"/>
      <c r="BC417" s="15"/>
      <c r="BD417" s="15"/>
      <c r="BE417" s="15"/>
      <c r="BF417" s="15"/>
      <c r="BG417" s="15"/>
      <c r="BH417" s="15"/>
      <c r="BI417" s="15"/>
      <c r="BJ417" s="15"/>
      <c r="BK417" s="15"/>
      <c r="BL417" s="15"/>
      <c r="BM417" s="15"/>
      <c r="BN417" s="15"/>
      <c r="BO417" s="15"/>
      <c r="BP417" s="15"/>
      <c r="BQ417" s="15"/>
      <c r="BR417" s="15"/>
      <c r="BS417" s="15"/>
      <c r="BT417" s="15"/>
      <c r="BU417" s="15"/>
      <c r="BV417" s="15"/>
      <c r="BW417" s="15"/>
      <c r="BX417" s="15"/>
      <c r="BZ417" s="5"/>
      <c r="CA417" s="5"/>
      <c r="CB417" s="5"/>
      <c r="CC417" s="5"/>
      <c r="CD417" s="5"/>
      <c r="CF417" s="55"/>
      <c r="CG417" s="55"/>
      <c r="CH417" s="55"/>
      <c r="CI417" s="55"/>
      <c r="CJ417" s="55"/>
      <c r="CL417" s="55"/>
      <c r="CM417" s="58"/>
      <c r="CN417" s="58"/>
      <c r="CO417" s="58"/>
      <c r="CP417" s="58"/>
      <c r="CQ417" s="58"/>
      <c r="CR417" s="5"/>
      <c r="CS417" s="5"/>
      <c r="CT417" s="5"/>
      <c r="CU417" s="5"/>
      <c r="CV417" s="5"/>
    </row>
    <row r="418" spans="1:100" x14ac:dyDescent="0.25">
      <c r="A418" s="174" t="str">
        <f t="shared" si="370"/>
        <v>NNNN</v>
      </c>
      <c r="B418" s="174" t="str">
        <f t="shared" si="371"/>
        <v>4FM</v>
      </c>
      <c r="C418" s="29" t="str">
        <f t="shared" si="372"/>
        <v>FM</v>
      </c>
      <c r="D418" s="29" t="str">
        <f t="shared" si="373"/>
        <v>N</v>
      </c>
      <c r="E418" s="29" t="str">
        <f t="shared" si="369"/>
        <v>N</v>
      </c>
      <c r="F418" s="175" t="s">
        <v>9</v>
      </c>
      <c r="G418" s="175" t="s">
        <v>6</v>
      </c>
      <c r="H418" s="175" t="s">
        <v>7</v>
      </c>
      <c r="I418" s="176">
        <v>4</v>
      </c>
      <c r="J418" s="175" t="s">
        <v>5</v>
      </c>
      <c r="K418" s="175" t="s">
        <v>9</v>
      </c>
      <c r="L418" s="176">
        <v>85</v>
      </c>
      <c r="M418" s="176">
        <v>20</v>
      </c>
      <c r="N418" s="176">
        <v>66</v>
      </c>
      <c r="O418" s="176">
        <v>65</v>
      </c>
      <c r="P418" s="176">
        <v>81</v>
      </c>
      <c r="Q418" s="1"/>
      <c r="R418"/>
      <c r="S418"/>
      <c r="T418"/>
      <c r="U418"/>
      <c r="V418"/>
      <c r="W418"/>
      <c r="X418" s="35"/>
      <c r="Y418" s="53"/>
      <c r="Z418" s="52"/>
      <c r="AA418" s="52"/>
      <c r="AB418" s="1"/>
      <c r="AC418" s="7"/>
      <c r="AD418" s="7"/>
      <c r="AE418" s="7"/>
      <c r="AF418" s="7"/>
      <c r="AG418" s="7"/>
      <c r="AI418" s="15"/>
      <c r="AJ418" s="15"/>
      <c r="AK418" s="15"/>
      <c r="AL418" s="15"/>
      <c r="AM418" s="15"/>
      <c r="AN418" s="15"/>
      <c r="AO418" s="15"/>
      <c r="AP418" s="15"/>
      <c r="AQ418" s="15"/>
      <c r="AR418" s="15"/>
      <c r="AS418" s="15"/>
      <c r="AT418" s="15"/>
      <c r="AU418" s="15"/>
      <c r="AV418" s="15"/>
      <c r="AW418" s="15"/>
      <c r="AX418" s="15"/>
      <c r="AY418" s="15"/>
      <c r="AZ418" s="15"/>
      <c r="BA418" s="15"/>
      <c r="BB418" s="15"/>
      <c r="BC418" s="15"/>
      <c r="BD418" s="15"/>
      <c r="BE418" s="15"/>
      <c r="BF418" s="15"/>
      <c r="BG418" s="15"/>
      <c r="BH418" s="15"/>
      <c r="BI418" s="15"/>
      <c r="BJ418" s="15"/>
      <c r="BK418" s="15"/>
      <c r="BL418" s="15"/>
      <c r="BM418" s="15"/>
      <c r="BN418" s="15"/>
      <c r="BO418" s="15"/>
      <c r="BP418" s="15"/>
      <c r="BQ418" s="15"/>
      <c r="BR418" s="15"/>
      <c r="BS418" s="15"/>
      <c r="BT418" s="15"/>
      <c r="BU418" s="15"/>
      <c r="BV418" s="15"/>
      <c r="BW418" s="15"/>
      <c r="BX418" s="15"/>
      <c r="BZ418" s="5"/>
      <c r="CA418" s="5"/>
      <c r="CB418" s="5"/>
      <c r="CC418" s="5"/>
      <c r="CD418" s="5"/>
      <c r="CF418" s="55"/>
      <c r="CG418" s="55"/>
      <c r="CH418" s="55"/>
      <c r="CI418" s="55"/>
      <c r="CJ418" s="55"/>
      <c r="CL418" s="55"/>
      <c r="CM418" s="58"/>
      <c r="CN418" s="58"/>
      <c r="CO418" s="58"/>
      <c r="CP418" s="58"/>
      <c r="CQ418" s="58"/>
      <c r="CR418" s="5"/>
      <c r="CS418" s="5"/>
      <c r="CT418" s="5"/>
      <c r="CU418" s="5"/>
      <c r="CV418" s="5"/>
    </row>
    <row r="419" spans="1:100" x14ac:dyDescent="0.25">
      <c r="A419" s="174" t="str">
        <f t="shared" si="370"/>
        <v>YNFM</v>
      </c>
      <c r="B419" s="174" t="str">
        <f t="shared" si="371"/>
        <v>4FM</v>
      </c>
      <c r="C419" s="29" t="str">
        <f t="shared" si="372"/>
        <v>FM</v>
      </c>
      <c r="D419" s="29" t="str">
        <f t="shared" si="373"/>
        <v>Y</v>
      </c>
      <c r="E419" s="29" t="str">
        <f t="shared" si="369"/>
        <v>N</v>
      </c>
      <c r="F419" s="175" t="s">
        <v>9</v>
      </c>
      <c r="G419" s="175" t="s">
        <v>6</v>
      </c>
      <c r="H419" s="175" t="s">
        <v>7</v>
      </c>
      <c r="I419" s="176">
        <v>4</v>
      </c>
      <c r="J419" s="175" t="s">
        <v>9</v>
      </c>
      <c r="K419" s="175" t="s">
        <v>5</v>
      </c>
      <c r="L419" s="176">
        <v>291</v>
      </c>
      <c r="M419" s="176">
        <v>84</v>
      </c>
      <c r="N419" s="176">
        <v>219</v>
      </c>
      <c r="O419" s="176">
        <v>212</v>
      </c>
      <c r="P419" s="176">
        <v>275</v>
      </c>
      <c r="Q419" s="1"/>
      <c r="R419"/>
      <c r="S419"/>
      <c r="T419"/>
      <c r="U419"/>
      <c r="V419"/>
      <c r="W419"/>
      <c r="X419" s="35"/>
      <c r="Y419" s="53"/>
      <c r="Z419" s="52"/>
      <c r="AA419" s="52"/>
      <c r="AB419" s="1"/>
      <c r="AC419" s="7"/>
      <c r="AD419" s="7"/>
      <c r="AE419" s="7"/>
      <c r="AF419" s="7"/>
      <c r="AG419" s="7"/>
      <c r="AI419" s="15"/>
      <c r="AJ419" s="15"/>
      <c r="AK419" s="15"/>
      <c r="AL419" s="15"/>
      <c r="AM419" s="15"/>
      <c r="AN419" s="15"/>
      <c r="AO419" s="15"/>
      <c r="AP419" s="15"/>
      <c r="AQ419" s="15"/>
      <c r="AR419" s="15"/>
      <c r="AS419" s="15"/>
      <c r="AT419" s="15"/>
      <c r="AU419" s="15"/>
      <c r="AV419" s="15"/>
      <c r="AW419" s="15"/>
      <c r="AX419" s="15"/>
      <c r="AY419" s="15"/>
      <c r="AZ419" s="15"/>
      <c r="BA419" s="15"/>
      <c r="BB419" s="15"/>
      <c r="BC419" s="15"/>
      <c r="BD419" s="15"/>
      <c r="BE419" s="15"/>
      <c r="BF419" s="15"/>
      <c r="BG419" s="15"/>
      <c r="BH419" s="15"/>
      <c r="BI419" s="15"/>
      <c r="BJ419" s="15"/>
      <c r="BK419" s="15"/>
      <c r="BL419" s="15"/>
      <c r="BM419" s="15"/>
      <c r="BN419" s="15"/>
      <c r="BO419" s="15"/>
      <c r="BP419" s="15"/>
      <c r="BQ419" s="15"/>
      <c r="BR419" s="15"/>
      <c r="BS419" s="15"/>
      <c r="BT419" s="15"/>
      <c r="BU419" s="15"/>
      <c r="BV419" s="15"/>
      <c r="BW419" s="15"/>
      <c r="BX419" s="15"/>
      <c r="BZ419" s="5"/>
      <c r="CA419" s="5"/>
      <c r="CB419" s="5"/>
      <c r="CC419" s="5"/>
      <c r="CD419" s="5"/>
      <c r="CF419" s="55"/>
      <c r="CG419" s="55"/>
      <c r="CH419" s="55"/>
      <c r="CI419" s="55"/>
      <c r="CJ419" s="55"/>
      <c r="CL419" s="55"/>
      <c r="CM419" s="58"/>
      <c r="CN419" s="58"/>
      <c r="CO419" s="58"/>
      <c r="CP419" s="58"/>
      <c r="CQ419" s="58"/>
      <c r="CR419" s="5"/>
      <c r="CS419" s="5"/>
      <c r="CT419" s="5"/>
      <c r="CU419" s="5"/>
      <c r="CV419" s="5"/>
    </row>
    <row r="420" spans="1:100" x14ac:dyDescent="0.25">
      <c r="A420" s="174" t="str">
        <f t="shared" si="370"/>
        <v>YYFM</v>
      </c>
      <c r="B420" s="174" t="str">
        <f t="shared" si="371"/>
        <v>4FM</v>
      </c>
      <c r="C420" s="29" t="str">
        <f t="shared" si="372"/>
        <v>FM</v>
      </c>
      <c r="D420" s="29" t="str">
        <f t="shared" si="373"/>
        <v>Y</v>
      </c>
      <c r="E420" s="29" t="str">
        <f t="shared" si="369"/>
        <v>Y</v>
      </c>
      <c r="F420" s="175" t="s">
        <v>9</v>
      </c>
      <c r="G420" s="175" t="s">
        <v>6</v>
      </c>
      <c r="H420" s="175" t="s">
        <v>7</v>
      </c>
      <c r="I420" s="176">
        <v>4</v>
      </c>
      <c r="J420" s="175" t="s">
        <v>9</v>
      </c>
      <c r="K420" s="175" t="s">
        <v>9</v>
      </c>
      <c r="L420" s="176">
        <v>13</v>
      </c>
      <c r="M420" s="176">
        <v>4</v>
      </c>
      <c r="N420" s="176">
        <v>9</v>
      </c>
      <c r="O420" s="176">
        <v>8</v>
      </c>
      <c r="P420" s="176">
        <v>12</v>
      </c>
      <c r="Q420" s="1"/>
      <c r="R420"/>
      <c r="S420"/>
      <c r="T420"/>
      <c r="U420"/>
      <c r="V420"/>
      <c r="W420"/>
      <c r="X420" s="35"/>
      <c r="Y420" s="53"/>
      <c r="Z420" s="52"/>
      <c r="AA420" s="52"/>
      <c r="AB420" s="1"/>
      <c r="AC420" s="7"/>
      <c r="AD420" s="7"/>
      <c r="AE420" s="7"/>
      <c r="AF420" s="7"/>
      <c r="AG420" s="7"/>
      <c r="AI420" s="15"/>
      <c r="AJ420" s="15"/>
      <c r="AK420" s="15"/>
      <c r="AL420" s="15"/>
      <c r="AM420" s="15"/>
      <c r="AN420" s="15"/>
      <c r="AO420" s="15"/>
      <c r="AP420" s="15"/>
      <c r="AQ420" s="15"/>
      <c r="AR420" s="15"/>
      <c r="AS420" s="15"/>
      <c r="AT420" s="15"/>
      <c r="AU420" s="15"/>
      <c r="AV420" s="15"/>
      <c r="AW420" s="15"/>
      <c r="AX420" s="15"/>
      <c r="AY420" s="15"/>
      <c r="AZ420" s="15"/>
      <c r="BA420" s="15"/>
      <c r="BB420" s="15"/>
      <c r="BC420" s="15"/>
      <c r="BD420" s="15"/>
      <c r="BE420" s="15"/>
      <c r="BF420" s="15"/>
      <c r="BG420" s="15"/>
      <c r="BH420" s="15"/>
      <c r="BI420" s="15"/>
      <c r="BJ420" s="15"/>
      <c r="BK420" s="15"/>
      <c r="BL420" s="15"/>
      <c r="BM420" s="15"/>
      <c r="BN420" s="15"/>
      <c r="BO420" s="15"/>
      <c r="BP420" s="15"/>
      <c r="BQ420" s="15"/>
      <c r="BR420" s="15"/>
      <c r="BS420" s="15"/>
      <c r="BT420" s="15"/>
      <c r="BU420" s="15"/>
      <c r="BV420" s="15"/>
      <c r="BW420" s="15"/>
      <c r="BX420" s="15"/>
      <c r="BZ420" s="5"/>
      <c r="CA420" s="5"/>
      <c r="CB420" s="5"/>
      <c r="CC420" s="5"/>
      <c r="CD420" s="5"/>
      <c r="CF420" s="55"/>
      <c r="CG420" s="55"/>
      <c r="CH420" s="55"/>
      <c r="CI420" s="55"/>
      <c r="CJ420" s="55"/>
      <c r="CL420" s="55"/>
      <c r="CM420" s="58"/>
      <c r="CN420" s="58"/>
      <c r="CO420" s="58"/>
      <c r="CP420" s="58"/>
      <c r="CQ420" s="58"/>
      <c r="CR420" s="5"/>
      <c r="CS420" s="5"/>
      <c r="CT420" s="5"/>
      <c r="CU420" s="5"/>
      <c r="CV420" s="5"/>
    </row>
    <row r="421" spans="1:100" x14ac:dyDescent="0.25">
      <c r="A421" s="174" t="str">
        <f t="shared" si="370"/>
        <v>NNNN</v>
      </c>
      <c r="B421" s="174" t="str">
        <f t="shared" si="371"/>
        <v>5FM</v>
      </c>
      <c r="C421" s="29" t="str">
        <f t="shared" si="372"/>
        <v>FM</v>
      </c>
      <c r="D421" s="29" t="str">
        <f t="shared" si="373"/>
        <v>N</v>
      </c>
      <c r="E421" s="29" t="str">
        <f t="shared" si="369"/>
        <v>N</v>
      </c>
      <c r="F421" s="175" t="s">
        <v>9</v>
      </c>
      <c r="G421" s="175" t="s">
        <v>6</v>
      </c>
      <c r="H421" s="175" t="s">
        <v>7</v>
      </c>
      <c r="I421" s="176">
        <v>5</v>
      </c>
      <c r="J421" s="175" t="s">
        <v>5</v>
      </c>
      <c r="K421" s="175" t="s">
        <v>5</v>
      </c>
      <c r="L421" s="176">
        <v>6678</v>
      </c>
      <c r="M421" s="176">
        <v>2307</v>
      </c>
      <c r="N421" s="176">
        <v>5253</v>
      </c>
      <c r="O421" s="176">
        <v>5142</v>
      </c>
      <c r="P421" s="176">
        <v>6359</v>
      </c>
      <c r="Q421" s="1"/>
      <c r="R421"/>
      <c r="S421"/>
      <c r="T421"/>
      <c r="U421"/>
      <c r="V421"/>
      <c r="W421"/>
      <c r="X421" s="35"/>
      <c r="Y421" s="53"/>
      <c r="Z421" s="52"/>
      <c r="AA421" s="52"/>
      <c r="AB421" s="1"/>
      <c r="AC421" s="7"/>
      <c r="AD421" s="7"/>
      <c r="AE421" s="7"/>
      <c r="AF421" s="7"/>
      <c r="AG421" s="7"/>
      <c r="AI421" s="15"/>
      <c r="AJ421" s="15"/>
      <c r="AK421" s="15"/>
      <c r="AL421" s="15"/>
      <c r="AM421" s="15"/>
      <c r="AN421" s="15"/>
      <c r="AO421" s="15"/>
      <c r="AP421" s="15"/>
      <c r="AQ421" s="15"/>
      <c r="AR421" s="15"/>
      <c r="AS421" s="15"/>
      <c r="AT421" s="15"/>
      <c r="AU421" s="15"/>
      <c r="AV421" s="15"/>
      <c r="AW421" s="15"/>
      <c r="AX421" s="15"/>
      <c r="AY421" s="15"/>
      <c r="AZ421" s="15"/>
      <c r="BA421" s="15"/>
      <c r="BB421" s="15"/>
      <c r="BC421" s="15"/>
      <c r="BD421" s="15"/>
      <c r="BE421" s="15"/>
      <c r="BF421" s="15"/>
      <c r="BG421" s="15"/>
      <c r="BH421" s="15"/>
      <c r="BI421" s="15"/>
      <c r="BJ421" s="15"/>
      <c r="BK421" s="15"/>
      <c r="BL421" s="15"/>
      <c r="BM421" s="15"/>
      <c r="BN421" s="15"/>
      <c r="BO421" s="15"/>
      <c r="BP421" s="15"/>
      <c r="BQ421" s="15"/>
      <c r="BR421" s="15"/>
      <c r="BS421" s="15"/>
      <c r="BT421" s="15"/>
      <c r="BU421" s="15"/>
      <c r="BV421" s="15"/>
      <c r="BW421" s="15"/>
      <c r="BX421" s="15"/>
      <c r="BZ421" s="5"/>
      <c r="CA421" s="5"/>
      <c r="CB421" s="5"/>
      <c r="CC421" s="5"/>
      <c r="CD421" s="5"/>
      <c r="CF421" s="55"/>
      <c r="CG421" s="55"/>
      <c r="CH421" s="55"/>
      <c r="CI421" s="55"/>
      <c r="CJ421" s="55"/>
      <c r="CL421" s="55"/>
      <c r="CM421" s="58"/>
      <c r="CN421" s="58"/>
      <c r="CO421" s="58"/>
      <c r="CP421" s="58"/>
      <c r="CQ421" s="58"/>
      <c r="CR421" s="5"/>
      <c r="CS421" s="5"/>
      <c r="CT421" s="5"/>
      <c r="CU421" s="5"/>
      <c r="CV421" s="5"/>
    </row>
    <row r="422" spans="1:100" x14ac:dyDescent="0.25">
      <c r="A422" s="174" t="str">
        <f t="shared" si="370"/>
        <v>NNNN</v>
      </c>
      <c r="B422" s="174" t="str">
        <f t="shared" si="371"/>
        <v>5FM</v>
      </c>
      <c r="C422" s="29" t="str">
        <f t="shared" si="372"/>
        <v>FM</v>
      </c>
      <c r="D422" s="29" t="str">
        <f t="shared" si="373"/>
        <v>N</v>
      </c>
      <c r="E422" s="29" t="str">
        <f t="shared" si="369"/>
        <v>N</v>
      </c>
      <c r="F422" s="175" t="s">
        <v>9</v>
      </c>
      <c r="G422" s="175" t="s">
        <v>6</v>
      </c>
      <c r="H422" s="175" t="s">
        <v>7</v>
      </c>
      <c r="I422" s="176">
        <v>5</v>
      </c>
      <c r="J422" s="175" t="s">
        <v>5</v>
      </c>
      <c r="K422" s="175" t="s">
        <v>9</v>
      </c>
      <c r="L422" s="176">
        <v>93</v>
      </c>
      <c r="M422" s="176">
        <v>32</v>
      </c>
      <c r="N422" s="176">
        <v>75</v>
      </c>
      <c r="O422" s="176">
        <v>75</v>
      </c>
      <c r="P422" s="176">
        <v>91</v>
      </c>
      <c r="Q422" s="1"/>
      <c r="R422"/>
      <c r="S422"/>
      <c r="T422"/>
      <c r="U422"/>
      <c r="V422"/>
      <c r="W422"/>
      <c r="X422" s="35"/>
      <c r="Y422" s="53"/>
      <c r="Z422" s="52"/>
      <c r="AA422" s="52"/>
      <c r="AB422" s="1"/>
      <c r="AC422" s="7"/>
      <c r="AD422" s="7"/>
      <c r="AE422" s="7"/>
      <c r="AF422" s="7"/>
      <c r="AG422" s="7"/>
      <c r="AI422" s="15"/>
      <c r="AJ422" s="15"/>
      <c r="AK422" s="15"/>
      <c r="AL422" s="15"/>
      <c r="AM422" s="15"/>
      <c r="AN422" s="15"/>
      <c r="AO422" s="15"/>
      <c r="AP422" s="15"/>
      <c r="AQ422" s="15"/>
      <c r="AR422" s="15"/>
      <c r="AS422" s="15"/>
      <c r="AT422" s="15"/>
      <c r="AU422" s="15"/>
      <c r="AV422" s="15"/>
      <c r="AW422" s="15"/>
      <c r="AX422" s="15"/>
      <c r="AY422" s="15"/>
      <c r="AZ422" s="15"/>
      <c r="BA422" s="15"/>
      <c r="BB422" s="15"/>
      <c r="BC422" s="15"/>
      <c r="BD422" s="15"/>
      <c r="BE422" s="15"/>
      <c r="BF422" s="15"/>
      <c r="BG422" s="15"/>
      <c r="BH422" s="15"/>
      <c r="BI422" s="15"/>
      <c r="BJ422" s="15"/>
      <c r="BK422" s="15"/>
      <c r="BL422" s="15"/>
      <c r="BM422" s="15"/>
      <c r="BN422" s="15"/>
      <c r="BO422" s="15"/>
      <c r="BP422" s="15"/>
      <c r="BQ422" s="15"/>
      <c r="BR422" s="15"/>
      <c r="BS422" s="15"/>
      <c r="BT422" s="15"/>
      <c r="BU422" s="15"/>
      <c r="BV422" s="15"/>
      <c r="BW422" s="15"/>
      <c r="BX422" s="15"/>
      <c r="BZ422" s="5"/>
      <c r="CA422" s="5"/>
      <c r="CB422" s="5"/>
      <c r="CC422" s="5"/>
      <c r="CD422" s="5"/>
      <c r="CF422" s="55"/>
      <c r="CG422" s="55"/>
      <c r="CH422" s="55"/>
      <c r="CI422" s="55"/>
      <c r="CJ422" s="55"/>
      <c r="CL422" s="55"/>
      <c r="CM422" s="58"/>
      <c r="CN422" s="58"/>
      <c r="CO422" s="58"/>
      <c r="CP422" s="58"/>
      <c r="CQ422" s="58"/>
      <c r="CR422" s="5"/>
      <c r="CS422" s="5"/>
      <c r="CT422" s="5"/>
      <c r="CU422" s="5"/>
      <c r="CV422" s="5"/>
    </row>
    <row r="423" spans="1:100" x14ac:dyDescent="0.25">
      <c r="A423" s="174" t="str">
        <f t="shared" si="370"/>
        <v>YNFM</v>
      </c>
      <c r="B423" s="174" t="str">
        <f t="shared" si="371"/>
        <v>5FM</v>
      </c>
      <c r="C423" s="29" t="str">
        <f t="shared" si="372"/>
        <v>FM</v>
      </c>
      <c r="D423" s="29" t="str">
        <f t="shared" si="373"/>
        <v>Y</v>
      </c>
      <c r="E423" s="29" t="str">
        <f t="shared" si="369"/>
        <v>N</v>
      </c>
      <c r="F423" s="175" t="s">
        <v>9</v>
      </c>
      <c r="G423" s="175" t="s">
        <v>6</v>
      </c>
      <c r="H423" s="175" t="s">
        <v>7</v>
      </c>
      <c r="I423" s="176">
        <v>5</v>
      </c>
      <c r="J423" s="175" t="s">
        <v>9</v>
      </c>
      <c r="K423" s="175" t="s">
        <v>5</v>
      </c>
      <c r="L423" s="176">
        <v>269</v>
      </c>
      <c r="M423" s="176">
        <v>77</v>
      </c>
      <c r="N423" s="176">
        <v>222</v>
      </c>
      <c r="O423" s="176">
        <v>216</v>
      </c>
      <c r="P423" s="176">
        <v>261</v>
      </c>
      <c r="Q423" s="1"/>
      <c r="R423"/>
      <c r="S423"/>
      <c r="T423"/>
      <c r="U423"/>
      <c r="V423"/>
      <c r="W423"/>
      <c r="X423" s="35"/>
      <c r="Y423" s="53"/>
      <c r="Z423" s="52"/>
      <c r="AA423" s="52"/>
      <c r="AB423" s="1"/>
      <c r="AC423" s="7"/>
      <c r="AD423" s="7"/>
      <c r="AE423" s="7"/>
      <c r="AF423" s="7"/>
      <c r="AG423" s="7"/>
      <c r="AI423" s="15"/>
      <c r="AJ423" s="15"/>
      <c r="AK423" s="15"/>
      <c r="AL423" s="15"/>
      <c r="AM423" s="15"/>
      <c r="AN423" s="15"/>
      <c r="AO423" s="15"/>
      <c r="AP423" s="15"/>
      <c r="AQ423" s="15"/>
      <c r="AR423" s="15"/>
      <c r="AS423" s="15"/>
      <c r="AT423" s="15"/>
      <c r="AU423" s="15"/>
      <c r="AV423" s="15"/>
      <c r="AW423" s="15"/>
      <c r="AX423" s="15"/>
      <c r="AY423" s="15"/>
      <c r="AZ423" s="15"/>
      <c r="BA423" s="15"/>
      <c r="BB423" s="15"/>
      <c r="BC423" s="15"/>
      <c r="BD423" s="15"/>
      <c r="BE423" s="15"/>
      <c r="BF423" s="15"/>
      <c r="BG423" s="15"/>
      <c r="BH423" s="15"/>
      <c r="BI423" s="15"/>
      <c r="BJ423" s="15"/>
      <c r="BK423" s="15"/>
      <c r="BL423" s="15"/>
      <c r="BM423" s="15"/>
      <c r="BN423" s="15"/>
      <c r="BO423" s="15"/>
      <c r="BP423" s="15"/>
      <c r="BQ423" s="15"/>
      <c r="BR423" s="15"/>
      <c r="BS423" s="15"/>
      <c r="BT423" s="15"/>
      <c r="BU423" s="15"/>
      <c r="BV423" s="15"/>
      <c r="BW423" s="15"/>
      <c r="BX423" s="15"/>
      <c r="BZ423" s="5"/>
      <c r="CA423" s="5"/>
      <c r="CB423" s="5"/>
      <c r="CC423" s="5"/>
      <c r="CD423" s="5"/>
      <c r="CF423" s="55"/>
      <c r="CG423" s="55"/>
      <c r="CH423" s="55"/>
      <c r="CI423" s="55"/>
      <c r="CJ423" s="55"/>
      <c r="CL423" s="55"/>
      <c r="CM423" s="58"/>
      <c r="CN423" s="58"/>
      <c r="CO423" s="58"/>
      <c r="CP423" s="58"/>
      <c r="CQ423" s="58"/>
      <c r="CR423" s="5"/>
      <c r="CS423" s="5"/>
      <c r="CT423" s="5"/>
      <c r="CU423" s="5"/>
      <c r="CV423" s="5"/>
    </row>
    <row r="424" spans="1:100" x14ac:dyDescent="0.25">
      <c r="A424" s="174" t="str">
        <f t="shared" si="370"/>
        <v>YYFM</v>
      </c>
      <c r="B424" s="174" t="str">
        <f t="shared" si="371"/>
        <v>5FM</v>
      </c>
      <c r="C424" s="29" t="str">
        <f t="shared" si="372"/>
        <v>FM</v>
      </c>
      <c r="D424" s="29" t="str">
        <f t="shared" si="373"/>
        <v>Y</v>
      </c>
      <c r="E424" s="29" t="str">
        <f t="shared" si="369"/>
        <v>Y</v>
      </c>
      <c r="F424" s="175" t="s">
        <v>9</v>
      </c>
      <c r="G424" s="175" t="s">
        <v>6</v>
      </c>
      <c r="H424" s="175" t="s">
        <v>7</v>
      </c>
      <c r="I424" s="176">
        <v>5</v>
      </c>
      <c r="J424" s="175" t="s">
        <v>9</v>
      </c>
      <c r="K424" s="175" t="s">
        <v>9</v>
      </c>
      <c r="L424" s="176">
        <v>20</v>
      </c>
      <c r="M424" s="176">
        <v>6</v>
      </c>
      <c r="N424" s="176">
        <v>19</v>
      </c>
      <c r="O424" s="176">
        <v>19</v>
      </c>
      <c r="P424" s="176">
        <v>20</v>
      </c>
      <c r="Q424" s="1"/>
      <c r="R424"/>
      <c r="S424"/>
      <c r="T424"/>
      <c r="U424"/>
      <c r="V424"/>
      <c r="W424"/>
      <c r="X424" s="35"/>
      <c r="Y424" s="53"/>
      <c r="Z424" s="52"/>
      <c r="AA424" s="52"/>
      <c r="AB424" s="1"/>
      <c r="AC424" s="7"/>
      <c r="AD424" s="7"/>
      <c r="AE424" s="7"/>
      <c r="AF424" s="7"/>
      <c r="AG424" s="7"/>
      <c r="AI424" s="15"/>
      <c r="AJ424" s="15"/>
      <c r="AK424" s="15"/>
      <c r="AL424" s="15"/>
      <c r="AM424" s="15"/>
      <c r="AN424" s="15"/>
      <c r="AO424" s="15"/>
      <c r="AP424" s="15"/>
      <c r="AQ424" s="15"/>
      <c r="AR424" s="15"/>
      <c r="AS424" s="15"/>
      <c r="AT424" s="15"/>
      <c r="AU424" s="15"/>
      <c r="AV424" s="15"/>
      <c r="AW424" s="15"/>
      <c r="AX424" s="15"/>
      <c r="AY424" s="15"/>
      <c r="AZ424" s="15"/>
      <c r="BA424" s="15"/>
      <c r="BB424" s="15"/>
      <c r="BC424" s="15"/>
      <c r="BD424" s="15"/>
      <c r="BE424" s="15"/>
      <c r="BF424" s="15"/>
      <c r="BG424" s="15"/>
      <c r="BH424" s="15"/>
      <c r="BI424" s="15"/>
      <c r="BJ424" s="15"/>
      <c r="BK424" s="15"/>
      <c r="BL424" s="15"/>
      <c r="BM424" s="15"/>
      <c r="BN424" s="15"/>
      <c r="BO424" s="15"/>
      <c r="BP424" s="15"/>
      <c r="BQ424" s="15"/>
      <c r="BR424" s="15"/>
      <c r="BS424" s="15"/>
      <c r="BT424" s="15"/>
      <c r="BU424" s="15"/>
      <c r="BV424" s="15"/>
      <c r="BW424" s="15"/>
      <c r="BX424" s="15"/>
      <c r="BZ424" s="5"/>
      <c r="CA424" s="5"/>
      <c r="CB424" s="5"/>
      <c r="CC424" s="5"/>
      <c r="CD424" s="5"/>
      <c r="CF424" s="55"/>
      <c r="CG424" s="55"/>
      <c r="CH424" s="55"/>
      <c r="CI424" s="55"/>
      <c r="CJ424" s="55"/>
      <c r="CL424" s="55"/>
      <c r="CM424" s="58"/>
      <c r="CN424" s="58"/>
      <c r="CO424" s="58"/>
      <c r="CP424" s="58"/>
      <c r="CQ424" s="58"/>
      <c r="CR424" s="5"/>
      <c r="CS424" s="5"/>
      <c r="CT424" s="5"/>
      <c r="CU424" s="5"/>
      <c r="CV424" s="5"/>
    </row>
    <row r="425" spans="1:100" x14ac:dyDescent="0.25">
      <c r="A425" s="174" t="str">
        <f t="shared" si="370"/>
        <v>NNNN</v>
      </c>
      <c r="B425" s="174" t="str">
        <f t="shared" si="371"/>
        <v>6FM</v>
      </c>
      <c r="C425" s="29" t="str">
        <f t="shared" si="372"/>
        <v>FM</v>
      </c>
      <c r="D425" s="29" t="str">
        <f t="shared" si="373"/>
        <v>N</v>
      </c>
      <c r="E425" s="29" t="str">
        <f t="shared" si="369"/>
        <v>N</v>
      </c>
      <c r="F425" s="175" t="s">
        <v>9</v>
      </c>
      <c r="G425" s="175" t="s">
        <v>6</v>
      </c>
      <c r="H425" s="175" t="s">
        <v>7</v>
      </c>
      <c r="I425" s="176">
        <v>6</v>
      </c>
      <c r="J425" s="175" t="s">
        <v>5</v>
      </c>
      <c r="K425" s="175" t="s">
        <v>5</v>
      </c>
      <c r="L425" s="176">
        <v>7724</v>
      </c>
      <c r="M425" s="176">
        <v>2777</v>
      </c>
      <c r="N425" s="176">
        <v>6235</v>
      </c>
      <c r="O425" s="176">
        <v>6087</v>
      </c>
      <c r="P425" s="176">
        <v>7401</v>
      </c>
      <c r="Q425" s="1"/>
      <c r="R425"/>
      <c r="S425"/>
      <c r="T425"/>
      <c r="U425"/>
      <c r="V425"/>
      <c r="W425"/>
      <c r="X425" s="35"/>
      <c r="Y425" s="53"/>
      <c r="Z425" s="52"/>
      <c r="AA425" s="52"/>
      <c r="AB425" s="1"/>
      <c r="AC425" s="7"/>
      <c r="AD425" s="7"/>
      <c r="AE425" s="7"/>
      <c r="AF425" s="7"/>
      <c r="AG425" s="7"/>
      <c r="AI425" s="15"/>
      <c r="AJ425" s="15"/>
      <c r="AK425" s="15"/>
      <c r="AL425" s="15"/>
      <c r="AM425" s="15"/>
      <c r="AN425" s="15"/>
      <c r="AO425" s="15"/>
      <c r="AP425" s="15"/>
      <c r="AQ425" s="15"/>
      <c r="AR425" s="15"/>
      <c r="AS425" s="15"/>
      <c r="AT425" s="15"/>
      <c r="AU425" s="15"/>
      <c r="AV425" s="15"/>
      <c r="AW425" s="15"/>
      <c r="AX425" s="15"/>
      <c r="AY425" s="15"/>
      <c r="AZ425" s="15"/>
      <c r="BA425" s="15"/>
      <c r="BB425" s="15"/>
      <c r="BC425" s="15"/>
      <c r="BD425" s="15"/>
      <c r="BE425" s="15"/>
      <c r="BF425" s="15"/>
      <c r="BG425" s="15"/>
      <c r="BH425" s="15"/>
      <c r="BI425" s="15"/>
      <c r="BJ425" s="15"/>
      <c r="BK425" s="15"/>
      <c r="BL425" s="15"/>
      <c r="BM425" s="15"/>
      <c r="BN425" s="15"/>
      <c r="BO425" s="15"/>
      <c r="BP425" s="15"/>
      <c r="BQ425" s="15"/>
      <c r="BR425" s="15"/>
      <c r="BS425" s="15"/>
      <c r="BT425" s="15"/>
      <c r="BU425" s="15"/>
      <c r="BV425" s="15"/>
      <c r="BW425" s="15"/>
      <c r="BX425" s="15"/>
      <c r="BZ425" s="5"/>
      <c r="CA425" s="5"/>
      <c r="CB425" s="5"/>
      <c r="CC425" s="5"/>
      <c r="CD425" s="5"/>
      <c r="CF425" s="55"/>
      <c r="CG425" s="55"/>
      <c r="CH425" s="55"/>
      <c r="CI425" s="55"/>
      <c r="CJ425" s="55"/>
      <c r="CL425" s="55"/>
      <c r="CM425" s="58"/>
      <c r="CN425" s="58"/>
      <c r="CO425" s="58"/>
      <c r="CP425" s="58"/>
      <c r="CQ425" s="58"/>
      <c r="CR425" s="5"/>
      <c r="CS425" s="5"/>
      <c r="CT425" s="5"/>
      <c r="CU425" s="5"/>
      <c r="CV425" s="5"/>
    </row>
    <row r="426" spans="1:100" x14ac:dyDescent="0.25">
      <c r="A426" s="174" t="str">
        <f t="shared" si="370"/>
        <v>NNNN</v>
      </c>
      <c r="B426" s="174" t="str">
        <f t="shared" si="371"/>
        <v>6FM</v>
      </c>
      <c r="C426" s="29" t="str">
        <f t="shared" si="372"/>
        <v>FM</v>
      </c>
      <c r="D426" s="29" t="str">
        <f t="shared" si="373"/>
        <v>N</v>
      </c>
      <c r="E426" s="29" t="str">
        <f t="shared" si="369"/>
        <v>N</v>
      </c>
      <c r="F426" s="175" t="s">
        <v>9</v>
      </c>
      <c r="G426" s="175" t="s">
        <v>6</v>
      </c>
      <c r="H426" s="175" t="s">
        <v>7</v>
      </c>
      <c r="I426" s="176">
        <v>6</v>
      </c>
      <c r="J426" s="175" t="s">
        <v>5</v>
      </c>
      <c r="K426" s="175" t="s">
        <v>9</v>
      </c>
      <c r="L426" s="176">
        <v>90</v>
      </c>
      <c r="M426" s="176">
        <v>34</v>
      </c>
      <c r="N426" s="176">
        <v>78</v>
      </c>
      <c r="O426" s="176">
        <v>77</v>
      </c>
      <c r="P426" s="176">
        <v>87</v>
      </c>
      <c r="Q426" s="1"/>
      <c r="R426"/>
      <c r="S426"/>
      <c r="T426"/>
      <c r="U426"/>
      <c r="V426"/>
      <c r="W426"/>
      <c r="X426" s="35"/>
      <c r="Y426" s="53"/>
      <c r="Z426" s="52"/>
      <c r="AA426" s="52"/>
      <c r="AB426" s="1"/>
      <c r="AC426" s="7"/>
      <c r="AD426" s="7"/>
      <c r="AE426" s="7"/>
      <c r="AF426" s="7"/>
      <c r="AG426" s="7"/>
      <c r="AI426" s="15"/>
      <c r="AJ426" s="15"/>
      <c r="AK426" s="15"/>
      <c r="AL426" s="15"/>
      <c r="AM426" s="15"/>
      <c r="AN426" s="15"/>
      <c r="AO426" s="15"/>
      <c r="AP426" s="15"/>
      <c r="AQ426" s="15"/>
      <c r="AR426" s="15"/>
      <c r="AS426" s="15"/>
      <c r="AT426" s="15"/>
      <c r="AU426" s="15"/>
      <c r="AV426" s="15"/>
      <c r="AW426" s="15"/>
      <c r="AX426" s="15"/>
      <c r="AY426" s="15"/>
      <c r="AZ426" s="15"/>
      <c r="BA426" s="15"/>
      <c r="BB426" s="15"/>
      <c r="BC426" s="15"/>
      <c r="BD426" s="15"/>
      <c r="BE426" s="15"/>
      <c r="BF426" s="15"/>
      <c r="BG426" s="15"/>
      <c r="BH426" s="15"/>
      <c r="BI426" s="15"/>
      <c r="BJ426" s="15"/>
      <c r="BK426" s="15"/>
      <c r="BL426" s="15"/>
      <c r="BM426" s="15"/>
      <c r="BN426" s="15"/>
      <c r="BO426" s="15"/>
      <c r="BP426" s="15"/>
      <c r="BQ426" s="15"/>
      <c r="BR426" s="15"/>
      <c r="BS426" s="15"/>
      <c r="BT426" s="15"/>
      <c r="BU426" s="15"/>
      <c r="BV426" s="15"/>
      <c r="BW426" s="15"/>
      <c r="BX426" s="15"/>
      <c r="BZ426" s="5"/>
      <c r="CA426" s="5"/>
      <c r="CB426" s="5"/>
      <c r="CC426" s="5"/>
      <c r="CD426" s="5"/>
      <c r="CF426" s="55"/>
      <c r="CG426" s="55"/>
      <c r="CH426" s="55"/>
      <c r="CI426" s="55"/>
      <c r="CJ426" s="55"/>
      <c r="CL426" s="55"/>
      <c r="CM426" s="58"/>
      <c r="CN426" s="58"/>
      <c r="CO426" s="58"/>
      <c r="CP426" s="58"/>
      <c r="CQ426" s="58"/>
      <c r="CR426" s="5"/>
      <c r="CS426" s="5"/>
      <c r="CT426" s="5"/>
      <c r="CU426" s="5"/>
      <c r="CV426" s="5"/>
    </row>
    <row r="427" spans="1:100" x14ac:dyDescent="0.25">
      <c r="A427" s="174" t="str">
        <f t="shared" si="370"/>
        <v>YNFM</v>
      </c>
      <c r="B427" s="174" t="str">
        <f t="shared" si="371"/>
        <v>6FM</v>
      </c>
      <c r="C427" s="29" t="str">
        <f t="shared" si="372"/>
        <v>FM</v>
      </c>
      <c r="D427" s="29" t="str">
        <f t="shared" si="373"/>
        <v>Y</v>
      </c>
      <c r="E427" s="29" t="str">
        <f t="shared" si="369"/>
        <v>N</v>
      </c>
      <c r="F427" s="175" t="s">
        <v>9</v>
      </c>
      <c r="G427" s="175" t="s">
        <v>6</v>
      </c>
      <c r="H427" s="175" t="s">
        <v>7</v>
      </c>
      <c r="I427" s="176">
        <v>6</v>
      </c>
      <c r="J427" s="175" t="s">
        <v>9</v>
      </c>
      <c r="K427" s="175" t="s">
        <v>5</v>
      </c>
      <c r="L427" s="176">
        <v>253</v>
      </c>
      <c r="M427" s="176">
        <v>81</v>
      </c>
      <c r="N427" s="176">
        <v>215</v>
      </c>
      <c r="O427" s="176">
        <v>212</v>
      </c>
      <c r="P427" s="176">
        <v>243</v>
      </c>
      <c r="Q427" s="1"/>
      <c r="R427"/>
      <c r="S427"/>
      <c r="T427"/>
      <c r="U427"/>
      <c r="V427"/>
      <c r="W427"/>
      <c r="X427" s="35"/>
      <c r="Y427" s="53"/>
      <c r="Z427" s="52"/>
      <c r="AA427" s="52"/>
      <c r="AB427" s="1"/>
      <c r="AC427" s="7"/>
      <c r="AD427" s="7"/>
      <c r="AE427" s="7"/>
      <c r="AF427" s="7"/>
      <c r="AG427" s="7"/>
      <c r="AI427" s="15"/>
      <c r="AJ427" s="15"/>
      <c r="AK427" s="15"/>
      <c r="AL427" s="15"/>
      <c r="AM427" s="15"/>
      <c r="AN427" s="15"/>
      <c r="AO427" s="15"/>
      <c r="AP427" s="15"/>
      <c r="AQ427" s="15"/>
      <c r="AR427" s="15"/>
      <c r="AS427" s="15"/>
      <c r="AT427" s="15"/>
      <c r="AU427" s="15"/>
      <c r="AV427" s="15"/>
      <c r="AW427" s="15"/>
      <c r="AX427" s="15"/>
      <c r="AY427" s="15"/>
      <c r="AZ427" s="15"/>
      <c r="BA427" s="15"/>
      <c r="BB427" s="15"/>
      <c r="BC427" s="15"/>
      <c r="BD427" s="15"/>
      <c r="BE427" s="15"/>
      <c r="BF427" s="15"/>
      <c r="BG427" s="15"/>
      <c r="BH427" s="15"/>
      <c r="BI427" s="15"/>
      <c r="BJ427" s="15"/>
      <c r="BK427" s="15"/>
      <c r="BL427" s="15"/>
      <c r="BM427" s="15"/>
      <c r="BN427" s="15"/>
      <c r="BO427" s="15"/>
      <c r="BP427" s="15"/>
      <c r="BQ427" s="15"/>
      <c r="BR427" s="15"/>
      <c r="BS427" s="15"/>
      <c r="BT427" s="15"/>
      <c r="BU427" s="15"/>
      <c r="BV427" s="15"/>
      <c r="BW427" s="15"/>
      <c r="BX427" s="15"/>
      <c r="BZ427" s="5"/>
      <c r="CA427" s="5"/>
      <c r="CB427" s="5"/>
      <c r="CC427" s="5"/>
      <c r="CD427" s="5"/>
      <c r="CF427" s="55"/>
      <c r="CG427" s="55"/>
      <c r="CH427" s="55"/>
      <c r="CI427" s="55"/>
      <c r="CJ427" s="55"/>
      <c r="CL427" s="55"/>
      <c r="CM427" s="58"/>
      <c r="CN427" s="58"/>
      <c r="CO427" s="58"/>
      <c r="CP427" s="58"/>
      <c r="CQ427" s="58"/>
      <c r="CR427" s="5"/>
      <c r="CS427" s="5"/>
      <c r="CT427" s="5"/>
      <c r="CU427" s="5"/>
      <c r="CV427" s="5"/>
    </row>
    <row r="428" spans="1:100" x14ac:dyDescent="0.25">
      <c r="A428" s="174" t="str">
        <f t="shared" si="370"/>
        <v>YYFM</v>
      </c>
      <c r="B428" s="174" t="str">
        <f t="shared" si="371"/>
        <v>6FM</v>
      </c>
      <c r="C428" s="29" t="str">
        <f t="shared" si="372"/>
        <v>FM</v>
      </c>
      <c r="D428" s="29" t="str">
        <f t="shared" si="373"/>
        <v>Y</v>
      </c>
      <c r="E428" s="29" t="str">
        <f t="shared" si="369"/>
        <v>Y</v>
      </c>
      <c r="F428" s="175" t="s">
        <v>9</v>
      </c>
      <c r="G428" s="175" t="s">
        <v>6</v>
      </c>
      <c r="H428" s="175" t="s">
        <v>7</v>
      </c>
      <c r="I428" s="176">
        <v>6</v>
      </c>
      <c r="J428" s="175" t="s">
        <v>9</v>
      </c>
      <c r="K428" s="175" t="s">
        <v>9</v>
      </c>
      <c r="L428" s="176">
        <v>14</v>
      </c>
      <c r="M428" s="176">
        <v>5</v>
      </c>
      <c r="N428" s="176">
        <v>10</v>
      </c>
      <c r="O428" s="176">
        <v>10</v>
      </c>
      <c r="P428" s="176">
        <v>14</v>
      </c>
      <c r="Q428" s="1"/>
      <c r="R428"/>
      <c r="S428"/>
      <c r="T428"/>
      <c r="U428"/>
      <c r="V428"/>
      <c r="W428"/>
      <c r="X428" s="35"/>
      <c r="Y428" s="53"/>
      <c r="Z428" s="52"/>
      <c r="AA428" s="52"/>
      <c r="AB428" s="1"/>
      <c r="AC428" s="7"/>
      <c r="AD428" s="7"/>
      <c r="AE428" s="7"/>
      <c r="AF428" s="7"/>
      <c r="AG428" s="7"/>
      <c r="AI428" s="15"/>
      <c r="AJ428" s="15"/>
      <c r="AK428" s="15"/>
      <c r="AL428" s="15"/>
      <c r="AM428" s="15"/>
      <c r="AN428" s="15"/>
      <c r="AO428" s="15"/>
      <c r="AP428" s="15"/>
      <c r="AQ428" s="15"/>
      <c r="AR428" s="15"/>
      <c r="AS428" s="15"/>
      <c r="AT428" s="15"/>
      <c r="AU428" s="15"/>
      <c r="AV428" s="15"/>
      <c r="AW428" s="15"/>
      <c r="AX428" s="15"/>
      <c r="AY428" s="15"/>
      <c r="AZ428" s="15"/>
      <c r="BA428" s="15"/>
      <c r="BB428" s="15"/>
      <c r="BC428" s="15"/>
      <c r="BD428" s="15"/>
      <c r="BE428" s="15"/>
      <c r="BF428" s="15"/>
      <c r="BG428" s="15"/>
      <c r="BH428" s="15"/>
      <c r="BI428" s="15"/>
      <c r="BJ428" s="15"/>
      <c r="BK428" s="15"/>
      <c r="BL428" s="15"/>
      <c r="BM428" s="15"/>
      <c r="BN428" s="15"/>
      <c r="BO428" s="15"/>
      <c r="BP428" s="15"/>
      <c r="BQ428" s="15"/>
      <c r="BR428" s="15"/>
      <c r="BS428" s="15"/>
      <c r="BT428" s="15"/>
      <c r="BU428" s="15"/>
      <c r="BV428" s="15"/>
      <c r="BW428" s="15"/>
      <c r="BX428" s="15"/>
      <c r="CF428" s="55"/>
      <c r="CG428" s="55"/>
      <c r="CH428" s="55"/>
      <c r="CI428" s="55"/>
      <c r="CJ428" s="55"/>
      <c r="CL428" s="55" t="str">
        <f>CONCATENATE(Y428,Z428,AA428)</f>
        <v/>
      </c>
      <c r="CM428" s="58"/>
      <c r="CN428" s="58"/>
      <c r="CO428" s="58"/>
      <c r="CP428" s="58"/>
      <c r="CQ428" s="58"/>
      <c r="CR428" s="5"/>
      <c r="CS428" s="5"/>
      <c r="CT428" s="5"/>
      <c r="CU428" s="5"/>
      <c r="CV428" s="5"/>
    </row>
    <row r="429" spans="1:100" x14ac:dyDescent="0.25">
      <c r="A429" s="174" t="str">
        <f t="shared" si="370"/>
        <v>NNNN</v>
      </c>
      <c r="B429" s="174" t="str">
        <f t="shared" si="371"/>
        <v>7FM</v>
      </c>
      <c r="C429" s="29" t="str">
        <f t="shared" si="372"/>
        <v>FM</v>
      </c>
      <c r="D429" s="29" t="str">
        <f t="shared" si="373"/>
        <v>N</v>
      </c>
      <c r="E429" s="29" t="str">
        <f t="shared" si="369"/>
        <v>N</v>
      </c>
      <c r="F429" s="175" t="s">
        <v>9</v>
      </c>
      <c r="G429" s="175" t="s">
        <v>6</v>
      </c>
      <c r="H429" s="175" t="s">
        <v>7</v>
      </c>
      <c r="I429" s="176">
        <v>7</v>
      </c>
      <c r="J429" s="175" t="s">
        <v>5</v>
      </c>
      <c r="K429" s="175" t="s">
        <v>5</v>
      </c>
      <c r="L429" s="176">
        <v>9010</v>
      </c>
      <c r="M429" s="176">
        <v>3404</v>
      </c>
      <c r="N429" s="176">
        <v>7309</v>
      </c>
      <c r="O429" s="176">
        <v>7187</v>
      </c>
      <c r="P429" s="176">
        <v>8686</v>
      </c>
      <c r="Q429" s="1"/>
      <c r="R429"/>
      <c r="S429"/>
      <c r="T429"/>
      <c r="U429"/>
      <c r="V429"/>
      <c r="W429"/>
      <c r="X429" s="35"/>
      <c r="Y429" s="53"/>
      <c r="Z429" s="52"/>
      <c r="AA429" s="52"/>
      <c r="AB429" s="1"/>
      <c r="AC429" s="7"/>
      <c r="AD429" s="7"/>
      <c r="AE429" s="7"/>
      <c r="AF429" s="7"/>
      <c r="AG429" s="7"/>
      <c r="AI429" s="15"/>
      <c r="AJ429" s="15"/>
      <c r="AK429" s="15"/>
      <c r="AL429" s="15"/>
      <c r="AM429" s="15"/>
      <c r="AN429" s="15"/>
      <c r="AO429" s="15"/>
      <c r="AP429" s="15"/>
      <c r="AQ429" s="15"/>
      <c r="AR429" s="15"/>
      <c r="AS429" s="15"/>
      <c r="AT429" s="15"/>
      <c r="AU429" s="15"/>
      <c r="AV429" s="15"/>
      <c r="AW429" s="15"/>
      <c r="AX429" s="15"/>
      <c r="AY429" s="15"/>
      <c r="AZ429" s="15"/>
      <c r="BA429" s="15"/>
      <c r="BB429" s="15"/>
      <c r="BC429" s="15"/>
      <c r="BD429" s="15"/>
      <c r="BE429" s="15"/>
      <c r="BF429" s="15"/>
      <c r="BG429" s="15"/>
      <c r="BH429" s="15"/>
      <c r="BI429" s="15"/>
      <c r="BJ429" s="15"/>
      <c r="BK429" s="15"/>
      <c r="BL429" s="15"/>
      <c r="BM429" s="15"/>
      <c r="BN429" s="15"/>
      <c r="BO429" s="15"/>
      <c r="BP429" s="15"/>
      <c r="BQ429" s="15"/>
      <c r="BR429" s="15"/>
      <c r="BS429" s="15"/>
      <c r="BT429" s="15"/>
      <c r="BU429" s="15"/>
      <c r="BV429" s="15"/>
      <c r="BW429" s="15"/>
      <c r="BX429" s="15"/>
      <c r="CF429" s="55"/>
      <c r="CG429" s="55"/>
      <c r="CH429" s="55"/>
      <c r="CI429" s="55"/>
      <c r="CJ429" s="55"/>
    </row>
    <row r="430" spans="1:100" x14ac:dyDescent="0.25">
      <c r="A430" s="174" t="str">
        <f t="shared" si="370"/>
        <v>NNNN</v>
      </c>
      <c r="B430" s="174" t="str">
        <f t="shared" si="371"/>
        <v>7FM</v>
      </c>
      <c r="C430" s="29" t="str">
        <f t="shared" si="372"/>
        <v>FM</v>
      </c>
      <c r="D430" s="29" t="str">
        <f t="shared" si="373"/>
        <v>N</v>
      </c>
      <c r="E430" s="29" t="str">
        <f t="shared" si="369"/>
        <v>N</v>
      </c>
      <c r="F430" s="175" t="s">
        <v>9</v>
      </c>
      <c r="G430" s="175" t="s">
        <v>6</v>
      </c>
      <c r="H430" s="175" t="s">
        <v>7</v>
      </c>
      <c r="I430" s="176">
        <v>7</v>
      </c>
      <c r="J430" s="175" t="s">
        <v>5</v>
      </c>
      <c r="K430" s="175" t="s">
        <v>9</v>
      </c>
      <c r="L430" s="176">
        <v>87</v>
      </c>
      <c r="M430" s="176">
        <v>34</v>
      </c>
      <c r="N430" s="176">
        <v>80</v>
      </c>
      <c r="O430" s="176">
        <v>80</v>
      </c>
      <c r="P430" s="176">
        <v>86</v>
      </c>
      <c r="Q430" s="1"/>
      <c r="R430"/>
      <c r="S430"/>
      <c r="T430"/>
      <c r="U430"/>
      <c r="V430"/>
      <c r="W430"/>
      <c r="X430" s="35"/>
      <c r="Y430" s="53"/>
      <c r="Z430" s="52"/>
      <c r="AA430" s="52"/>
      <c r="AB430" s="1"/>
      <c r="AC430" s="7"/>
      <c r="AD430" s="7"/>
      <c r="AE430" s="7"/>
      <c r="AF430" s="7"/>
      <c r="AG430" s="7"/>
      <c r="AI430" s="15"/>
      <c r="AJ430" s="15"/>
      <c r="AK430" s="15"/>
      <c r="AL430" s="15"/>
      <c r="AM430" s="15"/>
      <c r="AN430" s="15"/>
      <c r="AO430" s="15"/>
      <c r="AP430" s="15"/>
      <c r="AQ430" s="15"/>
      <c r="AR430" s="15"/>
      <c r="AS430" s="15"/>
      <c r="AT430" s="15"/>
      <c r="AU430" s="15"/>
      <c r="AV430" s="15"/>
      <c r="AW430" s="15"/>
      <c r="AX430" s="15"/>
      <c r="AY430" s="15"/>
      <c r="AZ430" s="15"/>
      <c r="BA430" s="15"/>
      <c r="BB430" s="15"/>
      <c r="BC430" s="15"/>
      <c r="BD430" s="15"/>
      <c r="BE430" s="15"/>
      <c r="BF430" s="15"/>
      <c r="BG430" s="15"/>
      <c r="BH430" s="15"/>
      <c r="BI430" s="15"/>
      <c r="BJ430" s="15"/>
      <c r="BK430" s="15"/>
      <c r="BL430" s="15"/>
      <c r="BM430" s="15"/>
      <c r="BN430" s="15"/>
      <c r="BO430" s="15"/>
      <c r="BP430" s="15"/>
      <c r="BQ430" s="15"/>
      <c r="BR430" s="15"/>
      <c r="BS430" s="15"/>
      <c r="BT430" s="15"/>
      <c r="BU430" s="15"/>
      <c r="BV430" s="15"/>
      <c r="BW430" s="15"/>
      <c r="BX430" s="15"/>
      <c r="BZ430" s="5"/>
      <c r="CA430" s="5"/>
      <c r="CB430" s="5"/>
      <c r="CC430" s="5"/>
      <c r="CD430" s="5"/>
      <c r="CF430" s="55"/>
      <c r="CG430" s="55"/>
      <c r="CH430" s="55"/>
      <c r="CI430" s="55"/>
      <c r="CJ430" s="55"/>
    </row>
    <row r="431" spans="1:100" x14ac:dyDescent="0.25">
      <c r="A431" s="174" t="str">
        <f t="shared" si="370"/>
        <v>YNFM</v>
      </c>
      <c r="B431" s="174" t="str">
        <f t="shared" si="371"/>
        <v>7FM</v>
      </c>
      <c r="C431" s="29" t="str">
        <f t="shared" si="372"/>
        <v>FM</v>
      </c>
      <c r="D431" s="29" t="str">
        <f t="shared" si="373"/>
        <v>Y</v>
      </c>
      <c r="E431" s="29" t="str">
        <f t="shared" si="369"/>
        <v>N</v>
      </c>
      <c r="F431" s="175" t="s">
        <v>9</v>
      </c>
      <c r="G431" s="175" t="s">
        <v>6</v>
      </c>
      <c r="H431" s="175" t="s">
        <v>7</v>
      </c>
      <c r="I431" s="176">
        <v>7</v>
      </c>
      <c r="J431" s="175" t="s">
        <v>9</v>
      </c>
      <c r="K431" s="175" t="s">
        <v>5</v>
      </c>
      <c r="L431" s="176">
        <v>183</v>
      </c>
      <c r="M431" s="176">
        <v>64</v>
      </c>
      <c r="N431" s="176">
        <v>157</v>
      </c>
      <c r="O431" s="176">
        <v>152</v>
      </c>
      <c r="P431" s="176">
        <v>173</v>
      </c>
      <c r="Q431" s="1"/>
      <c r="R431"/>
      <c r="S431"/>
      <c r="T431"/>
      <c r="U431"/>
      <c r="V431"/>
      <c r="W431"/>
      <c r="X431" s="35"/>
      <c r="Y431" s="53"/>
      <c r="Z431" s="52"/>
      <c r="AA431" s="52"/>
      <c r="AB431" s="1"/>
      <c r="AC431" s="7"/>
      <c r="AD431" s="7"/>
      <c r="AE431" s="7"/>
      <c r="AF431" s="7"/>
      <c r="AG431" s="7"/>
      <c r="AI431" s="15"/>
      <c r="AJ431" s="15"/>
      <c r="AK431" s="15"/>
      <c r="AL431" s="15"/>
      <c r="AM431" s="15"/>
      <c r="AN431" s="15"/>
      <c r="AO431" s="15"/>
      <c r="AP431" s="15"/>
      <c r="AQ431" s="15"/>
      <c r="AR431" s="15"/>
      <c r="AS431" s="15"/>
      <c r="AT431" s="15"/>
      <c r="AU431" s="15"/>
      <c r="AV431" s="15"/>
      <c r="AW431" s="15"/>
      <c r="AX431" s="15"/>
      <c r="AY431" s="15"/>
      <c r="AZ431" s="15"/>
      <c r="BA431" s="15"/>
      <c r="BB431" s="15"/>
      <c r="BC431" s="15"/>
      <c r="BD431" s="15"/>
      <c r="BE431" s="15"/>
      <c r="BF431" s="15"/>
      <c r="BG431" s="15"/>
      <c r="BH431" s="15"/>
      <c r="BI431" s="15"/>
      <c r="BJ431" s="15"/>
      <c r="BK431" s="15"/>
      <c r="BL431" s="15"/>
      <c r="BM431" s="15"/>
      <c r="BN431" s="15"/>
      <c r="BO431" s="15"/>
      <c r="BP431" s="15"/>
      <c r="BQ431" s="15"/>
      <c r="BR431" s="15"/>
      <c r="BS431" s="15"/>
      <c r="BT431" s="15"/>
      <c r="BU431" s="15"/>
      <c r="BV431" s="15"/>
      <c r="BW431" s="15"/>
      <c r="BX431" s="15"/>
      <c r="BZ431" s="5"/>
      <c r="CA431" s="5"/>
      <c r="CB431" s="5"/>
      <c r="CC431" s="5"/>
      <c r="CD431" s="5"/>
      <c r="CF431" s="55"/>
      <c r="CG431" s="55"/>
      <c r="CH431" s="55"/>
      <c r="CI431" s="55"/>
      <c r="CJ431" s="55"/>
    </row>
    <row r="432" spans="1:100" x14ac:dyDescent="0.25">
      <c r="A432" s="174" t="str">
        <f t="shared" si="370"/>
        <v>YYFM</v>
      </c>
      <c r="B432" s="174" t="str">
        <f t="shared" si="371"/>
        <v>7FM</v>
      </c>
      <c r="C432" s="29" t="str">
        <f t="shared" si="372"/>
        <v>FM</v>
      </c>
      <c r="D432" s="29" t="str">
        <f t="shared" si="373"/>
        <v>Y</v>
      </c>
      <c r="E432" s="29" t="str">
        <f t="shared" si="369"/>
        <v>Y</v>
      </c>
      <c r="F432" s="175" t="s">
        <v>9</v>
      </c>
      <c r="G432" s="175" t="s">
        <v>6</v>
      </c>
      <c r="H432" s="175" t="s">
        <v>7</v>
      </c>
      <c r="I432" s="176">
        <v>7</v>
      </c>
      <c r="J432" s="175" t="s">
        <v>9</v>
      </c>
      <c r="K432" s="175" t="s">
        <v>9</v>
      </c>
      <c r="L432" s="176">
        <v>15</v>
      </c>
      <c r="M432" s="176">
        <v>7</v>
      </c>
      <c r="N432" s="176">
        <v>15</v>
      </c>
      <c r="O432" s="176">
        <v>15</v>
      </c>
      <c r="P432" s="176">
        <v>15</v>
      </c>
      <c r="Q432" s="1"/>
      <c r="R432"/>
      <c r="S432"/>
      <c r="T432"/>
      <c r="U432"/>
      <c r="V432"/>
      <c r="W432"/>
      <c r="X432" s="35"/>
      <c r="Y432" s="53"/>
      <c r="Z432" s="52"/>
      <c r="AA432" s="52"/>
      <c r="AB432" s="1"/>
      <c r="AC432" s="7"/>
      <c r="AD432" s="7"/>
      <c r="AE432" s="7"/>
      <c r="AF432" s="7"/>
      <c r="AG432" s="7"/>
      <c r="AI432" s="15"/>
      <c r="AJ432" s="15"/>
      <c r="AK432" s="15"/>
      <c r="AL432" s="15"/>
      <c r="AM432" s="15"/>
      <c r="AN432" s="15"/>
      <c r="AO432" s="15"/>
      <c r="AP432" s="15"/>
      <c r="AQ432" s="15"/>
      <c r="AR432" s="15"/>
      <c r="AS432" s="15"/>
      <c r="AT432" s="15"/>
      <c r="AU432" s="15"/>
      <c r="AV432" s="15"/>
      <c r="AW432" s="15"/>
      <c r="AX432" s="15"/>
      <c r="AY432" s="15"/>
      <c r="AZ432" s="15"/>
      <c r="BA432" s="15"/>
      <c r="BB432" s="15"/>
      <c r="BC432" s="15"/>
      <c r="BD432" s="15"/>
      <c r="BE432" s="15"/>
      <c r="BF432" s="15"/>
      <c r="BG432" s="15"/>
      <c r="BH432" s="15"/>
      <c r="BI432" s="15"/>
      <c r="BJ432" s="15"/>
      <c r="BK432" s="15"/>
      <c r="BL432" s="15"/>
      <c r="BM432" s="15"/>
      <c r="BN432" s="15"/>
      <c r="BO432" s="15"/>
      <c r="BP432" s="15"/>
      <c r="BQ432" s="15"/>
      <c r="BR432" s="15"/>
      <c r="BS432" s="15"/>
      <c r="BT432" s="15"/>
      <c r="BU432" s="15"/>
      <c r="BV432" s="15"/>
      <c r="BW432" s="15"/>
      <c r="BX432" s="15"/>
      <c r="BZ432" s="5"/>
      <c r="CA432" s="5"/>
      <c r="CB432" s="5"/>
      <c r="CC432" s="5"/>
      <c r="CD432" s="5"/>
      <c r="CF432" s="55"/>
      <c r="CG432" s="55"/>
      <c r="CH432" s="55"/>
      <c r="CI432" s="55"/>
      <c r="CJ432" s="55"/>
    </row>
    <row r="433" spans="1:88" x14ac:dyDescent="0.25">
      <c r="A433" s="174" t="str">
        <f t="shared" si="370"/>
        <v>NNNN</v>
      </c>
      <c r="B433" s="174" t="str">
        <f t="shared" si="371"/>
        <v>8FM</v>
      </c>
      <c r="C433" s="29" t="str">
        <f t="shared" si="372"/>
        <v>FM</v>
      </c>
      <c r="D433" s="29" t="str">
        <f t="shared" si="373"/>
        <v>N</v>
      </c>
      <c r="E433" s="29" t="str">
        <f t="shared" si="369"/>
        <v>N</v>
      </c>
      <c r="F433" s="175" t="s">
        <v>9</v>
      </c>
      <c r="G433" s="175" t="s">
        <v>6</v>
      </c>
      <c r="H433" s="175" t="s">
        <v>7</v>
      </c>
      <c r="I433" s="176">
        <v>8</v>
      </c>
      <c r="J433" s="175" t="s">
        <v>5</v>
      </c>
      <c r="K433" s="175" t="s">
        <v>5</v>
      </c>
      <c r="L433" s="176">
        <v>9587</v>
      </c>
      <c r="M433" s="176">
        <v>3815</v>
      </c>
      <c r="N433" s="176">
        <v>7986</v>
      </c>
      <c r="O433" s="176">
        <v>7819</v>
      </c>
      <c r="P433" s="176">
        <v>9259</v>
      </c>
      <c r="Q433" s="1"/>
      <c r="R433"/>
      <c r="S433"/>
      <c r="T433"/>
      <c r="U433"/>
      <c r="V433"/>
      <c r="W433"/>
      <c r="X433" s="35"/>
      <c r="Y433" s="53"/>
      <c r="Z433" s="52"/>
      <c r="AA433" s="52"/>
      <c r="AB433" s="1"/>
      <c r="AC433" s="7"/>
      <c r="AD433" s="7"/>
      <c r="AE433" s="7"/>
      <c r="AF433" s="7"/>
      <c r="AG433" s="7"/>
      <c r="AI433" s="15"/>
      <c r="AJ433" s="15"/>
      <c r="AK433" s="15"/>
      <c r="AL433" s="15"/>
      <c r="AM433" s="15"/>
      <c r="AN433" s="15"/>
      <c r="AO433" s="15"/>
      <c r="AP433" s="15"/>
      <c r="AQ433" s="15"/>
      <c r="AR433" s="15"/>
      <c r="AS433" s="15"/>
      <c r="AT433" s="15"/>
      <c r="AU433" s="15"/>
      <c r="AV433" s="15"/>
      <c r="AW433" s="15"/>
      <c r="AX433" s="15"/>
      <c r="AY433" s="15"/>
      <c r="AZ433" s="15"/>
      <c r="BA433" s="15"/>
      <c r="BB433" s="15"/>
      <c r="BC433" s="15"/>
      <c r="BD433" s="15"/>
      <c r="BE433" s="15"/>
      <c r="BF433" s="15"/>
      <c r="BG433" s="15"/>
      <c r="BH433" s="15"/>
      <c r="BI433" s="15"/>
      <c r="BJ433" s="15"/>
      <c r="BK433" s="15"/>
      <c r="BL433" s="15"/>
      <c r="BM433" s="15"/>
      <c r="BN433" s="15"/>
      <c r="BO433" s="15"/>
      <c r="BP433" s="15"/>
      <c r="BQ433" s="15"/>
      <c r="BR433" s="15"/>
      <c r="BS433" s="15"/>
      <c r="BT433" s="15"/>
      <c r="BU433" s="15"/>
      <c r="BV433" s="15"/>
      <c r="BW433" s="15"/>
      <c r="BX433" s="15"/>
      <c r="BZ433" s="5"/>
      <c r="CA433" s="5"/>
      <c r="CB433" s="5"/>
      <c r="CC433" s="5"/>
      <c r="CD433" s="5"/>
      <c r="CF433" s="55"/>
      <c r="CG433" s="55"/>
      <c r="CH433" s="55"/>
      <c r="CI433" s="55"/>
      <c r="CJ433" s="55"/>
    </row>
    <row r="434" spans="1:88" x14ac:dyDescent="0.25">
      <c r="A434" s="174" t="str">
        <f t="shared" si="370"/>
        <v>NNNN</v>
      </c>
      <c r="B434" s="174" t="str">
        <f t="shared" si="371"/>
        <v>8FM</v>
      </c>
      <c r="C434" s="29" t="str">
        <f t="shared" si="372"/>
        <v>FM</v>
      </c>
      <c r="D434" s="29" t="str">
        <f t="shared" si="373"/>
        <v>N</v>
      </c>
      <c r="E434" s="29" t="str">
        <f t="shared" si="369"/>
        <v>N</v>
      </c>
      <c r="F434" s="175" t="s">
        <v>9</v>
      </c>
      <c r="G434" s="175" t="s">
        <v>6</v>
      </c>
      <c r="H434" s="175" t="s">
        <v>7</v>
      </c>
      <c r="I434" s="176">
        <v>8</v>
      </c>
      <c r="J434" s="175" t="s">
        <v>5</v>
      </c>
      <c r="K434" s="175" t="s">
        <v>9</v>
      </c>
      <c r="L434" s="176">
        <v>90</v>
      </c>
      <c r="M434" s="176">
        <v>32</v>
      </c>
      <c r="N434" s="176">
        <v>78</v>
      </c>
      <c r="O434" s="176">
        <v>74</v>
      </c>
      <c r="P434" s="176">
        <v>87</v>
      </c>
      <c r="Q434" s="1"/>
      <c r="R434"/>
      <c r="S434"/>
      <c r="T434"/>
      <c r="U434"/>
      <c r="V434"/>
      <c r="W434"/>
      <c r="X434" s="35"/>
      <c r="Y434" s="53"/>
      <c r="Z434" s="52"/>
      <c r="AA434" s="52"/>
      <c r="AB434" s="1"/>
      <c r="AC434" s="7"/>
      <c r="AD434" s="7"/>
      <c r="AE434" s="7"/>
      <c r="AF434" s="7"/>
      <c r="AG434" s="7"/>
      <c r="AI434" s="15"/>
      <c r="AJ434" s="15"/>
      <c r="AK434" s="15"/>
      <c r="AL434" s="15"/>
      <c r="AM434" s="15"/>
      <c r="AN434" s="15"/>
      <c r="AO434" s="15"/>
      <c r="AP434" s="15"/>
      <c r="AQ434" s="15"/>
      <c r="AR434" s="15"/>
      <c r="AS434" s="15"/>
      <c r="AT434" s="15"/>
      <c r="AU434" s="15"/>
      <c r="AV434" s="15"/>
      <c r="AW434" s="15"/>
      <c r="AX434" s="15"/>
      <c r="AY434" s="15"/>
      <c r="AZ434" s="15"/>
      <c r="BA434" s="15"/>
      <c r="BB434" s="15"/>
      <c r="BC434" s="15"/>
      <c r="BD434" s="15"/>
      <c r="BE434" s="15"/>
      <c r="BF434" s="15"/>
      <c r="BG434" s="15"/>
      <c r="BH434" s="15"/>
      <c r="BI434" s="15"/>
      <c r="BJ434" s="15"/>
      <c r="BK434" s="15"/>
      <c r="BL434" s="15"/>
      <c r="BM434" s="15"/>
      <c r="BN434" s="15"/>
      <c r="BO434" s="15"/>
      <c r="BP434" s="15"/>
      <c r="BQ434" s="15"/>
      <c r="BR434" s="15"/>
      <c r="BS434" s="15"/>
      <c r="BT434" s="15"/>
      <c r="BU434" s="15"/>
      <c r="BV434" s="15"/>
      <c r="BW434" s="15"/>
      <c r="BX434" s="15"/>
      <c r="BZ434" s="5"/>
      <c r="CA434" s="5"/>
      <c r="CB434" s="5"/>
      <c r="CC434" s="5"/>
      <c r="CD434" s="5"/>
      <c r="CF434" s="55"/>
      <c r="CG434" s="55"/>
      <c r="CH434" s="55"/>
      <c r="CI434" s="55"/>
      <c r="CJ434" s="55"/>
    </row>
    <row r="435" spans="1:88" x14ac:dyDescent="0.25">
      <c r="A435" s="174" t="str">
        <f t="shared" si="370"/>
        <v>YNFM</v>
      </c>
      <c r="B435" s="174" t="str">
        <f t="shared" si="371"/>
        <v>8FM</v>
      </c>
      <c r="C435" s="29" t="str">
        <f t="shared" si="372"/>
        <v>FM</v>
      </c>
      <c r="D435" s="29" t="str">
        <f t="shared" si="373"/>
        <v>Y</v>
      </c>
      <c r="E435" s="29" t="str">
        <f t="shared" si="369"/>
        <v>N</v>
      </c>
      <c r="F435" s="175" t="s">
        <v>9</v>
      </c>
      <c r="G435" s="175" t="s">
        <v>6</v>
      </c>
      <c r="H435" s="175" t="s">
        <v>7</v>
      </c>
      <c r="I435" s="176">
        <v>8</v>
      </c>
      <c r="J435" s="175" t="s">
        <v>9</v>
      </c>
      <c r="K435" s="175" t="s">
        <v>5</v>
      </c>
      <c r="L435" s="176">
        <v>170</v>
      </c>
      <c r="M435" s="176">
        <v>58</v>
      </c>
      <c r="N435" s="176">
        <v>138</v>
      </c>
      <c r="O435" s="176">
        <v>137</v>
      </c>
      <c r="P435" s="176">
        <v>161</v>
      </c>
      <c r="Q435" s="1"/>
      <c r="R435"/>
      <c r="S435"/>
      <c r="T435"/>
      <c r="U435"/>
      <c r="V435"/>
      <c r="W435"/>
      <c r="X435" s="35"/>
      <c r="Y435" s="53"/>
      <c r="Z435" s="52"/>
      <c r="AA435" s="52"/>
      <c r="AB435" s="1"/>
      <c r="AC435" s="7"/>
      <c r="AD435" s="7"/>
      <c r="AE435" s="7"/>
      <c r="AF435" s="7"/>
      <c r="AG435" s="7"/>
      <c r="AI435" s="15"/>
      <c r="AJ435" s="15"/>
      <c r="AK435" s="15"/>
      <c r="AL435" s="15"/>
      <c r="AM435" s="15"/>
      <c r="AN435" s="15"/>
      <c r="AO435" s="15"/>
      <c r="AP435" s="15"/>
      <c r="AQ435" s="15"/>
      <c r="AR435" s="15"/>
      <c r="AS435" s="15"/>
      <c r="AT435" s="15"/>
      <c r="AU435" s="15"/>
      <c r="AV435" s="15"/>
      <c r="AW435" s="15"/>
      <c r="AX435" s="15"/>
      <c r="AY435" s="15"/>
      <c r="AZ435" s="15"/>
      <c r="BA435" s="15"/>
      <c r="BB435" s="15"/>
      <c r="BC435" s="15"/>
      <c r="BD435" s="15"/>
      <c r="BE435" s="15"/>
      <c r="BF435" s="15"/>
      <c r="BG435" s="15"/>
      <c r="BH435" s="15"/>
      <c r="BI435" s="15"/>
      <c r="BJ435" s="15"/>
      <c r="BK435" s="15"/>
      <c r="BL435" s="15"/>
      <c r="BM435" s="15"/>
      <c r="BN435" s="15"/>
      <c r="BO435" s="15"/>
      <c r="BP435" s="15"/>
      <c r="BQ435" s="15"/>
      <c r="BR435" s="15"/>
      <c r="BS435" s="15"/>
      <c r="BT435" s="15"/>
      <c r="BU435" s="15"/>
      <c r="BV435" s="15"/>
      <c r="BW435" s="15"/>
      <c r="BX435" s="15"/>
      <c r="BZ435" s="5"/>
      <c r="CA435" s="5"/>
      <c r="CB435" s="5"/>
      <c r="CC435" s="5"/>
      <c r="CD435" s="5"/>
      <c r="CF435" s="55"/>
      <c r="CG435" s="55"/>
      <c r="CH435" s="55"/>
      <c r="CI435" s="55"/>
      <c r="CJ435" s="55"/>
    </row>
    <row r="436" spans="1:88" x14ac:dyDescent="0.25">
      <c r="A436" s="174" t="str">
        <f t="shared" si="370"/>
        <v>YYFM</v>
      </c>
      <c r="B436" s="174" t="str">
        <f t="shared" si="371"/>
        <v>8FM</v>
      </c>
      <c r="C436" s="29" t="str">
        <f t="shared" si="372"/>
        <v>FM</v>
      </c>
      <c r="D436" s="29" t="str">
        <f t="shared" si="373"/>
        <v>Y</v>
      </c>
      <c r="E436" s="29" t="str">
        <f t="shared" si="369"/>
        <v>Y</v>
      </c>
      <c r="F436" s="175" t="s">
        <v>9</v>
      </c>
      <c r="G436" s="175" t="s">
        <v>6</v>
      </c>
      <c r="H436" s="175" t="s">
        <v>7</v>
      </c>
      <c r="I436" s="176">
        <v>8</v>
      </c>
      <c r="J436" s="175" t="s">
        <v>9</v>
      </c>
      <c r="K436" s="175" t="s">
        <v>9</v>
      </c>
      <c r="L436" s="176">
        <v>8</v>
      </c>
      <c r="M436" s="176">
        <v>4</v>
      </c>
      <c r="N436" s="176">
        <v>8</v>
      </c>
      <c r="O436" s="176">
        <v>8</v>
      </c>
      <c r="P436" s="176">
        <v>8</v>
      </c>
      <c r="Q436" s="1"/>
      <c r="R436"/>
      <c r="S436"/>
      <c r="T436"/>
      <c r="U436"/>
      <c r="V436"/>
      <c r="W436"/>
      <c r="X436" s="35"/>
      <c r="Y436" s="53"/>
      <c r="Z436" s="52"/>
      <c r="AA436" s="52"/>
      <c r="AB436" s="1"/>
      <c r="AC436" s="7"/>
      <c r="AD436" s="7"/>
      <c r="AE436" s="7"/>
      <c r="AF436" s="7"/>
      <c r="AG436" s="7"/>
      <c r="AI436" s="15"/>
      <c r="AJ436" s="15"/>
      <c r="AK436" s="15"/>
      <c r="AL436" s="15"/>
      <c r="AM436" s="15"/>
      <c r="AN436" s="15"/>
      <c r="AO436" s="15"/>
      <c r="AP436" s="15"/>
      <c r="AQ436" s="15"/>
      <c r="AR436" s="15"/>
      <c r="AS436" s="15"/>
      <c r="AT436" s="15"/>
      <c r="AU436" s="15"/>
      <c r="AV436" s="15"/>
      <c r="AW436" s="15"/>
      <c r="AX436" s="15"/>
      <c r="AY436" s="15"/>
      <c r="AZ436" s="15"/>
      <c r="BA436" s="15"/>
      <c r="BB436" s="15"/>
      <c r="BC436" s="15"/>
      <c r="BD436" s="15"/>
      <c r="BE436" s="15"/>
      <c r="BF436" s="15"/>
      <c r="BG436" s="15"/>
      <c r="BH436" s="15"/>
      <c r="BI436" s="15"/>
      <c r="BJ436" s="15"/>
      <c r="BK436" s="15"/>
      <c r="BL436" s="15"/>
      <c r="BM436" s="15"/>
      <c r="BN436" s="15"/>
      <c r="BO436" s="15"/>
      <c r="BP436" s="15"/>
      <c r="BQ436" s="15"/>
      <c r="BR436" s="15"/>
      <c r="BS436" s="15"/>
      <c r="BT436" s="15"/>
      <c r="BU436" s="15"/>
      <c r="BV436" s="15"/>
      <c r="BW436" s="15"/>
      <c r="BX436" s="15"/>
      <c r="BZ436" s="5"/>
      <c r="CA436" s="5"/>
      <c r="CB436" s="5"/>
      <c r="CC436" s="5"/>
      <c r="CD436" s="5"/>
      <c r="CF436" s="55"/>
      <c r="CG436" s="55"/>
      <c r="CH436" s="55"/>
      <c r="CI436" s="55"/>
      <c r="CJ436" s="55"/>
    </row>
    <row r="437" spans="1:88" x14ac:dyDescent="0.25">
      <c r="A437" s="174" t="str">
        <f t="shared" si="370"/>
        <v>NNNN</v>
      </c>
      <c r="B437" s="174" t="str">
        <f t="shared" si="371"/>
        <v>9FM</v>
      </c>
      <c r="C437" s="29" t="str">
        <f t="shared" si="372"/>
        <v>FM</v>
      </c>
      <c r="D437" s="29" t="str">
        <f t="shared" si="373"/>
        <v>N</v>
      </c>
      <c r="E437" s="29" t="str">
        <f t="shared" si="369"/>
        <v>N</v>
      </c>
      <c r="F437" s="175" t="s">
        <v>9</v>
      </c>
      <c r="G437" s="175" t="s">
        <v>6</v>
      </c>
      <c r="H437" s="175" t="s">
        <v>7</v>
      </c>
      <c r="I437" s="176">
        <v>9</v>
      </c>
      <c r="J437" s="175" t="s">
        <v>5</v>
      </c>
      <c r="K437" s="175" t="s">
        <v>5</v>
      </c>
      <c r="L437" s="176">
        <v>13319</v>
      </c>
      <c r="M437" s="176">
        <v>5476</v>
      </c>
      <c r="N437" s="176">
        <v>11272</v>
      </c>
      <c r="O437" s="176">
        <v>11066</v>
      </c>
      <c r="P437" s="176">
        <v>12863</v>
      </c>
      <c r="Q437" s="1"/>
      <c r="R437"/>
      <c r="S437"/>
      <c r="T437"/>
      <c r="U437"/>
      <c r="V437"/>
      <c r="W437"/>
      <c r="X437" s="35"/>
      <c r="Y437" s="53"/>
      <c r="Z437" s="52"/>
      <c r="AA437" s="52"/>
      <c r="AB437" s="1"/>
      <c r="AC437" s="7"/>
      <c r="AD437" s="7"/>
      <c r="AE437" s="7"/>
      <c r="AF437" s="7"/>
      <c r="AG437" s="7"/>
      <c r="AI437" s="15"/>
      <c r="AJ437" s="15"/>
      <c r="AK437" s="15"/>
      <c r="AL437" s="15"/>
      <c r="AM437" s="15"/>
      <c r="AN437" s="15"/>
      <c r="AO437" s="15"/>
      <c r="AP437" s="15"/>
      <c r="AQ437" s="15"/>
      <c r="AR437" s="15"/>
      <c r="AS437" s="15"/>
      <c r="AT437" s="15"/>
      <c r="AU437" s="15"/>
      <c r="AV437" s="15"/>
      <c r="AW437" s="15"/>
      <c r="AX437" s="15"/>
      <c r="AY437" s="15"/>
      <c r="AZ437" s="15"/>
      <c r="BA437" s="15"/>
      <c r="BB437" s="15"/>
      <c r="BC437" s="15"/>
      <c r="BD437" s="15"/>
      <c r="BE437" s="15"/>
      <c r="BF437" s="15"/>
      <c r="BG437" s="15"/>
      <c r="BH437" s="15"/>
      <c r="BI437" s="15"/>
      <c r="BJ437" s="15"/>
      <c r="BK437" s="15"/>
      <c r="BL437" s="15"/>
      <c r="BM437" s="15"/>
      <c r="BN437" s="15"/>
      <c r="BO437" s="15"/>
      <c r="BP437" s="15"/>
      <c r="BQ437" s="15"/>
      <c r="BR437" s="15"/>
      <c r="BS437" s="15"/>
      <c r="BT437" s="15"/>
      <c r="BU437" s="15"/>
      <c r="BV437" s="15"/>
      <c r="BW437" s="15"/>
      <c r="BX437" s="15"/>
      <c r="BZ437" s="5"/>
      <c r="CA437" s="5"/>
      <c r="CB437" s="5"/>
      <c r="CC437" s="5"/>
      <c r="CD437" s="5"/>
      <c r="CF437" s="55"/>
      <c r="CG437" s="55"/>
      <c r="CH437" s="55"/>
      <c r="CI437" s="55"/>
      <c r="CJ437" s="55"/>
    </row>
    <row r="438" spans="1:88" x14ac:dyDescent="0.25">
      <c r="A438" s="174" t="str">
        <f t="shared" si="370"/>
        <v>NNNN</v>
      </c>
      <c r="B438" s="174" t="str">
        <f t="shared" si="371"/>
        <v>9FM</v>
      </c>
      <c r="C438" s="29" t="str">
        <f t="shared" si="372"/>
        <v>FM</v>
      </c>
      <c r="D438" s="29" t="str">
        <f t="shared" si="373"/>
        <v>N</v>
      </c>
      <c r="E438" s="29" t="str">
        <f t="shared" si="369"/>
        <v>N</v>
      </c>
      <c r="F438" s="175" t="s">
        <v>9</v>
      </c>
      <c r="G438" s="175" t="s">
        <v>6</v>
      </c>
      <c r="H438" s="175" t="s">
        <v>7</v>
      </c>
      <c r="I438" s="176">
        <v>9</v>
      </c>
      <c r="J438" s="175" t="s">
        <v>9</v>
      </c>
      <c r="K438" s="175" t="s">
        <v>5</v>
      </c>
      <c r="L438" s="176">
        <v>1</v>
      </c>
      <c r="M438" s="176">
        <v>0</v>
      </c>
      <c r="N438" s="176">
        <v>1</v>
      </c>
      <c r="O438" s="176">
        <v>1</v>
      </c>
      <c r="P438" s="176">
        <v>1</v>
      </c>
      <c r="Q438" s="1"/>
      <c r="R438"/>
      <c r="S438"/>
      <c r="T438"/>
      <c r="U438"/>
      <c r="V438"/>
      <c r="W438"/>
      <c r="X438" s="35"/>
      <c r="Y438" s="53"/>
      <c r="Z438" s="52"/>
      <c r="AA438" s="52"/>
      <c r="AB438" s="1"/>
      <c r="AC438" s="7"/>
      <c r="AD438" s="7"/>
      <c r="AE438" s="7"/>
      <c r="AF438" s="7"/>
      <c r="AG438" s="7"/>
      <c r="AI438" s="15"/>
      <c r="AJ438" s="15"/>
      <c r="AK438" s="15"/>
      <c r="AL438" s="15"/>
      <c r="AM438" s="15"/>
      <c r="AN438" s="15"/>
      <c r="AO438" s="15"/>
      <c r="AP438" s="15"/>
      <c r="AQ438" s="15"/>
      <c r="AR438" s="15"/>
      <c r="AS438" s="15"/>
      <c r="AT438" s="15"/>
      <c r="AU438" s="15"/>
      <c r="AV438" s="15"/>
      <c r="AW438" s="15"/>
      <c r="AX438" s="15"/>
      <c r="AY438" s="15"/>
      <c r="AZ438" s="15"/>
      <c r="BA438" s="15"/>
      <c r="BB438" s="15"/>
      <c r="BC438" s="15"/>
      <c r="BD438" s="15"/>
      <c r="BE438" s="15"/>
      <c r="BF438" s="15"/>
      <c r="BG438" s="15"/>
      <c r="BH438" s="15"/>
      <c r="BI438" s="15"/>
      <c r="BJ438" s="15"/>
      <c r="BK438" s="15"/>
      <c r="BL438" s="15"/>
      <c r="BM438" s="15"/>
      <c r="BN438" s="15"/>
      <c r="BO438" s="15"/>
      <c r="BP438" s="15"/>
      <c r="BQ438" s="15"/>
      <c r="BR438" s="15"/>
      <c r="BS438" s="15"/>
      <c r="BT438" s="15"/>
      <c r="BU438" s="15"/>
      <c r="BV438" s="15"/>
      <c r="BW438" s="15"/>
      <c r="BX438" s="15"/>
      <c r="BZ438" s="5"/>
      <c r="CA438" s="5"/>
      <c r="CB438" s="5"/>
      <c r="CC438" s="5"/>
      <c r="CD438" s="5"/>
      <c r="CF438" s="55"/>
      <c r="CG438" s="55"/>
      <c r="CH438" s="55"/>
      <c r="CI438" s="55"/>
      <c r="CJ438" s="55"/>
    </row>
    <row r="439" spans="1:88" x14ac:dyDescent="0.25">
      <c r="A439" s="174" t="str">
        <f t="shared" si="370"/>
        <v>NNNN</v>
      </c>
      <c r="B439" s="174" t="str">
        <f t="shared" si="371"/>
        <v>10FM</v>
      </c>
      <c r="C439" s="29" t="str">
        <f t="shared" si="372"/>
        <v>FM</v>
      </c>
      <c r="D439" s="29" t="str">
        <f t="shared" si="373"/>
        <v>N</v>
      </c>
      <c r="E439" s="29" t="str">
        <f t="shared" si="369"/>
        <v>N</v>
      </c>
      <c r="F439" s="175" t="s">
        <v>9</v>
      </c>
      <c r="G439" s="175" t="s">
        <v>6</v>
      </c>
      <c r="H439" s="175" t="s">
        <v>7</v>
      </c>
      <c r="I439" s="176">
        <v>10</v>
      </c>
      <c r="J439" s="175" t="s">
        <v>5</v>
      </c>
      <c r="K439" s="175" t="s">
        <v>5</v>
      </c>
      <c r="L439" s="176">
        <v>11424</v>
      </c>
      <c r="M439" s="176">
        <v>5015</v>
      </c>
      <c r="N439" s="176">
        <v>9766</v>
      </c>
      <c r="O439" s="176">
        <v>9614</v>
      </c>
      <c r="P439" s="176">
        <v>11071</v>
      </c>
      <c r="Q439" s="1"/>
      <c r="R439"/>
      <c r="S439"/>
      <c r="T439"/>
      <c r="U439"/>
      <c r="V439"/>
      <c r="W439"/>
      <c r="X439" s="35"/>
      <c r="Y439" s="53"/>
      <c r="Z439" s="52"/>
      <c r="AA439" s="52"/>
      <c r="AB439" s="1"/>
      <c r="AC439" s="7"/>
      <c r="AD439" s="7"/>
      <c r="AE439" s="7"/>
      <c r="AF439" s="7"/>
      <c r="AG439" s="7"/>
      <c r="AI439" s="15"/>
      <c r="AJ439" s="15"/>
      <c r="AK439" s="15"/>
      <c r="AL439" s="15"/>
      <c r="AM439" s="15"/>
      <c r="AN439" s="15"/>
      <c r="AO439" s="15"/>
      <c r="AP439" s="15"/>
      <c r="AQ439" s="15"/>
      <c r="AR439" s="15"/>
      <c r="AS439" s="15"/>
      <c r="AT439" s="15"/>
      <c r="AU439" s="15"/>
      <c r="AV439" s="15"/>
      <c r="AW439" s="15"/>
      <c r="AX439" s="15"/>
      <c r="AY439" s="15"/>
      <c r="AZ439" s="15"/>
      <c r="BA439" s="15"/>
      <c r="BB439" s="15"/>
      <c r="BC439" s="15"/>
      <c r="BD439" s="15"/>
      <c r="BE439" s="15"/>
      <c r="BF439" s="15"/>
      <c r="BG439" s="15"/>
      <c r="BH439" s="15"/>
      <c r="BI439" s="15"/>
      <c r="BJ439" s="15"/>
      <c r="BK439" s="15"/>
      <c r="BL439" s="15"/>
      <c r="BM439" s="15"/>
      <c r="BN439" s="15"/>
      <c r="BO439" s="15"/>
      <c r="BP439" s="15"/>
      <c r="BQ439" s="15"/>
      <c r="BR439" s="15"/>
      <c r="BS439" s="15"/>
      <c r="BT439" s="15"/>
      <c r="BU439" s="15"/>
      <c r="BV439" s="15"/>
      <c r="BW439" s="15"/>
      <c r="BX439" s="15"/>
      <c r="BZ439" s="5"/>
      <c r="CA439" s="5"/>
      <c r="CB439" s="5"/>
      <c r="CC439" s="5"/>
      <c r="CD439" s="5"/>
      <c r="CF439" s="55"/>
      <c r="CG439" s="55"/>
      <c r="CH439" s="55"/>
      <c r="CI439" s="55"/>
      <c r="CJ439" s="55"/>
    </row>
    <row r="440" spans="1:88" x14ac:dyDescent="0.25">
      <c r="A440" s="174" t="str">
        <f t="shared" si="370"/>
        <v>NNNN</v>
      </c>
      <c r="B440" s="174" t="str">
        <f t="shared" si="371"/>
        <v>10FM</v>
      </c>
      <c r="C440" s="29" t="str">
        <f t="shared" si="372"/>
        <v>FM</v>
      </c>
      <c r="D440" s="29" t="str">
        <f t="shared" si="373"/>
        <v>N</v>
      </c>
      <c r="E440" s="29" t="str">
        <f t="shared" si="369"/>
        <v>N</v>
      </c>
      <c r="F440" s="175" t="s">
        <v>9</v>
      </c>
      <c r="G440" s="175" t="s">
        <v>6</v>
      </c>
      <c r="H440" s="175" t="s">
        <v>7</v>
      </c>
      <c r="I440" s="176">
        <v>10</v>
      </c>
      <c r="J440" s="175" t="s">
        <v>9</v>
      </c>
      <c r="K440" s="175" t="s">
        <v>5</v>
      </c>
      <c r="L440" s="176">
        <v>1</v>
      </c>
      <c r="M440" s="176">
        <v>1</v>
      </c>
      <c r="N440" s="176">
        <v>1</v>
      </c>
      <c r="O440" s="176">
        <v>1</v>
      </c>
      <c r="P440" s="176">
        <v>1</v>
      </c>
      <c r="Q440" s="1"/>
      <c r="R440"/>
      <c r="S440"/>
      <c r="T440"/>
      <c r="U440"/>
      <c r="V440"/>
      <c r="W440"/>
      <c r="X440" s="35"/>
      <c r="Y440" s="53"/>
      <c r="Z440" s="52"/>
      <c r="AA440" s="52"/>
      <c r="AB440" s="1"/>
      <c r="AC440" s="7"/>
      <c r="AD440" s="7"/>
      <c r="AE440" s="7"/>
      <c r="AF440" s="7"/>
      <c r="AG440" s="7"/>
      <c r="AI440" s="15"/>
      <c r="AJ440" s="15"/>
      <c r="AK440" s="15"/>
      <c r="AL440" s="15"/>
      <c r="AM440" s="15"/>
      <c r="AN440" s="15"/>
      <c r="AO440" s="15"/>
      <c r="AP440" s="15"/>
      <c r="AQ440" s="15"/>
      <c r="AR440" s="15"/>
      <c r="AS440" s="15"/>
      <c r="AT440" s="15"/>
      <c r="AU440" s="15"/>
      <c r="AV440" s="15"/>
      <c r="AW440" s="15"/>
      <c r="AX440" s="15"/>
      <c r="AY440" s="15"/>
      <c r="AZ440" s="15"/>
      <c r="BA440" s="15"/>
      <c r="BB440" s="15"/>
      <c r="BC440" s="15"/>
      <c r="BD440" s="15"/>
      <c r="BE440" s="15"/>
      <c r="BF440" s="15"/>
      <c r="BG440" s="15"/>
      <c r="BH440" s="15"/>
      <c r="BI440" s="15"/>
      <c r="BJ440" s="15"/>
      <c r="BK440" s="15"/>
      <c r="BL440" s="15"/>
      <c r="BM440" s="15"/>
      <c r="BN440" s="15"/>
      <c r="BO440" s="15"/>
      <c r="BP440" s="15"/>
      <c r="BQ440" s="15"/>
      <c r="BR440" s="15"/>
      <c r="BS440" s="15"/>
      <c r="BT440" s="15"/>
      <c r="BU440" s="15"/>
      <c r="BV440" s="15"/>
      <c r="BW440" s="15"/>
      <c r="BX440" s="15"/>
      <c r="BZ440" s="5"/>
      <c r="CA440" s="5"/>
      <c r="CB440" s="5"/>
      <c r="CC440" s="5"/>
      <c r="CD440" s="5"/>
      <c r="CF440" s="55"/>
      <c r="CG440" s="55"/>
      <c r="CH440" s="55"/>
      <c r="CI440" s="55"/>
      <c r="CJ440" s="55"/>
    </row>
    <row r="441" spans="1:88" x14ac:dyDescent="0.25">
      <c r="A441" s="174" t="str">
        <f t="shared" si="370"/>
        <v>NNNN</v>
      </c>
      <c r="B441" s="174" t="str">
        <f t="shared" si="371"/>
        <v>11FM</v>
      </c>
      <c r="C441" s="29" t="str">
        <f t="shared" si="372"/>
        <v>FM</v>
      </c>
      <c r="D441" s="29" t="str">
        <f t="shared" si="373"/>
        <v>N</v>
      </c>
      <c r="E441" s="29" t="str">
        <f t="shared" si="369"/>
        <v>N</v>
      </c>
      <c r="F441" s="175" t="s">
        <v>9</v>
      </c>
      <c r="G441" s="175" t="s">
        <v>6</v>
      </c>
      <c r="H441" s="175" t="s">
        <v>7</v>
      </c>
      <c r="I441" s="176">
        <v>11</v>
      </c>
      <c r="J441" s="175" t="s">
        <v>5</v>
      </c>
      <c r="K441" s="175" t="s">
        <v>5</v>
      </c>
      <c r="L441" s="176">
        <v>12558</v>
      </c>
      <c r="M441" s="176">
        <v>5673</v>
      </c>
      <c r="N441" s="176">
        <v>10913</v>
      </c>
      <c r="O441" s="176">
        <v>10724</v>
      </c>
      <c r="P441" s="176">
        <v>12239</v>
      </c>
      <c r="Q441" s="1"/>
      <c r="R441"/>
      <c r="S441"/>
      <c r="T441"/>
      <c r="U441"/>
      <c r="V441"/>
      <c r="W441"/>
      <c r="X441" s="35"/>
      <c r="Y441" s="53"/>
      <c r="Z441" s="52"/>
      <c r="AA441" s="52"/>
      <c r="AB441" s="1"/>
      <c r="AC441" s="7"/>
      <c r="AD441" s="7"/>
      <c r="AE441" s="7"/>
      <c r="AF441" s="7"/>
      <c r="AG441" s="7"/>
      <c r="AI441" s="15"/>
      <c r="AJ441" s="15"/>
      <c r="AK441" s="15"/>
      <c r="AL441" s="15"/>
      <c r="AM441" s="15"/>
      <c r="AN441" s="15"/>
      <c r="AO441" s="15"/>
      <c r="AP441" s="15"/>
      <c r="AQ441" s="15"/>
      <c r="AR441" s="15"/>
      <c r="AS441" s="15"/>
      <c r="AT441" s="15"/>
      <c r="AU441" s="15"/>
      <c r="AV441" s="15"/>
      <c r="AW441" s="15"/>
      <c r="AX441" s="15"/>
      <c r="AY441" s="15"/>
      <c r="AZ441" s="15"/>
      <c r="BA441" s="15"/>
      <c r="BB441" s="15"/>
      <c r="BC441" s="15"/>
      <c r="BD441" s="15"/>
      <c r="BE441" s="15"/>
      <c r="BF441" s="15"/>
      <c r="BG441" s="15"/>
      <c r="BH441" s="15"/>
      <c r="BI441" s="15"/>
      <c r="BJ441" s="15"/>
      <c r="BK441" s="15"/>
      <c r="BL441" s="15"/>
      <c r="BM441" s="15"/>
      <c r="BN441" s="15"/>
      <c r="BO441" s="15"/>
      <c r="BP441" s="15"/>
      <c r="BQ441" s="15"/>
      <c r="BR441" s="15"/>
      <c r="BS441" s="15"/>
      <c r="BT441" s="15"/>
      <c r="BU441" s="15"/>
      <c r="BV441" s="15"/>
      <c r="BW441" s="15"/>
      <c r="BX441" s="15"/>
      <c r="BZ441" s="5"/>
      <c r="CA441" s="5"/>
      <c r="CB441" s="5"/>
      <c r="CC441" s="5"/>
      <c r="CD441" s="5"/>
      <c r="CF441" s="55"/>
      <c r="CG441" s="55"/>
      <c r="CH441" s="55"/>
      <c r="CI441" s="55"/>
      <c r="CJ441" s="55"/>
    </row>
    <row r="442" spans="1:88" x14ac:dyDescent="0.25">
      <c r="A442" s="174" t="str">
        <f t="shared" si="370"/>
        <v>NNNN</v>
      </c>
      <c r="B442" s="174" t="str">
        <f t="shared" si="371"/>
        <v>11FM</v>
      </c>
      <c r="C442" s="29" t="str">
        <f t="shared" si="372"/>
        <v>FM</v>
      </c>
      <c r="D442" s="29" t="str">
        <f t="shared" si="373"/>
        <v>N</v>
      </c>
      <c r="E442" s="29" t="str">
        <f t="shared" si="369"/>
        <v>N</v>
      </c>
      <c r="F442" s="175" t="s">
        <v>9</v>
      </c>
      <c r="G442" s="175" t="s">
        <v>6</v>
      </c>
      <c r="H442" s="175" t="s">
        <v>7</v>
      </c>
      <c r="I442" s="176">
        <v>11</v>
      </c>
      <c r="J442" s="175" t="s">
        <v>9</v>
      </c>
      <c r="K442" s="175" t="s">
        <v>5</v>
      </c>
      <c r="L442" s="176">
        <v>1</v>
      </c>
      <c r="M442" s="176">
        <v>1</v>
      </c>
      <c r="N442" s="176">
        <v>0</v>
      </c>
      <c r="O442" s="176">
        <v>0</v>
      </c>
      <c r="P442" s="176">
        <v>1</v>
      </c>
      <c r="Q442" s="1"/>
      <c r="R442"/>
      <c r="S442"/>
      <c r="T442"/>
      <c r="U442"/>
      <c r="V442"/>
      <c r="W442"/>
      <c r="X442" s="35"/>
      <c r="Y442" s="53"/>
      <c r="Z442" s="52"/>
      <c r="AA442" s="52"/>
      <c r="AB442" s="1"/>
      <c r="AC442" s="7"/>
      <c r="AD442" s="7"/>
      <c r="AE442" s="7"/>
      <c r="AF442" s="7"/>
      <c r="AG442" s="7"/>
      <c r="AI442" s="15"/>
      <c r="AJ442" s="15"/>
      <c r="AK442" s="15"/>
      <c r="AL442" s="15"/>
      <c r="AM442" s="15"/>
      <c r="AN442" s="15"/>
      <c r="AO442" s="15"/>
      <c r="AP442" s="15"/>
      <c r="AQ442" s="15"/>
      <c r="AR442" s="15"/>
      <c r="AS442" s="15"/>
      <c r="AT442" s="15"/>
      <c r="AU442" s="15"/>
      <c r="AV442" s="15"/>
      <c r="AW442" s="15"/>
      <c r="AX442" s="15"/>
      <c r="AY442" s="15"/>
      <c r="AZ442" s="15"/>
      <c r="BA442" s="15"/>
      <c r="BB442" s="15"/>
      <c r="BC442" s="15"/>
      <c r="BD442" s="15"/>
      <c r="BE442" s="15"/>
      <c r="BF442" s="15"/>
      <c r="BG442" s="15"/>
      <c r="BH442" s="15"/>
      <c r="BI442" s="15"/>
      <c r="BJ442" s="15"/>
      <c r="BK442" s="15"/>
      <c r="BL442" s="15"/>
      <c r="BM442" s="15"/>
      <c r="BN442" s="15"/>
      <c r="BO442" s="15"/>
      <c r="BP442" s="15"/>
      <c r="BQ442" s="15"/>
      <c r="BR442" s="15"/>
      <c r="BS442" s="15"/>
      <c r="BT442" s="15"/>
      <c r="BU442" s="15"/>
      <c r="BV442" s="15"/>
      <c r="BW442" s="15"/>
      <c r="BX442" s="15"/>
      <c r="BZ442" s="5"/>
      <c r="CA442" s="5"/>
      <c r="CB442" s="5"/>
      <c r="CC442" s="5"/>
      <c r="CD442" s="5"/>
      <c r="CF442" s="55"/>
      <c r="CG442" s="55"/>
      <c r="CH442" s="55"/>
      <c r="CI442" s="55"/>
      <c r="CJ442" s="55"/>
    </row>
    <row r="443" spans="1:88" x14ac:dyDescent="0.25">
      <c r="A443" s="174" t="str">
        <f t="shared" si="370"/>
        <v>NNNN</v>
      </c>
      <c r="B443" s="174" t="str">
        <f t="shared" si="371"/>
        <v>12FM</v>
      </c>
      <c r="C443" s="29" t="str">
        <f t="shared" si="372"/>
        <v>FM</v>
      </c>
      <c r="D443" s="29" t="str">
        <f t="shared" si="373"/>
        <v>N</v>
      </c>
      <c r="E443" s="29" t="str">
        <f t="shared" si="369"/>
        <v>N</v>
      </c>
      <c r="F443" s="175" t="s">
        <v>9</v>
      </c>
      <c r="G443" s="175" t="s">
        <v>6</v>
      </c>
      <c r="H443" s="175" t="s">
        <v>7</v>
      </c>
      <c r="I443" s="176">
        <v>12</v>
      </c>
      <c r="J443" s="175" t="s">
        <v>5</v>
      </c>
      <c r="K443" s="175" t="s">
        <v>5</v>
      </c>
      <c r="L443" s="176">
        <v>12930</v>
      </c>
      <c r="M443" s="176">
        <v>6012</v>
      </c>
      <c r="N443" s="176">
        <v>11347</v>
      </c>
      <c r="O443" s="176">
        <v>11161</v>
      </c>
      <c r="P443" s="176">
        <v>12633</v>
      </c>
      <c r="Q443" s="1"/>
      <c r="R443"/>
      <c r="S443"/>
      <c r="T443"/>
      <c r="U443"/>
      <c r="V443"/>
      <c r="W443"/>
      <c r="X443" s="35"/>
      <c r="Y443" s="53"/>
      <c r="Z443" s="52"/>
      <c r="AA443" s="52"/>
      <c r="AB443" s="1"/>
      <c r="AC443" s="7"/>
      <c r="AD443" s="7"/>
      <c r="AE443" s="7"/>
      <c r="AF443" s="7"/>
      <c r="AG443" s="7"/>
      <c r="AI443" s="15"/>
      <c r="AJ443" s="15"/>
      <c r="AK443" s="15"/>
      <c r="AL443" s="15"/>
      <c r="AM443" s="15"/>
      <c r="AN443" s="15"/>
      <c r="AO443" s="15"/>
      <c r="AP443" s="15"/>
      <c r="AQ443" s="15"/>
      <c r="AR443" s="15"/>
      <c r="AS443" s="15"/>
      <c r="AT443" s="15"/>
      <c r="AU443" s="15"/>
      <c r="AV443" s="15"/>
      <c r="AW443" s="15"/>
      <c r="AX443" s="15"/>
      <c r="AY443" s="15"/>
      <c r="AZ443" s="15"/>
      <c r="BA443" s="15"/>
      <c r="BB443" s="15"/>
      <c r="BC443" s="15"/>
      <c r="BD443" s="15"/>
      <c r="BE443" s="15"/>
      <c r="BF443" s="15"/>
      <c r="BG443" s="15"/>
      <c r="BH443" s="15"/>
      <c r="BI443" s="15"/>
      <c r="BJ443" s="15"/>
      <c r="BK443" s="15"/>
      <c r="BL443" s="15"/>
      <c r="BM443" s="15"/>
      <c r="BN443" s="15"/>
      <c r="BO443" s="15"/>
      <c r="BP443" s="15"/>
      <c r="BQ443" s="15"/>
      <c r="BR443" s="15"/>
      <c r="BS443" s="15"/>
      <c r="BT443" s="15"/>
      <c r="BU443" s="15"/>
      <c r="BV443" s="15"/>
      <c r="BW443" s="15"/>
      <c r="BX443" s="15"/>
      <c r="BZ443" s="5"/>
      <c r="CA443" s="5"/>
      <c r="CB443" s="5"/>
      <c r="CC443" s="5"/>
      <c r="CD443" s="5"/>
      <c r="CF443" s="55"/>
      <c r="CG443" s="55"/>
      <c r="CH443" s="55"/>
      <c r="CI443" s="55"/>
      <c r="CJ443" s="55"/>
    </row>
    <row r="444" spans="1:88" x14ac:dyDescent="0.25">
      <c r="A444" s="174" t="str">
        <f t="shared" si="370"/>
        <v>NNNN</v>
      </c>
      <c r="B444" s="174" t="str">
        <f t="shared" si="371"/>
        <v>12FM</v>
      </c>
      <c r="C444" s="29" t="str">
        <f t="shared" si="372"/>
        <v>FM</v>
      </c>
      <c r="D444" s="29" t="str">
        <f t="shared" si="373"/>
        <v>N</v>
      </c>
      <c r="E444" s="29" t="str">
        <f t="shared" si="369"/>
        <v>N</v>
      </c>
      <c r="F444" s="175" t="s">
        <v>9</v>
      </c>
      <c r="G444" s="175" t="s">
        <v>6</v>
      </c>
      <c r="H444" s="175" t="s">
        <v>7</v>
      </c>
      <c r="I444" s="176">
        <v>12</v>
      </c>
      <c r="J444" s="175" t="s">
        <v>9</v>
      </c>
      <c r="K444" s="175" t="s">
        <v>5</v>
      </c>
      <c r="L444" s="176">
        <v>1</v>
      </c>
      <c r="M444" s="176">
        <v>0</v>
      </c>
      <c r="N444" s="176">
        <v>1</v>
      </c>
      <c r="O444" s="176">
        <v>1</v>
      </c>
      <c r="P444" s="176">
        <v>1</v>
      </c>
      <c r="Q444" s="1"/>
      <c r="R444"/>
      <c r="S444"/>
      <c r="T444"/>
      <c r="U444"/>
      <c r="V444"/>
      <c r="W444"/>
      <c r="X444" s="35"/>
      <c r="Y444" s="53"/>
      <c r="Z444" s="52"/>
      <c r="AA444" s="52"/>
      <c r="AB444" s="1"/>
      <c r="AC444" s="7"/>
      <c r="AD444" s="7"/>
      <c r="AE444" s="7"/>
      <c r="AF444" s="7"/>
      <c r="AG444" s="7"/>
      <c r="AI444" s="15"/>
      <c r="AJ444" s="15"/>
      <c r="AK444" s="15"/>
      <c r="AL444" s="15"/>
      <c r="AM444" s="15"/>
      <c r="AN444" s="15"/>
      <c r="AO444" s="15"/>
      <c r="AP444" s="15"/>
      <c r="AQ444" s="15"/>
      <c r="AR444" s="15"/>
      <c r="AS444" s="15"/>
      <c r="AT444" s="15"/>
      <c r="AU444" s="15"/>
      <c r="AV444" s="15"/>
      <c r="AW444" s="15"/>
      <c r="AX444" s="15"/>
      <c r="AY444" s="15"/>
      <c r="AZ444" s="15"/>
      <c r="BA444" s="15"/>
      <c r="BB444" s="15"/>
      <c r="BC444" s="15"/>
      <c r="BD444" s="15"/>
      <c r="BE444" s="15"/>
      <c r="BF444" s="15"/>
      <c r="BG444" s="15"/>
      <c r="BH444" s="15"/>
      <c r="BI444" s="15"/>
      <c r="BJ444" s="15"/>
      <c r="BK444" s="15"/>
      <c r="BL444" s="15"/>
      <c r="BM444" s="15"/>
      <c r="BN444" s="15"/>
      <c r="BO444" s="15"/>
      <c r="BP444" s="15"/>
      <c r="BQ444" s="15"/>
      <c r="BR444" s="15"/>
      <c r="BS444" s="15"/>
      <c r="BT444" s="15"/>
      <c r="BU444" s="15"/>
      <c r="BV444" s="15"/>
      <c r="BW444" s="15"/>
      <c r="BX444" s="15"/>
      <c r="BZ444" s="5"/>
      <c r="CA444" s="5"/>
      <c r="CB444" s="5"/>
      <c r="CC444" s="5"/>
      <c r="CD444" s="5"/>
      <c r="CF444" s="55"/>
      <c r="CG444" s="55"/>
      <c r="CH444" s="55"/>
      <c r="CI444" s="55"/>
      <c r="CJ444" s="55"/>
    </row>
    <row r="445" spans="1:88" x14ac:dyDescent="0.25">
      <c r="A445" s="174" t="str">
        <f t="shared" si="370"/>
        <v>NNNN</v>
      </c>
      <c r="B445" s="174" t="str">
        <f t="shared" si="371"/>
        <v>13FM</v>
      </c>
      <c r="C445" s="29" t="str">
        <f t="shared" si="372"/>
        <v>FM</v>
      </c>
      <c r="D445" s="29" t="str">
        <f t="shared" si="373"/>
        <v>N</v>
      </c>
      <c r="E445" s="29" t="str">
        <f t="shared" si="369"/>
        <v>N</v>
      </c>
      <c r="F445" s="175" t="s">
        <v>9</v>
      </c>
      <c r="G445" s="175" t="s">
        <v>6</v>
      </c>
      <c r="H445" s="175" t="s">
        <v>7</v>
      </c>
      <c r="I445" s="176">
        <v>13</v>
      </c>
      <c r="J445" s="175" t="s">
        <v>5</v>
      </c>
      <c r="K445" s="175" t="s">
        <v>5</v>
      </c>
      <c r="L445" s="176">
        <v>14481</v>
      </c>
      <c r="M445" s="176">
        <v>6983</v>
      </c>
      <c r="N445" s="176">
        <v>12863</v>
      </c>
      <c r="O445" s="176">
        <v>12674</v>
      </c>
      <c r="P445" s="176">
        <v>14135</v>
      </c>
      <c r="Q445" s="1"/>
      <c r="R445"/>
      <c r="S445"/>
      <c r="T445"/>
      <c r="U445"/>
      <c r="V445"/>
      <c r="W445"/>
      <c r="X445" s="35"/>
      <c r="Y445" s="53"/>
      <c r="Z445" s="52"/>
      <c r="AA445" s="52"/>
      <c r="AB445" s="1"/>
      <c r="AC445" s="7"/>
      <c r="AD445" s="7"/>
      <c r="AE445" s="7"/>
      <c r="AF445" s="7"/>
      <c r="AG445" s="7"/>
      <c r="AI445" s="15"/>
      <c r="AJ445" s="15"/>
      <c r="AK445" s="15"/>
      <c r="AL445" s="15"/>
      <c r="AM445" s="15"/>
      <c r="AN445" s="15"/>
      <c r="AO445" s="15"/>
      <c r="AP445" s="15"/>
      <c r="AQ445" s="15"/>
      <c r="AR445" s="15"/>
      <c r="AS445" s="15"/>
      <c r="AT445" s="15"/>
      <c r="AU445" s="15"/>
      <c r="AV445" s="15"/>
      <c r="AW445" s="15"/>
      <c r="AX445" s="15"/>
      <c r="AY445" s="15"/>
      <c r="AZ445" s="15"/>
      <c r="BA445" s="15"/>
      <c r="BB445" s="15"/>
      <c r="BC445" s="15"/>
      <c r="BD445" s="15"/>
      <c r="BE445" s="15"/>
      <c r="BF445" s="15"/>
      <c r="BG445" s="15"/>
      <c r="BH445" s="15"/>
      <c r="BI445" s="15"/>
      <c r="BJ445" s="15"/>
      <c r="BK445" s="15"/>
      <c r="BL445" s="15"/>
      <c r="BM445" s="15"/>
      <c r="BN445" s="15"/>
      <c r="BO445" s="15"/>
      <c r="BP445" s="15"/>
      <c r="BQ445" s="15"/>
      <c r="BR445" s="15"/>
      <c r="BS445" s="15"/>
      <c r="BT445" s="15"/>
      <c r="BU445" s="15"/>
      <c r="BV445" s="15"/>
      <c r="BW445" s="15"/>
      <c r="BX445" s="15"/>
      <c r="BZ445" s="5"/>
      <c r="CA445" s="5"/>
      <c r="CB445" s="5"/>
      <c r="CC445" s="5"/>
      <c r="CD445" s="5"/>
      <c r="CF445" s="55"/>
      <c r="CG445" s="55"/>
      <c r="CH445" s="55"/>
      <c r="CI445" s="55"/>
      <c r="CJ445" s="55"/>
    </row>
    <row r="446" spans="1:88" x14ac:dyDescent="0.25">
      <c r="A446" s="174" t="str">
        <f t="shared" si="370"/>
        <v>NNNN</v>
      </c>
      <c r="B446" s="174" t="str">
        <f t="shared" si="371"/>
        <v>14FM</v>
      </c>
      <c r="C446" s="29" t="str">
        <f t="shared" si="372"/>
        <v>FM</v>
      </c>
      <c r="D446" s="29" t="str">
        <f t="shared" si="373"/>
        <v>N</v>
      </c>
      <c r="E446" s="29" t="str">
        <f t="shared" si="369"/>
        <v>N</v>
      </c>
      <c r="F446" s="175" t="s">
        <v>9</v>
      </c>
      <c r="G446" s="175" t="s">
        <v>6</v>
      </c>
      <c r="H446" s="175" t="s">
        <v>7</v>
      </c>
      <c r="I446" s="176">
        <v>14</v>
      </c>
      <c r="J446" s="175" t="s">
        <v>5</v>
      </c>
      <c r="K446" s="175" t="s">
        <v>5</v>
      </c>
      <c r="L446" s="176">
        <v>15155</v>
      </c>
      <c r="M446" s="176">
        <v>7459</v>
      </c>
      <c r="N446" s="176">
        <v>13501</v>
      </c>
      <c r="O446" s="176">
        <v>13292</v>
      </c>
      <c r="P446" s="176">
        <v>14851</v>
      </c>
      <c r="Q446" s="1"/>
      <c r="R446"/>
      <c r="S446"/>
      <c r="T446"/>
      <c r="U446"/>
      <c r="V446"/>
      <c r="W446"/>
      <c r="X446" s="35"/>
      <c r="Y446" s="53"/>
      <c r="Z446" s="52"/>
      <c r="AA446" s="52"/>
      <c r="AB446" s="1"/>
      <c r="AC446" s="7"/>
      <c r="AD446" s="7"/>
      <c r="AE446" s="7"/>
      <c r="AF446" s="7"/>
      <c r="AG446" s="7"/>
      <c r="AI446" s="15"/>
      <c r="AJ446" s="15"/>
      <c r="AK446" s="15"/>
      <c r="AL446" s="15"/>
      <c r="AM446" s="15"/>
      <c r="AN446" s="15"/>
      <c r="AO446" s="15"/>
      <c r="AP446" s="15"/>
      <c r="AQ446" s="15"/>
      <c r="AR446" s="15"/>
      <c r="AS446" s="15"/>
      <c r="AT446" s="15"/>
      <c r="AU446" s="15"/>
      <c r="AV446" s="15"/>
      <c r="AW446" s="15"/>
      <c r="AX446" s="15"/>
      <c r="AY446" s="15"/>
      <c r="AZ446" s="15"/>
      <c r="BA446" s="15"/>
      <c r="BB446" s="15"/>
      <c r="BC446" s="15"/>
      <c r="BD446" s="15"/>
      <c r="BE446" s="15"/>
      <c r="BF446" s="15"/>
      <c r="BG446" s="15"/>
      <c r="BH446" s="15"/>
      <c r="BI446" s="15"/>
      <c r="BJ446" s="15"/>
      <c r="BK446" s="15"/>
      <c r="BL446" s="15"/>
      <c r="BM446" s="15"/>
      <c r="BN446" s="15"/>
      <c r="BO446" s="15"/>
      <c r="BP446" s="15"/>
      <c r="BQ446" s="15"/>
      <c r="BR446" s="15"/>
      <c r="BS446" s="15"/>
      <c r="BT446" s="15"/>
      <c r="BU446" s="15"/>
      <c r="BV446" s="15"/>
      <c r="BW446" s="15"/>
      <c r="BX446" s="15"/>
      <c r="BZ446" s="5"/>
      <c r="CA446" s="5"/>
      <c r="CB446" s="5"/>
      <c r="CC446" s="5"/>
      <c r="CD446" s="5"/>
      <c r="CF446" s="55"/>
      <c r="CG446" s="55"/>
      <c r="CH446" s="55"/>
      <c r="CI446" s="55"/>
      <c r="CJ446" s="55"/>
    </row>
    <row r="447" spans="1:88" x14ac:dyDescent="0.25">
      <c r="A447" s="174" t="str">
        <f t="shared" si="370"/>
        <v>NNNN</v>
      </c>
      <c r="B447" s="174" t="str">
        <f t="shared" si="371"/>
        <v>15FM</v>
      </c>
      <c r="C447" s="29" t="str">
        <f t="shared" si="372"/>
        <v>FM</v>
      </c>
      <c r="D447" s="29" t="str">
        <f t="shared" si="373"/>
        <v>N</v>
      </c>
      <c r="E447" s="29" t="str">
        <f t="shared" si="369"/>
        <v>N</v>
      </c>
      <c r="F447" s="175" t="s">
        <v>9</v>
      </c>
      <c r="G447" s="175" t="s">
        <v>6</v>
      </c>
      <c r="H447" s="175" t="s">
        <v>7</v>
      </c>
      <c r="I447" s="176">
        <v>15</v>
      </c>
      <c r="J447" s="175" t="s">
        <v>5</v>
      </c>
      <c r="K447" s="175" t="s">
        <v>5</v>
      </c>
      <c r="L447" s="176">
        <v>16660</v>
      </c>
      <c r="M447" s="176">
        <v>8371</v>
      </c>
      <c r="N447" s="176">
        <v>14909</v>
      </c>
      <c r="O447" s="176">
        <v>14694</v>
      </c>
      <c r="P447" s="176">
        <v>16322</v>
      </c>
      <c r="Q447" s="1"/>
      <c r="R447"/>
      <c r="S447"/>
      <c r="T447"/>
      <c r="U447"/>
      <c r="V447"/>
      <c r="W447"/>
      <c r="X447" s="35"/>
      <c r="Y447" s="53"/>
      <c r="Z447" s="52"/>
      <c r="AA447" s="52"/>
      <c r="AB447" s="1"/>
      <c r="AC447" s="7"/>
      <c r="AD447" s="7"/>
      <c r="AE447" s="7"/>
      <c r="AF447" s="7"/>
      <c r="AG447" s="7"/>
      <c r="AI447" s="15"/>
      <c r="AJ447" s="15"/>
      <c r="AK447" s="15"/>
      <c r="AL447" s="15"/>
      <c r="AM447" s="15"/>
      <c r="AN447" s="15"/>
      <c r="AO447" s="15"/>
      <c r="AP447" s="15"/>
      <c r="AQ447" s="15"/>
      <c r="AR447" s="15"/>
      <c r="AS447" s="15"/>
      <c r="AT447" s="15"/>
      <c r="AU447" s="15"/>
      <c r="AV447" s="15"/>
      <c r="AW447" s="15"/>
      <c r="AX447" s="15"/>
      <c r="AY447" s="15"/>
      <c r="AZ447" s="15"/>
      <c r="BA447" s="15"/>
      <c r="BB447" s="15"/>
      <c r="BC447" s="15"/>
      <c r="BD447" s="15"/>
      <c r="BE447" s="15"/>
      <c r="BF447" s="15"/>
      <c r="BG447" s="15"/>
      <c r="BH447" s="15"/>
      <c r="BI447" s="15"/>
      <c r="BJ447" s="15"/>
      <c r="BK447" s="15"/>
      <c r="BL447" s="15"/>
      <c r="BM447" s="15"/>
      <c r="BN447" s="15"/>
      <c r="BO447" s="15"/>
      <c r="BP447" s="15"/>
      <c r="BQ447" s="15"/>
      <c r="BR447" s="15"/>
      <c r="BS447" s="15"/>
      <c r="BT447" s="15"/>
      <c r="BU447" s="15"/>
      <c r="BV447" s="15"/>
      <c r="BW447" s="15"/>
      <c r="BX447" s="15"/>
      <c r="BZ447" s="5"/>
      <c r="CA447" s="5"/>
      <c r="CB447" s="5"/>
      <c r="CC447" s="5"/>
      <c r="CD447" s="5"/>
      <c r="CF447" s="55"/>
      <c r="CG447" s="55"/>
      <c r="CH447" s="55"/>
      <c r="CI447" s="55"/>
      <c r="CJ447" s="55"/>
    </row>
    <row r="448" spans="1:88" x14ac:dyDescent="0.25">
      <c r="A448" s="174" t="str">
        <f t="shared" si="370"/>
        <v>NNNN</v>
      </c>
      <c r="B448" s="174" t="str">
        <f t="shared" si="371"/>
        <v>16FM</v>
      </c>
      <c r="C448" s="29" t="str">
        <f t="shared" si="372"/>
        <v>FM</v>
      </c>
      <c r="D448" s="29" t="str">
        <f t="shared" si="373"/>
        <v>N</v>
      </c>
      <c r="E448" s="29" t="str">
        <f t="shared" si="369"/>
        <v>N</v>
      </c>
      <c r="F448" s="175" t="s">
        <v>9</v>
      </c>
      <c r="G448" s="175" t="s">
        <v>6</v>
      </c>
      <c r="H448" s="175" t="s">
        <v>7</v>
      </c>
      <c r="I448" s="176">
        <v>16</v>
      </c>
      <c r="J448" s="175" t="s">
        <v>5</v>
      </c>
      <c r="K448" s="175" t="s">
        <v>5</v>
      </c>
      <c r="L448" s="176">
        <v>17071</v>
      </c>
      <c r="M448" s="176">
        <v>8662</v>
      </c>
      <c r="N448" s="176">
        <v>15331</v>
      </c>
      <c r="O448" s="176">
        <v>15115</v>
      </c>
      <c r="P448" s="176">
        <v>16761</v>
      </c>
      <c r="Q448" s="1"/>
      <c r="R448"/>
      <c r="S448"/>
      <c r="T448"/>
      <c r="U448"/>
      <c r="V448"/>
      <c r="W448"/>
      <c r="X448" s="35"/>
      <c r="Y448" s="53"/>
      <c r="Z448" s="52"/>
      <c r="AA448" s="52"/>
      <c r="AB448" s="1"/>
      <c r="AC448" s="7"/>
      <c r="AD448" s="7"/>
      <c r="AE448" s="7"/>
      <c r="AF448" s="7"/>
      <c r="AG448" s="7"/>
      <c r="AI448" s="15"/>
      <c r="AJ448" s="15"/>
      <c r="AK448" s="15"/>
      <c r="AL448" s="15"/>
      <c r="AM448" s="15"/>
      <c r="AN448" s="15"/>
      <c r="AO448" s="15"/>
      <c r="AP448" s="15"/>
      <c r="AQ448" s="15"/>
      <c r="AR448" s="15"/>
      <c r="AS448" s="15"/>
      <c r="AT448" s="15"/>
      <c r="AU448" s="15"/>
      <c r="AV448" s="15"/>
      <c r="AW448" s="15"/>
      <c r="AX448" s="15"/>
      <c r="AY448" s="15"/>
      <c r="AZ448" s="15"/>
      <c r="BA448" s="15"/>
      <c r="BB448" s="15"/>
      <c r="BC448" s="15"/>
      <c r="BD448" s="15"/>
      <c r="BE448" s="15"/>
      <c r="BF448" s="15"/>
      <c r="BG448" s="15"/>
      <c r="BH448" s="15"/>
      <c r="BI448" s="15"/>
      <c r="BJ448" s="15"/>
      <c r="BK448" s="15"/>
      <c r="BL448" s="15"/>
      <c r="BM448" s="15"/>
      <c r="BN448" s="15"/>
      <c r="BO448" s="15"/>
      <c r="BP448" s="15"/>
      <c r="BQ448" s="15"/>
      <c r="BR448" s="15"/>
      <c r="BS448" s="15"/>
      <c r="BT448" s="15"/>
      <c r="BU448" s="15"/>
      <c r="BV448" s="15"/>
      <c r="BW448" s="15"/>
      <c r="BX448" s="15"/>
      <c r="BZ448" s="5"/>
      <c r="CA448" s="5"/>
      <c r="CB448" s="5"/>
      <c r="CC448" s="5"/>
      <c r="CD448" s="5"/>
      <c r="CF448" s="55"/>
      <c r="CG448" s="55"/>
      <c r="CH448" s="55"/>
      <c r="CI448" s="55"/>
      <c r="CJ448" s="55"/>
    </row>
    <row r="449" spans="1:88" x14ac:dyDescent="0.25">
      <c r="A449" s="174" t="str">
        <f t="shared" si="370"/>
        <v>NNNN</v>
      </c>
      <c r="B449" s="174" t="str">
        <f t="shared" si="371"/>
        <v>17FM</v>
      </c>
      <c r="C449" s="29" t="str">
        <f t="shared" si="372"/>
        <v>FM</v>
      </c>
      <c r="D449" s="29" t="str">
        <f t="shared" si="373"/>
        <v>N</v>
      </c>
      <c r="E449" s="29" t="str">
        <f t="shared" si="369"/>
        <v>N</v>
      </c>
      <c r="F449" s="175" t="s">
        <v>9</v>
      </c>
      <c r="G449" s="175" t="s">
        <v>6</v>
      </c>
      <c r="H449" s="175" t="s">
        <v>7</v>
      </c>
      <c r="I449" s="176">
        <v>17</v>
      </c>
      <c r="J449" s="175" t="s">
        <v>5</v>
      </c>
      <c r="K449" s="175" t="s">
        <v>5</v>
      </c>
      <c r="L449" s="176">
        <v>17462</v>
      </c>
      <c r="M449" s="176">
        <v>9143</v>
      </c>
      <c r="N449" s="176">
        <v>15733</v>
      </c>
      <c r="O449" s="176">
        <v>15523</v>
      </c>
      <c r="P449" s="176">
        <v>17185</v>
      </c>
      <c r="Q449" s="1"/>
      <c r="R449"/>
      <c r="S449"/>
      <c r="T449"/>
      <c r="U449"/>
      <c r="V449"/>
      <c r="W449"/>
      <c r="X449" s="35"/>
      <c r="Y449" s="53"/>
      <c r="Z449" s="52"/>
      <c r="AA449" s="52"/>
      <c r="AB449" s="1"/>
      <c r="AC449" s="7"/>
      <c r="AD449" s="7"/>
      <c r="AE449" s="7"/>
      <c r="AF449" s="7"/>
      <c r="AG449" s="7"/>
      <c r="AI449" s="15"/>
      <c r="AJ449" s="15"/>
      <c r="AK449" s="15"/>
      <c r="AL449" s="15"/>
      <c r="AM449" s="15"/>
      <c r="AN449" s="15"/>
      <c r="AO449" s="15"/>
      <c r="AP449" s="15"/>
      <c r="AQ449" s="15"/>
      <c r="AR449" s="15"/>
      <c r="AS449" s="15"/>
      <c r="AT449" s="15"/>
      <c r="AU449" s="15"/>
      <c r="AV449" s="15"/>
      <c r="AW449" s="15"/>
      <c r="AX449" s="15"/>
      <c r="AY449" s="15"/>
      <c r="AZ449" s="15"/>
      <c r="BA449" s="15"/>
      <c r="BB449" s="15"/>
      <c r="BC449" s="15"/>
      <c r="BD449" s="15"/>
      <c r="BE449" s="15"/>
      <c r="BF449" s="15"/>
      <c r="BG449" s="15"/>
      <c r="BH449" s="15"/>
      <c r="BI449" s="15"/>
      <c r="BJ449" s="15"/>
      <c r="BK449" s="15"/>
      <c r="BL449" s="15"/>
      <c r="BM449" s="15"/>
      <c r="BN449" s="15"/>
      <c r="BO449" s="15"/>
      <c r="BP449" s="15"/>
      <c r="BQ449" s="15"/>
      <c r="BR449" s="15"/>
      <c r="BS449" s="15"/>
      <c r="BT449" s="15"/>
      <c r="BU449" s="15"/>
      <c r="BV449" s="15"/>
      <c r="BW449" s="15"/>
      <c r="BX449" s="15"/>
      <c r="BZ449" s="5"/>
      <c r="CA449" s="5"/>
      <c r="CB449" s="5"/>
      <c r="CC449" s="5"/>
      <c r="CD449" s="5"/>
      <c r="CF449" s="55"/>
      <c r="CG449" s="55"/>
      <c r="CH449" s="55"/>
      <c r="CI449" s="55"/>
      <c r="CJ449" s="55"/>
    </row>
    <row r="450" spans="1:88" x14ac:dyDescent="0.25">
      <c r="A450" s="174" t="str">
        <f t="shared" si="370"/>
        <v>NNNN</v>
      </c>
      <c r="B450" s="174" t="str">
        <f t="shared" si="371"/>
        <v>17FM</v>
      </c>
      <c r="C450" s="29" t="str">
        <f t="shared" si="372"/>
        <v>FM</v>
      </c>
      <c r="D450" s="29" t="str">
        <f t="shared" si="373"/>
        <v>N</v>
      </c>
      <c r="E450" s="29" t="str">
        <f t="shared" si="369"/>
        <v>N</v>
      </c>
      <c r="F450" s="175" t="s">
        <v>9</v>
      </c>
      <c r="G450" s="175" t="s">
        <v>6</v>
      </c>
      <c r="H450" s="175" t="s">
        <v>7</v>
      </c>
      <c r="I450" s="176">
        <v>17</v>
      </c>
      <c r="J450" s="175" t="s">
        <v>9</v>
      </c>
      <c r="K450" s="175" t="s">
        <v>5</v>
      </c>
      <c r="L450" s="176">
        <v>2</v>
      </c>
      <c r="M450" s="176">
        <v>0</v>
      </c>
      <c r="N450" s="176">
        <v>1</v>
      </c>
      <c r="O450" s="176">
        <v>1</v>
      </c>
      <c r="P450" s="176">
        <v>2</v>
      </c>
      <c r="Q450" s="1"/>
      <c r="R450"/>
      <c r="S450"/>
      <c r="T450"/>
      <c r="U450"/>
      <c r="V450"/>
      <c r="W450"/>
      <c r="X450" s="35"/>
      <c r="Y450" s="53"/>
      <c r="Z450" s="52"/>
      <c r="AA450" s="52"/>
      <c r="AB450" s="1"/>
      <c r="AC450" s="7"/>
      <c r="AD450" s="7"/>
      <c r="AE450" s="7"/>
      <c r="AF450" s="7"/>
      <c r="AG450" s="7"/>
      <c r="AI450" s="15"/>
      <c r="AJ450" s="15"/>
      <c r="AK450" s="15"/>
      <c r="AL450" s="15"/>
      <c r="AM450" s="15"/>
      <c r="AN450" s="15"/>
      <c r="AO450" s="15"/>
      <c r="AP450" s="15"/>
      <c r="AQ450" s="15"/>
      <c r="AR450" s="15"/>
      <c r="AS450" s="15"/>
      <c r="AT450" s="15"/>
      <c r="AU450" s="15"/>
      <c r="AV450" s="15"/>
      <c r="AW450" s="15"/>
      <c r="AX450" s="15"/>
      <c r="AY450" s="15"/>
      <c r="AZ450" s="15"/>
      <c r="BA450" s="15"/>
      <c r="BB450" s="15"/>
      <c r="BC450" s="15"/>
      <c r="BD450" s="15"/>
      <c r="BE450" s="15"/>
      <c r="BF450" s="15"/>
      <c r="BG450" s="15"/>
      <c r="BH450" s="15"/>
      <c r="BI450" s="15"/>
      <c r="BJ450" s="15"/>
      <c r="BK450" s="15"/>
      <c r="BL450" s="15"/>
      <c r="BM450" s="15"/>
      <c r="BN450" s="15"/>
      <c r="BO450" s="15"/>
      <c r="BP450" s="15"/>
      <c r="BQ450" s="15"/>
      <c r="BR450" s="15"/>
      <c r="BS450" s="15"/>
      <c r="BT450" s="15"/>
      <c r="BU450" s="15"/>
      <c r="BV450" s="15"/>
      <c r="BW450" s="15"/>
      <c r="BX450" s="15"/>
      <c r="BZ450" s="5"/>
      <c r="CA450" s="5"/>
      <c r="CB450" s="5"/>
      <c r="CC450" s="5"/>
      <c r="CD450" s="5"/>
      <c r="CF450" s="55"/>
      <c r="CG450" s="55"/>
      <c r="CH450" s="55"/>
      <c r="CI450" s="55"/>
      <c r="CJ450" s="55"/>
    </row>
    <row r="451" spans="1:88" x14ac:dyDescent="0.25">
      <c r="A451" s="174" t="str">
        <f t="shared" si="370"/>
        <v>NNNN</v>
      </c>
      <c r="B451" s="174" t="str">
        <f t="shared" si="371"/>
        <v>18FM</v>
      </c>
      <c r="C451" s="29" t="str">
        <f t="shared" si="372"/>
        <v>FM</v>
      </c>
      <c r="D451" s="29" t="str">
        <f t="shared" si="373"/>
        <v>N</v>
      </c>
      <c r="E451" s="29" t="str">
        <f t="shared" si="369"/>
        <v>N</v>
      </c>
      <c r="F451" s="175" t="s">
        <v>9</v>
      </c>
      <c r="G451" s="175" t="s">
        <v>6</v>
      </c>
      <c r="H451" s="175" t="s">
        <v>7</v>
      </c>
      <c r="I451" s="176">
        <v>18</v>
      </c>
      <c r="J451" s="175" t="s">
        <v>5</v>
      </c>
      <c r="K451" s="175" t="s">
        <v>5</v>
      </c>
      <c r="L451" s="176">
        <v>17309</v>
      </c>
      <c r="M451" s="176">
        <v>9230</v>
      </c>
      <c r="N451" s="176">
        <v>15813</v>
      </c>
      <c r="O451" s="176">
        <v>15578</v>
      </c>
      <c r="P451" s="176">
        <v>17000</v>
      </c>
      <c r="Q451" s="1"/>
      <c r="R451"/>
      <c r="S451"/>
      <c r="T451"/>
      <c r="U451"/>
      <c r="V451"/>
      <c r="W451"/>
      <c r="X451" s="35"/>
      <c r="Y451" s="53"/>
      <c r="Z451" s="52"/>
      <c r="AA451" s="52"/>
      <c r="AB451" s="1"/>
      <c r="AC451" s="7"/>
      <c r="AD451" s="7"/>
      <c r="AE451" s="7"/>
      <c r="AF451" s="7"/>
      <c r="AG451" s="7"/>
      <c r="AI451" s="15"/>
      <c r="AJ451" s="15"/>
      <c r="AK451" s="15"/>
      <c r="AL451" s="15"/>
      <c r="AM451" s="15"/>
      <c r="AN451" s="15"/>
      <c r="AO451" s="15"/>
      <c r="AP451" s="15"/>
      <c r="AQ451" s="15"/>
      <c r="AR451" s="15"/>
      <c r="AS451" s="15"/>
      <c r="AT451" s="15"/>
      <c r="AU451" s="15"/>
      <c r="AV451" s="15"/>
      <c r="AW451" s="15"/>
      <c r="AX451" s="15"/>
      <c r="AY451" s="15"/>
      <c r="AZ451" s="15"/>
      <c r="BA451" s="15"/>
      <c r="BB451" s="15"/>
      <c r="BC451" s="15"/>
      <c r="BD451" s="15"/>
      <c r="BE451" s="15"/>
      <c r="BF451" s="15"/>
      <c r="BG451" s="15"/>
      <c r="BH451" s="15"/>
      <c r="BI451" s="15"/>
      <c r="BJ451" s="15"/>
      <c r="BK451" s="15"/>
      <c r="BL451" s="15"/>
      <c r="BM451" s="15"/>
      <c r="BN451" s="15"/>
      <c r="BO451" s="15"/>
      <c r="BP451" s="15"/>
      <c r="BQ451" s="15"/>
      <c r="BR451" s="15"/>
      <c r="BS451" s="15"/>
      <c r="BT451" s="15"/>
      <c r="BU451" s="15"/>
      <c r="BV451" s="15"/>
      <c r="BW451" s="15"/>
      <c r="BX451" s="15"/>
      <c r="BZ451" s="5"/>
      <c r="CA451" s="5"/>
      <c r="CB451" s="5"/>
      <c r="CC451" s="5"/>
      <c r="CD451" s="5"/>
      <c r="CF451" s="55"/>
      <c r="CG451" s="55"/>
      <c r="CH451" s="55"/>
      <c r="CI451" s="55"/>
      <c r="CJ451" s="55"/>
    </row>
    <row r="452" spans="1:88" x14ac:dyDescent="0.25">
      <c r="A452" s="174" t="str">
        <f t="shared" si="370"/>
        <v>NNNN</v>
      </c>
      <c r="B452" s="174" t="str">
        <f t="shared" si="371"/>
        <v>19FM</v>
      </c>
      <c r="C452" s="29" t="str">
        <f t="shared" si="372"/>
        <v>FM</v>
      </c>
      <c r="D452" s="29" t="str">
        <f t="shared" si="373"/>
        <v>N</v>
      </c>
      <c r="E452" s="29" t="str">
        <f t="shared" si="369"/>
        <v>N</v>
      </c>
      <c r="F452" s="175" t="s">
        <v>9</v>
      </c>
      <c r="G452" s="175" t="s">
        <v>6</v>
      </c>
      <c r="H452" s="175" t="s">
        <v>7</v>
      </c>
      <c r="I452" s="176">
        <v>19</v>
      </c>
      <c r="J452" s="175" t="s">
        <v>5</v>
      </c>
      <c r="K452" s="175" t="s">
        <v>5</v>
      </c>
      <c r="L452" s="176">
        <v>17488</v>
      </c>
      <c r="M452" s="176">
        <v>9306</v>
      </c>
      <c r="N452" s="176">
        <v>15970</v>
      </c>
      <c r="O452" s="176">
        <v>15732</v>
      </c>
      <c r="P452" s="176">
        <v>17195</v>
      </c>
      <c r="Q452" s="1"/>
      <c r="R452"/>
      <c r="S452"/>
      <c r="T452"/>
      <c r="U452"/>
      <c r="V452"/>
      <c r="W452"/>
      <c r="X452" s="35"/>
      <c r="Y452" s="53"/>
      <c r="Z452" s="52"/>
      <c r="AA452" s="52"/>
      <c r="AB452" s="1"/>
      <c r="AC452" s="7"/>
      <c r="AD452" s="7"/>
      <c r="AE452" s="7"/>
      <c r="AF452" s="7"/>
      <c r="AG452" s="7"/>
      <c r="AI452" s="15"/>
      <c r="AJ452" s="15"/>
      <c r="AK452" s="15"/>
      <c r="AL452" s="15"/>
      <c r="AM452" s="15"/>
      <c r="AN452" s="15"/>
      <c r="AO452" s="15"/>
      <c r="AP452" s="15"/>
      <c r="AQ452" s="15"/>
      <c r="AR452" s="15"/>
      <c r="AS452" s="15"/>
      <c r="AT452" s="15"/>
      <c r="AU452" s="15"/>
      <c r="AV452" s="15"/>
      <c r="AW452" s="15"/>
      <c r="AX452" s="15"/>
      <c r="AY452" s="15"/>
      <c r="AZ452" s="15"/>
      <c r="BA452" s="15"/>
      <c r="BB452" s="15"/>
      <c r="BC452" s="15"/>
      <c r="BD452" s="15"/>
      <c r="BE452" s="15"/>
      <c r="BF452" s="15"/>
      <c r="BG452" s="15"/>
      <c r="BH452" s="15"/>
      <c r="BI452" s="15"/>
      <c r="BJ452" s="15"/>
      <c r="BK452" s="15"/>
      <c r="BL452" s="15"/>
      <c r="BM452" s="15"/>
      <c r="BN452" s="15"/>
      <c r="BO452" s="15"/>
      <c r="BP452" s="15"/>
      <c r="BQ452" s="15"/>
      <c r="BR452" s="15"/>
      <c r="BS452" s="15"/>
      <c r="BT452" s="15"/>
      <c r="BU452" s="15"/>
      <c r="BV452" s="15"/>
      <c r="BW452" s="15"/>
      <c r="BX452" s="15"/>
      <c r="BZ452" s="5"/>
      <c r="CA452" s="5"/>
      <c r="CB452" s="5"/>
      <c r="CC452" s="5"/>
      <c r="CD452" s="5"/>
      <c r="CF452" s="55"/>
      <c r="CG452" s="55"/>
      <c r="CH452" s="55"/>
      <c r="CI452" s="55"/>
      <c r="CJ452" s="55"/>
    </row>
    <row r="453" spans="1:88" x14ac:dyDescent="0.25">
      <c r="A453" s="174" t="str">
        <f t="shared" si="370"/>
        <v>NNNN</v>
      </c>
      <c r="B453" s="174" t="str">
        <f t="shared" si="371"/>
        <v>19FM</v>
      </c>
      <c r="C453" s="29" t="str">
        <f t="shared" si="372"/>
        <v>FM</v>
      </c>
      <c r="D453" s="29" t="str">
        <f t="shared" si="373"/>
        <v>N</v>
      </c>
      <c r="E453" s="29" t="str">
        <f t="shared" si="369"/>
        <v>N</v>
      </c>
      <c r="F453" s="175" t="s">
        <v>9</v>
      </c>
      <c r="G453" s="175" t="s">
        <v>6</v>
      </c>
      <c r="H453" s="175" t="s">
        <v>7</v>
      </c>
      <c r="I453" s="176">
        <v>19</v>
      </c>
      <c r="J453" s="175" t="s">
        <v>5</v>
      </c>
      <c r="K453" s="175" t="s">
        <v>9</v>
      </c>
      <c r="L453" s="176">
        <v>1</v>
      </c>
      <c r="M453" s="176">
        <v>0</v>
      </c>
      <c r="N453" s="176">
        <v>1</v>
      </c>
      <c r="O453" s="176">
        <v>1</v>
      </c>
      <c r="P453" s="176">
        <v>1</v>
      </c>
      <c r="Q453" s="1"/>
      <c r="R453"/>
      <c r="S453"/>
      <c r="T453"/>
      <c r="U453"/>
      <c r="V453"/>
      <c r="W453"/>
      <c r="X453" s="35"/>
      <c r="Y453" s="53"/>
      <c r="Z453" s="52"/>
      <c r="AA453" s="52"/>
      <c r="AB453" s="1"/>
      <c r="AC453" s="7"/>
      <c r="AD453" s="7"/>
      <c r="AE453" s="7"/>
      <c r="AF453" s="7"/>
      <c r="AG453" s="7"/>
      <c r="AI453" s="15"/>
      <c r="AJ453" s="15"/>
      <c r="AK453" s="15"/>
      <c r="AL453" s="15"/>
      <c r="AM453" s="15"/>
      <c r="AN453" s="15"/>
      <c r="AO453" s="15"/>
      <c r="AP453" s="15"/>
      <c r="AQ453" s="15"/>
      <c r="AR453" s="15"/>
      <c r="AS453" s="15"/>
      <c r="AT453" s="15"/>
      <c r="AU453" s="15"/>
      <c r="AV453" s="15"/>
      <c r="AW453" s="15"/>
      <c r="AX453" s="15"/>
      <c r="AY453" s="15"/>
      <c r="AZ453" s="15"/>
      <c r="BA453" s="15"/>
      <c r="BB453" s="15"/>
      <c r="BC453" s="15"/>
      <c r="BD453" s="15"/>
      <c r="BE453" s="15"/>
      <c r="BF453" s="15"/>
      <c r="BG453" s="15"/>
      <c r="BH453" s="15"/>
      <c r="BI453" s="15"/>
      <c r="BJ453" s="15"/>
      <c r="BK453" s="15"/>
      <c r="BL453" s="15"/>
      <c r="BM453" s="15"/>
      <c r="BN453" s="15"/>
      <c r="BO453" s="15"/>
      <c r="BP453" s="15"/>
      <c r="BQ453" s="15"/>
      <c r="BR453" s="15"/>
      <c r="BS453" s="15"/>
      <c r="BT453" s="15"/>
      <c r="BU453" s="15"/>
      <c r="BV453" s="15"/>
      <c r="BW453" s="15"/>
      <c r="BX453" s="15"/>
      <c r="BZ453" s="5"/>
      <c r="CA453" s="5"/>
      <c r="CB453" s="5"/>
      <c r="CC453" s="5"/>
      <c r="CD453" s="5"/>
      <c r="CF453" s="55"/>
      <c r="CG453" s="55"/>
      <c r="CH453" s="55"/>
      <c r="CI453" s="55"/>
      <c r="CJ453" s="55"/>
    </row>
    <row r="454" spans="1:88" x14ac:dyDescent="0.25">
      <c r="A454" s="174" t="str">
        <f t="shared" si="370"/>
        <v>NNNN</v>
      </c>
      <c r="B454" s="174" t="str">
        <f t="shared" si="371"/>
        <v>20FM</v>
      </c>
      <c r="C454" s="29" t="str">
        <f t="shared" si="372"/>
        <v>FM</v>
      </c>
      <c r="D454" s="29" t="str">
        <f t="shared" si="373"/>
        <v>N</v>
      </c>
      <c r="E454" s="29" t="str">
        <f t="shared" si="369"/>
        <v>N</v>
      </c>
      <c r="F454" s="175" t="s">
        <v>9</v>
      </c>
      <c r="G454" s="175" t="s">
        <v>6</v>
      </c>
      <c r="H454" s="175" t="s">
        <v>7</v>
      </c>
      <c r="I454" s="176">
        <v>20</v>
      </c>
      <c r="J454" s="175" t="s">
        <v>5</v>
      </c>
      <c r="K454" s="175" t="s">
        <v>5</v>
      </c>
      <c r="L454" s="176">
        <v>17611</v>
      </c>
      <c r="M454" s="176">
        <v>9286</v>
      </c>
      <c r="N454" s="176">
        <v>16006</v>
      </c>
      <c r="O454" s="176">
        <v>15785</v>
      </c>
      <c r="P454" s="176">
        <v>17325</v>
      </c>
      <c r="Q454" s="1"/>
      <c r="R454"/>
      <c r="S454"/>
      <c r="T454"/>
      <c r="U454"/>
      <c r="V454"/>
      <c r="W454"/>
      <c r="X454" s="35"/>
      <c r="Y454" s="53"/>
      <c r="Z454" s="52"/>
      <c r="AA454" s="52"/>
      <c r="AB454" s="1"/>
      <c r="AC454" s="7"/>
      <c r="AD454" s="7"/>
      <c r="AE454" s="7"/>
      <c r="AF454" s="7"/>
      <c r="AG454" s="7"/>
      <c r="AI454" s="15"/>
      <c r="AJ454" s="15"/>
      <c r="AK454" s="15"/>
      <c r="AL454" s="15"/>
      <c r="AM454" s="15"/>
      <c r="AN454" s="15"/>
      <c r="AO454" s="15"/>
      <c r="AP454" s="15"/>
      <c r="AQ454" s="15"/>
      <c r="AR454" s="15"/>
      <c r="AS454" s="15"/>
      <c r="AT454" s="15"/>
      <c r="AU454" s="15"/>
      <c r="AV454" s="15"/>
      <c r="AW454" s="15"/>
      <c r="AX454" s="15"/>
      <c r="AY454" s="15"/>
      <c r="AZ454" s="15"/>
      <c r="BA454" s="15"/>
      <c r="BB454" s="15"/>
      <c r="BC454" s="15"/>
      <c r="BD454" s="15"/>
      <c r="BE454" s="15"/>
      <c r="BF454" s="15"/>
      <c r="BG454" s="15"/>
      <c r="BH454" s="15"/>
      <c r="BI454" s="15"/>
      <c r="BJ454" s="15"/>
      <c r="BK454" s="15"/>
      <c r="BL454" s="15"/>
      <c r="BM454" s="15"/>
      <c r="BN454" s="15"/>
      <c r="BO454" s="15"/>
      <c r="BP454" s="15"/>
      <c r="BQ454" s="15"/>
      <c r="BR454" s="15"/>
      <c r="BS454" s="15"/>
      <c r="BT454" s="15"/>
      <c r="BU454" s="15"/>
      <c r="BV454" s="15"/>
      <c r="BW454" s="15"/>
      <c r="BX454" s="15"/>
      <c r="BZ454" s="5"/>
      <c r="CA454" s="5"/>
      <c r="CB454" s="5"/>
      <c r="CC454" s="5"/>
      <c r="CD454" s="5"/>
      <c r="CF454" s="55"/>
      <c r="CG454" s="55"/>
      <c r="CH454" s="55"/>
      <c r="CI454" s="55"/>
      <c r="CJ454" s="55"/>
    </row>
    <row r="455" spans="1:88" x14ac:dyDescent="0.25">
      <c r="A455" s="174" t="str">
        <f t="shared" si="370"/>
        <v>NNNN</v>
      </c>
      <c r="B455" s="174" t="str">
        <f t="shared" si="371"/>
        <v>20FM</v>
      </c>
      <c r="C455" s="29" t="str">
        <f t="shared" si="372"/>
        <v>FM</v>
      </c>
      <c r="D455" s="29" t="str">
        <f t="shared" si="373"/>
        <v>N</v>
      </c>
      <c r="E455" s="29" t="str">
        <f t="shared" si="369"/>
        <v>N</v>
      </c>
      <c r="F455" s="175" t="s">
        <v>9</v>
      </c>
      <c r="G455" s="175" t="s">
        <v>6</v>
      </c>
      <c r="H455" s="175" t="s">
        <v>7</v>
      </c>
      <c r="I455" s="176">
        <v>20</v>
      </c>
      <c r="J455" s="175" t="s">
        <v>9</v>
      </c>
      <c r="K455" s="175" t="s">
        <v>5</v>
      </c>
      <c r="L455" s="176">
        <v>1</v>
      </c>
      <c r="M455" s="176">
        <v>0</v>
      </c>
      <c r="N455" s="176">
        <v>1</v>
      </c>
      <c r="O455" s="176">
        <v>1</v>
      </c>
      <c r="P455" s="176">
        <v>1</v>
      </c>
      <c r="Q455" s="1"/>
      <c r="R455"/>
      <c r="S455"/>
      <c r="T455"/>
      <c r="U455"/>
      <c r="V455"/>
      <c r="W455"/>
      <c r="X455" s="35"/>
      <c r="Y455" s="53"/>
      <c r="Z455" s="52"/>
      <c r="AA455" s="52"/>
      <c r="AB455" s="1"/>
      <c r="AC455" s="7"/>
      <c r="AD455" s="7"/>
      <c r="AE455" s="7"/>
      <c r="AF455" s="7"/>
      <c r="AG455" s="7"/>
      <c r="AI455" s="15"/>
      <c r="AJ455" s="15"/>
      <c r="AK455" s="15"/>
      <c r="AL455" s="15"/>
      <c r="AM455" s="15"/>
      <c r="AN455" s="15"/>
      <c r="AO455" s="15"/>
      <c r="AP455" s="15"/>
      <c r="AQ455" s="15"/>
      <c r="AR455" s="15"/>
      <c r="AS455" s="15"/>
      <c r="AT455" s="15"/>
      <c r="AU455" s="15"/>
      <c r="AV455" s="15"/>
      <c r="AW455" s="15"/>
      <c r="AX455" s="15"/>
      <c r="AY455" s="15"/>
      <c r="AZ455" s="15"/>
      <c r="BA455" s="15"/>
      <c r="BB455" s="15"/>
      <c r="BC455" s="15"/>
      <c r="BD455" s="15"/>
      <c r="BE455" s="15"/>
      <c r="BF455" s="15"/>
      <c r="BG455" s="15"/>
      <c r="BH455" s="15"/>
      <c r="BI455" s="15"/>
      <c r="BJ455" s="15"/>
      <c r="BK455" s="15"/>
      <c r="BL455" s="15"/>
      <c r="BM455" s="15"/>
      <c r="BN455" s="15"/>
      <c r="BO455" s="15"/>
      <c r="BP455" s="15"/>
      <c r="BQ455" s="15"/>
      <c r="BR455" s="15"/>
      <c r="BS455" s="15"/>
      <c r="BT455" s="15"/>
      <c r="BU455" s="15"/>
      <c r="BV455" s="15"/>
      <c r="BW455" s="15"/>
      <c r="BX455" s="15"/>
      <c r="BZ455" s="5"/>
      <c r="CA455" s="5"/>
      <c r="CB455" s="5"/>
      <c r="CC455" s="5"/>
      <c r="CD455" s="5"/>
      <c r="CF455" s="55"/>
      <c r="CG455" s="55"/>
      <c r="CH455" s="55"/>
      <c r="CI455" s="55"/>
      <c r="CJ455" s="55"/>
    </row>
    <row r="456" spans="1:88" x14ac:dyDescent="0.25">
      <c r="A456" s="174" t="str">
        <f t="shared" si="370"/>
        <v>NNNN</v>
      </c>
      <c r="B456" s="174" t="str">
        <f t="shared" si="371"/>
        <v>21FM</v>
      </c>
      <c r="C456" s="29" t="str">
        <f t="shared" si="372"/>
        <v>FM</v>
      </c>
      <c r="D456" s="29" t="str">
        <f t="shared" si="373"/>
        <v>N</v>
      </c>
      <c r="E456" s="29" t="str">
        <f t="shared" ref="E456:E519" si="374">IF(AND(D456="Y",K456="Y"),"Y","N")</f>
        <v>N</v>
      </c>
      <c r="F456" s="175" t="s">
        <v>9</v>
      </c>
      <c r="G456" s="175" t="s">
        <v>6</v>
      </c>
      <c r="H456" s="175" t="s">
        <v>7</v>
      </c>
      <c r="I456" s="176">
        <v>21</v>
      </c>
      <c r="J456" s="175" t="s">
        <v>5</v>
      </c>
      <c r="K456" s="175" t="s">
        <v>5</v>
      </c>
      <c r="L456" s="176">
        <v>16762</v>
      </c>
      <c r="M456" s="176">
        <v>9032</v>
      </c>
      <c r="N456" s="176">
        <v>15312</v>
      </c>
      <c r="O456" s="176">
        <v>15107</v>
      </c>
      <c r="P456" s="176">
        <v>16495</v>
      </c>
      <c r="Q456" s="1"/>
      <c r="R456"/>
      <c r="S456"/>
      <c r="T456"/>
      <c r="U456"/>
      <c r="V456"/>
      <c r="W456"/>
      <c r="X456" s="35"/>
      <c r="Y456" s="53"/>
      <c r="Z456" s="52"/>
      <c r="AA456" s="52"/>
      <c r="AB456" s="1"/>
      <c r="AC456" s="7"/>
      <c r="AD456" s="7"/>
      <c r="AE456" s="7"/>
      <c r="AF456" s="7"/>
      <c r="AG456" s="7"/>
      <c r="AI456" s="15"/>
      <c r="AJ456" s="15"/>
      <c r="AK456" s="15"/>
      <c r="AL456" s="15"/>
      <c r="AM456" s="15"/>
      <c r="AN456" s="15"/>
      <c r="AO456" s="15"/>
      <c r="AP456" s="15"/>
      <c r="AQ456" s="15"/>
      <c r="AR456" s="15"/>
      <c r="AS456" s="15"/>
      <c r="AT456" s="15"/>
      <c r="AU456" s="15"/>
      <c r="AV456" s="15"/>
      <c r="AW456" s="15"/>
      <c r="AX456" s="15"/>
      <c r="AY456" s="15"/>
      <c r="AZ456" s="15"/>
      <c r="BA456" s="15"/>
      <c r="BB456" s="15"/>
      <c r="BC456" s="15"/>
      <c r="BD456" s="15"/>
      <c r="BE456" s="15"/>
      <c r="BF456" s="15"/>
      <c r="BG456" s="15"/>
      <c r="BH456" s="15"/>
      <c r="BI456" s="15"/>
      <c r="BJ456" s="15"/>
      <c r="BK456" s="15"/>
      <c r="BL456" s="15"/>
      <c r="BM456" s="15"/>
      <c r="BN456" s="15"/>
      <c r="BO456" s="15"/>
      <c r="BP456" s="15"/>
      <c r="BQ456" s="15"/>
      <c r="BR456" s="15"/>
      <c r="BS456" s="15"/>
      <c r="BT456" s="15"/>
      <c r="BU456" s="15"/>
      <c r="BV456" s="15"/>
      <c r="BW456" s="15"/>
      <c r="BX456" s="15"/>
      <c r="BZ456" s="5"/>
      <c r="CA456" s="5"/>
      <c r="CB456" s="5"/>
      <c r="CC456" s="5"/>
      <c r="CD456" s="5"/>
      <c r="CF456" s="55"/>
      <c r="CG456" s="55"/>
      <c r="CH456" s="55"/>
      <c r="CI456" s="55"/>
      <c r="CJ456" s="55"/>
    </row>
    <row r="457" spans="1:88" x14ac:dyDescent="0.25">
      <c r="A457" s="174" t="str">
        <f t="shared" ref="A457:A520" si="375">IF(CONCATENATE(D457,E457)="NN","NNNN",CONCATENATE(D457,E457,C457))</f>
        <v>NNNN</v>
      </c>
      <c r="B457" s="174" t="str">
        <f t="shared" ref="B457:B520" si="376">IF(C457="NN","NNNN",CONCATENATE(IF(I457&gt;82,"83",I457),C457))</f>
        <v>21FM</v>
      </c>
      <c r="C457" s="29" t="str">
        <f t="shared" ref="C457:C520" si="377">IF(F457="Y",CONCATENATE(G457,H457),"NN")</f>
        <v>FM</v>
      </c>
      <c r="D457" s="29" t="str">
        <f t="shared" ref="D457:D520" si="378">IF(AND(F457="Y",J457="Y",I457&lt;9),J457,"N")</f>
        <v>N</v>
      </c>
      <c r="E457" s="29" t="str">
        <f t="shared" si="374"/>
        <v>N</v>
      </c>
      <c r="F457" s="175" t="s">
        <v>9</v>
      </c>
      <c r="G457" s="175" t="s">
        <v>6</v>
      </c>
      <c r="H457" s="175" t="s">
        <v>7</v>
      </c>
      <c r="I457" s="176">
        <v>21</v>
      </c>
      <c r="J457" s="175" t="s">
        <v>9</v>
      </c>
      <c r="K457" s="175" t="s">
        <v>5</v>
      </c>
      <c r="L457" s="176">
        <v>2</v>
      </c>
      <c r="M457" s="176">
        <v>0</v>
      </c>
      <c r="N457" s="176">
        <v>1</v>
      </c>
      <c r="O457" s="176">
        <v>1</v>
      </c>
      <c r="P457" s="176">
        <v>2</v>
      </c>
      <c r="Q457" s="1"/>
      <c r="R457"/>
      <c r="S457"/>
      <c r="T457"/>
      <c r="U457"/>
      <c r="V457"/>
      <c r="W457"/>
      <c r="X457" s="35"/>
      <c r="Y457" s="53"/>
      <c r="Z457" s="52"/>
      <c r="AA457" s="52"/>
      <c r="AB457" s="1"/>
      <c r="AC457" s="7"/>
      <c r="AD457" s="7"/>
      <c r="AE457" s="7"/>
      <c r="AF457" s="7"/>
      <c r="AG457" s="7"/>
      <c r="AI457" s="15"/>
      <c r="AJ457" s="15"/>
      <c r="AK457" s="15"/>
      <c r="AL457" s="15"/>
      <c r="AM457" s="15"/>
      <c r="AN457" s="15"/>
      <c r="AO457" s="15"/>
      <c r="AP457" s="15"/>
      <c r="AQ457" s="15"/>
      <c r="AR457" s="15"/>
      <c r="AS457" s="15"/>
      <c r="AT457" s="15"/>
      <c r="AU457" s="15"/>
      <c r="AV457" s="15"/>
      <c r="AW457" s="15"/>
      <c r="AX457" s="15"/>
      <c r="AY457" s="15"/>
      <c r="AZ457" s="15"/>
      <c r="BA457" s="15"/>
      <c r="BB457" s="15"/>
      <c r="BC457" s="15"/>
      <c r="BD457" s="15"/>
      <c r="BE457" s="15"/>
      <c r="BF457" s="15"/>
      <c r="BG457" s="15"/>
      <c r="BH457" s="15"/>
      <c r="BI457" s="15"/>
      <c r="BJ457" s="15"/>
      <c r="BK457" s="15"/>
      <c r="BL457" s="15"/>
      <c r="BM457" s="15"/>
      <c r="BN457" s="15"/>
      <c r="BO457" s="15"/>
      <c r="BP457" s="15"/>
      <c r="BQ457" s="15"/>
      <c r="BR457" s="15"/>
      <c r="BS457" s="15"/>
      <c r="BT457" s="15"/>
      <c r="BU457" s="15"/>
      <c r="BV457" s="15"/>
      <c r="BW457" s="15"/>
      <c r="BX457" s="15"/>
      <c r="BZ457" s="5"/>
      <c r="CA457" s="5"/>
      <c r="CB457" s="5"/>
      <c r="CC457" s="5"/>
      <c r="CD457" s="5"/>
      <c r="CF457" s="55"/>
      <c r="CG457" s="55"/>
      <c r="CH457" s="55"/>
      <c r="CI457" s="55"/>
      <c r="CJ457" s="55"/>
    </row>
    <row r="458" spans="1:88" x14ac:dyDescent="0.25">
      <c r="A458" s="174" t="str">
        <f t="shared" si="375"/>
        <v>NNNN</v>
      </c>
      <c r="B458" s="174" t="str">
        <f t="shared" si="376"/>
        <v>22FM</v>
      </c>
      <c r="C458" s="29" t="str">
        <f t="shared" si="377"/>
        <v>FM</v>
      </c>
      <c r="D458" s="29" t="str">
        <f t="shared" si="378"/>
        <v>N</v>
      </c>
      <c r="E458" s="29" t="str">
        <f t="shared" si="374"/>
        <v>N</v>
      </c>
      <c r="F458" s="175" t="s">
        <v>9</v>
      </c>
      <c r="G458" s="175" t="s">
        <v>6</v>
      </c>
      <c r="H458" s="175" t="s">
        <v>7</v>
      </c>
      <c r="I458" s="176">
        <v>22</v>
      </c>
      <c r="J458" s="175" t="s">
        <v>5</v>
      </c>
      <c r="K458" s="175" t="s">
        <v>5</v>
      </c>
      <c r="L458" s="176">
        <v>16488</v>
      </c>
      <c r="M458" s="176">
        <v>8993</v>
      </c>
      <c r="N458" s="176">
        <v>15023</v>
      </c>
      <c r="O458" s="176">
        <v>14853</v>
      </c>
      <c r="P458" s="176">
        <v>16260</v>
      </c>
      <c r="Q458" s="1"/>
      <c r="R458"/>
      <c r="S458"/>
      <c r="T458"/>
      <c r="U458"/>
      <c r="V458"/>
      <c r="W458"/>
      <c r="X458" s="35"/>
      <c r="Y458" s="53"/>
      <c r="Z458" s="52"/>
      <c r="AA458" s="52"/>
      <c r="AB458" s="1"/>
      <c r="AC458" s="7"/>
      <c r="AD458" s="7"/>
      <c r="AE458" s="7"/>
      <c r="AF458" s="7"/>
      <c r="AG458" s="7"/>
      <c r="AI458" s="15"/>
      <c r="AJ458" s="15"/>
      <c r="AK458" s="15"/>
      <c r="AL458" s="15"/>
      <c r="AM458" s="15"/>
      <c r="AN458" s="15"/>
      <c r="AO458" s="15"/>
      <c r="AP458" s="15"/>
      <c r="AQ458" s="15"/>
      <c r="AR458" s="15"/>
      <c r="AS458" s="15"/>
      <c r="AT458" s="15"/>
      <c r="AU458" s="15"/>
      <c r="AV458" s="15"/>
      <c r="AW458" s="15"/>
      <c r="AX458" s="15"/>
      <c r="AY458" s="15"/>
      <c r="AZ458" s="15"/>
      <c r="BA458" s="15"/>
      <c r="BB458" s="15"/>
      <c r="BC458" s="15"/>
      <c r="BD458" s="15"/>
      <c r="BE458" s="15"/>
      <c r="BF458" s="15"/>
      <c r="BG458" s="15"/>
      <c r="BH458" s="15"/>
      <c r="BI458" s="15"/>
      <c r="BJ458" s="15"/>
      <c r="BK458" s="15"/>
      <c r="BL458" s="15"/>
      <c r="BM458" s="15"/>
      <c r="BN458" s="15"/>
      <c r="BO458" s="15"/>
      <c r="BP458" s="15"/>
      <c r="BQ458" s="15"/>
      <c r="BR458" s="15"/>
      <c r="BS458" s="15"/>
      <c r="BT458" s="15"/>
      <c r="BU458" s="15"/>
      <c r="BV458" s="15"/>
      <c r="BW458" s="15"/>
      <c r="BX458" s="15"/>
      <c r="BZ458" s="5"/>
      <c r="CA458" s="5"/>
      <c r="CB458" s="5"/>
      <c r="CC458" s="5"/>
      <c r="CD458" s="5"/>
      <c r="CF458" s="55"/>
      <c r="CG458" s="55"/>
      <c r="CH458" s="55"/>
      <c r="CI458" s="55"/>
      <c r="CJ458" s="55"/>
    </row>
    <row r="459" spans="1:88" x14ac:dyDescent="0.25">
      <c r="A459" s="174" t="str">
        <f t="shared" si="375"/>
        <v>NNNN</v>
      </c>
      <c r="B459" s="174" t="str">
        <f t="shared" si="376"/>
        <v>22FM</v>
      </c>
      <c r="C459" s="29" t="str">
        <f t="shared" si="377"/>
        <v>FM</v>
      </c>
      <c r="D459" s="29" t="str">
        <f t="shared" si="378"/>
        <v>N</v>
      </c>
      <c r="E459" s="29" t="str">
        <f t="shared" si="374"/>
        <v>N</v>
      </c>
      <c r="F459" s="175" t="s">
        <v>9</v>
      </c>
      <c r="G459" s="175" t="s">
        <v>6</v>
      </c>
      <c r="H459" s="175" t="s">
        <v>7</v>
      </c>
      <c r="I459" s="176">
        <v>22</v>
      </c>
      <c r="J459" s="175" t="s">
        <v>9</v>
      </c>
      <c r="K459" s="175" t="s">
        <v>5</v>
      </c>
      <c r="L459" s="176">
        <v>1</v>
      </c>
      <c r="M459" s="176">
        <v>1</v>
      </c>
      <c r="N459" s="176">
        <v>1</v>
      </c>
      <c r="O459" s="176">
        <v>1</v>
      </c>
      <c r="P459" s="176">
        <v>1</v>
      </c>
      <c r="Q459" s="1"/>
      <c r="R459"/>
      <c r="S459"/>
      <c r="T459"/>
      <c r="U459"/>
      <c r="V459"/>
      <c r="W459"/>
      <c r="X459" s="35"/>
      <c r="Y459" s="53"/>
      <c r="Z459" s="52"/>
      <c r="AA459" s="52"/>
      <c r="AB459" s="1"/>
      <c r="AC459" s="7"/>
      <c r="AD459" s="7"/>
      <c r="AE459" s="7"/>
      <c r="AF459" s="7"/>
      <c r="AG459" s="7"/>
      <c r="AI459" s="15"/>
      <c r="AJ459" s="15"/>
      <c r="AK459" s="15"/>
      <c r="AL459" s="15"/>
      <c r="AM459" s="15"/>
      <c r="AN459" s="15"/>
      <c r="AO459" s="15"/>
      <c r="AP459" s="15"/>
      <c r="AQ459" s="15"/>
      <c r="AR459" s="15"/>
      <c r="AS459" s="15"/>
      <c r="AT459" s="15"/>
      <c r="AU459" s="15"/>
      <c r="AV459" s="15"/>
      <c r="AW459" s="15"/>
      <c r="AX459" s="15"/>
      <c r="AY459" s="15"/>
      <c r="AZ459" s="15"/>
      <c r="BA459" s="15"/>
      <c r="BB459" s="15"/>
      <c r="BC459" s="15"/>
      <c r="BD459" s="15"/>
      <c r="BE459" s="15"/>
      <c r="BF459" s="15"/>
      <c r="BG459" s="15"/>
      <c r="BH459" s="15"/>
      <c r="BI459" s="15"/>
      <c r="BJ459" s="15"/>
      <c r="BK459" s="15"/>
      <c r="BL459" s="15"/>
      <c r="BM459" s="15"/>
      <c r="BN459" s="15"/>
      <c r="BO459" s="15"/>
      <c r="BP459" s="15"/>
      <c r="BQ459" s="15"/>
      <c r="BR459" s="15"/>
      <c r="BS459" s="15"/>
      <c r="BT459" s="15"/>
      <c r="BU459" s="15"/>
      <c r="BV459" s="15"/>
      <c r="BW459" s="15"/>
      <c r="BX459" s="15"/>
      <c r="BZ459" s="5"/>
      <c r="CA459" s="5"/>
      <c r="CB459" s="5"/>
      <c r="CC459" s="5"/>
      <c r="CD459" s="5"/>
      <c r="CF459" s="55"/>
      <c r="CG459" s="55"/>
      <c r="CH459" s="55"/>
      <c r="CI459" s="55"/>
      <c r="CJ459" s="55"/>
    </row>
    <row r="460" spans="1:88" x14ac:dyDescent="0.25">
      <c r="A460" s="174" t="str">
        <f t="shared" si="375"/>
        <v>NNNN</v>
      </c>
      <c r="B460" s="174" t="str">
        <f t="shared" si="376"/>
        <v>23FM</v>
      </c>
      <c r="C460" s="29" t="str">
        <f t="shared" si="377"/>
        <v>FM</v>
      </c>
      <c r="D460" s="29" t="str">
        <f t="shared" si="378"/>
        <v>N</v>
      </c>
      <c r="E460" s="29" t="str">
        <f t="shared" si="374"/>
        <v>N</v>
      </c>
      <c r="F460" s="175" t="s">
        <v>9</v>
      </c>
      <c r="G460" s="175" t="s">
        <v>6</v>
      </c>
      <c r="H460" s="175" t="s">
        <v>7</v>
      </c>
      <c r="I460" s="176">
        <v>23</v>
      </c>
      <c r="J460" s="175" t="s">
        <v>5</v>
      </c>
      <c r="K460" s="175" t="s">
        <v>5</v>
      </c>
      <c r="L460" s="176">
        <v>16945</v>
      </c>
      <c r="M460" s="176">
        <v>9181</v>
      </c>
      <c r="N460" s="176">
        <v>15462</v>
      </c>
      <c r="O460" s="176">
        <v>15247</v>
      </c>
      <c r="P460" s="176">
        <v>16686</v>
      </c>
      <c r="Q460" s="1"/>
      <c r="R460"/>
      <c r="S460"/>
      <c r="T460"/>
      <c r="U460"/>
      <c r="V460"/>
      <c r="W460"/>
      <c r="X460" s="35"/>
      <c r="Y460" s="53"/>
      <c r="Z460" s="52"/>
      <c r="AA460" s="52"/>
      <c r="AB460" s="1"/>
      <c r="AC460" s="7"/>
      <c r="AD460" s="7"/>
      <c r="AE460" s="7"/>
      <c r="AF460" s="7"/>
      <c r="AG460" s="7"/>
      <c r="AI460" s="15"/>
      <c r="AJ460" s="15"/>
      <c r="AK460" s="15"/>
      <c r="AL460" s="15"/>
      <c r="AM460" s="15"/>
      <c r="AN460" s="15"/>
      <c r="AO460" s="15"/>
      <c r="AP460" s="15"/>
      <c r="AQ460" s="15"/>
      <c r="AR460" s="15"/>
      <c r="AS460" s="15"/>
      <c r="AT460" s="15"/>
      <c r="AU460" s="15"/>
      <c r="AV460" s="15"/>
      <c r="AW460" s="15"/>
      <c r="AX460" s="15"/>
      <c r="AY460" s="15"/>
      <c r="AZ460" s="15"/>
      <c r="BA460" s="15"/>
      <c r="BB460" s="15"/>
      <c r="BC460" s="15"/>
      <c r="BD460" s="15"/>
      <c r="BE460" s="15"/>
      <c r="BF460" s="15"/>
      <c r="BG460" s="15"/>
      <c r="BH460" s="15"/>
      <c r="BI460" s="15"/>
      <c r="BJ460" s="15"/>
      <c r="BK460" s="15"/>
      <c r="BL460" s="15"/>
      <c r="BM460" s="15"/>
      <c r="BN460" s="15"/>
      <c r="BO460" s="15"/>
      <c r="BP460" s="15"/>
      <c r="BQ460" s="15"/>
      <c r="BR460" s="15"/>
      <c r="BS460" s="15"/>
      <c r="BT460" s="15"/>
      <c r="BU460" s="15"/>
      <c r="BV460" s="15"/>
      <c r="BW460" s="15"/>
      <c r="BX460" s="15"/>
      <c r="BZ460" s="5"/>
      <c r="CA460" s="5"/>
      <c r="CB460" s="5"/>
      <c r="CC460" s="5"/>
      <c r="CD460" s="5"/>
      <c r="CF460" s="55"/>
      <c r="CG460" s="55"/>
      <c r="CH460" s="55"/>
      <c r="CI460" s="55"/>
      <c r="CJ460" s="55"/>
    </row>
    <row r="461" spans="1:88" x14ac:dyDescent="0.25">
      <c r="A461" s="174" t="str">
        <f t="shared" si="375"/>
        <v>NNNN</v>
      </c>
      <c r="B461" s="174" t="str">
        <f t="shared" si="376"/>
        <v>23FM</v>
      </c>
      <c r="C461" s="29" t="str">
        <f t="shared" si="377"/>
        <v>FM</v>
      </c>
      <c r="D461" s="29" t="str">
        <f t="shared" si="378"/>
        <v>N</v>
      </c>
      <c r="E461" s="29" t="str">
        <f t="shared" si="374"/>
        <v>N</v>
      </c>
      <c r="F461" s="175" t="s">
        <v>9</v>
      </c>
      <c r="G461" s="175" t="s">
        <v>6</v>
      </c>
      <c r="H461" s="175" t="s">
        <v>7</v>
      </c>
      <c r="I461" s="176">
        <v>23</v>
      </c>
      <c r="J461" s="175" t="s">
        <v>9</v>
      </c>
      <c r="K461" s="175" t="s">
        <v>5</v>
      </c>
      <c r="L461" s="176">
        <v>1</v>
      </c>
      <c r="M461" s="176">
        <v>0</v>
      </c>
      <c r="N461" s="176">
        <v>1</v>
      </c>
      <c r="O461" s="176">
        <v>1</v>
      </c>
      <c r="P461" s="176">
        <v>1</v>
      </c>
      <c r="Q461" s="1"/>
      <c r="R461"/>
      <c r="S461"/>
      <c r="T461"/>
      <c r="U461"/>
      <c r="V461"/>
      <c r="W461"/>
      <c r="X461" s="35"/>
      <c r="Y461" s="53"/>
      <c r="Z461" s="52"/>
      <c r="AA461" s="52"/>
      <c r="AB461" s="1"/>
      <c r="AC461" s="7"/>
      <c r="AD461" s="7"/>
      <c r="AE461" s="7"/>
      <c r="AF461" s="7"/>
      <c r="AG461" s="7"/>
      <c r="AI461" s="15"/>
      <c r="AJ461" s="15"/>
      <c r="AK461" s="15"/>
      <c r="AL461" s="15"/>
      <c r="AM461" s="15"/>
      <c r="AN461" s="15"/>
      <c r="AO461" s="15"/>
      <c r="AP461" s="15"/>
      <c r="AQ461" s="15"/>
      <c r="AR461" s="15"/>
      <c r="AS461" s="15"/>
      <c r="AT461" s="15"/>
      <c r="AU461" s="15"/>
      <c r="AV461" s="15"/>
      <c r="AW461" s="15"/>
      <c r="AX461" s="15"/>
      <c r="AY461" s="15"/>
      <c r="AZ461" s="15"/>
      <c r="BA461" s="15"/>
      <c r="BB461" s="15"/>
      <c r="BC461" s="15"/>
      <c r="BD461" s="15"/>
      <c r="BE461" s="15"/>
      <c r="BF461" s="15"/>
      <c r="BG461" s="15"/>
      <c r="BH461" s="15"/>
      <c r="BI461" s="15"/>
      <c r="BJ461" s="15"/>
      <c r="BK461" s="15"/>
      <c r="BL461" s="15"/>
      <c r="BM461" s="15"/>
      <c r="BN461" s="15"/>
      <c r="BO461" s="15"/>
      <c r="BP461" s="15"/>
      <c r="BQ461" s="15"/>
      <c r="BR461" s="15"/>
      <c r="BS461" s="15"/>
      <c r="BT461" s="15"/>
      <c r="BU461" s="15"/>
      <c r="BV461" s="15"/>
      <c r="BW461" s="15"/>
      <c r="BX461" s="15"/>
      <c r="BZ461" s="5"/>
      <c r="CA461" s="5"/>
      <c r="CB461" s="5"/>
      <c r="CC461" s="5"/>
      <c r="CD461" s="5"/>
      <c r="CF461" s="55"/>
      <c r="CG461" s="55"/>
      <c r="CH461" s="55"/>
      <c r="CI461" s="55"/>
      <c r="CJ461" s="55"/>
    </row>
    <row r="462" spans="1:88" x14ac:dyDescent="0.25">
      <c r="A462" s="174" t="str">
        <f t="shared" si="375"/>
        <v>NNNN</v>
      </c>
      <c r="B462" s="174" t="str">
        <f t="shared" si="376"/>
        <v>24FM</v>
      </c>
      <c r="C462" s="29" t="str">
        <f t="shared" si="377"/>
        <v>FM</v>
      </c>
      <c r="D462" s="29" t="str">
        <f t="shared" si="378"/>
        <v>N</v>
      </c>
      <c r="E462" s="29" t="str">
        <f t="shared" si="374"/>
        <v>N</v>
      </c>
      <c r="F462" s="175" t="s">
        <v>9</v>
      </c>
      <c r="G462" s="175" t="s">
        <v>6</v>
      </c>
      <c r="H462" s="175" t="s">
        <v>7</v>
      </c>
      <c r="I462" s="176">
        <v>24</v>
      </c>
      <c r="J462" s="175" t="s">
        <v>5</v>
      </c>
      <c r="K462" s="175" t="s">
        <v>5</v>
      </c>
      <c r="L462" s="176">
        <v>15760</v>
      </c>
      <c r="M462" s="176">
        <v>8478</v>
      </c>
      <c r="N462" s="176">
        <v>14459</v>
      </c>
      <c r="O462" s="176">
        <v>14259</v>
      </c>
      <c r="P462" s="176">
        <v>15512</v>
      </c>
      <c r="Q462" s="1"/>
      <c r="R462"/>
      <c r="S462"/>
      <c r="T462"/>
      <c r="U462"/>
      <c r="V462"/>
      <c r="W462"/>
      <c r="X462" s="35"/>
      <c r="Y462" s="53"/>
      <c r="Z462" s="52"/>
      <c r="AA462" s="52"/>
      <c r="AB462" s="1"/>
      <c r="AC462" s="7"/>
      <c r="AD462" s="7"/>
      <c r="AE462" s="7"/>
      <c r="AF462" s="7"/>
      <c r="AG462" s="7"/>
      <c r="AI462" s="15"/>
      <c r="AJ462" s="15"/>
      <c r="AK462" s="15"/>
      <c r="AL462" s="15"/>
      <c r="AM462" s="15"/>
      <c r="AN462" s="15"/>
      <c r="AO462" s="15"/>
      <c r="AP462" s="15"/>
      <c r="AQ462" s="15"/>
      <c r="AR462" s="15"/>
      <c r="AS462" s="15"/>
      <c r="AT462" s="15"/>
      <c r="AU462" s="15"/>
      <c r="AV462" s="15"/>
      <c r="AW462" s="15"/>
      <c r="AX462" s="15"/>
      <c r="AY462" s="15"/>
      <c r="AZ462" s="15"/>
      <c r="BA462" s="15"/>
      <c r="BB462" s="15"/>
      <c r="BC462" s="15"/>
      <c r="BD462" s="15"/>
      <c r="BE462" s="15"/>
      <c r="BF462" s="15"/>
      <c r="BG462" s="15"/>
      <c r="BH462" s="15"/>
      <c r="BI462" s="15"/>
      <c r="BJ462" s="15"/>
      <c r="BK462" s="15"/>
      <c r="BL462" s="15"/>
      <c r="BM462" s="15"/>
      <c r="BN462" s="15"/>
      <c r="BO462" s="15"/>
      <c r="BP462" s="15"/>
      <c r="BQ462" s="15"/>
      <c r="BR462" s="15"/>
      <c r="BS462" s="15"/>
      <c r="BT462" s="15"/>
      <c r="BU462" s="15"/>
      <c r="BV462" s="15"/>
      <c r="BW462" s="15"/>
      <c r="BX462" s="15"/>
      <c r="BZ462" s="5"/>
      <c r="CA462" s="5"/>
      <c r="CB462" s="5"/>
      <c r="CC462" s="5"/>
      <c r="CD462" s="5"/>
      <c r="CF462" s="55"/>
      <c r="CG462" s="55"/>
      <c r="CH462" s="55"/>
      <c r="CI462" s="55"/>
      <c r="CJ462" s="55"/>
    </row>
    <row r="463" spans="1:88" x14ac:dyDescent="0.25">
      <c r="A463" s="174" t="str">
        <f t="shared" si="375"/>
        <v>NNNN</v>
      </c>
      <c r="B463" s="174" t="str">
        <f t="shared" si="376"/>
        <v>24FM</v>
      </c>
      <c r="C463" s="29" t="str">
        <f t="shared" si="377"/>
        <v>FM</v>
      </c>
      <c r="D463" s="29" t="str">
        <f t="shared" si="378"/>
        <v>N</v>
      </c>
      <c r="E463" s="29" t="str">
        <f t="shared" si="374"/>
        <v>N</v>
      </c>
      <c r="F463" s="175" t="s">
        <v>9</v>
      </c>
      <c r="G463" s="175" t="s">
        <v>6</v>
      </c>
      <c r="H463" s="175" t="s">
        <v>7</v>
      </c>
      <c r="I463" s="176">
        <v>24</v>
      </c>
      <c r="J463" s="175" t="s">
        <v>9</v>
      </c>
      <c r="K463" s="175" t="s">
        <v>5</v>
      </c>
      <c r="L463" s="176">
        <v>2</v>
      </c>
      <c r="M463" s="176">
        <v>1</v>
      </c>
      <c r="N463" s="176">
        <v>1</v>
      </c>
      <c r="O463" s="176">
        <v>1</v>
      </c>
      <c r="P463" s="176">
        <v>2</v>
      </c>
      <c r="Q463" s="1"/>
      <c r="R463"/>
      <c r="S463"/>
      <c r="T463"/>
      <c r="U463"/>
      <c r="V463"/>
      <c r="W463"/>
      <c r="X463" s="35"/>
      <c r="Y463" s="53"/>
      <c r="Z463" s="52"/>
      <c r="AA463" s="52"/>
      <c r="AB463" s="1"/>
      <c r="AC463" s="7"/>
      <c r="AD463" s="7"/>
      <c r="AE463" s="7"/>
      <c r="AF463" s="7"/>
      <c r="AG463" s="7"/>
      <c r="AI463" s="15"/>
      <c r="AJ463" s="15"/>
      <c r="AK463" s="15"/>
      <c r="AL463" s="15"/>
      <c r="AM463" s="15"/>
      <c r="AN463" s="15"/>
      <c r="AO463" s="15"/>
      <c r="AP463" s="15"/>
      <c r="AQ463" s="15"/>
      <c r="AR463" s="15"/>
      <c r="AS463" s="15"/>
      <c r="AT463" s="15"/>
      <c r="AU463" s="15"/>
      <c r="AV463" s="15"/>
      <c r="AW463" s="15"/>
      <c r="AX463" s="15"/>
      <c r="AY463" s="15"/>
      <c r="AZ463" s="15"/>
      <c r="BA463" s="15"/>
      <c r="BB463" s="15"/>
      <c r="BC463" s="15"/>
      <c r="BD463" s="15"/>
      <c r="BE463" s="15"/>
      <c r="BF463" s="15"/>
      <c r="BG463" s="15"/>
      <c r="BH463" s="15"/>
      <c r="BI463" s="15"/>
      <c r="BJ463" s="15"/>
      <c r="BK463" s="15"/>
      <c r="BL463" s="15"/>
      <c r="BM463" s="15"/>
      <c r="BN463" s="15"/>
      <c r="BO463" s="15"/>
      <c r="BP463" s="15"/>
      <c r="BQ463" s="15"/>
      <c r="BR463" s="15"/>
      <c r="BS463" s="15"/>
      <c r="BT463" s="15"/>
      <c r="BU463" s="15"/>
      <c r="BV463" s="15"/>
      <c r="BW463" s="15"/>
      <c r="BX463" s="15"/>
      <c r="BZ463" s="5"/>
      <c r="CA463" s="5"/>
      <c r="CB463" s="5"/>
      <c r="CC463" s="5"/>
      <c r="CD463" s="5"/>
      <c r="CF463" s="55"/>
      <c r="CG463" s="55"/>
      <c r="CH463" s="55"/>
      <c r="CI463" s="55"/>
      <c r="CJ463" s="55"/>
    </row>
    <row r="464" spans="1:88" x14ac:dyDescent="0.25">
      <c r="A464" s="174" t="str">
        <f t="shared" si="375"/>
        <v>NNNN</v>
      </c>
      <c r="B464" s="174" t="str">
        <f t="shared" si="376"/>
        <v>25FM</v>
      </c>
      <c r="C464" s="29" t="str">
        <f t="shared" si="377"/>
        <v>FM</v>
      </c>
      <c r="D464" s="29" t="str">
        <f t="shared" si="378"/>
        <v>N</v>
      </c>
      <c r="E464" s="29" t="str">
        <f t="shared" si="374"/>
        <v>N</v>
      </c>
      <c r="F464" s="175" t="s">
        <v>9</v>
      </c>
      <c r="G464" s="175" t="s">
        <v>6</v>
      </c>
      <c r="H464" s="175" t="s">
        <v>7</v>
      </c>
      <c r="I464" s="176">
        <v>25</v>
      </c>
      <c r="J464" s="175" t="s">
        <v>5</v>
      </c>
      <c r="K464" s="175" t="s">
        <v>5</v>
      </c>
      <c r="L464" s="176">
        <v>16704</v>
      </c>
      <c r="M464" s="176">
        <v>9126</v>
      </c>
      <c r="N464" s="176">
        <v>15302</v>
      </c>
      <c r="O464" s="176">
        <v>15130</v>
      </c>
      <c r="P464" s="176">
        <v>16446</v>
      </c>
      <c r="Q464" s="1"/>
      <c r="R464"/>
      <c r="S464"/>
      <c r="T464"/>
      <c r="U464"/>
      <c r="V464"/>
      <c r="W464"/>
      <c r="X464" s="35"/>
      <c r="Y464" s="53"/>
      <c r="Z464" s="52"/>
      <c r="AA464" s="52"/>
      <c r="AB464" s="1"/>
      <c r="AC464" s="7"/>
      <c r="AD464" s="7"/>
      <c r="AE464" s="7"/>
      <c r="AF464" s="7"/>
      <c r="AG464" s="7"/>
      <c r="AI464" s="15"/>
      <c r="AJ464" s="15"/>
      <c r="AK464" s="15"/>
      <c r="AL464" s="15"/>
      <c r="AM464" s="15"/>
      <c r="AN464" s="15"/>
      <c r="AO464" s="15"/>
      <c r="AP464" s="15"/>
      <c r="AQ464" s="15"/>
      <c r="AR464" s="15"/>
      <c r="AS464" s="15"/>
      <c r="AT464" s="15"/>
      <c r="AU464" s="15"/>
      <c r="AV464" s="15"/>
      <c r="AW464" s="15"/>
      <c r="AX464" s="15"/>
      <c r="AY464" s="15"/>
      <c r="AZ464" s="15"/>
      <c r="BA464" s="15"/>
      <c r="BB464" s="15"/>
      <c r="BC464" s="15"/>
      <c r="BD464" s="15"/>
      <c r="BE464" s="15"/>
      <c r="BF464" s="15"/>
      <c r="BG464" s="15"/>
      <c r="BH464" s="15"/>
      <c r="BI464" s="15"/>
      <c r="BJ464" s="15"/>
      <c r="BK464" s="15"/>
      <c r="BL464" s="15"/>
      <c r="BM464" s="15"/>
      <c r="BN464" s="15"/>
      <c r="BO464" s="15"/>
      <c r="BP464" s="15"/>
      <c r="BQ464" s="15"/>
      <c r="BR464" s="15"/>
      <c r="BS464" s="15"/>
      <c r="BT464" s="15"/>
      <c r="BU464" s="15"/>
      <c r="BV464" s="15"/>
      <c r="BW464" s="15"/>
      <c r="BX464" s="15"/>
      <c r="BZ464" s="5"/>
      <c r="CA464" s="5"/>
      <c r="CB464" s="5"/>
      <c r="CC464" s="5"/>
      <c r="CD464" s="5"/>
      <c r="CF464" s="55"/>
      <c r="CG464" s="55"/>
      <c r="CH464" s="55"/>
      <c r="CI464" s="55"/>
      <c r="CJ464" s="55"/>
    </row>
    <row r="465" spans="1:88" x14ac:dyDescent="0.25">
      <c r="A465" s="174" t="str">
        <f t="shared" si="375"/>
        <v>NNNN</v>
      </c>
      <c r="B465" s="174" t="str">
        <f t="shared" si="376"/>
        <v>25FM</v>
      </c>
      <c r="C465" s="29" t="str">
        <f t="shared" si="377"/>
        <v>FM</v>
      </c>
      <c r="D465" s="29" t="str">
        <f t="shared" si="378"/>
        <v>N</v>
      </c>
      <c r="E465" s="29" t="str">
        <f t="shared" si="374"/>
        <v>N</v>
      </c>
      <c r="F465" s="175" t="s">
        <v>9</v>
      </c>
      <c r="G465" s="175" t="s">
        <v>6</v>
      </c>
      <c r="H465" s="175" t="s">
        <v>7</v>
      </c>
      <c r="I465" s="176">
        <v>25</v>
      </c>
      <c r="J465" s="175" t="s">
        <v>5</v>
      </c>
      <c r="K465" s="175" t="s">
        <v>9</v>
      </c>
      <c r="L465" s="176">
        <v>1</v>
      </c>
      <c r="M465" s="176">
        <v>0</v>
      </c>
      <c r="N465" s="176">
        <v>1</v>
      </c>
      <c r="O465" s="176">
        <v>1</v>
      </c>
      <c r="P465" s="176">
        <v>1</v>
      </c>
      <c r="Q465" s="1"/>
      <c r="R465"/>
      <c r="S465"/>
      <c r="T465"/>
      <c r="U465"/>
      <c r="V465"/>
      <c r="W465"/>
      <c r="X465" s="35"/>
      <c r="Y465" s="53"/>
      <c r="Z465" s="52"/>
      <c r="AA465" s="52"/>
      <c r="AB465" s="1"/>
      <c r="AC465" s="7"/>
      <c r="AD465" s="7"/>
      <c r="AE465" s="7"/>
      <c r="AF465" s="7"/>
      <c r="AG465" s="7"/>
      <c r="AI465" s="15"/>
      <c r="AJ465" s="15"/>
      <c r="AK465" s="15"/>
      <c r="AL465" s="15"/>
      <c r="AM465" s="15"/>
      <c r="AN465" s="15"/>
      <c r="AO465" s="15"/>
      <c r="AP465" s="15"/>
      <c r="AQ465" s="15"/>
      <c r="AR465" s="15"/>
      <c r="AS465" s="15"/>
      <c r="AT465" s="15"/>
      <c r="AU465" s="15"/>
      <c r="AV465" s="15"/>
      <c r="AW465" s="15"/>
      <c r="AX465" s="15"/>
      <c r="AY465" s="15"/>
      <c r="AZ465" s="15"/>
      <c r="BA465" s="15"/>
      <c r="BB465" s="15"/>
      <c r="BC465" s="15"/>
      <c r="BD465" s="15"/>
      <c r="BE465" s="15"/>
      <c r="BF465" s="15"/>
      <c r="BG465" s="15"/>
      <c r="BH465" s="15"/>
      <c r="BI465" s="15"/>
      <c r="BJ465" s="15"/>
      <c r="BK465" s="15"/>
      <c r="BL465" s="15"/>
      <c r="BM465" s="15"/>
      <c r="BN465" s="15"/>
      <c r="BO465" s="15"/>
      <c r="BP465" s="15"/>
      <c r="BQ465" s="15"/>
      <c r="BR465" s="15"/>
      <c r="BS465" s="15"/>
      <c r="BT465" s="15"/>
      <c r="BU465" s="15"/>
      <c r="BV465" s="15"/>
      <c r="BW465" s="15"/>
      <c r="BX465" s="15"/>
      <c r="BZ465" s="5"/>
      <c r="CA465" s="5"/>
      <c r="CB465" s="5"/>
      <c r="CC465" s="5"/>
      <c r="CD465" s="5"/>
      <c r="CF465" s="55"/>
      <c r="CG465" s="55"/>
      <c r="CH465" s="55"/>
      <c r="CI465" s="55"/>
      <c r="CJ465" s="55"/>
    </row>
    <row r="466" spans="1:88" x14ac:dyDescent="0.25">
      <c r="A466" s="174" t="str">
        <f t="shared" si="375"/>
        <v>NNNN</v>
      </c>
      <c r="B466" s="174" t="str">
        <f t="shared" si="376"/>
        <v>25FM</v>
      </c>
      <c r="C466" s="29" t="str">
        <f t="shared" si="377"/>
        <v>FM</v>
      </c>
      <c r="D466" s="29" t="str">
        <f t="shared" si="378"/>
        <v>N</v>
      </c>
      <c r="E466" s="29" t="str">
        <f t="shared" si="374"/>
        <v>N</v>
      </c>
      <c r="F466" s="175" t="s">
        <v>9</v>
      </c>
      <c r="G466" s="175" t="s">
        <v>6</v>
      </c>
      <c r="H466" s="175" t="s">
        <v>7</v>
      </c>
      <c r="I466" s="176">
        <v>25</v>
      </c>
      <c r="J466" s="175" t="s">
        <v>9</v>
      </c>
      <c r="K466" s="175" t="s">
        <v>5</v>
      </c>
      <c r="L466" s="176">
        <v>1</v>
      </c>
      <c r="M466" s="176">
        <v>0</v>
      </c>
      <c r="N466" s="176">
        <v>1</v>
      </c>
      <c r="O466" s="176">
        <v>1</v>
      </c>
      <c r="P466" s="176">
        <v>1</v>
      </c>
      <c r="Q466" s="1"/>
      <c r="R466"/>
      <c r="S466"/>
      <c r="T466"/>
      <c r="U466"/>
      <c r="V466"/>
      <c r="W466"/>
      <c r="X466" s="35"/>
      <c r="Y466" s="53"/>
      <c r="Z466" s="52"/>
      <c r="AA466" s="52"/>
      <c r="AB466" s="1"/>
      <c r="AC466" s="7"/>
      <c r="AD466" s="7"/>
      <c r="AE466" s="7"/>
      <c r="AF466" s="7"/>
      <c r="AG466" s="7"/>
      <c r="AI466" s="15"/>
      <c r="AJ466" s="15"/>
      <c r="AK466" s="15"/>
      <c r="AL466" s="15"/>
      <c r="AM466" s="15"/>
      <c r="AN466" s="15"/>
      <c r="AO466" s="15"/>
      <c r="AP466" s="15"/>
      <c r="AQ466" s="15"/>
      <c r="AR466" s="15"/>
      <c r="AS466" s="15"/>
      <c r="AT466" s="15"/>
      <c r="AU466" s="15"/>
      <c r="AV466" s="15"/>
      <c r="AW466" s="15"/>
      <c r="AX466" s="15"/>
      <c r="AY466" s="15"/>
      <c r="AZ466" s="15"/>
      <c r="BA466" s="15"/>
      <c r="BB466" s="15"/>
      <c r="BC466" s="15"/>
      <c r="BD466" s="15"/>
      <c r="BE466" s="15"/>
      <c r="BF466" s="15"/>
      <c r="BG466" s="15"/>
      <c r="BH466" s="15"/>
      <c r="BI466" s="15"/>
      <c r="BJ466" s="15"/>
      <c r="BK466" s="15"/>
      <c r="BL466" s="15"/>
      <c r="BM466" s="15"/>
      <c r="BN466" s="15"/>
      <c r="BO466" s="15"/>
      <c r="BP466" s="15"/>
      <c r="BQ466" s="15"/>
      <c r="BR466" s="15"/>
      <c r="BS466" s="15"/>
      <c r="BT466" s="15"/>
      <c r="BU466" s="15"/>
      <c r="BV466" s="15"/>
      <c r="BW466" s="15"/>
      <c r="BX466" s="15"/>
      <c r="BZ466" s="5"/>
      <c r="CA466" s="5"/>
      <c r="CB466" s="5"/>
      <c r="CC466" s="5"/>
      <c r="CD466" s="5"/>
      <c r="CF466" s="55"/>
      <c r="CG466" s="55"/>
      <c r="CH466" s="55"/>
      <c r="CI466" s="55"/>
      <c r="CJ466" s="55"/>
    </row>
    <row r="467" spans="1:88" x14ac:dyDescent="0.25">
      <c r="A467" s="174" t="str">
        <f t="shared" si="375"/>
        <v>NNNN</v>
      </c>
      <c r="B467" s="174" t="str">
        <f t="shared" si="376"/>
        <v>26FM</v>
      </c>
      <c r="C467" s="29" t="str">
        <f t="shared" si="377"/>
        <v>FM</v>
      </c>
      <c r="D467" s="29" t="str">
        <f t="shared" si="378"/>
        <v>N</v>
      </c>
      <c r="E467" s="29" t="str">
        <f t="shared" si="374"/>
        <v>N</v>
      </c>
      <c r="F467" s="175" t="s">
        <v>9</v>
      </c>
      <c r="G467" s="175" t="s">
        <v>6</v>
      </c>
      <c r="H467" s="175" t="s">
        <v>7</v>
      </c>
      <c r="I467" s="176">
        <v>26</v>
      </c>
      <c r="J467" s="175" t="s">
        <v>5</v>
      </c>
      <c r="K467" s="175" t="s">
        <v>5</v>
      </c>
      <c r="L467" s="176">
        <v>16712</v>
      </c>
      <c r="M467" s="176">
        <v>9082</v>
      </c>
      <c r="N467" s="176">
        <v>15275</v>
      </c>
      <c r="O467" s="176">
        <v>15065</v>
      </c>
      <c r="P467" s="176">
        <v>16432</v>
      </c>
      <c r="Q467" s="1"/>
      <c r="R467"/>
      <c r="S467"/>
      <c r="T467"/>
      <c r="U467"/>
      <c r="V467"/>
      <c r="W467"/>
      <c r="X467" s="35"/>
      <c r="Y467" s="53"/>
      <c r="Z467" s="52"/>
      <c r="AA467" s="52"/>
      <c r="AB467" s="1"/>
      <c r="AC467" s="7"/>
      <c r="AD467" s="7"/>
      <c r="AE467" s="7"/>
      <c r="AF467" s="7"/>
      <c r="AG467" s="7"/>
      <c r="AI467" s="15"/>
      <c r="AJ467" s="15"/>
      <c r="AK467" s="15"/>
      <c r="AL467" s="15"/>
      <c r="AM467" s="15"/>
      <c r="AN467" s="15"/>
      <c r="AO467" s="15"/>
      <c r="AP467" s="15"/>
      <c r="AQ467" s="15"/>
      <c r="AR467" s="15"/>
      <c r="AS467" s="15"/>
      <c r="AT467" s="15"/>
      <c r="AU467" s="15"/>
      <c r="AV467" s="15"/>
      <c r="AW467" s="15"/>
      <c r="AX467" s="15"/>
      <c r="AY467" s="15"/>
      <c r="AZ467" s="15"/>
      <c r="BA467" s="15"/>
      <c r="BB467" s="15"/>
      <c r="BC467" s="15"/>
      <c r="BD467" s="15"/>
      <c r="BE467" s="15"/>
      <c r="BF467" s="15"/>
      <c r="BG467" s="15"/>
      <c r="BH467" s="15"/>
      <c r="BI467" s="15"/>
      <c r="BJ467" s="15"/>
      <c r="BK467" s="15"/>
      <c r="BL467" s="15"/>
      <c r="BM467" s="15"/>
      <c r="BN467" s="15"/>
      <c r="BO467" s="15"/>
      <c r="BP467" s="15"/>
      <c r="BQ467" s="15"/>
      <c r="BR467" s="15"/>
      <c r="BS467" s="15"/>
      <c r="BT467" s="15"/>
      <c r="BU467" s="15"/>
      <c r="BV467" s="15"/>
      <c r="BW467" s="15"/>
      <c r="BX467" s="15"/>
      <c r="BZ467" s="5"/>
      <c r="CA467" s="5"/>
      <c r="CB467" s="5"/>
      <c r="CC467" s="5"/>
      <c r="CD467" s="5"/>
      <c r="CF467" s="55"/>
      <c r="CG467" s="55"/>
      <c r="CH467" s="55"/>
      <c r="CI467" s="55"/>
      <c r="CJ467" s="55"/>
    </row>
    <row r="468" spans="1:88" x14ac:dyDescent="0.25">
      <c r="A468" s="174" t="str">
        <f t="shared" si="375"/>
        <v>NNNN</v>
      </c>
      <c r="B468" s="174" t="str">
        <f t="shared" si="376"/>
        <v>26FM</v>
      </c>
      <c r="C468" s="29" t="str">
        <f t="shared" si="377"/>
        <v>FM</v>
      </c>
      <c r="D468" s="29" t="str">
        <f t="shared" si="378"/>
        <v>N</v>
      </c>
      <c r="E468" s="29" t="str">
        <f t="shared" si="374"/>
        <v>N</v>
      </c>
      <c r="F468" s="175" t="s">
        <v>9</v>
      </c>
      <c r="G468" s="175" t="s">
        <v>6</v>
      </c>
      <c r="H468" s="175" t="s">
        <v>7</v>
      </c>
      <c r="I468" s="176">
        <v>26</v>
      </c>
      <c r="J468" s="175" t="s">
        <v>5</v>
      </c>
      <c r="K468" s="175" t="s">
        <v>9</v>
      </c>
      <c r="L468" s="176">
        <v>1</v>
      </c>
      <c r="M468" s="176">
        <v>1</v>
      </c>
      <c r="N468" s="176">
        <v>1</v>
      </c>
      <c r="O468" s="176">
        <v>1</v>
      </c>
      <c r="P468" s="176">
        <v>1</v>
      </c>
      <c r="Q468" s="1"/>
      <c r="R468"/>
      <c r="S468"/>
      <c r="T468"/>
      <c r="U468"/>
      <c r="V468"/>
      <c r="W468"/>
      <c r="X468" s="35"/>
      <c r="Y468" s="53"/>
      <c r="Z468" s="52"/>
      <c r="AA468" s="52"/>
      <c r="AB468" s="1"/>
      <c r="AC468" s="7"/>
      <c r="AD468" s="7"/>
      <c r="AE468" s="7"/>
      <c r="AF468" s="7"/>
      <c r="AG468" s="7"/>
      <c r="AI468" s="15"/>
      <c r="AJ468" s="15"/>
      <c r="AK468" s="15"/>
      <c r="AL468" s="15"/>
      <c r="AM468" s="15"/>
      <c r="AN468" s="15"/>
      <c r="AO468" s="15"/>
      <c r="AP468" s="15"/>
      <c r="AQ468" s="15"/>
      <c r="AR468" s="15"/>
      <c r="AS468" s="15"/>
      <c r="AT468" s="15"/>
      <c r="AU468" s="15"/>
      <c r="AV468" s="15"/>
      <c r="AW468" s="15"/>
      <c r="AX468" s="15"/>
      <c r="AY468" s="15"/>
      <c r="AZ468" s="15"/>
      <c r="BA468" s="15"/>
      <c r="BB468" s="15"/>
      <c r="BC468" s="15"/>
      <c r="BD468" s="15"/>
      <c r="BE468" s="15"/>
      <c r="BF468" s="15"/>
      <c r="BG468" s="15"/>
      <c r="BH468" s="15"/>
      <c r="BI468" s="15"/>
      <c r="BJ468" s="15"/>
      <c r="BK468" s="15"/>
      <c r="BL468" s="15"/>
      <c r="BM468" s="15"/>
      <c r="BN468" s="15"/>
      <c r="BO468" s="15"/>
      <c r="BP468" s="15"/>
      <c r="BQ468" s="15"/>
      <c r="BR468" s="15"/>
      <c r="BS468" s="15"/>
      <c r="BT468" s="15"/>
      <c r="BU468" s="15"/>
      <c r="BV468" s="15"/>
      <c r="BW468" s="15"/>
      <c r="BX468" s="15"/>
      <c r="BZ468" s="5"/>
      <c r="CA468" s="5"/>
      <c r="CB468" s="5"/>
      <c r="CC468" s="5"/>
      <c r="CD468" s="5"/>
      <c r="CF468" s="55"/>
      <c r="CG468" s="55"/>
      <c r="CH468" s="55"/>
      <c r="CI468" s="55"/>
      <c r="CJ468" s="55"/>
    </row>
    <row r="469" spans="1:88" x14ac:dyDescent="0.25">
      <c r="A469" s="174" t="str">
        <f t="shared" si="375"/>
        <v>NNNN</v>
      </c>
      <c r="B469" s="174" t="str">
        <f t="shared" si="376"/>
        <v>26FM</v>
      </c>
      <c r="C469" s="29" t="str">
        <f t="shared" si="377"/>
        <v>FM</v>
      </c>
      <c r="D469" s="29" t="str">
        <f t="shared" si="378"/>
        <v>N</v>
      </c>
      <c r="E469" s="29" t="str">
        <f t="shared" si="374"/>
        <v>N</v>
      </c>
      <c r="F469" s="175" t="s">
        <v>9</v>
      </c>
      <c r="G469" s="175" t="s">
        <v>6</v>
      </c>
      <c r="H469" s="175" t="s">
        <v>7</v>
      </c>
      <c r="I469" s="176">
        <v>26</v>
      </c>
      <c r="J469" s="175" t="s">
        <v>9</v>
      </c>
      <c r="K469" s="175" t="s">
        <v>5</v>
      </c>
      <c r="L469" s="176">
        <v>4</v>
      </c>
      <c r="M469" s="176">
        <v>0</v>
      </c>
      <c r="N469" s="176">
        <v>3</v>
      </c>
      <c r="O469" s="176">
        <v>3</v>
      </c>
      <c r="P469" s="176">
        <v>4</v>
      </c>
      <c r="Q469" s="1"/>
      <c r="R469"/>
      <c r="S469"/>
      <c r="T469"/>
      <c r="U469"/>
      <c r="V469"/>
      <c r="W469"/>
      <c r="X469" s="35"/>
      <c r="Y469" s="53"/>
      <c r="Z469" s="52"/>
      <c r="AA469" s="52"/>
      <c r="AB469" s="1"/>
      <c r="AC469" s="7"/>
      <c r="AD469" s="7"/>
      <c r="AE469" s="7"/>
      <c r="AF469" s="7"/>
      <c r="AG469" s="7"/>
      <c r="AI469" s="15"/>
      <c r="AJ469" s="15"/>
      <c r="AK469" s="15"/>
      <c r="AL469" s="15"/>
      <c r="AM469" s="15"/>
      <c r="AN469" s="15"/>
      <c r="AO469" s="15"/>
      <c r="AP469" s="15"/>
      <c r="AQ469" s="15"/>
      <c r="AR469" s="15"/>
      <c r="AS469" s="15"/>
      <c r="AT469" s="15"/>
      <c r="AU469" s="15"/>
      <c r="AV469" s="15"/>
      <c r="AW469" s="15"/>
      <c r="AX469" s="15"/>
      <c r="AY469" s="15"/>
      <c r="AZ469" s="15"/>
      <c r="BA469" s="15"/>
      <c r="BB469" s="15"/>
      <c r="BC469" s="15"/>
      <c r="BD469" s="15"/>
      <c r="BE469" s="15"/>
      <c r="BF469" s="15"/>
      <c r="BG469" s="15"/>
      <c r="BH469" s="15"/>
      <c r="BI469" s="15"/>
      <c r="BJ469" s="15"/>
      <c r="BK469" s="15"/>
      <c r="BL469" s="15"/>
      <c r="BM469" s="15"/>
      <c r="BN469" s="15"/>
      <c r="BO469" s="15"/>
      <c r="BP469" s="15"/>
      <c r="BQ469" s="15"/>
      <c r="BR469" s="15"/>
      <c r="BS469" s="15"/>
      <c r="BT469" s="15"/>
      <c r="BU469" s="15"/>
      <c r="BV469" s="15"/>
      <c r="BW469" s="15"/>
      <c r="BX469" s="15"/>
      <c r="BZ469" s="5"/>
      <c r="CA469" s="5"/>
      <c r="CB469" s="5"/>
      <c r="CC469" s="5"/>
      <c r="CD469" s="5"/>
      <c r="CF469" s="55"/>
      <c r="CG469" s="55"/>
      <c r="CH469" s="55"/>
      <c r="CI469" s="55"/>
      <c r="CJ469" s="55"/>
    </row>
    <row r="470" spans="1:88" x14ac:dyDescent="0.25">
      <c r="A470" s="174" t="str">
        <f t="shared" si="375"/>
        <v>NNNN</v>
      </c>
      <c r="B470" s="174" t="str">
        <f t="shared" si="376"/>
        <v>27FM</v>
      </c>
      <c r="C470" s="29" t="str">
        <f t="shared" si="377"/>
        <v>FM</v>
      </c>
      <c r="D470" s="29" t="str">
        <f t="shared" si="378"/>
        <v>N</v>
      </c>
      <c r="E470" s="29" t="str">
        <f t="shared" si="374"/>
        <v>N</v>
      </c>
      <c r="F470" s="175" t="s">
        <v>9</v>
      </c>
      <c r="G470" s="175" t="s">
        <v>6</v>
      </c>
      <c r="H470" s="175" t="s">
        <v>7</v>
      </c>
      <c r="I470" s="176">
        <v>27</v>
      </c>
      <c r="J470" s="175" t="s">
        <v>5</v>
      </c>
      <c r="K470" s="175" t="s">
        <v>5</v>
      </c>
      <c r="L470" s="176">
        <v>17162</v>
      </c>
      <c r="M470" s="176">
        <v>9484</v>
      </c>
      <c r="N470" s="176">
        <v>15677</v>
      </c>
      <c r="O470" s="176">
        <v>15466</v>
      </c>
      <c r="P470" s="176">
        <v>16844</v>
      </c>
      <c r="Q470" s="1"/>
      <c r="R470"/>
      <c r="S470"/>
      <c r="T470"/>
      <c r="U470"/>
      <c r="V470"/>
      <c r="W470"/>
      <c r="X470" s="35"/>
      <c r="Y470" s="53"/>
      <c r="Z470" s="52"/>
      <c r="AA470" s="52"/>
      <c r="AB470" s="1"/>
      <c r="AC470" s="7"/>
      <c r="AD470" s="7"/>
      <c r="AE470" s="7"/>
      <c r="AF470" s="7"/>
      <c r="AG470" s="7"/>
      <c r="AI470" s="15"/>
      <c r="AJ470" s="15"/>
      <c r="AK470" s="15"/>
      <c r="AL470" s="15"/>
      <c r="AM470" s="15"/>
      <c r="AN470" s="15"/>
      <c r="AO470" s="15"/>
      <c r="AP470" s="15"/>
      <c r="AQ470" s="15"/>
      <c r="AR470" s="15"/>
      <c r="AS470" s="15"/>
      <c r="AT470" s="15"/>
      <c r="AU470" s="15"/>
      <c r="AV470" s="15"/>
      <c r="AW470" s="15"/>
      <c r="AX470" s="15"/>
      <c r="AY470" s="15"/>
      <c r="AZ470" s="15"/>
      <c r="BA470" s="15"/>
      <c r="BB470" s="15"/>
      <c r="BC470" s="15"/>
      <c r="BD470" s="15"/>
      <c r="BE470" s="15"/>
      <c r="BF470" s="15"/>
      <c r="BG470" s="15"/>
      <c r="BH470" s="15"/>
      <c r="BI470" s="15"/>
      <c r="BJ470" s="15"/>
      <c r="BK470" s="15"/>
      <c r="BL470" s="15"/>
      <c r="BM470" s="15"/>
      <c r="BN470" s="15"/>
      <c r="BO470" s="15"/>
      <c r="BP470" s="15"/>
      <c r="BQ470" s="15"/>
      <c r="BR470" s="15"/>
      <c r="BS470" s="15"/>
      <c r="BT470" s="15"/>
      <c r="BU470" s="15"/>
      <c r="BV470" s="15"/>
      <c r="BW470" s="15"/>
      <c r="BX470" s="15"/>
      <c r="BZ470" s="5"/>
      <c r="CA470" s="5"/>
      <c r="CB470" s="5"/>
      <c r="CC470" s="5"/>
      <c r="CD470" s="5"/>
      <c r="CF470" s="55"/>
      <c r="CG470" s="55"/>
      <c r="CH470" s="55"/>
      <c r="CI470" s="55"/>
      <c r="CJ470" s="55"/>
    </row>
    <row r="471" spans="1:88" x14ac:dyDescent="0.25">
      <c r="A471" s="174" t="str">
        <f t="shared" si="375"/>
        <v>NNNN</v>
      </c>
      <c r="B471" s="174" t="str">
        <f t="shared" si="376"/>
        <v>27FM</v>
      </c>
      <c r="C471" s="29" t="str">
        <f t="shared" si="377"/>
        <v>FM</v>
      </c>
      <c r="D471" s="29" t="str">
        <f t="shared" si="378"/>
        <v>N</v>
      </c>
      <c r="E471" s="29" t="str">
        <f t="shared" si="374"/>
        <v>N</v>
      </c>
      <c r="F471" s="175" t="s">
        <v>9</v>
      </c>
      <c r="G471" s="175" t="s">
        <v>6</v>
      </c>
      <c r="H471" s="175" t="s">
        <v>7</v>
      </c>
      <c r="I471" s="176">
        <v>27</v>
      </c>
      <c r="J471" s="175" t="s">
        <v>5</v>
      </c>
      <c r="K471" s="175" t="s">
        <v>9</v>
      </c>
      <c r="L471" s="176">
        <v>1</v>
      </c>
      <c r="M471" s="176">
        <v>0</v>
      </c>
      <c r="N471" s="176">
        <v>1</v>
      </c>
      <c r="O471" s="176">
        <v>1</v>
      </c>
      <c r="P471" s="176">
        <v>1</v>
      </c>
      <c r="Q471" s="1"/>
      <c r="R471"/>
      <c r="S471"/>
      <c r="T471"/>
      <c r="U471"/>
      <c r="V471"/>
      <c r="W471"/>
      <c r="X471" s="35"/>
      <c r="Y471" s="53"/>
      <c r="Z471" s="52"/>
      <c r="AA471" s="52"/>
      <c r="AB471" s="1"/>
      <c r="AC471" s="7"/>
      <c r="AD471" s="7"/>
      <c r="AE471" s="7"/>
      <c r="AF471" s="7"/>
      <c r="AG471" s="7"/>
      <c r="AI471" s="15"/>
      <c r="AJ471" s="15"/>
      <c r="AK471" s="15"/>
      <c r="AL471" s="15"/>
      <c r="AM471" s="15"/>
      <c r="AN471" s="15"/>
      <c r="AO471" s="15"/>
      <c r="AP471" s="15"/>
      <c r="AQ471" s="15"/>
      <c r="AR471" s="15"/>
      <c r="AS471" s="15"/>
      <c r="AT471" s="15"/>
      <c r="AU471" s="15"/>
      <c r="AV471" s="15"/>
      <c r="AW471" s="15"/>
      <c r="AX471" s="15"/>
      <c r="AY471" s="15"/>
      <c r="AZ471" s="15"/>
      <c r="BA471" s="15"/>
      <c r="BB471" s="15"/>
      <c r="BC471" s="15"/>
      <c r="BD471" s="15"/>
      <c r="BE471" s="15"/>
      <c r="BF471" s="15"/>
      <c r="BG471" s="15"/>
      <c r="BH471" s="15"/>
      <c r="BI471" s="15"/>
      <c r="BJ471" s="15"/>
      <c r="BK471" s="15"/>
      <c r="BL471" s="15"/>
      <c r="BM471" s="15"/>
      <c r="BN471" s="15"/>
      <c r="BO471" s="15"/>
      <c r="BP471" s="15"/>
      <c r="BQ471" s="15"/>
      <c r="BR471" s="15"/>
      <c r="BS471" s="15"/>
      <c r="BT471" s="15"/>
      <c r="BU471" s="15"/>
      <c r="BV471" s="15"/>
      <c r="BW471" s="15"/>
      <c r="BX471" s="15"/>
      <c r="BZ471" s="5"/>
      <c r="CA471" s="5"/>
      <c r="CB471" s="5"/>
      <c r="CC471" s="5"/>
      <c r="CD471" s="5"/>
      <c r="CF471" s="55"/>
      <c r="CG471" s="55"/>
      <c r="CH471" s="55"/>
      <c r="CI471" s="55"/>
      <c r="CJ471" s="55"/>
    </row>
    <row r="472" spans="1:88" x14ac:dyDescent="0.25">
      <c r="A472" s="174" t="str">
        <f t="shared" si="375"/>
        <v>NNNN</v>
      </c>
      <c r="B472" s="174" t="str">
        <f t="shared" si="376"/>
        <v>27FM</v>
      </c>
      <c r="C472" s="29" t="str">
        <f t="shared" si="377"/>
        <v>FM</v>
      </c>
      <c r="D472" s="29" t="str">
        <f t="shared" si="378"/>
        <v>N</v>
      </c>
      <c r="E472" s="29" t="str">
        <f t="shared" si="374"/>
        <v>N</v>
      </c>
      <c r="F472" s="175" t="s">
        <v>9</v>
      </c>
      <c r="G472" s="175" t="s">
        <v>6</v>
      </c>
      <c r="H472" s="175" t="s">
        <v>7</v>
      </c>
      <c r="I472" s="176">
        <v>27</v>
      </c>
      <c r="J472" s="175" t="s">
        <v>9</v>
      </c>
      <c r="K472" s="175" t="s">
        <v>5</v>
      </c>
      <c r="L472" s="176">
        <v>3</v>
      </c>
      <c r="M472" s="176">
        <v>2</v>
      </c>
      <c r="N472" s="176">
        <v>3</v>
      </c>
      <c r="O472" s="176">
        <v>3</v>
      </c>
      <c r="P472" s="176">
        <v>3</v>
      </c>
      <c r="Q472" s="1"/>
      <c r="R472"/>
      <c r="S472"/>
      <c r="T472"/>
      <c r="U472"/>
      <c r="V472"/>
      <c r="W472"/>
      <c r="X472" s="35"/>
      <c r="Y472" s="53"/>
      <c r="Z472" s="52"/>
      <c r="AA472" s="52"/>
      <c r="AB472" s="1"/>
      <c r="AC472" s="7"/>
      <c r="AD472" s="7"/>
      <c r="AE472" s="7"/>
      <c r="AF472" s="7"/>
      <c r="AG472" s="7"/>
      <c r="AI472" s="15"/>
      <c r="AJ472" s="15"/>
      <c r="AK472" s="15"/>
      <c r="AL472" s="15"/>
      <c r="AM472" s="15"/>
      <c r="AN472" s="15"/>
      <c r="AO472" s="15"/>
      <c r="AP472" s="15"/>
      <c r="AQ472" s="15"/>
      <c r="AR472" s="15"/>
      <c r="AS472" s="15"/>
      <c r="AT472" s="15"/>
      <c r="AU472" s="15"/>
      <c r="AV472" s="15"/>
      <c r="AW472" s="15"/>
      <c r="AX472" s="15"/>
      <c r="AY472" s="15"/>
      <c r="AZ472" s="15"/>
      <c r="BA472" s="15"/>
      <c r="BB472" s="15"/>
      <c r="BC472" s="15"/>
      <c r="BD472" s="15"/>
      <c r="BE472" s="15"/>
      <c r="BF472" s="15"/>
      <c r="BG472" s="15"/>
      <c r="BH472" s="15"/>
      <c r="BI472" s="15"/>
      <c r="BJ472" s="15"/>
      <c r="BK472" s="15"/>
      <c r="BL472" s="15"/>
      <c r="BM472" s="15"/>
      <c r="BN472" s="15"/>
      <c r="BO472" s="15"/>
      <c r="BP472" s="15"/>
      <c r="BQ472" s="15"/>
      <c r="BR472" s="15"/>
      <c r="BS472" s="15"/>
      <c r="BT472" s="15"/>
      <c r="BU472" s="15"/>
      <c r="BV472" s="15"/>
      <c r="BW472" s="15"/>
      <c r="BX472" s="15"/>
      <c r="BZ472" s="5"/>
      <c r="CA472" s="5"/>
      <c r="CB472" s="5"/>
      <c r="CC472" s="5"/>
      <c r="CD472" s="5"/>
      <c r="CF472" s="55"/>
      <c r="CG472" s="55"/>
      <c r="CH472" s="55"/>
      <c r="CI472" s="55"/>
      <c r="CJ472" s="55"/>
    </row>
    <row r="473" spans="1:88" x14ac:dyDescent="0.25">
      <c r="A473" s="174" t="str">
        <f t="shared" si="375"/>
        <v>NNNN</v>
      </c>
      <c r="B473" s="174" t="str">
        <f t="shared" si="376"/>
        <v>28FM</v>
      </c>
      <c r="C473" s="29" t="str">
        <f t="shared" si="377"/>
        <v>FM</v>
      </c>
      <c r="D473" s="29" t="str">
        <f t="shared" si="378"/>
        <v>N</v>
      </c>
      <c r="E473" s="29" t="str">
        <f t="shared" si="374"/>
        <v>N</v>
      </c>
      <c r="F473" s="175" t="s">
        <v>9</v>
      </c>
      <c r="G473" s="175" t="s">
        <v>6</v>
      </c>
      <c r="H473" s="175" t="s">
        <v>7</v>
      </c>
      <c r="I473" s="176">
        <v>28</v>
      </c>
      <c r="J473" s="175" t="s">
        <v>5</v>
      </c>
      <c r="K473" s="175" t="s">
        <v>5</v>
      </c>
      <c r="L473" s="176">
        <v>16815</v>
      </c>
      <c r="M473" s="176">
        <v>9270</v>
      </c>
      <c r="N473" s="176">
        <v>15332</v>
      </c>
      <c r="O473" s="176">
        <v>15103</v>
      </c>
      <c r="P473" s="176">
        <v>16535</v>
      </c>
      <c r="Q473" s="1"/>
      <c r="R473"/>
      <c r="S473"/>
      <c r="T473"/>
      <c r="U473"/>
      <c r="V473"/>
      <c r="W473"/>
      <c r="X473" s="35"/>
      <c r="Y473" s="53"/>
      <c r="Z473" s="52"/>
      <c r="AA473" s="52"/>
      <c r="AB473" s="1"/>
      <c r="AC473" s="7"/>
      <c r="AD473" s="7"/>
      <c r="AE473" s="7"/>
      <c r="AF473" s="7"/>
      <c r="AG473" s="7"/>
      <c r="AI473" s="15"/>
      <c r="AJ473" s="15"/>
      <c r="AK473" s="15"/>
      <c r="AL473" s="15"/>
      <c r="AM473" s="15"/>
      <c r="AN473" s="15"/>
      <c r="AO473" s="15"/>
      <c r="AP473" s="15"/>
      <c r="AQ473" s="15"/>
      <c r="AR473" s="15"/>
      <c r="AS473" s="15"/>
      <c r="AT473" s="15"/>
      <c r="AU473" s="15"/>
      <c r="AV473" s="15"/>
      <c r="AW473" s="15"/>
      <c r="AX473" s="15"/>
      <c r="AY473" s="15"/>
      <c r="AZ473" s="15"/>
      <c r="BA473" s="15"/>
      <c r="BB473" s="15"/>
      <c r="BC473" s="15"/>
      <c r="BD473" s="15"/>
      <c r="BE473" s="15"/>
      <c r="BF473" s="15"/>
      <c r="BG473" s="15"/>
      <c r="BH473" s="15"/>
      <c r="BI473" s="15"/>
      <c r="BJ473" s="15"/>
      <c r="BK473" s="15"/>
      <c r="BL473" s="15"/>
      <c r="BM473" s="15"/>
      <c r="BN473" s="15"/>
      <c r="BO473" s="15"/>
      <c r="BP473" s="15"/>
      <c r="BQ473" s="15"/>
      <c r="BR473" s="15"/>
      <c r="BS473" s="15"/>
      <c r="BT473" s="15"/>
      <c r="BU473" s="15"/>
      <c r="BV473" s="15"/>
      <c r="BW473" s="15"/>
      <c r="BX473" s="15"/>
      <c r="BZ473" s="5"/>
      <c r="CA473" s="5"/>
      <c r="CB473" s="5"/>
      <c r="CC473" s="5"/>
      <c r="CD473" s="5"/>
      <c r="CF473" s="55"/>
      <c r="CG473" s="55"/>
      <c r="CH473" s="55"/>
      <c r="CI473" s="55"/>
      <c r="CJ473" s="55"/>
    </row>
    <row r="474" spans="1:88" x14ac:dyDescent="0.25">
      <c r="A474" s="174" t="str">
        <f t="shared" si="375"/>
        <v>NNNN</v>
      </c>
      <c r="B474" s="174" t="str">
        <f t="shared" si="376"/>
        <v>28FM</v>
      </c>
      <c r="C474" s="29" t="str">
        <f t="shared" si="377"/>
        <v>FM</v>
      </c>
      <c r="D474" s="29" t="str">
        <f t="shared" si="378"/>
        <v>N</v>
      </c>
      <c r="E474" s="29" t="str">
        <f t="shared" si="374"/>
        <v>N</v>
      </c>
      <c r="F474" s="175" t="s">
        <v>9</v>
      </c>
      <c r="G474" s="175" t="s">
        <v>6</v>
      </c>
      <c r="H474" s="175" t="s">
        <v>7</v>
      </c>
      <c r="I474" s="176">
        <v>28</v>
      </c>
      <c r="J474" s="175" t="s">
        <v>5</v>
      </c>
      <c r="K474" s="175" t="s">
        <v>9</v>
      </c>
      <c r="L474" s="176">
        <v>2</v>
      </c>
      <c r="M474" s="176">
        <v>1</v>
      </c>
      <c r="N474" s="176">
        <v>1</v>
      </c>
      <c r="O474" s="176">
        <v>1</v>
      </c>
      <c r="P474" s="176">
        <v>2</v>
      </c>
      <c r="Q474" s="1"/>
      <c r="R474"/>
      <c r="S474"/>
      <c r="T474"/>
      <c r="U474"/>
      <c r="V474"/>
      <c r="W474"/>
      <c r="X474" s="35"/>
      <c r="Y474" s="53"/>
      <c r="Z474" s="52"/>
      <c r="AA474" s="52"/>
      <c r="AB474" s="1"/>
      <c r="AC474" s="7"/>
      <c r="AD474" s="7"/>
      <c r="AE474" s="7"/>
      <c r="AF474" s="7"/>
      <c r="AG474" s="7"/>
      <c r="AI474" s="15"/>
      <c r="AJ474" s="15"/>
      <c r="AK474" s="15"/>
      <c r="AL474" s="15"/>
      <c r="AM474" s="15"/>
      <c r="AN474" s="15"/>
      <c r="AO474" s="15"/>
      <c r="AP474" s="15"/>
      <c r="AQ474" s="15"/>
      <c r="AR474" s="15"/>
      <c r="AS474" s="15"/>
      <c r="AT474" s="15"/>
      <c r="AU474" s="15"/>
      <c r="AV474" s="15"/>
      <c r="AW474" s="15"/>
      <c r="AX474" s="15"/>
      <c r="AY474" s="15"/>
      <c r="AZ474" s="15"/>
      <c r="BA474" s="15"/>
      <c r="BB474" s="15"/>
      <c r="BC474" s="15"/>
      <c r="BD474" s="15"/>
      <c r="BE474" s="15"/>
      <c r="BF474" s="15"/>
      <c r="BG474" s="15"/>
      <c r="BH474" s="15"/>
      <c r="BI474" s="15"/>
      <c r="BJ474" s="15"/>
      <c r="BK474" s="15"/>
      <c r="BL474" s="15"/>
      <c r="BM474" s="15"/>
      <c r="BN474" s="15"/>
      <c r="BO474" s="15"/>
      <c r="BP474" s="15"/>
      <c r="BQ474" s="15"/>
      <c r="BR474" s="15"/>
      <c r="BS474" s="15"/>
      <c r="BT474" s="15"/>
      <c r="BU474" s="15"/>
      <c r="BV474" s="15"/>
      <c r="BW474" s="15"/>
      <c r="BX474" s="15"/>
      <c r="BZ474" s="5"/>
      <c r="CA474" s="5"/>
      <c r="CB474" s="5"/>
      <c r="CC474" s="5"/>
      <c r="CD474" s="5"/>
      <c r="CF474" s="55"/>
      <c r="CG474" s="55"/>
      <c r="CH474" s="55"/>
      <c r="CI474" s="55"/>
      <c r="CJ474" s="55"/>
    </row>
    <row r="475" spans="1:88" x14ac:dyDescent="0.25">
      <c r="A475" s="174" t="str">
        <f t="shared" si="375"/>
        <v>NNNN</v>
      </c>
      <c r="B475" s="174" t="str">
        <f t="shared" si="376"/>
        <v>28FM</v>
      </c>
      <c r="C475" s="29" t="str">
        <f t="shared" si="377"/>
        <v>FM</v>
      </c>
      <c r="D475" s="29" t="str">
        <f t="shared" si="378"/>
        <v>N</v>
      </c>
      <c r="E475" s="29" t="str">
        <f t="shared" si="374"/>
        <v>N</v>
      </c>
      <c r="F475" s="175" t="s">
        <v>9</v>
      </c>
      <c r="G475" s="175" t="s">
        <v>6</v>
      </c>
      <c r="H475" s="175" t="s">
        <v>7</v>
      </c>
      <c r="I475" s="176">
        <v>28</v>
      </c>
      <c r="J475" s="175" t="s">
        <v>9</v>
      </c>
      <c r="K475" s="175" t="s">
        <v>5</v>
      </c>
      <c r="L475" s="176">
        <v>6</v>
      </c>
      <c r="M475" s="176">
        <v>3</v>
      </c>
      <c r="N475" s="176">
        <v>6</v>
      </c>
      <c r="O475" s="176">
        <v>6</v>
      </c>
      <c r="P475" s="176">
        <v>5</v>
      </c>
      <c r="Q475" s="1"/>
      <c r="R475"/>
      <c r="S475"/>
      <c r="T475"/>
      <c r="U475"/>
      <c r="V475"/>
      <c r="W475"/>
      <c r="X475" s="35"/>
      <c r="Y475" s="53"/>
      <c r="Z475" s="52"/>
      <c r="AA475" s="52"/>
      <c r="AB475" s="1"/>
      <c r="AC475" s="7"/>
      <c r="AD475" s="7"/>
      <c r="AE475" s="7"/>
      <c r="AF475" s="7"/>
      <c r="AG475" s="7"/>
      <c r="AI475" s="15"/>
      <c r="AJ475" s="15"/>
      <c r="AK475" s="15"/>
      <c r="AL475" s="15"/>
      <c r="AM475" s="15"/>
      <c r="AN475" s="15"/>
      <c r="AO475" s="15"/>
      <c r="AP475" s="15"/>
      <c r="AQ475" s="15"/>
      <c r="AR475" s="15"/>
      <c r="AS475" s="15"/>
      <c r="AT475" s="15"/>
      <c r="AU475" s="15"/>
      <c r="AV475" s="15"/>
      <c r="AW475" s="15"/>
      <c r="AX475" s="15"/>
      <c r="AY475" s="15"/>
      <c r="AZ475" s="15"/>
      <c r="BA475" s="15"/>
      <c r="BB475" s="15"/>
      <c r="BC475" s="15"/>
      <c r="BD475" s="15"/>
      <c r="BE475" s="15"/>
      <c r="BF475" s="15"/>
      <c r="BG475" s="15"/>
      <c r="BH475" s="15"/>
      <c r="BI475" s="15"/>
      <c r="BJ475" s="15"/>
      <c r="BK475" s="15"/>
      <c r="BL475" s="15"/>
      <c r="BM475" s="15"/>
      <c r="BN475" s="15"/>
      <c r="BO475" s="15"/>
      <c r="BP475" s="15"/>
      <c r="BQ475" s="15"/>
      <c r="BR475" s="15"/>
      <c r="BS475" s="15"/>
      <c r="BT475" s="15"/>
      <c r="BU475" s="15"/>
      <c r="BV475" s="15"/>
      <c r="BW475" s="15"/>
      <c r="BX475" s="15"/>
      <c r="BZ475" s="5"/>
      <c r="CA475" s="5"/>
      <c r="CB475" s="5"/>
      <c r="CC475" s="5"/>
      <c r="CD475" s="5"/>
      <c r="CF475" s="55"/>
      <c r="CG475" s="55"/>
      <c r="CH475" s="55"/>
      <c r="CI475" s="55"/>
      <c r="CJ475" s="55"/>
    </row>
    <row r="476" spans="1:88" x14ac:dyDescent="0.25">
      <c r="A476" s="174" t="str">
        <f t="shared" si="375"/>
        <v>NNNN</v>
      </c>
      <c r="B476" s="174" t="str">
        <f t="shared" si="376"/>
        <v>29FM</v>
      </c>
      <c r="C476" s="29" t="str">
        <f t="shared" si="377"/>
        <v>FM</v>
      </c>
      <c r="D476" s="29" t="str">
        <f t="shared" si="378"/>
        <v>N</v>
      </c>
      <c r="E476" s="29" t="str">
        <f t="shared" si="374"/>
        <v>N</v>
      </c>
      <c r="F476" s="175" t="s">
        <v>9</v>
      </c>
      <c r="G476" s="175" t="s">
        <v>6</v>
      </c>
      <c r="H476" s="175" t="s">
        <v>7</v>
      </c>
      <c r="I476" s="176">
        <v>29</v>
      </c>
      <c r="J476" s="175" t="s">
        <v>5</v>
      </c>
      <c r="K476" s="175" t="s">
        <v>5</v>
      </c>
      <c r="L476" s="176">
        <v>17548</v>
      </c>
      <c r="M476" s="176">
        <v>9737</v>
      </c>
      <c r="N476" s="176">
        <v>16019</v>
      </c>
      <c r="O476" s="176">
        <v>15792</v>
      </c>
      <c r="P476" s="176">
        <v>17268</v>
      </c>
      <c r="Q476" s="1"/>
      <c r="R476"/>
      <c r="S476"/>
      <c r="T476"/>
      <c r="U476"/>
      <c r="V476"/>
      <c r="W476"/>
      <c r="X476" s="35"/>
      <c r="Y476" s="53"/>
      <c r="Z476" s="52"/>
      <c r="AA476" s="52"/>
      <c r="AB476" s="1"/>
      <c r="AC476" s="7"/>
      <c r="AD476" s="7"/>
      <c r="AE476" s="7"/>
      <c r="AF476" s="7"/>
      <c r="AG476" s="7"/>
      <c r="AI476" s="15"/>
      <c r="AJ476" s="15"/>
      <c r="AK476" s="15"/>
      <c r="AL476" s="15"/>
      <c r="AM476" s="15"/>
      <c r="AN476" s="15"/>
      <c r="AO476" s="15"/>
      <c r="AP476" s="15"/>
      <c r="AQ476" s="15"/>
      <c r="AR476" s="15"/>
      <c r="AS476" s="15"/>
      <c r="AT476" s="15"/>
      <c r="AU476" s="15"/>
      <c r="AV476" s="15"/>
      <c r="AW476" s="15"/>
      <c r="AX476" s="15"/>
      <c r="AY476" s="15"/>
      <c r="AZ476" s="15"/>
      <c r="BA476" s="15"/>
      <c r="BB476" s="15"/>
      <c r="BC476" s="15"/>
      <c r="BD476" s="15"/>
      <c r="BE476" s="15"/>
      <c r="BF476" s="15"/>
      <c r="BG476" s="15"/>
      <c r="BH476" s="15"/>
      <c r="BI476" s="15"/>
      <c r="BJ476" s="15"/>
      <c r="BK476" s="15"/>
      <c r="BL476" s="15"/>
      <c r="BM476" s="15"/>
      <c r="BN476" s="15"/>
      <c r="BO476" s="15"/>
      <c r="BP476" s="15"/>
      <c r="BQ476" s="15"/>
      <c r="BR476" s="15"/>
      <c r="BS476" s="15"/>
      <c r="BT476" s="15"/>
      <c r="BU476" s="15"/>
      <c r="BV476" s="15"/>
      <c r="BW476" s="15"/>
      <c r="BX476" s="15"/>
      <c r="BZ476" s="5"/>
      <c r="CA476" s="5"/>
      <c r="CB476" s="5"/>
      <c r="CC476" s="5"/>
      <c r="CD476" s="5"/>
      <c r="CF476" s="55"/>
      <c r="CG476" s="55"/>
      <c r="CH476" s="55"/>
      <c r="CI476" s="55"/>
      <c r="CJ476" s="55"/>
    </row>
    <row r="477" spans="1:88" x14ac:dyDescent="0.25">
      <c r="A477" s="174" t="str">
        <f t="shared" si="375"/>
        <v>NNNN</v>
      </c>
      <c r="B477" s="174" t="str">
        <f t="shared" si="376"/>
        <v>29FM</v>
      </c>
      <c r="C477" s="29" t="str">
        <f t="shared" si="377"/>
        <v>FM</v>
      </c>
      <c r="D477" s="29" t="str">
        <f t="shared" si="378"/>
        <v>N</v>
      </c>
      <c r="E477" s="29" t="str">
        <f t="shared" si="374"/>
        <v>N</v>
      </c>
      <c r="F477" s="175" t="s">
        <v>9</v>
      </c>
      <c r="G477" s="175" t="s">
        <v>6</v>
      </c>
      <c r="H477" s="175" t="s">
        <v>7</v>
      </c>
      <c r="I477" s="176">
        <v>29</v>
      </c>
      <c r="J477" s="175" t="s">
        <v>5</v>
      </c>
      <c r="K477" s="175" t="s">
        <v>9</v>
      </c>
      <c r="L477" s="176">
        <v>1</v>
      </c>
      <c r="M477" s="176">
        <v>1</v>
      </c>
      <c r="N477" s="176">
        <v>1</v>
      </c>
      <c r="O477" s="176">
        <v>1</v>
      </c>
      <c r="P477" s="176">
        <v>1</v>
      </c>
      <c r="Q477" s="1"/>
      <c r="R477"/>
      <c r="S477"/>
      <c r="T477"/>
      <c r="U477"/>
      <c r="V477"/>
      <c r="W477"/>
      <c r="X477" s="35"/>
      <c r="Y477" s="53"/>
      <c r="Z477" s="52"/>
      <c r="AA477" s="52"/>
      <c r="AB477" s="1"/>
      <c r="AC477" s="7"/>
      <c r="AD477" s="7"/>
      <c r="AE477" s="7"/>
      <c r="AF477" s="7"/>
      <c r="AG477" s="7"/>
      <c r="AI477" s="15"/>
      <c r="AJ477" s="15"/>
      <c r="AK477" s="15"/>
      <c r="AL477" s="15"/>
      <c r="AM477" s="15"/>
      <c r="AN477" s="15"/>
      <c r="AO477" s="15"/>
      <c r="AP477" s="15"/>
      <c r="AQ477" s="15"/>
      <c r="AR477" s="15"/>
      <c r="AS477" s="15"/>
      <c r="AT477" s="15"/>
      <c r="AU477" s="15"/>
      <c r="AV477" s="15"/>
      <c r="AW477" s="15"/>
      <c r="AX477" s="15"/>
      <c r="AY477" s="15"/>
      <c r="AZ477" s="15"/>
      <c r="BA477" s="15"/>
      <c r="BB477" s="15"/>
      <c r="BC477" s="15"/>
      <c r="BD477" s="15"/>
      <c r="BE477" s="15"/>
      <c r="BF477" s="15"/>
      <c r="BG477" s="15"/>
      <c r="BH477" s="15"/>
      <c r="BI477" s="15"/>
      <c r="BJ477" s="15"/>
      <c r="BK477" s="15"/>
      <c r="BL477" s="15"/>
      <c r="BM477" s="15"/>
      <c r="BN477" s="15"/>
      <c r="BO477" s="15"/>
      <c r="BP477" s="15"/>
      <c r="BQ477" s="15"/>
      <c r="BR477" s="15"/>
      <c r="BS477" s="15"/>
      <c r="BT477" s="15"/>
      <c r="BU477" s="15"/>
      <c r="BV477" s="15"/>
      <c r="BW477" s="15"/>
      <c r="BX477" s="15"/>
      <c r="BZ477" s="5"/>
      <c r="CA477" s="5"/>
      <c r="CB477" s="5"/>
      <c r="CC477" s="5"/>
      <c r="CD477" s="5"/>
      <c r="CF477" s="55"/>
      <c r="CG477" s="55"/>
      <c r="CH477" s="55"/>
      <c r="CI477" s="55"/>
      <c r="CJ477" s="55"/>
    </row>
    <row r="478" spans="1:88" x14ac:dyDescent="0.25">
      <c r="A478" s="174" t="str">
        <f t="shared" si="375"/>
        <v>NNNN</v>
      </c>
      <c r="B478" s="174" t="str">
        <f t="shared" si="376"/>
        <v>29FM</v>
      </c>
      <c r="C478" s="29" t="str">
        <f t="shared" si="377"/>
        <v>FM</v>
      </c>
      <c r="D478" s="29" t="str">
        <f t="shared" si="378"/>
        <v>N</v>
      </c>
      <c r="E478" s="29" t="str">
        <f t="shared" si="374"/>
        <v>N</v>
      </c>
      <c r="F478" s="175" t="s">
        <v>9</v>
      </c>
      <c r="G478" s="175" t="s">
        <v>6</v>
      </c>
      <c r="H478" s="175" t="s">
        <v>7</v>
      </c>
      <c r="I478" s="176">
        <v>29</v>
      </c>
      <c r="J478" s="175" t="s">
        <v>9</v>
      </c>
      <c r="K478" s="175" t="s">
        <v>5</v>
      </c>
      <c r="L478" s="176">
        <v>4</v>
      </c>
      <c r="M478" s="176">
        <v>3</v>
      </c>
      <c r="N478" s="176">
        <v>4</v>
      </c>
      <c r="O478" s="176">
        <v>4</v>
      </c>
      <c r="P478" s="176">
        <v>4</v>
      </c>
      <c r="Q478" s="1"/>
      <c r="R478"/>
      <c r="S478"/>
      <c r="T478"/>
      <c r="U478"/>
      <c r="V478"/>
      <c r="W478"/>
      <c r="X478" s="35"/>
      <c r="Y478" s="53"/>
      <c r="Z478" s="52"/>
      <c r="AA478" s="52"/>
      <c r="AB478" s="1"/>
      <c r="AC478" s="7"/>
      <c r="AD478" s="7"/>
      <c r="AE478" s="7"/>
      <c r="AF478" s="7"/>
      <c r="AG478" s="7"/>
      <c r="AI478" s="15"/>
      <c r="AJ478" s="15"/>
      <c r="AK478" s="15"/>
      <c r="AL478" s="15"/>
      <c r="AM478" s="15"/>
      <c r="AN478" s="15"/>
      <c r="AO478" s="15"/>
      <c r="AP478" s="15"/>
      <c r="AQ478" s="15"/>
      <c r="AR478" s="15"/>
      <c r="AS478" s="15"/>
      <c r="AT478" s="15"/>
      <c r="AU478" s="15"/>
      <c r="AV478" s="15"/>
      <c r="AW478" s="15"/>
      <c r="AX478" s="15"/>
      <c r="AY478" s="15"/>
      <c r="AZ478" s="15"/>
      <c r="BA478" s="15"/>
      <c r="BB478" s="15"/>
      <c r="BC478" s="15"/>
      <c r="BD478" s="15"/>
      <c r="BE478" s="15"/>
      <c r="BF478" s="15"/>
      <c r="BG478" s="15"/>
      <c r="BH478" s="15"/>
      <c r="BI478" s="15"/>
      <c r="BJ478" s="15"/>
      <c r="BK478" s="15"/>
      <c r="BL478" s="15"/>
      <c r="BM478" s="15"/>
      <c r="BN478" s="15"/>
      <c r="BO478" s="15"/>
      <c r="BP478" s="15"/>
      <c r="BQ478" s="15"/>
      <c r="BR478" s="15"/>
      <c r="BS478" s="15"/>
      <c r="BT478" s="15"/>
      <c r="BU478" s="15"/>
      <c r="BV478" s="15"/>
      <c r="BW478" s="15"/>
      <c r="BX478" s="15"/>
      <c r="BZ478" s="5"/>
      <c r="CA478" s="5"/>
      <c r="CB478" s="5"/>
      <c r="CC478" s="5"/>
      <c r="CD478" s="5"/>
      <c r="CF478" s="55"/>
      <c r="CG478" s="55"/>
      <c r="CH478" s="55"/>
      <c r="CI478" s="55"/>
      <c r="CJ478" s="55"/>
    </row>
    <row r="479" spans="1:88" x14ac:dyDescent="0.25">
      <c r="A479" s="174" t="str">
        <f t="shared" si="375"/>
        <v>NNNN</v>
      </c>
      <c r="B479" s="174" t="str">
        <f t="shared" si="376"/>
        <v>30FM</v>
      </c>
      <c r="C479" s="29" t="str">
        <f t="shared" si="377"/>
        <v>FM</v>
      </c>
      <c r="D479" s="29" t="str">
        <f t="shared" si="378"/>
        <v>N</v>
      </c>
      <c r="E479" s="29" t="str">
        <f t="shared" si="374"/>
        <v>N</v>
      </c>
      <c r="F479" s="175" t="s">
        <v>9</v>
      </c>
      <c r="G479" s="175" t="s">
        <v>6</v>
      </c>
      <c r="H479" s="175" t="s">
        <v>7</v>
      </c>
      <c r="I479" s="176">
        <v>30</v>
      </c>
      <c r="J479" s="175" t="s">
        <v>5</v>
      </c>
      <c r="K479" s="175" t="s">
        <v>5</v>
      </c>
      <c r="L479" s="176">
        <v>19203</v>
      </c>
      <c r="M479" s="176">
        <v>10877</v>
      </c>
      <c r="N479" s="176">
        <v>17577</v>
      </c>
      <c r="O479" s="176">
        <v>17342</v>
      </c>
      <c r="P479" s="176">
        <v>18916</v>
      </c>
      <c r="Q479" s="1"/>
      <c r="R479"/>
      <c r="S479"/>
      <c r="T479"/>
      <c r="U479"/>
      <c r="V479"/>
      <c r="W479"/>
      <c r="X479" s="35"/>
      <c r="Y479" s="53"/>
      <c r="Z479" s="52"/>
      <c r="AA479" s="52"/>
      <c r="AB479" s="1"/>
      <c r="AC479" s="7"/>
      <c r="AD479" s="7"/>
      <c r="AE479" s="7"/>
      <c r="AF479" s="7"/>
      <c r="AG479" s="7"/>
      <c r="AI479" s="15"/>
      <c r="AJ479" s="15"/>
      <c r="AK479" s="15"/>
      <c r="AL479" s="15"/>
      <c r="AM479" s="15"/>
      <c r="AN479" s="15"/>
      <c r="AO479" s="15"/>
      <c r="AP479" s="15"/>
      <c r="AQ479" s="15"/>
      <c r="AR479" s="15"/>
      <c r="AS479" s="15"/>
      <c r="AT479" s="15"/>
      <c r="AU479" s="15"/>
      <c r="AV479" s="15"/>
      <c r="AW479" s="15"/>
      <c r="AX479" s="15"/>
      <c r="AY479" s="15"/>
      <c r="AZ479" s="15"/>
      <c r="BA479" s="15"/>
      <c r="BB479" s="15"/>
      <c r="BC479" s="15"/>
      <c r="BD479" s="15"/>
      <c r="BE479" s="15"/>
      <c r="BF479" s="15"/>
      <c r="BG479" s="15"/>
      <c r="BH479" s="15"/>
      <c r="BI479" s="15"/>
      <c r="BJ479" s="15"/>
      <c r="BK479" s="15"/>
      <c r="BL479" s="15"/>
      <c r="BM479" s="15"/>
      <c r="BN479" s="15"/>
      <c r="BO479" s="15"/>
      <c r="BP479" s="15"/>
      <c r="BQ479" s="15"/>
      <c r="BR479" s="15"/>
      <c r="BS479" s="15"/>
      <c r="BT479" s="15"/>
      <c r="BU479" s="15"/>
      <c r="BV479" s="15"/>
      <c r="BW479" s="15"/>
      <c r="BX479" s="15"/>
      <c r="BZ479" s="5"/>
      <c r="CA479" s="5"/>
      <c r="CB479" s="5"/>
      <c r="CC479" s="5"/>
      <c r="CD479" s="5"/>
      <c r="CF479" s="55"/>
      <c r="CG479" s="55"/>
      <c r="CH479" s="55"/>
      <c r="CI479" s="55"/>
      <c r="CJ479" s="55"/>
    </row>
    <row r="480" spans="1:88" x14ac:dyDescent="0.25">
      <c r="A480" s="174" t="str">
        <f t="shared" si="375"/>
        <v>NNNN</v>
      </c>
      <c r="B480" s="174" t="str">
        <f t="shared" si="376"/>
        <v>30FM</v>
      </c>
      <c r="C480" s="29" t="str">
        <f t="shared" si="377"/>
        <v>FM</v>
      </c>
      <c r="D480" s="29" t="str">
        <f t="shared" si="378"/>
        <v>N</v>
      </c>
      <c r="E480" s="29" t="str">
        <f t="shared" si="374"/>
        <v>N</v>
      </c>
      <c r="F480" s="175" t="s">
        <v>9</v>
      </c>
      <c r="G480" s="175" t="s">
        <v>6</v>
      </c>
      <c r="H480" s="175" t="s">
        <v>7</v>
      </c>
      <c r="I480" s="176">
        <v>30</v>
      </c>
      <c r="J480" s="175" t="s">
        <v>5</v>
      </c>
      <c r="K480" s="175" t="s">
        <v>9</v>
      </c>
      <c r="L480" s="176">
        <v>2</v>
      </c>
      <c r="M480" s="176">
        <v>1</v>
      </c>
      <c r="N480" s="176">
        <v>1</v>
      </c>
      <c r="O480" s="176">
        <v>1</v>
      </c>
      <c r="P480" s="176">
        <v>2</v>
      </c>
      <c r="Q480" s="1"/>
      <c r="R480"/>
      <c r="S480"/>
      <c r="T480"/>
      <c r="U480"/>
      <c r="V480"/>
      <c r="W480"/>
      <c r="X480" s="35"/>
      <c r="Y480" s="53"/>
      <c r="Z480" s="52"/>
      <c r="AA480" s="52"/>
      <c r="AB480" s="1"/>
      <c r="AC480" s="7"/>
      <c r="AD480" s="7"/>
      <c r="AE480" s="7"/>
      <c r="AF480" s="7"/>
      <c r="AG480" s="7"/>
      <c r="AI480" s="15"/>
      <c r="AJ480" s="15"/>
      <c r="AK480" s="15"/>
      <c r="AL480" s="15"/>
      <c r="AM480" s="15"/>
      <c r="AN480" s="15"/>
      <c r="AO480" s="15"/>
      <c r="AP480" s="15"/>
      <c r="AQ480" s="15"/>
      <c r="AR480" s="15"/>
      <c r="AS480" s="15"/>
      <c r="AT480" s="15"/>
      <c r="AU480" s="15"/>
      <c r="AV480" s="15"/>
      <c r="AW480" s="15"/>
      <c r="AX480" s="15"/>
      <c r="AY480" s="15"/>
      <c r="AZ480" s="15"/>
      <c r="BA480" s="15"/>
      <c r="BB480" s="15"/>
      <c r="BC480" s="15"/>
      <c r="BD480" s="15"/>
      <c r="BE480" s="15"/>
      <c r="BF480" s="15"/>
      <c r="BG480" s="15"/>
      <c r="BH480" s="15"/>
      <c r="BI480" s="15"/>
      <c r="BJ480" s="15"/>
      <c r="BK480" s="15"/>
      <c r="BL480" s="15"/>
      <c r="BM480" s="15"/>
      <c r="BN480" s="15"/>
      <c r="BO480" s="15"/>
      <c r="BP480" s="15"/>
      <c r="BQ480" s="15"/>
      <c r="BR480" s="15"/>
      <c r="BS480" s="15"/>
      <c r="BT480" s="15"/>
      <c r="BU480" s="15"/>
      <c r="BV480" s="15"/>
      <c r="BW480" s="15"/>
      <c r="BX480" s="15"/>
      <c r="BZ480" s="5"/>
      <c r="CA480" s="5"/>
      <c r="CB480" s="5"/>
      <c r="CC480" s="5"/>
      <c r="CD480" s="5"/>
      <c r="CF480" s="55"/>
      <c r="CG480" s="55"/>
      <c r="CH480" s="55"/>
      <c r="CI480" s="55"/>
      <c r="CJ480" s="55"/>
    </row>
    <row r="481" spans="1:88" x14ac:dyDescent="0.25">
      <c r="A481" s="174" t="str">
        <f t="shared" si="375"/>
        <v>NNNN</v>
      </c>
      <c r="B481" s="174" t="str">
        <f t="shared" si="376"/>
        <v>30FM</v>
      </c>
      <c r="C481" s="29" t="str">
        <f t="shared" si="377"/>
        <v>FM</v>
      </c>
      <c r="D481" s="29" t="str">
        <f t="shared" si="378"/>
        <v>N</v>
      </c>
      <c r="E481" s="29" t="str">
        <f t="shared" si="374"/>
        <v>N</v>
      </c>
      <c r="F481" s="175" t="s">
        <v>9</v>
      </c>
      <c r="G481" s="175" t="s">
        <v>6</v>
      </c>
      <c r="H481" s="175" t="s">
        <v>7</v>
      </c>
      <c r="I481" s="176">
        <v>30</v>
      </c>
      <c r="J481" s="175" t="s">
        <v>9</v>
      </c>
      <c r="K481" s="175" t="s">
        <v>5</v>
      </c>
      <c r="L481" s="176">
        <v>1</v>
      </c>
      <c r="M481" s="176">
        <v>1</v>
      </c>
      <c r="N481" s="176">
        <v>1</v>
      </c>
      <c r="O481" s="176">
        <v>1</v>
      </c>
      <c r="P481" s="176">
        <v>1</v>
      </c>
      <c r="Q481" s="1"/>
      <c r="R481"/>
      <c r="S481"/>
      <c r="T481"/>
      <c r="U481"/>
      <c r="V481"/>
      <c r="W481"/>
      <c r="X481" s="35"/>
      <c r="Y481" s="53"/>
      <c r="Z481" s="52"/>
      <c r="AA481" s="52"/>
      <c r="AB481" s="1"/>
      <c r="AC481" s="7"/>
      <c r="AD481" s="7"/>
      <c r="AE481" s="7"/>
      <c r="AF481" s="7"/>
      <c r="AG481" s="7"/>
      <c r="AI481" s="15"/>
      <c r="AJ481" s="15"/>
      <c r="AK481" s="15"/>
      <c r="AL481" s="15"/>
      <c r="AM481" s="15"/>
      <c r="AN481" s="15"/>
      <c r="AO481" s="15"/>
      <c r="AP481" s="15"/>
      <c r="AQ481" s="15"/>
      <c r="AR481" s="15"/>
      <c r="AS481" s="15"/>
      <c r="AT481" s="15"/>
      <c r="AU481" s="15"/>
      <c r="AV481" s="15"/>
      <c r="AW481" s="15"/>
      <c r="AX481" s="15"/>
      <c r="AY481" s="15"/>
      <c r="AZ481" s="15"/>
      <c r="BA481" s="15"/>
      <c r="BB481" s="15"/>
      <c r="BC481" s="15"/>
      <c r="BD481" s="15"/>
      <c r="BE481" s="15"/>
      <c r="BF481" s="15"/>
      <c r="BG481" s="15"/>
      <c r="BH481" s="15"/>
      <c r="BI481" s="15"/>
      <c r="BJ481" s="15"/>
      <c r="BK481" s="15"/>
      <c r="BL481" s="15"/>
      <c r="BM481" s="15"/>
      <c r="BN481" s="15"/>
      <c r="BO481" s="15"/>
      <c r="BP481" s="15"/>
      <c r="BQ481" s="15"/>
      <c r="BR481" s="15"/>
      <c r="BS481" s="15"/>
      <c r="BT481" s="15"/>
      <c r="BU481" s="15"/>
      <c r="BV481" s="15"/>
      <c r="BW481" s="15"/>
      <c r="BX481" s="15"/>
      <c r="BZ481" s="5"/>
      <c r="CA481" s="5"/>
      <c r="CB481" s="5"/>
      <c r="CC481" s="5"/>
      <c r="CD481" s="5"/>
      <c r="CF481" s="55"/>
      <c r="CG481" s="55"/>
      <c r="CH481" s="55"/>
      <c r="CI481" s="55"/>
      <c r="CJ481" s="55"/>
    </row>
    <row r="482" spans="1:88" x14ac:dyDescent="0.25">
      <c r="A482" s="174" t="str">
        <f t="shared" si="375"/>
        <v>NNNN</v>
      </c>
      <c r="B482" s="174" t="str">
        <f t="shared" si="376"/>
        <v>31FM</v>
      </c>
      <c r="C482" s="29" t="str">
        <f t="shared" si="377"/>
        <v>FM</v>
      </c>
      <c r="D482" s="29" t="str">
        <f t="shared" si="378"/>
        <v>N</v>
      </c>
      <c r="E482" s="29" t="str">
        <f t="shared" si="374"/>
        <v>N</v>
      </c>
      <c r="F482" s="175" t="s">
        <v>9</v>
      </c>
      <c r="G482" s="175" t="s">
        <v>6</v>
      </c>
      <c r="H482" s="175" t="s">
        <v>7</v>
      </c>
      <c r="I482" s="176">
        <v>31</v>
      </c>
      <c r="J482" s="175" t="s">
        <v>5</v>
      </c>
      <c r="K482" s="175" t="s">
        <v>5</v>
      </c>
      <c r="L482" s="176">
        <v>19320</v>
      </c>
      <c r="M482" s="176">
        <v>11159</v>
      </c>
      <c r="N482" s="176">
        <v>17816</v>
      </c>
      <c r="O482" s="176">
        <v>17577</v>
      </c>
      <c r="P482" s="176">
        <v>19041</v>
      </c>
      <c r="Q482" s="1"/>
      <c r="R482"/>
      <c r="S482"/>
      <c r="T482"/>
      <c r="U482"/>
      <c r="V482"/>
      <c r="W482"/>
      <c r="X482" s="35"/>
      <c r="Y482" s="53"/>
      <c r="Z482" s="52"/>
      <c r="AA482" s="52"/>
      <c r="AB482" s="1"/>
      <c r="AC482" s="7"/>
      <c r="AD482" s="7"/>
      <c r="AE482" s="7"/>
      <c r="AF482" s="7"/>
      <c r="AG482" s="7"/>
      <c r="AI482" s="15"/>
      <c r="AJ482" s="15"/>
      <c r="AK482" s="15"/>
      <c r="AL482" s="15"/>
      <c r="AM482" s="15"/>
      <c r="AN482" s="15"/>
      <c r="AO482" s="15"/>
      <c r="AP482" s="15"/>
      <c r="AQ482" s="15"/>
      <c r="AR482" s="15"/>
      <c r="AS482" s="15"/>
      <c r="AT482" s="15"/>
      <c r="AU482" s="15"/>
      <c r="AV482" s="15"/>
      <c r="AW482" s="15"/>
      <c r="AX482" s="15"/>
      <c r="AY482" s="15"/>
      <c r="AZ482" s="15"/>
      <c r="BA482" s="15"/>
      <c r="BB482" s="15"/>
      <c r="BC482" s="15"/>
      <c r="BD482" s="15"/>
      <c r="BE482" s="15"/>
      <c r="BF482" s="15"/>
      <c r="BG482" s="15"/>
      <c r="BH482" s="15"/>
      <c r="BI482" s="15"/>
      <c r="BJ482" s="15"/>
      <c r="BK482" s="15"/>
      <c r="BL482" s="15"/>
      <c r="BM482" s="15"/>
      <c r="BN482" s="15"/>
      <c r="BO482" s="15"/>
      <c r="BP482" s="15"/>
      <c r="BQ482" s="15"/>
      <c r="BR482" s="15"/>
      <c r="BS482" s="15"/>
      <c r="BT482" s="15"/>
      <c r="BU482" s="15"/>
      <c r="BV482" s="15"/>
      <c r="BW482" s="15"/>
      <c r="BX482" s="15"/>
      <c r="BZ482" s="5"/>
      <c r="CA482" s="5"/>
      <c r="CB482" s="5"/>
      <c r="CC482" s="5"/>
      <c r="CD482" s="5"/>
      <c r="CF482" s="55"/>
      <c r="CG482" s="55"/>
      <c r="CH482" s="55"/>
      <c r="CI482" s="55"/>
      <c r="CJ482" s="55"/>
    </row>
    <row r="483" spans="1:88" x14ac:dyDescent="0.25">
      <c r="A483" s="174" t="str">
        <f t="shared" si="375"/>
        <v>NNNN</v>
      </c>
      <c r="B483" s="174" t="str">
        <f t="shared" si="376"/>
        <v>31FM</v>
      </c>
      <c r="C483" s="29" t="str">
        <f t="shared" si="377"/>
        <v>FM</v>
      </c>
      <c r="D483" s="29" t="str">
        <f t="shared" si="378"/>
        <v>N</v>
      </c>
      <c r="E483" s="29" t="str">
        <f t="shared" si="374"/>
        <v>N</v>
      </c>
      <c r="F483" s="175" t="s">
        <v>9</v>
      </c>
      <c r="G483" s="175" t="s">
        <v>6</v>
      </c>
      <c r="H483" s="175" t="s">
        <v>7</v>
      </c>
      <c r="I483" s="176">
        <v>31</v>
      </c>
      <c r="J483" s="175" t="s">
        <v>5</v>
      </c>
      <c r="K483" s="175" t="s">
        <v>9</v>
      </c>
      <c r="L483" s="176">
        <v>2</v>
      </c>
      <c r="M483" s="176">
        <v>1</v>
      </c>
      <c r="N483" s="176">
        <v>2</v>
      </c>
      <c r="O483" s="176">
        <v>2</v>
      </c>
      <c r="P483" s="176">
        <v>2</v>
      </c>
      <c r="Q483" s="1"/>
      <c r="R483"/>
      <c r="S483"/>
      <c r="T483"/>
      <c r="U483"/>
      <c r="V483"/>
      <c r="W483"/>
      <c r="X483" s="35"/>
      <c r="Y483" s="53"/>
      <c r="Z483" s="52"/>
      <c r="AA483" s="52"/>
      <c r="AB483" s="1"/>
      <c r="AC483" s="7"/>
      <c r="AD483" s="7"/>
      <c r="AE483" s="7"/>
      <c r="AF483" s="7"/>
      <c r="AG483" s="7"/>
      <c r="AI483" s="15"/>
      <c r="AJ483" s="15"/>
      <c r="AK483" s="15"/>
      <c r="AL483" s="15"/>
      <c r="AM483" s="15"/>
      <c r="AN483" s="15"/>
      <c r="AO483" s="15"/>
      <c r="AP483" s="15"/>
      <c r="AQ483" s="15"/>
      <c r="AR483" s="15"/>
      <c r="AS483" s="15"/>
      <c r="AT483" s="15"/>
      <c r="AU483" s="15"/>
      <c r="AV483" s="15"/>
      <c r="AW483" s="15"/>
      <c r="AX483" s="15"/>
      <c r="AY483" s="15"/>
      <c r="AZ483" s="15"/>
      <c r="BA483" s="15"/>
      <c r="BB483" s="15"/>
      <c r="BC483" s="15"/>
      <c r="BD483" s="15"/>
      <c r="BE483" s="15"/>
      <c r="BF483" s="15"/>
      <c r="BG483" s="15"/>
      <c r="BH483" s="15"/>
      <c r="BI483" s="15"/>
      <c r="BJ483" s="15"/>
      <c r="BK483" s="15"/>
      <c r="BL483" s="15"/>
      <c r="BM483" s="15"/>
      <c r="BN483" s="15"/>
      <c r="BO483" s="15"/>
      <c r="BP483" s="15"/>
      <c r="BQ483" s="15"/>
      <c r="BR483" s="15"/>
      <c r="BS483" s="15"/>
      <c r="BT483" s="15"/>
      <c r="BU483" s="15"/>
      <c r="BV483" s="15"/>
      <c r="BW483" s="15"/>
      <c r="BX483" s="15"/>
      <c r="BZ483" s="5"/>
      <c r="CA483" s="5"/>
      <c r="CB483" s="5"/>
      <c r="CC483" s="5"/>
      <c r="CD483" s="5"/>
      <c r="CF483" s="55"/>
      <c r="CG483" s="55"/>
      <c r="CH483" s="55"/>
      <c r="CI483" s="55"/>
      <c r="CJ483" s="55"/>
    </row>
    <row r="484" spans="1:88" x14ac:dyDescent="0.25">
      <c r="A484" s="174" t="str">
        <f t="shared" si="375"/>
        <v>NNNN</v>
      </c>
      <c r="B484" s="174" t="str">
        <f t="shared" si="376"/>
        <v>31FM</v>
      </c>
      <c r="C484" s="29" t="str">
        <f t="shared" si="377"/>
        <v>FM</v>
      </c>
      <c r="D484" s="29" t="str">
        <f t="shared" si="378"/>
        <v>N</v>
      </c>
      <c r="E484" s="29" t="str">
        <f t="shared" si="374"/>
        <v>N</v>
      </c>
      <c r="F484" s="175" t="s">
        <v>9</v>
      </c>
      <c r="G484" s="175" t="s">
        <v>6</v>
      </c>
      <c r="H484" s="175" t="s">
        <v>7</v>
      </c>
      <c r="I484" s="176">
        <v>31</v>
      </c>
      <c r="J484" s="175" t="s">
        <v>9</v>
      </c>
      <c r="K484" s="175" t="s">
        <v>5</v>
      </c>
      <c r="L484" s="176">
        <v>3</v>
      </c>
      <c r="M484" s="176">
        <v>2</v>
      </c>
      <c r="N484" s="176">
        <v>3</v>
      </c>
      <c r="O484" s="176">
        <v>3</v>
      </c>
      <c r="P484" s="176">
        <v>3</v>
      </c>
      <c r="Q484" s="1"/>
      <c r="R484"/>
      <c r="S484"/>
      <c r="T484"/>
      <c r="U484"/>
      <c r="V484"/>
      <c r="W484"/>
      <c r="X484" s="35"/>
      <c r="Y484" s="53"/>
      <c r="Z484" s="52"/>
      <c r="AA484" s="52"/>
      <c r="AB484" s="1"/>
      <c r="AC484" s="7"/>
      <c r="AD484" s="7"/>
      <c r="AE484" s="7"/>
      <c r="AF484" s="7"/>
      <c r="AG484" s="7"/>
      <c r="AI484" s="15"/>
      <c r="AJ484" s="15"/>
      <c r="AK484" s="15"/>
      <c r="AL484" s="15"/>
      <c r="AM484" s="15"/>
      <c r="AN484" s="15"/>
      <c r="AO484" s="15"/>
      <c r="AP484" s="15"/>
      <c r="AQ484" s="15"/>
      <c r="AR484" s="15"/>
      <c r="AS484" s="15"/>
      <c r="AT484" s="15"/>
      <c r="AU484" s="15"/>
      <c r="AV484" s="15"/>
      <c r="AW484" s="15"/>
      <c r="AX484" s="15"/>
      <c r="AY484" s="15"/>
      <c r="AZ484" s="15"/>
      <c r="BA484" s="15"/>
      <c r="BB484" s="15"/>
      <c r="BC484" s="15"/>
      <c r="BD484" s="15"/>
      <c r="BE484" s="15"/>
      <c r="BF484" s="15"/>
      <c r="BG484" s="15"/>
      <c r="BH484" s="15"/>
      <c r="BI484" s="15"/>
      <c r="BJ484" s="15"/>
      <c r="BK484" s="15"/>
      <c r="BL484" s="15"/>
      <c r="BM484" s="15"/>
      <c r="BN484" s="15"/>
      <c r="BO484" s="15"/>
      <c r="BP484" s="15"/>
      <c r="BQ484" s="15"/>
      <c r="BR484" s="15"/>
      <c r="BS484" s="15"/>
      <c r="BT484" s="15"/>
      <c r="BU484" s="15"/>
      <c r="BV484" s="15"/>
      <c r="BW484" s="15"/>
      <c r="BX484" s="15"/>
      <c r="BZ484" s="5"/>
      <c r="CA484" s="5"/>
      <c r="CB484" s="5"/>
      <c r="CC484" s="5"/>
      <c r="CD484" s="5"/>
      <c r="CF484" s="55"/>
      <c r="CG484" s="55"/>
      <c r="CH484" s="55"/>
      <c r="CI484" s="55"/>
      <c r="CJ484" s="55"/>
    </row>
    <row r="485" spans="1:88" x14ac:dyDescent="0.25">
      <c r="A485" s="174" t="str">
        <f t="shared" si="375"/>
        <v>NNNN</v>
      </c>
      <c r="B485" s="174" t="str">
        <f t="shared" si="376"/>
        <v>31FM</v>
      </c>
      <c r="C485" s="29" t="str">
        <f t="shared" si="377"/>
        <v>FM</v>
      </c>
      <c r="D485" s="29" t="str">
        <f t="shared" si="378"/>
        <v>N</v>
      </c>
      <c r="E485" s="29" t="str">
        <f t="shared" si="374"/>
        <v>N</v>
      </c>
      <c r="F485" s="175" t="s">
        <v>9</v>
      </c>
      <c r="G485" s="175" t="s">
        <v>6</v>
      </c>
      <c r="H485" s="175" t="s">
        <v>7</v>
      </c>
      <c r="I485" s="176">
        <v>31</v>
      </c>
      <c r="J485" s="175" t="s">
        <v>9</v>
      </c>
      <c r="K485" s="175" t="s">
        <v>9</v>
      </c>
      <c r="L485" s="176">
        <v>1</v>
      </c>
      <c r="M485" s="176">
        <v>1</v>
      </c>
      <c r="N485" s="176">
        <v>1</v>
      </c>
      <c r="O485" s="176">
        <v>1</v>
      </c>
      <c r="P485" s="176">
        <v>1</v>
      </c>
      <c r="Q485" s="1"/>
      <c r="R485"/>
      <c r="S485"/>
      <c r="T485"/>
      <c r="U485"/>
      <c r="V485"/>
      <c r="W485"/>
      <c r="X485" s="35"/>
      <c r="Y485" s="53"/>
      <c r="Z485" s="52"/>
      <c r="AA485" s="52"/>
      <c r="AB485" s="1"/>
      <c r="AC485" s="7"/>
      <c r="AD485" s="7"/>
      <c r="AE485" s="7"/>
      <c r="AF485" s="7"/>
      <c r="AG485" s="7"/>
      <c r="AI485" s="15"/>
      <c r="AJ485" s="15"/>
      <c r="AK485" s="15"/>
      <c r="AL485" s="15"/>
      <c r="AM485" s="15"/>
      <c r="AN485" s="15"/>
      <c r="AO485" s="15"/>
      <c r="AP485" s="15"/>
      <c r="AQ485" s="15"/>
      <c r="AR485" s="15"/>
      <c r="AS485" s="15"/>
      <c r="AT485" s="15"/>
      <c r="AU485" s="15"/>
      <c r="AV485" s="15"/>
      <c r="AW485" s="15"/>
      <c r="AX485" s="15"/>
      <c r="AY485" s="15"/>
      <c r="AZ485" s="15"/>
      <c r="BA485" s="15"/>
      <c r="BB485" s="15"/>
      <c r="BC485" s="15"/>
      <c r="BD485" s="15"/>
      <c r="BE485" s="15"/>
      <c r="BF485" s="15"/>
      <c r="BG485" s="15"/>
      <c r="BH485" s="15"/>
      <c r="BI485" s="15"/>
      <c r="BJ485" s="15"/>
      <c r="BK485" s="15"/>
      <c r="BL485" s="15"/>
      <c r="BM485" s="15"/>
      <c r="BN485" s="15"/>
      <c r="BO485" s="15"/>
      <c r="BP485" s="15"/>
      <c r="BQ485" s="15"/>
      <c r="BR485" s="15"/>
      <c r="BS485" s="15"/>
      <c r="BT485" s="15"/>
      <c r="BU485" s="15"/>
      <c r="BV485" s="15"/>
      <c r="BW485" s="15"/>
      <c r="BX485" s="15"/>
      <c r="BZ485" s="5"/>
      <c r="CA485" s="5"/>
      <c r="CB485" s="5"/>
      <c r="CC485" s="5"/>
      <c r="CD485" s="5"/>
      <c r="CF485" s="55"/>
      <c r="CG485" s="55"/>
      <c r="CH485" s="55"/>
      <c r="CI485" s="55"/>
      <c r="CJ485" s="55"/>
    </row>
    <row r="486" spans="1:88" x14ac:dyDescent="0.25">
      <c r="A486" s="174" t="str">
        <f t="shared" si="375"/>
        <v>NNNN</v>
      </c>
      <c r="B486" s="174" t="str">
        <f t="shared" si="376"/>
        <v>32FM</v>
      </c>
      <c r="C486" s="29" t="str">
        <f t="shared" si="377"/>
        <v>FM</v>
      </c>
      <c r="D486" s="29" t="str">
        <f t="shared" si="378"/>
        <v>N</v>
      </c>
      <c r="E486" s="29" t="str">
        <f t="shared" si="374"/>
        <v>N</v>
      </c>
      <c r="F486" s="175" t="s">
        <v>9</v>
      </c>
      <c r="G486" s="175" t="s">
        <v>6</v>
      </c>
      <c r="H486" s="175" t="s">
        <v>7</v>
      </c>
      <c r="I486" s="176">
        <v>32</v>
      </c>
      <c r="J486" s="175" t="s">
        <v>5</v>
      </c>
      <c r="K486" s="175" t="s">
        <v>5</v>
      </c>
      <c r="L486" s="176">
        <v>17613</v>
      </c>
      <c r="M486" s="176">
        <v>10164</v>
      </c>
      <c r="N486" s="176">
        <v>16169</v>
      </c>
      <c r="O486" s="176">
        <v>15960</v>
      </c>
      <c r="P486" s="176">
        <v>17355</v>
      </c>
      <c r="Q486" s="1"/>
      <c r="R486"/>
      <c r="S486"/>
      <c r="T486"/>
      <c r="U486"/>
      <c r="V486"/>
      <c r="W486"/>
      <c r="X486" s="35"/>
      <c r="Y486" s="53"/>
      <c r="Z486" s="52"/>
      <c r="AA486" s="52"/>
      <c r="AB486" s="1"/>
      <c r="AC486" s="7"/>
      <c r="AD486" s="7"/>
      <c r="AE486" s="7"/>
      <c r="AF486" s="7"/>
      <c r="AG486" s="7"/>
      <c r="AI486" s="15"/>
      <c r="AJ486" s="15"/>
      <c r="AK486" s="15"/>
      <c r="AL486" s="15"/>
      <c r="AM486" s="15"/>
      <c r="AN486" s="15"/>
      <c r="AO486" s="15"/>
      <c r="AP486" s="15"/>
      <c r="AQ486" s="15"/>
      <c r="AR486" s="15"/>
      <c r="AS486" s="15"/>
      <c r="AT486" s="15"/>
      <c r="AU486" s="15"/>
      <c r="AV486" s="15"/>
      <c r="AW486" s="15"/>
      <c r="AX486" s="15"/>
      <c r="AY486" s="15"/>
      <c r="AZ486" s="15"/>
      <c r="BA486" s="15"/>
      <c r="BB486" s="15"/>
      <c r="BC486" s="15"/>
      <c r="BD486" s="15"/>
      <c r="BE486" s="15"/>
      <c r="BF486" s="15"/>
      <c r="BG486" s="15"/>
      <c r="BH486" s="15"/>
      <c r="BI486" s="15"/>
      <c r="BJ486" s="15"/>
      <c r="BK486" s="15"/>
      <c r="BL486" s="15"/>
      <c r="BM486" s="15"/>
      <c r="BN486" s="15"/>
      <c r="BO486" s="15"/>
      <c r="BP486" s="15"/>
      <c r="BQ486" s="15"/>
      <c r="BR486" s="15"/>
      <c r="BS486" s="15"/>
      <c r="BT486" s="15"/>
      <c r="BU486" s="15"/>
      <c r="BV486" s="15"/>
      <c r="BW486" s="15"/>
      <c r="BX486" s="15"/>
      <c r="BZ486" s="5"/>
      <c r="CA486" s="5"/>
      <c r="CB486" s="5"/>
      <c r="CC486" s="5"/>
      <c r="CD486" s="5"/>
      <c r="CF486" s="55"/>
      <c r="CG486" s="55"/>
      <c r="CH486" s="55"/>
      <c r="CI486" s="55"/>
      <c r="CJ486" s="55"/>
    </row>
    <row r="487" spans="1:88" x14ac:dyDescent="0.25">
      <c r="A487" s="174" t="str">
        <f t="shared" si="375"/>
        <v>NNNN</v>
      </c>
      <c r="B487" s="174" t="str">
        <f t="shared" si="376"/>
        <v>32FM</v>
      </c>
      <c r="C487" s="29" t="str">
        <f t="shared" si="377"/>
        <v>FM</v>
      </c>
      <c r="D487" s="29" t="str">
        <f t="shared" si="378"/>
        <v>N</v>
      </c>
      <c r="E487" s="29" t="str">
        <f t="shared" si="374"/>
        <v>N</v>
      </c>
      <c r="F487" s="175" t="s">
        <v>9</v>
      </c>
      <c r="G487" s="175" t="s">
        <v>6</v>
      </c>
      <c r="H487" s="175" t="s">
        <v>7</v>
      </c>
      <c r="I487" s="176">
        <v>32</v>
      </c>
      <c r="J487" s="175" t="s">
        <v>9</v>
      </c>
      <c r="K487" s="175" t="s">
        <v>5</v>
      </c>
      <c r="L487" s="176">
        <v>3</v>
      </c>
      <c r="M487" s="176">
        <v>3</v>
      </c>
      <c r="N487" s="176">
        <v>3</v>
      </c>
      <c r="O487" s="176">
        <v>3</v>
      </c>
      <c r="P487" s="176">
        <v>3</v>
      </c>
      <c r="Q487" s="1"/>
      <c r="R487"/>
      <c r="S487"/>
      <c r="T487"/>
      <c r="U487"/>
      <c r="V487"/>
      <c r="W487"/>
      <c r="X487" s="35"/>
      <c r="Y487" s="53"/>
      <c r="Z487" s="52"/>
      <c r="AA487" s="52"/>
      <c r="AB487" s="1"/>
      <c r="AC487" s="7"/>
      <c r="AD487" s="7"/>
      <c r="AE487" s="7"/>
      <c r="AF487" s="7"/>
      <c r="AG487" s="7"/>
      <c r="AI487" s="15"/>
      <c r="AJ487" s="15"/>
      <c r="AK487" s="15"/>
      <c r="AL487" s="15"/>
      <c r="AM487" s="15"/>
      <c r="AN487" s="15"/>
      <c r="AO487" s="15"/>
      <c r="AP487" s="15"/>
      <c r="AQ487" s="15"/>
      <c r="AR487" s="15"/>
      <c r="AS487" s="15"/>
      <c r="AT487" s="15"/>
      <c r="AU487" s="15"/>
      <c r="AV487" s="15"/>
      <c r="AW487" s="15"/>
      <c r="AX487" s="15"/>
      <c r="AY487" s="15"/>
      <c r="AZ487" s="15"/>
      <c r="BA487" s="15"/>
      <c r="BB487" s="15"/>
      <c r="BC487" s="15"/>
      <c r="BD487" s="15"/>
      <c r="BE487" s="15"/>
      <c r="BF487" s="15"/>
      <c r="BG487" s="15"/>
      <c r="BH487" s="15"/>
      <c r="BI487" s="15"/>
      <c r="BJ487" s="15"/>
      <c r="BK487" s="15"/>
      <c r="BL487" s="15"/>
      <c r="BM487" s="15"/>
      <c r="BN487" s="15"/>
      <c r="BO487" s="15"/>
      <c r="BP487" s="15"/>
      <c r="BQ487" s="15"/>
      <c r="BR487" s="15"/>
      <c r="BS487" s="15"/>
      <c r="BT487" s="15"/>
      <c r="BU487" s="15"/>
      <c r="BV487" s="15"/>
      <c r="BW487" s="15"/>
      <c r="BX487" s="15"/>
      <c r="BZ487" s="5"/>
      <c r="CA487" s="5"/>
      <c r="CB487" s="5"/>
      <c r="CC487" s="5"/>
      <c r="CD487" s="5"/>
      <c r="CF487" s="55"/>
      <c r="CG487" s="55"/>
      <c r="CH487" s="55"/>
      <c r="CI487" s="55"/>
      <c r="CJ487" s="55"/>
    </row>
    <row r="488" spans="1:88" x14ac:dyDescent="0.25">
      <c r="A488" s="174" t="str">
        <f t="shared" si="375"/>
        <v>NNNN</v>
      </c>
      <c r="B488" s="174" t="str">
        <f t="shared" si="376"/>
        <v>32FM</v>
      </c>
      <c r="C488" s="29" t="str">
        <f t="shared" si="377"/>
        <v>FM</v>
      </c>
      <c r="D488" s="29" t="str">
        <f t="shared" si="378"/>
        <v>N</v>
      </c>
      <c r="E488" s="29" t="str">
        <f t="shared" si="374"/>
        <v>N</v>
      </c>
      <c r="F488" s="175" t="s">
        <v>9</v>
      </c>
      <c r="G488" s="175" t="s">
        <v>6</v>
      </c>
      <c r="H488" s="175" t="s">
        <v>7</v>
      </c>
      <c r="I488" s="176">
        <v>32</v>
      </c>
      <c r="J488" s="175" t="s">
        <v>9</v>
      </c>
      <c r="K488" s="175" t="s">
        <v>9</v>
      </c>
      <c r="L488" s="176">
        <v>1</v>
      </c>
      <c r="M488" s="176">
        <v>0</v>
      </c>
      <c r="N488" s="176">
        <v>1</v>
      </c>
      <c r="O488" s="176">
        <v>1</v>
      </c>
      <c r="P488" s="176">
        <v>1</v>
      </c>
      <c r="Q488" s="1"/>
      <c r="R488"/>
      <c r="S488"/>
      <c r="T488"/>
      <c r="U488"/>
      <c r="V488"/>
      <c r="W488"/>
      <c r="X488" s="35"/>
      <c r="Y488" s="53"/>
      <c r="Z488" s="52"/>
      <c r="AA488" s="52"/>
      <c r="AB488" s="1"/>
      <c r="AC488" s="7"/>
      <c r="AD488" s="7"/>
      <c r="AE488" s="7"/>
      <c r="AF488" s="7"/>
      <c r="AG488" s="7"/>
      <c r="AI488" s="15"/>
      <c r="AJ488" s="15"/>
      <c r="AK488" s="15"/>
      <c r="AL488" s="15"/>
      <c r="AM488" s="15"/>
      <c r="AN488" s="15"/>
      <c r="AO488" s="15"/>
      <c r="AP488" s="15"/>
      <c r="AQ488" s="15"/>
      <c r="AR488" s="15"/>
      <c r="AS488" s="15"/>
      <c r="AT488" s="15"/>
      <c r="AU488" s="15"/>
      <c r="AV488" s="15"/>
      <c r="AW488" s="15"/>
      <c r="AX488" s="15"/>
      <c r="AY488" s="15"/>
      <c r="AZ488" s="15"/>
      <c r="BA488" s="15"/>
      <c r="BB488" s="15"/>
      <c r="BC488" s="15"/>
      <c r="BD488" s="15"/>
      <c r="BE488" s="15"/>
      <c r="BF488" s="15"/>
      <c r="BG488" s="15"/>
      <c r="BH488" s="15"/>
      <c r="BI488" s="15"/>
      <c r="BJ488" s="15"/>
      <c r="BK488" s="15"/>
      <c r="BL488" s="15"/>
      <c r="BM488" s="15"/>
      <c r="BN488" s="15"/>
      <c r="BO488" s="15"/>
      <c r="BP488" s="15"/>
      <c r="BQ488" s="15"/>
      <c r="BR488" s="15"/>
      <c r="BS488" s="15"/>
      <c r="BT488" s="15"/>
      <c r="BU488" s="15"/>
      <c r="BV488" s="15"/>
      <c r="BW488" s="15"/>
      <c r="BX488" s="15"/>
      <c r="BZ488" s="5"/>
      <c r="CA488" s="5"/>
      <c r="CB488" s="5"/>
      <c r="CC488" s="5"/>
      <c r="CD488" s="5"/>
      <c r="CF488" s="55"/>
      <c r="CG488" s="55"/>
      <c r="CH488" s="55"/>
      <c r="CI488" s="55"/>
      <c r="CJ488" s="55"/>
    </row>
    <row r="489" spans="1:88" x14ac:dyDescent="0.25">
      <c r="A489" s="174" t="str">
        <f t="shared" si="375"/>
        <v>NNNN</v>
      </c>
      <c r="B489" s="174" t="str">
        <f t="shared" si="376"/>
        <v>33FM</v>
      </c>
      <c r="C489" s="29" t="str">
        <f t="shared" si="377"/>
        <v>FM</v>
      </c>
      <c r="D489" s="29" t="str">
        <f t="shared" si="378"/>
        <v>N</v>
      </c>
      <c r="E489" s="29" t="str">
        <f t="shared" si="374"/>
        <v>N</v>
      </c>
      <c r="F489" s="175" t="s">
        <v>9</v>
      </c>
      <c r="G489" s="175" t="s">
        <v>6</v>
      </c>
      <c r="H489" s="175" t="s">
        <v>7</v>
      </c>
      <c r="I489" s="176">
        <v>33</v>
      </c>
      <c r="J489" s="175" t="s">
        <v>5</v>
      </c>
      <c r="K489" s="175" t="s">
        <v>5</v>
      </c>
      <c r="L489" s="176">
        <v>17231</v>
      </c>
      <c r="M489" s="176">
        <v>10109</v>
      </c>
      <c r="N489" s="176">
        <v>15876</v>
      </c>
      <c r="O489" s="176">
        <v>15625</v>
      </c>
      <c r="P489" s="176">
        <v>16966</v>
      </c>
      <c r="Q489" s="1"/>
      <c r="R489"/>
      <c r="S489"/>
      <c r="T489"/>
      <c r="U489"/>
      <c r="V489"/>
      <c r="W489"/>
      <c r="X489" s="35"/>
      <c r="Y489" s="53"/>
      <c r="Z489" s="52"/>
      <c r="AA489" s="52"/>
      <c r="AB489" s="1"/>
      <c r="AC489" s="7"/>
      <c r="AD489" s="7"/>
      <c r="AE489" s="7"/>
      <c r="AF489" s="7"/>
      <c r="AG489" s="7"/>
      <c r="AI489" s="15"/>
      <c r="AJ489" s="15"/>
      <c r="AK489" s="15"/>
      <c r="AL489" s="15"/>
      <c r="AM489" s="15"/>
      <c r="AN489" s="15"/>
      <c r="AO489" s="15"/>
      <c r="AP489" s="15"/>
      <c r="AQ489" s="15"/>
      <c r="AR489" s="15"/>
      <c r="AS489" s="15"/>
      <c r="AT489" s="15"/>
      <c r="AU489" s="15"/>
      <c r="AV489" s="15"/>
      <c r="AW489" s="15"/>
      <c r="AX489" s="15"/>
      <c r="AY489" s="15"/>
      <c r="AZ489" s="15"/>
      <c r="BA489" s="15"/>
      <c r="BB489" s="15"/>
      <c r="BC489" s="15"/>
      <c r="BD489" s="15"/>
      <c r="BE489" s="15"/>
      <c r="BF489" s="15"/>
      <c r="BG489" s="15"/>
      <c r="BH489" s="15"/>
      <c r="BI489" s="15"/>
      <c r="BJ489" s="15"/>
      <c r="BK489" s="15"/>
      <c r="BL489" s="15"/>
      <c r="BM489" s="15"/>
      <c r="BN489" s="15"/>
      <c r="BO489" s="15"/>
      <c r="BP489" s="15"/>
      <c r="BQ489" s="15"/>
      <c r="BR489" s="15"/>
      <c r="BS489" s="15"/>
      <c r="BT489" s="15"/>
      <c r="BU489" s="15"/>
      <c r="BV489" s="15"/>
      <c r="BW489" s="15"/>
      <c r="BX489" s="15"/>
      <c r="BZ489" s="5"/>
      <c r="CA489" s="5"/>
      <c r="CB489" s="5"/>
      <c r="CC489" s="5"/>
      <c r="CD489" s="5"/>
      <c r="CF489" s="55"/>
      <c r="CG489" s="55"/>
      <c r="CH489" s="55"/>
      <c r="CI489" s="55"/>
      <c r="CJ489" s="55"/>
    </row>
    <row r="490" spans="1:88" x14ac:dyDescent="0.25">
      <c r="A490" s="174" t="str">
        <f t="shared" si="375"/>
        <v>NNNN</v>
      </c>
      <c r="B490" s="174" t="str">
        <f t="shared" si="376"/>
        <v>33FM</v>
      </c>
      <c r="C490" s="29" t="str">
        <f t="shared" si="377"/>
        <v>FM</v>
      </c>
      <c r="D490" s="29" t="str">
        <f t="shared" si="378"/>
        <v>N</v>
      </c>
      <c r="E490" s="29" t="str">
        <f t="shared" si="374"/>
        <v>N</v>
      </c>
      <c r="F490" s="175" t="s">
        <v>9</v>
      </c>
      <c r="G490" s="175" t="s">
        <v>6</v>
      </c>
      <c r="H490" s="175" t="s">
        <v>7</v>
      </c>
      <c r="I490" s="176">
        <v>33</v>
      </c>
      <c r="J490" s="175" t="s">
        <v>5</v>
      </c>
      <c r="K490" s="175" t="s">
        <v>9</v>
      </c>
      <c r="L490" s="176">
        <v>3</v>
      </c>
      <c r="M490" s="176">
        <v>2</v>
      </c>
      <c r="N490" s="176">
        <v>3</v>
      </c>
      <c r="O490" s="176">
        <v>3</v>
      </c>
      <c r="P490" s="176">
        <v>3</v>
      </c>
      <c r="Q490" s="1"/>
      <c r="R490"/>
      <c r="S490"/>
      <c r="T490"/>
      <c r="U490"/>
      <c r="V490"/>
      <c r="W490"/>
      <c r="X490" s="35"/>
      <c r="Y490" s="53"/>
      <c r="Z490" s="52"/>
      <c r="AA490" s="52"/>
      <c r="AB490" s="1"/>
      <c r="AC490" s="7"/>
      <c r="AD490" s="7"/>
      <c r="AE490" s="7"/>
      <c r="AF490" s="7"/>
      <c r="AG490" s="7"/>
      <c r="AI490" s="15"/>
      <c r="AJ490" s="15"/>
      <c r="AK490" s="15"/>
      <c r="AL490" s="15"/>
      <c r="AM490" s="15"/>
      <c r="AN490" s="15"/>
      <c r="AO490" s="15"/>
      <c r="AP490" s="15"/>
      <c r="AQ490" s="15"/>
      <c r="AR490" s="15"/>
      <c r="AS490" s="15"/>
      <c r="AT490" s="15"/>
      <c r="AU490" s="15"/>
      <c r="AV490" s="15"/>
      <c r="AW490" s="15"/>
      <c r="AX490" s="15"/>
      <c r="AY490" s="15"/>
      <c r="AZ490" s="15"/>
      <c r="BA490" s="15"/>
      <c r="BB490" s="15"/>
      <c r="BC490" s="15"/>
      <c r="BD490" s="15"/>
      <c r="BE490" s="15"/>
      <c r="BF490" s="15"/>
      <c r="BG490" s="15"/>
      <c r="BH490" s="15"/>
      <c r="BI490" s="15"/>
      <c r="BJ490" s="15"/>
      <c r="BK490" s="15"/>
      <c r="BL490" s="15"/>
      <c r="BM490" s="15"/>
      <c r="BN490" s="15"/>
      <c r="BO490" s="15"/>
      <c r="BP490" s="15"/>
      <c r="BQ490" s="15"/>
      <c r="BR490" s="15"/>
      <c r="BS490" s="15"/>
      <c r="BT490" s="15"/>
      <c r="BU490" s="15"/>
      <c r="BV490" s="15"/>
      <c r="BW490" s="15"/>
      <c r="BX490" s="15"/>
      <c r="BZ490" s="5"/>
      <c r="CA490" s="5"/>
      <c r="CB490" s="5"/>
      <c r="CC490" s="5"/>
      <c r="CD490" s="5"/>
      <c r="CF490" s="55"/>
      <c r="CG490" s="55"/>
      <c r="CH490" s="55"/>
      <c r="CI490" s="55"/>
      <c r="CJ490" s="55"/>
    </row>
    <row r="491" spans="1:88" x14ac:dyDescent="0.25">
      <c r="A491" s="174" t="str">
        <f t="shared" si="375"/>
        <v>NNNN</v>
      </c>
      <c r="B491" s="174" t="str">
        <f t="shared" si="376"/>
        <v>33FM</v>
      </c>
      <c r="C491" s="29" t="str">
        <f t="shared" si="377"/>
        <v>FM</v>
      </c>
      <c r="D491" s="29" t="str">
        <f t="shared" si="378"/>
        <v>N</v>
      </c>
      <c r="E491" s="29" t="str">
        <f t="shared" si="374"/>
        <v>N</v>
      </c>
      <c r="F491" s="175" t="s">
        <v>9</v>
      </c>
      <c r="G491" s="175" t="s">
        <v>6</v>
      </c>
      <c r="H491" s="175" t="s">
        <v>7</v>
      </c>
      <c r="I491" s="176">
        <v>33</v>
      </c>
      <c r="J491" s="175" t="s">
        <v>9</v>
      </c>
      <c r="K491" s="175" t="s">
        <v>5</v>
      </c>
      <c r="L491" s="176">
        <v>3</v>
      </c>
      <c r="M491" s="176">
        <v>1</v>
      </c>
      <c r="N491" s="176">
        <v>3</v>
      </c>
      <c r="O491" s="176">
        <v>3</v>
      </c>
      <c r="P491" s="176">
        <v>3</v>
      </c>
      <c r="Q491" s="1"/>
      <c r="R491"/>
      <c r="S491"/>
      <c r="T491"/>
      <c r="U491"/>
      <c r="V491"/>
      <c r="W491"/>
      <c r="X491" s="35"/>
      <c r="Y491" s="53"/>
      <c r="Z491" s="52"/>
      <c r="AA491" s="52"/>
      <c r="AB491" s="1"/>
      <c r="AC491" s="7"/>
      <c r="AD491" s="7"/>
      <c r="AE491" s="7"/>
      <c r="AF491" s="7"/>
      <c r="AG491" s="7"/>
      <c r="AI491" s="15"/>
      <c r="AJ491" s="15"/>
      <c r="AK491" s="15"/>
      <c r="AL491" s="15"/>
      <c r="AM491" s="15"/>
      <c r="AN491" s="15"/>
      <c r="AO491" s="15"/>
      <c r="AP491" s="15"/>
      <c r="AQ491" s="15"/>
      <c r="AR491" s="15"/>
      <c r="AS491" s="15"/>
      <c r="AT491" s="15"/>
      <c r="AU491" s="15"/>
      <c r="AV491" s="15"/>
      <c r="AW491" s="15"/>
      <c r="AX491" s="15"/>
      <c r="AY491" s="15"/>
      <c r="AZ491" s="15"/>
      <c r="BA491" s="15"/>
      <c r="BB491" s="15"/>
      <c r="BC491" s="15"/>
      <c r="BD491" s="15"/>
      <c r="BE491" s="15"/>
      <c r="BF491" s="15"/>
      <c r="BG491" s="15"/>
      <c r="BH491" s="15"/>
      <c r="BI491" s="15"/>
      <c r="BJ491" s="15"/>
      <c r="BK491" s="15"/>
      <c r="BL491" s="15"/>
      <c r="BM491" s="15"/>
      <c r="BN491" s="15"/>
      <c r="BO491" s="15"/>
      <c r="BP491" s="15"/>
      <c r="BQ491" s="15"/>
      <c r="BR491" s="15"/>
      <c r="BS491" s="15"/>
      <c r="BT491" s="15"/>
      <c r="BU491" s="15"/>
      <c r="BV491" s="15"/>
      <c r="BW491" s="15"/>
      <c r="BX491" s="15"/>
      <c r="BZ491" s="5"/>
      <c r="CA491" s="5"/>
      <c r="CB491" s="5"/>
      <c r="CC491" s="5"/>
      <c r="CD491" s="5"/>
      <c r="CF491" s="55"/>
      <c r="CG491" s="55"/>
      <c r="CH491" s="55"/>
      <c r="CI491" s="55"/>
      <c r="CJ491" s="55"/>
    </row>
    <row r="492" spans="1:88" x14ac:dyDescent="0.25">
      <c r="A492" s="174" t="str">
        <f t="shared" si="375"/>
        <v>NNNN</v>
      </c>
      <c r="B492" s="174" t="str">
        <f t="shared" si="376"/>
        <v>34FM</v>
      </c>
      <c r="C492" s="29" t="str">
        <f t="shared" si="377"/>
        <v>FM</v>
      </c>
      <c r="D492" s="29" t="str">
        <f t="shared" si="378"/>
        <v>N</v>
      </c>
      <c r="E492" s="29" t="str">
        <f t="shared" si="374"/>
        <v>N</v>
      </c>
      <c r="F492" s="175" t="s">
        <v>9</v>
      </c>
      <c r="G492" s="175" t="s">
        <v>6</v>
      </c>
      <c r="H492" s="175" t="s">
        <v>7</v>
      </c>
      <c r="I492" s="176">
        <v>34</v>
      </c>
      <c r="J492" s="175" t="s">
        <v>5</v>
      </c>
      <c r="K492" s="175" t="s">
        <v>5</v>
      </c>
      <c r="L492" s="176">
        <v>16952</v>
      </c>
      <c r="M492" s="176">
        <v>10068</v>
      </c>
      <c r="N492" s="176">
        <v>15642</v>
      </c>
      <c r="O492" s="176">
        <v>15401</v>
      </c>
      <c r="P492" s="176">
        <v>16740</v>
      </c>
      <c r="Q492" s="1"/>
      <c r="R492"/>
      <c r="S492"/>
      <c r="T492"/>
      <c r="U492"/>
      <c r="V492"/>
      <c r="W492"/>
      <c r="X492" s="35"/>
      <c r="Y492" s="53"/>
      <c r="Z492" s="52"/>
      <c r="AA492" s="52"/>
      <c r="AB492" s="1"/>
      <c r="AC492" s="7"/>
      <c r="AD492" s="7"/>
      <c r="AE492" s="7"/>
      <c r="AF492" s="7"/>
      <c r="AG492" s="7"/>
      <c r="AI492" s="15"/>
      <c r="AJ492" s="15"/>
      <c r="AK492" s="15"/>
      <c r="AL492" s="15"/>
      <c r="AM492" s="15"/>
      <c r="AN492" s="15"/>
      <c r="AO492" s="15"/>
      <c r="AP492" s="15"/>
      <c r="AQ492" s="15"/>
      <c r="AR492" s="15"/>
      <c r="AS492" s="15"/>
      <c r="AT492" s="15"/>
      <c r="AU492" s="15"/>
      <c r="AV492" s="15"/>
      <c r="AW492" s="15"/>
      <c r="AX492" s="15"/>
      <c r="AY492" s="15"/>
      <c r="AZ492" s="15"/>
      <c r="BA492" s="15"/>
      <c r="BB492" s="15"/>
      <c r="BC492" s="15"/>
      <c r="BD492" s="15"/>
      <c r="BE492" s="15"/>
      <c r="BF492" s="15"/>
      <c r="BG492" s="15"/>
      <c r="BH492" s="15"/>
      <c r="BI492" s="15"/>
      <c r="BJ492" s="15"/>
      <c r="BK492" s="15"/>
      <c r="BL492" s="15"/>
      <c r="BM492" s="15"/>
      <c r="BN492" s="15"/>
      <c r="BO492" s="15"/>
      <c r="BP492" s="15"/>
      <c r="BQ492" s="15"/>
      <c r="BR492" s="15"/>
      <c r="BS492" s="15"/>
      <c r="BT492" s="15"/>
      <c r="BU492" s="15"/>
      <c r="BV492" s="15"/>
      <c r="BW492" s="15"/>
      <c r="BX492" s="15"/>
      <c r="BZ492" s="5"/>
      <c r="CA492" s="5"/>
      <c r="CB492" s="5"/>
      <c r="CC492" s="5"/>
      <c r="CD492" s="5"/>
      <c r="CF492" s="55"/>
      <c r="CG492" s="55"/>
      <c r="CH492" s="55"/>
      <c r="CI492" s="55"/>
      <c r="CJ492" s="55"/>
    </row>
    <row r="493" spans="1:88" x14ac:dyDescent="0.25">
      <c r="A493" s="174" t="str">
        <f t="shared" si="375"/>
        <v>NNNN</v>
      </c>
      <c r="B493" s="174" t="str">
        <f t="shared" si="376"/>
        <v>34FM</v>
      </c>
      <c r="C493" s="29" t="str">
        <f t="shared" si="377"/>
        <v>FM</v>
      </c>
      <c r="D493" s="29" t="str">
        <f t="shared" si="378"/>
        <v>N</v>
      </c>
      <c r="E493" s="29" t="str">
        <f t="shared" si="374"/>
        <v>N</v>
      </c>
      <c r="F493" s="175" t="s">
        <v>9</v>
      </c>
      <c r="G493" s="175" t="s">
        <v>6</v>
      </c>
      <c r="H493" s="175" t="s">
        <v>7</v>
      </c>
      <c r="I493" s="176">
        <v>34</v>
      </c>
      <c r="J493" s="175" t="s">
        <v>5</v>
      </c>
      <c r="K493" s="175" t="s">
        <v>9</v>
      </c>
      <c r="L493" s="176">
        <v>1</v>
      </c>
      <c r="M493" s="176">
        <v>1</v>
      </c>
      <c r="N493" s="176">
        <v>1</v>
      </c>
      <c r="O493" s="176">
        <v>1</v>
      </c>
      <c r="P493" s="176">
        <v>1</v>
      </c>
      <c r="Q493" s="1"/>
      <c r="R493"/>
      <c r="S493"/>
      <c r="T493"/>
      <c r="U493"/>
      <c r="V493"/>
      <c r="W493"/>
      <c r="X493" s="35"/>
      <c r="Y493" s="53"/>
      <c r="Z493" s="52"/>
      <c r="AA493" s="52"/>
      <c r="AB493" s="1"/>
      <c r="AC493" s="7"/>
      <c r="AD493" s="7"/>
      <c r="AE493" s="7"/>
      <c r="AF493" s="7"/>
      <c r="AG493" s="7"/>
      <c r="AI493" s="15"/>
      <c r="AJ493" s="15"/>
      <c r="AK493" s="15"/>
      <c r="AL493" s="15"/>
      <c r="AM493" s="15"/>
      <c r="AN493" s="15"/>
      <c r="AO493" s="15"/>
      <c r="AP493" s="15"/>
      <c r="AQ493" s="15"/>
      <c r="AR493" s="15"/>
      <c r="AS493" s="15"/>
      <c r="AT493" s="15"/>
      <c r="AU493" s="15"/>
      <c r="AV493" s="15"/>
      <c r="AW493" s="15"/>
      <c r="AX493" s="15"/>
      <c r="AY493" s="15"/>
      <c r="AZ493" s="15"/>
      <c r="BA493" s="15"/>
      <c r="BB493" s="15"/>
      <c r="BC493" s="15"/>
      <c r="BD493" s="15"/>
      <c r="BE493" s="15"/>
      <c r="BF493" s="15"/>
      <c r="BG493" s="15"/>
      <c r="BH493" s="15"/>
      <c r="BI493" s="15"/>
      <c r="BJ493" s="15"/>
      <c r="BK493" s="15"/>
      <c r="BL493" s="15"/>
      <c r="BM493" s="15"/>
      <c r="BN493" s="15"/>
      <c r="BO493" s="15"/>
      <c r="BP493" s="15"/>
      <c r="BQ493" s="15"/>
      <c r="BR493" s="15"/>
      <c r="BS493" s="15"/>
      <c r="BT493" s="15"/>
      <c r="BU493" s="15"/>
      <c r="BV493" s="15"/>
      <c r="BW493" s="15"/>
      <c r="BX493" s="15"/>
      <c r="BZ493" s="5"/>
      <c r="CA493" s="5"/>
      <c r="CB493" s="5"/>
      <c r="CC493" s="5"/>
      <c r="CD493" s="5"/>
      <c r="CF493" s="55"/>
      <c r="CG493" s="55"/>
      <c r="CH493" s="55"/>
      <c r="CI493" s="55"/>
      <c r="CJ493" s="55"/>
    </row>
    <row r="494" spans="1:88" x14ac:dyDescent="0.25">
      <c r="A494" s="174" t="str">
        <f t="shared" si="375"/>
        <v>NNNN</v>
      </c>
      <c r="B494" s="174" t="str">
        <f t="shared" si="376"/>
        <v>34FM</v>
      </c>
      <c r="C494" s="29" t="str">
        <f t="shared" si="377"/>
        <v>FM</v>
      </c>
      <c r="D494" s="29" t="str">
        <f t="shared" si="378"/>
        <v>N</v>
      </c>
      <c r="E494" s="29" t="str">
        <f t="shared" si="374"/>
        <v>N</v>
      </c>
      <c r="F494" s="175" t="s">
        <v>9</v>
      </c>
      <c r="G494" s="175" t="s">
        <v>6</v>
      </c>
      <c r="H494" s="175" t="s">
        <v>7</v>
      </c>
      <c r="I494" s="176">
        <v>34</v>
      </c>
      <c r="J494" s="175" t="s">
        <v>9</v>
      </c>
      <c r="K494" s="175" t="s">
        <v>5</v>
      </c>
      <c r="L494" s="176">
        <v>1</v>
      </c>
      <c r="M494" s="176">
        <v>0</v>
      </c>
      <c r="N494" s="176">
        <v>1</v>
      </c>
      <c r="O494" s="176">
        <v>1</v>
      </c>
      <c r="P494" s="176">
        <v>0</v>
      </c>
      <c r="Q494" s="1"/>
      <c r="R494"/>
      <c r="S494"/>
      <c r="T494"/>
      <c r="U494"/>
      <c r="V494"/>
      <c r="W494"/>
      <c r="X494" s="35"/>
      <c r="Y494" s="53"/>
      <c r="Z494" s="52"/>
      <c r="AA494" s="52"/>
      <c r="AB494" s="1"/>
      <c r="AC494" s="7"/>
      <c r="AD494" s="7"/>
      <c r="AE494" s="7"/>
      <c r="AF494" s="7"/>
      <c r="AG494" s="7"/>
      <c r="AI494" s="15"/>
      <c r="AJ494" s="15"/>
      <c r="AK494" s="15"/>
      <c r="AL494" s="15"/>
      <c r="AM494" s="15"/>
      <c r="AN494" s="15"/>
      <c r="AO494" s="15"/>
      <c r="AP494" s="15"/>
      <c r="AQ494" s="15"/>
      <c r="AR494" s="15"/>
      <c r="AS494" s="15"/>
      <c r="AT494" s="15"/>
      <c r="AU494" s="15"/>
      <c r="AV494" s="15"/>
      <c r="AW494" s="15"/>
      <c r="AX494" s="15"/>
      <c r="AY494" s="15"/>
      <c r="AZ494" s="15"/>
      <c r="BA494" s="15"/>
      <c r="BB494" s="15"/>
      <c r="BC494" s="15"/>
      <c r="BD494" s="15"/>
      <c r="BE494" s="15"/>
      <c r="BF494" s="15"/>
      <c r="BG494" s="15"/>
      <c r="BH494" s="15"/>
      <c r="BI494" s="15"/>
      <c r="BJ494" s="15"/>
      <c r="BK494" s="15"/>
      <c r="BL494" s="15"/>
      <c r="BM494" s="15"/>
      <c r="BN494" s="15"/>
      <c r="BO494" s="15"/>
      <c r="BP494" s="15"/>
      <c r="BQ494" s="15"/>
      <c r="BR494" s="15"/>
      <c r="BS494" s="15"/>
      <c r="BT494" s="15"/>
      <c r="BU494" s="15"/>
      <c r="BV494" s="15"/>
      <c r="BW494" s="15"/>
      <c r="BX494" s="15"/>
      <c r="BZ494" s="5"/>
      <c r="CA494" s="5"/>
      <c r="CB494" s="5"/>
      <c r="CC494" s="5"/>
      <c r="CD494" s="5"/>
      <c r="CF494" s="55"/>
      <c r="CG494" s="55"/>
      <c r="CH494" s="55"/>
      <c r="CI494" s="55"/>
      <c r="CJ494" s="55"/>
    </row>
    <row r="495" spans="1:88" x14ac:dyDescent="0.25">
      <c r="A495" s="174" t="str">
        <f t="shared" si="375"/>
        <v>NNNN</v>
      </c>
      <c r="B495" s="174" t="str">
        <f t="shared" si="376"/>
        <v>34FM</v>
      </c>
      <c r="C495" s="29" t="str">
        <f t="shared" si="377"/>
        <v>FM</v>
      </c>
      <c r="D495" s="29" t="str">
        <f t="shared" si="378"/>
        <v>N</v>
      </c>
      <c r="E495" s="29" t="str">
        <f t="shared" si="374"/>
        <v>N</v>
      </c>
      <c r="F495" s="175" t="s">
        <v>9</v>
      </c>
      <c r="G495" s="175" t="s">
        <v>6</v>
      </c>
      <c r="H495" s="175" t="s">
        <v>7</v>
      </c>
      <c r="I495" s="176">
        <v>34</v>
      </c>
      <c r="J495" s="175" t="s">
        <v>9</v>
      </c>
      <c r="K495" s="175" t="s">
        <v>9</v>
      </c>
      <c r="L495" s="176">
        <v>1</v>
      </c>
      <c r="M495" s="176">
        <v>0</v>
      </c>
      <c r="N495" s="176">
        <v>1</v>
      </c>
      <c r="O495" s="176">
        <v>1</v>
      </c>
      <c r="P495" s="176">
        <v>1</v>
      </c>
      <c r="Q495" s="1"/>
      <c r="R495"/>
      <c r="S495"/>
      <c r="T495"/>
      <c r="U495"/>
      <c r="V495"/>
      <c r="W495"/>
      <c r="X495" s="35"/>
      <c r="Y495" s="53"/>
      <c r="Z495" s="52"/>
      <c r="AA495" s="52"/>
      <c r="AB495" s="1"/>
      <c r="AC495" s="7"/>
      <c r="AD495" s="7"/>
      <c r="AE495" s="7"/>
      <c r="AF495" s="7"/>
      <c r="AG495" s="7"/>
      <c r="AI495" s="15"/>
      <c r="AJ495" s="15"/>
      <c r="AK495" s="15"/>
      <c r="AL495" s="15"/>
      <c r="AM495" s="15"/>
      <c r="AN495" s="15"/>
      <c r="AO495" s="15"/>
      <c r="AP495" s="15"/>
      <c r="AQ495" s="15"/>
      <c r="AR495" s="15"/>
      <c r="AS495" s="15"/>
      <c r="AT495" s="15"/>
      <c r="AU495" s="15"/>
      <c r="AV495" s="15"/>
      <c r="AW495" s="15"/>
      <c r="AX495" s="15"/>
      <c r="AY495" s="15"/>
      <c r="AZ495" s="15"/>
      <c r="BA495" s="15"/>
      <c r="BB495" s="15"/>
      <c r="BC495" s="15"/>
      <c r="BD495" s="15"/>
      <c r="BE495" s="15"/>
      <c r="BF495" s="15"/>
      <c r="BG495" s="15"/>
      <c r="BH495" s="15"/>
      <c r="BI495" s="15"/>
      <c r="BJ495" s="15"/>
      <c r="BK495" s="15"/>
      <c r="BL495" s="15"/>
      <c r="BM495" s="15"/>
      <c r="BN495" s="15"/>
      <c r="BO495" s="15"/>
      <c r="BP495" s="15"/>
      <c r="BQ495" s="15"/>
      <c r="BR495" s="15"/>
      <c r="BS495" s="15"/>
      <c r="BT495" s="15"/>
      <c r="BU495" s="15"/>
      <c r="BV495" s="15"/>
      <c r="BW495" s="15"/>
      <c r="BX495" s="15"/>
      <c r="BZ495" s="5"/>
      <c r="CA495" s="5"/>
      <c r="CB495" s="5"/>
      <c r="CC495" s="5"/>
      <c r="CD495" s="5"/>
      <c r="CF495" s="55"/>
      <c r="CG495" s="55"/>
      <c r="CH495" s="55"/>
      <c r="CI495" s="55"/>
      <c r="CJ495" s="55"/>
    </row>
    <row r="496" spans="1:88" x14ac:dyDescent="0.25">
      <c r="A496" s="174" t="str">
        <f t="shared" si="375"/>
        <v>NNNN</v>
      </c>
      <c r="B496" s="174" t="str">
        <f t="shared" si="376"/>
        <v>35FM</v>
      </c>
      <c r="C496" s="29" t="str">
        <f t="shared" si="377"/>
        <v>FM</v>
      </c>
      <c r="D496" s="29" t="str">
        <f t="shared" si="378"/>
        <v>N</v>
      </c>
      <c r="E496" s="29" t="str">
        <f t="shared" si="374"/>
        <v>N</v>
      </c>
      <c r="F496" s="175" t="s">
        <v>9</v>
      </c>
      <c r="G496" s="175" t="s">
        <v>6</v>
      </c>
      <c r="H496" s="175" t="s">
        <v>7</v>
      </c>
      <c r="I496" s="176">
        <v>35</v>
      </c>
      <c r="J496" s="175" t="s">
        <v>5</v>
      </c>
      <c r="K496" s="175" t="s">
        <v>5</v>
      </c>
      <c r="L496" s="176">
        <v>17205</v>
      </c>
      <c r="M496" s="176">
        <v>10456</v>
      </c>
      <c r="N496" s="176">
        <v>15853</v>
      </c>
      <c r="O496" s="176">
        <v>15658</v>
      </c>
      <c r="P496" s="176">
        <v>16986</v>
      </c>
      <c r="Q496" s="1"/>
      <c r="R496"/>
      <c r="S496"/>
      <c r="T496"/>
      <c r="U496"/>
      <c r="V496"/>
      <c r="W496"/>
      <c r="X496" s="35"/>
      <c r="Y496" s="53"/>
      <c r="Z496" s="52"/>
      <c r="AA496" s="52"/>
      <c r="AB496" s="1"/>
      <c r="AC496" s="7"/>
      <c r="AD496" s="7"/>
      <c r="AE496" s="7"/>
      <c r="AF496" s="7"/>
      <c r="AG496" s="7"/>
      <c r="AI496" s="15"/>
      <c r="AJ496" s="15"/>
      <c r="AK496" s="15"/>
      <c r="AL496" s="15"/>
      <c r="AM496" s="15"/>
      <c r="AN496" s="15"/>
      <c r="AO496" s="15"/>
      <c r="AP496" s="15"/>
      <c r="AQ496" s="15"/>
      <c r="AR496" s="15"/>
      <c r="AS496" s="15"/>
      <c r="AT496" s="15"/>
      <c r="AU496" s="15"/>
      <c r="AV496" s="15"/>
      <c r="AW496" s="15"/>
      <c r="AX496" s="15"/>
      <c r="AY496" s="15"/>
      <c r="AZ496" s="15"/>
      <c r="BA496" s="15"/>
      <c r="BB496" s="15"/>
      <c r="BC496" s="15"/>
      <c r="BD496" s="15"/>
      <c r="BE496" s="15"/>
      <c r="BF496" s="15"/>
      <c r="BG496" s="15"/>
      <c r="BH496" s="15"/>
      <c r="BI496" s="15"/>
      <c r="BJ496" s="15"/>
      <c r="BK496" s="15"/>
      <c r="BL496" s="15"/>
      <c r="BM496" s="15"/>
      <c r="BN496" s="15"/>
      <c r="BO496" s="15"/>
      <c r="BP496" s="15"/>
      <c r="BQ496" s="15"/>
      <c r="BR496" s="15"/>
      <c r="BS496" s="15"/>
      <c r="BT496" s="15"/>
      <c r="BU496" s="15"/>
      <c r="BV496" s="15"/>
      <c r="BW496" s="15"/>
      <c r="BX496" s="15"/>
      <c r="BZ496" s="5"/>
      <c r="CA496" s="5"/>
      <c r="CB496" s="5"/>
      <c r="CC496" s="5"/>
      <c r="CD496" s="5"/>
      <c r="CF496" s="55"/>
      <c r="CG496" s="55"/>
      <c r="CH496" s="55"/>
      <c r="CI496" s="55"/>
      <c r="CJ496" s="55"/>
    </row>
    <row r="497" spans="1:88" x14ac:dyDescent="0.25">
      <c r="A497" s="174" t="str">
        <f t="shared" si="375"/>
        <v>NNNN</v>
      </c>
      <c r="B497" s="174" t="str">
        <f t="shared" si="376"/>
        <v>35FM</v>
      </c>
      <c r="C497" s="29" t="str">
        <f t="shared" si="377"/>
        <v>FM</v>
      </c>
      <c r="D497" s="29" t="str">
        <f t="shared" si="378"/>
        <v>N</v>
      </c>
      <c r="E497" s="29" t="str">
        <f t="shared" si="374"/>
        <v>N</v>
      </c>
      <c r="F497" s="175" t="s">
        <v>9</v>
      </c>
      <c r="G497" s="175" t="s">
        <v>6</v>
      </c>
      <c r="H497" s="175" t="s">
        <v>7</v>
      </c>
      <c r="I497" s="176">
        <v>35</v>
      </c>
      <c r="J497" s="175" t="s">
        <v>5</v>
      </c>
      <c r="K497" s="175" t="s">
        <v>9</v>
      </c>
      <c r="L497" s="176">
        <v>5</v>
      </c>
      <c r="M497" s="176">
        <v>2</v>
      </c>
      <c r="N497" s="176">
        <v>4</v>
      </c>
      <c r="O497" s="176">
        <v>4</v>
      </c>
      <c r="P497" s="176">
        <v>5</v>
      </c>
      <c r="Q497" s="1"/>
      <c r="R497"/>
      <c r="S497"/>
      <c r="T497"/>
      <c r="U497"/>
      <c r="V497"/>
      <c r="W497"/>
      <c r="X497" s="35"/>
      <c r="Y497" s="53"/>
      <c r="Z497" s="52"/>
      <c r="AA497" s="52"/>
      <c r="AB497" s="1"/>
      <c r="AC497" s="7"/>
      <c r="AD497" s="7"/>
      <c r="AE497" s="7"/>
      <c r="AF497" s="7"/>
      <c r="AG497" s="7"/>
      <c r="AI497" s="15"/>
      <c r="AJ497" s="15"/>
      <c r="AK497" s="15"/>
      <c r="AL497" s="15"/>
      <c r="AM497" s="15"/>
      <c r="AN497" s="15"/>
      <c r="AO497" s="15"/>
      <c r="AP497" s="15"/>
      <c r="AQ497" s="15"/>
      <c r="AR497" s="15"/>
      <c r="AS497" s="15"/>
      <c r="AT497" s="15"/>
      <c r="AU497" s="15"/>
      <c r="AV497" s="15"/>
      <c r="AW497" s="15"/>
      <c r="AX497" s="15"/>
      <c r="AY497" s="15"/>
      <c r="AZ497" s="15"/>
      <c r="BA497" s="15"/>
      <c r="BB497" s="15"/>
      <c r="BC497" s="15"/>
      <c r="BD497" s="15"/>
      <c r="BE497" s="15"/>
      <c r="BF497" s="15"/>
      <c r="BG497" s="15"/>
      <c r="BH497" s="15"/>
      <c r="BI497" s="15"/>
      <c r="BJ497" s="15"/>
      <c r="BK497" s="15"/>
      <c r="BL497" s="15"/>
      <c r="BM497" s="15"/>
      <c r="BN497" s="15"/>
      <c r="BO497" s="15"/>
      <c r="BP497" s="15"/>
      <c r="BQ497" s="15"/>
      <c r="BR497" s="15"/>
      <c r="BS497" s="15"/>
      <c r="BT497" s="15"/>
      <c r="BU497" s="15"/>
      <c r="BV497" s="15"/>
      <c r="BW497" s="15"/>
      <c r="BX497" s="15"/>
      <c r="BZ497" s="5"/>
      <c r="CA497" s="5"/>
      <c r="CB497" s="5"/>
      <c r="CC497" s="5"/>
      <c r="CD497" s="5"/>
      <c r="CF497" s="55"/>
      <c r="CG497" s="55"/>
      <c r="CH497" s="55"/>
      <c r="CI497" s="55"/>
      <c r="CJ497" s="55"/>
    </row>
    <row r="498" spans="1:88" x14ac:dyDescent="0.25">
      <c r="A498" s="174" t="str">
        <f t="shared" si="375"/>
        <v>NNNN</v>
      </c>
      <c r="B498" s="174" t="str">
        <f t="shared" si="376"/>
        <v>35FM</v>
      </c>
      <c r="C498" s="29" t="str">
        <f t="shared" si="377"/>
        <v>FM</v>
      </c>
      <c r="D498" s="29" t="str">
        <f t="shared" si="378"/>
        <v>N</v>
      </c>
      <c r="E498" s="29" t="str">
        <f t="shared" si="374"/>
        <v>N</v>
      </c>
      <c r="F498" s="175" t="s">
        <v>9</v>
      </c>
      <c r="G498" s="175" t="s">
        <v>6</v>
      </c>
      <c r="H498" s="175" t="s">
        <v>7</v>
      </c>
      <c r="I498" s="176">
        <v>35</v>
      </c>
      <c r="J498" s="175" t="s">
        <v>9</v>
      </c>
      <c r="K498" s="175" t="s">
        <v>5</v>
      </c>
      <c r="L498" s="176">
        <v>1</v>
      </c>
      <c r="M498" s="176">
        <v>1</v>
      </c>
      <c r="N498" s="176">
        <v>0</v>
      </c>
      <c r="O498" s="176">
        <v>0</v>
      </c>
      <c r="P498" s="176">
        <v>1</v>
      </c>
      <c r="Q498" s="1"/>
      <c r="R498"/>
      <c r="S498"/>
      <c r="T498"/>
      <c r="U498"/>
      <c r="V498"/>
      <c r="W498"/>
      <c r="X498" s="35"/>
      <c r="Y498" s="53"/>
      <c r="Z498" s="52"/>
      <c r="AA498" s="52"/>
      <c r="AB498" s="1"/>
      <c r="AC498" s="7"/>
      <c r="AD498" s="7"/>
      <c r="AE498" s="7"/>
      <c r="AF498" s="7"/>
      <c r="AG498" s="7"/>
      <c r="AI498" s="15"/>
      <c r="AJ498" s="15"/>
      <c r="AK498" s="15"/>
      <c r="AL498" s="15"/>
      <c r="AM498" s="15"/>
      <c r="AN498" s="15"/>
      <c r="AO498" s="15"/>
      <c r="AP498" s="15"/>
      <c r="AQ498" s="15"/>
      <c r="AR498" s="15"/>
      <c r="AS498" s="15"/>
      <c r="AT498" s="15"/>
      <c r="AU498" s="15"/>
      <c r="AV498" s="15"/>
      <c r="AW498" s="15"/>
      <c r="AX498" s="15"/>
      <c r="AY498" s="15"/>
      <c r="AZ498" s="15"/>
      <c r="BA498" s="15"/>
      <c r="BB498" s="15"/>
      <c r="BC498" s="15"/>
      <c r="BD498" s="15"/>
      <c r="BE498" s="15"/>
      <c r="BF498" s="15"/>
      <c r="BG498" s="15"/>
      <c r="BH498" s="15"/>
      <c r="BI498" s="15"/>
      <c r="BJ498" s="15"/>
      <c r="BK498" s="15"/>
      <c r="BL498" s="15"/>
      <c r="BM498" s="15"/>
      <c r="BN498" s="15"/>
      <c r="BO498" s="15"/>
      <c r="BP498" s="15"/>
      <c r="BQ498" s="15"/>
      <c r="BR498" s="15"/>
      <c r="BS498" s="15"/>
      <c r="BT498" s="15"/>
      <c r="BU498" s="15"/>
      <c r="BV498" s="15"/>
      <c r="BW498" s="15"/>
      <c r="BX498" s="15"/>
      <c r="BZ498" s="5"/>
      <c r="CA498" s="5"/>
      <c r="CB498" s="5"/>
      <c r="CC498" s="5"/>
      <c r="CD498" s="5"/>
      <c r="CF498" s="55"/>
      <c r="CG498" s="55"/>
      <c r="CH498" s="55"/>
      <c r="CI498" s="55"/>
      <c r="CJ498" s="55"/>
    </row>
    <row r="499" spans="1:88" x14ac:dyDescent="0.25">
      <c r="A499" s="174" t="str">
        <f t="shared" si="375"/>
        <v>NNNN</v>
      </c>
      <c r="B499" s="174" t="str">
        <f t="shared" si="376"/>
        <v>36FM</v>
      </c>
      <c r="C499" s="29" t="str">
        <f t="shared" si="377"/>
        <v>FM</v>
      </c>
      <c r="D499" s="29" t="str">
        <f t="shared" si="378"/>
        <v>N</v>
      </c>
      <c r="E499" s="29" t="str">
        <f t="shared" si="374"/>
        <v>N</v>
      </c>
      <c r="F499" s="175" t="s">
        <v>9</v>
      </c>
      <c r="G499" s="175" t="s">
        <v>6</v>
      </c>
      <c r="H499" s="175" t="s">
        <v>7</v>
      </c>
      <c r="I499" s="176">
        <v>36</v>
      </c>
      <c r="J499" s="175" t="s">
        <v>5</v>
      </c>
      <c r="K499" s="175" t="s">
        <v>5</v>
      </c>
      <c r="L499" s="176">
        <v>18067</v>
      </c>
      <c r="M499" s="176">
        <v>11023</v>
      </c>
      <c r="N499" s="176">
        <v>16690</v>
      </c>
      <c r="O499" s="176">
        <v>16431</v>
      </c>
      <c r="P499" s="176">
        <v>17834</v>
      </c>
      <c r="Q499" s="1"/>
      <c r="R499"/>
      <c r="S499"/>
      <c r="T499"/>
      <c r="U499"/>
      <c r="V499"/>
      <c r="W499"/>
      <c r="X499" s="35"/>
      <c r="Y499" s="53"/>
      <c r="Z499" s="52"/>
      <c r="AA499" s="52"/>
      <c r="AB499" s="1"/>
      <c r="AC499" s="7"/>
      <c r="AD499" s="7"/>
      <c r="AE499" s="7"/>
      <c r="AF499" s="7"/>
      <c r="AG499" s="7"/>
      <c r="AI499" s="15"/>
      <c r="AJ499" s="15"/>
      <c r="AK499" s="15"/>
      <c r="AL499" s="15"/>
      <c r="AM499" s="15"/>
      <c r="AN499" s="15"/>
      <c r="AO499" s="15"/>
      <c r="AP499" s="15"/>
      <c r="AQ499" s="15"/>
      <c r="AR499" s="15"/>
      <c r="AS499" s="15"/>
      <c r="AT499" s="15"/>
      <c r="AU499" s="15"/>
      <c r="AV499" s="15"/>
      <c r="AW499" s="15"/>
      <c r="AX499" s="15"/>
      <c r="AY499" s="15"/>
      <c r="AZ499" s="15"/>
      <c r="BA499" s="15"/>
      <c r="BB499" s="15"/>
      <c r="BC499" s="15"/>
      <c r="BD499" s="15"/>
      <c r="BE499" s="15"/>
      <c r="BF499" s="15"/>
      <c r="BG499" s="15"/>
      <c r="BH499" s="15"/>
      <c r="BI499" s="15"/>
      <c r="BJ499" s="15"/>
      <c r="BK499" s="15"/>
      <c r="BL499" s="15"/>
      <c r="BM499" s="15"/>
      <c r="BN499" s="15"/>
      <c r="BO499" s="15"/>
      <c r="BP499" s="15"/>
      <c r="BQ499" s="15"/>
      <c r="BR499" s="15"/>
      <c r="BS499" s="15"/>
      <c r="BT499" s="15"/>
      <c r="BU499" s="15"/>
      <c r="BV499" s="15"/>
      <c r="BW499" s="15"/>
      <c r="BX499" s="15"/>
      <c r="BZ499" s="5"/>
      <c r="CA499" s="5"/>
      <c r="CB499" s="5"/>
      <c r="CC499" s="5"/>
      <c r="CD499" s="5"/>
      <c r="CF499" s="55"/>
      <c r="CG499" s="55"/>
      <c r="CH499" s="55"/>
      <c r="CI499" s="55"/>
      <c r="CJ499" s="55"/>
    </row>
    <row r="500" spans="1:88" x14ac:dyDescent="0.25">
      <c r="A500" s="174" t="str">
        <f t="shared" si="375"/>
        <v>NNNN</v>
      </c>
      <c r="B500" s="174" t="str">
        <f t="shared" si="376"/>
        <v>36FM</v>
      </c>
      <c r="C500" s="29" t="str">
        <f t="shared" si="377"/>
        <v>FM</v>
      </c>
      <c r="D500" s="29" t="str">
        <f t="shared" si="378"/>
        <v>N</v>
      </c>
      <c r="E500" s="29" t="str">
        <f t="shared" si="374"/>
        <v>N</v>
      </c>
      <c r="F500" s="175" t="s">
        <v>9</v>
      </c>
      <c r="G500" s="175" t="s">
        <v>6</v>
      </c>
      <c r="H500" s="175" t="s">
        <v>7</v>
      </c>
      <c r="I500" s="176">
        <v>36</v>
      </c>
      <c r="J500" s="175" t="s">
        <v>5</v>
      </c>
      <c r="K500" s="175" t="s">
        <v>9</v>
      </c>
      <c r="L500" s="176">
        <v>1</v>
      </c>
      <c r="M500" s="176">
        <v>0</v>
      </c>
      <c r="N500" s="176">
        <v>1</v>
      </c>
      <c r="O500" s="176">
        <v>1</v>
      </c>
      <c r="P500" s="176">
        <v>1</v>
      </c>
      <c r="Q500" s="1"/>
      <c r="R500"/>
      <c r="S500"/>
      <c r="T500"/>
      <c r="U500"/>
      <c r="V500"/>
      <c r="W500"/>
      <c r="X500" s="35"/>
      <c r="Y500" s="53"/>
      <c r="Z500" s="52"/>
      <c r="AA500" s="52"/>
      <c r="AB500" s="1"/>
      <c r="AC500" s="7"/>
      <c r="AD500" s="7"/>
      <c r="AE500" s="7"/>
      <c r="AF500" s="7"/>
      <c r="AG500" s="7"/>
      <c r="AI500" s="15"/>
      <c r="AJ500" s="15"/>
      <c r="AK500" s="15"/>
      <c r="AL500" s="15"/>
      <c r="AM500" s="15"/>
      <c r="AN500" s="15"/>
      <c r="AO500" s="15"/>
      <c r="AP500" s="15"/>
      <c r="AQ500" s="15"/>
      <c r="AR500" s="15"/>
      <c r="AS500" s="15"/>
      <c r="AT500" s="15"/>
      <c r="AU500" s="15"/>
      <c r="AV500" s="15"/>
      <c r="AW500" s="15"/>
      <c r="AX500" s="15"/>
      <c r="AY500" s="15"/>
      <c r="AZ500" s="15"/>
      <c r="BA500" s="15"/>
      <c r="BB500" s="15"/>
      <c r="BC500" s="15"/>
      <c r="BD500" s="15"/>
      <c r="BE500" s="15"/>
      <c r="BF500" s="15"/>
      <c r="BG500" s="15"/>
      <c r="BH500" s="15"/>
      <c r="BI500" s="15"/>
      <c r="BJ500" s="15"/>
      <c r="BK500" s="15"/>
      <c r="BL500" s="15"/>
      <c r="BM500" s="15"/>
      <c r="BN500" s="15"/>
      <c r="BO500" s="15"/>
      <c r="BP500" s="15"/>
      <c r="BQ500" s="15"/>
      <c r="BR500" s="15"/>
      <c r="BS500" s="15"/>
      <c r="BT500" s="15"/>
      <c r="BU500" s="15"/>
      <c r="BV500" s="15"/>
      <c r="BW500" s="15"/>
      <c r="BX500" s="15"/>
      <c r="BZ500" s="5"/>
      <c r="CA500" s="5"/>
      <c r="CB500" s="5"/>
      <c r="CC500" s="5"/>
      <c r="CD500" s="5"/>
      <c r="CF500" s="55"/>
      <c r="CG500" s="55"/>
      <c r="CH500" s="55"/>
      <c r="CI500" s="55"/>
      <c r="CJ500" s="55"/>
    </row>
    <row r="501" spans="1:88" x14ac:dyDescent="0.25">
      <c r="A501" s="174" t="str">
        <f t="shared" si="375"/>
        <v>NNNN</v>
      </c>
      <c r="B501" s="174" t="str">
        <f t="shared" si="376"/>
        <v>36FM</v>
      </c>
      <c r="C501" s="29" t="str">
        <f t="shared" si="377"/>
        <v>FM</v>
      </c>
      <c r="D501" s="29" t="str">
        <f t="shared" si="378"/>
        <v>N</v>
      </c>
      <c r="E501" s="29" t="str">
        <f t="shared" si="374"/>
        <v>N</v>
      </c>
      <c r="F501" s="175" t="s">
        <v>9</v>
      </c>
      <c r="G501" s="175" t="s">
        <v>6</v>
      </c>
      <c r="H501" s="175" t="s">
        <v>7</v>
      </c>
      <c r="I501" s="176">
        <v>36</v>
      </c>
      <c r="J501" s="175" t="s">
        <v>9</v>
      </c>
      <c r="K501" s="175" t="s">
        <v>5</v>
      </c>
      <c r="L501" s="176">
        <v>2</v>
      </c>
      <c r="M501" s="176">
        <v>1</v>
      </c>
      <c r="N501" s="176">
        <v>1</v>
      </c>
      <c r="O501" s="176">
        <v>1</v>
      </c>
      <c r="P501" s="176">
        <v>2</v>
      </c>
      <c r="Q501" s="1"/>
      <c r="R501"/>
      <c r="S501"/>
      <c r="T501"/>
      <c r="U501"/>
      <c r="V501"/>
      <c r="W501"/>
      <c r="X501" s="35"/>
      <c r="Y501" s="53"/>
      <c r="Z501" s="52"/>
      <c r="AA501" s="52"/>
      <c r="AB501" s="1"/>
      <c r="AC501" s="7"/>
      <c r="AD501" s="7"/>
      <c r="AE501" s="7"/>
      <c r="AF501" s="7"/>
      <c r="AG501" s="7"/>
      <c r="AI501" s="15"/>
      <c r="AJ501" s="15"/>
      <c r="AK501" s="15"/>
      <c r="AL501" s="15"/>
      <c r="AM501" s="15"/>
      <c r="AN501" s="15"/>
      <c r="AO501" s="15"/>
      <c r="AP501" s="15"/>
      <c r="AQ501" s="15"/>
      <c r="AR501" s="15"/>
      <c r="AS501" s="15"/>
      <c r="AT501" s="15"/>
      <c r="AU501" s="15"/>
      <c r="AV501" s="15"/>
      <c r="AW501" s="15"/>
      <c r="AX501" s="15"/>
      <c r="AY501" s="15"/>
      <c r="AZ501" s="15"/>
      <c r="BA501" s="15"/>
      <c r="BB501" s="15"/>
      <c r="BC501" s="15"/>
      <c r="BD501" s="15"/>
      <c r="BE501" s="15"/>
      <c r="BF501" s="15"/>
      <c r="BG501" s="15"/>
      <c r="BH501" s="15"/>
      <c r="BI501" s="15"/>
      <c r="BJ501" s="15"/>
      <c r="BK501" s="15"/>
      <c r="BL501" s="15"/>
      <c r="BM501" s="15"/>
      <c r="BN501" s="15"/>
      <c r="BO501" s="15"/>
      <c r="BP501" s="15"/>
      <c r="BQ501" s="15"/>
      <c r="BR501" s="15"/>
      <c r="BS501" s="15"/>
      <c r="BT501" s="15"/>
      <c r="BU501" s="15"/>
      <c r="BV501" s="15"/>
      <c r="BW501" s="15"/>
      <c r="BX501" s="15"/>
      <c r="BZ501" s="5"/>
      <c r="CA501" s="5"/>
      <c r="CB501" s="5"/>
      <c r="CC501" s="5"/>
      <c r="CD501" s="5"/>
      <c r="CF501" s="55"/>
      <c r="CG501" s="55"/>
      <c r="CH501" s="55"/>
      <c r="CI501" s="55"/>
      <c r="CJ501" s="55"/>
    </row>
    <row r="502" spans="1:88" x14ac:dyDescent="0.25">
      <c r="A502" s="174" t="str">
        <f t="shared" si="375"/>
        <v>NNNN</v>
      </c>
      <c r="B502" s="174" t="str">
        <f t="shared" si="376"/>
        <v>36FM</v>
      </c>
      <c r="C502" s="29" t="str">
        <f t="shared" si="377"/>
        <v>FM</v>
      </c>
      <c r="D502" s="29" t="str">
        <f t="shared" si="378"/>
        <v>N</v>
      </c>
      <c r="E502" s="29" t="str">
        <f t="shared" si="374"/>
        <v>N</v>
      </c>
      <c r="F502" s="175" t="s">
        <v>9</v>
      </c>
      <c r="G502" s="175" t="s">
        <v>6</v>
      </c>
      <c r="H502" s="175" t="s">
        <v>7</v>
      </c>
      <c r="I502" s="176">
        <v>36</v>
      </c>
      <c r="J502" s="175" t="s">
        <v>9</v>
      </c>
      <c r="K502" s="175" t="s">
        <v>9</v>
      </c>
      <c r="L502" s="176">
        <v>4</v>
      </c>
      <c r="M502" s="176">
        <v>3</v>
      </c>
      <c r="N502" s="176">
        <v>3</v>
      </c>
      <c r="O502" s="176">
        <v>3</v>
      </c>
      <c r="P502" s="176">
        <v>4</v>
      </c>
      <c r="Q502" s="1"/>
      <c r="R502"/>
      <c r="S502"/>
      <c r="T502"/>
      <c r="U502"/>
      <c r="V502"/>
      <c r="W502"/>
      <c r="X502" s="35"/>
      <c r="Y502" s="53"/>
      <c r="Z502" s="52"/>
      <c r="AA502" s="52"/>
      <c r="AB502" s="1"/>
      <c r="AC502" s="7"/>
      <c r="AD502" s="7"/>
      <c r="AE502" s="7"/>
      <c r="AF502" s="7"/>
      <c r="AG502" s="7"/>
      <c r="AI502" s="15"/>
      <c r="AJ502" s="15"/>
      <c r="AK502" s="15"/>
      <c r="AL502" s="15"/>
      <c r="AM502" s="15"/>
      <c r="AN502" s="15"/>
      <c r="AO502" s="15"/>
      <c r="AP502" s="15"/>
      <c r="AQ502" s="15"/>
      <c r="AR502" s="15"/>
      <c r="AS502" s="15"/>
      <c r="AT502" s="15"/>
      <c r="AU502" s="15"/>
      <c r="AV502" s="15"/>
      <c r="AW502" s="15"/>
      <c r="AX502" s="15"/>
      <c r="AY502" s="15"/>
      <c r="AZ502" s="15"/>
      <c r="BA502" s="15"/>
      <c r="BB502" s="15"/>
      <c r="BC502" s="15"/>
      <c r="BD502" s="15"/>
      <c r="BE502" s="15"/>
      <c r="BF502" s="15"/>
      <c r="BG502" s="15"/>
      <c r="BH502" s="15"/>
      <c r="BI502" s="15"/>
      <c r="BJ502" s="15"/>
      <c r="BK502" s="15"/>
      <c r="BL502" s="15"/>
      <c r="BM502" s="15"/>
      <c r="BN502" s="15"/>
      <c r="BO502" s="15"/>
      <c r="BP502" s="15"/>
      <c r="BQ502" s="15"/>
      <c r="BR502" s="15"/>
      <c r="BS502" s="15"/>
      <c r="BT502" s="15"/>
      <c r="BU502" s="15"/>
      <c r="BV502" s="15"/>
      <c r="BW502" s="15"/>
      <c r="BX502" s="15"/>
      <c r="BZ502" s="5"/>
      <c r="CA502" s="5"/>
      <c r="CB502" s="5"/>
      <c r="CC502" s="5"/>
      <c r="CD502" s="5"/>
      <c r="CF502" s="55"/>
      <c r="CG502" s="55"/>
      <c r="CH502" s="55"/>
      <c r="CI502" s="55"/>
      <c r="CJ502" s="55"/>
    </row>
    <row r="503" spans="1:88" x14ac:dyDescent="0.25">
      <c r="A503" s="174" t="str">
        <f t="shared" si="375"/>
        <v>NNNN</v>
      </c>
      <c r="B503" s="174" t="str">
        <f t="shared" si="376"/>
        <v>37FM</v>
      </c>
      <c r="C503" s="29" t="str">
        <f t="shared" si="377"/>
        <v>FM</v>
      </c>
      <c r="D503" s="29" t="str">
        <f t="shared" si="378"/>
        <v>N</v>
      </c>
      <c r="E503" s="29" t="str">
        <f t="shared" si="374"/>
        <v>N</v>
      </c>
      <c r="F503" s="175" t="s">
        <v>9</v>
      </c>
      <c r="G503" s="175" t="s">
        <v>6</v>
      </c>
      <c r="H503" s="175" t="s">
        <v>7</v>
      </c>
      <c r="I503" s="176">
        <v>37</v>
      </c>
      <c r="J503" s="175" t="s">
        <v>5</v>
      </c>
      <c r="K503" s="175" t="s">
        <v>5</v>
      </c>
      <c r="L503" s="176">
        <v>18853</v>
      </c>
      <c r="M503" s="176">
        <v>11815</v>
      </c>
      <c r="N503" s="176">
        <v>17433</v>
      </c>
      <c r="O503" s="176">
        <v>17184</v>
      </c>
      <c r="P503" s="176">
        <v>18600</v>
      </c>
      <c r="Q503" s="1"/>
      <c r="R503"/>
      <c r="S503"/>
      <c r="T503"/>
      <c r="U503"/>
      <c r="V503"/>
      <c r="W503"/>
      <c r="X503" s="35"/>
      <c r="Y503" s="53"/>
      <c r="Z503" s="52"/>
      <c r="AA503" s="52"/>
      <c r="AB503" s="1"/>
      <c r="AC503" s="7"/>
      <c r="AD503" s="7"/>
      <c r="AE503" s="7"/>
      <c r="AF503" s="7"/>
      <c r="AG503" s="7"/>
      <c r="AI503" s="15"/>
      <c r="AJ503" s="15"/>
      <c r="AK503" s="15"/>
      <c r="AL503" s="15"/>
      <c r="AM503" s="15"/>
      <c r="AN503" s="15"/>
      <c r="AO503" s="15"/>
      <c r="AP503" s="15"/>
      <c r="AQ503" s="15"/>
      <c r="AR503" s="15"/>
      <c r="AS503" s="15"/>
      <c r="AT503" s="15"/>
      <c r="AU503" s="15"/>
      <c r="AV503" s="15"/>
      <c r="AW503" s="15"/>
      <c r="AX503" s="15"/>
      <c r="AY503" s="15"/>
      <c r="AZ503" s="15"/>
      <c r="BA503" s="15"/>
      <c r="BB503" s="15"/>
      <c r="BC503" s="15"/>
      <c r="BD503" s="15"/>
      <c r="BE503" s="15"/>
      <c r="BF503" s="15"/>
      <c r="BG503" s="15"/>
      <c r="BH503" s="15"/>
      <c r="BI503" s="15"/>
      <c r="BJ503" s="15"/>
      <c r="BK503" s="15"/>
      <c r="BL503" s="15"/>
      <c r="BM503" s="15"/>
      <c r="BN503" s="15"/>
      <c r="BO503" s="15"/>
      <c r="BP503" s="15"/>
      <c r="BQ503" s="15"/>
      <c r="BR503" s="15"/>
      <c r="BS503" s="15"/>
      <c r="BT503" s="15"/>
      <c r="BU503" s="15"/>
      <c r="BV503" s="15"/>
      <c r="BW503" s="15"/>
      <c r="BX503" s="15"/>
      <c r="BZ503" s="5"/>
      <c r="CA503" s="5"/>
      <c r="CB503" s="5"/>
      <c r="CC503" s="5"/>
      <c r="CD503" s="5"/>
      <c r="CF503" s="55"/>
      <c r="CG503" s="55"/>
      <c r="CH503" s="55"/>
      <c r="CI503" s="55"/>
      <c r="CJ503" s="55"/>
    </row>
    <row r="504" spans="1:88" x14ac:dyDescent="0.25">
      <c r="A504" s="174" t="str">
        <f t="shared" si="375"/>
        <v>NNNN</v>
      </c>
      <c r="B504" s="174" t="str">
        <f t="shared" si="376"/>
        <v>37FM</v>
      </c>
      <c r="C504" s="29" t="str">
        <f t="shared" si="377"/>
        <v>FM</v>
      </c>
      <c r="D504" s="29" t="str">
        <f t="shared" si="378"/>
        <v>N</v>
      </c>
      <c r="E504" s="29" t="str">
        <f t="shared" si="374"/>
        <v>N</v>
      </c>
      <c r="F504" s="175" t="s">
        <v>9</v>
      </c>
      <c r="G504" s="175" t="s">
        <v>6</v>
      </c>
      <c r="H504" s="175" t="s">
        <v>7</v>
      </c>
      <c r="I504" s="176">
        <v>37</v>
      </c>
      <c r="J504" s="175" t="s">
        <v>9</v>
      </c>
      <c r="K504" s="175" t="s">
        <v>5</v>
      </c>
      <c r="L504" s="176">
        <v>1</v>
      </c>
      <c r="M504" s="176">
        <v>1</v>
      </c>
      <c r="N504" s="176">
        <v>1</v>
      </c>
      <c r="O504" s="176">
        <v>1</v>
      </c>
      <c r="P504" s="176">
        <v>1</v>
      </c>
      <c r="Q504" s="1"/>
      <c r="R504"/>
      <c r="S504"/>
      <c r="T504"/>
      <c r="U504"/>
      <c r="V504"/>
      <c r="W504"/>
      <c r="X504" s="35"/>
      <c r="Y504" s="53"/>
      <c r="Z504" s="52"/>
      <c r="AA504" s="52"/>
      <c r="AB504" s="1"/>
      <c r="AC504" s="7"/>
      <c r="AD504" s="7"/>
      <c r="AE504" s="7"/>
      <c r="AF504" s="7"/>
      <c r="AG504" s="7"/>
      <c r="AI504" s="15"/>
      <c r="AJ504" s="15"/>
      <c r="AK504" s="15"/>
      <c r="AL504" s="15"/>
      <c r="AM504" s="15"/>
      <c r="AN504" s="15"/>
      <c r="AO504" s="15"/>
      <c r="AP504" s="15"/>
      <c r="AQ504" s="15"/>
      <c r="AR504" s="15"/>
      <c r="AS504" s="15"/>
      <c r="AT504" s="15"/>
      <c r="AU504" s="15"/>
      <c r="AV504" s="15"/>
      <c r="AW504" s="15"/>
      <c r="AX504" s="15"/>
      <c r="AY504" s="15"/>
      <c r="AZ504" s="15"/>
      <c r="BA504" s="15"/>
      <c r="BB504" s="15"/>
      <c r="BC504" s="15"/>
      <c r="BD504" s="15"/>
      <c r="BE504" s="15"/>
      <c r="BF504" s="15"/>
      <c r="BG504" s="15"/>
      <c r="BH504" s="15"/>
      <c r="BI504" s="15"/>
      <c r="BJ504" s="15"/>
      <c r="BK504" s="15"/>
      <c r="BL504" s="15"/>
      <c r="BM504" s="15"/>
      <c r="BN504" s="15"/>
      <c r="BO504" s="15"/>
      <c r="BP504" s="15"/>
      <c r="BQ504" s="15"/>
      <c r="BR504" s="15"/>
      <c r="BS504" s="15"/>
      <c r="BT504" s="15"/>
      <c r="BU504" s="15"/>
      <c r="BV504" s="15"/>
      <c r="BW504" s="15"/>
      <c r="BX504" s="15"/>
      <c r="BZ504" s="5"/>
      <c r="CA504" s="5"/>
      <c r="CB504" s="5"/>
      <c r="CC504" s="5"/>
      <c r="CD504" s="5"/>
      <c r="CF504" s="55"/>
      <c r="CG504" s="55"/>
      <c r="CH504" s="55"/>
      <c r="CI504" s="55"/>
      <c r="CJ504" s="55"/>
    </row>
    <row r="505" spans="1:88" x14ac:dyDescent="0.25">
      <c r="A505" s="174" t="str">
        <f t="shared" si="375"/>
        <v>NNNN</v>
      </c>
      <c r="B505" s="174" t="str">
        <f t="shared" si="376"/>
        <v>37FM</v>
      </c>
      <c r="C505" s="29" t="str">
        <f t="shared" si="377"/>
        <v>FM</v>
      </c>
      <c r="D505" s="29" t="str">
        <f t="shared" si="378"/>
        <v>N</v>
      </c>
      <c r="E505" s="29" t="str">
        <f t="shared" si="374"/>
        <v>N</v>
      </c>
      <c r="F505" s="175" t="s">
        <v>9</v>
      </c>
      <c r="G505" s="175" t="s">
        <v>6</v>
      </c>
      <c r="H505" s="175" t="s">
        <v>7</v>
      </c>
      <c r="I505" s="176">
        <v>37</v>
      </c>
      <c r="J505" s="175" t="s">
        <v>9</v>
      </c>
      <c r="K505" s="175" t="s">
        <v>9</v>
      </c>
      <c r="L505" s="176">
        <v>1</v>
      </c>
      <c r="M505" s="176">
        <v>0</v>
      </c>
      <c r="N505" s="176">
        <v>1</v>
      </c>
      <c r="O505" s="176">
        <v>1</v>
      </c>
      <c r="P505" s="176">
        <v>1</v>
      </c>
      <c r="Q505" s="1"/>
      <c r="R505"/>
      <c r="S505"/>
      <c r="T505"/>
      <c r="U505"/>
      <c r="V505"/>
      <c r="W505"/>
      <c r="X505" s="35"/>
      <c r="Y505" s="53"/>
      <c r="Z505" s="52"/>
      <c r="AA505" s="52"/>
      <c r="AB505" s="1"/>
      <c r="AC505" s="7"/>
      <c r="AD505" s="7"/>
      <c r="AE505" s="7"/>
      <c r="AF505" s="7"/>
      <c r="AG505" s="7"/>
      <c r="AI505" s="15"/>
      <c r="AJ505" s="15"/>
      <c r="AK505" s="15"/>
      <c r="AL505" s="15"/>
      <c r="AM505" s="15"/>
      <c r="AN505" s="15"/>
      <c r="AO505" s="15"/>
      <c r="AP505" s="15"/>
      <c r="AQ505" s="15"/>
      <c r="AR505" s="15"/>
      <c r="AS505" s="15"/>
      <c r="AT505" s="15"/>
      <c r="AU505" s="15"/>
      <c r="AV505" s="15"/>
      <c r="AW505" s="15"/>
      <c r="AX505" s="15"/>
      <c r="AY505" s="15"/>
      <c r="AZ505" s="15"/>
      <c r="BA505" s="15"/>
      <c r="BB505" s="15"/>
      <c r="BC505" s="15"/>
      <c r="BD505" s="15"/>
      <c r="BE505" s="15"/>
      <c r="BF505" s="15"/>
      <c r="BG505" s="15"/>
      <c r="BH505" s="15"/>
      <c r="BI505" s="15"/>
      <c r="BJ505" s="15"/>
      <c r="BK505" s="15"/>
      <c r="BL505" s="15"/>
      <c r="BM505" s="15"/>
      <c r="BN505" s="15"/>
      <c r="BO505" s="15"/>
      <c r="BP505" s="15"/>
      <c r="BQ505" s="15"/>
      <c r="BR505" s="15"/>
      <c r="BS505" s="15"/>
      <c r="BT505" s="15"/>
      <c r="BU505" s="15"/>
      <c r="BV505" s="15"/>
      <c r="BW505" s="15"/>
      <c r="BX505" s="15"/>
      <c r="BZ505" s="5"/>
      <c r="CA505" s="5"/>
      <c r="CB505" s="5"/>
      <c r="CC505" s="5"/>
      <c r="CD505" s="5"/>
      <c r="CF505" s="55"/>
      <c r="CG505" s="55"/>
      <c r="CH505" s="55"/>
      <c r="CI505" s="55"/>
      <c r="CJ505" s="55"/>
    </row>
    <row r="506" spans="1:88" x14ac:dyDescent="0.25">
      <c r="A506" s="174" t="str">
        <f t="shared" si="375"/>
        <v>NNNN</v>
      </c>
      <c r="B506" s="174" t="str">
        <f t="shared" si="376"/>
        <v>38FM</v>
      </c>
      <c r="C506" s="29" t="str">
        <f t="shared" si="377"/>
        <v>FM</v>
      </c>
      <c r="D506" s="29" t="str">
        <f t="shared" si="378"/>
        <v>N</v>
      </c>
      <c r="E506" s="29" t="str">
        <f t="shared" si="374"/>
        <v>N</v>
      </c>
      <c r="F506" s="175" t="s">
        <v>9</v>
      </c>
      <c r="G506" s="175" t="s">
        <v>6</v>
      </c>
      <c r="H506" s="175" t="s">
        <v>7</v>
      </c>
      <c r="I506" s="176">
        <v>38</v>
      </c>
      <c r="J506" s="175" t="s">
        <v>5</v>
      </c>
      <c r="K506" s="175" t="s">
        <v>5</v>
      </c>
      <c r="L506" s="176">
        <v>18076</v>
      </c>
      <c r="M506" s="176">
        <v>11471</v>
      </c>
      <c r="N506" s="176">
        <v>16775</v>
      </c>
      <c r="O506" s="176">
        <v>16475</v>
      </c>
      <c r="P506" s="176">
        <v>17858</v>
      </c>
      <c r="Q506" s="1"/>
      <c r="R506"/>
      <c r="S506"/>
      <c r="T506"/>
      <c r="U506"/>
      <c r="V506"/>
      <c r="W506"/>
      <c r="X506" s="35"/>
      <c r="Y506" s="53"/>
      <c r="Z506" s="52"/>
      <c r="AA506" s="52"/>
      <c r="AB506" s="1"/>
      <c r="AC506" s="7"/>
      <c r="AD506" s="7"/>
      <c r="AE506" s="7"/>
      <c r="AF506" s="7"/>
      <c r="AG506" s="7"/>
      <c r="AI506" s="15"/>
      <c r="AJ506" s="15"/>
      <c r="AK506" s="15"/>
      <c r="AL506" s="15"/>
      <c r="AM506" s="15"/>
      <c r="AN506" s="15"/>
      <c r="AO506" s="15"/>
      <c r="AP506" s="15"/>
      <c r="AQ506" s="15"/>
      <c r="AR506" s="15"/>
      <c r="AS506" s="15"/>
      <c r="AT506" s="15"/>
      <c r="AU506" s="15"/>
      <c r="AV506" s="15"/>
      <c r="AW506" s="15"/>
      <c r="AX506" s="15"/>
      <c r="AY506" s="15"/>
      <c r="AZ506" s="15"/>
      <c r="BA506" s="15"/>
      <c r="BB506" s="15"/>
      <c r="BC506" s="15"/>
      <c r="BD506" s="15"/>
      <c r="BE506" s="15"/>
      <c r="BF506" s="15"/>
      <c r="BG506" s="15"/>
      <c r="BH506" s="15"/>
      <c r="BI506" s="15"/>
      <c r="BJ506" s="15"/>
      <c r="BK506" s="15"/>
      <c r="BL506" s="15"/>
      <c r="BM506" s="15"/>
      <c r="BN506" s="15"/>
      <c r="BO506" s="15"/>
      <c r="BP506" s="15"/>
      <c r="BQ506" s="15"/>
      <c r="BR506" s="15"/>
      <c r="BS506" s="15"/>
      <c r="BT506" s="15"/>
      <c r="BU506" s="15"/>
      <c r="BV506" s="15"/>
      <c r="BW506" s="15"/>
      <c r="BX506" s="15"/>
      <c r="BZ506" s="5"/>
      <c r="CA506" s="5"/>
      <c r="CB506" s="5"/>
      <c r="CC506" s="5"/>
      <c r="CD506" s="5"/>
      <c r="CF506" s="55"/>
      <c r="CG506" s="55"/>
      <c r="CH506" s="55"/>
      <c r="CI506" s="55"/>
      <c r="CJ506" s="55"/>
    </row>
    <row r="507" spans="1:88" x14ac:dyDescent="0.25">
      <c r="A507" s="174" t="str">
        <f t="shared" si="375"/>
        <v>NNNN</v>
      </c>
      <c r="B507" s="174" t="str">
        <f t="shared" si="376"/>
        <v>38FM</v>
      </c>
      <c r="C507" s="29" t="str">
        <f t="shared" si="377"/>
        <v>FM</v>
      </c>
      <c r="D507" s="29" t="str">
        <f t="shared" si="378"/>
        <v>N</v>
      </c>
      <c r="E507" s="29" t="str">
        <f t="shared" si="374"/>
        <v>N</v>
      </c>
      <c r="F507" s="175" t="s">
        <v>9</v>
      </c>
      <c r="G507" s="175" t="s">
        <v>6</v>
      </c>
      <c r="H507" s="175" t="s">
        <v>7</v>
      </c>
      <c r="I507" s="176">
        <v>38</v>
      </c>
      <c r="J507" s="175" t="s">
        <v>5</v>
      </c>
      <c r="K507" s="175" t="s">
        <v>9</v>
      </c>
      <c r="L507" s="176">
        <v>2</v>
      </c>
      <c r="M507" s="176">
        <v>1</v>
      </c>
      <c r="N507" s="176">
        <v>2</v>
      </c>
      <c r="O507" s="176">
        <v>2</v>
      </c>
      <c r="P507" s="176">
        <v>2</v>
      </c>
      <c r="Q507" s="1"/>
      <c r="R507"/>
      <c r="S507"/>
      <c r="T507"/>
      <c r="U507"/>
      <c r="V507"/>
      <c r="W507"/>
      <c r="X507" s="35"/>
      <c r="Y507" s="53"/>
      <c r="Z507" s="52"/>
      <c r="AA507" s="52"/>
      <c r="AB507" s="1"/>
      <c r="AC507" s="7"/>
      <c r="AD507" s="7"/>
      <c r="AE507" s="7"/>
      <c r="AF507" s="7"/>
      <c r="AG507" s="7"/>
      <c r="AI507" s="15"/>
      <c r="AJ507" s="15"/>
      <c r="AK507" s="15"/>
      <c r="AL507" s="15"/>
      <c r="AM507" s="15"/>
      <c r="AN507" s="15"/>
      <c r="AO507" s="15"/>
      <c r="AP507" s="15"/>
      <c r="AQ507" s="15"/>
      <c r="AR507" s="15"/>
      <c r="AS507" s="15"/>
      <c r="AT507" s="15"/>
      <c r="AU507" s="15"/>
      <c r="AV507" s="15"/>
      <c r="AW507" s="15"/>
      <c r="AX507" s="15"/>
      <c r="AY507" s="15"/>
      <c r="AZ507" s="15"/>
      <c r="BA507" s="15"/>
      <c r="BB507" s="15"/>
      <c r="BC507" s="15"/>
      <c r="BD507" s="15"/>
      <c r="BE507" s="15"/>
      <c r="BF507" s="15"/>
      <c r="BG507" s="15"/>
      <c r="BH507" s="15"/>
      <c r="BI507" s="15"/>
      <c r="BJ507" s="15"/>
      <c r="BK507" s="15"/>
      <c r="BL507" s="15"/>
      <c r="BM507" s="15"/>
      <c r="BN507" s="15"/>
      <c r="BO507" s="15"/>
      <c r="BP507" s="15"/>
      <c r="BQ507" s="15"/>
      <c r="BR507" s="15"/>
      <c r="BS507" s="15"/>
      <c r="BT507" s="15"/>
      <c r="BU507" s="15"/>
      <c r="BV507" s="15"/>
      <c r="BW507" s="15"/>
      <c r="BX507" s="15"/>
      <c r="BZ507" s="5"/>
      <c r="CA507" s="5"/>
      <c r="CB507" s="5"/>
      <c r="CC507" s="5"/>
      <c r="CD507" s="5"/>
      <c r="CF507" s="55"/>
      <c r="CG507" s="55"/>
      <c r="CH507" s="55"/>
      <c r="CI507" s="55"/>
      <c r="CJ507" s="55"/>
    </row>
    <row r="508" spans="1:88" x14ac:dyDescent="0.25">
      <c r="A508" s="174" t="str">
        <f t="shared" si="375"/>
        <v>NNNN</v>
      </c>
      <c r="B508" s="174" t="str">
        <f t="shared" si="376"/>
        <v>38FM</v>
      </c>
      <c r="C508" s="29" t="str">
        <f t="shared" si="377"/>
        <v>FM</v>
      </c>
      <c r="D508" s="29" t="str">
        <f t="shared" si="378"/>
        <v>N</v>
      </c>
      <c r="E508" s="29" t="str">
        <f t="shared" si="374"/>
        <v>N</v>
      </c>
      <c r="F508" s="175" t="s">
        <v>9</v>
      </c>
      <c r="G508" s="175" t="s">
        <v>6</v>
      </c>
      <c r="H508" s="175" t="s">
        <v>7</v>
      </c>
      <c r="I508" s="176">
        <v>38</v>
      </c>
      <c r="J508" s="175" t="s">
        <v>9</v>
      </c>
      <c r="K508" s="175" t="s">
        <v>5</v>
      </c>
      <c r="L508" s="176">
        <v>3</v>
      </c>
      <c r="M508" s="176">
        <v>0</v>
      </c>
      <c r="N508" s="176">
        <v>3</v>
      </c>
      <c r="O508" s="176">
        <v>3</v>
      </c>
      <c r="P508" s="176">
        <v>3</v>
      </c>
      <c r="Q508" s="1"/>
      <c r="R508"/>
      <c r="S508"/>
      <c r="T508"/>
      <c r="U508"/>
      <c r="V508"/>
      <c r="W508"/>
      <c r="X508" s="35"/>
      <c r="Y508" s="53"/>
      <c r="Z508" s="52"/>
      <c r="AA508" s="52"/>
      <c r="AB508" s="1"/>
      <c r="AC508" s="7"/>
      <c r="AD508" s="7"/>
      <c r="AE508" s="7"/>
      <c r="AF508" s="7"/>
      <c r="AG508" s="7"/>
      <c r="AI508" s="15"/>
      <c r="AJ508" s="15"/>
      <c r="AK508" s="15"/>
      <c r="AL508" s="15"/>
      <c r="AM508" s="15"/>
      <c r="AN508" s="15"/>
      <c r="AO508" s="15"/>
      <c r="AP508" s="15"/>
      <c r="AQ508" s="15"/>
      <c r="AR508" s="15"/>
      <c r="AS508" s="15"/>
      <c r="AT508" s="15"/>
      <c r="AU508" s="15"/>
      <c r="AV508" s="15"/>
      <c r="AW508" s="15"/>
      <c r="AX508" s="15"/>
      <c r="AY508" s="15"/>
      <c r="AZ508" s="15"/>
      <c r="BA508" s="15"/>
      <c r="BB508" s="15"/>
      <c r="BC508" s="15"/>
      <c r="BD508" s="15"/>
      <c r="BE508" s="15"/>
      <c r="BF508" s="15"/>
      <c r="BG508" s="15"/>
      <c r="BH508" s="15"/>
      <c r="BI508" s="15"/>
      <c r="BJ508" s="15"/>
      <c r="BK508" s="15"/>
      <c r="BL508" s="15"/>
      <c r="BM508" s="15"/>
      <c r="BN508" s="15"/>
      <c r="BO508" s="15"/>
      <c r="BP508" s="15"/>
      <c r="BQ508" s="15"/>
      <c r="BR508" s="15"/>
      <c r="BS508" s="15"/>
      <c r="BT508" s="15"/>
      <c r="BU508" s="15"/>
      <c r="BV508" s="15"/>
      <c r="BW508" s="15"/>
      <c r="BX508" s="15"/>
      <c r="BZ508" s="5"/>
      <c r="CA508" s="5"/>
      <c r="CB508" s="5"/>
      <c r="CC508" s="5"/>
      <c r="CD508" s="5"/>
      <c r="CF508" s="55"/>
      <c r="CG508" s="55"/>
      <c r="CH508" s="55"/>
      <c r="CI508" s="55"/>
      <c r="CJ508" s="55"/>
    </row>
    <row r="509" spans="1:88" x14ac:dyDescent="0.25">
      <c r="A509" s="174" t="str">
        <f t="shared" si="375"/>
        <v>NNNN</v>
      </c>
      <c r="B509" s="174" t="str">
        <f t="shared" si="376"/>
        <v>39FM</v>
      </c>
      <c r="C509" s="29" t="str">
        <f t="shared" si="377"/>
        <v>FM</v>
      </c>
      <c r="D509" s="29" t="str">
        <f t="shared" si="378"/>
        <v>N</v>
      </c>
      <c r="E509" s="29" t="str">
        <f t="shared" si="374"/>
        <v>N</v>
      </c>
      <c r="F509" s="175" t="s">
        <v>9</v>
      </c>
      <c r="G509" s="175" t="s">
        <v>6</v>
      </c>
      <c r="H509" s="175" t="s">
        <v>7</v>
      </c>
      <c r="I509" s="176">
        <v>39</v>
      </c>
      <c r="J509" s="175" t="s">
        <v>5</v>
      </c>
      <c r="K509" s="175" t="s">
        <v>5</v>
      </c>
      <c r="L509" s="176">
        <v>18046</v>
      </c>
      <c r="M509" s="176">
        <v>11616</v>
      </c>
      <c r="N509" s="176">
        <v>16730</v>
      </c>
      <c r="O509" s="176">
        <v>16452</v>
      </c>
      <c r="P509" s="176">
        <v>17850</v>
      </c>
      <c r="Q509" s="1"/>
      <c r="R509"/>
      <c r="S509"/>
      <c r="T509"/>
      <c r="U509"/>
      <c r="V509"/>
      <c r="W509"/>
      <c r="X509" s="35"/>
      <c r="Y509" s="53"/>
      <c r="Z509" s="52"/>
      <c r="AA509" s="52"/>
      <c r="AB509" s="1"/>
      <c r="AC509" s="7"/>
      <c r="AD509" s="7"/>
      <c r="AE509" s="7"/>
      <c r="AF509" s="7"/>
      <c r="AG509" s="7"/>
      <c r="AI509" s="15"/>
      <c r="AJ509" s="15"/>
      <c r="AK509" s="15"/>
      <c r="AL509" s="15"/>
      <c r="AM509" s="15"/>
      <c r="AN509" s="15"/>
      <c r="AO509" s="15"/>
      <c r="AP509" s="15"/>
      <c r="AQ509" s="15"/>
      <c r="AR509" s="15"/>
      <c r="AS509" s="15"/>
      <c r="AT509" s="15"/>
      <c r="AU509" s="15"/>
      <c r="AV509" s="15"/>
      <c r="AW509" s="15"/>
      <c r="AX509" s="15"/>
      <c r="AY509" s="15"/>
      <c r="AZ509" s="15"/>
      <c r="BA509" s="15"/>
      <c r="BB509" s="15"/>
      <c r="BC509" s="15"/>
      <c r="BD509" s="15"/>
      <c r="BE509" s="15"/>
      <c r="BF509" s="15"/>
      <c r="BG509" s="15"/>
      <c r="BH509" s="15"/>
      <c r="BI509" s="15"/>
      <c r="BJ509" s="15"/>
      <c r="BK509" s="15"/>
      <c r="BL509" s="15"/>
      <c r="BM509" s="15"/>
      <c r="BN509" s="15"/>
      <c r="BO509" s="15"/>
      <c r="BP509" s="15"/>
      <c r="BQ509" s="15"/>
      <c r="BR509" s="15"/>
      <c r="BS509" s="15"/>
      <c r="BT509" s="15"/>
      <c r="BU509" s="15"/>
      <c r="BV509" s="15"/>
      <c r="BW509" s="15"/>
      <c r="BX509" s="15"/>
      <c r="BZ509" s="5"/>
      <c r="CA509" s="5"/>
      <c r="CB509" s="5"/>
      <c r="CC509" s="5"/>
      <c r="CD509" s="5"/>
      <c r="CF509" s="55"/>
      <c r="CG509" s="55"/>
      <c r="CH509" s="55"/>
      <c r="CI509" s="55"/>
      <c r="CJ509" s="55"/>
    </row>
    <row r="510" spans="1:88" x14ac:dyDescent="0.25">
      <c r="A510" s="174" t="str">
        <f t="shared" si="375"/>
        <v>NNNN</v>
      </c>
      <c r="B510" s="174" t="str">
        <f t="shared" si="376"/>
        <v>39FM</v>
      </c>
      <c r="C510" s="29" t="str">
        <f t="shared" si="377"/>
        <v>FM</v>
      </c>
      <c r="D510" s="29" t="str">
        <f t="shared" si="378"/>
        <v>N</v>
      </c>
      <c r="E510" s="29" t="str">
        <f t="shared" si="374"/>
        <v>N</v>
      </c>
      <c r="F510" s="175" t="s">
        <v>9</v>
      </c>
      <c r="G510" s="175" t="s">
        <v>6</v>
      </c>
      <c r="H510" s="175" t="s">
        <v>7</v>
      </c>
      <c r="I510" s="176">
        <v>39</v>
      </c>
      <c r="J510" s="175" t="s">
        <v>5</v>
      </c>
      <c r="K510" s="175" t="s">
        <v>9</v>
      </c>
      <c r="L510" s="176">
        <v>1</v>
      </c>
      <c r="M510" s="176">
        <v>1</v>
      </c>
      <c r="N510" s="176">
        <v>1</v>
      </c>
      <c r="O510" s="176">
        <v>1</v>
      </c>
      <c r="P510" s="176">
        <v>1</v>
      </c>
      <c r="Q510" s="1"/>
      <c r="R510"/>
      <c r="S510"/>
      <c r="T510"/>
      <c r="U510"/>
      <c r="V510"/>
      <c r="W510"/>
      <c r="X510" s="35"/>
      <c r="Y510" s="53"/>
      <c r="Z510" s="52"/>
      <c r="AA510" s="52"/>
      <c r="AB510" s="1"/>
      <c r="AC510" s="7"/>
      <c r="AD510" s="7"/>
      <c r="AE510" s="7"/>
      <c r="AF510" s="7"/>
      <c r="AG510" s="7"/>
      <c r="AI510" s="15"/>
      <c r="AJ510" s="15"/>
      <c r="AK510" s="15"/>
      <c r="AL510" s="15"/>
      <c r="AM510" s="15"/>
      <c r="AN510" s="15"/>
      <c r="AO510" s="15"/>
      <c r="AP510" s="15"/>
      <c r="AQ510" s="15"/>
      <c r="AR510" s="15"/>
      <c r="AS510" s="15"/>
      <c r="AT510" s="15"/>
      <c r="AU510" s="15"/>
      <c r="AV510" s="15"/>
      <c r="AW510" s="15"/>
      <c r="AX510" s="15"/>
      <c r="AY510" s="15"/>
      <c r="AZ510" s="15"/>
      <c r="BA510" s="15"/>
      <c r="BB510" s="15"/>
      <c r="BC510" s="15"/>
      <c r="BD510" s="15"/>
      <c r="BE510" s="15"/>
      <c r="BF510" s="15"/>
      <c r="BG510" s="15"/>
      <c r="BH510" s="15"/>
      <c r="BI510" s="15"/>
      <c r="BJ510" s="15"/>
      <c r="BK510" s="15"/>
      <c r="BL510" s="15"/>
      <c r="BM510" s="15"/>
      <c r="BN510" s="15"/>
      <c r="BO510" s="15"/>
      <c r="BP510" s="15"/>
      <c r="BQ510" s="15"/>
      <c r="BR510" s="15"/>
      <c r="BS510" s="15"/>
      <c r="BT510" s="15"/>
      <c r="BU510" s="15"/>
      <c r="BV510" s="15"/>
      <c r="BW510" s="15"/>
      <c r="BX510" s="15"/>
      <c r="BZ510" s="5"/>
      <c r="CA510" s="5"/>
      <c r="CB510" s="5"/>
      <c r="CC510" s="5"/>
      <c r="CD510" s="5"/>
      <c r="CF510" s="55"/>
      <c r="CG510" s="55"/>
      <c r="CH510" s="55"/>
      <c r="CI510" s="55"/>
      <c r="CJ510" s="55"/>
    </row>
    <row r="511" spans="1:88" x14ac:dyDescent="0.25">
      <c r="A511" s="174" t="str">
        <f t="shared" si="375"/>
        <v>NNNN</v>
      </c>
      <c r="B511" s="174" t="str">
        <f t="shared" si="376"/>
        <v>39FM</v>
      </c>
      <c r="C511" s="29" t="str">
        <f t="shared" si="377"/>
        <v>FM</v>
      </c>
      <c r="D511" s="29" t="str">
        <f t="shared" si="378"/>
        <v>N</v>
      </c>
      <c r="E511" s="29" t="str">
        <f t="shared" si="374"/>
        <v>N</v>
      </c>
      <c r="F511" s="175" t="s">
        <v>9</v>
      </c>
      <c r="G511" s="175" t="s">
        <v>6</v>
      </c>
      <c r="H511" s="175" t="s">
        <v>7</v>
      </c>
      <c r="I511" s="176">
        <v>39</v>
      </c>
      <c r="J511" s="175" t="s">
        <v>9</v>
      </c>
      <c r="K511" s="175" t="s">
        <v>9</v>
      </c>
      <c r="L511" s="176">
        <v>1</v>
      </c>
      <c r="M511" s="176">
        <v>1</v>
      </c>
      <c r="N511" s="176">
        <v>1</v>
      </c>
      <c r="O511" s="176">
        <v>1</v>
      </c>
      <c r="P511" s="176">
        <v>1</v>
      </c>
      <c r="Q511" s="1"/>
      <c r="R511"/>
      <c r="S511"/>
      <c r="T511"/>
      <c r="U511"/>
      <c r="V511"/>
      <c r="W511"/>
      <c r="X511" s="35"/>
      <c r="Y511" s="53"/>
      <c r="Z511" s="52"/>
      <c r="AA511" s="52"/>
      <c r="AB511" s="1"/>
      <c r="AC511" s="7"/>
      <c r="AD511" s="7"/>
      <c r="AE511" s="7"/>
      <c r="AF511" s="7"/>
      <c r="AG511" s="7"/>
      <c r="AI511" s="15"/>
      <c r="AJ511" s="15"/>
      <c r="AK511" s="15"/>
      <c r="AL511" s="15"/>
      <c r="AM511" s="15"/>
      <c r="AN511" s="15"/>
      <c r="AO511" s="15"/>
      <c r="AP511" s="15"/>
      <c r="AQ511" s="15"/>
      <c r="AR511" s="15"/>
      <c r="AS511" s="15"/>
      <c r="AT511" s="15"/>
      <c r="AU511" s="15"/>
      <c r="AV511" s="15"/>
      <c r="AW511" s="15"/>
      <c r="AX511" s="15"/>
      <c r="AY511" s="15"/>
      <c r="AZ511" s="15"/>
      <c r="BA511" s="15"/>
      <c r="BB511" s="15"/>
      <c r="BC511" s="15"/>
      <c r="BD511" s="15"/>
      <c r="BE511" s="15"/>
      <c r="BF511" s="15"/>
      <c r="BG511" s="15"/>
      <c r="BH511" s="15"/>
      <c r="BI511" s="15"/>
      <c r="BJ511" s="15"/>
      <c r="BK511" s="15"/>
      <c r="BL511" s="15"/>
      <c r="BM511" s="15"/>
      <c r="BN511" s="15"/>
      <c r="BO511" s="15"/>
      <c r="BP511" s="15"/>
      <c r="BQ511" s="15"/>
      <c r="BR511" s="15"/>
      <c r="BS511" s="15"/>
      <c r="BT511" s="15"/>
      <c r="BU511" s="15"/>
      <c r="BV511" s="15"/>
      <c r="BW511" s="15"/>
      <c r="BX511" s="15"/>
      <c r="BZ511" s="5"/>
      <c r="CA511" s="5"/>
      <c r="CB511" s="5"/>
      <c r="CC511" s="5"/>
      <c r="CD511" s="5"/>
      <c r="CF511" s="55"/>
      <c r="CG511" s="55"/>
      <c r="CH511" s="55"/>
      <c r="CI511" s="55"/>
      <c r="CJ511" s="55"/>
    </row>
    <row r="512" spans="1:88" x14ac:dyDescent="0.25">
      <c r="A512" s="174" t="str">
        <f t="shared" si="375"/>
        <v>NNNN</v>
      </c>
      <c r="B512" s="174" t="str">
        <f t="shared" si="376"/>
        <v>40FM</v>
      </c>
      <c r="C512" s="29" t="str">
        <f t="shared" si="377"/>
        <v>FM</v>
      </c>
      <c r="D512" s="29" t="str">
        <f t="shared" si="378"/>
        <v>N</v>
      </c>
      <c r="E512" s="29" t="str">
        <f t="shared" si="374"/>
        <v>N</v>
      </c>
      <c r="F512" s="175" t="s">
        <v>9</v>
      </c>
      <c r="G512" s="175" t="s">
        <v>6</v>
      </c>
      <c r="H512" s="175" t="s">
        <v>7</v>
      </c>
      <c r="I512" s="176">
        <v>40</v>
      </c>
      <c r="J512" s="175" t="s">
        <v>5</v>
      </c>
      <c r="K512" s="175" t="s">
        <v>5</v>
      </c>
      <c r="L512" s="176">
        <v>18086</v>
      </c>
      <c r="M512" s="176">
        <v>11901</v>
      </c>
      <c r="N512" s="176">
        <v>16792</v>
      </c>
      <c r="O512" s="176">
        <v>16494</v>
      </c>
      <c r="P512" s="176">
        <v>17913</v>
      </c>
      <c r="Q512" s="1"/>
      <c r="R512"/>
      <c r="S512"/>
      <c r="T512"/>
      <c r="U512"/>
      <c r="V512"/>
      <c r="W512"/>
      <c r="X512" s="35"/>
      <c r="Y512" s="53"/>
      <c r="Z512" s="52"/>
      <c r="AA512" s="52"/>
      <c r="AB512" s="1"/>
      <c r="AC512" s="7"/>
      <c r="AD512" s="7"/>
      <c r="AE512" s="7"/>
      <c r="AF512" s="7"/>
      <c r="AG512" s="7"/>
      <c r="AI512" s="15"/>
      <c r="AJ512" s="15"/>
      <c r="AK512" s="15"/>
      <c r="AL512" s="15"/>
      <c r="AM512" s="15"/>
      <c r="AN512" s="15"/>
      <c r="AO512" s="15"/>
      <c r="AP512" s="15"/>
      <c r="AQ512" s="15"/>
      <c r="AR512" s="15"/>
      <c r="AS512" s="15"/>
      <c r="AT512" s="15"/>
      <c r="AU512" s="15"/>
      <c r="AV512" s="15"/>
      <c r="AW512" s="15"/>
      <c r="AX512" s="15"/>
      <c r="AY512" s="15"/>
      <c r="AZ512" s="15"/>
      <c r="BA512" s="15"/>
      <c r="BB512" s="15"/>
      <c r="BC512" s="15"/>
      <c r="BD512" s="15"/>
      <c r="BE512" s="15"/>
      <c r="BF512" s="15"/>
      <c r="BG512" s="15"/>
      <c r="BH512" s="15"/>
      <c r="BI512" s="15"/>
      <c r="BJ512" s="15"/>
      <c r="BK512" s="15"/>
      <c r="BL512" s="15"/>
      <c r="BM512" s="15"/>
      <c r="BN512" s="15"/>
      <c r="BO512" s="15"/>
      <c r="BP512" s="15"/>
      <c r="BQ512" s="15"/>
      <c r="BR512" s="15"/>
      <c r="BS512" s="15"/>
      <c r="BT512" s="15"/>
      <c r="BU512" s="15"/>
      <c r="BV512" s="15"/>
      <c r="BW512" s="15"/>
      <c r="BX512" s="15"/>
      <c r="BZ512" s="5"/>
      <c r="CA512" s="5"/>
      <c r="CB512" s="5"/>
      <c r="CC512" s="5"/>
      <c r="CD512" s="5"/>
      <c r="CF512" s="55"/>
      <c r="CG512" s="55"/>
      <c r="CH512" s="55"/>
      <c r="CI512" s="55"/>
      <c r="CJ512" s="55"/>
    </row>
    <row r="513" spans="1:88" x14ac:dyDescent="0.25">
      <c r="A513" s="174" t="str">
        <f t="shared" si="375"/>
        <v>NNNN</v>
      </c>
      <c r="B513" s="174" t="str">
        <f t="shared" si="376"/>
        <v>40FM</v>
      </c>
      <c r="C513" s="29" t="str">
        <f t="shared" si="377"/>
        <v>FM</v>
      </c>
      <c r="D513" s="29" t="str">
        <f t="shared" si="378"/>
        <v>N</v>
      </c>
      <c r="E513" s="29" t="str">
        <f t="shared" si="374"/>
        <v>N</v>
      </c>
      <c r="F513" s="175" t="s">
        <v>9</v>
      </c>
      <c r="G513" s="175" t="s">
        <v>6</v>
      </c>
      <c r="H513" s="175" t="s">
        <v>7</v>
      </c>
      <c r="I513" s="176">
        <v>40</v>
      </c>
      <c r="J513" s="175" t="s">
        <v>5</v>
      </c>
      <c r="K513" s="175" t="s">
        <v>9</v>
      </c>
      <c r="L513" s="176">
        <v>4</v>
      </c>
      <c r="M513" s="176">
        <v>1</v>
      </c>
      <c r="N513" s="176">
        <v>4</v>
      </c>
      <c r="O513" s="176">
        <v>4</v>
      </c>
      <c r="P513" s="176">
        <v>4</v>
      </c>
      <c r="Q513" s="1"/>
      <c r="R513"/>
      <c r="S513"/>
      <c r="T513"/>
      <c r="U513"/>
      <c r="V513"/>
      <c r="W513"/>
      <c r="X513" s="35"/>
      <c r="Y513" s="53"/>
      <c r="Z513" s="52"/>
      <c r="AA513" s="52"/>
      <c r="AB513" s="1"/>
      <c r="AC513" s="7"/>
      <c r="AD513" s="7"/>
      <c r="AE513" s="7"/>
      <c r="AF513" s="7"/>
      <c r="AG513" s="7"/>
      <c r="AI513" s="15"/>
      <c r="AJ513" s="15"/>
      <c r="AK513" s="15"/>
      <c r="AL513" s="15"/>
      <c r="AM513" s="15"/>
      <c r="AN513" s="15"/>
      <c r="AO513" s="15"/>
      <c r="AP513" s="15"/>
      <c r="AQ513" s="15"/>
      <c r="AR513" s="15"/>
      <c r="AS513" s="15"/>
      <c r="AT513" s="15"/>
      <c r="AU513" s="15"/>
      <c r="AV513" s="15"/>
      <c r="AW513" s="15"/>
      <c r="AX513" s="15"/>
      <c r="AY513" s="15"/>
      <c r="AZ513" s="15"/>
      <c r="BA513" s="15"/>
      <c r="BB513" s="15"/>
      <c r="BC513" s="15"/>
      <c r="BD513" s="15"/>
      <c r="BE513" s="15"/>
      <c r="BF513" s="15"/>
      <c r="BG513" s="15"/>
      <c r="BH513" s="15"/>
      <c r="BI513" s="15"/>
      <c r="BJ513" s="15"/>
      <c r="BK513" s="15"/>
      <c r="BL513" s="15"/>
      <c r="BM513" s="15"/>
      <c r="BN513" s="15"/>
      <c r="BO513" s="15"/>
      <c r="BP513" s="15"/>
      <c r="BQ513" s="15"/>
      <c r="BR513" s="15"/>
      <c r="BS513" s="15"/>
      <c r="BT513" s="15"/>
      <c r="BU513" s="15"/>
      <c r="BV513" s="15"/>
      <c r="BW513" s="15"/>
      <c r="BX513" s="15"/>
      <c r="BZ513" s="5"/>
      <c r="CA513" s="5"/>
      <c r="CB513" s="5"/>
      <c r="CC513" s="5"/>
      <c r="CD513" s="5"/>
      <c r="CF513" s="55"/>
      <c r="CG513" s="55"/>
      <c r="CH513" s="55"/>
      <c r="CI513" s="55"/>
      <c r="CJ513" s="55"/>
    </row>
    <row r="514" spans="1:88" x14ac:dyDescent="0.25">
      <c r="A514" s="174" t="str">
        <f t="shared" si="375"/>
        <v>NNNN</v>
      </c>
      <c r="B514" s="174" t="str">
        <f t="shared" si="376"/>
        <v>41FM</v>
      </c>
      <c r="C514" s="29" t="str">
        <f t="shared" si="377"/>
        <v>FM</v>
      </c>
      <c r="D514" s="29" t="str">
        <f t="shared" si="378"/>
        <v>N</v>
      </c>
      <c r="E514" s="29" t="str">
        <f t="shared" si="374"/>
        <v>N</v>
      </c>
      <c r="F514" s="175" t="s">
        <v>9</v>
      </c>
      <c r="G514" s="175" t="s">
        <v>6</v>
      </c>
      <c r="H514" s="175" t="s">
        <v>7</v>
      </c>
      <c r="I514" s="176">
        <v>41</v>
      </c>
      <c r="J514" s="175" t="s">
        <v>5</v>
      </c>
      <c r="K514" s="175" t="s">
        <v>5</v>
      </c>
      <c r="L514" s="176">
        <v>18528</v>
      </c>
      <c r="M514" s="176">
        <v>12361</v>
      </c>
      <c r="N514" s="176">
        <v>17243</v>
      </c>
      <c r="O514" s="176">
        <v>16959</v>
      </c>
      <c r="P514" s="176">
        <v>18351</v>
      </c>
      <c r="Q514" s="1"/>
      <c r="R514"/>
      <c r="S514"/>
      <c r="T514"/>
      <c r="U514"/>
      <c r="V514"/>
      <c r="W514"/>
      <c r="X514" s="1"/>
      <c r="Y514" s="53"/>
      <c r="Z514" s="52"/>
      <c r="AA514" s="52"/>
      <c r="AB514" s="1"/>
      <c r="AC514" s="7"/>
      <c r="AD514" s="7"/>
      <c r="AE514" s="7"/>
      <c r="AF514" s="7"/>
      <c r="AG514" s="7"/>
      <c r="AI514" s="15"/>
      <c r="AJ514" s="15"/>
      <c r="AK514" s="15"/>
      <c r="AL514" s="15"/>
      <c r="AM514" s="15"/>
      <c r="AN514" s="15"/>
      <c r="AO514" s="15"/>
      <c r="AP514" s="15"/>
      <c r="AQ514" s="15"/>
      <c r="AR514" s="15"/>
      <c r="AS514" s="15"/>
      <c r="AT514" s="15"/>
      <c r="AU514" s="15"/>
      <c r="AV514" s="15"/>
      <c r="AW514" s="15"/>
      <c r="AX514" s="15"/>
      <c r="AY514" s="15"/>
      <c r="AZ514" s="15"/>
      <c r="BA514" s="15"/>
      <c r="BB514" s="15"/>
      <c r="BC514" s="15"/>
      <c r="BD514" s="15"/>
      <c r="BE514" s="15"/>
      <c r="BF514" s="15"/>
      <c r="BG514" s="15"/>
      <c r="BH514" s="15"/>
      <c r="BI514" s="15"/>
      <c r="BJ514" s="15"/>
      <c r="BK514" s="15"/>
      <c r="BL514" s="15"/>
      <c r="BM514" s="15"/>
      <c r="BN514" s="15"/>
      <c r="BO514" s="15"/>
      <c r="BP514" s="15"/>
      <c r="BQ514" s="15"/>
      <c r="BR514" s="15"/>
      <c r="BS514" s="15"/>
      <c r="BT514" s="15"/>
      <c r="BU514" s="15"/>
      <c r="BV514" s="15"/>
      <c r="BW514" s="15"/>
      <c r="BX514" s="15"/>
      <c r="BZ514" s="5"/>
      <c r="CA514" s="5"/>
      <c r="CB514" s="5"/>
      <c r="CC514" s="5"/>
      <c r="CD514" s="5"/>
      <c r="CF514" s="55"/>
      <c r="CG514" s="55"/>
      <c r="CH514" s="55"/>
      <c r="CI514" s="55"/>
      <c r="CJ514" s="55"/>
    </row>
    <row r="515" spans="1:88" x14ac:dyDescent="0.25">
      <c r="A515" s="174" t="str">
        <f t="shared" si="375"/>
        <v>NNNN</v>
      </c>
      <c r="B515" s="174" t="str">
        <f t="shared" si="376"/>
        <v>41FM</v>
      </c>
      <c r="C515" s="29" t="str">
        <f t="shared" si="377"/>
        <v>FM</v>
      </c>
      <c r="D515" s="29" t="str">
        <f t="shared" si="378"/>
        <v>N</v>
      </c>
      <c r="E515" s="29" t="str">
        <f t="shared" si="374"/>
        <v>N</v>
      </c>
      <c r="F515" s="175" t="s">
        <v>9</v>
      </c>
      <c r="G515" s="175" t="s">
        <v>6</v>
      </c>
      <c r="H515" s="175" t="s">
        <v>7</v>
      </c>
      <c r="I515" s="176">
        <v>41</v>
      </c>
      <c r="J515" s="175" t="s">
        <v>5</v>
      </c>
      <c r="K515" s="175" t="s">
        <v>9</v>
      </c>
      <c r="L515" s="176">
        <v>1</v>
      </c>
      <c r="M515" s="176">
        <v>0</v>
      </c>
      <c r="N515" s="176">
        <v>1</v>
      </c>
      <c r="O515" s="176">
        <v>1</v>
      </c>
      <c r="P515" s="176">
        <v>1</v>
      </c>
      <c r="Q515" s="1"/>
      <c r="R515"/>
      <c r="S515"/>
      <c r="T515"/>
      <c r="U515"/>
      <c r="V515"/>
      <c r="W515"/>
      <c r="X515" s="1"/>
      <c r="Y515" s="53"/>
      <c r="Z515" s="52"/>
      <c r="AA515" s="52"/>
      <c r="AB515" s="1"/>
      <c r="AC515" s="7"/>
      <c r="AD515" s="7"/>
      <c r="AE515" s="7"/>
      <c r="AF515" s="7"/>
      <c r="AG515" s="7"/>
      <c r="AI515" s="15"/>
      <c r="AJ515" s="15"/>
      <c r="AK515" s="15"/>
      <c r="AL515" s="15"/>
      <c r="AM515" s="15"/>
      <c r="AN515" s="15"/>
      <c r="AO515" s="15"/>
      <c r="AP515" s="15"/>
      <c r="AQ515" s="15"/>
      <c r="AR515" s="15"/>
      <c r="AS515" s="15"/>
      <c r="AT515" s="15"/>
      <c r="AU515" s="15"/>
      <c r="AV515" s="15"/>
      <c r="AW515" s="15"/>
      <c r="AX515" s="15"/>
      <c r="AY515" s="15"/>
      <c r="AZ515" s="15"/>
      <c r="BA515" s="15"/>
      <c r="BB515" s="15"/>
      <c r="BC515" s="15"/>
      <c r="BD515" s="15"/>
      <c r="BE515" s="15"/>
      <c r="BF515" s="15"/>
      <c r="BG515" s="15"/>
      <c r="BH515" s="15"/>
      <c r="BI515" s="15"/>
      <c r="BJ515" s="15"/>
      <c r="BK515" s="15"/>
      <c r="BL515" s="15"/>
      <c r="BM515" s="15"/>
      <c r="BN515" s="15"/>
      <c r="BO515" s="15"/>
      <c r="BP515" s="15"/>
      <c r="BQ515" s="15"/>
      <c r="BR515" s="15"/>
      <c r="BS515" s="15"/>
      <c r="BT515" s="15"/>
      <c r="BU515" s="15"/>
      <c r="BV515" s="15"/>
      <c r="BW515" s="15"/>
      <c r="BX515" s="15"/>
      <c r="BZ515" s="5"/>
      <c r="CA515" s="5"/>
      <c r="CB515" s="5"/>
      <c r="CC515" s="5"/>
      <c r="CD515" s="5"/>
      <c r="CF515" s="55"/>
      <c r="CG515" s="55"/>
      <c r="CH515" s="55"/>
      <c r="CI515" s="55"/>
      <c r="CJ515" s="55"/>
    </row>
    <row r="516" spans="1:88" x14ac:dyDescent="0.25">
      <c r="A516" s="174" t="str">
        <f t="shared" si="375"/>
        <v>NNNN</v>
      </c>
      <c r="B516" s="174" t="str">
        <f t="shared" si="376"/>
        <v>41FM</v>
      </c>
      <c r="C516" s="29" t="str">
        <f t="shared" si="377"/>
        <v>FM</v>
      </c>
      <c r="D516" s="29" t="str">
        <f t="shared" si="378"/>
        <v>N</v>
      </c>
      <c r="E516" s="29" t="str">
        <f t="shared" si="374"/>
        <v>N</v>
      </c>
      <c r="F516" s="175" t="s">
        <v>9</v>
      </c>
      <c r="G516" s="175" t="s">
        <v>6</v>
      </c>
      <c r="H516" s="175" t="s">
        <v>7</v>
      </c>
      <c r="I516" s="176">
        <v>41</v>
      </c>
      <c r="J516" s="175" t="s">
        <v>9</v>
      </c>
      <c r="K516" s="175" t="s">
        <v>5</v>
      </c>
      <c r="L516" s="176">
        <v>3</v>
      </c>
      <c r="M516" s="176">
        <v>2</v>
      </c>
      <c r="N516" s="176">
        <v>3</v>
      </c>
      <c r="O516" s="176">
        <v>3</v>
      </c>
      <c r="P516" s="176">
        <v>3</v>
      </c>
      <c r="Q516" s="1"/>
      <c r="R516"/>
      <c r="S516"/>
      <c r="T516"/>
      <c r="U516"/>
      <c r="V516"/>
      <c r="W516"/>
      <c r="X516" s="1"/>
      <c r="Y516" s="53"/>
      <c r="Z516" s="52"/>
      <c r="AA516" s="52"/>
      <c r="AB516" s="1"/>
      <c r="AC516" s="7"/>
      <c r="AD516" s="7"/>
      <c r="AE516" s="7"/>
      <c r="AF516" s="7"/>
      <c r="AG516" s="7"/>
      <c r="AI516" s="15"/>
      <c r="AJ516" s="15"/>
      <c r="AK516" s="15"/>
      <c r="AL516" s="15"/>
      <c r="AM516" s="15"/>
      <c r="AN516" s="15"/>
      <c r="AO516" s="15"/>
      <c r="AP516" s="15"/>
      <c r="AQ516" s="15"/>
      <c r="AR516" s="15"/>
      <c r="AS516" s="15"/>
      <c r="AT516" s="15"/>
      <c r="AU516" s="15"/>
      <c r="AV516" s="15"/>
      <c r="AW516" s="15"/>
      <c r="AX516" s="15"/>
      <c r="AY516" s="15"/>
      <c r="AZ516" s="15"/>
      <c r="BA516" s="15"/>
      <c r="BB516" s="15"/>
      <c r="BC516" s="15"/>
      <c r="BD516" s="15"/>
      <c r="BE516" s="15"/>
      <c r="BF516" s="15"/>
      <c r="BG516" s="15"/>
      <c r="BH516" s="15"/>
      <c r="BI516" s="15"/>
      <c r="BJ516" s="15"/>
      <c r="BK516" s="15"/>
      <c r="BL516" s="15"/>
      <c r="BM516" s="15"/>
      <c r="BN516" s="15"/>
      <c r="BO516" s="15"/>
      <c r="BP516" s="15"/>
      <c r="BQ516" s="15"/>
      <c r="BR516" s="15"/>
      <c r="BS516" s="15"/>
      <c r="BT516" s="15"/>
      <c r="BU516" s="15"/>
      <c r="BV516" s="15"/>
      <c r="BW516" s="15"/>
      <c r="BX516" s="15"/>
      <c r="BZ516" s="5"/>
      <c r="CA516" s="5"/>
      <c r="CB516" s="5"/>
      <c r="CC516" s="5"/>
      <c r="CD516" s="5"/>
      <c r="CF516" s="55"/>
      <c r="CG516" s="55"/>
      <c r="CH516" s="55"/>
      <c r="CI516" s="55"/>
      <c r="CJ516" s="55"/>
    </row>
    <row r="517" spans="1:88" x14ac:dyDescent="0.25">
      <c r="A517" s="174" t="str">
        <f t="shared" si="375"/>
        <v>NNNN</v>
      </c>
      <c r="B517" s="174" t="str">
        <f t="shared" si="376"/>
        <v>42FM</v>
      </c>
      <c r="C517" s="29" t="str">
        <f t="shared" si="377"/>
        <v>FM</v>
      </c>
      <c r="D517" s="29" t="str">
        <f t="shared" si="378"/>
        <v>N</v>
      </c>
      <c r="E517" s="29" t="str">
        <f t="shared" si="374"/>
        <v>N</v>
      </c>
      <c r="F517" s="175" t="s">
        <v>9</v>
      </c>
      <c r="G517" s="175" t="s">
        <v>6</v>
      </c>
      <c r="H517" s="175" t="s">
        <v>7</v>
      </c>
      <c r="I517" s="176">
        <v>42</v>
      </c>
      <c r="J517" s="175" t="s">
        <v>5</v>
      </c>
      <c r="K517" s="175" t="s">
        <v>5</v>
      </c>
      <c r="L517" s="176">
        <v>17660</v>
      </c>
      <c r="M517" s="176">
        <v>11954</v>
      </c>
      <c r="N517" s="176">
        <v>16423</v>
      </c>
      <c r="O517" s="176">
        <v>16133</v>
      </c>
      <c r="P517" s="176">
        <v>17487</v>
      </c>
      <c r="Q517" s="1"/>
      <c r="R517"/>
      <c r="S517"/>
      <c r="T517"/>
      <c r="U517"/>
      <c r="V517"/>
      <c r="W517"/>
      <c r="X517" s="1"/>
      <c r="Y517" s="53"/>
      <c r="Z517" s="52"/>
      <c r="AA517" s="52"/>
      <c r="AB517" s="1"/>
      <c r="AC517" s="7"/>
      <c r="AD517" s="7"/>
      <c r="AE517" s="7"/>
      <c r="AF517" s="7"/>
      <c r="AG517" s="7"/>
      <c r="AI517" s="15"/>
      <c r="AJ517" s="15"/>
      <c r="AK517" s="15"/>
      <c r="AL517" s="15"/>
      <c r="AM517" s="15"/>
      <c r="AN517" s="15"/>
      <c r="AO517" s="15"/>
      <c r="AP517" s="15"/>
      <c r="AQ517" s="15"/>
      <c r="AR517" s="15"/>
      <c r="AS517" s="15"/>
      <c r="AT517" s="15"/>
      <c r="AU517" s="15"/>
      <c r="AV517" s="15"/>
      <c r="AW517" s="15"/>
      <c r="AX517" s="15"/>
      <c r="AY517" s="15"/>
      <c r="AZ517" s="15"/>
      <c r="BA517" s="15"/>
      <c r="BB517" s="15"/>
      <c r="BC517" s="15"/>
      <c r="BD517" s="15"/>
      <c r="BE517" s="15"/>
      <c r="BF517" s="15"/>
      <c r="BG517" s="15"/>
      <c r="BH517" s="15"/>
      <c r="BI517" s="15"/>
      <c r="BJ517" s="15"/>
      <c r="BK517" s="15"/>
      <c r="BL517" s="15"/>
      <c r="BM517" s="15"/>
      <c r="BN517" s="15"/>
      <c r="BO517" s="15"/>
      <c r="BP517" s="15"/>
      <c r="BQ517" s="15"/>
      <c r="BR517" s="15"/>
      <c r="BS517" s="15"/>
      <c r="BT517" s="15"/>
      <c r="BU517" s="15"/>
      <c r="BV517" s="15"/>
      <c r="BW517" s="15"/>
      <c r="BX517" s="15"/>
      <c r="BZ517" s="5"/>
      <c r="CA517" s="5"/>
      <c r="CB517" s="5"/>
      <c r="CC517" s="5"/>
      <c r="CD517" s="5"/>
      <c r="CF517" s="55"/>
      <c r="CG517" s="55"/>
      <c r="CH517" s="55"/>
      <c r="CI517" s="55"/>
      <c r="CJ517" s="55"/>
    </row>
    <row r="518" spans="1:88" x14ac:dyDescent="0.25">
      <c r="A518" s="174" t="str">
        <f t="shared" si="375"/>
        <v>NNNN</v>
      </c>
      <c r="B518" s="174" t="str">
        <f t="shared" si="376"/>
        <v>42FM</v>
      </c>
      <c r="C518" s="29" t="str">
        <f t="shared" si="377"/>
        <v>FM</v>
      </c>
      <c r="D518" s="29" t="str">
        <f t="shared" si="378"/>
        <v>N</v>
      </c>
      <c r="E518" s="29" t="str">
        <f t="shared" si="374"/>
        <v>N</v>
      </c>
      <c r="F518" s="175" t="s">
        <v>9</v>
      </c>
      <c r="G518" s="175" t="s">
        <v>6</v>
      </c>
      <c r="H518" s="175" t="s">
        <v>7</v>
      </c>
      <c r="I518" s="176">
        <v>42</v>
      </c>
      <c r="J518" s="175" t="s">
        <v>5</v>
      </c>
      <c r="K518" s="175" t="s">
        <v>9</v>
      </c>
      <c r="L518" s="176">
        <v>2</v>
      </c>
      <c r="M518" s="176">
        <v>1</v>
      </c>
      <c r="N518" s="176">
        <v>2</v>
      </c>
      <c r="O518" s="176">
        <v>2</v>
      </c>
      <c r="P518" s="176">
        <v>2</v>
      </c>
      <c r="Q518" s="1"/>
      <c r="R518"/>
      <c r="S518"/>
      <c r="T518"/>
      <c r="U518"/>
      <c r="V518"/>
      <c r="W518"/>
      <c r="X518" s="1"/>
      <c r="Y518" s="53"/>
      <c r="Z518" s="52"/>
      <c r="AA518" s="52"/>
      <c r="AB518" s="1"/>
      <c r="AC518" s="7"/>
      <c r="AD518" s="7"/>
      <c r="AE518" s="7"/>
      <c r="AF518" s="7"/>
      <c r="AG518" s="7"/>
      <c r="AI518" s="15"/>
      <c r="AJ518" s="15"/>
      <c r="AK518" s="15"/>
      <c r="AL518" s="15"/>
      <c r="AM518" s="15"/>
      <c r="AN518" s="15"/>
      <c r="AO518" s="15"/>
      <c r="AP518" s="15"/>
      <c r="AQ518" s="15"/>
      <c r="AR518" s="15"/>
      <c r="AS518" s="15"/>
      <c r="AT518" s="15"/>
      <c r="AU518" s="15"/>
      <c r="AV518" s="15"/>
      <c r="AW518" s="15"/>
      <c r="AX518" s="15"/>
      <c r="AY518" s="15"/>
      <c r="AZ518" s="15"/>
      <c r="BA518" s="15"/>
      <c r="BB518" s="15"/>
      <c r="BC518" s="15"/>
      <c r="BD518" s="15"/>
      <c r="BE518" s="15"/>
      <c r="BF518" s="15"/>
      <c r="BG518" s="15"/>
      <c r="BH518" s="15"/>
      <c r="BI518" s="15"/>
      <c r="BJ518" s="15"/>
      <c r="BK518" s="15"/>
      <c r="BL518" s="15"/>
      <c r="BM518" s="15"/>
      <c r="BN518" s="15"/>
      <c r="BO518" s="15"/>
      <c r="BP518" s="15"/>
      <c r="BQ518" s="15"/>
      <c r="BR518" s="15"/>
      <c r="BS518" s="15"/>
      <c r="BT518" s="15"/>
      <c r="BU518" s="15"/>
      <c r="BV518" s="15"/>
      <c r="BW518" s="15"/>
      <c r="BX518" s="15"/>
      <c r="BZ518" s="5"/>
      <c r="CA518" s="5"/>
      <c r="CB518" s="5"/>
      <c r="CC518" s="5"/>
      <c r="CD518" s="5"/>
      <c r="CF518" s="55"/>
      <c r="CG518" s="55"/>
      <c r="CH518" s="55"/>
      <c r="CI518" s="55"/>
      <c r="CJ518" s="55"/>
    </row>
    <row r="519" spans="1:88" x14ac:dyDescent="0.25">
      <c r="A519" s="174" t="str">
        <f t="shared" si="375"/>
        <v>NNNN</v>
      </c>
      <c r="B519" s="174" t="str">
        <f t="shared" si="376"/>
        <v>42FM</v>
      </c>
      <c r="C519" s="29" t="str">
        <f t="shared" si="377"/>
        <v>FM</v>
      </c>
      <c r="D519" s="29" t="str">
        <f t="shared" si="378"/>
        <v>N</v>
      </c>
      <c r="E519" s="29" t="str">
        <f t="shared" si="374"/>
        <v>N</v>
      </c>
      <c r="F519" s="175" t="s">
        <v>9</v>
      </c>
      <c r="G519" s="175" t="s">
        <v>6</v>
      </c>
      <c r="H519" s="175" t="s">
        <v>7</v>
      </c>
      <c r="I519" s="176">
        <v>42</v>
      </c>
      <c r="J519" s="175" t="s">
        <v>9</v>
      </c>
      <c r="K519" s="175" t="s">
        <v>5</v>
      </c>
      <c r="L519" s="176">
        <v>2</v>
      </c>
      <c r="M519" s="176">
        <v>2</v>
      </c>
      <c r="N519" s="176">
        <v>2</v>
      </c>
      <c r="O519" s="176">
        <v>2</v>
      </c>
      <c r="P519" s="176">
        <v>2</v>
      </c>
      <c r="Q519" s="1"/>
      <c r="R519"/>
      <c r="S519"/>
      <c r="T519"/>
      <c r="U519"/>
      <c r="V519"/>
      <c r="W519"/>
      <c r="X519" s="1"/>
      <c r="Y519" s="53"/>
      <c r="Z519" s="52"/>
      <c r="AA519" s="52"/>
      <c r="AB519" s="1"/>
      <c r="AC519" s="7"/>
      <c r="AD519" s="7"/>
      <c r="AE519" s="7"/>
      <c r="AF519" s="7"/>
      <c r="AG519" s="7"/>
      <c r="AI519" s="15"/>
      <c r="AJ519" s="15"/>
      <c r="AK519" s="15"/>
      <c r="AL519" s="15"/>
      <c r="AM519" s="15"/>
      <c r="AN519" s="15"/>
      <c r="AO519" s="15"/>
      <c r="AP519" s="15"/>
      <c r="AQ519" s="15"/>
      <c r="AR519" s="15"/>
      <c r="AS519" s="15"/>
      <c r="AT519" s="15"/>
      <c r="AU519" s="15"/>
      <c r="AV519" s="15"/>
      <c r="AW519" s="15"/>
      <c r="AX519" s="15"/>
      <c r="AY519" s="15"/>
      <c r="AZ519" s="15"/>
      <c r="BA519" s="15"/>
      <c r="BB519" s="15"/>
      <c r="BC519" s="15"/>
      <c r="BD519" s="15"/>
      <c r="BE519" s="15"/>
      <c r="BF519" s="15"/>
      <c r="BG519" s="15"/>
      <c r="BH519" s="15"/>
      <c r="BI519" s="15"/>
      <c r="BJ519" s="15"/>
      <c r="BK519" s="15"/>
      <c r="BL519" s="15"/>
      <c r="BM519" s="15"/>
      <c r="BN519" s="15"/>
      <c r="BO519" s="15"/>
      <c r="BP519" s="15"/>
      <c r="BQ519" s="15"/>
      <c r="BR519" s="15"/>
      <c r="BS519" s="15"/>
      <c r="BT519" s="15"/>
      <c r="BU519" s="15"/>
      <c r="BV519" s="15"/>
      <c r="BW519" s="15"/>
      <c r="BX519" s="15"/>
      <c r="BZ519" s="5"/>
      <c r="CA519" s="5"/>
      <c r="CB519" s="5"/>
      <c r="CC519" s="5"/>
      <c r="CD519" s="5"/>
      <c r="CF519" s="55"/>
      <c r="CG519" s="55"/>
      <c r="CH519" s="55"/>
      <c r="CI519" s="55"/>
      <c r="CJ519" s="55"/>
    </row>
    <row r="520" spans="1:88" x14ac:dyDescent="0.25">
      <c r="A520" s="174" t="str">
        <f t="shared" si="375"/>
        <v>NNNN</v>
      </c>
      <c r="B520" s="174" t="str">
        <f t="shared" si="376"/>
        <v>43FM</v>
      </c>
      <c r="C520" s="29" t="str">
        <f t="shared" si="377"/>
        <v>FM</v>
      </c>
      <c r="D520" s="29" t="str">
        <f t="shared" si="378"/>
        <v>N</v>
      </c>
      <c r="E520" s="29" t="str">
        <f t="shared" ref="E520:E583" si="379">IF(AND(D520="Y",K520="Y"),"Y","N")</f>
        <v>N</v>
      </c>
      <c r="F520" s="175" t="s">
        <v>9</v>
      </c>
      <c r="G520" s="175" t="s">
        <v>6</v>
      </c>
      <c r="H520" s="175" t="s">
        <v>7</v>
      </c>
      <c r="I520" s="176">
        <v>43</v>
      </c>
      <c r="J520" s="175" t="s">
        <v>5</v>
      </c>
      <c r="K520" s="175" t="s">
        <v>5</v>
      </c>
      <c r="L520" s="176">
        <v>17630</v>
      </c>
      <c r="M520" s="176">
        <v>12126</v>
      </c>
      <c r="N520" s="176">
        <v>16441</v>
      </c>
      <c r="O520" s="176">
        <v>16122</v>
      </c>
      <c r="P520" s="176">
        <v>17435</v>
      </c>
      <c r="Q520" s="1"/>
      <c r="R520"/>
      <c r="S520"/>
      <c r="T520"/>
      <c r="U520"/>
      <c r="V520"/>
      <c r="W520"/>
      <c r="X520" s="1"/>
      <c r="Y520" s="53"/>
      <c r="Z520" s="52"/>
      <c r="AA520" s="52"/>
      <c r="AB520" s="1"/>
      <c r="AC520" s="7"/>
      <c r="AD520" s="7"/>
      <c r="AE520" s="7"/>
      <c r="AF520" s="7"/>
      <c r="AG520" s="7"/>
      <c r="AI520" s="15"/>
      <c r="AJ520" s="15"/>
      <c r="AK520" s="15"/>
      <c r="AL520" s="15"/>
      <c r="AM520" s="15"/>
      <c r="AN520" s="15"/>
      <c r="AO520" s="15"/>
      <c r="AP520" s="15"/>
      <c r="AQ520" s="15"/>
      <c r="AR520" s="15"/>
      <c r="AS520" s="15"/>
      <c r="AT520" s="15"/>
      <c r="AU520" s="15"/>
      <c r="AV520" s="15"/>
      <c r="AW520" s="15"/>
      <c r="AX520" s="15"/>
      <c r="AY520" s="15"/>
      <c r="AZ520" s="15"/>
      <c r="BA520" s="15"/>
      <c r="BB520" s="15"/>
      <c r="BC520" s="15"/>
      <c r="BD520" s="15"/>
      <c r="BE520" s="15"/>
      <c r="BF520" s="15"/>
      <c r="BG520" s="15"/>
      <c r="BH520" s="15"/>
      <c r="BI520" s="15"/>
      <c r="BJ520" s="15"/>
      <c r="BK520" s="15"/>
      <c r="BL520" s="15"/>
      <c r="BM520" s="15"/>
      <c r="BN520" s="15"/>
      <c r="BO520" s="15"/>
      <c r="BP520" s="15"/>
      <c r="BQ520" s="15"/>
      <c r="BR520" s="15"/>
      <c r="BS520" s="15"/>
      <c r="BT520" s="15"/>
      <c r="BU520" s="15"/>
      <c r="BV520" s="15"/>
      <c r="BW520" s="15"/>
      <c r="BX520" s="15"/>
      <c r="BZ520" s="5"/>
      <c r="CA520" s="5"/>
      <c r="CB520" s="5"/>
      <c r="CC520" s="5"/>
      <c r="CD520" s="5"/>
      <c r="CF520" s="55"/>
      <c r="CG520" s="55"/>
      <c r="CH520" s="55"/>
      <c r="CI520" s="55"/>
      <c r="CJ520" s="55"/>
    </row>
    <row r="521" spans="1:88" x14ac:dyDescent="0.25">
      <c r="A521" s="174" t="str">
        <f t="shared" ref="A521:A584" si="380">IF(CONCATENATE(D521,E521)="NN","NNNN",CONCATENATE(D521,E521,C521))</f>
        <v>NNNN</v>
      </c>
      <c r="B521" s="174" t="str">
        <f t="shared" ref="B521:B584" si="381">IF(C521="NN","NNNN",CONCATENATE(IF(I521&gt;82,"83",I521),C521))</f>
        <v>43FM</v>
      </c>
      <c r="C521" s="29" t="str">
        <f t="shared" ref="C521:C584" si="382">IF(F521="Y",CONCATENATE(G521,H521),"NN")</f>
        <v>FM</v>
      </c>
      <c r="D521" s="29" t="str">
        <f t="shared" ref="D521:D584" si="383">IF(AND(F521="Y",J521="Y",I521&lt;9),J521,"N")</f>
        <v>N</v>
      </c>
      <c r="E521" s="29" t="str">
        <f t="shared" si="379"/>
        <v>N</v>
      </c>
      <c r="F521" s="175" t="s">
        <v>9</v>
      </c>
      <c r="G521" s="175" t="s">
        <v>6</v>
      </c>
      <c r="H521" s="175" t="s">
        <v>7</v>
      </c>
      <c r="I521" s="176">
        <v>43</v>
      </c>
      <c r="J521" s="175" t="s">
        <v>5</v>
      </c>
      <c r="K521" s="175" t="s">
        <v>9</v>
      </c>
      <c r="L521" s="176">
        <v>1</v>
      </c>
      <c r="M521" s="176">
        <v>1</v>
      </c>
      <c r="N521" s="176">
        <v>1</v>
      </c>
      <c r="O521" s="176">
        <v>1</v>
      </c>
      <c r="P521" s="176">
        <v>1</v>
      </c>
      <c r="Q521" s="1"/>
      <c r="R521"/>
      <c r="S521"/>
      <c r="T521"/>
      <c r="U521"/>
      <c r="V521"/>
      <c r="W521"/>
      <c r="X521" s="1"/>
      <c r="Y521" s="53"/>
      <c r="Z521" s="52"/>
      <c r="AA521" s="52"/>
      <c r="AB521" s="1"/>
      <c r="AC521" s="7"/>
      <c r="AD521" s="7"/>
      <c r="AE521" s="7"/>
      <c r="AF521" s="7"/>
      <c r="AG521" s="7"/>
      <c r="AI521" s="15"/>
      <c r="AJ521" s="15"/>
      <c r="AK521" s="15"/>
      <c r="AL521" s="15"/>
      <c r="AM521" s="15"/>
      <c r="AN521" s="15"/>
      <c r="AO521" s="15"/>
      <c r="AP521" s="15"/>
      <c r="AQ521" s="15"/>
      <c r="AR521" s="15"/>
      <c r="AS521" s="15"/>
      <c r="AT521" s="15"/>
      <c r="AU521" s="15"/>
      <c r="AV521" s="15"/>
      <c r="AW521" s="15"/>
      <c r="AX521" s="15"/>
      <c r="AY521" s="15"/>
      <c r="AZ521" s="15"/>
      <c r="BA521" s="15"/>
      <c r="BB521" s="15"/>
      <c r="BC521" s="15"/>
      <c r="BD521" s="15"/>
      <c r="BE521" s="15"/>
      <c r="BF521" s="15"/>
      <c r="BG521" s="15"/>
      <c r="BH521" s="15"/>
      <c r="BI521" s="15"/>
      <c r="BJ521" s="15"/>
      <c r="BK521" s="15"/>
      <c r="BL521" s="15"/>
      <c r="BM521" s="15"/>
      <c r="BN521" s="15"/>
      <c r="BO521" s="15"/>
      <c r="BP521" s="15"/>
      <c r="BQ521" s="15"/>
      <c r="BR521" s="15"/>
      <c r="BS521" s="15"/>
      <c r="BT521" s="15"/>
      <c r="BU521" s="15"/>
      <c r="BV521" s="15"/>
      <c r="BW521" s="15"/>
      <c r="BX521" s="15"/>
      <c r="BZ521" s="5"/>
      <c r="CA521" s="5"/>
      <c r="CB521" s="5"/>
      <c r="CC521" s="5"/>
      <c r="CD521" s="5"/>
      <c r="CF521" s="55"/>
      <c r="CG521" s="55"/>
      <c r="CH521" s="55"/>
      <c r="CI521" s="55"/>
      <c r="CJ521" s="55"/>
    </row>
    <row r="522" spans="1:88" x14ac:dyDescent="0.25">
      <c r="A522" s="174" t="str">
        <f t="shared" si="380"/>
        <v>NNNN</v>
      </c>
      <c r="B522" s="174" t="str">
        <f t="shared" si="381"/>
        <v>44FM</v>
      </c>
      <c r="C522" s="29" t="str">
        <f t="shared" si="382"/>
        <v>FM</v>
      </c>
      <c r="D522" s="29" t="str">
        <f t="shared" si="383"/>
        <v>N</v>
      </c>
      <c r="E522" s="29" t="str">
        <f t="shared" si="379"/>
        <v>N</v>
      </c>
      <c r="F522" s="175" t="s">
        <v>9</v>
      </c>
      <c r="G522" s="175" t="s">
        <v>6</v>
      </c>
      <c r="H522" s="175" t="s">
        <v>7</v>
      </c>
      <c r="I522" s="176">
        <v>44</v>
      </c>
      <c r="J522" s="175" t="s">
        <v>5</v>
      </c>
      <c r="K522" s="175" t="s">
        <v>5</v>
      </c>
      <c r="L522" s="176">
        <v>17528</v>
      </c>
      <c r="M522" s="176">
        <v>12428</v>
      </c>
      <c r="N522" s="176">
        <v>16411</v>
      </c>
      <c r="O522" s="176">
        <v>16125</v>
      </c>
      <c r="P522" s="176">
        <v>17368</v>
      </c>
      <c r="Q522" s="1"/>
      <c r="R522"/>
      <c r="S522"/>
      <c r="T522"/>
      <c r="U522"/>
      <c r="V522"/>
      <c r="W522"/>
      <c r="X522" s="1"/>
      <c r="Y522" s="53"/>
      <c r="Z522" s="52"/>
      <c r="AA522" s="52"/>
      <c r="AB522" s="1"/>
      <c r="AC522" s="7"/>
      <c r="AD522" s="7"/>
      <c r="AE522" s="7"/>
      <c r="AF522" s="7"/>
      <c r="AG522" s="7"/>
      <c r="AI522" s="15"/>
      <c r="AJ522" s="15"/>
      <c r="AK522" s="15"/>
      <c r="AL522" s="15"/>
      <c r="AM522" s="15"/>
      <c r="AN522" s="15"/>
      <c r="AO522" s="15"/>
      <c r="AP522" s="15"/>
      <c r="AQ522" s="15"/>
      <c r="AR522" s="15"/>
      <c r="AS522" s="15"/>
      <c r="AT522" s="15"/>
      <c r="AU522" s="15"/>
      <c r="AV522" s="15"/>
      <c r="AW522" s="15"/>
      <c r="AX522" s="15"/>
      <c r="AY522" s="15"/>
      <c r="AZ522" s="15"/>
      <c r="BA522" s="15"/>
      <c r="BB522" s="15"/>
      <c r="BC522" s="15"/>
      <c r="BD522" s="15"/>
      <c r="BE522" s="15"/>
      <c r="BF522" s="15"/>
      <c r="BG522" s="15"/>
      <c r="BH522" s="15"/>
      <c r="BI522" s="15"/>
      <c r="BJ522" s="15"/>
      <c r="BK522" s="15"/>
      <c r="BL522" s="15"/>
      <c r="BM522" s="15"/>
      <c r="BN522" s="15"/>
      <c r="BO522" s="15"/>
      <c r="BP522" s="15"/>
      <c r="BQ522" s="15"/>
      <c r="BR522" s="15"/>
      <c r="BS522" s="15"/>
      <c r="BT522" s="15"/>
      <c r="BU522" s="15"/>
      <c r="BV522" s="15"/>
      <c r="BW522" s="15"/>
      <c r="BX522" s="15"/>
      <c r="BZ522" s="5"/>
      <c r="CA522" s="5"/>
      <c r="CB522" s="5"/>
      <c r="CC522" s="5"/>
      <c r="CD522" s="5"/>
      <c r="CF522" s="55"/>
      <c r="CG522" s="55"/>
      <c r="CH522" s="55"/>
      <c r="CI522" s="55"/>
      <c r="CJ522" s="55"/>
    </row>
    <row r="523" spans="1:88" x14ac:dyDescent="0.25">
      <c r="A523" s="174" t="str">
        <f t="shared" si="380"/>
        <v>NNNN</v>
      </c>
      <c r="B523" s="174" t="str">
        <f t="shared" si="381"/>
        <v>44FM</v>
      </c>
      <c r="C523" s="29" t="str">
        <f t="shared" si="382"/>
        <v>FM</v>
      </c>
      <c r="D523" s="29" t="str">
        <f t="shared" si="383"/>
        <v>N</v>
      </c>
      <c r="E523" s="29" t="str">
        <f t="shared" si="379"/>
        <v>N</v>
      </c>
      <c r="F523" s="175" t="s">
        <v>9</v>
      </c>
      <c r="G523" s="175" t="s">
        <v>6</v>
      </c>
      <c r="H523" s="175" t="s">
        <v>7</v>
      </c>
      <c r="I523" s="176">
        <v>44</v>
      </c>
      <c r="J523" s="175" t="s">
        <v>9</v>
      </c>
      <c r="K523" s="175" t="s">
        <v>5</v>
      </c>
      <c r="L523" s="176">
        <v>1</v>
      </c>
      <c r="M523" s="176">
        <v>1</v>
      </c>
      <c r="N523" s="176">
        <v>1</v>
      </c>
      <c r="O523" s="176">
        <v>1</v>
      </c>
      <c r="P523" s="176">
        <v>1</v>
      </c>
      <c r="Q523" s="1"/>
      <c r="R523"/>
      <c r="S523"/>
      <c r="T523"/>
      <c r="U523"/>
      <c r="V523"/>
      <c r="W523"/>
      <c r="X523" s="1"/>
      <c r="Y523" s="53"/>
      <c r="Z523" s="52"/>
      <c r="AA523" s="52"/>
      <c r="AB523" s="1"/>
      <c r="AC523" s="7"/>
      <c r="AD523" s="7"/>
      <c r="AE523" s="7"/>
      <c r="AF523" s="7"/>
      <c r="AG523" s="7"/>
      <c r="AI523" s="15"/>
      <c r="AJ523" s="15"/>
      <c r="AK523" s="15"/>
      <c r="AL523" s="15"/>
      <c r="AM523" s="15"/>
      <c r="AN523" s="15"/>
      <c r="AO523" s="15"/>
      <c r="AP523" s="15"/>
      <c r="AQ523" s="15"/>
      <c r="AR523" s="15"/>
      <c r="AS523" s="15"/>
      <c r="AT523" s="15"/>
      <c r="AU523" s="15"/>
      <c r="AV523" s="15"/>
      <c r="AW523" s="15"/>
      <c r="AX523" s="15"/>
      <c r="AY523" s="15"/>
      <c r="AZ523" s="15"/>
      <c r="BA523" s="15"/>
      <c r="BB523" s="15"/>
      <c r="BC523" s="15"/>
      <c r="BD523" s="15"/>
      <c r="BE523" s="15"/>
      <c r="BF523" s="15"/>
      <c r="BG523" s="15"/>
      <c r="BH523" s="15"/>
      <c r="BI523" s="15"/>
      <c r="BJ523" s="15"/>
      <c r="BK523" s="15"/>
      <c r="BL523" s="15"/>
      <c r="BM523" s="15"/>
      <c r="BN523" s="15"/>
      <c r="BO523" s="15"/>
      <c r="BP523" s="15"/>
      <c r="BQ523" s="15"/>
      <c r="BR523" s="15"/>
      <c r="BS523" s="15"/>
      <c r="BT523" s="15"/>
      <c r="BU523" s="15"/>
      <c r="BV523" s="15"/>
      <c r="BW523" s="15"/>
      <c r="BX523" s="15"/>
      <c r="BZ523" s="5"/>
      <c r="CA523" s="5"/>
      <c r="CB523" s="5"/>
      <c r="CC523" s="5"/>
      <c r="CD523" s="5"/>
      <c r="CF523" s="55"/>
      <c r="CG523" s="55"/>
      <c r="CH523" s="55"/>
      <c r="CI523" s="55"/>
      <c r="CJ523" s="55"/>
    </row>
    <row r="524" spans="1:88" x14ac:dyDescent="0.25">
      <c r="A524" s="174" t="str">
        <f t="shared" si="380"/>
        <v>NNNN</v>
      </c>
      <c r="B524" s="174" t="str">
        <f t="shared" si="381"/>
        <v>45FM</v>
      </c>
      <c r="C524" s="29" t="str">
        <f t="shared" si="382"/>
        <v>FM</v>
      </c>
      <c r="D524" s="29" t="str">
        <f t="shared" si="383"/>
        <v>N</v>
      </c>
      <c r="E524" s="29" t="str">
        <f t="shared" si="379"/>
        <v>N</v>
      </c>
      <c r="F524" s="175" t="s">
        <v>9</v>
      </c>
      <c r="G524" s="175" t="s">
        <v>6</v>
      </c>
      <c r="H524" s="175" t="s">
        <v>7</v>
      </c>
      <c r="I524" s="176">
        <v>45</v>
      </c>
      <c r="J524" s="175" t="s">
        <v>5</v>
      </c>
      <c r="K524" s="175" t="s">
        <v>5</v>
      </c>
      <c r="L524" s="176">
        <v>17038</v>
      </c>
      <c r="M524" s="176">
        <v>12167</v>
      </c>
      <c r="N524" s="176">
        <v>15950</v>
      </c>
      <c r="O524" s="176">
        <v>15635</v>
      </c>
      <c r="P524" s="176">
        <v>16894</v>
      </c>
      <c r="Q524" s="1"/>
      <c r="R524"/>
      <c r="S524"/>
      <c r="T524"/>
      <c r="U524"/>
      <c r="V524"/>
      <c r="W524"/>
      <c r="X524" s="1"/>
      <c r="Y524" s="53"/>
      <c r="Z524" s="52"/>
      <c r="AA524" s="52"/>
      <c r="AB524" s="1"/>
      <c r="AC524" s="7"/>
      <c r="AD524" s="7"/>
      <c r="AE524" s="7"/>
      <c r="AF524" s="7"/>
      <c r="AG524" s="7"/>
      <c r="AI524" s="15"/>
      <c r="AJ524" s="15"/>
      <c r="AK524" s="15"/>
      <c r="AL524" s="15"/>
      <c r="AM524" s="15"/>
      <c r="AN524" s="15"/>
      <c r="AO524" s="15"/>
      <c r="AP524" s="15"/>
      <c r="AQ524" s="15"/>
      <c r="AR524" s="15"/>
      <c r="AS524" s="15"/>
      <c r="AT524" s="15"/>
      <c r="AU524" s="15"/>
      <c r="AV524" s="15"/>
      <c r="AW524" s="15"/>
      <c r="AX524" s="15"/>
      <c r="AY524" s="15"/>
      <c r="AZ524" s="15"/>
      <c r="BA524" s="15"/>
      <c r="BB524" s="15"/>
      <c r="BC524" s="15"/>
      <c r="BD524" s="15"/>
      <c r="BE524" s="15"/>
      <c r="BF524" s="15"/>
      <c r="BG524" s="15"/>
      <c r="BH524" s="15"/>
      <c r="BI524" s="15"/>
      <c r="BJ524" s="15"/>
      <c r="BK524" s="15"/>
      <c r="BL524" s="15"/>
      <c r="BM524" s="15"/>
      <c r="BN524" s="15"/>
      <c r="BO524" s="15"/>
      <c r="BP524" s="15"/>
      <c r="BQ524" s="15"/>
      <c r="BR524" s="15"/>
      <c r="BS524" s="15"/>
      <c r="BT524" s="15"/>
      <c r="BU524" s="15"/>
      <c r="BV524" s="15"/>
      <c r="BW524" s="15"/>
      <c r="BX524" s="15"/>
      <c r="BZ524" s="5"/>
      <c r="CA524" s="5"/>
      <c r="CB524" s="5"/>
      <c r="CC524" s="5"/>
      <c r="CD524" s="5"/>
      <c r="CF524" s="55"/>
      <c r="CG524" s="55"/>
      <c r="CH524" s="55"/>
      <c r="CI524" s="55"/>
      <c r="CJ524" s="55"/>
    </row>
    <row r="525" spans="1:88" x14ac:dyDescent="0.25">
      <c r="A525" s="174" t="str">
        <f t="shared" si="380"/>
        <v>NNNN</v>
      </c>
      <c r="B525" s="174" t="str">
        <f t="shared" si="381"/>
        <v>46FM</v>
      </c>
      <c r="C525" s="29" t="str">
        <f t="shared" si="382"/>
        <v>FM</v>
      </c>
      <c r="D525" s="29" t="str">
        <f t="shared" si="383"/>
        <v>N</v>
      </c>
      <c r="E525" s="29" t="str">
        <f t="shared" si="379"/>
        <v>N</v>
      </c>
      <c r="F525" s="175" t="s">
        <v>9</v>
      </c>
      <c r="G525" s="175" t="s">
        <v>6</v>
      </c>
      <c r="H525" s="175" t="s">
        <v>7</v>
      </c>
      <c r="I525" s="176">
        <v>46</v>
      </c>
      <c r="J525" s="175" t="s">
        <v>5</v>
      </c>
      <c r="K525" s="175" t="s">
        <v>5</v>
      </c>
      <c r="L525" s="176">
        <v>16779</v>
      </c>
      <c r="M525" s="176">
        <v>12117</v>
      </c>
      <c r="N525" s="176">
        <v>15784</v>
      </c>
      <c r="O525" s="176">
        <v>15452</v>
      </c>
      <c r="P525" s="176">
        <v>16643</v>
      </c>
      <c r="Q525" s="1"/>
      <c r="R525"/>
      <c r="S525"/>
      <c r="T525"/>
      <c r="U525"/>
      <c r="V525"/>
      <c r="W525"/>
      <c r="X525" s="1"/>
      <c r="Y525" s="53"/>
      <c r="Z525" s="52"/>
      <c r="AA525" s="52"/>
      <c r="AB525" s="1"/>
      <c r="AC525" s="7"/>
      <c r="AD525" s="7"/>
      <c r="AE525" s="7"/>
      <c r="AF525" s="7"/>
      <c r="AG525" s="7"/>
      <c r="AI525" s="15"/>
      <c r="AJ525" s="15"/>
      <c r="AK525" s="15"/>
      <c r="AL525" s="15"/>
      <c r="AM525" s="15"/>
      <c r="AN525" s="15"/>
      <c r="AO525" s="15"/>
      <c r="AP525" s="15"/>
      <c r="AQ525" s="15"/>
      <c r="AR525" s="15"/>
      <c r="AS525" s="15"/>
      <c r="AT525" s="15"/>
      <c r="AU525" s="15"/>
      <c r="AV525" s="15"/>
      <c r="AW525" s="15"/>
      <c r="AX525" s="15"/>
      <c r="AY525" s="15"/>
      <c r="AZ525" s="15"/>
      <c r="BA525" s="15"/>
      <c r="BB525" s="15"/>
      <c r="BC525" s="15"/>
      <c r="BD525" s="15"/>
      <c r="BE525" s="15"/>
      <c r="BF525" s="15"/>
      <c r="BG525" s="15"/>
      <c r="BH525" s="15"/>
      <c r="BI525" s="15"/>
      <c r="BJ525" s="15"/>
      <c r="BK525" s="15"/>
      <c r="BL525" s="15"/>
      <c r="BM525" s="15"/>
      <c r="BN525" s="15"/>
      <c r="BO525" s="15"/>
      <c r="BP525" s="15"/>
      <c r="BQ525" s="15"/>
      <c r="BR525" s="15"/>
      <c r="BS525" s="15"/>
      <c r="BT525" s="15"/>
      <c r="BU525" s="15"/>
      <c r="BV525" s="15"/>
      <c r="BW525" s="15"/>
      <c r="BX525" s="15"/>
      <c r="BZ525" s="5"/>
      <c r="CA525" s="5"/>
      <c r="CB525" s="5"/>
      <c r="CC525" s="5"/>
      <c r="CD525" s="5"/>
      <c r="CF525" s="55"/>
      <c r="CG525" s="55"/>
      <c r="CH525" s="55"/>
      <c r="CI525" s="55"/>
      <c r="CJ525" s="55"/>
    </row>
    <row r="526" spans="1:88" x14ac:dyDescent="0.25">
      <c r="A526" s="174" t="str">
        <f t="shared" si="380"/>
        <v>NNNN</v>
      </c>
      <c r="B526" s="174" t="str">
        <f t="shared" si="381"/>
        <v>47FM</v>
      </c>
      <c r="C526" s="29" t="str">
        <f t="shared" si="382"/>
        <v>FM</v>
      </c>
      <c r="D526" s="29" t="str">
        <f t="shared" si="383"/>
        <v>N</v>
      </c>
      <c r="E526" s="29" t="str">
        <f t="shared" si="379"/>
        <v>N</v>
      </c>
      <c r="F526" s="175" t="s">
        <v>9</v>
      </c>
      <c r="G526" s="175" t="s">
        <v>6</v>
      </c>
      <c r="H526" s="175" t="s">
        <v>7</v>
      </c>
      <c r="I526" s="176">
        <v>47</v>
      </c>
      <c r="J526" s="175" t="s">
        <v>5</v>
      </c>
      <c r="K526" s="175" t="s">
        <v>5</v>
      </c>
      <c r="L526" s="176">
        <v>17064</v>
      </c>
      <c r="M526" s="176">
        <v>12489</v>
      </c>
      <c r="N526" s="176">
        <v>16094</v>
      </c>
      <c r="O526" s="176">
        <v>15732</v>
      </c>
      <c r="P526" s="176">
        <v>16931</v>
      </c>
      <c r="Q526" s="1"/>
      <c r="R526"/>
      <c r="S526"/>
      <c r="T526"/>
      <c r="U526"/>
      <c r="V526"/>
      <c r="W526"/>
      <c r="X526" s="1"/>
      <c r="Y526" s="53"/>
      <c r="Z526" s="52"/>
      <c r="AA526" s="52"/>
      <c r="AB526" s="1"/>
      <c r="AC526" s="7"/>
      <c r="AD526" s="7"/>
      <c r="AE526" s="7"/>
      <c r="AF526" s="7"/>
      <c r="AG526" s="7"/>
      <c r="AI526" s="15"/>
      <c r="AJ526" s="15"/>
      <c r="AK526" s="15"/>
      <c r="AL526" s="15"/>
      <c r="AM526" s="15"/>
      <c r="AN526" s="15"/>
      <c r="AO526" s="15"/>
      <c r="AP526" s="15"/>
      <c r="AQ526" s="15"/>
      <c r="AR526" s="15"/>
      <c r="AS526" s="15"/>
      <c r="AT526" s="15"/>
      <c r="AU526" s="15"/>
      <c r="AV526" s="15"/>
      <c r="AW526" s="15"/>
      <c r="AX526" s="15"/>
      <c r="AY526" s="15"/>
      <c r="AZ526" s="15"/>
      <c r="BA526" s="15"/>
      <c r="BB526" s="15"/>
      <c r="BC526" s="15"/>
      <c r="BD526" s="15"/>
      <c r="BE526" s="15"/>
      <c r="BF526" s="15"/>
      <c r="BG526" s="15"/>
      <c r="BH526" s="15"/>
      <c r="BI526" s="15"/>
      <c r="BJ526" s="15"/>
      <c r="BK526" s="15"/>
      <c r="BL526" s="15"/>
      <c r="BM526" s="15"/>
      <c r="BN526" s="15"/>
      <c r="BO526" s="15"/>
      <c r="BP526" s="15"/>
      <c r="BQ526" s="15"/>
      <c r="BR526" s="15"/>
      <c r="BS526" s="15"/>
      <c r="BT526" s="15"/>
      <c r="BU526" s="15"/>
      <c r="BV526" s="15"/>
      <c r="BW526" s="15"/>
      <c r="BX526" s="15"/>
      <c r="BZ526" s="5"/>
      <c r="CA526" s="5"/>
      <c r="CB526" s="5"/>
      <c r="CC526" s="5"/>
      <c r="CD526" s="5"/>
      <c r="CF526" s="55"/>
      <c r="CG526" s="55"/>
      <c r="CH526" s="55"/>
      <c r="CI526" s="55"/>
      <c r="CJ526" s="55"/>
    </row>
    <row r="527" spans="1:88" x14ac:dyDescent="0.25">
      <c r="A527" s="174" t="str">
        <f t="shared" si="380"/>
        <v>NNNN</v>
      </c>
      <c r="B527" s="174" t="str">
        <f t="shared" si="381"/>
        <v>48FM</v>
      </c>
      <c r="C527" s="29" t="str">
        <f t="shared" si="382"/>
        <v>FM</v>
      </c>
      <c r="D527" s="29" t="str">
        <f t="shared" si="383"/>
        <v>N</v>
      </c>
      <c r="E527" s="29" t="str">
        <f t="shared" si="379"/>
        <v>N</v>
      </c>
      <c r="F527" s="175" t="s">
        <v>9</v>
      </c>
      <c r="G527" s="175" t="s">
        <v>6</v>
      </c>
      <c r="H527" s="175" t="s">
        <v>7</v>
      </c>
      <c r="I527" s="176">
        <v>48</v>
      </c>
      <c r="J527" s="175" t="s">
        <v>5</v>
      </c>
      <c r="K527" s="175" t="s">
        <v>5</v>
      </c>
      <c r="L527" s="176">
        <v>16625</v>
      </c>
      <c r="M527" s="176">
        <v>12283</v>
      </c>
      <c r="N527" s="176">
        <v>15702</v>
      </c>
      <c r="O527" s="176">
        <v>15391</v>
      </c>
      <c r="P527" s="176">
        <v>16491</v>
      </c>
      <c r="Q527" s="1"/>
      <c r="R527"/>
      <c r="S527"/>
      <c r="T527"/>
      <c r="U527"/>
      <c r="V527"/>
      <c r="W527"/>
      <c r="X527" s="1"/>
      <c r="Y527" s="53"/>
      <c r="Z527" s="52"/>
      <c r="AA527" s="52"/>
      <c r="AB527" s="1"/>
      <c r="AC527" s="7"/>
      <c r="AD527" s="7"/>
      <c r="AE527" s="7"/>
      <c r="AF527" s="7"/>
      <c r="AG527" s="7"/>
      <c r="AI527" s="15"/>
      <c r="AJ527" s="15"/>
      <c r="AK527" s="15"/>
      <c r="AL527" s="15"/>
      <c r="AM527" s="15"/>
      <c r="AN527" s="15"/>
      <c r="AO527" s="15"/>
      <c r="AP527" s="15"/>
      <c r="AQ527" s="15"/>
      <c r="AR527" s="15"/>
      <c r="AS527" s="15"/>
      <c r="AT527" s="15"/>
      <c r="AU527" s="15"/>
      <c r="AV527" s="15"/>
      <c r="AW527" s="15"/>
      <c r="AX527" s="15"/>
      <c r="AY527" s="15"/>
      <c r="AZ527" s="15"/>
      <c r="BA527" s="15"/>
      <c r="BB527" s="15"/>
      <c r="BC527" s="15"/>
      <c r="BD527" s="15"/>
      <c r="BE527" s="15"/>
      <c r="BF527" s="15"/>
      <c r="BG527" s="15"/>
      <c r="BH527" s="15"/>
      <c r="BI527" s="15"/>
      <c r="BJ527" s="15"/>
      <c r="BK527" s="15"/>
      <c r="BL527" s="15"/>
      <c r="BM527" s="15"/>
      <c r="BN527" s="15"/>
      <c r="BO527" s="15"/>
      <c r="BP527" s="15"/>
      <c r="BQ527" s="15"/>
      <c r="BR527" s="15"/>
      <c r="BS527" s="15"/>
      <c r="BT527" s="15"/>
      <c r="BU527" s="15"/>
      <c r="BV527" s="15"/>
      <c r="BW527" s="15"/>
      <c r="BX527" s="15"/>
      <c r="BZ527" s="5"/>
      <c r="CA527" s="5"/>
      <c r="CB527" s="5"/>
      <c r="CC527" s="5"/>
      <c r="CD527" s="5"/>
      <c r="CF527" s="55"/>
      <c r="CG527" s="55"/>
      <c r="CH527" s="55"/>
      <c r="CI527" s="55"/>
      <c r="CJ527" s="55"/>
    </row>
    <row r="528" spans="1:88" x14ac:dyDescent="0.25">
      <c r="A528" s="174" t="str">
        <f t="shared" si="380"/>
        <v>NNNN</v>
      </c>
      <c r="B528" s="174" t="str">
        <f t="shared" si="381"/>
        <v>49FM</v>
      </c>
      <c r="C528" s="29" t="str">
        <f t="shared" si="382"/>
        <v>FM</v>
      </c>
      <c r="D528" s="29" t="str">
        <f t="shared" si="383"/>
        <v>N</v>
      </c>
      <c r="E528" s="29" t="str">
        <f t="shared" si="379"/>
        <v>N</v>
      </c>
      <c r="F528" s="175" t="s">
        <v>9</v>
      </c>
      <c r="G528" s="175" t="s">
        <v>6</v>
      </c>
      <c r="H528" s="175" t="s">
        <v>7</v>
      </c>
      <c r="I528" s="176">
        <v>49</v>
      </c>
      <c r="J528" s="175" t="s">
        <v>5</v>
      </c>
      <c r="K528" s="175" t="s">
        <v>5</v>
      </c>
      <c r="L528" s="176">
        <v>14731</v>
      </c>
      <c r="M528" s="176">
        <v>11009</v>
      </c>
      <c r="N528" s="176">
        <v>13948</v>
      </c>
      <c r="O528" s="176">
        <v>13670</v>
      </c>
      <c r="P528" s="176">
        <v>14606</v>
      </c>
      <c r="Q528" s="1"/>
      <c r="R528"/>
      <c r="S528"/>
      <c r="T528"/>
      <c r="U528"/>
      <c r="V528"/>
      <c r="W528"/>
      <c r="X528" s="1"/>
      <c r="Y528" s="53"/>
      <c r="Z528" s="52"/>
      <c r="AA528" s="52"/>
      <c r="AB528" s="1"/>
      <c r="AC528" s="7"/>
      <c r="AD528" s="7"/>
      <c r="AE528" s="7"/>
      <c r="AF528" s="7"/>
      <c r="AG528" s="7"/>
      <c r="AI528" s="15"/>
      <c r="AJ528" s="15"/>
      <c r="AK528" s="15"/>
      <c r="AL528" s="15"/>
      <c r="AM528" s="15"/>
      <c r="AN528" s="15"/>
      <c r="AO528" s="15"/>
      <c r="AP528" s="15"/>
      <c r="AQ528" s="15"/>
      <c r="AR528" s="15"/>
      <c r="AS528" s="15"/>
      <c r="AT528" s="15"/>
      <c r="AU528" s="15"/>
      <c r="AV528" s="15"/>
      <c r="AW528" s="15"/>
      <c r="AX528" s="15"/>
      <c r="AY528" s="15"/>
      <c r="AZ528" s="15"/>
      <c r="BA528" s="15"/>
      <c r="BB528" s="15"/>
      <c r="BC528" s="15"/>
      <c r="BD528" s="15"/>
      <c r="BE528" s="15"/>
      <c r="BF528" s="15"/>
      <c r="BG528" s="15"/>
      <c r="BH528" s="15"/>
      <c r="BI528" s="15"/>
      <c r="BJ528" s="15"/>
      <c r="BK528" s="15"/>
      <c r="BL528" s="15"/>
      <c r="BM528" s="15"/>
      <c r="BN528" s="15"/>
      <c r="BO528" s="15"/>
      <c r="BP528" s="15"/>
      <c r="BQ528" s="15"/>
      <c r="BR528" s="15"/>
      <c r="BS528" s="15"/>
      <c r="BT528" s="15"/>
      <c r="BU528" s="15"/>
      <c r="BV528" s="15"/>
      <c r="BW528" s="15"/>
      <c r="BX528" s="15"/>
      <c r="BZ528" s="5"/>
      <c r="CA528" s="5"/>
      <c r="CB528" s="5"/>
      <c r="CC528" s="5"/>
      <c r="CD528" s="5"/>
      <c r="CF528" s="55"/>
      <c r="CG528" s="55"/>
      <c r="CH528" s="55"/>
      <c r="CI528" s="55"/>
      <c r="CJ528" s="55"/>
    </row>
    <row r="529" spans="1:88" x14ac:dyDescent="0.25">
      <c r="A529" s="174" t="str">
        <f t="shared" si="380"/>
        <v>NNNN</v>
      </c>
      <c r="B529" s="174" t="str">
        <f t="shared" si="381"/>
        <v>50FM</v>
      </c>
      <c r="C529" s="29" t="str">
        <f t="shared" si="382"/>
        <v>FM</v>
      </c>
      <c r="D529" s="29" t="str">
        <f t="shared" si="383"/>
        <v>N</v>
      </c>
      <c r="E529" s="29" t="str">
        <f t="shared" si="379"/>
        <v>N</v>
      </c>
      <c r="F529" s="175" t="s">
        <v>9</v>
      </c>
      <c r="G529" s="175" t="s">
        <v>6</v>
      </c>
      <c r="H529" s="175" t="s">
        <v>7</v>
      </c>
      <c r="I529" s="176">
        <v>50</v>
      </c>
      <c r="J529" s="175" t="s">
        <v>5</v>
      </c>
      <c r="K529" s="175" t="s">
        <v>5</v>
      </c>
      <c r="L529" s="176">
        <v>14706</v>
      </c>
      <c r="M529" s="176">
        <v>11045</v>
      </c>
      <c r="N529" s="176">
        <v>13947</v>
      </c>
      <c r="O529" s="176">
        <v>13653</v>
      </c>
      <c r="P529" s="176">
        <v>14596</v>
      </c>
      <c r="Q529" s="1"/>
      <c r="R529"/>
      <c r="S529"/>
      <c r="T529"/>
      <c r="U529"/>
      <c r="V529"/>
      <c r="W529"/>
      <c r="X529" s="1"/>
      <c r="Y529" s="53"/>
      <c r="Z529" s="52"/>
      <c r="AA529" s="52"/>
      <c r="AB529" s="1"/>
      <c r="AC529" s="7"/>
      <c r="AD529" s="7"/>
      <c r="AE529" s="7"/>
      <c r="AF529" s="7"/>
      <c r="AG529" s="7"/>
      <c r="AI529" s="15"/>
      <c r="AJ529" s="15"/>
      <c r="AK529" s="15"/>
      <c r="AL529" s="15"/>
      <c r="AM529" s="15"/>
      <c r="AN529" s="15"/>
      <c r="AO529" s="15"/>
      <c r="AP529" s="15"/>
      <c r="AQ529" s="15"/>
      <c r="AR529" s="15"/>
      <c r="AS529" s="15"/>
      <c r="AT529" s="15"/>
      <c r="AU529" s="15"/>
      <c r="AV529" s="15"/>
      <c r="AW529" s="15"/>
      <c r="AX529" s="15"/>
      <c r="AY529" s="15"/>
      <c r="AZ529" s="15"/>
      <c r="BA529" s="15"/>
      <c r="BB529" s="15"/>
      <c r="BC529" s="15"/>
      <c r="BD529" s="15"/>
      <c r="BE529" s="15"/>
      <c r="BF529" s="15"/>
      <c r="BG529" s="15"/>
      <c r="BH529" s="15"/>
      <c r="BI529" s="15"/>
      <c r="BJ529" s="15"/>
      <c r="BK529" s="15"/>
      <c r="BL529" s="15"/>
      <c r="BM529" s="15"/>
      <c r="BN529" s="15"/>
      <c r="BO529" s="15"/>
      <c r="BP529" s="15"/>
      <c r="BQ529" s="15"/>
      <c r="BR529" s="15"/>
      <c r="BS529" s="15"/>
      <c r="BT529" s="15"/>
      <c r="BU529" s="15"/>
      <c r="BV529" s="15"/>
      <c r="BW529" s="15"/>
      <c r="BX529" s="15"/>
      <c r="BZ529" s="5"/>
      <c r="CA529" s="5"/>
      <c r="CB529" s="5"/>
      <c r="CC529" s="5"/>
      <c r="CD529" s="5"/>
      <c r="CF529" s="55"/>
      <c r="CG529" s="55"/>
      <c r="CH529" s="55"/>
      <c r="CI529" s="55"/>
      <c r="CJ529" s="55"/>
    </row>
    <row r="530" spans="1:88" x14ac:dyDescent="0.25">
      <c r="A530" s="174" t="str">
        <f t="shared" si="380"/>
        <v>NNNN</v>
      </c>
      <c r="B530" s="174" t="str">
        <f t="shared" si="381"/>
        <v>51FM</v>
      </c>
      <c r="C530" s="29" t="str">
        <f t="shared" si="382"/>
        <v>FM</v>
      </c>
      <c r="D530" s="29" t="str">
        <f t="shared" si="383"/>
        <v>N</v>
      </c>
      <c r="E530" s="29" t="str">
        <f t="shared" si="379"/>
        <v>N</v>
      </c>
      <c r="F530" s="175" t="s">
        <v>9</v>
      </c>
      <c r="G530" s="175" t="s">
        <v>6</v>
      </c>
      <c r="H530" s="175" t="s">
        <v>7</v>
      </c>
      <c r="I530" s="176">
        <v>51</v>
      </c>
      <c r="J530" s="175" t="s">
        <v>5</v>
      </c>
      <c r="K530" s="175" t="s">
        <v>5</v>
      </c>
      <c r="L530" s="176">
        <v>14439</v>
      </c>
      <c r="M530" s="176">
        <v>10875</v>
      </c>
      <c r="N530" s="176">
        <v>13698</v>
      </c>
      <c r="O530" s="176">
        <v>13395</v>
      </c>
      <c r="P530" s="176">
        <v>14314</v>
      </c>
      <c r="Q530" s="1"/>
      <c r="R530"/>
      <c r="S530"/>
      <c r="T530"/>
      <c r="U530"/>
      <c r="V530"/>
      <c r="W530"/>
      <c r="X530" s="1"/>
      <c r="Y530" s="53"/>
      <c r="Z530" s="52"/>
      <c r="AA530" s="52"/>
      <c r="AB530" s="1"/>
      <c r="AC530" s="7"/>
      <c r="AD530" s="7"/>
      <c r="AE530" s="7"/>
      <c r="AF530" s="7"/>
      <c r="AG530" s="7"/>
      <c r="AI530" s="15"/>
      <c r="AJ530" s="15"/>
      <c r="AK530" s="15"/>
      <c r="AL530" s="15"/>
      <c r="AM530" s="15"/>
      <c r="AN530" s="15"/>
      <c r="AO530" s="15"/>
      <c r="AP530" s="15"/>
      <c r="AQ530" s="15"/>
      <c r="AR530" s="15"/>
      <c r="AS530" s="15"/>
      <c r="AT530" s="15"/>
      <c r="AU530" s="15"/>
      <c r="AV530" s="15"/>
      <c r="AW530" s="15"/>
      <c r="AX530" s="15"/>
      <c r="AY530" s="15"/>
      <c r="AZ530" s="15"/>
      <c r="BA530" s="15"/>
      <c r="BB530" s="15"/>
      <c r="BC530" s="15"/>
      <c r="BD530" s="15"/>
      <c r="BE530" s="15"/>
      <c r="BF530" s="15"/>
      <c r="BG530" s="15"/>
      <c r="BH530" s="15"/>
      <c r="BI530" s="15"/>
      <c r="BJ530" s="15"/>
      <c r="BK530" s="15"/>
      <c r="BL530" s="15"/>
      <c r="BM530" s="15"/>
      <c r="BN530" s="15"/>
      <c r="BO530" s="15"/>
      <c r="BP530" s="15"/>
      <c r="BQ530" s="15"/>
      <c r="BR530" s="15"/>
      <c r="BS530" s="15"/>
      <c r="BT530" s="15"/>
      <c r="BU530" s="15"/>
      <c r="BV530" s="15"/>
      <c r="BW530" s="15"/>
      <c r="BX530" s="15"/>
      <c r="BZ530" s="5"/>
      <c r="CA530" s="5"/>
      <c r="CB530" s="5"/>
      <c r="CC530" s="5"/>
      <c r="CD530" s="5"/>
      <c r="CF530" s="55"/>
      <c r="CG530" s="55"/>
      <c r="CH530" s="55"/>
      <c r="CI530" s="55"/>
      <c r="CJ530" s="55"/>
    </row>
    <row r="531" spans="1:88" x14ac:dyDescent="0.25">
      <c r="A531" s="174" t="str">
        <f t="shared" si="380"/>
        <v>NNNN</v>
      </c>
      <c r="B531" s="174" t="str">
        <f t="shared" si="381"/>
        <v>52FM</v>
      </c>
      <c r="C531" s="29" t="str">
        <f t="shared" si="382"/>
        <v>FM</v>
      </c>
      <c r="D531" s="29" t="str">
        <f t="shared" si="383"/>
        <v>N</v>
      </c>
      <c r="E531" s="29" t="str">
        <f t="shared" si="379"/>
        <v>N</v>
      </c>
      <c r="F531" s="175" t="s">
        <v>9</v>
      </c>
      <c r="G531" s="175" t="s">
        <v>6</v>
      </c>
      <c r="H531" s="175" t="s">
        <v>7</v>
      </c>
      <c r="I531" s="176">
        <v>52</v>
      </c>
      <c r="J531" s="175" t="s">
        <v>5</v>
      </c>
      <c r="K531" s="175" t="s">
        <v>5</v>
      </c>
      <c r="L531" s="176">
        <v>14228</v>
      </c>
      <c r="M531" s="176">
        <v>10817</v>
      </c>
      <c r="N531" s="176">
        <v>13509</v>
      </c>
      <c r="O531" s="176">
        <v>13199</v>
      </c>
      <c r="P531" s="176">
        <v>14117</v>
      </c>
      <c r="Q531" s="1"/>
      <c r="R531"/>
      <c r="S531"/>
      <c r="T531"/>
      <c r="U531"/>
      <c r="V531"/>
      <c r="W531"/>
      <c r="X531" s="1"/>
      <c r="Y531" s="53"/>
      <c r="Z531" s="52"/>
      <c r="AA531" s="52"/>
      <c r="AB531" s="1"/>
      <c r="AC531" s="7"/>
      <c r="AD531" s="7"/>
      <c r="AE531" s="7"/>
      <c r="AF531" s="7"/>
      <c r="AG531" s="7"/>
      <c r="AI531" s="15"/>
      <c r="AJ531" s="15"/>
      <c r="AK531" s="15"/>
      <c r="AL531" s="15"/>
      <c r="AM531" s="15"/>
      <c r="AN531" s="15"/>
      <c r="AO531" s="15"/>
      <c r="AP531" s="15"/>
      <c r="AQ531" s="15"/>
      <c r="AR531" s="15"/>
      <c r="AS531" s="15"/>
      <c r="AT531" s="15"/>
      <c r="AU531" s="15"/>
      <c r="AV531" s="15"/>
      <c r="AW531" s="15"/>
      <c r="AX531" s="15"/>
      <c r="AY531" s="15"/>
      <c r="AZ531" s="15"/>
      <c r="BA531" s="15"/>
      <c r="BB531" s="15"/>
      <c r="BC531" s="15"/>
      <c r="BD531" s="15"/>
      <c r="BE531" s="15"/>
      <c r="BF531" s="15"/>
      <c r="BG531" s="15"/>
      <c r="BH531" s="15"/>
      <c r="BI531" s="15"/>
      <c r="BJ531" s="15"/>
      <c r="BK531" s="15"/>
      <c r="BL531" s="15"/>
      <c r="BM531" s="15"/>
      <c r="BN531" s="15"/>
      <c r="BO531" s="15"/>
      <c r="BP531" s="15"/>
      <c r="BQ531" s="15"/>
      <c r="BR531" s="15"/>
      <c r="BS531" s="15"/>
      <c r="BT531" s="15"/>
      <c r="BU531" s="15"/>
      <c r="BV531" s="15"/>
      <c r="BW531" s="15"/>
      <c r="BX531" s="15"/>
      <c r="BZ531" s="5"/>
      <c r="CA531" s="5"/>
      <c r="CB531" s="5"/>
      <c r="CC531" s="5"/>
      <c r="CD531" s="5"/>
      <c r="CF531" s="55"/>
      <c r="CG531" s="55"/>
      <c r="CH531" s="55"/>
      <c r="CI531" s="55"/>
      <c r="CJ531" s="55"/>
    </row>
    <row r="532" spans="1:88" x14ac:dyDescent="0.25">
      <c r="A532" s="174" t="str">
        <f t="shared" si="380"/>
        <v>NNNN</v>
      </c>
      <c r="B532" s="174" t="str">
        <f t="shared" si="381"/>
        <v>53FM</v>
      </c>
      <c r="C532" s="29" t="str">
        <f t="shared" si="382"/>
        <v>FM</v>
      </c>
      <c r="D532" s="29" t="str">
        <f t="shared" si="383"/>
        <v>N</v>
      </c>
      <c r="E532" s="29" t="str">
        <f t="shared" si="379"/>
        <v>N</v>
      </c>
      <c r="F532" s="175" t="s">
        <v>9</v>
      </c>
      <c r="G532" s="175" t="s">
        <v>6</v>
      </c>
      <c r="H532" s="175" t="s">
        <v>7</v>
      </c>
      <c r="I532" s="176">
        <v>53</v>
      </c>
      <c r="J532" s="175" t="s">
        <v>5</v>
      </c>
      <c r="K532" s="175" t="s">
        <v>5</v>
      </c>
      <c r="L532" s="176">
        <v>14285</v>
      </c>
      <c r="M532" s="176">
        <v>11008</v>
      </c>
      <c r="N532" s="176">
        <v>13584</v>
      </c>
      <c r="O532" s="176">
        <v>13259</v>
      </c>
      <c r="P532" s="176">
        <v>14192</v>
      </c>
      <c r="Q532" s="1"/>
      <c r="R532"/>
      <c r="S532"/>
      <c r="T532"/>
      <c r="U532"/>
      <c r="V532"/>
      <c r="W532"/>
      <c r="X532" s="1"/>
      <c r="Y532" s="53"/>
      <c r="Z532" s="52"/>
      <c r="AA532" s="52"/>
      <c r="AB532" s="1"/>
      <c r="AC532" s="7"/>
      <c r="AD532" s="7"/>
      <c r="AE532" s="7"/>
      <c r="AF532" s="7"/>
      <c r="AG532" s="7"/>
      <c r="AI532" s="15"/>
      <c r="AJ532" s="15"/>
      <c r="AK532" s="15"/>
      <c r="AL532" s="15"/>
      <c r="AM532" s="15"/>
      <c r="AN532" s="15"/>
      <c r="AO532" s="15"/>
      <c r="AP532" s="15"/>
      <c r="AQ532" s="15"/>
      <c r="AR532" s="15"/>
      <c r="AS532" s="15"/>
      <c r="AT532" s="15"/>
      <c r="AU532" s="15"/>
      <c r="AV532" s="15"/>
      <c r="AW532" s="15"/>
      <c r="AX532" s="15"/>
      <c r="AY532" s="15"/>
      <c r="AZ532" s="15"/>
      <c r="BA532" s="15"/>
      <c r="BB532" s="15"/>
      <c r="BC532" s="15"/>
      <c r="BD532" s="15"/>
      <c r="BE532" s="15"/>
      <c r="BF532" s="15"/>
      <c r="BG532" s="15"/>
      <c r="BH532" s="15"/>
      <c r="BI532" s="15"/>
      <c r="BJ532" s="15"/>
      <c r="BK532" s="15"/>
      <c r="BL532" s="15"/>
      <c r="BM532" s="15"/>
      <c r="BN532" s="15"/>
      <c r="BO532" s="15"/>
      <c r="BP532" s="15"/>
      <c r="BQ532" s="15"/>
      <c r="BR532" s="15"/>
      <c r="BS532" s="15"/>
      <c r="BT532" s="15"/>
      <c r="BU532" s="15"/>
      <c r="BV532" s="15"/>
      <c r="BW532" s="15"/>
      <c r="BX532" s="15"/>
      <c r="BZ532" s="5"/>
      <c r="CA532" s="5"/>
      <c r="CB532" s="5"/>
      <c r="CC532" s="5"/>
      <c r="CD532" s="5"/>
      <c r="CF532" s="55"/>
      <c r="CG532" s="55"/>
      <c r="CH532" s="55"/>
      <c r="CI532" s="55"/>
      <c r="CJ532" s="55"/>
    </row>
    <row r="533" spans="1:88" x14ac:dyDescent="0.25">
      <c r="A533" s="174" t="str">
        <f t="shared" si="380"/>
        <v>NNNN</v>
      </c>
      <c r="B533" s="174" t="str">
        <f t="shared" si="381"/>
        <v>54FM</v>
      </c>
      <c r="C533" s="29" t="str">
        <f t="shared" si="382"/>
        <v>FM</v>
      </c>
      <c r="D533" s="29" t="str">
        <f t="shared" si="383"/>
        <v>N</v>
      </c>
      <c r="E533" s="29" t="str">
        <f t="shared" si="379"/>
        <v>N</v>
      </c>
      <c r="F533" s="175" t="s">
        <v>9</v>
      </c>
      <c r="G533" s="175" t="s">
        <v>6</v>
      </c>
      <c r="H533" s="175" t="s">
        <v>7</v>
      </c>
      <c r="I533" s="176">
        <v>54</v>
      </c>
      <c r="J533" s="175" t="s">
        <v>5</v>
      </c>
      <c r="K533" s="175" t="s">
        <v>5</v>
      </c>
      <c r="L533" s="176">
        <v>14820</v>
      </c>
      <c r="M533" s="176">
        <v>11527</v>
      </c>
      <c r="N533" s="176">
        <v>14101</v>
      </c>
      <c r="O533" s="176">
        <v>13782</v>
      </c>
      <c r="P533" s="176">
        <v>14729</v>
      </c>
      <c r="Q533" s="1"/>
      <c r="R533"/>
      <c r="S533"/>
      <c r="T533"/>
      <c r="U533"/>
      <c r="V533"/>
      <c r="W533"/>
      <c r="X533" s="1"/>
      <c r="Y533" s="53"/>
      <c r="Z533" s="52"/>
      <c r="AA533" s="52"/>
      <c r="AB533" s="1"/>
      <c r="AC533" s="7"/>
      <c r="AD533" s="7"/>
      <c r="AE533" s="7"/>
      <c r="AF533" s="7"/>
      <c r="AG533" s="7"/>
      <c r="AI533" s="15"/>
      <c r="AJ533" s="15"/>
      <c r="AK533" s="15"/>
      <c r="AL533" s="15"/>
      <c r="AM533" s="15"/>
      <c r="AN533" s="15"/>
      <c r="AO533" s="15"/>
      <c r="AP533" s="15"/>
      <c r="AQ533" s="15"/>
      <c r="AR533" s="15"/>
      <c r="AS533" s="15"/>
      <c r="AT533" s="15"/>
      <c r="AU533" s="15"/>
      <c r="AV533" s="15"/>
      <c r="AW533" s="15"/>
      <c r="AX533" s="15"/>
      <c r="AY533" s="15"/>
      <c r="AZ533" s="15"/>
      <c r="BA533" s="15"/>
      <c r="BB533" s="15"/>
      <c r="BC533" s="15"/>
      <c r="BD533" s="15"/>
      <c r="BE533" s="15"/>
      <c r="BF533" s="15"/>
      <c r="BG533" s="15"/>
      <c r="BH533" s="15"/>
      <c r="BI533" s="15"/>
      <c r="BJ533" s="15"/>
      <c r="BK533" s="15"/>
      <c r="BL533" s="15"/>
      <c r="BM533" s="15"/>
      <c r="BN533" s="15"/>
      <c r="BO533" s="15"/>
      <c r="BP533" s="15"/>
      <c r="BQ533" s="15"/>
      <c r="BR533" s="15"/>
      <c r="BS533" s="15"/>
      <c r="BT533" s="15"/>
      <c r="BU533" s="15"/>
      <c r="BV533" s="15"/>
      <c r="BW533" s="15"/>
      <c r="BX533" s="15"/>
      <c r="BZ533" s="5"/>
      <c r="CA533" s="5"/>
      <c r="CB533" s="5"/>
      <c r="CC533" s="5"/>
      <c r="CD533" s="5"/>
      <c r="CF533" s="55"/>
      <c r="CG533" s="55"/>
      <c r="CH533" s="55"/>
      <c r="CI533" s="55"/>
      <c r="CJ533" s="55"/>
    </row>
    <row r="534" spans="1:88" x14ac:dyDescent="0.25">
      <c r="A534" s="174" t="str">
        <f t="shared" si="380"/>
        <v>NNNN</v>
      </c>
      <c r="B534" s="174" t="str">
        <f t="shared" si="381"/>
        <v>55FM</v>
      </c>
      <c r="C534" s="29" t="str">
        <f t="shared" si="382"/>
        <v>FM</v>
      </c>
      <c r="D534" s="29" t="str">
        <f t="shared" si="383"/>
        <v>N</v>
      </c>
      <c r="E534" s="29" t="str">
        <f t="shared" si="379"/>
        <v>N</v>
      </c>
      <c r="F534" s="175" t="s">
        <v>9</v>
      </c>
      <c r="G534" s="175" t="s">
        <v>6</v>
      </c>
      <c r="H534" s="175" t="s">
        <v>7</v>
      </c>
      <c r="I534" s="176">
        <v>55</v>
      </c>
      <c r="J534" s="175" t="s">
        <v>5</v>
      </c>
      <c r="K534" s="175" t="s">
        <v>5</v>
      </c>
      <c r="L534" s="176">
        <v>11392</v>
      </c>
      <c r="M534" s="176">
        <v>8881</v>
      </c>
      <c r="N534" s="176">
        <v>10849</v>
      </c>
      <c r="O534" s="176">
        <v>10602</v>
      </c>
      <c r="P534" s="176">
        <v>11306</v>
      </c>
      <c r="Q534" s="1"/>
      <c r="R534"/>
      <c r="S534"/>
      <c r="T534"/>
      <c r="U534"/>
      <c r="V534"/>
      <c r="W534"/>
      <c r="X534" s="1"/>
      <c r="Y534" s="53"/>
      <c r="Z534" s="52"/>
      <c r="AA534" s="52"/>
      <c r="AB534" s="1"/>
      <c r="AC534" s="7"/>
      <c r="AD534" s="7"/>
      <c r="AE534" s="7"/>
      <c r="AF534" s="7"/>
      <c r="AG534" s="7"/>
      <c r="AI534" s="15"/>
      <c r="AJ534" s="15"/>
      <c r="AK534" s="15"/>
      <c r="AL534" s="15"/>
      <c r="AM534" s="15"/>
      <c r="AN534" s="15"/>
      <c r="AO534" s="15"/>
      <c r="AP534" s="15"/>
      <c r="AQ534" s="15"/>
      <c r="AR534" s="15"/>
      <c r="AS534" s="15"/>
      <c r="AT534" s="15"/>
      <c r="AU534" s="15"/>
      <c r="AV534" s="15"/>
      <c r="AW534" s="15"/>
      <c r="AX534" s="15"/>
      <c r="AY534" s="15"/>
      <c r="AZ534" s="15"/>
      <c r="BA534" s="15"/>
      <c r="BB534" s="15"/>
      <c r="BC534" s="15"/>
      <c r="BD534" s="15"/>
      <c r="BE534" s="15"/>
      <c r="BF534" s="15"/>
      <c r="BG534" s="15"/>
      <c r="BH534" s="15"/>
      <c r="BI534" s="15"/>
      <c r="BJ534" s="15"/>
      <c r="BK534" s="15"/>
      <c r="BL534" s="15"/>
      <c r="BM534" s="15"/>
      <c r="BN534" s="15"/>
      <c r="BO534" s="15"/>
      <c r="BP534" s="15"/>
      <c r="BQ534" s="15"/>
      <c r="BR534" s="15"/>
      <c r="BS534" s="15"/>
      <c r="BT534" s="15"/>
      <c r="BU534" s="15"/>
      <c r="BV534" s="15"/>
      <c r="BW534" s="15"/>
      <c r="BX534" s="15"/>
      <c r="BZ534" s="5"/>
      <c r="CA534" s="5"/>
      <c r="CB534" s="5"/>
      <c r="CC534" s="5"/>
      <c r="CD534" s="5"/>
      <c r="CF534" s="55"/>
      <c r="CG534" s="55"/>
      <c r="CH534" s="55"/>
      <c r="CI534" s="55"/>
      <c r="CJ534" s="55"/>
    </row>
    <row r="535" spans="1:88" x14ac:dyDescent="0.25">
      <c r="A535" s="174" t="str">
        <f t="shared" si="380"/>
        <v>NNNN</v>
      </c>
      <c r="B535" s="174" t="str">
        <f t="shared" si="381"/>
        <v>56FM</v>
      </c>
      <c r="C535" s="29" t="str">
        <f t="shared" si="382"/>
        <v>FM</v>
      </c>
      <c r="D535" s="29" t="str">
        <f t="shared" si="383"/>
        <v>N</v>
      </c>
      <c r="E535" s="29" t="str">
        <f t="shared" si="379"/>
        <v>N</v>
      </c>
      <c r="F535" s="175" t="s">
        <v>9</v>
      </c>
      <c r="G535" s="175" t="s">
        <v>6</v>
      </c>
      <c r="H535" s="175" t="s">
        <v>7</v>
      </c>
      <c r="I535" s="176">
        <v>56</v>
      </c>
      <c r="J535" s="175" t="s">
        <v>5</v>
      </c>
      <c r="K535" s="175" t="s">
        <v>5</v>
      </c>
      <c r="L535" s="176">
        <v>10944</v>
      </c>
      <c r="M535" s="176">
        <v>8534</v>
      </c>
      <c r="N535" s="176">
        <v>10392</v>
      </c>
      <c r="O535" s="176">
        <v>10136</v>
      </c>
      <c r="P535" s="176">
        <v>10866</v>
      </c>
      <c r="Q535" s="1"/>
      <c r="R535"/>
      <c r="S535"/>
      <c r="T535"/>
      <c r="U535"/>
      <c r="V535"/>
      <c r="W535"/>
      <c r="X535" s="1"/>
      <c r="Y535" s="53"/>
      <c r="Z535" s="52"/>
      <c r="AA535" s="52"/>
      <c r="AB535" s="1"/>
      <c r="AC535" s="7"/>
      <c r="AD535" s="7"/>
      <c r="AE535" s="7"/>
      <c r="AF535" s="7"/>
      <c r="AG535" s="7"/>
      <c r="AI535" s="15"/>
      <c r="AJ535" s="15"/>
      <c r="AK535" s="15"/>
      <c r="AL535" s="15"/>
      <c r="AM535" s="15"/>
      <c r="AN535" s="15"/>
      <c r="AO535" s="15"/>
      <c r="AP535" s="15"/>
      <c r="AQ535" s="15"/>
      <c r="AR535" s="15"/>
      <c r="AS535" s="15"/>
      <c r="AT535" s="15"/>
      <c r="AU535" s="15"/>
      <c r="AV535" s="15"/>
      <c r="AW535" s="15"/>
      <c r="AX535" s="15"/>
      <c r="AY535" s="15"/>
      <c r="AZ535" s="15"/>
      <c r="BA535" s="15"/>
      <c r="BB535" s="15"/>
      <c r="BC535" s="15"/>
      <c r="BD535" s="15"/>
      <c r="BE535" s="15"/>
      <c r="BF535" s="15"/>
      <c r="BG535" s="15"/>
      <c r="BH535" s="15"/>
      <c r="BI535" s="15"/>
      <c r="BJ535" s="15"/>
      <c r="BK535" s="15"/>
      <c r="BL535" s="15"/>
      <c r="BM535" s="15"/>
      <c r="BN535" s="15"/>
      <c r="BO535" s="15"/>
      <c r="BP535" s="15"/>
      <c r="BQ535" s="15"/>
      <c r="BR535" s="15"/>
      <c r="BS535" s="15"/>
      <c r="BT535" s="15"/>
      <c r="BU535" s="15"/>
      <c r="BV535" s="15"/>
      <c r="BW535" s="15"/>
      <c r="BX535" s="15"/>
      <c r="BZ535" s="5"/>
      <c r="CA535" s="5"/>
      <c r="CB535" s="5"/>
      <c r="CC535" s="5"/>
      <c r="CD535" s="5"/>
      <c r="CF535" s="55"/>
      <c r="CG535" s="55"/>
      <c r="CH535" s="55"/>
      <c r="CI535" s="55"/>
      <c r="CJ535" s="55"/>
    </row>
    <row r="536" spans="1:88" x14ac:dyDescent="0.25">
      <c r="A536" s="174" t="str">
        <f t="shared" si="380"/>
        <v>NNNN</v>
      </c>
      <c r="B536" s="174" t="str">
        <f t="shared" si="381"/>
        <v>57FM</v>
      </c>
      <c r="C536" s="29" t="str">
        <f t="shared" si="382"/>
        <v>FM</v>
      </c>
      <c r="D536" s="29" t="str">
        <f t="shared" si="383"/>
        <v>N</v>
      </c>
      <c r="E536" s="29" t="str">
        <f t="shared" si="379"/>
        <v>N</v>
      </c>
      <c r="F536" s="175" t="s">
        <v>9</v>
      </c>
      <c r="G536" s="175" t="s">
        <v>6</v>
      </c>
      <c r="H536" s="175" t="s">
        <v>7</v>
      </c>
      <c r="I536" s="176">
        <v>57</v>
      </c>
      <c r="J536" s="175" t="s">
        <v>5</v>
      </c>
      <c r="K536" s="175" t="s">
        <v>5</v>
      </c>
      <c r="L536" s="176">
        <v>11068</v>
      </c>
      <c r="M536" s="176">
        <v>8646</v>
      </c>
      <c r="N536" s="176">
        <v>10545</v>
      </c>
      <c r="O536" s="176">
        <v>10304</v>
      </c>
      <c r="P536" s="176">
        <v>10989</v>
      </c>
      <c r="Q536" s="1"/>
      <c r="R536"/>
      <c r="S536"/>
      <c r="T536"/>
      <c r="U536"/>
      <c r="V536"/>
      <c r="W536"/>
      <c r="X536" s="1"/>
      <c r="Y536" s="53"/>
      <c r="Z536" s="52"/>
      <c r="AA536" s="52"/>
      <c r="AB536" s="1"/>
      <c r="AC536" s="7"/>
      <c r="AD536" s="7"/>
      <c r="AE536" s="7"/>
      <c r="AF536" s="7"/>
      <c r="AG536" s="7"/>
      <c r="AI536" s="15"/>
      <c r="AJ536" s="15"/>
      <c r="AK536" s="15"/>
      <c r="AL536" s="15"/>
      <c r="AM536" s="15"/>
      <c r="AN536" s="15"/>
      <c r="AO536" s="15"/>
      <c r="AP536" s="15"/>
      <c r="AQ536" s="15"/>
      <c r="AR536" s="15"/>
      <c r="AS536" s="15"/>
      <c r="AT536" s="15"/>
      <c r="AU536" s="15"/>
      <c r="AV536" s="15"/>
      <c r="AW536" s="15"/>
      <c r="AX536" s="15"/>
      <c r="AY536" s="15"/>
      <c r="AZ536" s="15"/>
      <c r="BA536" s="15"/>
      <c r="BB536" s="15"/>
      <c r="BC536" s="15"/>
      <c r="BD536" s="15"/>
      <c r="BE536" s="15"/>
      <c r="BF536" s="15"/>
      <c r="BG536" s="15"/>
      <c r="BH536" s="15"/>
      <c r="BI536" s="15"/>
      <c r="BJ536" s="15"/>
      <c r="BK536" s="15"/>
      <c r="BL536" s="15"/>
      <c r="BM536" s="15"/>
      <c r="BN536" s="15"/>
      <c r="BO536" s="15"/>
      <c r="BP536" s="15"/>
      <c r="BQ536" s="15"/>
      <c r="BR536" s="15"/>
      <c r="BS536" s="15"/>
      <c r="BT536" s="15"/>
      <c r="BU536" s="15"/>
      <c r="BV536" s="15"/>
      <c r="BW536" s="15"/>
      <c r="BX536" s="15"/>
      <c r="BZ536" s="5"/>
      <c r="CA536" s="5"/>
      <c r="CB536" s="5"/>
      <c r="CC536" s="5"/>
      <c r="CD536" s="5"/>
      <c r="CF536" s="55"/>
      <c r="CG536" s="55"/>
      <c r="CH536" s="55"/>
      <c r="CI536" s="55"/>
      <c r="CJ536" s="55"/>
    </row>
    <row r="537" spans="1:88" x14ac:dyDescent="0.25">
      <c r="A537" s="174" t="str">
        <f t="shared" si="380"/>
        <v>NNNN</v>
      </c>
      <c r="B537" s="174" t="str">
        <f t="shared" si="381"/>
        <v>58FM</v>
      </c>
      <c r="C537" s="29" t="str">
        <f t="shared" si="382"/>
        <v>FM</v>
      </c>
      <c r="D537" s="29" t="str">
        <f t="shared" si="383"/>
        <v>N</v>
      </c>
      <c r="E537" s="29" t="str">
        <f t="shared" si="379"/>
        <v>N</v>
      </c>
      <c r="F537" s="175" t="s">
        <v>9</v>
      </c>
      <c r="G537" s="175" t="s">
        <v>6</v>
      </c>
      <c r="H537" s="175" t="s">
        <v>7</v>
      </c>
      <c r="I537" s="176">
        <v>58</v>
      </c>
      <c r="J537" s="175" t="s">
        <v>5</v>
      </c>
      <c r="K537" s="175" t="s">
        <v>5</v>
      </c>
      <c r="L537" s="176">
        <v>10738</v>
      </c>
      <c r="M537" s="176">
        <v>8476</v>
      </c>
      <c r="N537" s="176">
        <v>10238</v>
      </c>
      <c r="O537" s="176">
        <v>9961</v>
      </c>
      <c r="P537" s="176">
        <v>10664</v>
      </c>
      <c r="Q537" s="1"/>
      <c r="R537"/>
      <c r="S537"/>
      <c r="T537"/>
      <c r="U537"/>
      <c r="V537"/>
      <c r="W537"/>
      <c r="X537" s="1"/>
      <c r="Y537" s="53"/>
      <c r="Z537" s="52"/>
      <c r="AA537" s="52"/>
      <c r="AB537" s="1"/>
      <c r="AC537" s="7"/>
      <c r="AD537" s="7"/>
      <c r="AE537" s="7"/>
      <c r="AF537" s="7"/>
      <c r="AG537" s="7"/>
      <c r="AI537" s="15"/>
      <c r="AJ537" s="15"/>
      <c r="AK537" s="15"/>
      <c r="AL537" s="15"/>
      <c r="AM537" s="15"/>
      <c r="AN537" s="15"/>
      <c r="AO537" s="15"/>
      <c r="AP537" s="15"/>
      <c r="AQ537" s="15"/>
      <c r="AR537" s="15"/>
      <c r="AS537" s="15"/>
      <c r="AT537" s="15"/>
      <c r="AU537" s="15"/>
      <c r="AV537" s="15"/>
      <c r="AW537" s="15"/>
      <c r="AX537" s="15"/>
      <c r="AY537" s="15"/>
      <c r="AZ537" s="15"/>
      <c r="BA537" s="15"/>
      <c r="BB537" s="15"/>
      <c r="BC537" s="15"/>
      <c r="BD537" s="15"/>
      <c r="BE537" s="15"/>
      <c r="BF537" s="15"/>
      <c r="BG537" s="15"/>
      <c r="BH537" s="15"/>
      <c r="BI537" s="15"/>
      <c r="BJ537" s="15"/>
      <c r="BK537" s="15"/>
      <c r="BL537" s="15"/>
      <c r="BM537" s="15"/>
      <c r="BN537" s="15"/>
      <c r="BO537" s="15"/>
      <c r="BP537" s="15"/>
      <c r="BQ537" s="15"/>
      <c r="BR537" s="15"/>
      <c r="BS537" s="15"/>
      <c r="BT537" s="15"/>
      <c r="BU537" s="15"/>
      <c r="BV537" s="15"/>
      <c r="BW537" s="15"/>
      <c r="BX537" s="15"/>
      <c r="BZ537" s="5"/>
      <c r="CA537" s="5"/>
      <c r="CB537" s="5"/>
      <c r="CC537" s="5"/>
      <c r="CD537" s="5"/>
      <c r="CF537" s="55"/>
      <c r="CG537" s="55"/>
      <c r="CH537" s="55"/>
      <c r="CI537" s="55"/>
      <c r="CJ537" s="55"/>
    </row>
    <row r="538" spans="1:88" x14ac:dyDescent="0.25">
      <c r="A538" s="174" t="str">
        <f t="shared" si="380"/>
        <v>NNNN</v>
      </c>
      <c r="B538" s="174" t="str">
        <f t="shared" si="381"/>
        <v>59FM</v>
      </c>
      <c r="C538" s="29" t="str">
        <f t="shared" si="382"/>
        <v>FM</v>
      </c>
      <c r="D538" s="29" t="str">
        <f t="shared" si="383"/>
        <v>N</v>
      </c>
      <c r="E538" s="29" t="str">
        <f t="shared" si="379"/>
        <v>N</v>
      </c>
      <c r="F538" s="175" t="s">
        <v>9</v>
      </c>
      <c r="G538" s="175" t="s">
        <v>6</v>
      </c>
      <c r="H538" s="175" t="s">
        <v>7</v>
      </c>
      <c r="I538" s="176">
        <v>59</v>
      </c>
      <c r="J538" s="175" t="s">
        <v>5</v>
      </c>
      <c r="K538" s="175" t="s">
        <v>5</v>
      </c>
      <c r="L538" s="176">
        <v>9775</v>
      </c>
      <c r="M538" s="176">
        <v>7690</v>
      </c>
      <c r="N538" s="176">
        <v>9283</v>
      </c>
      <c r="O538" s="176">
        <v>9024</v>
      </c>
      <c r="P538" s="176">
        <v>9679</v>
      </c>
      <c r="Q538" s="1"/>
      <c r="R538"/>
      <c r="S538"/>
      <c r="T538"/>
      <c r="U538"/>
      <c r="V538"/>
      <c r="W538"/>
      <c r="X538" s="1"/>
      <c r="Y538" s="53"/>
      <c r="Z538" s="52"/>
      <c r="AA538" s="52"/>
      <c r="AB538" s="1"/>
      <c r="AC538" s="7"/>
      <c r="AD538" s="7"/>
      <c r="AE538" s="7"/>
      <c r="AF538" s="7"/>
      <c r="AG538" s="7"/>
      <c r="AI538" s="15"/>
      <c r="AJ538" s="15"/>
      <c r="AK538" s="15"/>
      <c r="AL538" s="15"/>
      <c r="AM538" s="15"/>
      <c r="AN538" s="15"/>
      <c r="AO538" s="15"/>
      <c r="AP538" s="15"/>
      <c r="AQ538" s="15"/>
      <c r="AR538" s="15"/>
      <c r="AS538" s="15"/>
      <c r="AT538" s="15"/>
      <c r="AU538" s="15"/>
      <c r="AV538" s="15"/>
      <c r="AW538" s="15"/>
      <c r="AX538" s="15"/>
      <c r="AY538" s="15"/>
      <c r="AZ538" s="15"/>
      <c r="BA538" s="15"/>
      <c r="BB538" s="15"/>
      <c r="BC538" s="15"/>
      <c r="BD538" s="15"/>
      <c r="BE538" s="15"/>
      <c r="BF538" s="15"/>
      <c r="BG538" s="15"/>
      <c r="BH538" s="15"/>
      <c r="BI538" s="15"/>
      <c r="BJ538" s="15"/>
      <c r="BK538" s="15"/>
      <c r="BL538" s="15"/>
      <c r="BM538" s="15"/>
      <c r="BN538" s="15"/>
      <c r="BO538" s="15"/>
      <c r="BP538" s="15"/>
      <c r="BQ538" s="15"/>
      <c r="BR538" s="15"/>
      <c r="BS538" s="15"/>
      <c r="BT538" s="15"/>
      <c r="BU538" s="15"/>
      <c r="BV538" s="15"/>
      <c r="BW538" s="15"/>
      <c r="BX538" s="15"/>
      <c r="BZ538" s="5"/>
      <c r="CA538" s="5"/>
      <c r="CB538" s="5"/>
      <c r="CC538" s="5"/>
      <c r="CD538" s="5"/>
      <c r="CF538" s="55"/>
      <c r="CG538" s="55"/>
      <c r="CH538" s="55"/>
      <c r="CI538" s="55"/>
      <c r="CJ538" s="55"/>
    </row>
    <row r="539" spans="1:88" x14ac:dyDescent="0.25">
      <c r="A539" s="174" t="str">
        <f t="shared" si="380"/>
        <v>NNNN</v>
      </c>
      <c r="B539" s="174" t="str">
        <f t="shared" si="381"/>
        <v>60FM</v>
      </c>
      <c r="C539" s="29" t="str">
        <f t="shared" si="382"/>
        <v>FM</v>
      </c>
      <c r="D539" s="29" t="str">
        <f t="shared" si="383"/>
        <v>N</v>
      </c>
      <c r="E539" s="29" t="str">
        <f t="shared" si="379"/>
        <v>N</v>
      </c>
      <c r="F539" s="175" t="s">
        <v>9</v>
      </c>
      <c r="G539" s="175" t="s">
        <v>6</v>
      </c>
      <c r="H539" s="175" t="s">
        <v>7</v>
      </c>
      <c r="I539" s="176">
        <v>60</v>
      </c>
      <c r="J539" s="175" t="s">
        <v>5</v>
      </c>
      <c r="K539" s="175" t="s">
        <v>5</v>
      </c>
      <c r="L539" s="176">
        <v>8202</v>
      </c>
      <c r="M539" s="176">
        <v>6467</v>
      </c>
      <c r="N539" s="176">
        <v>7826</v>
      </c>
      <c r="O539" s="176">
        <v>7610</v>
      </c>
      <c r="P539" s="176">
        <v>8127</v>
      </c>
      <c r="Q539" s="1"/>
      <c r="R539"/>
      <c r="S539"/>
      <c r="T539"/>
      <c r="U539"/>
      <c r="V539"/>
      <c r="W539"/>
      <c r="X539" s="1"/>
      <c r="Y539" s="53"/>
      <c r="Z539" s="52"/>
      <c r="AA539" s="52"/>
      <c r="AB539" s="1"/>
      <c r="AC539" s="7"/>
      <c r="AD539" s="7"/>
      <c r="AE539" s="7"/>
      <c r="AF539" s="7"/>
      <c r="AG539" s="7"/>
      <c r="AI539" s="15"/>
      <c r="AJ539" s="15"/>
      <c r="AK539" s="15"/>
      <c r="AL539" s="15"/>
      <c r="AM539" s="15"/>
      <c r="AN539" s="15"/>
      <c r="AO539" s="15"/>
      <c r="AP539" s="15"/>
      <c r="AQ539" s="15"/>
      <c r="AR539" s="15"/>
      <c r="AS539" s="15"/>
      <c r="AT539" s="15"/>
      <c r="AU539" s="15"/>
      <c r="AV539" s="15"/>
      <c r="AW539" s="15"/>
      <c r="AX539" s="15"/>
      <c r="AY539" s="15"/>
      <c r="AZ539" s="15"/>
      <c r="BA539" s="15"/>
      <c r="BB539" s="15"/>
      <c r="BC539" s="15"/>
      <c r="BD539" s="15"/>
      <c r="BE539" s="15"/>
      <c r="BF539" s="15"/>
      <c r="BG539" s="15"/>
      <c r="BH539" s="15"/>
      <c r="BI539" s="15"/>
      <c r="BJ539" s="15"/>
      <c r="BK539" s="15"/>
      <c r="BL539" s="15"/>
      <c r="BM539" s="15"/>
      <c r="BN539" s="15"/>
      <c r="BO539" s="15"/>
      <c r="BP539" s="15"/>
      <c r="BQ539" s="15"/>
      <c r="BR539" s="15"/>
      <c r="BS539" s="15"/>
      <c r="BT539" s="15"/>
      <c r="BU539" s="15"/>
      <c r="BV539" s="15"/>
      <c r="BW539" s="15"/>
      <c r="BX539" s="15"/>
      <c r="BZ539" s="5"/>
      <c r="CA539" s="5"/>
      <c r="CB539" s="5"/>
      <c r="CC539" s="5"/>
      <c r="CD539" s="5"/>
      <c r="CF539" s="55"/>
      <c r="CG539" s="55"/>
      <c r="CH539" s="55"/>
      <c r="CI539" s="55"/>
      <c r="CJ539" s="55"/>
    </row>
    <row r="540" spans="1:88" x14ac:dyDescent="0.25">
      <c r="A540" s="174" t="str">
        <f t="shared" si="380"/>
        <v>NNNN</v>
      </c>
      <c r="B540" s="174" t="str">
        <f t="shared" si="381"/>
        <v>61FM</v>
      </c>
      <c r="C540" s="29" t="str">
        <f t="shared" si="382"/>
        <v>FM</v>
      </c>
      <c r="D540" s="29" t="str">
        <f t="shared" si="383"/>
        <v>N</v>
      </c>
      <c r="E540" s="29" t="str">
        <f t="shared" si="379"/>
        <v>N</v>
      </c>
      <c r="F540" s="175" t="s">
        <v>9</v>
      </c>
      <c r="G540" s="175" t="s">
        <v>6</v>
      </c>
      <c r="H540" s="175" t="s">
        <v>7</v>
      </c>
      <c r="I540" s="176">
        <v>61</v>
      </c>
      <c r="J540" s="175" t="s">
        <v>5</v>
      </c>
      <c r="K540" s="175" t="s">
        <v>5</v>
      </c>
      <c r="L540" s="176">
        <v>7852</v>
      </c>
      <c r="M540" s="176">
        <v>6197</v>
      </c>
      <c r="N540" s="176">
        <v>7452</v>
      </c>
      <c r="O540" s="176">
        <v>7221</v>
      </c>
      <c r="P540" s="176">
        <v>7765</v>
      </c>
      <c r="Q540" s="1"/>
      <c r="R540"/>
      <c r="S540"/>
      <c r="T540"/>
      <c r="U540"/>
      <c r="V540"/>
      <c r="W540"/>
      <c r="X540" s="1"/>
      <c r="Y540" s="53"/>
      <c r="Z540" s="52"/>
      <c r="AA540" s="52"/>
      <c r="AB540" s="1"/>
      <c r="AC540" s="7"/>
      <c r="AD540" s="7"/>
      <c r="AE540" s="7"/>
      <c r="AF540" s="7"/>
      <c r="AG540" s="7"/>
      <c r="AI540" s="15"/>
      <c r="AJ540" s="15"/>
      <c r="AK540" s="15"/>
      <c r="AL540" s="15"/>
      <c r="AM540" s="15"/>
      <c r="AN540" s="15"/>
      <c r="AO540" s="15"/>
      <c r="AP540" s="15"/>
      <c r="AQ540" s="15"/>
      <c r="AR540" s="15"/>
      <c r="AS540" s="15"/>
      <c r="AT540" s="15"/>
      <c r="AU540" s="15"/>
      <c r="AV540" s="15"/>
      <c r="AW540" s="15"/>
      <c r="AX540" s="15"/>
      <c r="AY540" s="15"/>
      <c r="AZ540" s="15"/>
      <c r="BA540" s="15"/>
      <c r="BB540" s="15"/>
      <c r="BC540" s="15"/>
      <c r="BD540" s="15"/>
      <c r="BE540" s="15"/>
      <c r="BF540" s="15"/>
      <c r="BG540" s="15"/>
      <c r="BH540" s="15"/>
      <c r="BI540" s="15"/>
      <c r="BJ540" s="15"/>
      <c r="BK540" s="15"/>
      <c r="BL540" s="15"/>
      <c r="BM540" s="15"/>
      <c r="BN540" s="15"/>
      <c r="BO540" s="15"/>
      <c r="BP540" s="15"/>
      <c r="BQ540" s="15"/>
      <c r="BR540" s="15"/>
      <c r="BS540" s="15"/>
      <c r="BT540" s="15"/>
      <c r="BU540" s="15"/>
      <c r="BV540" s="15"/>
      <c r="BW540" s="15"/>
      <c r="BX540" s="15"/>
      <c r="BZ540" s="5"/>
      <c r="CA540" s="5"/>
      <c r="CB540" s="5"/>
      <c r="CC540" s="5"/>
      <c r="CD540" s="5"/>
      <c r="CF540" s="55"/>
      <c r="CG540" s="55"/>
      <c r="CH540" s="55"/>
      <c r="CI540" s="55"/>
      <c r="CJ540" s="55"/>
    </row>
    <row r="541" spans="1:88" x14ac:dyDescent="0.25">
      <c r="A541" s="174" t="str">
        <f t="shared" si="380"/>
        <v>NNNN</v>
      </c>
      <c r="B541" s="174" t="str">
        <f t="shared" si="381"/>
        <v>62FM</v>
      </c>
      <c r="C541" s="29" t="str">
        <f t="shared" si="382"/>
        <v>FM</v>
      </c>
      <c r="D541" s="29" t="str">
        <f t="shared" si="383"/>
        <v>N</v>
      </c>
      <c r="E541" s="29" t="str">
        <f t="shared" si="379"/>
        <v>N</v>
      </c>
      <c r="F541" s="175" t="s">
        <v>9</v>
      </c>
      <c r="G541" s="175" t="s">
        <v>6</v>
      </c>
      <c r="H541" s="175" t="s">
        <v>7</v>
      </c>
      <c r="I541" s="176">
        <v>62</v>
      </c>
      <c r="J541" s="175" t="s">
        <v>5</v>
      </c>
      <c r="K541" s="175" t="s">
        <v>5</v>
      </c>
      <c r="L541" s="176">
        <v>7518</v>
      </c>
      <c r="M541" s="176">
        <v>5969</v>
      </c>
      <c r="N541" s="176">
        <v>7114</v>
      </c>
      <c r="O541" s="176">
        <v>6912</v>
      </c>
      <c r="P541" s="176">
        <v>7456</v>
      </c>
      <c r="Q541" s="1"/>
      <c r="R541"/>
      <c r="S541"/>
      <c r="T541"/>
      <c r="U541"/>
      <c r="V541"/>
      <c r="W541"/>
      <c r="X541" s="1"/>
      <c r="Y541" s="53"/>
      <c r="Z541" s="52"/>
      <c r="AA541" s="52"/>
      <c r="AB541" s="1"/>
      <c r="AC541" s="7"/>
      <c r="AD541" s="7"/>
      <c r="AE541" s="7"/>
      <c r="AF541" s="7"/>
      <c r="AG541" s="7"/>
      <c r="AI541" s="15"/>
      <c r="AJ541" s="15"/>
      <c r="AK541" s="15"/>
      <c r="AL541" s="15"/>
      <c r="AM541" s="15"/>
      <c r="AN541" s="15"/>
      <c r="AO541" s="15"/>
      <c r="AP541" s="15"/>
      <c r="AQ541" s="15"/>
      <c r="AR541" s="15"/>
      <c r="AS541" s="15"/>
      <c r="AT541" s="15"/>
      <c r="AU541" s="15"/>
      <c r="AV541" s="15"/>
      <c r="AW541" s="15"/>
      <c r="AX541" s="15"/>
      <c r="AY541" s="15"/>
      <c r="AZ541" s="15"/>
      <c r="BA541" s="15"/>
      <c r="BB541" s="15"/>
      <c r="BC541" s="15"/>
      <c r="BD541" s="15"/>
      <c r="BE541" s="15"/>
      <c r="BF541" s="15"/>
      <c r="BG541" s="15"/>
      <c r="BH541" s="15"/>
      <c r="BI541" s="15"/>
      <c r="BJ541" s="15"/>
      <c r="BK541" s="15"/>
      <c r="BL541" s="15"/>
      <c r="BM541" s="15"/>
      <c r="BN541" s="15"/>
      <c r="BO541" s="15"/>
      <c r="BP541" s="15"/>
      <c r="BQ541" s="15"/>
      <c r="BR541" s="15"/>
      <c r="BS541" s="15"/>
      <c r="BT541" s="15"/>
      <c r="BU541" s="15"/>
      <c r="BV541" s="15"/>
      <c r="BW541" s="15"/>
      <c r="BX541" s="15"/>
      <c r="BZ541" s="5"/>
      <c r="CA541" s="5"/>
      <c r="CB541" s="5"/>
      <c r="CC541" s="5"/>
      <c r="CD541" s="5"/>
      <c r="CF541" s="55"/>
      <c r="CG541" s="55"/>
      <c r="CH541" s="55"/>
      <c r="CI541" s="55"/>
      <c r="CJ541" s="55"/>
    </row>
    <row r="542" spans="1:88" x14ac:dyDescent="0.25">
      <c r="A542" s="174" t="str">
        <f t="shared" si="380"/>
        <v>NNNN</v>
      </c>
      <c r="B542" s="174" t="str">
        <f t="shared" si="381"/>
        <v>63FM</v>
      </c>
      <c r="C542" s="29" t="str">
        <f t="shared" si="382"/>
        <v>FM</v>
      </c>
      <c r="D542" s="29" t="str">
        <f t="shared" si="383"/>
        <v>N</v>
      </c>
      <c r="E542" s="29" t="str">
        <f t="shared" si="379"/>
        <v>N</v>
      </c>
      <c r="F542" s="175" t="s">
        <v>9</v>
      </c>
      <c r="G542" s="175" t="s">
        <v>6</v>
      </c>
      <c r="H542" s="175" t="s">
        <v>7</v>
      </c>
      <c r="I542" s="176">
        <v>63</v>
      </c>
      <c r="J542" s="175" t="s">
        <v>5</v>
      </c>
      <c r="K542" s="175" t="s">
        <v>5</v>
      </c>
      <c r="L542" s="176">
        <v>6502</v>
      </c>
      <c r="M542" s="176">
        <v>5190</v>
      </c>
      <c r="N542" s="176">
        <v>6179</v>
      </c>
      <c r="O542" s="176">
        <v>5970</v>
      </c>
      <c r="P542" s="176">
        <v>6439</v>
      </c>
      <c r="Q542" s="1"/>
      <c r="R542"/>
      <c r="S542"/>
      <c r="T542"/>
      <c r="U542"/>
      <c r="V542"/>
      <c r="W542"/>
      <c r="X542" s="1"/>
      <c r="Y542" s="53"/>
      <c r="Z542" s="52"/>
      <c r="AA542" s="52"/>
      <c r="AB542" s="1"/>
      <c r="AC542" s="7"/>
      <c r="AD542" s="7"/>
      <c r="AE542" s="7"/>
      <c r="AF542" s="7"/>
      <c r="AG542" s="7"/>
      <c r="AI542" s="15"/>
      <c r="AJ542" s="15"/>
      <c r="AK542" s="15"/>
      <c r="AL542" s="15"/>
      <c r="AM542" s="15"/>
      <c r="AN542" s="15"/>
      <c r="AO542" s="15"/>
      <c r="AP542" s="15"/>
      <c r="AQ542" s="15"/>
      <c r="AR542" s="15"/>
      <c r="AS542" s="15"/>
      <c r="AT542" s="15"/>
      <c r="AU542" s="15"/>
      <c r="AV542" s="15"/>
      <c r="AW542" s="15"/>
      <c r="AX542" s="15"/>
      <c r="AY542" s="15"/>
      <c r="AZ542" s="15"/>
      <c r="BA542" s="15"/>
      <c r="BB542" s="15"/>
      <c r="BC542" s="15"/>
      <c r="BD542" s="15"/>
      <c r="BE542" s="15"/>
      <c r="BF542" s="15"/>
      <c r="BG542" s="15"/>
      <c r="BH542" s="15"/>
      <c r="BI542" s="15"/>
      <c r="BJ542" s="15"/>
      <c r="BK542" s="15"/>
      <c r="BL542" s="15"/>
      <c r="BM542" s="15"/>
      <c r="BN542" s="15"/>
      <c r="BO542" s="15"/>
      <c r="BP542" s="15"/>
      <c r="BQ542" s="15"/>
      <c r="BR542" s="15"/>
      <c r="BS542" s="15"/>
      <c r="BT542" s="15"/>
      <c r="BU542" s="15"/>
      <c r="BV542" s="15"/>
      <c r="BW542" s="15"/>
      <c r="BX542" s="15"/>
      <c r="BZ542" s="5"/>
      <c r="CA542" s="5"/>
      <c r="CB542" s="5"/>
      <c r="CC542" s="5"/>
      <c r="CD542" s="5"/>
      <c r="CF542" s="55"/>
      <c r="CG542" s="55"/>
      <c r="CH542" s="55"/>
      <c r="CI542" s="55"/>
      <c r="CJ542" s="55"/>
    </row>
    <row r="543" spans="1:88" x14ac:dyDescent="0.25">
      <c r="A543" s="174" t="str">
        <f t="shared" si="380"/>
        <v>NNNN</v>
      </c>
      <c r="B543" s="174" t="str">
        <f t="shared" si="381"/>
        <v>64FM</v>
      </c>
      <c r="C543" s="29" t="str">
        <f t="shared" si="382"/>
        <v>FM</v>
      </c>
      <c r="D543" s="29" t="str">
        <f t="shared" si="383"/>
        <v>N</v>
      </c>
      <c r="E543" s="29" t="str">
        <f t="shared" si="379"/>
        <v>N</v>
      </c>
      <c r="F543" s="175" t="s">
        <v>9</v>
      </c>
      <c r="G543" s="175" t="s">
        <v>6</v>
      </c>
      <c r="H543" s="175" t="s">
        <v>7</v>
      </c>
      <c r="I543" s="176">
        <v>64</v>
      </c>
      <c r="J543" s="175" t="s">
        <v>5</v>
      </c>
      <c r="K543" s="175" t="s">
        <v>5</v>
      </c>
      <c r="L543" s="176">
        <v>6007</v>
      </c>
      <c r="M543" s="176">
        <v>4796</v>
      </c>
      <c r="N543" s="176">
        <v>5675</v>
      </c>
      <c r="O543" s="176">
        <v>5488</v>
      </c>
      <c r="P543" s="176">
        <v>5944</v>
      </c>
      <c r="Q543" s="1"/>
      <c r="R543"/>
      <c r="S543"/>
      <c r="T543"/>
      <c r="U543"/>
      <c r="V543"/>
      <c r="W543"/>
      <c r="X543" s="1"/>
      <c r="Y543" s="53"/>
      <c r="Z543" s="52"/>
      <c r="AA543" s="52"/>
      <c r="AB543" s="1"/>
      <c r="AC543" s="7"/>
      <c r="AD543" s="7"/>
      <c r="AE543" s="7"/>
      <c r="AF543" s="7"/>
      <c r="AG543" s="7"/>
      <c r="AI543" s="15"/>
      <c r="AJ543" s="15"/>
      <c r="AK543" s="15"/>
      <c r="AL543" s="15"/>
      <c r="AM543" s="15"/>
      <c r="AN543" s="15"/>
      <c r="AO543" s="15"/>
      <c r="AP543" s="15"/>
      <c r="AQ543" s="15"/>
      <c r="AR543" s="15"/>
      <c r="AS543" s="15"/>
      <c r="AT543" s="15"/>
      <c r="AU543" s="15"/>
      <c r="AV543" s="15"/>
      <c r="AW543" s="15"/>
      <c r="AX543" s="15"/>
      <c r="AY543" s="15"/>
      <c r="AZ543" s="15"/>
      <c r="BA543" s="15"/>
      <c r="BB543" s="15"/>
      <c r="BC543" s="15"/>
      <c r="BD543" s="15"/>
      <c r="BE543" s="15"/>
      <c r="BF543" s="15"/>
      <c r="BG543" s="15"/>
      <c r="BH543" s="15"/>
      <c r="BI543" s="15"/>
      <c r="BJ543" s="15"/>
      <c r="BK543" s="15"/>
      <c r="BL543" s="15"/>
      <c r="BM543" s="15"/>
      <c r="BN543" s="15"/>
      <c r="BO543" s="15"/>
      <c r="BP543" s="15"/>
      <c r="BQ543" s="15"/>
      <c r="BR543" s="15"/>
      <c r="BS543" s="15"/>
      <c r="BT543" s="15"/>
      <c r="BU543" s="15"/>
      <c r="BV543" s="15"/>
      <c r="BW543" s="15"/>
      <c r="BX543" s="15"/>
      <c r="BZ543" s="5"/>
      <c r="CA543" s="5"/>
      <c r="CB543" s="5"/>
      <c r="CC543" s="5"/>
      <c r="CD543" s="5"/>
      <c r="CF543" s="55"/>
      <c r="CG543" s="55"/>
      <c r="CH543" s="55"/>
      <c r="CI543" s="55"/>
      <c r="CJ543" s="55"/>
    </row>
    <row r="544" spans="1:88" x14ac:dyDescent="0.25">
      <c r="A544" s="174" t="str">
        <f t="shared" si="380"/>
        <v>NNNN</v>
      </c>
      <c r="B544" s="174" t="str">
        <f t="shared" si="381"/>
        <v>65FM</v>
      </c>
      <c r="C544" s="29" t="str">
        <f t="shared" si="382"/>
        <v>FM</v>
      </c>
      <c r="D544" s="29" t="str">
        <f t="shared" si="383"/>
        <v>N</v>
      </c>
      <c r="E544" s="29" t="str">
        <f t="shared" si="379"/>
        <v>N</v>
      </c>
      <c r="F544" s="175" t="s">
        <v>9</v>
      </c>
      <c r="G544" s="175" t="s">
        <v>6</v>
      </c>
      <c r="H544" s="175" t="s">
        <v>7</v>
      </c>
      <c r="I544" s="176">
        <v>65</v>
      </c>
      <c r="J544" s="175" t="s">
        <v>5</v>
      </c>
      <c r="K544" s="175" t="s">
        <v>5</v>
      </c>
      <c r="L544" s="176">
        <v>5422</v>
      </c>
      <c r="M544" s="176">
        <v>4342</v>
      </c>
      <c r="N544" s="176">
        <v>5142</v>
      </c>
      <c r="O544" s="176">
        <v>4949</v>
      </c>
      <c r="P544" s="176">
        <v>5372</v>
      </c>
      <c r="Q544" s="1"/>
      <c r="R544"/>
      <c r="S544"/>
      <c r="T544"/>
      <c r="U544"/>
      <c r="V544"/>
      <c r="W544"/>
      <c r="X544" s="1"/>
      <c r="Y544" s="53"/>
      <c r="Z544" s="52"/>
      <c r="AA544" s="52"/>
      <c r="AB544" s="1"/>
      <c r="AC544" s="7"/>
      <c r="AD544" s="7"/>
      <c r="AE544" s="7"/>
      <c r="AF544" s="7"/>
      <c r="AG544" s="7"/>
      <c r="AI544" s="15"/>
      <c r="AJ544" s="15"/>
      <c r="AK544" s="15"/>
      <c r="AL544" s="15"/>
      <c r="AM544" s="15"/>
      <c r="AN544" s="15"/>
      <c r="AO544" s="15"/>
      <c r="AP544" s="15"/>
      <c r="AQ544" s="15"/>
      <c r="AR544" s="15"/>
      <c r="AS544" s="15"/>
      <c r="AT544" s="15"/>
      <c r="AU544" s="15"/>
      <c r="AV544" s="15"/>
      <c r="AW544" s="15"/>
      <c r="AX544" s="15"/>
      <c r="AY544" s="15"/>
      <c r="AZ544" s="15"/>
      <c r="BA544" s="15"/>
      <c r="BB544" s="15"/>
      <c r="BC544" s="15"/>
      <c r="BD544" s="15"/>
      <c r="BE544" s="15"/>
      <c r="BF544" s="15"/>
      <c r="BG544" s="15"/>
      <c r="BH544" s="15"/>
      <c r="BI544" s="15"/>
      <c r="BJ544" s="15"/>
      <c r="BK544" s="15"/>
      <c r="BL544" s="15"/>
      <c r="BM544" s="15"/>
      <c r="BN544" s="15"/>
      <c r="BO544" s="15"/>
      <c r="BP544" s="15"/>
      <c r="BQ544" s="15"/>
      <c r="BR544" s="15"/>
      <c r="BS544" s="15"/>
      <c r="BT544" s="15"/>
      <c r="BU544" s="15"/>
      <c r="BV544" s="15"/>
      <c r="BW544" s="15"/>
      <c r="BX544" s="15"/>
      <c r="BZ544" s="5"/>
      <c r="CA544" s="5"/>
      <c r="CB544" s="5"/>
      <c r="CC544" s="5"/>
      <c r="CD544" s="5"/>
      <c r="CF544" s="55"/>
      <c r="CG544" s="55"/>
      <c r="CH544" s="55"/>
      <c r="CI544" s="55"/>
      <c r="CJ544" s="55"/>
    </row>
    <row r="545" spans="1:88" x14ac:dyDescent="0.25">
      <c r="A545" s="174" t="str">
        <f t="shared" si="380"/>
        <v>NNNN</v>
      </c>
      <c r="B545" s="174" t="str">
        <f t="shared" si="381"/>
        <v>66FM</v>
      </c>
      <c r="C545" s="29" t="str">
        <f t="shared" si="382"/>
        <v>FM</v>
      </c>
      <c r="D545" s="29" t="str">
        <f t="shared" si="383"/>
        <v>N</v>
      </c>
      <c r="E545" s="29" t="str">
        <f t="shared" si="379"/>
        <v>N</v>
      </c>
      <c r="F545" s="175" t="s">
        <v>9</v>
      </c>
      <c r="G545" s="175" t="s">
        <v>6</v>
      </c>
      <c r="H545" s="175" t="s">
        <v>7</v>
      </c>
      <c r="I545" s="176">
        <v>66</v>
      </c>
      <c r="J545" s="175" t="s">
        <v>5</v>
      </c>
      <c r="K545" s="175" t="s">
        <v>5</v>
      </c>
      <c r="L545" s="176">
        <v>4946</v>
      </c>
      <c r="M545" s="176">
        <v>3983</v>
      </c>
      <c r="N545" s="176">
        <v>4690</v>
      </c>
      <c r="O545" s="176">
        <v>4508</v>
      </c>
      <c r="P545" s="176">
        <v>4898</v>
      </c>
      <c r="Q545" s="1"/>
      <c r="R545"/>
      <c r="S545"/>
      <c r="T545"/>
      <c r="U545"/>
      <c r="V545"/>
      <c r="W545"/>
      <c r="X545" s="1"/>
      <c r="Y545" s="53"/>
      <c r="Z545" s="52"/>
      <c r="AA545" s="52"/>
      <c r="AB545" s="1"/>
      <c r="AC545" s="7"/>
      <c r="AD545" s="7"/>
      <c r="AE545" s="7"/>
      <c r="AF545" s="7"/>
      <c r="AG545" s="7"/>
      <c r="AI545" s="15"/>
      <c r="AJ545" s="15"/>
      <c r="AK545" s="15"/>
      <c r="AL545" s="15"/>
      <c r="AM545" s="15"/>
      <c r="AN545" s="15"/>
      <c r="AO545" s="15"/>
      <c r="AP545" s="15"/>
      <c r="AQ545" s="15"/>
      <c r="AR545" s="15"/>
      <c r="AS545" s="15"/>
      <c r="AT545" s="15"/>
      <c r="AU545" s="15"/>
      <c r="AV545" s="15"/>
      <c r="AW545" s="15"/>
      <c r="AX545" s="15"/>
      <c r="AY545" s="15"/>
      <c r="AZ545" s="15"/>
      <c r="BA545" s="15"/>
      <c r="BB545" s="15"/>
      <c r="BC545" s="15"/>
      <c r="BD545" s="15"/>
      <c r="BE545" s="15"/>
      <c r="BF545" s="15"/>
      <c r="BG545" s="15"/>
      <c r="BH545" s="15"/>
      <c r="BI545" s="15"/>
      <c r="BJ545" s="15"/>
      <c r="BK545" s="15"/>
      <c r="BL545" s="15"/>
      <c r="BM545" s="15"/>
      <c r="BN545" s="15"/>
      <c r="BO545" s="15"/>
      <c r="BP545" s="15"/>
      <c r="BQ545" s="15"/>
      <c r="BR545" s="15"/>
      <c r="BS545" s="15"/>
      <c r="BT545" s="15"/>
      <c r="BU545" s="15"/>
      <c r="BV545" s="15"/>
      <c r="BW545" s="15"/>
      <c r="BX545" s="15"/>
      <c r="BZ545" s="5"/>
      <c r="CA545" s="5"/>
      <c r="CB545" s="5"/>
      <c r="CC545" s="5"/>
      <c r="CD545" s="5"/>
      <c r="CF545" s="55"/>
      <c r="CG545" s="55"/>
      <c r="CH545" s="55"/>
      <c r="CI545" s="55"/>
      <c r="CJ545" s="55"/>
    </row>
    <row r="546" spans="1:88" x14ac:dyDescent="0.25">
      <c r="A546" s="174" t="str">
        <f t="shared" si="380"/>
        <v>NNNN</v>
      </c>
      <c r="B546" s="174" t="str">
        <f t="shared" si="381"/>
        <v>67FM</v>
      </c>
      <c r="C546" s="29" t="str">
        <f t="shared" si="382"/>
        <v>FM</v>
      </c>
      <c r="D546" s="29" t="str">
        <f t="shared" si="383"/>
        <v>N</v>
      </c>
      <c r="E546" s="29" t="str">
        <f t="shared" si="379"/>
        <v>N</v>
      </c>
      <c r="F546" s="175" t="s">
        <v>9</v>
      </c>
      <c r="G546" s="175" t="s">
        <v>6</v>
      </c>
      <c r="H546" s="175" t="s">
        <v>7</v>
      </c>
      <c r="I546" s="176">
        <v>67</v>
      </c>
      <c r="J546" s="175" t="s">
        <v>5</v>
      </c>
      <c r="K546" s="175" t="s">
        <v>5</v>
      </c>
      <c r="L546" s="176">
        <v>4313</v>
      </c>
      <c r="M546" s="176">
        <v>3455</v>
      </c>
      <c r="N546" s="176">
        <v>4078</v>
      </c>
      <c r="O546" s="176">
        <v>3927</v>
      </c>
      <c r="P546" s="176">
        <v>4278</v>
      </c>
      <c r="Q546" s="1"/>
      <c r="R546"/>
      <c r="S546"/>
      <c r="T546"/>
      <c r="U546"/>
      <c r="V546"/>
      <c r="W546"/>
      <c r="X546" s="1"/>
      <c r="Y546" s="53"/>
      <c r="Z546" s="52"/>
      <c r="AA546" s="52"/>
      <c r="AB546" s="1"/>
      <c r="AC546" s="7"/>
      <c r="AD546" s="7"/>
      <c r="AE546" s="7"/>
      <c r="AF546" s="7"/>
      <c r="AG546" s="7"/>
      <c r="AI546" s="15"/>
      <c r="AJ546" s="15"/>
      <c r="AK546" s="15"/>
      <c r="AL546" s="15"/>
      <c r="AM546" s="15"/>
      <c r="AN546" s="15"/>
      <c r="AO546" s="15"/>
      <c r="AP546" s="15"/>
      <c r="AQ546" s="15"/>
      <c r="AR546" s="15"/>
      <c r="AS546" s="15"/>
      <c r="AT546" s="15"/>
      <c r="AU546" s="15"/>
      <c r="AV546" s="15"/>
      <c r="AW546" s="15"/>
      <c r="AX546" s="15"/>
      <c r="AY546" s="15"/>
      <c r="AZ546" s="15"/>
      <c r="BA546" s="15"/>
      <c r="BB546" s="15"/>
      <c r="BC546" s="15"/>
      <c r="BD546" s="15"/>
      <c r="BE546" s="15"/>
      <c r="BF546" s="15"/>
      <c r="BG546" s="15"/>
      <c r="BH546" s="15"/>
      <c r="BI546" s="15"/>
      <c r="BJ546" s="15"/>
      <c r="BK546" s="15"/>
      <c r="BL546" s="15"/>
      <c r="BM546" s="15"/>
      <c r="BN546" s="15"/>
      <c r="BO546" s="15"/>
      <c r="BP546" s="15"/>
      <c r="BQ546" s="15"/>
      <c r="BR546" s="15"/>
      <c r="BS546" s="15"/>
      <c r="BT546" s="15"/>
      <c r="BU546" s="15"/>
      <c r="BV546" s="15"/>
      <c r="BW546" s="15"/>
      <c r="BX546" s="15"/>
      <c r="BZ546" s="5"/>
      <c r="CA546" s="5"/>
      <c r="CB546" s="5"/>
      <c r="CC546" s="5"/>
      <c r="CD546" s="5"/>
      <c r="CF546" s="55"/>
      <c r="CG546" s="55"/>
      <c r="CH546" s="55"/>
      <c r="CI546" s="55"/>
      <c r="CJ546" s="55"/>
    </row>
    <row r="547" spans="1:88" x14ac:dyDescent="0.25">
      <c r="A547" s="174" t="str">
        <f t="shared" si="380"/>
        <v>NNNN</v>
      </c>
      <c r="B547" s="174" t="str">
        <f t="shared" si="381"/>
        <v>68FM</v>
      </c>
      <c r="C547" s="29" t="str">
        <f t="shared" si="382"/>
        <v>FM</v>
      </c>
      <c r="D547" s="29" t="str">
        <f t="shared" si="383"/>
        <v>N</v>
      </c>
      <c r="E547" s="29" t="str">
        <f t="shared" si="379"/>
        <v>N</v>
      </c>
      <c r="F547" s="175" t="s">
        <v>9</v>
      </c>
      <c r="G547" s="175" t="s">
        <v>6</v>
      </c>
      <c r="H547" s="175" t="s">
        <v>7</v>
      </c>
      <c r="I547" s="176">
        <v>68</v>
      </c>
      <c r="J547" s="175" t="s">
        <v>5</v>
      </c>
      <c r="K547" s="175" t="s">
        <v>5</v>
      </c>
      <c r="L547" s="176">
        <v>3948</v>
      </c>
      <c r="M547" s="176">
        <v>3136</v>
      </c>
      <c r="N547" s="176">
        <v>3680</v>
      </c>
      <c r="O547" s="176">
        <v>3520</v>
      </c>
      <c r="P547" s="176">
        <v>3902</v>
      </c>
      <c r="Q547" s="1"/>
      <c r="R547"/>
      <c r="S547"/>
      <c r="T547"/>
      <c r="U547"/>
      <c r="V547"/>
      <c r="W547"/>
      <c r="X547" s="1"/>
      <c r="Y547" s="53"/>
      <c r="Z547" s="52"/>
      <c r="AA547" s="52"/>
      <c r="AB547" s="1"/>
      <c r="AC547" s="7"/>
      <c r="AD547" s="7"/>
      <c r="AE547" s="7"/>
      <c r="AF547" s="7"/>
      <c r="AG547" s="7"/>
      <c r="AI547" s="15"/>
      <c r="AJ547" s="15"/>
      <c r="AK547" s="15"/>
      <c r="AL547" s="15"/>
      <c r="AM547" s="15"/>
      <c r="AN547" s="15"/>
      <c r="AO547" s="15"/>
      <c r="AP547" s="15"/>
      <c r="AQ547" s="15"/>
      <c r="AR547" s="15"/>
      <c r="AS547" s="15"/>
      <c r="AT547" s="15"/>
      <c r="AU547" s="15"/>
      <c r="AV547" s="15"/>
      <c r="AW547" s="15"/>
      <c r="AX547" s="15"/>
      <c r="AY547" s="15"/>
      <c r="AZ547" s="15"/>
      <c r="BA547" s="15"/>
      <c r="BB547" s="15"/>
      <c r="BC547" s="15"/>
      <c r="BD547" s="15"/>
      <c r="BE547" s="15"/>
      <c r="BF547" s="15"/>
      <c r="BG547" s="15"/>
      <c r="BH547" s="15"/>
      <c r="BI547" s="15"/>
      <c r="BJ547" s="15"/>
      <c r="BK547" s="15"/>
      <c r="BL547" s="15"/>
      <c r="BM547" s="15"/>
      <c r="BN547" s="15"/>
      <c r="BO547" s="15"/>
      <c r="BP547" s="15"/>
      <c r="BQ547" s="15"/>
      <c r="BR547" s="15"/>
      <c r="BS547" s="15"/>
      <c r="BT547" s="15"/>
      <c r="BU547" s="15"/>
      <c r="BV547" s="15"/>
      <c r="BW547" s="15"/>
      <c r="BX547" s="15"/>
      <c r="BZ547" s="5"/>
      <c r="CA547" s="5"/>
      <c r="CB547" s="5"/>
      <c r="CC547" s="5"/>
      <c r="CD547" s="5"/>
      <c r="CF547" s="55"/>
      <c r="CG547" s="55"/>
      <c r="CH547" s="55"/>
      <c r="CI547" s="55"/>
      <c r="CJ547" s="55"/>
    </row>
    <row r="548" spans="1:88" x14ac:dyDescent="0.25">
      <c r="A548" s="174" t="str">
        <f t="shared" si="380"/>
        <v>NNNN</v>
      </c>
      <c r="B548" s="174" t="str">
        <f t="shared" si="381"/>
        <v>69FM</v>
      </c>
      <c r="C548" s="29" t="str">
        <f t="shared" si="382"/>
        <v>FM</v>
      </c>
      <c r="D548" s="29" t="str">
        <f t="shared" si="383"/>
        <v>N</v>
      </c>
      <c r="E548" s="29" t="str">
        <f t="shared" si="379"/>
        <v>N</v>
      </c>
      <c r="F548" s="175" t="s">
        <v>9</v>
      </c>
      <c r="G548" s="175" t="s">
        <v>6</v>
      </c>
      <c r="H548" s="175" t="s">
        <v>7</v>
      </c>
      <c r="I548" s="176">
        <v>69</v>
      </c>
      <c r="J548" s="175" t="s">
        <v>5</v>
      </c>
      <c r="K548" s="175" t="s">
        <v>5</v>
      </c>
      <c r="L548" s="176">
        <v>3649</v>
      </c>
      <c r="M548" s="176">
        <v>2895</v>
      </c>
      <c r="N548" s="176">
        <v>3439</v>
      </c>
      <c r="O548" s="176">
        <v>3261</v>
      </c>
      <c r="P548" s="176">
        <v>3609</v>
      </c>
      <c r="Q548" s="1"/>
      <c r="R548"/>
      <c r="S548"/>
      <c r="T548"/>
      <c r="U548"/>
      <c r="V548"/>
      <c r="W548"/>
      <c r="X548" s="1"/>
      <c r="Y548" s="53"/>
      <c r="Z548" s="52"/>
      <c r="AA548" s="52"/>
      <c r="AB548" s="1"/>
      <c r="AC548" s="7"/>
      <c r="AD548" s="7"/>
      <c r="AE548" s="7"/>
      <c r="AF548" s="7"/>
      <c r="AG548" s="7"/>
      <c r="AI548" s="15"/>
      <c r="AJ548" s="15"/>
      <c r="AK548" s="15"/>
      <c r="AL548" s="15"/>
      <c r="AM548" s="15"/>
      <c r="AN548" s="15"/>
      <c r="AO548" s="15"/>
      <c r="AP548" s="15"/>
      <c r="AQ548" s="15"/>
      <c r="AR548" s="15"/>
      <c r="AS548" s="15"/>
      <c r="AT548" s="15"/>
      <c r="AU548" s="15"/>
      <c r="AV548" s="15"/>
      <c r="AW548" s="15"/>
      <c r="AX548" s="15"/>
      <c r="AY548" s="15"/>
      <c r="AZ548" s="15"/>
      <c r="BA548" s="15"/>
      <c r="BB548" s="15"/>
      <c r="BC548" s="15"/>
      <c r="BD548" s="15"/>
      <c r="BE548" s="15"/>
      <c r="BF548" s="15"/>
      <c r="BG548" s="15"/>
      <c r="BH548" s="15"/>
      <c r="BI548" s="15"/>
      <c r="BJ548" s="15"/>
      <c r="BK548" s="15"/>
      <c r="BL548" s="15"/>
      <c r="BM548" s="15"/>
      <c r="BN548" s="15"/>
      <c r="BO548" s="15"/>
      <c r="BP548" s="15"/>
      <c r="BQ548" s="15"/>
      <c r="BR548" s="15"/>
      <c r="BS548" s="15"/>
      <c r="BT548" s="15"/>
      <c r="BU548" s="15"/>
      <c r="BV548" s="15"/>
      <c r="BW548" s="15"/>
      <c r="BX548" s="15"/>
      <c r="BZ548" s="5"/>
      <c r="CA548" s="5"/>
      <c r="CB548" s="5"/>
      <c r="CC548" s="5"/>
      <c r="CD548" s="5"/>
      <c r="CF548" s="55"/>
      <c r="CG548" s="55"/>
      <c r="CH548" s="55"/>
      <c r="CI548" s="55"/>
      <c r="CJ548" s="55"/>
    </row>
    <row r="549" spans="1:88" x14ac:dyDescent="0.25">
      <c r="A549" s="174" t="str">
        <f t="shared" si="380"/>
        <v>NNNN</v>
      </c>
      <c r="B549" s="174" t="str">
        <f t="shared" si="381"/>
        <v>70FM</v>
      </c>
      <c r="C549" s="29" t="str">
        <f t="shared" si="382"/>
        <v>FM</v>
      </c>
      <c r="D549" s="29" t="str">
        <f t="shared" si="383"/>
        <v>N</v>
      </c>
      <c r="E549" s="29" t="str">
        <f t="shared" si="379"/>
        <v>N</v>
      </c>
      <c r="F549" s="175" t="s">
        <v>9</v>
      </c>
      <c r="G549" s="175" t="s">
        <v>6</v>
      </c>
      <c r="H549" s="175" t="s">
        <v>7</v>
      </c>
      <c r="I549" s="176">
        <v>70</v>
      </c>
      <c r="J549" s="175" t="s">
        <v>5</v>
      </c>
      <c r="K549" s="175" t="s">
        <v>5</v>
      </c>
      <c r="L549" s="176">
        <v>3015</v>
      </c>
      <c r="M549" s="176">
        <v>2437</v>
      </c>
      <c r="N549" s="176">
        <v>2839</v>
      </c>
      <c r="O549" s="176">
        <v>2691</v>
      </c>
      <c r="P549" s="176">
        <v>2981</v>
      </c>
      <c r="Q549" s="1"/>
      <c r="R549"/>
      <c r="S549"/>
      <c r="T549"/>
      <c r="U549"/>
      <c r="V549"/>
      <c r="W549"/>
      <c r="X549" s="1"/>
      <c r="Y549" s="53"/>
      <c r="Z549" s="52"/>
      <c r="AA549" s="52"/>
      <c r="AB549" s="1"/>
      <c r="AC549" s="7"/>
      <c r="AD549" s="7"/>
      <c r="AE549" s="7"/>
      <c r="AF549" s="7"/>
      <c r="AG549" s="7"/>
      <c r="AI549" s="15"/>
      <c r="AJ549" s="15"/>
      <c r="AK549" s="15"/>
      <c r="AL549" s="15"/>
      <c r="AM549" s="15"/>
      <c r="AN549" s="15"/>
      <c r="AO549" s="15"/>
      <c r="AP549" s="15"/>
      <c r="AQ549" s="15"/>
      <c r="AR549" s="15"/>
      <c r="AS549" s="15"/>
      <c r="AT549" s="15"/>
      <c r="AU549" s="15"/>
      <c r="AV549" s="15"/>
      <c r="AW549" s="15"/>
      <c r="AX549" s="15"/>
      <c r="AY549" s="15"/>
      <c r="AZ549" s="15"/>
      <c r="BA549" s="15"/>
      <c r="BB549" s="15"/>
      <c r="BC549" s="15"/>
      <c r="BD549" s="15"/>
      <c r="BE549" s="15"/>
      <c r="BF549" s="15"/>
      <c r="BG549" s="15"/>
      <c r="BH549" s="15"/>
      <c r="BI549" s="15"/>
      <c r="BJ549" s="15"/>
      <c r="BK549" s="15"/>
      <c r="BL549" s="15"/>
      <c r="BM549" s="15"/>
      <c r="BN549" s="15"/>
      <c r="BO549" s="15"/>
      <c r="BP549" s="15"/>
      <c r="BQ549" s="15"/>
      <c r="BR549" s="15"/>
      <c r="BS549" s="15"/>
      <c r="BT549" s="15"/>
      <c r="BU549" s="15"/>
      <c r="BV549" s="15"/>
      <c r="BW549" s="15"/>
      <c r="BX549" s="15"/>
      <c r="BZ549" s="5"/>
      <c r="CA549" s="5"/>
      <c r="CB549" s="5"/>
      <c r="CC549" s="5"/>
      <c r="CD549" s="5"/>
      <c r="CF549" s="55"/>
      <c r="CG549" s="55"/>
      <c r="CH549" s="55"/>
      <c r="CI549" s="55"/>
      <c r="CJ549" s="55"/>
    </row>
    <row r="550" spans="1:88" x14ac:dyDescent="0.25">
      <c r="A550" s="174" t="str">
        <f t="shared" si="380"/>
        <v>NNNN</v>
      </c>
      <c r="B550" s="174" t="str">
        <f t="shared" si="381"/>
        <v>71FM</v>
      </c>
      <c r="C550" s="29" t="str">
        <f t="shared" si="382"/>
        <v>FM</v>
      </c>
      <c r="D550" s="29" t="str">
        <f t="shared" si="383"/>
        <v>N</v>
      </c>
      <c r="E550" s="29" t="str">
        <f t="shared" si="379"/>
        <v>N</v>
      </c>
      <c r="F550" s="175" t="s">
        <v>9</v>
      </c>
      <c r="G550" s="175" t="s">
        <v>6</v>
      </c>
      <c r="H550" s="175" t="s">
        <v>7</v>
      </c>
      <c r="I550" s="176">
        <v>71</v>
      </c>
      <c r="J550" s="175" t="s">
        <v>5</v>
      </c>
      <c r="K550" s="175" t="s">
        <v>5</v>
      </c>
      <c r="L550" s="176">
        <v>2600</v>
      </c>
      <c r="M550" s="176">
        <v>2101</v>
      </c>
      <c r="N550" s="176">
        <v>2424</v>
      </c>
      <c r="O550" s="176">
        <v>2312</v>
      </c>
      <c r="P550" s="176">
        <v>2567</v>
      </c>
      <c r="Q550" s="1"/>
      <c r="R550"/>
      <c r="S550"/>
      <c r="T550"/>
      <c r="U550"/>
      <c r="V550"/>
      <c r="W550"/>
      <c r="X550" s="1"/>
      <c r="Y550" s="53"/>
      <c r="Z550" s="52"/>
      <c r="AA550" s="52"/>
      <c r="AB550" s="1"/>
      <c r="AC550" s="7"/>
      <c r="AD550" s="7"/>
      <c r="AE550" s="7"/>
      <c r="AF550" s="7"/>
      <c r="AG550" s="7"/>
      <c r="AI550" s="15"/>
      <c r="AJ550" s="15"/>
      <c r="AK550" s="15"/>
      <c r="AL550" s="15"/>
      <c r="AM550" s="15"/>
      <c r="AN550" s="15"/>
      <c r="AO550" s="15"/>
      <c r="AP550" s="15"/>
      <c r="AQ550" s="15"/>
      <c r="AR550" s="15"/>
      <c r="AS550" s="15"/>
      <c r="AT550" s="15"/>
      <c r="AU550" s="15"/>
      <c r="AV550" s="15"/>
      <c r="AW550" s="15"/>
      <c r="AX550" s="15"/>
      <c r="AY550" s="15"/>
      <c r="AZ550" s="15"/>
      <c r="BA550" s="15"/>
      <c r="BB550" s="15"/>
      <c r="BC550" s="15"/>
      <c r="BD550" s="15"/>
      <c r="BE550" s="15"/>
      <c r="BF550" s="15"/>
      <c r="BG550" s="15"/>
      <c r="BH550" s="15"/>
      <c r="BI550" s="15"/>
      <c r="BJ550" s="15"/>
      <c r="BK550" s="15"/>
      <c r="BL550" s="15"/>
      <c r="BM550" s="15"/>
      <c r="BN550" s="15"/>
      <c r="BO550" s="15"/>
      <c r="BP550" s="15"/>
      <c r="BQ550" s="15"/>
      <c r="BR550" s="15"/>
      <c r="BS550" s="15"/>
      <c r="BT550" s="15"/>
      <c r="BU550" s="15"/>
      <c r="BV550" s="15"/>
      <c r="BW550" s="15"/>
      <c r="BX550" s="15"/>
      <c r="BZ550" s="5"/>
      <c r="CA550" s="5"/>
      <c r="CB550" s="5"/>
      <c r="CC550" s="5"/>
      <c r="CD550" s="5"/>
      <c r="CF550" s="55"/>
      <c r="CG550" s="55"/>
      <c r="CH550" s="55"/>
      <c r="CI550" s="55"/>
      <c r="CJ550" s="55"/>
    </row>
    <row r="551" spans="1:88" x14ac:dyDescent="0.25">
      <c r="A551" s="174" t="str">
        <f t="shared" si="380"/>
        <v>NNNN</v>
      </c>
      <c r="B551" s="174" t="str">
        <f t="shared" si="381"/>
        <v>72FM</v>
      </c>
      <c r="C551" s="29" t="str">
        <f t="shared" si="382"/>
        <v>FM</v>
      </c>
      <c r="D551" s="29" t="str">
        <f t="shared" si="383"/>
        <v>N</v>
      </c>
      <c r="E551" s="29" t="str">
        <f t="shared" si="379"/>
        <v>N</v>
      </c>
      <c r="F551" s="175" t="s">
        <v>9</v>
      </c>
      <c r="G551" s="175" t="s">
        <v>6</v>
      </c>
      <c r="H551" s="175" t="s">
        <v>7</v>
      </c>
      <c r="I551" s="176">
        <v>72</v>
      </c>
      <c r="J551" s="175" t="s">
        <v>5</v>
      </c>
      <c r="K551" s="175" t="s">
        <v>5</v>
      </c>
      <c r="L551" s="176">
        <v>2141</v>
      </c>
      <c r="M551" s="176">
        <v>1687</v>
      </c>
      <c r="N551" s="176">
        <v>1991</v>
      </c>
      <c r="O551" s="176">
        <v>1898</v>
      </c>
      <c r="P551" s="176">
        <v>2112</v>
      </c>
      <c r="Q551" s="1"/>
      <c r="R551"/>
      <c r="S551"/>
      <c r="T551"/>
      <c r="U551"/>
      <c r="V551"/>
      <c r="W551"/>
      <c r="X551" s="1"/>
      <c r="Y551" s="53"/>
      <c r="Z551" s="52"/>
      <c r="AA551" s="52"/>
      <c r="AB551" s="1"/>
      <c r="AC551" s="7"/>
      <c r="AD551" s="7"/>
      <c r="AE551" s="7"/>
      <c r="AF551" s="7"/>
      <c r="AG551" s="7"/>
      <c r="AI551" s="15"/>
      <c r="AJ551" s="15"/>
      <c r="AK551" s="15"/>
      <c r="AL551" s="15"/>
      <c r="AM551" s="15"/>
      <c r="AN551" s="15"/>
      <c r="AO551" s="15"/>
      <c r="AP551" s="15"/>
      <c r="AQ551" s="15"/>
      <c r="AR551" s="15"/>
      <c r="AS551" s="15"/>
      <c r="AT551" s="15"/>
      <c r="AU551" s="15"/>
      <c r="AV551" s="15"/>
      <c r="AW551" s="15"/>
      <c r="AX551" s="15"/>
      <c r="AY551" s="15"/>
      <c r="AZ551" s="15"/>
      <c r="BA551" s="15"/>
      <c r="BB551" s="15"/>
      <c r="BC551" s="15"/>
      <c r="BD551" s="15"/>
      <c r="BE551" s="15"/>
      <c r="BF551" s="15"/>
      <c r="BG551" s="15"/>
      <c r="BH551" s="15"/>
      <c r="BI551" s="15"/>
      <c r="BJ551" s="15"/>
      <c r="BK551" s="15"/>
      <c r="BL551" s="15"/>
      <c r="BM551" s="15"/>
      <c r="BN551" s="15"/>
      <c r="BO551" s="15"/>
      <c r="BP551" s="15"/>
      <c r="BQ551" s="15"/>
      <c r="BR551" s="15"/>
      <c r="BS551" s="15"/>
      <c r="BT551" s="15"/>
      <c r="BU551" s="15"/>
      <c r="BV551" s="15"/>
      <c r="BW551" s="15"/>
      <c r="BX551" s="15"/>
      <c r="BZ551" s="5"/>
      <c r="CA551" s="5"/>
      <c r="CB551" s="5"/>
      <c r="CC551" s="5"/>
      <c r="CD551" s="5"/>
      <c r="CF551" s="55"/>
      <c r="CG551" s="55"/>
      <c r="CH551" s="55"/>
      <c r="CI551" s="55"/>
      <c r="CJ551" s="55"/>
    </row>
    <row r="552" spans="1:88" x14ac:dyDescent="0.25">
      <c r="A552" s="174" t="str">
        <f t="shared" si="380"/>
        <v>NNNN</v>
      </c>
      <c r="B552" s="174" t="str">
        <f t="shared" si="381"/>
        <v>73FM</v>
      </c>
      <c r="C552" s="29" t="str">
        <f t="shared" si="382"/>
        <v>FM</v>
      </c>
      <c r="D552" s="29" t="str">
        <f t="shared" si="383"/>
        <v>N</v>
      </c>
      <c r="E552" s="29" t="str">
        <f t="shared" si="379"/>
        <v>N</v>
      </c>
      <c r="F552" s="175" t="s">
        <v>9</v>
      </c>
      <c r="G552" s="175" t="s">
        <v>6</v>
      </c>
      <c r="H552" s="175" t="s">
        <v>7</v>
      </c>
      <c r="I552" s="176">
        <v>73</v>
      </c>
      <c r="J552" s="175" t="s">
        <v>5</v>
      </c>
      <c r="K552" s="175" t="s">
        <v>5</v>
      </c>
      <c r="L552" s="176">
        <v>1749</v>
      </c>
      <c r="M552" s="176">
        <v>1403</v>
      </c>
      <c r="N552" s="176">
        <v>1642</v>
      </c>
      <c r="O552" s="176">
        <v>1540</v>
      </c>
      <c r="P552" s="176">
        <v>1724</v>
      </c>
      <c r="Q552" s="1"/>
      <c r="R552"/>
      <c r="S552"/>
      <c r="T552"/>
      <c r="U552"/>
      <c r="V552"/>
      <c r="W552"/>
      <c r="X552" s="1"/>
      <c r="Y552" s="53"/>
      <c r="Z552" s="52"/>
      <c r="AA552" s="52"/>
      <c r="AB552" s="1"/>
      <c r="AC552" s="7"/>
      <c r="AD552" s="7"/>
      <c r="AE552" s="7"/>
      <c r="AF552" s="7"/>
      <c r="AG552" s="7"/>
      <c r="AI552" s="15"/>
      <c r="AJ552" s="15"/>
      <c r="AK552" s="15"/>
      <c r="AL552" s="15"/>
      <c r="AM552" s="15"/>
      <c r="AN552" s="15"/>
      <c r="AO552" s="15"/>
      <c r="AP552" s="15"/>
      <c r="AQ552" s="15"/>
      <c r="AR552" s="15"/>
      <c r="AS552" s="15"/>
      <c r="AT552" s="15"/>
      <c r="AU552" s="15"/>
      <c r="AV552" s="15"/>
      <c r="AW552" s="15"/>
      <c r="AX552" s="15"/>
      <c r="AY552" s="15"/>
      <c r="AZ552" s="15"/>
      <c r="BA552" s="15"/>
      <c r="BB552" s="15"/>
      <c r="BC552" s="15"/>
      <c r="BD552" s="15"/>
      <c r="BE552" s="15"/>
      <c r="BF552" s="15"/>
      <c r="BG552" s="15"/>
      <c r="BH552" s="15"/>
      <c r="BI552" s="15"/>
      <c r="BJ552" s="15"/>
      <c r="BK552" s="15"/>
      <c r="BL552" s="15"/>
      <c r="BM552" s="15"/>
      <c r="BN552" s="15"/>
      <c r="BO552" s="15"/>
      <c r="BP552" s="15"/>
      <c r="BQ552" s="15"/>
      <c r="BR552" s="15"/>
      <c r="BS552" s="15"/>
      <c r="BT552" s="15"/>
      <c r="BU552" s="15"/>
      <c r="BV552" s="15"/>
      <c r="BW552" s="15"/>
      <c r="BX552" s="15"/>
      <c r="BZ552" s="5"/>
      <c r="CA552" s="5"/>
      <c r="CB552" s="5"/>
      <c r="CC552" s="5"/>
      <c r="CD552" s="5"/>
      <c r="CF552" s="55"/>
      <c r="CG552" s="55"/>
      <c r="CH552" s="55"/>
      <c r="CI552" s="55"/>
      <c r="CJ552" s="55"/>
    </row>
    <row r="553" spans="1:88" x14ac:dyDescent="0.25">
      <c r="A553" s="174" t="str">
        <f t="shared" si="380"/>
        <v>NNNN</v>
      </c>
      <c r="B553" s="174" t="str">
        <f t="shared" si="381"/>
        <v>74FM</v>
      </c>
      <c r="C553" s="29" t="str">
        <f t="shared" si="382"/>
        <v>FM</v>
      </c>
      <c r="D553" s="29" t="str">
        <f t="shared" si="383"/>
        <v>N</v>
      </c>
      <c r="E553" s="29" t="str">
        <f t="shared" si="379"/>
        <v>N</v>
      </c>
      <c r="F553" s="175" t="s">
        <v>9</v>
      </c>
      <c r="G553" s="175" t="s">
        <v>6</v>
      </c>
      <c r="H553" s="175" t="s">
        <v>7</v>
      </c>
      <c r="I553" s="176">
        <v>74</v>
      </c>
      <c r="J553" s="175" t="s">
        <v>5</v>
      </c>
      <c r="K553" s="175" t="s">
        <v>5</v>
      </c>
      <c r="L553" s="176">
        <v>1436</v>
      </c>
      <c r="M553" s="176">
        <v>1159</v>
      </c>
      <c r="N553" s="176">
        <v>1335</v>
      </c>
      <c r="O553" s="176">
        <v>1273</v>
      </c>
      <c r="P553" s="176">
        <v>1417</v>
      </c>
      <c r="Q553" s="1"/>
      <c r="R553"/>
      <c r="S553"/>
      <c r="T553"/>
      <c r="U553"/>
      <c r="V553"/>
      <c r="W553"/>
      <c r="X553" s="1"/>
      <c r="Y553" s="53"/>
      <c r="Z553" s="52"/>
      <c r="AA553" s="52"/>
      <c r="AB553" s="1"/>
      <c r="AC553" s="7"/>
      <c r="AD553" s="7"/>
      <c r="AE553" s="7"/>
      <c r="AF553" s="7"/>
      <c r="AG553" s="7"/>
      <c r="AI553" s="15"/>
      <c r="AJ553" s="15"/>
      <c r="AK553" s="15"/>
      <c r="AL553" s="15"/>
      <c r="AM553" s="15"/>
      <c r="AN553" s="15"/>
      <c r="AO553" s="15"/>
      <c r="AP553" s="15"/>
      <c r="AQ553" s="15"/>
      <c r="AR553" s="15"/>
      <c r="AS553" s="15"/>
      <c r="AT553" s="15"/>
      <c r="AU553" s="15"/>
      <c r="AV553" s="15"/>
      <c r="AW553" s="15"/>
      <c r="AX553" s="15"/>
      <c r="AY553" s="15"/>
      <c r="AZ553" s="15"/>
      <c r="BA553" s="15"/>
      <c r="BB553" s="15"/>
      <c r="BC553" s="15"/>
      <c r="BD553" s="15"/>
      <c r="BE553" s="15"/>
      <c r="BF553" s="15"/>
      <c r="BG553" s="15"/>
      <c r="BH553" s="15"/>
      <c r="BI553" s="15"/>
      <c r="BJ553" s="15"/>
      <c r="BK553" s="15"/>
      <c r="BL553" s="15"/>
      <c r="BM553" s="15"/>
      <c r="BN553" s="15"/>
      <c r="BO553" s="15"/>
      <c r="BP553" s="15"/>
      <c r="BQ553" s="15"/>
      <c r="BR553" s="15"/>
      <c r="BS553" s="15"/>
      <c r="BT553" s="15"/>
      <c r="BU553" s="15"/>
      <c r="BV553" s="15"/>
      <c r="BW553" s="15"/>
      <c r="BX553" s="15"/>
      <c r="BZ553" s="5"/>
      <c r="CA553" s="5"/>
      <c r="CB553" s="5"/>
      <c r="CC553" s="5"/>
      <c r="CD553" s="5"/>
      <c r="CF553" s="55"/>
      <c r="CG553" s="55"/>
      <c r="CH553" s="55"/>
      <c r="CI553" s="55"/>
      <c r="CJ553" s="55"/>
    </row>
    <row r="554" spans="1:88" x14ac:dyDescent="0.25">
      <c r="A554" s="174" t="str">
        <f t="shared" si="380"/>
        <v>NNNN</v>
      </c>
      <c r="B554" s="174" t="str">
        <f t="shared" si="381"/>
        <v>75FM</v>
      </c>
      <c r="C554" s="29" t="str">
        <f t="shared" si="382"/>
        <v>FM</v>
      </c>
      <c r="D554" s="29" t="str">
        <f t="shared" si="383"/>
        <v>N</v>
      </c>
      <c r="E554" s="29" t="str">
        <f t="shared" si="379"/>
        <v>N</v>
      </c>
      <c r="F554" s="175" t="s">
        <v>9</v>
      </c>
      <c r="G554" s="175" t="s">
        <v>6</v>
      </c>
      <c r="H554" s="175" t="s">
        <v>7</v>
      </c>
      <c r="I554" s="176">
        <v>75</v>
      </c>
      <c r="J554" s="175" t="s">
        <v>5</v>
      </c>
      <c r="K554" s="175" t="s">
        <v>5</v>
      </c>
      <c r="L554" s="176">
        <v>1167</v>
      </c>
      <c r="M554" s="176">
        <v>937</v>
      </c>
      <c r="N554" s="176">
        <v>1076</v>
      </c>
      <c r="O554" s="176">
        <v>1003</v>
      </c>
      <c r="P554" s="176">
        <v>1147</v>
      </c>
      <c r="Q554" s="1"/>
      <c r="R554"/>
      <c r="S554"/>
      <c r="T554"/>
      <c r="U554"/>
      <c r="V554"/>
      <c r="W554"/>
      <c r="X554" s="1"/>
      <c r="Y554" s="53"/>
      <c r="Z554" s="52"/>
      <c r="AA554" s="52"/>
      <c r="AB554" s="1"/>
      <c r="AC554" s="7"/>
      <c r="AD554" s="7"/>
      <c r="AE554" s="7"/>
      <c r="AF554" s="7"/>
      <c r="AG554" s="7"/>
      <c r="AI554" s="15"/>
      <c r="AJ554" s="15"/>
      <c r="AK554" s="15"/>
      <c r="AL554" s="15"/>
      <c r="AM554" s="15"/>
      <c r="AN554" s="15"/>
      <c r="AO554" s="15"/>
      <c r="AP554" s="15"/>
      <c r="AQ554" s="15"/>
      <c r="AR554" s="15"/>
      <c r="AS554" s="15"/>
      <c r="AT554" s="15"/>
      <c r="AU554" s="15"/>
      <c r="AV554" s="15"/>
      <c r="AW554" s="15"/>
      <c r="AX554" s="15"/>
      <c r="AY554" s="15"/>
      <c r="AZ554" s="15"/>
      <c r="BA554" s="15"/>
      <c r="BB554" s="15"/>
      <c r="BC554" s="15"/>
      <c r="BD554" s="15"/>
      <c r="BE554" s="15"/>
      <c r="BF554" s="15"/>
      <c r="BG554" s="15"/>
      <c r="BH554" s="15"/>
      <c r="BI554" s="15"/>
      <c r="BJ554" s="15"/>
      <c r="BK554" s="15"/>
      <c r="BL554" s="15"/>
      <c r="BM554" s="15"/>
      <c r="BN554" s="15"/>
      <c r="BO554" s="15"/>
      <c r="BP554" s="15"/>
      <c r="BQ554" s="15"/>
      <c r="BR554" s="15"/>
      <c r="BS554" s="15"/>
      <c r="BT554" s="15"/>
      <c r="BU554" s="15"/>
      <c r="BV554" s="15"/>
      <c r="BW554" s="15"/>
      <c r="BX554" s="15"/>
      <c r="BZ554" s="5"/>
      <c r="CA554" s="5"/>
      <c r="CB554" s="5"/>
      <c r="CC554" s="5"/>
      <c r="CD554" s="5"/>
      <c r="CF554" s="55"/>
      <c r="CG554" s="55"/>
      <c r="CH554" s="55"/>
      <c r="CI554" s="55"/>
      <c r="CJ554" s="55"/>
    </row>
    <row r="555" spans="1:88" x14ac:dyDescent="0.25">
      <c r="A555" s="174" t="str">
        <f t="shared" si="380"/>
        <v>NNNN</v>
      </c>
      <c r="B555" s="174" t="str">
        <f t="shared" si="381"/>
        <v>76FM</v>
      </c>
      <c r="C555" s="29" t="str">
        <f t="shared" si="382"/>
        <v>FM</v>
      </c>
      <c r="D555" s="29" t="str">
        <f t="shared" si="383"/>
        <v>N</v>
      </c>
      <c r="E555" s="29" t="str">
        <f t="shared" si="379"/>
        <v>N</v>
      </c>
      <c r="F555" s="175" t="s">
        <v>9</v>
      </c>
      <c r="G555" s="175" t="s">
        <v>6</v>
      </c>
      <c r="H555" s="175" t="s">
        <v>7</v>
      </c>
      <c r="I555" s="176">
        <v>76</v>
      </c>
      <c r="J555" s="175" t="s">
        <v>5</v>
      </c>
      <c r="K555" s="175" t="s">
        <v>5</v>
      </c>
      <c r="L555" s="176">
        <v>818</v>
      </c>
      <c r="M555" s="176">
        <v>644</v>
      </c>
      <c r="N555" s="176">
        <v>759</v>
      </c>
      <c r="O555" s="176">
        <v>715</v>
      </c>
      <c r="P555" s="176">
        <v>806</v>
      </c>
      <c r="Q555" s="1"/>
      <c r="R555"/>
      <c r="S555"/>
      <c r="T555"/>
      <c r="U555"/>
      <c r="V555"/>
      <c r="W555"/>
      <c r="X555" s="1"/>
      <c r="Y555" s="53"/>
      <c r="Z555" s="52"/>
      <c r="AA555" s="52"/>
      <c r="AB555" s="1"/>
      <c r="AC555" s="7"/>
      <c r="AD555" s="7"/>
      <c r="AE555" s="7"/>
      <c r="AF555" s="7"/>
      <c r="AG555" s="7"/>
      <c r="AI555" s="15"/>
      <c r="AJ555" s="15"/>
      <c r="AK555" s="15"/>
      <c r="AL555" s="15"/>
      <c r="AM555" s="15"/>
      <c r="AN555" s="15"/>
      <c r="AO555" s="15"/>
      <c r="AP555" s="15"/>
      <c r="AQ555" s="15"/>
      <c r="AR555" s="15"/>
      <c r="AS555" s="15"/>
      <c r="AT555" s="15"/>
      <c r="AU555" s="15"/>
      <c r="AV555" s="15"/>
      <c r="AW555" s="15"/>
      <c r="AX555" s="15"/>
      <c r="AY555" s="15"/>
      <c r="AZ555" s="15"/>
      <c r="BA555" s="15"/>
      <c r="BB555" s="15"/>
      <c r="BC555" s="15"/>
      <c r="BD555" s="15"/>
      <c r="BE555" s="15"/>
      <c r="BF555" s="15"/>
      <c r="BG555" s="15"/>
      <c r="BH555" s="15"/>
      <c r="BI555" s="15"/>
      <c r="BJ555" s="15"/>
      <c r="BK555" s="15"/>
      <c r="BL555" s="15"/>
      <c r="BM555" s="15"/>
      <c r="BN555" s="15"/>
      <c r="BO555" s="15"/>
      <c r="BP555" s="15"/>
      <c r="BQ555" s="15"/>
      <c r="BR555" s="15"/>
      <c r="BS555" s="15"/>
      <c r="BT555" s="15"/>
      <c r="BU555" s="15"/>
      <c r="BV555" s="15"/>
      <c r="BW555" s="15"/>
      <c r="BX555" s="15"/>
      <c r="BZ555" s="5"/>
      <c r="CA555" s="5"/>
      <c r="CB555" s="5"/>
      <c r="CC555" s="5"/>
      <c r="CD555" s="5"/>
      <c r="CF555" s="55"/>
      <c r="CG555" s="55"/>
      <c r="CH555" s="55"/>
      <c r="CI555" s="55"/>
      <c r="CJ555" s="55"/>
    </row>
    <row r="556" spans="1:88" x14ac:dyDescent="0.25">
      <c r="A556" s="174" t="str">
        <f t="shared" si="380"/>
        <v>NNNN</v>
      </c>
      <c r="B556" s="174" t="str">
        <f t="shared" si="381"/>
        <v>77FM</v>
      </c>
      <c r="C556" s="29" t="str">
        <f t="shared" si="382"/>
        <v>FM</v>
      </c>
      <c r="D556" s="29" t="str">
        <f t="shared" si="383"/>
        <v>N</v>
      </c>
      <c r="E556" s="29" t="str">
        <f t="shared" si="379"/>
        <v>N</v>
      </c>
      <c r="F556" s="175" t="s">
        <v>9</v>
      </c>
      <c r="G556" s="175" t="s">
        <v>6</v>
      </c>
      <c r="H556" s="175" t="s">
        <v>7</v>
      </c>
      <c r="I556" s="176">
        <v>77</v>
      </c>
      <c r="J556" s="175" t="s">
        <v>5</v>
      </c>
      <c r="K556" s="175" t="s">
        <v>5</v>
      </c>
      <c r="L556" s="176">
        <v>584</v>
      </c>
      <c r="M556" s="176">
        <v>450</v>
      </c>
      <c r="N556" s="176">
        <v>539</v>
      </c>
      <c r="O556" s="176">
        <v>504</v>
      </c>
      <c r="P556" s="176">
        <v>571</v>
      </c>
      <c r="Q556" s="1"/>
      <c r="R556"/>
      <c r="S556"/>
      <c r="T556"/>
      <c r="U556"/>
      <c r="V556"/>
      <c r="W556"/>
      <c r="X556" s="1"/>
      <c r="Y556" s="53"/>
      <c r="Z556" s="52"/>
      <c r="AA556" s="52"/>
      <c r="AB556" s="1"/>
      <c r="AC556" s="7"/>
      <c r="AD556" s="7"/>
      <c r="AE556" s="7"/>
      <c r="AF556" s="7"/>
      <c r="AG556" s="7"/>
      <c r="AI556" s="15"/>
      <c r="AJ556" s="15"/>
      <c r="AK556" s="15"/>
      <c r="AL556" s="15"/>
      <c r="AM556" s="15"/>
      <c r="AN556" s="15"/>
      <c r="AO556" s="15"/>
      <c r="AP556" s="15"/>
      <c r="AQ556" s="15"/>
      <c r="AR556" s="15"/>
      <c r="AS556" s="15"/>
      <c r="AT556" s="15"/>
      <c r="AU556" s="15"/>
      <c r="AV556" s="15"/>
      <c r="AW556" s="15"/>
      <c r="AX556" s="15"/>
      <c r="AY556" s="15"/>
      <c r="AZ556" s="15"/>
      <c r="BA556" s="15"/>
      <c r="BB556" s="15"/>
      <c r="BC556" s="15"/>
      <c r="BD556" s="15"/>
      <c r="BE556" s="15"/>
      <c r="BF556" s="15"/>
      <c r="BG556" s="15"/>
      <c r="BH556" s="15"/>
      <c r="BI556" s="15"/>
      <c r="BJ556" s="15"/>
      <c r="BK556" s="15"/>
      <c r="BL556" s="15"/>
      <c r="BM556" s="15"/>
      <c r="BN556" s="15"/>
      <c r="BO556" s="15"/>
      <c r="BP556" s="15"/>
      <c r="BQ556" s="15"/>
      <c r="BR556" s="15"/>
      <c r="BS556" s="15"/>
      <c r="BT556" s="15"/>
      <c r="BU556" s="15"/>
      <c r="BV556" s="15"/>
      <c r="BW556" s="15"/>
      <c r="BX556" s="15"/>
      <c r="BZ556" s="5"/>
      <c r="CA556" s="5"/>
      <c r="CB556" s="5"/>
      <c r="CC556" s="5"/>
      <c r="CD556" s="5"/>
      <c r="CF556" s="55"/>
      <c r="CG556" s="55"/>
      <c r="CH556" s="55"/>
      <c r="CI556" s="55"/>
      <c r="CJ556" s="55"/>
    </row>
    <row r="557" spans="1:88" x14ac:dyDescent="0.25">
      <c r="A557" s="174" t="str">
        <f t="shared" si="380"/>
        <v>NNNN</v>
      </c>
      <c r="B557" s="174" t="str">
        <f t="shared" si="381"/>
        <v>78FM</v>
      </c>
      <c r="C557" s="29" t="str">
        <f t="shared" si="382"/>
        <v>FM</v>
      </c>
      <c r="D557" s="29" t="str">
        <f t="shared" si="383"/>
        <v>N</v>
      </c>
      <c r="E557" s="29" t="str">
        <f t="shared" si="379"/>
        <v>N</v>
      </c>
      <c r="F557" s="175" t="s">
        <v>9</v>
      </c>
      <c r="G557" s="175" t="s">
        <v>6</v>
      </c>
      <c r="H557" s="175" t="s">
        <v>7</v>
      </c>
      <c r="I557" s="176">
        <v>78</v>
      </c>
      <c r="J557" s="175" t="s">
        <v>5</v>
      </c>
      <c r="K557" s="175" t="s">
        <v>5</v>
      </c>
      <c r="L557" s="176">
        <v>438</v>
      </c>
      <c r="M557" s="176">
        <v>364</v>
      </c>
      <c r="N557" s="176">
        <v>411</v>
      </c>
      <c r="O557" s="176">
        <v>372</v>
      </c>
      <c r="P557" s="176">
        <v>431</v>
      </c>
      <c r="Q557" s="1"/>
      <c r="R557"/>
      <c r="S557"/>
      <c r="T557"/>
      <c r="U557"/>
      <c r="V557"/>
      <c r="W557"/>
      <c r="X557" s="1"/>
      <c r="Y557" s="53"/>
      <c r="Z557" s="52"/>
      <c r="AA557" s="52"/>
      <c r="AB557" s="1"/>
      <c r="AC557" s="7"/>
      <c r="AD557" s="7"/>
      <c r="AE557" s="7"/>
      <c r="AF557" s="7"/>
      <c r="AG557" s="7"/>
      <c r="AI557" s="15"/>
      <c r="AJ557" s="15"/>
      <c r="AK557" s="15"/>
      <c r="AL557" s="15"/>
      <c r="AM557" s="15"/>
      <c r="AN557" s="15"/>
      <c r="AO557" s="15"/>
      <c r="AP557" s="15"/>
      <c r="AQ557" s="15"/>
      <c r="AR557" s="15"/>
      <c r="AS557" s="15"/>
      <c r="AT557" s="15"/>
      <c r="AU557" s="15"/>
      <c r="AV557" s="15"/>
      <c r="AW557" s="15"/>
      <c r="AX557" s="15"/>
      <c r="AY557" s="15"/>
      <c r="AZ557" s="15"/>
      <c r="BA557" s="15"/>
      <c r="BB557" s="15"/>
      <c r="BC557" s="15"/>
      <c r="BD557" s="15"/>
      <c r="BE557" s="15"/>
      <c r="BF557" s="15"/>
      <c r="BG557" s="15"/>
      <c r="BH557" s="15"/>
      <c r="BI557" s="15"/>
      <c r="BJ557" s="15"/>
      <c r="BK557" s="15"/>
      <c r="BL557" s="15"/>
      <c r="BM557" s="15"/>
      <c r="BN557" s="15"/>
      <c r="BO557" s="15"/>
      <c r="BP557" s="15"/>
      <c r="BQ557" s="15"/>
      <c r="BR557" s="15"/>
      <c r="BS557" s="15"/>
      <c r="BT557" s="15"/>
      <c r="BU557" s="15"/>
      <c r="BV557" s="15"/>
      <c r="BW557" s="15"/>
      <c r="BX557" s="15"/>
      <c r="BZ557" s="5"/>
      <c r="CA557" s="5"/>
      <c r="CB557" s="5"/>
      <c r="CC557" s="5"/>
      <c r="CD557" s="5"/>
      <c r="CF557" s="55"/>
      <c r="CG557" s="55"/>
      <c r="CH557" s="55"/>
      <c r="CI557" s="55"/>
      <c r="CJ557" s="55"/>
    </row>
    <row r="558" spans="1:88" x14ac:dyDescent="0.25">
      <c r="A558" s="174" t="str">
        <f t="shared" si="380"/>
        <v>NNNN</v>
      </c>
      <c r="B558" s="174" t="str">
        <f t="shared" si="381"/>
        <v>79FM</v>
      </c>
      <c r="C558" s="29" t="str">
        <f t="shared" si="382"/>
        <v>FM</v>
      </c>
      <c r="D558" s="29" t="str">
        <f t="shared" si="383"/>
        <v>N</v>
      </c>
      <c r="E558" s="29" t="str">
        <f t="shared" si="379"/>
        <v>N</v>
      </c>
      <c r="F558" s="175" t="s">
        <v>9</v>
      </c>
      <c r="G558" s="175" t="s">
        <v>6</v>
      </c>
      <c r="H558" s="175" t="s">
        <v>7</v>
      </c>
      <c r="I558" s="176">
        <v>79</v>
      </c>
      <c r="J558" s="175" t="s">
        <v>5</v>
      </c>
      <c r="K558" s="175" t="s">
        <v>5</v>
      </c>
      <c r="L558" s="176">
        <v>324</v>
      </c>
      <c r="M558" s="176">
        <v>245</v>
      </c>
      <c r="N558" s="176">
        <v>297</v>
      </c>
      <c r="O558" s="176">
        <v>271</v>
      </c>
      <c r="P558" s="176">
        <v>319</v>
      </c>
      <c r="Q558" s="1"/>
      <c r="R558"/>
      <c r="S558"/>
      <c r="T558"/>
      <c r="U558"/>
      <c r="V558"/>
      <c r="W558"/>
      <c r="X558" s="1"/>
      <c r="Y558" s="53"/>
      <c r="Z558" s="52"/>
      <c r="AA558" s="52"/>
      <c r="AB558" s="1"/>
      <c r="AC558" s="7"/>
      <c r="AD558" s="7"/>
      <c r="AE558" s="7"/>
      <c r="AF558" s="7"/>
      <c r="AG558" s="7"/>
      <c r="AI558" s="15"/>
      <c r="AJ558" s="15"/>
      <c r="AK558" s="15"/>
      <c r="AL558" s="15"/>
      <c r="AM558" s="15"/>
      <c r="AN558" s="15"/>
      <c r="AO558" s="15"/>
      <c r="AP558" s="15"/>
      <c r="AQ558" s="15"/>
      <c r="AR558" s="15"/>
      <c r="AS558" s="15"/>
      <c r="AT558" s="15"/>
      <c r="AU558" s="15"/>
      <c r="AV558" s="15"/>
      <c r="AW558" s="15"/>
      <c r="AX558" s="15"/>
      <c r="AY558" s="15"/>
      <c r="AZ558" s="15"/>
      <c r="BA558" s="15"/>
      <c r="BB558" s="15"/>
      <c r="BC558" s="15"/>
      <c r="BD558" s="15"/>
      <c r="BE558" s="15"/>
      <c r="BF558" s="15"/>
      <c r="BG558" s="15"/>
      <c r="BH558" s="15"/>
      <c r="BI558" s="15"/>
      <c r="BJ558" s="15"/>
      <c r="BK558" s="15"/>
      <c r="BL558" s="15"/>
      <c r="BM558" s="15"/>
      <c r="BN558" s="15"/>
      <c r="BO558" s="15"/>
      <c r="BP558" s="15"/>
      <c r="BQ558" s="15"/>
      <c r="BR558" s="15"/>
      <c r="BS558" s="15"/>
      <c r="BT558" s="15"/>
      <c r="BU558" s="15"/>
      <c r="BV558" s="15"/>
      <c r="BW558" s="15"/>
      <c r="BX558" s="15"/>
      <c r="BZ558" s="5"/>
      <c r="CA558" s="5"/>
      <c r="CB558" s="5"/>
      <c r="CC558" s="5"/>
      <c r="CD558" s="5"/>
      <c r="CF558" s="55"/>
      <c r="CG558" s="55"/>
      <c r="CH558" s="55"/>
      <c r="CI558" s="55"/>
      <c r="CJ558" s="55"/>
    </row>
    <row r="559" spans="1:88" x14ac:dyDescent="0.25">
      <c r="A559" s="174" t="str">
        <f t="shared" si="380"/>
        <v>NNNN</v>
      </c>
      <c r="B559" s="174" t="str">
        <f t="shared" si="381"/>
        <v>80FM</v>
      </c>
      <c r="C559" s="29" t="str">
        <f t="shared" si="382"/>
        <v>FM</v>
      </c>
      <c r="D559" s="29" t="str">
        <f t="shared" si="383"/>
        <v>N</v>
      </c>
      <c r="E559" s="29" t="str">
        <f t="shared" si="379"/>
        <v>N</v>
      </c>
      <c r="F559" s="175" t="s">
        <v>9</v>
      </c>
      <c r="G559" s="175" t="s">
        <v>6</v>
      </c>
      <c r="H559" s="175" t="s">
        <v>7</v>
      </c>
      <c r="I559" s="176">
        <v>80</v>
      </c>
      <c r="J559" s="175" t="s">
        <v>5</v>
      </c>
      <c r="K559" s="175" t="s">
        <v>5</v>
      </c>
      <c r="L559" s="176">
        <v>222</v>
      </c>
      <c r="M559" s="176">
        <v>164</v>
      </c>
      <c r="N559" s="176">
        <v>199</v>
      </c>
      <c r="O559" s="176">
        <v>185</v>
      </c>
      <c r="P559" s="176">
        <v>215</v>
      </c>
      <c r="Q559" s="1"/>
      <c r="R559"/>
      <c r="S559"/>
      <c r="T559"/>
      <c r="U559"/>
      <c r="V559"/>
      <c r="W559"/>
      <c r="X559" s="1"/>
      <c r="Y559" s="53"/>
      <c r="Z559" s="52"/>
      <c r="AA559" s="52"/>
      <c r="AB559" s="1"/>
      <c r="AC559" s="7"/>
      <c r="AD559" s="7"/>
      <c r="AE559" s="7"/>
      <c r="AF559" s="7"/>
      <c r="AG559" s="7"/>
      <c r="AI559" s="15"/>
      <c r="AJ559" s="15"/>
      <c r="AK559" s="15"/>
      <c r="AL559" s="15"/>
      <c r="AM559" s="15"/>
      <c r="AN559" s="15"/>
      <c r="AO559" s="15"/>
      <c r="AP559" s="15"/>
      <c r="AQ559" s="15"/>
      <c r="AR559" s="15"/>
      <c r="AS559" s="15"/>
      <c r="AT559" s="15"/>
      <c r="AU559" s="15"/>
      <c r="AV559" s="15"/>
      <c r="AW559" s="15"/>
      <c r="AX559" s="15"/>
      <c r="AY559" s="15"/>
      <c r="AZ559" s="15"/>
      <c r="BA559" s="15"/>
      <c r="BB559" s="15"/>
      <c r="BC559" s="15"/>
      <c r="BD559" s="15"/>
      <c r="BE559" s="15"/>
      <c r="BF559" s="15"/>
      <c r="BG559" s="15"/>
      <c r="BH559" s="15"/>
      <c r="BI559" s="15"/>
      <c r="BJ559" s="15"/>
      <c r="BK559" s="15"/>
      <c r="BL559" s="15"/>
      <c r="BM559" s="15"/>
      <c r="BN559" s="15"/>
      <c r="BO559" s="15"/>
      <c r="BP559" s="15"/>
      <c r="BQ559" s="15"/>
      <c r="BR559" s="15"/>
      <c r="BS559" s="15"/>
      <c r="BT559" s="15"/>
      <c r="BU559" s="15"/>
      <c r="BV559" s="15"/>
      <c r="BW559" s="15"/>
      <c r="BX559" s="15"/>
      <c r="BZ559" s="5"/>
      <c r="CA559" s="5"/>
      <c r="CB559" s="5"/>
      <c r="CC559" s="5"/>
      <c r="CD559" s="5"/>
      <c r="CF559" s="55"/>
      <c r="CG559" s="55"/>
      <c r="CH559" s="55"/>
      <c r="CI559" s="55"/>
      <c r="CJ559" s="55"/>
    </row>
    <row r="560" spans="1:88" x14ac:dyDescent="0.25">
      <c r="A560" s="174" t="str">
        <f t="shared" si="380"/>
        <v>NNNN</v>
      </c>
      <c r="B560" s="174" t="str">
        <f t="shared" si="381"/>
        <v>81FM</v>
      </c>
      <c r="C560" s="29" t="str">
        <f t="shared" si="382"/>
        <v>FM</v>
      </c>
      <c r="D560" s="29" t="str">
        <f t="shared" si="383"/>
        <v>N</v>
      </c>
      <c r="E560" s="29" t="str">
        <f t="shared" si="379"/>
        <v>N</v>
      </c>
      <c r="F560" s="175" t="s">
        <v>9</v>
      </c>
      <c r="G560" s="175" t="s">
        <v>6</v>
      </c>
      <c r="H560" s="175" t="s">
        <v>7</v>
      </c>
      <c r="I560" s="176">
        <v>81</v>
      </c>
      <c r="J560" s="175" t="s">
        <v>5</v>
      </c>
      <c r="K560" s="175" t="s">
        <v>5</v>
      </c>
      <c r="L560" s="176">
        <v>159</v>
      </c>
      <c r="M560" s="176">
        <v>122</v>
      </c>
      <c r="N560" s="176">
        <v>146</v>
      </c>
      <c r="O560" s="176">
        <v>126</v>
      </c>
      <c r="P560" s="176">
        <v>156</v>
      </c>
      <c r="Q560" s="1"/>
      <c r="R560"/>
      <c r="S560"/>
      <c r="T560"/>
      <c r="U560"/>
      <c r="V560"/>
      <c r="W560"/>
      <c r="X560" s="1"/>
      <c r="Y560" s="53"/>
      <c r="Z560" s="52"/>
      <c r="AA560" s="52"/>
      <c r="AB560" s="1"/>
      <c r="AC560" s="7"/>
      <c r="AD560" s="7"/>
      <c r="AE560" s="7"/>
      <c r="AF560" s="7"/>
      <c r="AG560" s="7"/>
      <c r="AI560" s="15"/>
      <c r="AJ560" s="15"/>
      <c r="AK560" s="15"/>
      <c r="AL560" s="15"/>
      <c r="AM560" s="15"/>
      <c r="AN560" s="15"/>
      <c r="AO560" s="15"/>
      <c r="AP560" s="15"/>
      <c r="AQ560" s="15"/>
      <c r="AR560" s="15"/>
      <c r="AS560" s="15"/>
      <c r="AT560" s="15"/>
      <c r="AU560" s="15"/>
      <c r="AV560" s="15"/>
      <c r="AW560" s="15"/>
      <c r="AX560" s="15"/>
      <c r="AY560" s="15"/>
      <c r="AZ560" s="15"/>
      <c r="BA560" s="15"/>
      <c r="BB560" s="15"/>
      <c r="BC560" s="15"/>
      <c r="BD560" s="15"/>
      <c r="BE560" s="15"/>
      <c r="BF560" s="15"/>
      <c r="BG560" s="15"/>
      <c r="BH560" s="15"/>
      <c r="BI560" s="15"/>
      <c r="BJ560" s="15"/>
      <c r="BK560" s="15"/>
      <c r="BL560" s="15"/>
      <c r="BM560" s="15"/>
      <c r="BN560" s="15"/>
      <c r="BO560" s="15"/>
      <c r="BP560" s="15"/>
      <c r="BQ560" s="15"/>
      <c r="BR560" s="15"/>
      <c r="BS560" s="15"/>
      <c r="BT560" s="15"/>
      <c r="BU560" s="15"/>
      <c r="BV560" s="15"/>
      <c r="BW560" s="15"/>
      <c r="BX560" s="15"/>
      <c r="BZ560" s="5"/>
      <c r="CA560" s="5"/>
      <c r="CB560" s="5"/>
      <c r="CC560" s="5"/>
      <c r="CD560" s="5"/>
      <c r="CF560" s="55"/>
      <c r="CG560" s="55"/>
      <c r="CH560" s="55"/>
      <c r="CI560" s="55"/>
      <c r="CJ560" s="55"/>
    </row>
    <row r="561" spans="1:88" x14ac:dyDescent="0.25">
      <c r="A561" s="174" t="str">
        <f t="shared" si="380"/>
        <v>NNNN</v>
      </c>
      <c r="B561" s="174" t="str">
        <f t="shared" si="381"/>
        <v>82FM</v>
      </c>
      <c r="C561" s="29" t="str">
        <f t="shared" si="382"/>
        <v>FM</v>
      </c>
      <c r="D561" s="29" t="str">
        <f t="shared" si="383"/>
        <v>N</v>
      </c>
      <c r="E561" s="29" t="str">
        <f t="shared" si="379"/>
        <v>N</v>
      </c>
      <c r="F561" s="175" t="s">
        <v>9</v>
      </c>
      <c r="G561" s="175" t="s">
        <v>6</v>
      </c>
      <c r="H561" s="175" t="s">
        <v>7</v>
      </c>
      <c r="I561" s="176">
        <v>82</v>
      </c>
      <c r="J561" s="175" t="s">
        <v>5</v>
      </c>
      <c r="K561" s="175" t="s">
        <v>5</v>
      </c>
      <c r="L561" s="176">
        <v>75</v>
      </c>
      <c r="M561" s="176">
        <v>51</v>
      </c>
      <c r="N561" s="176">
        <v>67</v>
      </c>
      <c r="O561" s="176">
        <v>61</v>
      </c>
      <c r="P561" s="176">
        <v>72</v>
      </c>
      <c r="Q561" s="1"/>
      <c r="R561"/>
      <c r="S561"/>
      <c r="T561"/>
      <c r="U561"/>
      <c r="V561"/>
      <c r="W561"/>
      <c r="X561" s="1"/>
      <c r="Y561" s="53"/>
      <c r="Z561" s="52"/>
      <c r="AA561" s="52"/>
      <c r="AB561" s="1"/>
      <c r="AC561" s="7"/>
      <c r="AD561" s="7"/>
      <c r="AE561" s="7"/>
      <c r="AF561" s="7"/>
      <c r="AG561" s="7"/>
      <c r="AI561" s="15"/>
      <c r="AJ561" s="15"/>
      <c r="AK561" s="15"/>
      <c r="AL561" s="15"/>
      <c r="AM561" s="15"/>
      <c r="AN561" s="15"/>
      <c r="AO561" s="15"/>
      <c r="AP561" s="15"/>
      <c r="AQ561" s="15"/>
      <c r="AR561" s="15"/>
      <c r="AS561" s="15"/>
      <c r="AT561" s="15"/>
      <c r="AU561" s="15"/>
      <c r="AV561" s="15"/>
      <c r="AW561" s="15"/>
      <c r="AX561" s="15"/>
      <c r="AY561" s="15"/>
      <c r="AZ561" s="15"/>
      <c r="BA561" s="15"/>
      <c r="BB561" s="15"/>
      <c r="BC561" s="15"/>
      <c r="BD561" s="15"/>
      <c r="BE561" s="15"/>
      <c r="BF561" s="15"/>
      <c r="BG561" s="15"/>
      <c r="BH561" s="15"/>
      <c r="BI561" s="15"/>
      <c r="BJ561" s="15"/>
      <c r="BK561" s="15"/>
      <c r="BL561" s="15"/>
      <c r="BM561" s="15"/>
      <c r="BN561" s="15"/>
      <c r="BO561" s="15"/>
      <c r="BP561" s="15"/>
      <c r="BQ561" s="15"/>
      <c r="BR561" s="15"/>
      <c r="BS561" s="15"/>
      <c r="BT561" s="15"/>
      <c r="BU561" s="15"/>
      <c r="BV561" s="15"/>
      <c r="BW561" s="15"/>
      <c r="BX561" s="15"/>
      <c r="BZ561" s="5"/>
      <c r="CA561" s="5"/>
      <c r="CB561" s="5"/>
      <c r="CC561" s="5"/>
      <c r="CD561" s="5"/>
      <c r="CF561" s="55"/>
      <c r="CG561" s="55"/>
      <c r="CH561" s="55"/>
      <c r="CI561" s="55"/>
      <c r="CJ561" s="55"/>
    </row>
    <row r="562" spans="1:88" x14ac:dyDescent="0.25">
      <c r="A562" s="174" t="str">
        <f t="shared" si="380"/>
        <v>NNNN</v>
      </c>
      <c r="B562" s="174" t="str">
        <f t="shared" si="381"/>
        <v>83FM</v>
      </c>
      <c r="C562" s="29" t="str">
        <f t="shared" si="382"/>
        <v>FM</v>
      </c>
      <c r="D562" s="29" t="str">
        <f t="shared" si="383"/>
        <v>N</v>
      </c>
      <c r="E562" s="29" t="str">
        <f t="shared" si="379"/>
        <v>N</v>
      </c>
      <c r="F562" s="175" t="s">
        <v>9</v>
      </c>
      <c r="G562" s="175" t="s">
        <v>6</v>
      </c>
      <c r="H562" s="175" t="s">
        <v>7</v>
      </c>
      <c r="I562" s="176">
        <v>83</v>
      </c>
      <c r="J562" s="175" t="s">
        <v>5</v>
      </c>
      <c r="K562" s="175" t="s">
        <v>5</v>
      </c>
      <c r="L562" s="176">
        <v>111</v>
      </c>
      <c r="M562" s="176">
        <v>87</v>
      </c>
      <c r="N562" s="176">
        <v>106</v>
      </c>
      <c r="O562" s="176">
        <v>90</v>
      </c>
      <c r="P562" s="176">
        <v>108</v>
      </c>
      <c r="Q562" s="1"/>
      <c r="R562"/>
      <c r="S562"/>
      <c r="T562"/>
      <c r="U562"/>
      <c r="V562"/>
      <c r="W562"/>
      <c r="X562" s="1"/>
      <c r="Y562" s="53"/>
      <c r="Z562" s="52"/>
      <c r="AA562" s="52"/>
      <c r="AB562" s="1"/>
      <c r="AC562" s="7"/>
      <c r="AD562" s="7"/>
      <c r="AE562" s="7"/>
      <c r="AF562" s="7"/>
      <c r="AG562" s="7"/>
      <c r="AI562" s="15"/>
      <c r="AJ562" s="15"/>
      <c r="AK562" s="15"/>
      <c r="AL562" s="15"/>
      <c r="AM562" s="15"/>
      <c r="AN562" s="15"/>
      <c r="AO562" s="15"/>
      <c r="AP562" s="15"/>
      <c r="AQ562" s="15"/>
      <c r="AR562" s="15"/>
      <c r="AS562" s="15"/>
      <c r="AT562" s="15"/>
      <c r="AU562" s="15"/>
      <c r="AV562" s="15"/>
      <c r="AW562" s="15"/>
      <c r="AX562" s="15"/>
      <c r="AY562" s="15"/>
      <c r="AZ562" s="15"/>
      <c r="BA562" s="15"/>
      <c r="BB562" s="15"/>
      <c r="BC562" s="15"/>
      <c r="BD562" s="15"/>
      <c r="BE562" s="15"/>
      <c r="BF562" s="15"/>
      <c r="BG562" s="15"/>
      <c r="BH562" s="15"/>
      <c r="BI562" s="15"/>
      <c r="BJ562" s="15"/>
      <c r="BK562" s="15"/>
      <c r="BL562" s="15"/>
      <c r="BM562" s="15"/>
      <c r="BN562" s="15"/>
      <c r="BO562" s="15"/>
      <c r="BP562" s="15"/>
      <c r="BQ562" s="15"/>
      <c r="BR562" s="15"/>
      <c r="BS562" s="15"/>
      <c r="BT562" s="15"/>
      <c r="BU562" s="15"/>
      <c r="BV562" s="15"/>
      <c r="BW562" s="15"/>
      <c r="BX562" s="15"/>
      <c r="BZ562" s="5"/>
      <c r="CA562" s="5"/>
      <c r="CB562" s="5"/>
      <c r="CC562" s="5"/>
      <c r="CD562" s="5"/>
      <c r="CF562" s="55"/>
      <c r="CG562" s="55"/>
      <c r="CH562" s="55"/>
      <c r="CI562" s="55"/>
      <c r="CJ562" s="55"/>
    </row>
    <row r="563" spans="1:88" x14ac:dyDescent="0.25">
      <c r="A563" s="174" t="str">
        <f t="shared" si="380"/>
        <v>NNNN</v>
      </c>
      <c r="B563" s="174" t="str">
        <f t="shared" si="381"/>
        <v>0FS</v>
      </c>
      <c r="C563" s="29" t="str">
        <f t="shared" si="382"/>
        <v>FS</v>
      </c>
      <c r="D563" s="29" t="str">
        <f t="shared" si="383"/>
        <v>N</v>
      </c>
      <c r="E563" s="29" t="str">
        <f t="shared" si="379"/>
        <v>N</v>
      </c>
      <c r="F563" s="175" t="s">
        <v>9</v>
      </c>
      <c r="G563" s="175" t="s">
        <v>6</v>
      </c>
      <c r="H563" s="175" t="s">
        <v>8</v>
      </c>
      <c r="I563" s="176">
        <v>0</v>
      </c>
      <c r="J563" s="175" t="s">
        <v>5</v>
      </c>
      <c r="K563" s="175" t="s">
        <v>5</v>
      </c>
      <c r="L563" s="176">
        <v>3645</v>
      </c>
      <c r="M563" s="176">
        <v>1822</v>
      </c>
      <c r="N563" s="176">
        <v>2389</v>
      </c>
      <c r="O563" s="176">
        <v>2235</v>
      </c>
      <c r="P563" s="176">
        <v>3570</v>
      </c>
      <c r="Q563" s="1"/>
      <c r="R563"/>
      <c r="S563"/>
      <c r="T563"/>
      <c r="U563"/>
      <c r="V563"/>
      <c r="W563"/>
      <c r="X563" s="1"/>
      <c r="Y563" s="53"/>
      <c r="Z563" s="52"/>
      <c r="AA563" s="52"/>
      <c r="AB563" s="1"/>
      <c r="AC563" s="7"/>
      <c r="AD563" s="7"/>
      <c r="AE563" s="7"/>
      <c r="AF563" s="7"/>
      <c r="AG563" s="7"/>
      <c r="AI563" s="15"/>
      <c r="AJ563" s="15"/>
      <c r="AK563" s="15"/>
      <c r="AL563" s="15"/>
      <c r="AM563" s="15"/>
      <c r="AN563" s="15"/>
      <c r="AO563" s="15"/>
      <c r="AP563" s="15"/>
      <c r="AQ563" s="15"/>
      <c r="AR563" s="15"/>
      <c r="AS563" s="15"/>
      <c r="AT563" s="15"/>
      <c r="AU563" s="15"/>
      <c r="AV563" s="15"/>
      <c r="AW563" s="15"/>
      <c r="AX563" s="15"/>
      <c r="AY563" s="15"/>
      <c r="AZ563" s="15"/>
      <c r="BA563" s="15"/>
      <c r="BB563" s="15"/>
      <c r="BC563" s="15"/>
      <c r="BD563" s="15"/>
      <c r="BE563" s="15"/>
      <c r="BF563" s="15"/>
      <c r="BG563" s="15"/>
      <c r="BH563" s="15"/>
      <c r="BI563" s="15"/>
      <c r="BJ563" s="15"/>
      <c r="BK563" s="15"/>
      <c r="BL563" s="15"/>
      <c r="BM563" s="15"/>
      <c r="BN563" s="15"/>
      <c r="BO563" s="15"/>
      <c r="BP563" s="15"/>
      <c r="BQ563" s="15"/>
      <c r="BR563" s="15"/>
      <c r="BS563" s="15"/>
      <c r="BT563" s="15"/>
      <c r="BU563" s="15"/>
      <c r="BV563" s="15"/>
      <c r="BW563" s="15"/>
      <c r="BX563" s="15"/>
      <c r="BZ563" s="5"/>
      <c r="CA563" s="5"/>
      <c r="CB563" s="5"/>
      <c r="CC563" s="5"/>
      <c r="CD563" s="5"/>
      <c r="CF563" s="55"/>
      <c r="CG563" s="55"/>
      <c r="CH563" s="55"/>
      <c r="CI563" s="55"/>
      <c r="CJ563" s="55"/>
    </row>
    <row r="564" spans="1:88" x14ac:dyDescent="0.25">
      <c r="A564" s="174" t="str">
        <f t="shared" si="380"/>
        <v>NNNN</v>
      </c>
      <c r="B564" s="174" t="str">
        <f t="shared" si="381"/>
        <v>0FS</v>
      </c>
      <c r="C564" s="29" t="str">
        <f t="shared" si="382"/>
        <v>FS</v>
      </c>
      <c r="D564" s="29" t="str">
        <f t="shared" si="383"/>
        <v>N</v>
      </c>
      <c r="E564" s="29" t="str">
        <f t="shared" si="379"/>
        <v>N</v>
      </c>
      <c r="F564" s="175" t="s">
        <v>9</v>
      </c>
      <c r="G564" s="175" t="s">
        <v>6</v>
      </c>
      <c r="H564" s="175" t="s">
        <v>8</v>
      </c>
      <c r="I564" s="176">
        <v>0</v>
      </c>
      <c r="J564" s="175" t="s">
        <v>5</v>
      </c>
      <c r="K564" s="175" t="s">
        <v>9</v>
      </c>
      <c r="L564" s="176">
        <v>66</v>
      </c>
      <c r="M564" s="176">
        <v>25</v>
      </c>
      <c r="N564" s="176">
        <v>46</v>
      </c>
      <c r="O564" s="176">
        <v>44</v>
      </c>
      <c r="P564" s="176">
        <v>61</v>
      </c>
      <c r="Q564" s="1"/>
      <c r="R564"/>
      <c r="S564"/>
      <c r="T564"/>
      <c r="U564"/>
      <c r="V564"/>
      <c r="W564"/>
      <c r="X564" s="1"/>
      <c r="Y564" s="53"/>
      <c r="Z564" s="52"/>
      <c r="AA564" s="52"/>
      <c r="AB564" s="1"/>
      <c r="AC564" s="7"/>
      <c r="AD564" s="7"/>
      <c r="AE564" s="7"/>
      <c r="AF564" s="7"/>
      <c r="AG564" s="7"/>
      <c r="AI564" s="15"/>
      <c r="AJ564" s="15"/>
      <c r="AK564" s="15"/>
      <c r="AL564" s="15"/>
      <c r="AM564" s="15"/>
      <c r="AN564" s="15"/>
      <c r="AO564" s="15"/>
      <c r="AP564" s="15"/>
      <c r="AQ564" s="15"/>
      <c r="AR564" s="15"/>
      <c r="AS564" s="15"/>
      <c r="AT564" s="15"/>
      <c r="AU564" s="15"/>
      <c r="AV564" s="15"/>
      <c r="AW564" s="15"/>
      <c r="AX564" s="15"/>
      <c r="AY564" s="15"/>
      <c r="AZ564" s="15"/>
      <c r="BA564" s="15"/>
      <c r="BB564" s="15"/>
      <c r="BC564" s="15"/>
      <c r="BD564" s="15"/>
      <c r="BE564" s="15"/>
      <c r="BF564" s="15"/>
      <c r="BG564" s="15"/>
      <c r="BH564" s="15"/>
      <c r="BI564" s="15"/>
      <c r="BJ564" s="15"/>
      <c r="BK564" s="15"/>
      <c r="BL564" s="15"/>
      <c r="BM564" s="15"/>
      <c r="BN564" s="15"/>
      <c r="BO564" s="15"/>
      <c r="BP564" s="15"/>
      <c r="BQ564" s="15"/>
      <c r="BR564" s="15"/>
      <c r="BS564" s="15"/>
      <c r="BT564" s="15"/>
      <c r="BU564" s="15"/>
      <c r="BV564" s="15"/>
      <c r="BW564" s="15"/>
      <c r="BX564" s="15"/>
      <c r="BZ564" s="5"/>
      <c r="CA564" s="5"/>
      <c r="CB564" s="5"/>
      <c r="CC564" s="5"/>
      <c r="CD564" s="5"/>
      <c r="CF564" s="55"/>
      <c r="CG564" s="55"/>
      <c r="CH564" s="55"/>
      <c r="CI564" s="55"/>
      <c r="CJ564" s="55"/>
    </row>
    <row r="565" spans="1:88" x14ac:dyDescent="0.25">
      <c r="A565" s="174" t="str">
        <f t="shared" si="380"/>
        <v>YNFS</v>
      </c>
      <c r="B565" s="174" t="str">
        <f t="shared" si="381"/>
        <v>0FS</v>
      </c>
      <c r="C565" s="29" t="str">
        <f t="shared" si="382"/>
        <v>FS</v>
      </c>
      <c r="D565" s="29" t="str">
        <f t="shared" si="383"/>
        <v>Y</v>
      </c>
      <c r="E565" s="29" t="str">
        <f t="shared" si="379"/>
        <v>N</v>
      </c>
      <c r="F565" s="175" t="s">
        <v>9</v>
      </c>
      <c r="G565" s="175" t="s">
        <v>6</v>
      </c>
      <c r="H565" s="175" t="s">
        <v>8</v>
      </c>
      <c r="I565" s="176">
        <v>0</v>
      </c>
      <c r="J565" s="175" t="s">
        <v>9</v>
      </c>
      <c r="K565" s="175" t="s">
        <v>5</v>
      </c>
      <c r="L565" s="176">
        <v>7105</v>
      </c>
      <c r="M565" s="176">
        <v>4040</v>
      </c>
      <c r="N565" s="176">
        <v>5353</v>
      </c>
      <c r="O565" s="176">
        <v>5045</v>
      </c>
      <c r="P565" s="176">
        <v>6979</v>
      </c>
      <c r="Q565" s="1"/>
      <c r="R565"/>
      <c r="S565"/>
      <c r="T565"/>
      <c r="U565"/>
      <c r="V565"/>
      <c r="W565"/>
      <c r="X565" s="1"/>
      <c r="Y565" s="53"/>
      <c r="Z565" s="52"/>
      <c r="AA565" s="52"/>
      <c r="AB565" s="1"/>
      <c r="AC565" s="7"/>
      <c r="AD565" s="7"/>
      <c r="AE565" s="7"/>
      <c r="AF565" s="7"/>
      <c r="AG565" s="7"/>
      <c r="AI565" s="15"/>
      <c r="AJ565" s="15"/>
      <c r="AK565" s="15"/>
      <c r="AL565" s="15"/>
      <c r="AM565" s="15"/>
      <c r="AN565" s="15"/>
      <c r="AO565" s="15"/>
      <c r="AP565" s="15"/>
      <c r="AQ565" s="15"/>
      <c r="AR565" s="15"/>
      <c r="AS565" s="15"/>
      <c r="AT565" s="15"/>
      <c r="AU565" s="15"/>
      <c r="AV565" s="15"/>
      <c r="AW565" s="15"/>
      <c r="AX565" s="15"/>
      <c r="AY565" s="15"/>
      <c r="AZ565" s="15"/>
      <c r="BA565" s="15"/>
      <c r="BB565" s="15"/>
      <c r="BC565" s="15"/>
      <c r="BD565" s="15"/>
      <c r="BE565" s="15"/>
      <c r="BF565" s="15"/>
      <c r="BG565" s="15"/>
      <c r="BH565" s="15"/>
      <c r="BI565" s="15"/>
      <c r="BJ565" s="15"/>
      <c r="BK565" s="15"/>
      <c r="BL565" s="15"/>
      <c r="BM565" s="15"/>
      <c r="BN565" s="15"/>
      <c r="BO565" s="15"/>
      <c r="BP565" s="15"/>
      <c r="BQ565" s="15"/>
      <c r="BR565" s="15"/>
      <c r="BS565" s="15"/>
      <c r="BT565" s="15"/>
      <c r="BU565" s="15"/>
      <c r="BV565" s="15"/>
      <c r="BW565" s="15"/>
      <c r="BX565" s="15"/>
      <c r="BZ565" s="5"/>
      <c r="CA565" s="5"/>
      <c r="CB565" s="5"/>
      <c r="CC565" s="5"/>
      <c r="CD565" s="5"/>
      <c r="CF565" s="55"/>
      <c r="CG565" s="55"/>
      <c r="CH565" s="55"/>
      <c r="CI565" s="55"/>
      <c r="CJ565" s="55"/>
    </row>
    <row r="566" spans="1:88" x14ac:dyDescent="0.25">
      <c r="A566" s="174" t="str">
        <f t="shared" si="380"/>
        <v>YYFS</v>
      </c>
      <c r="B566" s="174" t="str">
        <f t="shared" si="381"/>
        <v>0FS</v>
      </c>
      <c r="C566" s="29" t="str">
        <f t="shared" si="382"/>
        <v>FS</v>
      </c>
      <c r="D566" s="29" t="str">
        <f t="shared" si="383"/>
        <v>Y</v>
      </c>
      <c r="E566" s="29" t="str">
        <f t="shared" si="379"/>
        <v>Y</v>
      </c>
      <c r="F566" s="175" t="s">
        <v>9</v>
      </c>
      <c r="G566" s="175" t="s">
        <v>6</v>
      </c>
      <c r="H566" s="175" t="s">
        <v>8</v>
      </c>
      <c r="I566" s="176">
        <v>0</v>
      </c>
      <c r="J566" s="175" t="s">
        <v>9</v>
      </c>
      <c r="K566" s="175" t="s">
        <v>9</v>
      </c>
      <c r="L566" s="176">
        <v>229</v>
      </c>
      <c r="M566" s="176">
        <v>140</v>
      </c>
      <c r="N566" s="176">
        <v>186</v>
      </c>
      <c r="O566" s="176">
        <v>175</v>
      </c>
      <c r="P566" s="176">
        <v>226</v>
      </c>
      <c r="Q566" s="1"/>
      <c r="R566"/>
      <c r="S566"/>
      <c r="T566"/>
      <c r="U566"/>
      <c r="V566"/>
      <c r="W566"/>
      <c r="X566" s="1"/>
      <c r="Y566" s="53"/>
      <c r="Z566" s="52"/>
      <c r="AA566" s="52"/>
      <c r="AB566" s="1"/>
      <c r="AC566" s="7"/>
      <c r="AD566" s="7"/>
      <c r="AE566" s="7"/>
      <c r="AF566" s="7"/>
      <c r="AG566" s="7"/>
      <c r="AI566" s="15"/>
      <c r="AJ566" s="15"/>
      <c r="AK566" s="15"/>
      <c r="AL566" s="15"/>
      <c r="AM566" s="15"/>
      <c r="AN566" s="15"/>
      <c r="AO566" s="15"/>
      <c r="AP566" s="15"/>
      <c r="AQ566" s="15"/>
      <c r="AR566" s="15"/>
      <c r="AS566" s="15"/>
      <c r="AT566" s="15"/>
      <c r="AU566" s="15"/>
      <c r="AV566" s="15"/>
      <c r="AW566" s="15"/>
      <c r="AX566" s="15"/>
      <c r="AY566" s="15"/>
      <c r="AZ566" s="15"/>
      <c r="BA566" s="15"/>
      <c r="BB566" s="15"/>
      <c r="BC566" s="15"/>
      <c r="BD566" s="15"/>
      <c r="BE566" s="15"/>
      <c r="BF566" s="15"/>
      <c r="BG566" s="15"/>
      <c r="BH566" s="15"/>
      <c r="BI566" s="15"/>
      <c r="BJ566" s="15"/>
      <c r="BK566" s="15"/>
      <c r="BL566" s="15"/>
      <c r="BM566" s="15"/>
      <c r="BN566" s="15"/>
      <c r="BO566" s="15"/>
      <c r="BP566" s="15"/>
      <c r="BQ566" s="15"/>
      <c r="BR566" s="15"/>
      <c r="BS566" s="15"/>
      <c r="BT566" s="15"/>
      <c r="BU566" s="15"/>
      <c r="BV566" s="15"/>
      <c r="BW566" s="15"/>
      <c r="BX566" s="15"/>
      <c r="BZ566" s="5"/>
      <c r="CA566" s="5"/>
      <c r="CB566" s="5"/>
      <c r="CC566" s="5"/>
      <c r="CD566" s="5"/>
      <c r="CF566" s="55"/>
      <c r="CG566" s="55"/>
      <c r="CH566" s="55"/>
      <c r="CI566" s="55"/>
      <c r="CJ566" s="55"/>
    </row>
    <row r="567" spans="1:88" x14ac:dyDescent="0.25">
      <c r="A567" s="174" t="str">
        <f t="shared" si="380"/>
        <v>NNNN</v>
      </c>
      <c r="B567" s="174" t="str">
        <f t="shared" si="381"/>
        <v>1FS</v>
      </c>
      <c r="C567" s="29" t="str">
        <f t="shared" si="382"/>
        <v>FS</v>
      </c>
      <c r="D567" s="29" t="str">
        <f t="shared" si="383"/>
        <v>N</v>
      </c>
      <c r="E567" s="29" t="str">
        <f t="shared" si="379"/>
        <v>N</v>
      </c>
      <c r="F567" s="175" t="s">
        <v>9</v>
      </c>
      <c r="G567" s="175" t="s">
        <v>6</v>
      </c>
      <c r="H567" s="175" t="s">
        <v>8</v>
      </c>
      <c r="I567" s="176">
        <v>1</v>
      </c>
      <c r="J567" s="175" t="s">
        <v>5</v>
      </c>
      <c r="K567" s="175" t="s">
        <v>5</v>
      </c>
      <c r="L567" s="176">
        <v>6678</v>
      </c>
      <c r="M567" s="176">
        <v>3211</v>
      </c>
      <c r="N567" s="176">
        <v>4463</v>
      </c>
      <c r="O567" s="176">
        <v>4194</v>
      </c>
      <c r="P567" s="176">
        <v>6495</v>
      </c>
      <c r="Q567" s="1"/>
      <c r="R567"/>
      <c r="S567"/>
      <c r="T567"/>
      <c r="U567"/>
      <c r="V567"/>
      <c r="W567"/>
      <c r="X567" s="1"/>
      <c r="Y567" s="53"/>
      <c r="Z567" s="52"/>
      <c r="AA567" s="52"/>
      <c r="AB567" s="1"/>
      <c r="AC567" s="7"/>
      <c r="AD567" s="7"/>
      <c r="AE567" s="7"/>
      <c r="AF567" s="7"/>
      <c r="AG567" s="7"/>
      <c r="AI567" s="15"/>
      <c r="AJ567" s="15"/>
      <c r="AK567" s="15"/>
      <c r="AL567" s="15"/>
      <c r="AM567" s="15"/>
      <c r="AN567" s="15"/>
      <c r="AO567" s="15"/>
      <c r="AP567" s="15"/>
      <c r="AQ567" s="15"/>
      <c r="AR567" s="15"/>
      <c r="AS567" s="15"/>
      <c r="AT567" s="15"/>
      <c r="AU567" s="15"/>
      <c r="AV567" s="15"/>
      <c r="AW567" s="15"/>
      <c r="AX567" s="15"/>
      <c r="AY567" s="15"/>
      <c r="AZ567" s="15"/>
      <c r="BA567" s="15"/>
      <c r="BB567" s="15"/>
      <c r="BC567" s="15"/>
      <c r="BD567" s="15"/>
      <c r="BE567" s="15"/>
      <c r="BF567" s="15"/>
      <c r="BG567" s="15"/>
      <c r="BH567" s="15"/>
      <c r="BI567" s="15"/>
      <c r="BJ567" s="15"/>
      <c r="BK567" s="15"/>
      <c r="BL567" s="15"/>
      <c r="BM567" s="15"/>
      <c r="BN567" s="15"/>
      <c r="BO567" s="15"/>
      <c r="BP567" s="15"/>
      <c r="BQ567" s="15"/>
      <c r="BR567" s="15"/>
      <c r="BS567" s="15"/>
      <c r="BT567" s="15"/>
      <c r="BU567" s="15"/>
      <c r="BV567" s="15"/>
      <c r="BW567" s="15"/>
      <c r="BX567" s="15"/>
      <c r="BZ567" s="5"/>
      <c r="CA567" s="5"/>
      <c r="CB567" s="5"/>
      <c r="CC567" s="5"/>
      <c r="CD567" s="5"/>
      <c r="CF567" s="55"/>
      <c r="CG567" s="55"/>
      <c r="CH567" s="55"/>
      <c r="CI567" s="55"/>
      <c r="CJ567" s="55"/>
    </row>
    <row r="568" spans="1:88" x14ac:dyDescent="0.25">
      <c r="A568" s="174" t="str">
        <f t="shared" si="380"/>
        <v>NNNN</v>
      </c>
      <c r="B568" s="174" t="str">
        <f t="shared" si="381"/>
        <v>1FS</v>
      </c>
      <c r="C568" s="29" t="str">
        <f t="shared" si="382"/>
        <v>FS</v>
      </c>
      <c r="D568" s="29" t="str">
        <f t="shared" si="383"/>
        <v>N</v>
      </c>
      <c r="E568" s="29" t="str">
        <f t="shared" si="379"/>
        <v>N</v>
      </c>
      <c r="F568" s="175" t="s">
        <v>9</v>
      </c>
      <c r="G568" s="175" t="s">
        <v>6</v>
      </c>
      <c r="H568" s="175" t="s">
        <v>8</v>
      </c>
      <c r="I568" s="176">
        <v>1</v>
      </c>
      <c r="J568" s="175" t="s">
        <v>5</v>
      </c>
      <c r="K568" s="175" t="s">
        <v>9</v>
      </c>
      <c r="L568" s="176">
        <v>311</v>
      </c>
      <c r="M568" s="176">
        <v>174</v>
      </c>
      <c r="N568" s="176">
        <v>245</v>
      </c>
      <c r="O568" s="176">
        <v>228</v>
      </c>
      <c r="P568" s="176">
        <v>304</v>
      </c>
      <c r="Q568" s="1"/>
      <c r="R568"/>
      <c r="S568"/>
      <c r="T568"/>
      <c r="U568"/>
      <c r="V568"/>
      <c r="W568"/>
      <c r="X568" s="1"/>
      <c r="Y568" s="53"/>
      <c r="Z568" s="52"/>
      <c r="AA568" s="52"/>
      <c r="AB568" s="1"/>
      <c r="AC568" s="7"/>
      <c r="AD568" s="7"/>
      <c r="AE568" s="7"/>
      <c r="AF568" s="7"/>
      <c r="AG568" s="7"/>
      <c r="AI568" s="15"/>
      <c r="AJ568" s="15"/>
      <c r="AK568" s="15"/>
      <c r="AL568" s="15"/>
      <c r="AM568" s="15"/>
      <c r="AN568" s="15"/>
      <c r="AO568" s="15"/>
      <c r="AP568" s="15"/>
      <c r="AQ568" s="15"/>
      <c r="AR568" s="15"/>
      <c r="AS568" s="15"/>
      <c r="AT568" s="15"/>
      <c r="AU568" s="15"/>
      <c r="AV568" s="15"/>
      <c r="AW568" s="15"/>
      <c r="AX568" s="15"/>
      <c r="AY568" s="15"/>
      <c r="AZ568" s="15"/>
      <c r="BA568" s="15"/>
      <c r="BB568" s="15"/>
      <c r="BC568" s="15"/>
      <c r="BD568" s="15"/>
      <c r="BE568" s="15"/>
      <c r="BF568" s="15"/>
      <c r="BG568" s="15"/>
      <c r="BH568" s="15"/>
      <c r="BI568" s="15"/>
      <c r="BJ568" s="15"/>
      <c r="BK568" s="15"/>
      <c r="BL568" s="15"/>
      <c r="BM568" s="15"/>
      <c r="BN568" s="15"/>
      <c r="BO568" s="15"/>
      <c r="BP568" s="15"/>
      <c r="BQ568" s="15"/>
      <c r="BR568" s="15"/>
      <c r="BS568" s="15"/>
      <c r="BT568" s="15"/>
      <c r="BU568" s="15"/>
      <c r="BV568" s="15"/>
      <c r="BW568" s="15"/>
      <c r="BX568" s="15"/>
      <c r="BZ568" s="5"/>
      <c r="CA568" s="5"/>
      <c r="CB568" s="5"/>
      <c r="CC568" s="5"/>
      <c r="CD568" s="5"/>
      <c r="CF568" s="55"/>
      <c r="CG568" s="55"/>
      <c r="CH568" s="55"/>
      <c r="CI568" s="55"/>
      <c r="CJ568" s="55"/>
    </row>
    <row r="569" spans="1:88" x14ac:dyDescent="0.25">
      <c r="A569" s="174" t="str">
        <f t="shared" si="380"/>
        <v>YNFS</v>
      </c>
      <c r="B569" s="174" t="str">
        <f t="shared" si="381"/>
        <v>1FS</v>
      </c>
      <c r="C569" s="29" t="str">
        <f t="shared" si="382"/>
        <v>FS</v>
      </c>
      <c r="D569" s="29" t="str">
        <f t="shared" si="383"/>
        <v>Y</v>
      </c>
      <c r="E569" s="29" t="str">
        <f t="shared" si="379"/>
        <v>N</v>
      </c>
      <c r="F569" s="175" t="s">
        <v>9</v>
      </c>
      <c r="G569" s="175" t="s">
        <v>6</v>
      </c>
      <c r="H569" s="175" t="s">
        <v>8</v>
      </c>
      <c r="I569" s="176">
        <v>1</v>
      </c>
      <c r="J569" s="175" t="s">
        <v>9</v>
      </c>
      <c r="K569" s="175" t="s">
        <v>5</v>
      </c>
      <c r="L569" s="176">
        <v>6975</v>
      </c>
      <c r="M569" s="176">
        <v>3996</v>
      </c>
      <c r="N569" s="176">
        <v>5329</v>
      </c>
      <c r="O569" s="176">
        <v>5032</v>
      </c>
      <c r="P569" s="176">
        <v>6859</v>
      </c>
      <c r="Q569" s="1"/>
      <c r="R569"/>
      <c r="S569"/>
      <c r="T569"/>
      <c r="U569"/>
      <c r="V569"/>
      <c r="W569"/>
      <c r="X569" s="1"/>
      <c r="Y569" s="53"/>
      <c r="Z569" s="52"/>
      <c r="AA569" s="52"/>
      <c r="AB569" s="1"/>
      <c r="AC569" s="7"/>
      <c r="AD569" s="7"/>
      <c r="AE569" s="7"/>
      <c r="AF569" s="7"/>
      <c r="AG569" s="7"/>
      <c r="AI569" s="15"/>
      <c r="AJ569" s="15"/>
      <c r="AK569" s="15"/>
      <c r="AL569" s="15"/>
      <c r="AM569" s="15"/>
      <c r="AN569" s="15"/>
      <c r="AO569" s="15"/>
      <c r="AP569" s="15"/>
      <c r="AQ569" s="15"/>
      <c r="AR569" s="15"/>
      <c r="AS569" s="15"/>
      <c r="AT569" s="15"/>
      <c r="AU569" s="15"/>
      <c r="AV569" s="15"/>
      <c r="AW569" s="15"/>
      <c r="AX569" s="15"/>
      <c r="AY569" s="15"/>
      <c r="AZ569" s="15"/>
      <c r="BA569" s="15"/>
      <c r="BB569" s="15"/>
      <c r="BC569" s="15"/>
      <c r="BD569" s="15"/>
      <c r="BE569" s="15"/>
      <c r="BF569" s="15"/>
      <c r="BG569" s="15"/>
      <c r="BH569" s="15"/>
      <c r="BI569" s="15"/>
      <c r="BJ569" s="15"/>
      <c r="BK569" s="15"/>
      <c r="BL569" s="15"/>
      <c r="BM569" s="15"/>
      <c r="BN569" s="15"/>
      <c r="BO569" s="15"/>
      <c r="BP569" s="15"/>
      <c r="BQ569" s="15"/>
      <c r="BR569" s="15"/>
      <c r="BS569" s="15"/>
      <c r="BT569" s="15"/>
      <c r="BU569" s="15"/>
      <c r="BV569" s="15"/>
      <c r="BW569" s="15"/>
      <c r="BX569" s="15"/>
      <c r="BZ569" s="5"/>
      <c r="CA569" s="5"/>
      <c r="CB569" s="5"/>
      <c r="CC569" s="5"/>
      <c r="CD569" s="5"/>
      <c r="CF569" s="55"/>
      <c r="CG569" s="55"/>
      <c r="CH569" s="55"/>
      <c r="CI569" s="55"/>
      <c r="CJ569" s="55"/>
    </row>
    <row r="570" spans="1:88" x14ac:dyDescent="0.25">
      <c r="A570" s="174" t="str">
        <f t="shared" si="380"/>
        <v>YYFS</v>
      </c>
      <c r="B570" s="174" t="str">
        <f t="shared" si="381"/>
        <v>1FS</v>
      </c>
      <c r="C570" s="29" t="str">
        <f t="shared" si="382"/>
        <v>FS</v>
      </c>
      <c r="D570" s="29" t="str">
        <f t="shared" si="383"/>
        <v>Y</v>
      </c>
      <c r="E570" s="29" t="str">
        <f t="shared" si="379"/>
        <v>Y</v>
      </c>
      <c r="F570" s="175" t="s">
        <v>9</v>
      </c>
      <c r="G570" s="175" t="s">
        <v>6</v>
      </c>
      <c r="H570" s="175" t="s">
        <v>8</v>
      </c>
      <c r="I570" s="176">
        <v>1</v>
      </c>
      <c r="J570" s="175" t="s">
        <v>9</v>
      </c>
      <c r="K570" s="175" t="s">
        <v>9</v>
      </c>
      <c r="L570" s="176">
        <v>621</v>
      </c>
      <c r="M570" s="176">
        <v>385</v>
      </c>
      <c r="N570" s="176">
        <v>498</v>
      </c>
      <c r="O570" s="176">
        <v>470</v>
      </c>
      <c r="P570" s="176">
        <v>612</v>
      </c>
      <c r="Q570" s="1"/>
      <c r="R570"/>
      <c r="S570"/>
      <c r="T570"/>
      <c r="U570"/>
      <c r="V570"/>
      <c r="W570"/>
      <c r="X570" s="1"/>
      <c r="Y570" s="53"/>
      <c r="Z570" s="52"/>
      <c r="AA570" s="52"/>
      <c r="AB570" s="1"/>
      <c r="AC570" s="7"/>
      <c r="AD570" s="7"/>
      <c r="AE570" s="7"/>
      <c r="AF570" s="7"/>
      <c r="AG570" s="7"/>
      <c r="AI570" s="15"/>
      <c r="AJ570" s="15"/>
      <c r="AK570" s="15"/>
      <c r="AL570" s="15"/>
      <c r="AM570" s="15"/>
      <c r="AN570" s="15"/>
      <c r="AO570" s="15"/>
      <c r="AP570" s="15"/>
      <c r="AQ570" s="15"/>
      <c r="AR570" s="15"/>
      <c r="AS570" s="15"/>
      <c r="AT570" s="15"/>
      <c r="AU570" s="15"/>
      <c r="AV570" s="15"/>
      <c r="AW570" s="15"/>
      <c r="AX570" s="15"/>
      <c r="AY570" s="15"/>
      <c r="AZ570" s="15"/>
      <c r="BA570" s="15"/>
      <c r="BB570" s="15"/>
      <c r="BC570" s="15"/>
      <c r="BD570" s="15"/>
      <c r="BE570" s="15"/>
      <c r="BF570" s="15"/>
      <c r="BG570" s="15"/>
      <c r="BH570" s="15"/>
      <c r="BI570" s="15"/>
      <c r="BJ570" s="15"/>
      <c r="BK570" s="15"/>
      <c r="BL570" s="15"/>
      <c r="BM570" s="15"/>
      <c r="BN570" s="15"/>
      <c r="BO570" s="15"/>
      <c r="BP570" s="15"/>
      <c r="BQ570" s="15"/>
      <c r="BR570" s="15"/>
      <c r="BS570" s="15"/>
      <c r="BT570" s="15"/>
      <c r="BU570" s="15"/>
      <c r="BV570" s="15"/>
      <c r="BW570" s="15"/>
      <c r="BX570" s="15"/>
      <c r="BZ570" s="5"/>
      <c r="CA570" s="5"/>
      <c r="CB570" s="5"/>
      <c r="CC570" s="5"/>
      <c r="CD570" s="5"/>
      <c r="CF570" s="55"/>
      <c r="CG570" s="55"/>
      <c r="CH570" s="55"/>
      <c r="CI570" s="55"/>
      <c r="CJ570" s="55"/>
    </row>
    <row r="571" spans="1:88" x14ac:dyDescent="0.25">
      <c r="A571" s="174" t="str">
        <f t="shared" si="380"/>
        <v>NNNN</v>
      </c>
      <c r="B571" s="174" t="str">
        <f t="shared" si="381"/>
        <v>2FS</v>
      </c>
      <c r="C571" s="29" t="str">
        <f t="shared" si="382"/>
        <v>FS</v>
      </c>
      <c r="D571" s="29" t="str">
        <f t="shared" si="383"/>
        <v>N</v>
      </c>
      <c r="E571" s="29" t="str">
        <f t="shared" si="379"/>
        <v>N</v>
      </c>
      <c r="F571" s="175" t="s">
        <v>9</v>
      </c>
      <c r="G571" s="175" t="s">
        <v>6</v>
      </c>
      <c r="H571" s="175" t="s">
        <v>8</v>
      </c>
      <c r="I571" s="176">
        <v>2</v>
      </c>
      <c r="J571" s="175" t="s">
        <v>5</v>
      </c>
      <c r="K571" s="175" t="s">
        <v>5</v>
      </c>
      <c r="L571" s="176">
        <v>7989</v>
      </c>
      <c r="M571" s="176">
        <v>4011</v>
      </c>
      <c r="N571" s="176">
        <v>5506</v>
      </c>
      <c r="O571" s="176">
        <v>5209</v>
      </c>
      <c r="P571" s="176">
        <v>7770</v>
      </c>
      <c r="Q571" s="1"/>
      <c r="R571"/>
      <c r="S571"/>
      <c r="T571"/>
      <c r="U571"/>
      <c r="V571"/>
      <c r="W571"/>
      <c r="X571" s="1"/>
      <c r="Y571" s="53"/>
      <c r="Z571" s="52"/>
      <c r="AA571" s="52"/>
      <c r="AB571" s="1"/>
      <c r="AC571" s="7"/>
      <c r="AD571" s="7"/>
      <c r="AE571" s="7"/>
      <c r="AF571" s="7"/>
      <c r="AG571" s="7"/>
      <c r="AI571" s="15"/>
      <c r="AJ571" s="15"/>
      <c r="AK571" s="15"/>
      <c r="AL571" s="15"/>
      <c r="AM571" s="15"/>
      <c r="AN571" s="15"/>
      <c r="AO571" s="15"/>
      <c r="AP571" s="15"/>
      <c r="AQ571" s="15"/>
      <c r="AR571" s="15"/>
      <c r="AS571" s="15"/>
      <c r="AT571" s="15"/>
      <c r="AU571" s="15"/>
      <c r="AV571" s="15"/>
      <c r="AW571" s="15"/>
      <c r="AX571" s="15"/>
      <c r="AY571" s="15"/>
      <c r="AZ571" s="15"/>
      <c r="BA571" s="15"/>
      <c r="BB571" s="15"/>
      <c r="BC571" s="15"/>
      <c r="BD571" s="15"/>
      <c r="BE571" s="15"/>
      <c r="BF571" s="15"/>
      <c r="BG571" s="15"/>
      <c r="BH571" s="15"/>
      <c r="BI571" s="15"/>
      <c r="BJ571" s="15"/>
      <c r="BK571" s="15"/>
      <c r="BL571" s="15"/>
      <c r="BM571" s="15"/>
      <c r="BN571" s="15"/>
      <c r="BO571" s="15"/>
      <c r="BP571" s="15"/>
      <c r="BQ571" s="15"/>
      <c r="BR571" s="15"/>
      <c r="BS571" s="15"/>
      <c r="BT571" s="15"/>
      <c r="BU571" s="15"/>
      <c r="BV571" s="15"/>
      <c r="BW571" s="15"/>
      <c r="BX571" s="15"/>
      <c r="BZ571" s="5"/>
      <c r="CA571" s="5"/>
      <c r="CB571" s="5"/>
      <c r="CC571" s="5"/>
      <c r="CD571" s="5"/>
      <c r="CF571" s="55"/>
      <c r="CG571" s="55"/>
      <c r="CH571" s="55"/>
      <c r="CI571" s="55"/>
      <c r="CJ571" s="55"/>
    </row>
    <row r="572" spans="1:88" x14ac:dyDescent="0.25">
      <c r="A572" s="174" t="str">
        <f t="shared" si="380"/>
        <v>NNNN</v>
      </c>
      <c r="B572" s="174" t="str">
        <f t="shared" si="381"/>
        <v>2FS</v>
      </c>
      <c r="C572" s="29" t="str">
        <f t="shared" si="382"/>
        <v>FS</v>
      </c>
      <c r="D572" s="29" t="str">
        <f t="shared" si="383"/>
        <v>N</v>
      </c>
      <c r="E572" s="29" t="str">
        <f t="shared" si="379"/>
        <v>N</v>
      </c>
      <c r="F572" s="175" t="s">
        <v>9</v>
      </c>
      <c r="G572" s="175" t="s">
        <v>6</v>
      </c>
      <c r="H572" s="175" t="s">
        <v>8</v>
      </c>
      <c r="I572" s="176">
        <v>2</v>
      </c>
      <c r="J572" s="175" t="s">
        <v>5</v>
      </c>
      <c r="K572" s="175" t="s">
        <v>9</v>
      </c>
      <c r="L572" s="176">
        <v>718</v>
      </c>
      <c r="M572" s="176">
        <v>410</v>
      </c>
      <c r="N572" s="176">
        <v>555</v>
      </c>
      <c r="O572" s="176">
        <v>535</v>
      </c>
      <c r="P572" s="176">
        <v>708</v>
      </c>
      <c r="Q572" s="1"/>
      <c r="R572"/>
      <c r="S572"/>
      <c r="T572"/>
      <c r="U572"/>
      <c r="V572"/>
      <c r="W572"/>
      <c r="X572" s="1"/>
      <c r="Y572" s="53"/>
      <c r="Z572" s="52"/>
      <c r="AA572" s="52"/>
      <c r="AB572" s="1"/>
      <c r="AC572" s="7"/>
      <c r="AD572" s="7"/>
      <c r="AE572" s="7"/>
      <c r="AF572" s="7"/>
      <c r="AG572" s="7"/>
      <c r="AI572" s="15"/>
      <c r="AJ572" s="15"/>
      <c r="AK572" s="15"/>
      <c r="AL572" s="15"/>
      <c r="AM572" s="15"/>
      <c r="AN572" s="15"/>
      <c r="AO572" s="15"/>
      <c r="AP572" s="15"/>
      <c r="AQ572" s="15"/>
      <c r="AR572" s="15"/>
      <c r="AS572" s="15"/>
      <c r="AT572" s="15"/>
      <c r="AU572" s="15"/>
      <c r="AV572" s="15"/>
      <c r="AW572" s="15"/>
      <c r="AX572" s="15"/>
      <c r="AY572" s="15"/>
      <c r="AZ572" s="15"/>
      <c r="BA572" s="15"/>
      <c r="BB572" s="15"/>
      <c r="BC572" s="15"/>
      <c r="BD572" s="15"/>
      <c r="BE572" s="15"/>
      <c r="BF572" s="15"/>
      <c r="BG572" s="15"/>
      <c r="BH572" s="15"/>
      <c r="BI572" s="15"/>
      <c r="BJ572" s="15"/>
      <c r="BK572" s="15"/>
      <c r="BL572" s="15"/>
      <c r="BM572" s="15"/>
      <c r="BN572" s="15"/>
      <c r="BO572" s="15"/>
      <c r="BP572" s="15"/>
      <c r="BQ572" s="15"/>
      <c r="BR572" s="15"/>
      <c r="BS572" s="15"/>
      <c r="BT572" s="15"/>
      <c r="BU572" s="15"/>
      <c r="BV572" s="15"/>
      <c r="BW572" s="15"/>
      <c r="BX572" s="15"/>
      <c r="BZ572" s="5"/>
      <c r="CA572" s="5"/>
      <c r="CB572" s="5"/>
      <c r="CC572" s="5"/>
      <c r="CD572" s="5"/>
      <c r="CF572" s="55"/>
      <c r="CG572" s="55"/>
      <c r="CH572" s="55"/>
      <c r="CI572" s="55"/>
      <c r="CJ572" s="55"/>
    </row>
    <row r="573" spans="1:88" x14ac:dyDescent="0.25">
      <c r="A573" s="174" t="str">
        <f t="shared" si="380"/>
        <v>YNFS</v>
      </c>
      <c r="B573" s="174" t="str">
        <f t="shared" si="381"/>
        <v>2FS</v>
      </c>
      <c r="C573" s="29" t="str">
        <f t="shared" si="382"/>
        <v>FS</v>
      </c>
      <c r="D573" s="29" t="str">
        <f t="shared" si="383"/>
        <v>Y</v>
      </c>
      <c r="E573" s="29" t="str">
        <f t="shared" si="379"/>
        <v>N</v>
      </c>
      <c r="F573" s="175" t="s">
        <v>9</v>
      </c>
      <c r="G573" s="175" t="s">
        <v>6</v>
      </c>
      <c r="H573" s="175" t="s">
        <v>8</v>
      </c>
      <c r="I573" s="176">
        <v>2</v>
      </c>
      <c r="J573" s="175" t="s">
        <v>9</v>
      </c>
      <c r="K573" s="175" t="s">
        <v>5</v>
      </c>
      <c r="L573" s="176">
        <v>4410</v>
      </c>
      <c r="M573" s="176">
        <v>2498</v>
      </c>
      <c r="N573" s="176">
        <v>3435</v>
      </c>
      <c r="O573" s="176">
        <v>3208</v>
      </c>
      <c r="P573" s="176">
        <v>4323</v>
      </c>
      <c r="Q573" s="1"/>
      <c r="R573"/>
      <c r="S573"/>
      <c r="T573"/>
      <c r="U573"/>
      <c r="V573"/>
      <c r="W573"/>
      <c r="X573" s="1"/>
      <c r="Y573" s="53"/>
      <c r="Z573" s="52"/>
      <c r="AA573" s="52"/>
      <c r="AB573" s="1"/>
      <c r="AC573" s="7"/>
      <c r="AD573" s="7"/>
      <c r="AE573" s="7"/>
      <c r="AF573" s="7"/>
      <c r="AG573" s="7"/>
      <c r="AI573" s="15"/>
      <c r="AJ573" s="15"/>
      <c r="AK573" s="15"/>
      <c r="AL573" s="15"/>
      <c r="AM573" s="15"/>
      <c r="AN573" s="15"/>
      <c r="AO573" s="15"/>
      <c r="AP573" s="15"/>
      <c r="AQ573" s="15"/>
      <c r="AR573" s="15"/>
      <c r="AS573" s="15"/>
      <c r="AT573" s="15"/>
      <c r="AU573" s="15"/>
      <c r="AV573" s="15"/>
      <c r="AW573" s="15"/>
      <c r="AX573" s="15"/>
      <c r="AY573" s="15"/>
      <c r="AZ573" s="15"/>
      <c r="BA573" s="15"/>
      <c r="BB573" s="15"/>
      <c r="BC573" s="15"/>
      <c r="BD573" s="15"/>
      <c r="BE573" s="15"/>
      <c r="BF573" s="15"/>
      <c r="BG573" s="15"/>
      <c r="BH573" s="15"/>
      <c r="BI573" s="15"/>
      <c r="BJ573" s="15"/>
      <c r="BK573" s="15"/>
      <c r="BL573" s="15"/>
      <c r="BM573" s="15"/>
      <c r="BN573" s="15"/>
      <c r="BO573" s="15"/>
      <c r="BP573" s="15"/>
      <c r="BQ573" s="15"/>
      <c r="BR573" s="15"/>
      <c r="BS573" s="15"/>
      <c r="BT573" s="15"/>
      <c r="BU573" s="15"/>
      <c r="BV573" s="15"/>
      <c r="BW573" s="15"/>
      <c r="BX573" s="15"/>
      <c r="BZ573" s="5"/>
      <c r="CA573" s="5"/>
      <c r="CB573" s="5"/>
      <c r="CC573" s="5"/>
      <c r="CD573" s="5"/>
      <c r="CF573" s="55"/>
      <c r="CG573" s="55"/>
      <c r="CH573" s="55"/>
      <c r="CI573" s="55"/>
      <c r="CJ573" s="55"/>
    </row>
    <row r="574" spans="1:88" x14ac:dyDescent="0.25">
      <c r="A574" s="174" t="str">
        <f t="shared" si="380"/>
        <v>YYFS</v>
      </c>
      <c r="B574" s="174" t="str">
        <f t="shared" si="381"/>
        <v>2FS</v>
      </c>
      <c r="C574" s="29" t="str">
        <f t="shared" si="382"/>
        <v>FS</v>
      </c>
      <c r="D574" s="29" t="str">
        <f t="shared" si="383"/>
        <v>Y</v>
      </c>
      <c r="E574" s="29" t="str">
        <f t="shared" si="379"/>
        <v>Y</v>
      </c>
      <c r="F574" s="175" t="s">
        <v>9</v>
      </c>
      <c r="G574" s="175" t="s">
        <v>6</v>
      </c>
      <c r="H574" s="175" t="s">
        <v>8</v>
      </c>
      <c r="I574" s="176">
        <v>2</v>
      </c>
      <c r="J574" s="175" t="s">
        <v>9</v>
      </c>
      <c r="K574" s="175" t="s">
        <v>9</v>
      </c>
      <c r="L574" s="176">
        <v>1178</v>
      </c>
      <c r="M574" s="176">
        <v>765</v>
      </c>
      <c r="N574" s="176">
        <v>1014</v>
      </c>
      <c r="O574" s="176">
        <v>967</v>
      </c>
      <c r="P574" s="176">
        <v>1161</v>
      </c>
      <c r="Q574" s="1"/>
      <c r="R574"/>
      <c r="S574"/>
      <c r="T574"/>
      <c r="U574"/>
      <c r="V574"/>
      <c r="W574"/>
      <c r="X574" s="1"/>
      <c r="Y574" s="53"/>
      <c r="Z574" s="52"/>
      <c r="AA574" s="52"/>
      <c r="AB574" s="1"/>
      <c r="AC574" s="7"/>
      <c r="AD574" s="7"/>
      <c r="AE574" s="7"/>
      <c r="AF574" s="7"/>
      <c r="AG574" s="7"/>
      <c r="AI574" s="15"/>
      <c r="AJ574" s="15"/>
      <c r="AK574" s="15"/>
      <c r="AL574" s="15"/>
      <c r="AM574" s="15"/>
      <c r="AN574" s="15"/>
      <c r="AO574" s="15"/>
      <c r="AP574" s="15"/>
      <c r="AQ574" s="15"/>
      <c r="AR574" s="15"/>
      <c r="AS574" s="15"/>
      <c r="AT574" s="15"/>
      <c r="AU574" s="15"/>
      <c r="AV574" s="15"/>
      <c r="AW574" s="15"/>
      <c r="AX574" s="15"/>
      <c r="AY574" s="15"/>
      <c r="AZ574" s="15"/>
      <c r="BA574" s="15"/>
      <c r="BB574" s="15"/>
      <c r="BC574" s="15"/>
      <c r="BD574" s="15"/>
      <c r="BE574" s="15"/>
      <c r="BF574" s="15"/>
      <c r="BG574" s="15"/>
      <c r="BH574" s="15"/>
      <c r="BI574" s="15"/>
      <c r="BJ574" s="15"/>
      <c r="BK574" s="15"/>
      <c r="BL574" s="15"/>
      <c r="BM574" s="15"/>
      <c r="BN574" s="15"/>
      <c r="BO574" s="15"/>
      <c r="BP574" s="15"/>
      <c r="BQ574" s="15"/>
      <c r="BR574" s="15"/>
      <c r="BS574" s="15"/>
      <c r="BT574" s="15"/>
      <c r="BU574" s="15"/>
      <c r="BV574" s="15"/>
      <c r="BW574" s="15"/>
      <c r="BX574" s="15"/>
      <c r="BZ574" s="5"/>
      <c r="CA574" s="5"/>
      <c r="CB574" s="5"/>
      <c r="CC574" s="5"/>
      <c r="CD574" s="5"/>
      <c r="CF574" s="55"/>
      <c r="CG574" s="55"/>
      <c r="CH574" s="55"/>
      <c r="CI574" s="55"/>
      <c r="CJ574" s="55"/>
    </row>
    <row r="575" spans="1:88" x14ac:dyDescent="0.25">
      <c r="A575" s="174" t="str">
        <f t="shared" si="380"/>
        <v>NNNN</v>
      </c>
      <c r="B575" s="174" t="str">
        <f t="shared" si="381"/>
        <v>3FS</v>
      </c>
      <c r="C575" s="29" t="str">
        <f t="shared" si="382"/>
        <v>FS</v>
      </c>
      <c r="D575" s="29" t="str">
        <f t="shared" si="383"/>
        <v>N</v>
      </c>
      <c r="E575" s="29" t="str">
        <f t="shared" si="379"/>
        <v>N</v>
      </c>
      <c r="F575" s="175" t="s">
        <v>9</v>
      </c>
      <c r="G575" s="175" t="s">
        <v>6</v>
      </c>
      <c r="H575" s="175" t="s">
        <v>8</v>
      </c>
      <c r="I575" s="176">
        <v>3</v>
      </c>
      <c r="J575" s="175" t="s">
        <v>5</v>
      </c>
      <c r="K575" s="175" t="s">
        <v>5</v>
      </c>
      <c r="L575" s="176">
        <v>8950</v>
      </c>
      <c r="M575" s="176">
        <v>4691</v>
      </c>
      <c r="N575" s="176">
        <v>6608</v>
      </c>
      <c r="O575" s="176">
        <v>6293</v>
      </c>
      <c r="P575" s="176">
        <v>8728</v>
      </c>
      <c r="Q575" s="1"/>
      <c r="R575"/>
      <c r="S575"/>
      <c r="T575"/>
      <c r="U575"/>
      <c r="V575"/>
      <c r="W575"/>
      <c r="X575" s="1"/>
      <c r="Y575" s="53"/>
      <c r="Z575" s="52"/>
      <c r="AA575" s="52"/>
      <c r="AB575" s="1"/>
      <c r="AC575" s="7"/>
      <c r="AD575" s="7"/>
      <c r="AE575" s="7"/>
      <c r="AF575" s="7"/>
      <c r="AG575" s="7"/>
      <c r="AI575" s="15"/>
      <c r="AJ575" s="15"/>
      <c r="AK575" s="15"/>
      <c r="AL575" s="15"/>
      <c r="AM575" s="15"/>
      <c r="AN575" s="15"/>
      <c r="AO575" s="15"/>
      <c r="AP575" s="15"/>
      <c r="AQ575" s="15"/>
      <c r="AR575" s="15"/>
      <c r="AS575" s="15"/>
      <c r="AT575" s="15"/>
      <c r="AU575" s="15"/>
      <c r="AV575" s="15"/>
      <c r="AW575" s="15"/>
      <c r="AX575" s="15"/>
      <c r="AY575" s="15"/>
      <c r="AZ575" s="15"/>
      <c r="BA575" s="15"/>
      <c r="BB575" s="15"/>
      <c r="BC575" s="15"/>
      <c r="BD575" s="15"/>
      <c r="BE575" s="15"/>
      <c r="BF575" s="15"/>
      <c r="BG575" s="15"/>
      <c r="BH575" s="15"/>
      <c r="BI575" s="15"/>
      <c r="BJ575" s="15"/>
      <c r="BK575" s="15"/>
      <c r="BL575" s="15"/>
      <c r="BM575" s="15"/>
      <c r="BN575" s="15"/>
      <c r="BO575" s="15"/>
      <c r="BP575" s="15"/>
      <c r="BQ575" s="15"/>
      <c r="BR575" s="15"/>
      <c r="BS575" s="15"/>
      <c r="BT575" s="15"/>
      <c r="BU575" s="15"/>
      <c r="BV575" s="15"/>
      <c r="BW575" s="15"/>
      <c r="BX575" s="15"/>
      <c r="BZ575" s="5"/>
      <c r="CA575" s="5"/>
      <c r="CB575" s="5"/>
      <c r="CC575" s="5"/>
      <c r="CD575" s="5"/>
      <c r="CF575" s="55"/>
      <c r="CG575" s="55"/>
      <c r="CH575" s="55"/>
      <c r="CI575" s="55"/>
      <c r="CJ575" s="55"/>
    </row>
    <row r="576" spans="1:88" x14ac:dyDescent="0.25">
      <c r="A576" s="174" t="str">
        <f t="shared" si="380"/>
        <v>NNNN</v>
      </c>
      <c r="B576" s="174" t="str">
        <f t="shared" si="381"/>
        <v>3FS</v>
      </c>
      <c r="C576" s="29" t="str">
        <f t="shared" si="382"/>
        <v>FS</v>
      </c>
      <c r="D576" s="29" t="str">
        <f t="shared" si="383"/>
        <v>N</v>
      </c>
      <c r="E576" s="29" t="str">
        <f t="shared" si="379"/>
        <v>N</v>
      </c>
      <c r="F576" s="175" t="s">
        <v>9</v>
      </c>
      <c r="G576" s="175" t="s">
        <v>6</v>
      </c>
      <c r="H576" s="175" t="s">
        <v>8</v>
      </c>
      <c r="I576" s="176">
        <v>3</v>
      </c>
      <c r="J576" s="175" t="s">
        <v>5</v>
      </c>
      <c r="K576" s="175" t="s">
        <v>9</v>
      </c>
      <c r="L576" s="176">
        <v>1108</v>
      </c>
      <c r="M576" s="176">
        <v>667</v>
      </c>
      <c r="N576" s="176">
        <v>933</v>
      </c>
      <c r="O576" s="176">
        <v>878</v>
      </c>
      <c r="P576" s="176">
        <v>1094</v>
      </c>
      <c r="Q576" s="1"/>
      <c r="R576"/>
      <c r="S576"/>
      <c r="T576"/>
      <c r="U576"/>
      <c r="V576"/>
      <c r="W576"/>
      <c r="X576" s="1"/>
      <c r="Y576" s="53"/>
      <c r="Z576" s="52"/>
      <c r="AA576" s="52"/>
      <c r="AB576" s="1"/>
      <c r="AC576" s="7"/>
      <c r="AD576" s="7"/>
      <c r="AE576" s="7"/>
      <c r="AF576" s="7"/>
      <c r="AG576" s="7"/>
      <c r="AI576" s="15"/>
      <c r="AJ576" s="15"/>
      <c r="AK576" s="15"/>
      <c r="AL576" s="15"/>
      <c r="AM576" s="15"/>
      <c r="AN576" s="15"/>
      <c r="AO576" s="15"/>
      <c r="AP576" s="15"/>
      <c r="AQ576" s="15"/>
      <c r="AR576" s="15"/>
      <c r="AS576" s="15"/>
      <c r="AT576" s="15"/>
      <c r="AU576" s="15"/>
      <c r="AV576" s="15"/>
      <c r="AW576" s="15"/>
      <c r="AX576" s="15"/>
      <c r="AY576" s="15"/>
      <c r="AZ576" s="15"/>
      <c r="BA576" s="15"/>
      <c r="BB576" s="15"/>
      <c r="BC576" s="15"/>
      <c r="BD576" s="15"/>
      <c r="BE576" s="15"/>
      <c r="BF576" s="15"/>
      <c r="BG576" s="15"/>
      <c r="BH576" s="15"/>
      <c r="BI576" s="15"/>
      <c r="BJ576" s="15"/>
      <c r="BK576" s="15"/>
      <c r="BL576" s="15"/>
      <c r="BM576" s="15"/>
      <c r="BN576" s="15"/>
      <c r="BO576" s="15"/>
      <c r="BP576" s="15"/>
      <c r="BQ576" s="15"/>
      <c r="BR576" s="15"/>
      <c r="BS576" s="15"/>
      <c r="BT576" s="15"/>
      <c r="BU576" s="15"/>
      <c r="BV576" s="15"/>
      <c r="BW576" s="15"/>
      <c r="BX576" s="15"/>
      <c r="BZ576" s="5"/>
      <c r="CA576" s="5"/>
      <c r="CB576" s="5"/>
      <c r="CC576" s="5"/>
      <c r="CD576" s="5"/>
      <c r="CF576" s="55"/>
      <c r="CG576" s="55"/>
      <c r="CH576" s="55"/>
      <c r="CI576" s="55"/>
      <c r="CJ576" s="55"/>
    </row>
    <row r="577" spans="1:88" x14ac:dyDescent="0.25">
      <c r="A577" s="174" t="str">
        <f t="shared" si="380"/>
        <v>YNFS</v>
      </c>
      <c r="B577" s="174" t="str">
        <f t="shared" si="381"/>
        <v>3FS</v>
      </c>
      <c r="C577" s="29" t="str">
        <f t="shared" si="382"/>
        <v>FS</v>
      </c>
      <c r="D577" s="29" t="str">
        <f t="shared" si="383"/>
        <v>Y</v>
      </c>
      <c r="E577" s="29" t="str">
        <f t="shared" si="379"/>
        <v>N</v>
      </c>
      <c r="F577" s="175" t="s">
        <v>9</v>
      </c>
      <c r="G577" s="175" t="s">
        <v>6</v>
      </c>
      <c r="H577" s="175" t="s">
        <v>8</v>
      </c>
      <c r="I577" s="176">
        <v>3</v>
      </c>
      <c r="J577" s="175" t="s">
        <v>9</v>
      </c>
      <c r="K577" s="175" t="s">
        <v>5</v>
      </c>
      <c r="L577" s="176">
        <v>3282</v>
      </c>
      <c r="M577" s="176">
        <v>1859</v>
      </c>
      <c r="N577" s="176">
        <v>2620</v>
      </c>
      <c r="O577" s="176">
        <v>2480</v>
      </c>
      <c r="P577" s="176">
        <v>3222</v>
      </c>
      <c r="Q577" s="1"/>
      <c r="R577"/>
      <c r="S577"/>
      <c r="T577"/>
      <c r="U577"/>
      <c r="V577"/>
      <c r="W577"/>
      <c r="X577" s="1"/>
      <c r="Y577" s="53"/>
      <c r="Z577" s="52"/>
      <c r="AA577" s="52"/>
      <c r="AB577" s="1"/>
      <c r="AC577" s="7"/>
      <c r="AD577" s="7"/>
      <c r="AE577" s="7"/>
      <c r="AF577" s="7"/>
      <c r="AG577" s="7"/>
      <c r="AI577" s="15"/>
      <c r="AJ577" s="15"/>
      <c r="AK577" s="15"/>
      <c r="AL577" s="15"/>
      <c r="AM577" s="15"/>
      <c r="AN577" s="15"/>
      <c r="AO577" s="15"/>
      <c r="AP577" s="15"/>
      <c r="AQ577" s="15"/>
      <c r="AR577" s="15"/>
      <c r="AS577" s="15"/>
      <c r="AT577" s="15"/>
      <c r="AU577" s="15"/>
      <c r="AV577" s="15"/>
      <c r="AW577" s="15"/>
      <c r="AX577" s="15"/>
      <c r="AY577" s="15"/>
      <c r="AZ577" s="15"/>
      <c r="BA577" s="15"/>
      <c r="BB577" s="15"/>
      <c r="BC577" s="15"/>
      <c r="BD577" s="15"/>
      <c r="BE577" s="15"/>
      <c r="BF577" s="15"/>
      <c r="BG577" s="15"/>
      <c r="BH577" s="15"/>
      <c r="BI577" s="15"/>
      <c r="BJ577" s="15"/>
      <c r="BK577" s="15"/>
      <c r="BL577" s="15"/>
      <c r="BM577" s="15"/>
      <c r="BN577" s="15"/>
      <c r="BO577" s="15"/>
      <c r="BP577" s="15"/>
      <c r="BQ577" s="15"/>
      <c r="BR577" s="15"/>
      <c r="BS577" s="15"/>
      <c r="BT577" s="15"/>
      <c r="BU577" s="15"/>
      <c r="BV577" s="15"/>
      <c r="BW577" s="15"/>
      <c r="BX577" s="15"/>
      <c r="BZ577" s="5"/>
      <c r="CA577" s="5"/>
      <c r="CB577" s="5"/>
      <c r="CC577" s="5"/>
      <c r="CD577" s="5"/>
      <c r="CF577" s="55"/>
      <c r="CG577" s="55"/>
      <c r="CH577" s="55"/>
      <c r="CI577" s="55"/>
      <c r="CJ577" s="55"/>
    </row>
    <row r="578" spans="1:88" x14ac:dyDescent="0.25">
      <c r="A578" s="174" t="str">
        <f t="shared" si="380"/>
        <v>YYFS</v>
      </c>
      <c r="B578" s="174" t="str">
        <f t="shared" si="381"/>
        <v>3FS</v>
      </c>
      <c r="C578" s="29" t="str">
        <f t="shared" si="382"/>
        <v>FS</v>
      </c>
      <c r="D578" s="29" t="str">
        <f t="shared" si="383"/>
        <v>Y</v>
      </c>
      <c r="E578" s="29" t="str">
        <f t="shared" si="379"/>
        <v>Y</v>
      </c>
      <c r="F578" s="175" t="s">
        <v>9</v>
      </c>
      <c r="G578" s="175" t="s">
        <v>6</v>
      </c>
      <c r="H578" s="175" t="s">
        <v>8</v>
      </c>
      <c r="I578" s="176">
        <v>3</v>
      </c>
      <c r="J578" s="175" t="s">
        <v>9</v>
      </c>
      <c r="K578" s="175" t="s">
        <v>9</v>
      </c>
      <c r="L578" s="176">
        <v>1145</v>
      </c>
      <c r="M578" s="176">
        <v>745</v>
      </c>
      <c r="N578" s="176">
        <v>1007</v>
      </c>
      <c r="O578" s="176">
        <v>959</v>
      </c>
      <c r="P578" s="176">
        <v>1139</v>
      </c>
      <c r="Q578" s="1"/>
      <c r="R578"/>
      <c r="S578"/>
      <c r="T578"/>
      <c r="U578"/>
      <c r="V578"/>
      <c r="W578"/>
      <c r="X578" s="1"/>
      <c r="Y578" s="53"/>
      <c r="Z578" s="52"/>
      <c r="AA578" s="52"/>
      <c r="AB578" s="1"/>
      <c r="AC578" s="7"/>
      <c r="AD578" s="7"/>
      <c r="AE578" s="7"/>
      <c r="AF578" s="7"/>
      <c r="AG578" s="7"/>
      <c r="AI578" s="15"/>
      <c r="AJ578" s="15"/>
      <c r="AK578" s="15"/>
      <c r="AL578" s="15"/>
      <c r="AM578" s="15"/>
      <c r="AN578" s="15"/>
      <c r="AO578" s="15"/>
      <c r="AP578" s="15"/>
      <c r="AQ578" s="15"/>
      <c r="AR578" s="15"/>
      <c r="AS578" s="15"/>
      <c r="AT578" s="15"/>
      <c r="AU578" s="15"/>
      <c r="AV578" s="15"/>
      <c r="AW578" s="15"/>
      <c r="AX578" s="15"/>
      <c r="AY578" s="15"/>
      <c r="AZ578" s="15"/>
      <c r="BA578" s="15"/>
      <c r="BB578" s="15"/>
      <c r="BC578" s="15"/>
      <c r="BD578" s="15"/>
      <c r="BE578" s="15"/>
      <c r="BF578" s="15"/>
      <c r="BG578" s="15"/>
      <c r="BH578" s="15"/>
      <c r="BI578" s="15"/>
      <c r="BJ578" s="15"/>
      <c r="BK578" s="15"/>
      <c r="BL578" s="15"/>
      <c r="BM578" s="15"/>
      <c r="BN578" s="15"/>
      <c r="BO578" s="15"/>
      <c r="BP578" s="15"/>
      <c r="BQ578" s="15"/>
      <c r="BR578" s="15"/>
      <c r="BS578" s="15"/>
      <c r="BT578" s="15"/>
      <c r="BU578" s="15"/>
      <c r="BV578" s="15"/>
      <c r="BW578" s="15"/>
      <c r="BX578" s="15"/>
      <c r="BZ578" s="5"/>
      <c r="CA578" s="5"/>
      <c r="CB578" s="5"/>
      <c r="CC578" s="5"/>
      <c r="CD578" s="5"/>
      <c r="CF578" s="55"/>
      <c r="CG578" s="55"/>
      <c r="CH578" s="55"/>
      <c r="CI578" s="55"/>
      <c r="CJ578" s="55"/>
    </row>
    <row r="579" spans="1:88" x14ac:dyDescent="0.25">
      <c r="A579" s="174" t="str">
        <f t="shared" si="380"/>
        <v>NNNN</v>
      </c>
      <c r="B579" s="174" t="str">
        <f t="shared" si="381"/>
        <v>4FS</v>
      </c>
      <c r="C579" s="29" t="str">
        <f t="shared" si="382"/>
        <v>FS</v>
      </c>
      <c r="D579" s="29" t="str">
        <f t="shared" si="383"/>
        <v>N</v>
      </c>
      <c r="E579" s="29" t="str">
        <f t="shared" si="379"/>
        <v>N</v>
      </c>
      <c r="F579" s="175" t="s">
        <v>9</v>
      </c>
      <c r="G579" s="175" t="s">
        <v>6</v>
      </c>
      <c r="H579" s="175" t="s">
        <v>8</v>
      </c>
      <c r="I579" s="176">
        <v>4</v>
      </c>
      <c r="J579" s="175" t="s">
        <v>5</v>
      </c>
      <c r="K579" s="175" t="s">
        <v>5</v>
      </c>
      <c r="L579" s="176">
        <v>8257</v>
      </c>
      <c r="M579" s="176">
        <v>4209</v>
      </c>
      <c r="N579" s="176">
        <v>6170</v>
      </c>
      <c r="O579" s="176">
        <v>5901</v>
      </c>
      <c r="P579" s="176">
        <v>8055</v>
      </c>
      <c r="Q579" s="1"/>
      <c r="R579"/>
      <c r="S579"/>
      <c r="T579"/>
      <c r="U579"/>
      <c r="V579"/>
      <c r="W579"/>
      <c r="X579" s="1"/>
      <c r="Y579" s="53"/>
      <c r="Z579" s="52"/>
      <c r="AA579" s="52"/>
      <c r="AB579" s="1"/>
      <c r="AC579" s="7"/>
      <c r="AD579" s="7"/>
      <c r="AE579" s="7"/>
      <c r="AF579" s="7"/>
      <c r="AG579" s="7"/>
      <c r="AI579" s="15"/>
      <c r="AJ579" s="15"/>
      <c r="AK579" s="15"/>
      <c r="AL579" s="15"/>
      <c r="AM579" s="15"/>
      <c r="AN579" s="15"/>
      <c r="AO579" s="15"/>
      <c r="AP579" s="15"/>
      <c r="AQ579" s="15"/>
      <c r="AR579" s="15"/>
      <c r="AS579" s="15"/>
      <c r="AT579" s="15"/>
      <c r="AU579" s="15"/>
      <c r="AV579" s="15"/>
      <c r="AW579" s="15"/>
      <c r="AX579" s="15"/>
      <c r="AY579" s="15"/>
      <c r="AZ579" s="15"/>
      <c r="BA579" s="15"/>
      <c r="BB579" s="15"/>
      <c r="BC579" s="15"/>
      <c r="BD579" s="15"/>
      <c r="BE579" s="15"/>
      <c r="BF579" s="15"/>
      <c r="BG579" s="15"/>
      <c r="BH579" s="15"/>
      <c r="BI579" s="15"/>
      <c r="BJ579" s="15"/>
      <c r="BK579" s="15"/>
      <c r="BL579" s="15"/>
      <c r="BM579" s="15"/>
      <c r="BN579" s="15"/>
      <c r="BO579" s="15"/>
      <c r="BP579" s="15"/>
      <c r="BQ579" s="15"/>
      <c r="BR579" s="15"/>
      <c r="BS579" s="15"/>
      <c r="BT579" s="15"/>
      <c r="BU579" s="15"/>
      <c r="BV579" s="15"/>
      <c r="BW579" s="15"/>
      <c r="BX579" s="15"/>
      <c r="BZ579" s="5"/>
      <c r="CA579" s="5"/>
      <c r="CB579" s="5"/>
      <c r="CC579" s="5"/>
      <c r="CD579" s="5"/>
      <c r="CF579" s="55"/>
      <c r="CG579" s="55"/>
      <c r="CH579" s="55"/>
      <c r="CI579" s="55"/>
      <c r="CJ579" s="55"/>
    </row>
    <row r="580" spans="1:88" x14ac:dyDescent="0.25">
      <c r="A580" s="174" t="str">
        <f t="shared" si="380"/>
        <v>NNNN</v>
      </c>
      <c r="B580" s="174" t="str">
        <f t="shared" si="381"/>
        <v>4FS</v>
      </c>
      <c r="C580" s="29" t="str">
        <f t="shared" si="382"/>
        <v>FS</v>
      </c>
      <c r="D580" s="29" t="str">
        <f t="shared" si="383"/>
        <v>N</v>
      </c>
      <c r="E580" s="29" t="str">
        <f t="shared" si="379"/>
        <v>N</v>
      </c>
      <c r="F580" s="175" t="s">
        <v>9</v>
      </c>
      <c r="G580" s="175" t="s">
        <v>6</v>
      </c>
      <c r="H580" s="175" t="s">
        <v>8</v>
      </c>
      <c r="I580" s="176">
        <v>4</v>
      </c>
      <c r="J580" s="175" t="s">
        <v>5</v>
      </c>
      <c r="K580" s="175" t="s">
        <v>9</v>
      </c>
      <c r="L580" s="176">
        <v>1078</v>
      </c>
      <c r="M580" s="176">
        <v>707</v>
      </c>
      <c r="N580" s="176">
        <v>930</v>
      </c>
      <c r="O580" s="176">
        <v>889</v>
      </c>
      <c r="P580" s="176">
        <v>1071</v>
      </c>
      <c r="Q580" s="1"/>
      <c r="R580"/>
      <c r="S580"/>
      <c r="T580"/>
      <c r="U580"/>
      <c r="V580"/>
      <c r="W580"/>
      <c r="X580" s="1"/>
      <c r="Y580" s="53"/>
      <c r="Z580" s="52"/>
      <c r="AA580" s="52"/>
      <c r="AB580" s="1"/>
      <c r="AC580" s="7"/>
      <c r="AD580" s="7"/>
      <c r="AE580" s="7"/>
      <c r="AF580" s="7"/>
      <c r="AG580" s="7"/>
      <c r="AI580" s="15"/>
      <c r="AJ580" s="15"/>
      <c r="AK580" s="15"/>
      <c r="AL580" s="15"/>
      <c r="AM580" s="15"/>
      <c r="AN580" s="15"/>
      <c r="AO580" s="15"/>
      <c r="AP580" s="15"/>
      <c r="AQ580" s="15"/>
      <c r="AR580" s="15"/>
      <c r="AS580" s="15"/>
      <c r="AT580" s="15"/>
      <c r="AU580" s="15"/>
      <c r="AV580" s="15"/>
      <c r="AW580" s="15"/>
      <c r="AX580" s="15"/>
      <c r="AY580" s="15"/>
      <c r="AZ580" s="15"/>
      <c r="BA580" s="15"/>
      <c r="BB580" s="15"/>
      <c r="BC580" s="15"/>
      <c r="BD580" s="15"/>
      <c r="BE580" s="15"/>
      <c r="BF580" s="15"/>
      <c r="BG580" s="15"/>
      <c r="BH580" s="15"/>
      <c r="BI580" s="15"/>
      <c r="BJ580" s="15"/>
      <c r="BK580" s="15"/>
      <c r="BL580" s="15"/>
      <c r="BM580" s="15"/>
      <c r="BN580" s="15"/>
      <c r="BO580" s="15"/>
      <c r="BP580" s="15"/>
      <c r="BQ580" s="15"/>
      <c r="BR580" s="15"/>
      <c r="BS580" s="15"/>
      <c r="BT580" s="15"/>
      <c r="BU580" s="15"/>
      <c r="BV580" s="15"/>
      <c r="BW580" s="15"/>
      <c r="BX580" s="15"/>
      <c r="BZ580" s="5"/>
      <c r="CA580" s="5"/>
      <c r="CB580" s="5"/>
      <c r="CC580" s="5"/>
      <c r="CD580" s="5"/>
      <c r="CF580" s="55"/>
      <c r="CG580" s="55"/>
      <c r="CH580" s="55"/>
      <c r="CI580" s="55"/>
      <c r="CJ580" s="55"/>
    </row>
    <row r="581" spans="1:88" x14ac:dyDescent="0.25">
      <c r="A581" s="174" t="str">
        <f t="shared" si="380"/>
        <v>YNFS</v>
      </c>
      <c r="B581" s="174" t="str">
        <f t="shared" si="381"/>
        <v>4FS</v>
      </c>
      <c r="C581" s="29" t="str">
        <f t="shared" si="382"/>
        <v>FS</v>
      </c>
      <c r="D581" s="29" t="str">
        <f t="shared" si="383"/>
        <v>Y</v>
      </c>
      <c r="E581" s="29" t="str">
        <f t="shared" si="379"/>
        <v>N</v>
      </c>
      <c r="F581" s="175" t="s">
        <v>9</v>
      </c>
      <c r="G581" s="175" t="s">
        <v>6</v>
      </c>
      <c r="H581" s="175" t="s">
        <v>8</v>
      </c>
      <c r="I581" s="176">
        <v>4</v>
      </c>
      <c r="J581" s="175" t="s">
        <v>9</v>
      </c>
      <c r="K581" s="175" t="s">
        <v>5</v>
      </c>
      <c r="L581" s="176">
        <v>2441</v>
      </c>
      <c r="M581" s="176">
        <v>1365</v>
      </c>
      <c r="N581" s="176">
        <v>1983</v>
      </c>
      <c r="O581" s="176">
        <v>1917</v>
      </c>
      <c r="P581" s="176">
        <v>2389</v>
      </c>
      <c r="Q581" s="1"/>
      <c r="R581"/>
      <c r="S581"/>
      <c r="T581"/>
      <c r="U581"/>
      <c r="V581"/>
      <c r="W581"/>
      <c r="X581" s="1"/>
      <c r="Y581" s="53"/>
      <c r="Z581" s="52"/>
      <c r="AA581" s="52"/>
      <c r="AB581" s="1"/>
      <c r="AC581" s="7"/>
      <c r="AD581" s="7"/>
      <c r="AE581" s="7"/>
      <c r="AF581" s="7"/>
      <c r="AG581" s="7"/>
      <c r="AI581" s="15"/>
      <c r="AJ581" s="15"/>
      <c r="AK581" s="15"/>
      <c r="AL581" s="15"/>
      <c r="AM581" s="15"/>
      <c r="AN581" s="15"/>
      <c r="AO581" s="15"/>
      <c r="AP581" s="15"/>
      <c r="AQ581" s="15"/>
      <c r="AR581" s="15"/>
      <c r="AS581" s="15"/>
      <c r="AT581" s="15"/>
      <c r="AU581" s="15"/>
      <c r="AV581" s="15"/>
      <c r="AW581" s="15"/>
      <c r="AX581" s="15"/>
      <c r="AY581" s="15"/>
      <c r="AZ581" s="15"/>
      <c r="BA581" s="15"/>
      <c r="BB581" s="15"/>
      <c r="BC581" s="15"/>
      <c r="BD581" s="15"/>
      <c r="BE581" s="15"/>
      <c r="BF581" s="15"/>
      <c r="BG581" s="15"/>
      <c r="BH581" s="15"/>
      <c r="BI581" s="15"/>
      <c r="BJ581" s="15"/>
      <c r="BK581" s="15"/>
      <c r="BL581" s="15"/>
      <c r="BM581" s="15"/>
      <c r="BN581" s="15"/>
      <c r="BO581" s="15"/>
      <c r="BP581" s="15"/>
      <c r="BQ581" s="15"/>
      <c r="BR581" s="15"/>
      <c r="BS581" s="15"/>
      <c r="BT581" s="15"/>
      <c r="BU581" s="15"/>
      <c r="BV581" s="15"/>
      <c r="BW581" s="15"/>
      <c r="BX581" s="15"/>
      <c r="BZ581" s="5"/>
      <c r="CA581" s="5"/>
      <c r="CB581" s="5"/>
      <c r="CC581" s="5"/>
      <c r="CD581" s="5"/>
      <c r="CF581" s="55"/>
      <c r="CG581" s="55"/>
      <c r="CH581" s="55"/>
      <c r="CI581" s="55"/>
      <c r="CJ581" s="55"/>
    </row>
    <row r="582" spans="1:88" x14ac:dyDescent="0.25">
      <c r="A582" s="174" t="str">
        <f t="shared" si="380"/>
        <v>YYFS</v>
      </c>
      <c r="B582" s="174" t="str">
        <f t="shared" si="381"/>
        <v>4FS</v>
      </c>
      <c r="C582" s="29" t="str">
        <f t="shared" si="382"/>
        <v>FS</v>
      </c>
      <c r="D582" s="29" t="str">
        <f t="shared" si="383"/>
        <v>Y</v>
      </c>
      <c r="E582" s="29" t="str">
        <f t="shared" si="379"/>
        <v>Y</v>
      </c>
      <c r="F582" s="175" t="s">
        <v>9</v>
      </c>
      <c r="G582" s="175" t="s">
        <v>6</v>
      </c>
      <c r="H582" s="175" t="s">
        <v>8</v>
      </c>
      <c r="I582" s="176">
        <v>4</v>
      </c>
      <c r="J582" s="175" t="s">
        <v>9</v>
      </c>
      <c r="K582" s="175" t="s">
        <v>9</v>
      </c>
      <c r="L582" s="176">
        <v>821</v>
      </c>
      <c r="M582" s="176">
        <v>541</v>
      </c>
      <c r="N582" s="176">
        <v>737</v>
      </c>
      <c r="O582" s="176">
        <v>709</v>
      </c>
      <c r="P582" s="176">
        <v>808</v>
      </c>
      <c r="Q582" s="1"/>
      <c r="R582"/>
      <c r="S582"/>
      <c r="T582"/>
      <c r="U582"/>
      <c r="V582"/>
      <c r="W582"/>
      <c r="X582" s="1"/>
      <c r="Y582" s="53"/>
      <c r="Z582" s="52"/>
      <c r="AA582" s="52"/>
      <c r="AB582" s="1"/>
      <c r="AC582" s="7"/>
      <c r="AD582" s="7"/>
      <c r="AE582" s="7"/>
      <c r="AF582" s="7"/>
      <c r="AG582" s="7"/>
      <c r="AI582" s="15"/>
      <c r="AJ582" s="15"/>
      <c r="AK582" s="15"/>
      <c r="AL582" s="15"/>
      <c r="AM582" s="15"/>
      <c r="AN582" s="15"/>
      <c r="AO582" s="15"/>
      <c r="AP582" s="15"/>
      <c r="AQ582" s="15"/>
      <c r="AR582" s="15"/>
      <c r="AS582" s="15"/>
      <c r="AT582" s="15"/>
      <c r="AU582" s="15"/>
      <c r="AV582" s="15"/>
      <c r="AW582" s="15"/>
      <c r="AX582" s="15"/>
      <c r="AY582" s="15"/>
      <c r="AZ582" s="15"/>
      <c r="BA582" s="15"/>
      <c r="BB582" s="15"/>
      <c r="BC582" s="15"/>
      <c r="BD582" s="15"/>
      <c r="BE582" s="15"/>
      <c r="BF582" s="15"/>
      <c r="BG582" s="15"/>
      <c r="BH582" s="15"/>
      <c r="BI582" s="15"/>
      <c r="BJ582" s="15"/>
      <c r="BK582" s="15"/>
      <c r="BL582" s="15"/>
      <c r="BM582" s="15"/>
      <c r="BN582" s="15"/>
      <c r="BO582" s="15"/>
      <c r="BP582" s="15"/>
      <c r="BQ582" s="15"/>
      <c r="BR582" s="15"/>
      <c r="BS582" s="15"/>
      <c r="BT582" s="15"/>
      <c r="BU582" s="15"/>
      <c r="BV582" s="15"/>
      <c r="BW582" s="15"/>
      <c r="BX582" s="15"/>
      <c r="BZ582" s="5"/>
      <c r="CA582" s="5"/>
      <c r="CB582" s="5"/>
      <c r="CC582" s="5"/>
      <c r="CD582" s="5"/>
      <c r="CF582" s="55"/>
      <c r="CG582" s="55"/>
      <c r="CH582" s="55"/>
      <c r="CI582" s="55"/>
      <c r="CJ582" s="55"/>
    </row>
    <row r="583" spans="1:88" x14ac:dyDescent="0.25">
      <c r="A583" s="174" t="str">
        <f t="shared" si="380"/>
        <v>NNNN</v>
      </c>
      <c r="B583" s="174" t="str">
        <f t="shared" si="381"/>
        <v>5FS</v>
      </c>
      <c r="C583" s="29" t="str">
        <f t="shared" si="382"/>
        <v>FS</v>
      </c>
      <c r="D583" s="29" t="str">
        <f t="shared" si="383"/>
        <v>N</v>
      </c>
      <c r="E583" s="29" t="str">
        <f t="shared" si="379"/>
        <v>N</v>
      </c>
      <c r="F583" s="175" t="s">
        <v>9</v>
      </c>
      <c r="G583" s="175" t="s">
        <v>6</v>
      </c>
      <c r="H583" s="175" t="s">
        <v>8</v>
      </c>
      <c r="I583" s="176">
        <v>5</v>
      </c>
      <c r="J583" s="175" t="s">
        <v>5</v>
      </c>
      <c r="K583" s="175" t="s">
        <v>5</v>
      </c>
      <c r="L583" s="176">
        <v>9767</v>
      </c>
      <c r="M583" s="176">
        <v>5092</v>
      </c>
      <c r="N583" s="176">
        <v>7593</v>
      </c>
      <c r="O583" s="176">
        <v>7310</v>
      </c>
      <c r="P583" s="176">
        <v>9544</v>
      </c>
      <c r="Q583" s="1"/>
      <c r="R583"/>
      <c r="S583"/>
      <c r="T583"/>
      <c r="U583"/>
      <c r="V583"/>
      <c r="W583"/>
      <c r="X583" s="1"/>
      <c r="Y583" s="53"/>
      <c r="Z583" s="52"/>
      <c r="AA583" s="52"/>
      <c r="AB583" s="1"/>
      <c r="AC583" s="7"/>
      <c r="AD583" s="7"/>
      <c r="AE583" s="7"/>
      <c r="AF583" s="7"/>
      <c r="AG583" s="7"/>
      <c r="AI583" s="15"/>
      <c r="AJ583" s="15"/>
      <c r="AK583" s="15"/>
      <c r="AL583" s="15"/>
      <c r="AM583" s="15"/>
      <c r="AN583" s="15"/>
      <c r="AO583" s="15"/>
      <c r="AP583" s="15"/>
      <c r="AQ583" s="15"/>
      <c r="AR583" s="15"/>
      <c r="AS583" s="15"/>
      <c r="AT583" s="15"/>
      <c r="AU583" s="15"/>
      <c r="AV583" s="15"/>
      <c r="AW583" s="15"/>
      <c r="AX583" s="15"/>
      <c r="AY583" s="15"/>
      <c r="AZ583" s="15"/>
      <c r="BA583" s="15"/>
      <c r="BB583" s="15"/>
      <c r="BC583" s="15"/>
      <c r="BD583" s="15"/>
      <c r="BE583" s="15"/>
      <c r="BF583" s="15"/>
      <c r="BG583" s="15"/>
      <c r="BH583" s="15"/>
      <c r="BI583" s="15"/>
      <c r="BJ583" s="15"/>
      <c r="BK583" s="15"/>
      <c r="BL583" s="15"/>
      <c r="BM583" s="15"/>
      <c r="BN583" s="15"/>
      <c r="BO583" s="15"/>
      <c r="BP583" s="15"/>
      <c r="BQ583" s="15"/>
      <c r="BR583" s="15"/>
      <c r="BS583" s="15"/>
      <c r="BT583" s="15"/>
      <c r="BU583" s="15"/>
      <c r="BV583" s="15"/>
      <c r="BW583" s="15"/>
      <c r="BX583" s="15"/>
      <c r="BZ583" s="5"/>
      <c r="CA583" s="5"/>
      <c r="CB583" s="5"/>
      <c r="CC583" s="5"/>
      <c r="CD583" s="5"/>
      <c r="CF583" s="55"/>
      <c r="CG583" s="55"/>
      <c r="CH583" s="55"/>
      <c r="CI583" s="55"/>
      <c r="CJ583" s="55"/>
    </row>
    <row r="584" spans="1:88" x14ac:dyDescent="0.25">
      <c r="A584" s="174" t="str">
        <f t="shared" si="380"/>
        <v>NNNN</v>
      </c>
      <c r="B584" s="174" t="str">
        <f t="shared" si="381"/>
        <v>5FS</v>
      </c>
      <c r="C584" s="29" t="str">
        <f t="shared" si="382"/>
        <v>FS</v>
      </c>
      <c r="D584" s="29" t="str">
        <f t="shared" si="383"/>
        <v>N</v>
      </c>
      <c r="E584" s="29" t="str">
        <f t="shared" ref="E584:E647" si="384">IF(AND(D584="Y",K584="Y"),"Y","N")</f>
        <v>N</v>
      </c>
      <c r="F584" s="175" t="s">
        <v>9</v>
      </c>
      <c r="G584" s="175" t="s">
        <v>6</v>
      </c>
      <c r="H584" s="175" t="s">
        <v>8</v>
      </c>
      <c r="I584" s="176">
        <v>5</v>
      </c>
      <c r="J584" s="175" t="s">
        <v>5</v>
      </c>
      <c r="K584" s="175" t="s">
        <v>9</v>
      </c>
      <c r="L584" s="176">
        <v>1335</v>
      </c>
      <c r="M584" s="176">
        <v>847</v>
      </c>
      <c r="N584" s="176">
        <v>1164</v>
      </c>
      <c r="O584" s="176">
        <v>1117</v>
      </c>
      <c r="P584" s="176">
        <v>1328</v>
      </c>
      <c r="Q584" s="1"/>
      <c r="R584"/>
      <c r="S584"/>
      <c r="T584"/>
      <c r="U584"/>
      <c r="V584"/>
      <c r="W584"/>
      <c r="X584" s="1"/>
      <c r="Y584" s="53"/>
      <c r="Z584" s="52"/>
      <c r="AA584" s="52"/>
      <c r="AB584" s="1"/>
      <c r="AC584" s="7"/>
      <c r="AD584" s="7"/>
      <c r="AE584" s="7"/>
      <c r="AF584" s="7"/>
      <c r="AG584" s="7"/>
      <c r="AI584" s="15"/>
      <c r="AJ584" s="15"/>
      <c r="AK584" s="15"/>
      <c r="AL584" s="15"/>
      <c r="AM584" s="15"/>
      <c r="AN584" s="15"/>
      <c r="AO584" s="15"/>
      <c r="AP584" s="15"/>
      <c r="AQ584" s="15"/>
      <c r="AR584" s="15"/>
      <c r="AS584" s="15"/>
      <c r="AT584" s="15"/>
      <c r="AU584" s="15"/>
      <c r="AV584" s="15"/>
      <c r="AW584" s="15"/>
      <c r="AX584" s="15"/>
      <c r="AY584" s="15"/>
      <c r="AZ584" s="15"/>
      <c r="BA584" s="15"/>
      <c r="BB584" s="15"/>
      <c r="BC584" s="15"/>
      <c r="BD584" s="15"/>
      <c r="BE584" s="15"/>
      <c r="BF584" s="15"/>
      <c r="BG584" s="15"/>
      <c r="BH584" s="15"/>
      <c r="BI584" s="15"/>
      <c r="BJ584" s="15"/>
      <c r="BK584" s="15"/>
      <c r="BL584" s="15"/>
      <c r="BM584" s="15"/>
      <c r="BN584" s="15"/>
      <c r="BO584" s="15"/>
      <c r="BP584" s="15"/>
      <c r="BQ584" s="15"/>
      <c r="BR584" s="15"/>
      <c r="BS584" s="15"/>
      <c r="BT584" s="15"/>
      <c r="BU584" s="15"/>
      <c r="BV584" s="15"/>
      <c r="BW584" s="15"/>
      <c r="BX584" s="15"/>
      <c r="BZ584" s="5"/>
      <c r="CA584" s="5"/>
      <c r="CB584" s="5"/>
      <c r="CC584" s="5"/>
      <c r="CD584" s="5"/>
      <c r="CF584" s="55"/>
      <c r="CG584" s="55"/>
      <c r="CH584" s="55"/>
      <c r="CI584" s="55"/>
      <c r="CJ584" s="55"/>
    </row>
    <row r="585" spans="1:88" x14ac:dyDescent="0.25">
      <c r="A585" s="174" t="str">
        <f t="shared" ref="A585:A648" si="385">IF(CONCATENATE(D585,E585)="NN","NNNN",CONCATENATE(D585,E585,C585))</f>
        <v>YNFS</v>
      </c>
      <c r="B585" s="174" t="str">
        <f t="shared" ref="B585:B648" si="386">IF(C585="NN","NNNN",CONCATENATE(IF(I585&gt;82,"83",I585),C585))</f>
        <v>5FS</v>
      </c>
      <c r="C585" s="29" t="str">
        <f t="shared" ref="C585:C648" si="387">IF(F585="Y",CONCATENATE(G585,H585),"NN")</f>
        <v>FS</v>
      </c>
      <c r="D585" s="29" t="str">
        <f t="shared" ref="D585:D648" si="388">IF(AND(F585="Y",J585="Y",I585&lt;9),J585,"N")</f>
        <v>Y</v>
      </c>
      <c r="E585" s="29" t="str">
        <f t="shared" si="384"/>
        <v>N</v>
      </c>
      <c r="F585" s="175" t="s">
        <v>9</v>
      </c>
      <c r="G585" s="175" t="s">
        <v>6</v>
      </c>
      <c r="H585" s="175" t="s">
        <v>8</v>
      </c>
      <c r="I585" s="176">
        <v>5</v>
      </c>
      <c r="J585" s="175" t="s">
        <v>9</v>
      </c>
      <c r="K585" s="175" t="s">
        <v>5</v>
      </c>
      <c r="L585" s="176">
        <v>2420</v>
      </c>
      <c r="M585" s="176">
        <v>1400</v>
      </c>
      <c r="N585" s="176">
        <v>2051</v>
      </c>
      <c r="O585" s="176">
        <v>1986</v>
      </c>
      <c r="P585" s="176">
        <v>2380</v>
      </c>
      <c r="Q585" s="1"/>
      <c r="R585"/>
      <c r="S585"/>
      <c r="T585"/>
      <c r="U585"/>
      <c r="V585"/>
      <c r="W585"/>
      <c r="X585" s="1"/>
      <c r="Y585" s="53"/>
      <c r="Z585" s="52"/>
      <c r="AA585" s="52"/>
      <c r="AB585" s="1"/>
      <c r="AC585" s="7"/>
      <c r="AD585" s="7"/>
      <c r="AE585" s="7"/>
      <c r="AF585" s="7"/>
      <c r="AG585" s="7"/>
      <c r="AI585" s="15"/>
      <c r="AJ585" s="15"/>
      <c r="AK585" s="15"/>
      <c r="AL585" s="15"/>
      <c r="AM585" s="15"/>
      <c r="AN585" s="15"/>
      <c r="AO585" s="15"/>
      <c r="AP585" s="15"/>
      <c r="AQ585" s="15"/>
      <c r="AR585" s="15"/>
      <c r="AS585" s="15"/>
      <c r="AT585" s="15"/>
      <c r="AU585" s="15"/>
      <c r="AV585" s="15"/>
      <c r="AW585" s="15"/>
      <c r="AX585" s="15"/>
      <c r="AY585" s="15"/>
      <c r="AZ585" s="15"/>
      <c r="BA585" s="15"/>
      <c r="BB585" s="15"/>
      <c r="BC585" s="15"/>
      <c r="BD585" s="15"/>
      <c r="BE585" s="15"/>
      <c r="BF585" s="15"/>
      <c r="BG585" s="15"/>
      <c r="BH585" s="15"/>
      <c r="BI585" s="15"/>
      <c r="BJ585" s="15"/>
      <c r="BK585" s="15"/>
      <c r="BL585" s="15"/>
      <c r="BM585" s="15"/>
      <c r="BN585" s="15"/>
      <c r="BO585" s="15"/>
      <c r="BP585" s="15"/>
      <c r="BQ585" s="15"/>
      <c r="BR585" s="15"/>
      <c r="BS585" s="15"/>
      <c r="BT585" s="15"/>
      <c r="BU585" s="15"/>
      <c r="BV585" s="15"/>
      <c r="BW585" s="15"/>
      <c r="BX585" s="15"/>
      <c r="BZ585" s="5"/>
      <c r="CA585" s="5"/>
      <c r="CB585" s="5"/>
      <c r="CC585" s="5"/>
      <c r="CD585" s="5"/>
      <c r="CF585" s="55"/>
      <c r="CG585" s="55"/>
      <c r="CH585" s="55"/>
      <c r="CI585" s="55"/>
      <c r="CJ585" s="55"/>
    </row>
    <row r="586" spans="1:88" x14ac:dyDescent="0.25">
      <c r="A586" s="174" t="str">
        <f t="shared" si="385"/>
        <v>YYFS</v>
      </c>
      <c r="B586" s="174" t="str">
        <f t="shared" si="386"/>
        <v>5FS</v>
      </c>
      <c r="C586" s="29" t="str">
        <f t="shared" si="387"/>
        <v>FS</v>
      </c>
      <c r="D586" s="29" t="str">
        <f t="shared" si="388"/>
        <v>Y</v>
      </c>
      <c r="E586" s="29" t="str">
        <f t="shared" si="384"/>
        <v>Y</v>
      </c>
      <c r="F586" s="175" t="s">
        <v>9</v>
      </c>
      <c r="G586" s="175" t="s">
        <v>6</v>
      </c>
      <c r="H586" s="175" t="s">
        <v>8</v>
      </c>
      <c r="I586" s="176">
        <v>5</v>
      </c>
      <c r="J586" s="175" t="s">
        <v>9</v>
      </c>
      <c r="K586" s="175" t="s">
        <v>9</v>
      </c>
      <c r="L586" s="176">
        <v>734</v>
      </c>
      <c r="M586" s="176">
        <v>480</v>
      </c>
      <c r="N586" s="176">
        <v>658</v>
      </c>
      <c r="O586" s="176">
        <v>631</v>
      </c>
      <c r="P586" s="176">
        <v>731</v>
      </c>
      <c r="Q586" s="1"/>
      <c r="R586"/>
      <c r="S586"/>
      <c r="T586"/>
      <c r="U586"/>
      <c r="V586"/>
      <c r="W586"/>
      <c r="X586" s="1"/>
      <c r="Y586" s="53"/>
      <c r="Z586" s="52"/>
      <c r="AA586" s="52"/>
      <c r="AB586" s="1"/>
      <c r="AC586" s="7"/>
      <c r="AD586" s="7"/>
      <c r="AE586" s="7"/>
      <c r="AF586" s="7"/>
      <c r="AG586" s="7"/>
      <c r="AI586" s="15"/>
      <c r="AJ586" s="15"/>
      <c r="AK586" s="15"/>
      <c r="AL586" s="15"/>
      <c r="AM586" s="15"/>
      <c r="AN586" s="15"/>
      <c r="AO586" s="15"/>
      <c r="AP586" s="15"/>
      <c r="AQ586" s="15"/>
      <c r="AR586" s="15"/>
      <c r="AS586" s="15"/>
      <c r="AT586" s="15"/>
      <c r="AU586" s="15"/>
      <c r="AV586" s="15"/>
      <c r="AW586" s="15"/>
      <c r="AX586" s="15"/>
      <c r="AY586" s="15"/>
      <c r="AZ586" s="15"/>
      <c r="BA586" s="15"/>
      <c r="BB586" s="15"/>
      <c r="BC586" s="15"/>
      <c r="BD586" s="15"/>
      <c r="BE586" s="15"/>
      <c r="BF586" s="15"/>
      <c r="BG586" s="15"/>
      <c r="BH586" s="15"/>
      <c r="BI586" s="15"/>
      <c r="BJ586" s="15"/>
      <c r="BK586" s="15"/>
      <c r="BL586" s="15"/>
      <c r="BM586" s="15"/>
      <c r="BN586" s="15"/>
      <c r="BO586" s="15"/>
      <c r="BP586" s="15"/>
      <c r="BQ586" s="15"/>
      <c r="BR586" s="15"/>
      <c r="BS586" s="15"/>
      <c r="BT586" s="15"/>
      <c r="BU586" s="15"/>
      <c r="BV586" s="15"/>
      <c r="BW586" s="15"/>
      <c r="BX586" s="15"/>
      <c r="BZ586" s="5"/>
      <c r="CA586" s="5"/>
      <c r="CB586" s="5"/>
      <c r="CC586" s="5"/>
      <c r="CD586" s="5"/>
      <c r="CF586" s="55"/>
      <c r="CG586" s="55"/>
      <c r="CH586" s="55"/>
      <c r="CI586" s="55"/>
      <c r="CJ586" s="55"/>
    </row>
    <row r="587" spans="1:88" x14ac:dyDescent="0.25">
      <c r="A587" s="174" t="str">
        <f t="shared" si="385"/>
        <v>NNNN</v>
      </c>
      <c r="B587" s="174" t="str">
        <f t="shared" si="386"/>
        <v>6FS</v>
      </c>
      <c r="C587" s="29" t="str">
        <f t="shared" si="387"/>
        <v>FS</v>
      </c>
      <c r="D587" s="29" t="str">
        <f t="shared" si="388"/>
        <v>N</v>
      </c>
      <c r="E587" s="29" t="str">
        <f t="shared" si="384"/>
        <v>N</v>
      </c>
      <c r="F587" s="175" t="s">
        <v>9</v>
      </c>
      <c r="G587" s="175" t="s">
        <v>6</v>
      </c>
      <c r="H587" s="175" t="s">
        <v>8</v>
      </c>
      <c r="I587" s="176">
        <v>6</v>
      </c>
      <c r="J587" s="175" t="s">
        <v>5</v>
      </c>
      <c r="K587" s="175" t="s">
        <v>5</v>
      </c>
      <c r="L587" s="176">
        <v>11763</v>
      </c>
      <c r="M587" s="176">
        <v>6276</v>
      </c>
      <c r="N587" s="176">
        <v>9535</v>
      </c>
      <c r="O587" s="176">
        <v>9207</v>
      </c>
      <c r="P587" s="176">
        <v>11507</v>
      </c>
      <c r="Q587" s="1"/>
      <c r="R587"/>
      <c r="S587"/>
      <c r="T587"/>
      <c r="U587"/>
      <c r="V587"/>
      <c r="W587"/>
      <c r="X587" s="1"/>
      <c r="Y587" s="53"/>
      <c r="Z587" s="52"/>
      <c r="AA587" s="52"/>
      <c r="AB587" s="1"/>
      <c r="AC587" s="7"/>
      <c r="AD587" s="7"/>
      <c r="AE587" s="7"/>
      <c r="AF587" s="7"/>
      <c r="AG587" s="7"/>
      <c r="AI587" s="15"/>
      <c r="AJ587" s="15"/>
      <c r="AK587" s="15"/>
      <c r="AL587" s="15"/>
      <c r="AM587" s="15"/>
      <c r="AN587" s="15"/>
      <c r="AO587" s="15"/>
      <c r="AP587" s="15"/>
      <c r="AQ587" s="15"/>
      <c r="AR587" s="15"/>
      <c r="AS587" s="15"/>
      <c r="AT587" s="15"/>
      <c r="AU587" s="15"/>
      <c r="AV587" s="15"/>
      <c r="AW587" s="15"/>
      <c r="AX587" s="15"/>
      <c r="AY587" s="15"/>
      <c r="AZ587" s="15"/>
      <c r="BA587" s="15"/>
      <c r="BB587" s="15"/>
      <c r="BC587" s="15"/>
      <c r="BD587" s="15"/>
      <c r="BE587" s="15"/>
      <c r="BF587" s="15"/>
      <c r="BG587" s="15"/>
      <c r="BH587" s="15"/>
      <c r="BI587" s="15"/>
      <c r="BJ587" s="15"/>
      <c r="BK587" s="15"/>
      <c r="BL587" s="15"/>
      <c r="BM587" s="15"/>
      <c r="BN587" s="15"/>
      <c r="BO587" s="15"/>
      <c r="BP587" s="15"/>
      <c r="BQ587" s="15"/>
      <c r="BR587" s="15"/>
      <c r="BS587" s="15"/>
      <c r="BT587" s="15"/>
      <c r="BU587" s="15"/>
      <c r="BV587" s="15"/>
      <c r="BW587" s="15"/>
      <c r="BX587" s="15"/>
      <c r="BZ587" s="5"/>
      <c r="CA587" s="5"/>
      <c r="CB587" s="5"/>
      <c r="CC587" s="5"/>
      <c r="CD587" s="5"/>
      <c r="CF587" s="55"/>
      <c r="CG587" s="55"/>
      <c r="CH587" s="55"/>
      <c r="CI587" s="55"/>
      <c r="CJ587" s="55"/>
    </row>
    <row r="588" spans="1:88" x14ac:dyDescent="0.25">
      <c r="A588" s="174" t="str">
        <f t="shared" si="385"/>
        <v>NNNN</v>
      </c>
      <c r="B588" s="174" t="str">
        <f t="shared" si="386"/>
        <v>6FS</v>
      </c>
      <c r="C588" s="29" t="str">
        <f t="shared" si="387"/>
        <v>FS</v>
      </c>
      <c r="D588" s="29" t="str">
        <f t="shared" si="388"/>
        <v>N</v>
      </c>
      <c r="E588" s="29" t="str">
        <f t="shared" si="384"/>
        <v>N</v>
      </c>
      <c r="F588" s="175" t="s">
        <v>9</v>
      </c>
      <c r="G588" s="175" t="s">
        <v>6</v>
      </c>
      <c r="H588" s="175" t="s">
        <v>8</v>
      </c>
      <c r="I588" s="176">
        <v>6</v>
      </c>
      <c r="J588" s="175" t="s">
        <v>5</v>
      </c>
      <c r="K588" s="175" t="s">
        <v>9</v>
      </c>
      <c r="L588" s="176">
        <v>1517</v>
      </c>
      <c r="M588" s="176">
        <v>1006</v>
      </c>
      <c r="N588" s="176">
        <v>1350</v>
      </c>
      <c r="O588" s="176">
        <v>1293</v>
      </c>
      <c r="P588" s="176">
        <v>1499</v>
      </c>
      <c r="Q588" s="1"/>
      <c r="R588"/>
      <c r="S588"/>
      <c r="T588"/>
      <c r="U588"/>
      <c r="V588"/>
      <c r="W588"/>
      <c r="X588" s="1"/>
      <c r="Y588" s="53"/>
      <c r="Z588" s="52"/>
      <c r="AA588" s="52"/>
      <c r="AB588" s="1"/>
      <c r="AC588" s="7"/>
      <c r="AD588" s="7"/>
      <c r="AE588" s="7"/>
      <c r="AF588" s="7"/>
      <c r="AG588" s="7"/>
      <c r="AI588" s="15"/>
      <c r="AJ588" s="15"/>
      <c r="AK588" s="15"/>
      <c r="AL588" s="15"/>
      <c r="AM588" s="15"/>
      <c r="AN588" s="15"/>
      <c r="AO588" s="15"/>
      <c r="AP588" s="15"/>
      <c r="AQ588" s="15"/>
      <c r="AR588" s="15"/>
      <c r="AS588" s="15"/>
      <c r="AT588" s="15"/>
      <c r="AU588" s="15"/>
      <c r="AV588" s="15"/>
      <c r="AW588" s="15"/>
      <c r="AX588" s="15"/>
      <c r="AY588" s="15"/>
      <c r="AZ588" s="15"/>
      <c r="BA588" s="15"/>
      <c r="BB588" s="15"/>
      <c r="BC588" s="15"/>
      <c r="BD588" s="15"/>
      <c r="BE588" s="15"/>
      <c r="BF588" s="15"/>
      <c r="BG588" s="15"/>
      <c r="BH588" s="15"/>
      <c r="BI588" s="15"/>
      <c r="BJ588" s="15"/>
      <c r="BK588" s="15"/>
      <c r="BL588" s="15"/>
      <c r="BM588" s="15"/>
      <c r="BN588" s="15"/>
      <c r="BO588" s="15"/>
      <c r="BP588" s="15"/>
      <c r="BQ588" s="15"/>
      <c r="BR588" s="15"/>
      <c r="BS588" s="15"/>
      <c r="BT588" s="15"/>
      <c r="BU588" s="15"/>
      <c r="BV588" s="15"/>
      <c r="BW588" s="15"/>
      <c r="BX588" s="15"/>
      <c r="BZ588" s="5"/>
      <c r="CA588" s="5"/>
      <c r="CB588" s="5"/>
      <c r="CC588" s="5"/>
      <c r="CD588" s="5"/>
      <c r="CF588" s="55"/>
      <c r="CG588" s="55"/>
      <c r="CH588" s="55"/>
      <c r="CI588" s="55"/>
      <c r="CJ588" s="55"/>
    </row>
    <row r="589" spans="1:88" x14ac:dyDescent="0.25">
      <c r="A589" s="174" t="str">
        <f t="shared" si="385"/>
        <v>YNFS</v>
      </c>
      <c r="B589" s="174" t="str">
        <f t="shared" si="386"/>
        <v>6FS</v>
      </c>
      <c r="C589" s="29" t="str">
        <f t="shared" si="387"/>
        <v>FS</v>
      </c>
      <c r="D589" s="29" t="str">
        <f t="shared" si="388"/>
        <v>Y</v>
      </c>
      <c r="E589" s="29" t="str">
        <f t="shared" si="384"/>
        <v>N</v>
      </c>
      <c r="F589" s="175" t="s">
        <v>9</v>
      </c>
      <c r="G589" s="175" t="s">
        <v>6</v>
      </c>
      <c r="H589" s="175" t="s">
        <v>8</v>
      </c>
      <c r="I589" s="176">
        <v>6</v>
      </c>
      <c r="J589" s="175" t="s">
        <v>9</v>
      </c>
      <c r="K589" s="175" t="s">
        <v>5</v>
      </c>
      <c r="L589" s="176">
        <v>2124</v>
      </c>
      <c r="M589" s="176">
        <v>1255</v>
      </c>
      <c r="N589" s="176">
        <v>1871</v>
      </c>
      <c r="O589" s="176">
        <v>1799</v>
      </c>
      <c r="P589" s="176">
        <v>2095</v>
      </c>
      <c r="Q589" s="1"/>
      <c r="R589"/>
      <c r="S589"/>
      <c r="T589"/>
      <c r="U589"/>
      <c r="V589"/>
      <c r="W589"/>
      <c r="X589" s="1"/>
      <c r="Y589" s="53"/>
      <c r="Z589" s="52"/>
      <c r="AA589" s="52"/>
      <c r="AB589" s="1"/>
      <c r="AC589" s="7"/>
      <c r="AD589" s="7"/>
      <c r="AE589" s="7"/>
      <c r="AF589" s="7"/>
      <c r="AG589" s="7"/>
      <c r="AI589" s="15"/>
      <c r="AJ589" s="15"/>
      <c r="AK589" s="15"/>
      <c r="AL589" s="15"/>
      <c r="AM589" s="15"/>
      <c r="AN589" s="15"/>
      <c r="AO589" s="15"/>
      <c r="AP589" s="15"/>
      <c r="AQ589" s="15"/>
      <c r="AR589" s="15"/>
      <c r="AS589" s="15"/>
      <c r="AT589" s="15"/>
      <c r="AU589" s="15"/>
      <c r="AV589" s="15"/>
      <c r="AW589" s="15"/>
      <c r="AX589" s="15"/>
      <c r="AY589" s="15"/>
      <c r="AZ589" s="15"/>
      <c r="BA589" s="15"/>
      <c r="BB589" s="15"/>
      <c r="BC589" s="15"/>
      <c r="BD589" s="15"/>
      <c r="BE589" s="15"/>
      <c r="BF589" s="15"/>
      <c r="BG589" s="15"/>
      <c r="BH589" s="15"/>
      <c r="BI589" s="15"/>
      <c r="BJ589" s="15"/>
      <c r="BK589" s="15"/>
      <c r="BL589" s="15"/>
      <c r="BM589" s="15"/>
      <c r="BN589" s="15"/>
      <c r="BO589" s="15"/>
      <c r="BP589" s="15"/>
      <c r="BQ589" s="15"/>
      <c r="BR589" s="15"/>
      <c r="BS589" s="15"/>
      <c r="BT589" s="15"/>
      <c r="BU589" s="15"/>
      <c r="BV589" s="15"/>
      <c r="BW589" s="15"/>
      <c r="BX589" s="15"/>
      <c r="BZ589" s="5"/>
      <c r="CA589" s="5"/>
      <c r="CB589" s="5"/>
      <c r="CC589" s="5"/>
      <c r="CD589" s="5"/>
      <c r="CF589" s="55"/>
      <c r="CG589" s="55"/>
      <c r="CH589" s="55"/>
      <c r="CI589" s="55"/>
      <c r="CJ589" s="55"/>
    </row>
    <row r="590" spans="1:88" x14ac:dyDescent="0.25">
      <c r="A590" s="174" t="str">
        <f t="shared" si="385"/>
        <v>YYFS</v>
      </c>
      <c r="B590" s="174" t="str">
        <f t="shared" si="386"/>
        <v>6FS</v>
      </c>
      <c r="C590" s="29" t="str">
        <f t="shared" si="387"/>
        <v>FS</v>
      </c>
      <c r="D590" s="29" t="str">
        <f t="shared" si="388"/>
        <v>Y</v>
      </c>
      <c r="E590" s="29" t="str">
        <f t="shared" si="384"/>
        <v>Y</v>
      </c>
      <c r="F590" s="175" t="s">
        <v>9</v>
      </c>
      <c r="G590" s="175" t="s">
        <v>6</v>
      </c>
      <c r="H590" s="175" t="s">
        <v>8</v>
      </c>
      <c r="I590" s="176">
        <v>6</v>
      </c>
      <c r="J590" s="175" t="s">
        <v>9</v>
      </c>
      <c r="K590" s="175" t="s">
        <v>9</v>
      </c>
      <c r="L590" s="176">
        <v>594</v>
      </c>
      <c r="M590" s="176">
        <v>404</v>
      </c>
      <c r="N590" s="176">
        <v>549</v>
      </c>
      <c r="O590" s="176">
        <v>528</v>
      </c>
      <c r="P590" s="176">
        <v>586</v>
      </c>
      <c r="Q590" s="1"/>
      <c r="R590"/>
      <c r="S590"/>
      <c r="T590"/>
      <c r="U590"/>
      <c r="V590"/>
      <c r="W590"/>
      <c r="X590" s="1"/>
      <c r="Y590" s="53"/>
      <c r="Z590" s="52"/>
      <c r="AA590" s="52"/>
      <c r="AB590" s="1"/>
      <c r="AC590" s="7"/>
      <c r="AD590" s="7"/>
      <c r="AE590" s="7"/>
      <c r="AF590" s="7"/>
      <c r="AG590" s="7"/>
      <c r="AI590" s="15"/>
      <c r="AJ590" s="15"/>
      <c r="AK590" s="15"/>
      <c r="AL590" s="15"/>
      <c r="AM590" s="15"/>
      <c r="AN590" s="15"/>
      <c r="AO590" s="15"/>
      <c r="AP590" s="15"/>
      <c r="AQ590" s="15"/>
      <c r="AR590" s="15"/>
      <c r="AS590" s="15"/>
      <c r="AT590" s="15"/>
      <c r="AU590" s="15"/>
      <c r="AV590" s="15"/>
      <c r="AW590" s="15"/>
      <c r="AX590" s="15"/>
      <c r="AY590" s="15"/>
      <c r="AZ590" s="15"/>
      <c r="BA590" s="15"/>
      <c r="BB590" s="15"/>
      <c r="BC590" s="15"/>
      <c r="BD590" s="15"/>
      <c r="BE590" s="15"/>
      <c r="BF590" s="15"/>
      <c r="BG590" s="15"/>
      <c r="BH590" s="15"/>
      <c r="BI590" s="15"/>
      <c r="BJ590" s="15"/>
      <c r="BK590" s="15"/>
      <c r="BL590" s="15"/>
      <c r="BM590" s="15"/>
      <c r="BN590" s="15"/>
      <c r="BO590" s="15"/>
      <c r="BP590" s="15"/>
      <c r="BQ590" s="15"/>
      <c r="BR590" s="15"/>
      <c r="BS590" s="15"/>
      <c r="BT590" s="15"/>
      <c r="BU590" s="15"/>
      <c r="BV590" s="15"/>
      <c r="BW590" s="15"/>
      <c r="BX590" s="15"/>
      <c r="BZ590" s="5"/>
      <c r="CA590" s="5"/>
      <c r="CB590" s="5"/>
      <c r="CC590" s="5"/>
      <c r="CD590" s="5"/>
      <c r="CF590" s="55"/>
      <c r="CG590" s="55"/>
      <c r="CH590" s="55"/>
      <c r="CI590" s="55"/>
      <c r="CJ590" s="55"/>
    </row>
    <row r="591" spans="1:88" x14ac:dyDescent="0.25">
      <c r="A591" s="174" t="str">
        <f t="shared" si="385"/>
        <v>NNNN</v>
      </c>
      <c r="B591" s="174" t="str">
        <f t="shared" si="386"/>
        <v>7FS</v>
      </c>
      <c r="C591" s="29" t="str">
        <f t="shared" si="387"/>
        <v>FS</v>
      </c>
      <c r="D591" s="29" t="str">
        <f t="shared" si="388"/>
        <v>N</v>
      </c>
      <c r="E591" s="29" t="str">
        <f t="shared" si="384"/>
        <v>N</v>
      </c>
      <c r="F591" s="175" t="s">
        <v>9</v>
      </c>
      <c r="G591" s="175" t="s">
        <v>6</v>
      </c>
      <c r="H591" s="175" t="s">
        <v>8</v>
      </c>
      <c r="I591" s="176">
        <v>7</v>
      </c>
      <c r="J591" s="175" t="s">
        <v>5</v>
      </c>
      <c r="K591" s="175" t="s">
        <v>5</v>
      </c>
      <c r="L591" s="176">
        <v>12873</v>
      </c>
      <c r="M591" s="176">
        <v>6894</v>
      </c>
      <c r="N591" s="176">
        <v>10688</v>
      </c>
      <c r="O591" s="176">
        <v>10397</v>
      </c>
      <c r="P591" s="176">
        <v>12637</v>
      </c>
      <c r="Q591" s="1"/>
      <c r="R591"/>
      <c r="S591"/>
      <c r="T591"/>
      <c r="U591"/>
      <c r="V591"/>
      <c r="W591"/>
      <c r="X591" s="1"/>
      <c r="Y591" s="53"/>
      <c r="Z591" s="52"/>
      <c r="AA591" s="52"/>
      <c r="AB591" s="1"/>
      <c r="AC591" s="7"/>
      <c r="AD591" s="7"/>
      <c r="AE591" s="7"/>
      <c r="AF591" s="7"/>
      <c r="AG591" s="7"/>
      <c r="AI591" s="15"/>
      <c r="AJ591" s="15"/>
      <c r="AK591" s="15"/>
      <c r="AL591" s="15"/>
      <c r="AM591" s="15"/>
      <c r="AN591" s="15"/>
      <c r="AO591" s="15"/>
      <c r="AP591" s="15"/>
      <c r="AQ591" s="15"/>
      <c r="AR591" s="15"/>
      <c r="AS591" s="15"/>
      <c r="AT591" s="15"/>
      <c r="AU591" s="15"/>
      <c r="AV591" s="15"/>
      <c r="AW591" s="15"/>
      <c r="AX591" s="15"/>
      <c r="AY591" s="15"/>
      <c r="AZ591" s="15"/>
      <c r="BA591" s="15"/>
      <c r="BB591" s="15"/>
      <c r="BC591" s="15"/>
      <c r="BD591" s="15"/>
      <c r="BE591" s="15"/>
      <c r="BF591" s="15"/>
      <c r="BG591" s="15"/>
      <c r="BH591" s="15"/>
      <c r="BI591" s="15"/>
      <c r="BJ591" s="15"/>
      <c r="BK591" s="15"/>
      <c r="BL591" s="15"/>
      <c r="BM591" s="15"/>
      <c r="BN591" s="15"/>
      <c r="BO591" s="15"/>
      <c r="BP591" s="15"/>
      <c r="BQ591" s="15"/>
      <c r="BR591" s="15"/>
      <c r="BS591" s="15"/>
      <c r="BT591" s="15"/>
      <c r="BU591" s="15"/>
      <c r="BV591" s="15"/>
      <c r="BW591" s="15"/>
      <c r="BX591" s="15"/>
      <c r="BZ591" s="5"/>
      <c r="CA591" s="5"/>
      <c r="CB591" s="5"/>
      <c r="CC591" s="5"/>
      <c r="CD591" s="5"/>
      <c r="CF591" s="55"/>
      <c r="CG591" s="55"/>
      <c r="CH591" s="55"/>
      <c r="CI591" s="55"/>
      <c r="CJ591" s="55"/>
    </row>
    <row r="592" spans="1:88" x14ac:dyDescent="0.25">
      <c r="A592" s="174" t="str">
        <f t="shared" si="385"/>
        <v>NNNN</v>
      </c>
      <c r="B592" s="174" t="str">
        <f t="shared" si="386"/>
        <v>7FS</v>
      </c>
      <c r="C592" s="29" t="str">
        <f t="shared" si="387"/>
        <v>FS</v>
      </c>
      <c r="D592" s="29" t="str">
        <f t="shared" si="388"/>
        <v>N</v>
      </c>
      <c r="E592" s="29" t="str">
        <f t="shared" si="384"/>
        <v>N</v>
      </c>
      <c r="F592" s="175" t="s">
        <v>9</v>
      </c>
      <c r="G592" s="175" t="s">
        <v>6</v>
      </c>
      <c r="H592" s="175" t="s">
        <v>8</v>
      </c>
      <c r="I592" s="176">
        <v>7</v>
      </c>
      <c r="J592" s="175" t="s">
        <v>5</v>
      </c>
      <c r="K592" s="175" t="s">
        <v>9</v>
      </c>
      <c r="L592" s="176">
        <v>1508</v>
      </c>
      <c r="M592" s="176">
        <v>1019</v>
      </c>
      <c r="N592" s="176">
        <v>1366</v>
      </c>
      <c r="O592" s="176">
        <v>1330</v>
      </c>
      <c r="P592" s="176">
        <v>1491</v>
      </c>
      <c r="Q592" s="1"/>
      <c r="R592"/>
      <c r="S592"/>
      <c r="T592"/>
      <c r="U592"/>
      <c r="V592"/>
      <c r="W592"/>
      <c r="X592" s="1"/>
      <c r="Y592" s="53"/>
      <c r="Z592" s="52"/>
      <c r="AA592" s="52"/>
      <c r="AB592" s="1"/>
      <c r="AC592" s="7"/>
      <c r="AD592" s="7"/>
      <c r="AE592" s="7"/>
      <c r="AF592" s="7"/>
      <c r="AG592" s="7"/>
      <c r="AI592" s="15"/>
      <c r="AJ592" s="15"/>
      <c r="AK592" s="15"/>
      <c r="AL592" s="15"/>
      <c r="AM592" s="15"/>
      <c r="AN592" s="15"/>
      <c r="AO592" s="15"/>
      <c r="AP592" s="15"/>
      <c r="AQ592" s="15"/>
      <c r="AR592" s="15"/>
      <c r="AS592" s="15"/>
      <c r="AT592" s="15"/>
      <c r="AU592" s="15"/>
      <c r="AV592" s="15"/>
      <c r="AW592" s="15"/>
      <c r="AX592" s="15"/>
      <c r="AY592" s="15"/>
      <c r="AZ592" s="15"/>
      <c r="BA592" s="15"/>
      <c r="BB592" s="15"/>
      <c r="BC592" s="15"/>
      <c r="BD592" s="15"/>
      <c r="BE592" s="15"/>
      <c r="BF592" s="15"/>
      <c r="BG592" s="15"/>
      <c r="BH592" s="15"/>
      <c r="BI592" s="15"/>
      <c r="BJ592" s="15"/>
      <c r="BK592" s="15"/>
      <c r="BL592" s="15"/>
      <c r="BM592" s="15"/>
      <c r="BN592" s="15"/>
      <c r="BO592" s="15"/>
      <c r="BP592" s="15"/>
      <c r="BQ592" s="15"/>
      <c r="BR592" s="15"/>
      <c r="BS592" s="15"/>
      <c r="BT592" s="15"/>
      <c r="BU592" s="15"/>
      <c r="BV592" s="15"/>
      <c r="BW592" s="15"/>
      <c r="BX592" s="15"/>
      <c r="BZ592" s="5"/>
      <c r="CA592" s="5"/>
      <c r="CB592" s="5"/>
      <c r="CC592" s="5"/>
      <c r="CD592" s="5"/>
      <c r="CF592" s="55"/>
      <c r="CG592" s="55"/>
      <c r="CH592" s="55"/>
      <c r="CI592" s="55"/>
      <c r="CJ592" s="55"/>
    </row>
    <row r="593" spans="1:88" x14ac:dyDescent="0.25">
      <c r="A593" s="174" t="str">
        <f t="shared" si="385"/>
        <v>YNFS</v>
      </c>
      <c r="B593" s="174" t="str">
        <f t="shared" si="386"/>
        <v>7FS</v>
      </c>
      <c r="C593" s="29" t="str">
        <f t="shared" si="387"/>
        <v>FS</v>
      </c>
      <c r="D593" s="29" t="str">
        <f t="shared" si="388"/>
        <v>Y</v>
      </c>
      <c r="E593" s="29" t="str">
        <f t="shared" si="384"/>
        <v>N</v>
      </c>
      <c r="F593" s="175" t="s">
        <v>9</v>
      </c>
      <c r="G593" s="175" t="s">
        <v>6</v>
      </c>
      <c r="H593" s="175" t="s">
        <v>8</v>
      </c>
      <c r="I593" s="176">
        <v>7</v>
      </c>
      <c r="J593" s="175" t="s">
        <v>9</v>
      </c>
      <c r="K593" s="175" t="s">
        <v>5</v>
      </c>
      <c r="L593" s="176">
        <v>1532</v>
      </c>
      <c r="M593" s="176">
        <v>867</v>
      </c>
      <c r="N593" s="176">
        <v>1369</v>
      </c>
      <c r="O593" s="176">
        <v>1327</v>
      </c>
      <c r="P593" s="176">
        <v>1512</v>
      </c>
      <c r="Q593" s="1"/>
      <c r="R593"/>
      <c r="S593"/>
      <c r="T593"/>
      <c r="U593"/>
      <c r="V593"/>
      <c r="W593"/>
      <c r="X593" s="1"/>
      <c r="Y593" s="53"/>
      <c r="Z593" s="52"/>
      <c r="AA593" s="52"/>
      <c r="AB593" s="1"/>
      <c r="AC593" s="7"/>
      <c r="AD593" s="7"/>
      <c r="AE593" s="7"/>
      <c r="AF593" s="7"/>
      <c r="AG593" s="7"/>
      <c r="AI593" s="15"/>
      <c r="AJ593" s="15"/>
      <c r="AK593" s="15"/>
      <c r="AL593" s="15"/>
      <c r="AM593" s="15"/>
      <c r="AN593" s="15"/>
      <c r="AO593" s="15"/>
      <c r="AP593" s="15"/>
      <c r="AQ593" s="15"/>
      <c r="AR593" s="15"/>
      <c r="AS593" s="15"/>
      <c r="AT593" s="15"/>
      <c r="AU593" s="15"/>
      <c r="AV593" s="15"/>
      <c r="AW593" s="15"/>
      <c r="AX593" s="15"/>
      <c r="AY593" s="15"/>
      <c r="AZ593" s="15"/>
      <c r="BA593" s="15"/>
      <c r="BB593" s="15"/>
      <c r="BC593" s="15"/>
      <c r="BD593" s="15"/>
      <c r="BE593" s="15"/>
      <c r="BF593" s="15"/>
      <c r="BG593" s="15"/>
      <c r="BH593" s="15"/>
      <c r="BI593" s="15"/>
      <c r="BJ593" s="15"/>
      <c r="BK593" s="15"/>
      <c r="BL593" s="15"/>
      <c r="BM593" s="15"/>
      <c r="BN593" s="15"/>
      <c r="BO593" s="15"/>
      <c r="BP593" s="15"/>
      <c r="BQ593" s="15"/>
      <c r="BR593" s="15"/>
      <c r="BS593" s="15"/>
      <c r="BT593" s="15"/>
      <c r="BU593" s="15"/>
      <c r="BV593" s="15"/>
      <c r="BW593" s="15"/>
      <c r="BX593" s="15"/>
      <c r="BZ593" s="5"/>
      <c r="CA593" s="5"/>
      <c r="CB593" s="5"/>
      <c r="CC593" s="5"/>
      <c r="CD593" s="5"/>
      <c r="CF593" s="55"/>
      <c r="CG593" s="55"/>
      <c r="CH593" s="55"/>
      <c r="CI593" s="55"/>
      <c r="CJ593" s="55"/>
    </row>
    <row r="594" spans="1:88" x14ac:dyDescent="0.25">
      <c r="A594" s="174" t="str">
        <f t="shared" si="385"/>
        <v>YYFS</v>
      </c>
      <c r="B594" s="174" t="str">
        <f t="shared" si="386"/>
        <v>7FS</v>
      </c>
      <c r="C594" s="29" t="str">
        <f t="shared" si="387"/>
        <v>FS</v>
      </c>
      <c r="D594" s="29" t="str">
        <f t="shared" si="388"/>
        <v>Y</v>
      </c>
      <c r="E594" s="29" t="str">
        <f t="shared" si="384"/>
        <v>Y</v>
      </c>
      <c r="F594" s="175" t="s">
        <v>9</v>
      </c>
      <c r="G594" s="175" t="s">
        <v>6</v>
      </c>
      <c r="H594" s="175" t="s">
        <v>8</v>
      </c>
      <c r="I594" s="176">
        <v>7</v>
      </c>
      <c r="J594" s="175" t="s">
        <v>9</v>
      </c>
      <c r="K594" s="175" t="s">
        <v>9</v>
      </c>
      <c r="L594" s="176">
        <v>241</v>
      </c>
      <c r="M594" s="176">
        <v>164</v>
      </c>
      <c r="N594" s="176">
        <v>227</v>
      </c>
      <c r="O594" s="176">
        <v>220</v>
      </c>
      <c r="P594" s="176">
        <v>241</v>
      </c>
      <c r="Q594" s="1"/>
      <c r="R594"/>
      <c r="S594"/>
      <c r="T594"/>
      <c r="U594"/>
      <c r="V594"/>
      <c r="W594"/>
      <c r="X594" s="1"/>
      <c r="Y594" s="53"/>
      <c r="Z594" s="52"/>
      <c r="AA594" s="52"/>
      <c r="AB594" s="1"/>
      <c r="AC594" s="7"/>
      <c r="AD594" s="7"/>
      <c r="AE594" s="7"/>
      <c r="AF594" s="7"/>
      <c r="AG594" s="7"/>
      <c r="AI594" s="15"/>
      <c r="AJ594" s="15"/>
      <c r="AK594" s="15"/>
      <c r="AL594" s="15"/>
      <c r="AM594" s="15"/>
      <c r="AN594" s="15"/>
      <c r="AO594" s="15"/>
      <c r="AP594" s="15"/>
      <c r="AQ594" s="15"/>
      <c r="AR594" s="15"/>
      <c r="AS594" s="15"/>
      <c r="AT594" s="15"/>
      <c r="AU594" s="15"/>
      <c r="AV594" s="15"/>
      <c r="AW594" s="15"/>
      <c r="AX594" s="15"/>
      <c r="AY594" s="15"/>
      <c r="AZ594" s="15"/>
      <c r="BA594" s="15"/>
      <c r="BB594" s="15"/>
      <c r="BC594" s="15"/>
      <c r="BD594" s="15"/>
      <c r="BE594" s="15"/>
      <c r="BF594" s="15"/>
      <c r="BG594" s="15"/>
      <c r="BH594" s="15"/>
      <c r="BI594" s="15"/>
      <c r="BJ594" s="15"/>
      <c r="BK594" s="15"/>
      <c r="BL594" s="15"/>
      <c r="BM594" s="15"/>
      <c r="BN594" s="15"/>
      <c r="BO594" s="15"/>
      <c r="BP594" s="15"/>
      <c r="BQ594" s="15"/>
      <c r="BR594" s="15"/>
      <c r="BS594" s="15"/>
      <c r="BT594" s="15"/>
      <c r="BU594" s="15"/>
      <c r="BV594" s="15"/>
      <c r="BW594" s="15"/>
      <c r="BX594" s="15"/>
      <c r="BZ594" s="5"/>
      <c r="CA594" s="5"/>
      <c r="CB594" s="5"/>
      <c r="CC594" s="5"/>
      <c r="CD594" s="5"/>
      <c r="CF594" s="55"/>
      <c r="CG594" s="55"/>
      <c r="CH594" s="55"/>
      <c r="CI594" s="55"/>
      <c r="CJ594" s="55"/>
    </row>
    <row r="595" spans="1:88" x14ac:dyDescent="0.25">
      <c r="A595" s="174" t="str">
        <f t="shared" si="385"/>
        <v>NNNN</v>
      </c>
      <c r="B595" s="174" t="str">
        <f t="shared" si="386"/>
        <v>8FS</v>
      </c>
      <c r="C595" s="29" t="str">
        <f t="shared" si="387"/>
        <v>FS</v>
      </c>
      <c r="D595" s="29" t="str">
        <f t="shared" si="388"/>
        <v>N</v>
      </c>
      <c r="E595" s="29" t="str">
        <f t="shared" si="384"/>
        <v>N</v>
      </c>
      <c r="F595" s="175" t="s">
        <v>9</v>
      </c>
      <c r="G595" s="175" t="s">
        <v>6</v>
      </c>
      <c r="H595" s="175" t="s">
        <v>8</v>
      </c>
      <c r="I595" s="176">
        <v>8</v>
      </c>
      <c r="J595" s="175" t="s">
        <v>5</v>
      </c>
      <c r="K595" s="175" t="s">
        <v>5</v>
      </c>
      <c r="L595" s="176">
        <v>14375</v>
      </c>
      <c r="M595" s="176">
        <v>8017</v>
      </c>
      <c r="N595" s="176">
        <v>12292</v>
      </c>
      <c r="O595" s="176">
        <v>11976</v>
      </c>
      <c r="P595" s="176">
        <v>14108</v>
      </c>
      <c r="Q595" s="1"/>
      <c r="R595"/>
      <c r="S595"/>
      <c r="T595"/>
      <c r="U595"/>
      <c r="V595"/>
      <c r="W595"/>
      <c r="X595" s="1"/>
      <c r="Y595" s="53"/>
      <c r="Z595" s="52"/>
      <c r="AA595" s="52"/>
      <c r="AB595" s="1"/>
      <c r="AC595" s="7"/>
      <c r="AD595" s="7"/>
      <c r="AE595" s="7"/>
      <c r="AF595" s="7"/>
      <c r="AG595" s="7"/>
      <c r="AI595" s="15"/>
      <c r="AJ595" s="15"/>
      <c r="AK595" s="15"/>
      <c r="AL595" s="15"/>
      <c r="AM595" s="15"/>
      <c r="AN595" s="15"/>
      <c r="AO595" s="15"/>
      <c r="AP595" s="15"/>
      <c r="AQ595" s="15"/>
      <c r="AR595" s="15"/>
      <c r="AS595" s="15"/>
      <c r="AT595" s="15"/>
      <c r="AU595" s="15"/>
      <c r="AV595" s="15"/>
      <c r="AW595" s="15"/>
      <c r="AX595" s="15"/>
      <c r="AY595" s="15"/>
      <c r="AZ595" s="15"/>
      <c r="BA595" s="15"/>
      <c r="BB595" s="15"/>
      <c r="BC595" s="15"/>
      <c r="BD595" s="15"/>
      <c r="BE595" s="15"/>
      <c r="BF595" s="15"/>
      <c r="BG595" s="15"/>
      <c r="BH595" s="15"/>
      <c r="BI595" s="15"/>
      <c r="BJ595" s="15"/>
      <c r="BK595" s="15"/>
      <c r="BL595" s="15"/>
      <c r="BM595" s="15"/>
      <c r="BN595" s="15"/>
      <c r="BO595" s="15"/>
      <c r="BP595" s="15"/>
      <c r="BQ595" s="15"/>
      <c r="BR595" s="15"/>
      <c r="BS595" s="15"/>
      <c r="BT595" s="15"/>
      <c r="BU595" s="15"/>
      <c r="BV595" s="15"/>
      <c r="BW595" s="15"/>
      <c r="BX595" s="15"/>
      <c r="BZ595" s="5"/>
      <c r="CA595" s="5"/>
      <c r="CB595" s="5"/>
      <c r="CC595" s="5"/>
      <c r="CD595" s="5"/>
      <c r="CF595" s="55"/>
      <c r="CG595" s="55"/>
      <c r="CH595" s="55"/>
      <c r="CI595" s="55"/>
      <c r="CJ595" s="55"/>
    </row>
    <row r="596" spans="1:88" x14ac:dyDescent="0.25">
      <c r="A596" s="174" t="str">
        <f t="shared" si="385"/>
        <v>NNNN</v>
      </c>
      <c r="B596" s="174" t="str">
        <f t="shared" si="386"/>
        <v>8FS</v>
      </c>
      <c r="C596" s="29" t="str">
        <f t="shared" si="387"/>
        <v>FS</v>
      </c>
      <c r="D596" s="29" t="str">
        <f t="shared" si="388"/>
        <v>N</v>
      </c>
      <c r="E596" s="29" t="str">
        <f t="shared" si="384"/>
        <v>N</v>
      </c>
      <c r="F596" s="175" t="s">
        <v>9</v>
      </c>
      <c r="G596" s="175" t="s">
        <v>6</v>
      </c>
      <c r="H596" s="175" t="s">
        <v>8</v>
      </c>
      <c r="I596" s="176">
        <v>8</v>
      </c>
      <c r="J596" s="175" t="s">
        <v>5</v>
      </c>
      <c r="K596" s="175" t="s">
        <v>9</v>
      </c>
      <c r="L596" s="176">
        <v>1421</v>
      </c>
      <c r="M596" s="176">
        <v>974</v>
      </c>
      <c r="N596" s="176">
        <v>1311</v>
      </c>
      <c r="O596" s="176">
        <v>1270</v>
      </c>
      <c r="P596" s="176">
        <v>1405</v>
      </c>
      <c r="Q596" s="1"/>
      <c r="R596"/>
      <c r="S596"/>
      <c r="T596"/>
      <c r="U596"/>
      <c r="V596"/>
      <c r="W596"/>
      <c r="X596" s="1"/>
      <c r="Y596" s="53"/>
      <c r="Z596" s="52"/>
      <c r="AA596" s="52"/>
      <c r="AB596" s="1"/>
      <c r="AC596" s="7"/>
      <c r="AD596" s="7"/>
      <c r="AE596" s="7"/>
      <c r="AF596" s="7"/>
      <c r="AG596" s="7"/>
      <c r="AI596" s="15"/>
      <c r="AJ596" s="15"/>
      <c r="AK596" s="15"/>
      <c r="AL596" s="15"/>
      <c r="AM596" s="15"/>
      <c r="AN596" s="15"/>
      <c r="AO596" s="15"/>
      <c r="AP596" s="15"/>
      <c r="AQ596" s="15"/>
      <c r="AR596" s="15"/>
      <c r="AS596" s="15"/>
      <c r="AT596" s="15"/>
      <c r="AU596" s="15"/>
      <c r="AV596" s="15"/>
      <c r="AW596" s="15"/>
      <c r="AX596" s="15"/>
      <c r="AY596" s="15"/>
      <c r="AZ596" s="15"/>
      <c r="BA596" s="15"/>
      <c r="BB596" s="15"/>
      <c r="BC596" s="15"/>
      <c r="BD596" s="15"/>
      <c r="BE596" s="15"/>
      <c r="BF596" s="15"/>
      <c r="BG596" s="15"/>
      <c r="BH596" s="15"/>
      <c r="BI596" s="15"/>
      <c r="BJ596" s="15"/>
      <c r="BK596" s="15"/>
      <c r="BL596" s="15"/>
      <c r="BM596" s="15"/>
      <c r="BN596" s="15"/>
      <c r="BO596" s="15"/>
      <c r="BP596" s="15"/>
      <c r="BQ596" s="15"/>
      <c r="BR596" s="15"/>
      <c r="BS596" s="15"/>
      <c r="BT596" s="15"/>
      <c r="BU596" s="15"/>
      <c r="BV596" s="15"/>
      <c r="BW596" s="15"/>
      <c r="BX596" s="15"/>
      <c r="BZ596" s="5"/>
      <c r="CA596" s="5"/>
      <c r="CB596" s="5"/>
      <c r="CC596" s="5"/>
      <c r="CD596" s="5"/>
      <c r="CF596" s="55"/>
      <c r="CG596" s="55"/>
      <c r="CH596" s="55"/>
      <c r="CI596" s="55"/>
      <c r="CJ596" s="55"/>
    </row>
    <row r="597" spans="1:88" x14ac:dyDescent="0.25">
      <c r="A597" s="174" t="str">
        <f t="shared" si="385"/>
        <v>YNFS</v>
      </c>
      <c r="B597" s="174" t="str">
        <f t="shared" si="386"/>
        <v>8FS</v>
      </c>
      <c r="C597" s="29" t="str">
        <f t="shared" si="387"/>
        <v>FS</v>
      </c>
      <c r="D597" s="29" t="str">
        <f t="shared" si="388"/>
        <v>Y</v>
      </c>
      <c r="E597" s="29" t="str">
        <f t="shared" si="384"/>
        <v>N</v>
      </c>
      <c r="F597" s="175" t="s">
        <v>9</v>
      </c>
      <c r="G597" s="175" t="s">
        <v>6</v>
      </c>
      <c r="H597" s="175" t="s">
        <v>8</v>
      </c>
      <c r="I597" s="176">
        <v>8</v>
      </c>
      <c r="J597" s="175" t="s">
        <v>9</v>
      </c>
      <c r="K597" s="175" t="s">
        <v>5</v>
      </c>
      <c r="L597" s="176">
        <v>987</v>
      </c>
      <c r="M597" s="176">
        <v>559</v>
      </c>
      <c r="N597" s="176">
        <v>874</v>
      </c>
      <c r="O597" s="176">
        <v>847</v>
      </c>
      <c r="P597" s="176">
        <v>969</v>
      </c>
      <c r="Q597" s="1"/>
      <c r="R597"/>
      <c r="S597"/>
      <c r="T597"/>
      <c r="U597"/>
      <c r="V597"/>
      <c r="W597"/>
      <c r="X597" s="1"/>
      <c r="Y597" s="53"/>
      <c r="Z597" s="52"/>
      <c r="AA597" s="52"/>
      <c r="AB597" s="1"/>
      <c r="AC597" s="7"/>
      <c r="AD597" s="7"/>
      <c r="AE597" s="7"/>
      <c r="AF597" s="7"/>
      <c r="AG597" s="7"/>
      <c r="AI597" s="15"/>
      <c r="AJ597" s="15"/>
      <c r="AK597" s="15"/>
      <c r="AL597" s="15"/>
      <c r="AM597" s="15"/>
      <c r="AN597" s="15"/>
      <c r="AO597" s="15"/>
      <c r="AP597" s="15"/>
      <c r="AQ597" s="15"/>
      <c r="AR597" s="15"/>
      <c r="AS597" s="15"/>
      <c r="AT597" s="15"/>
      <c r="AU597" s="15"/>
      <c r="AV597" s="15"/>
      <c r="AW597" s="15"/>
      <c r="AX597" s="15"/>
      <c r="AY597" s="15"/>
      <c r="AZ597" s="15"/>
      <c r="BA597" s="15"/>
      <c r="BB597" s="15"/>
      <c r="BC597" s="15"/>
      <c r="BD597" s="15"/>
      <c r="BE597" s="15"/>
      <c r="BF597" s="15"/>
      <c r="BG597" s="15"/>
      <c r="BH597" s="15"/>
      <c r="BI597" s="15"/>
      <c r="BJ597" s="15"/>
      <c r="BK597" s="15"/>
      <c r="BL597" s="15"/>
      <c r="BM597" s="15"/>
      <c r="BN597" s="15"/>
      <c r="BO597" s="15"/>
      <c r="BP597" s="15"/>
      <c r="BQ597" s="15"/>
      <c r="BR597" s="15"/>
      <c r="BS597" s="15"/>
      <c r="BT597" s="15"/>
      <c r="BU597" s="15"/>
      <c r="BV597" s="15"/>
      <c r="BW597" s="15"/>
      <c r="BX597" s="15"/>
      <c r="BZ597" s="5"/>
      <c r="CA597" s="5"/>
      <c r="CB597" s="5"/>
      <c r="CC597" s="5"/>
      <c r="CD597" s="5"/>
      <c r="CF597" s="55"/>
      <c r="CG597" s="55"/>
      <c r="CH597" s="55"/>
      <c r="CI597" s="55"/>
      <c r="CJ597" s="55"/>
    </row>
    <row r="598" spans="1:88" x14ac:dyDescent="0.25">
      <c r="A598" s="174" t="str">
        <f t="shared" si="385"/>
        <v>YYFS</v>
      </c>
      <c r="B598" s="174" t="str">
        <f t="shared" si="386"/>
        <v>8FS</v>
      </c>
      <c r="C598" s="29" t="str">
        <f t="shared" si="387"/>
        <v>FS</v>
      </c>
      <c r="D598" s="29" t="str">
        <f t="shared" si="388"/>
        <v>Y</v>
      </c>
      <c r="E598" s="29" t="str">
        <f t="shared" si="384"/>
        <v>Y</v>
      </c>
      <c r="F598" s="175" t="s">
        <v>9</v>
      </c>
      <c r="G598" s="175" t="s">
        <v>6</v>
      </c>
      <c r="H598" s="175" t="s">
        <v>8</v>
      </c>
      <c r="I598" s="176">
        <v>8</v>
      </c>
      <c r="J598" s="175" t="s">
        <v>9</v>
      </c>
      <c r="K598" s="175" t="s">
        <v>9</v>
      </c>
      <c r="L598" s="176">
        <v>117</v>
      </c>
      <c r="M598" s="176">
        <v>81</v>
      </c>
      <c r="N598" s="176">
        <v>107</v>
      </c>
      <c r="O598" s="176">
        <v>107</v>
      </c>
      <c r="P598" s="176">
        <v>115</v>
      </c>
      <c r="Q598" s="1"/>
      <c r="R598"/>
      <c r="S598"/>
      <c r="T598"/>
      <c r="U598"/>
      <c r="V598"/>
      <c r="W598"/>
      <c r="X598" s="1"/>
      <c r="Y598" s="53"/>
      <c r="Z598" s="52"/>
      <c r="AA598" s="52"/>
      <c r="AB598" s="1"/>
      <c r="AC598" s="7"/>
      <c r="AD598" s="7"/>
      <c r="AE598" s="7"/>
      <c r="AF598" s="7"/>
      <c r="AG598" s="7"/>
      <c r="AI598" s="15"/>
      <c r="AJ598" s="15"/>
      <c r="AK598" s="15"/>
      <c r="AL598" s="15"/>
      <c r="AM598" s="15"/>
      <c r="AN598" s="15"/>
      <c r="AO598" s="15"/>
      <c r="AP598" s="15"/>
      <c r="AQ598" s="15"/>
      <c r="AR598" s="15"/>
      <c r="AS598" s="15"/>
      <c r="AT598" s="15"/>
      <c r="AU598" s="15"/>
      <c r="AV598" s="15"/>
      <c r="AW598" s="15"/>
      <c r="AX598" s="15"/>
      <c r="AY598" s="15"/>
      <c r="AZ598" s="15"/>
      <c r="BA598" s="15"/>
      <c r="BB598" s="15"/>
      <c r="BC598" s="15"/>
      <c r="BD598" s="15"/>
      <c r="BE598" s="15"/>
      <c r="BF598" s="15"/>
      <c r="BG598" s="15"/>
      <c r="BH598" s="15"/>
      <c r="BI598" s="15"/>
      <c r="BJ598" s="15"/>
      <c r="BK598" s="15"/>
      <c r="BL598" s="15"/>
      <c r="BM598" s="15"/>
      <c r="BN598" s="15"/>
      <c r="BO598" s="15"/>
      <c r="BP598" s="15"/>
      <c r="BQ598" s="15"/>
      <c r="BR598" s="15"/>
      <c r="BS598" s="15"/>
      <c r="BT598" s="15"/>
      <c r="BU598" s="15"/>
      <c r="BV598" s="15"/>
      <c r="BW598" s="15"/>
      <c r="BX598" s="15"/>
      <c r="BZ598" s="5"/>
      <c r="CA598" s="5"/>
      <c r="CB598" s="5"/>
      <c r="CC598" s="5"/>
      <c r="CD598" s="5"/>
      <c r="CF598" s="55"/>
      <c r="CG598" s="55"/>
      <c r="CH598" s="55"/>
      <c r="CI598" s="55"/>
      <c r="CJ598" s="55"/>
    </row>
    <row r="599" spans="1:88" x14ac:dyDescent="0.25">
      <c r="A599" s="174" t="str">
        <f t="shared" si="385"/>
        <v>NNNN</v>
      </c>
      <c r="B599" s="174" t="str">
        <f t="shared" si="386"/>
        <v>9FS</v>
      </c>
      <c r="C599" s="29" t="str">
        <f t="shared" si="387"/>
        <v>FS</v>
      </c>
      <c r="D599" s="29" t="str">
        <f t="shared" si="388"/>
        <v>N</v>
      </c>
      <c r="E599" s="29" t="str">
        <f t="shared" si="384"/>
        <v>N</v>
      </c>
      <c r="F599" s="175" t="s">
        <v>9</v>
      </c>
      <c r="G599" s="175" t="s">
        <v>6</v>
      </c>
      <c r="H599" s="175" t="s">
        <v>8</v>
      </c>
      <c r="I599" s="176">
        <v>9</v>
      </c>
      <c r="J599" s="175" t="s">
        <v>5</v>
      </c>
      <c r="K599" s="175" t="s">
        <v>5</v>
      </c>
      <c r="L599" s="176">
        <v>18399</v>
      </c>
      <c r="M599" s="176">
        <v>10376</v>
      </c>
      <c r="N599" s="176">
        <v>16176</v>
      </c>
      <c r="O599" s="176">
        <v>15757</v>
      </c>
      <c r="P599" s="176">
        <v>18077</v>
      </c>
      <c r="Q599" s="1"/>
      <c r="R599"/>
      <c r="S599"/>
      <c r="T599"/>
      <c r="U599"/>
      <c r="V599"/>
      <c r="W599"/>
      <c r="X599" s="1"/>
      <c r="Y599" s="53"/>
      <c r="Z599" s="52"/>
      <c r="AA599" s="52"/>
      <c r="AB599" s="1"/>
      <c r="AC599" s="7"/>
      <c r="AD599" s="7"/>
      <c r="AE599" s="7"/>
      <c r="AF599" s="7"/>
      <c r="AG599" s="7"/>
      <c r="AI599" s="15"/>
      <c r="AJ599" s="15"/>
      <c r="AK599" s="15"/>
      <c r="AL599" s="15"/>
      <c r="AM599" s="15"/>
      <c r="AN599" s="15"/>
      <c r="AO599" s="15"/>
      <c r="AP599" s="15"/>
      <c r="AQ599" s="15"/>
      <c r="AR599" s="15"/>
      <c r="AS599" s="15"/>
      <c r="AT599" s="15"/>
      <c r="AU599" s="15"/>
      <c r="AV599" s="15"/>
      <c r="AW599" s="15"/>
      <c r="AX599" s="15"/>
      <c r="AY599" s="15"/>
      <c r="AZ599" s="15"/>
      <c r="BA599" s="15"/>
      <c r="BB599" s="15"/>
      <c r="BC599" s="15"/>
      <c r="BD599" s="15"/>
      <c r="BE599" s="15"/>
      <c r="BF599" s="15"/>
      <c r="BG599" s="15"/>
      <c r="BH599" s="15"/>
      <c r="BI599" s="15"/>
      <c r="BJ599" s="15"/>
      <c r="BK599" s="15"/>
      <c r="BL599" s="15"/>
      <c r="BM599" s="15"/>
      <c r="BN599" s="15"/>
      <c r="BO599" s="15"/>
      <c r="BP599" s="15"/>
      <c r="BQ599" s="15"/>
      <c r="BR599" s="15"/>
      <c r="BS599" s="15"/>
      <c r="BT599" s="15"/>
      <c r="BU599" s="15"/>
      <c r="BV599" s="15"/>
      <c r="BW599" s="15"/>
      <c r="BX599" s="15"/>
      <c r="BZ599" s="5"/>
      <c r="CA599" s="5"/>
      <c r="CB599" s="5"/>
      <c r="CC599" s="5"/>
      <c r="CD599" s="5"/>
      <c r="CF599" s="55"/>
      <c r="CG599" s="55"/>
      <c r="CH599" s="55"/>
      <c r="CI599" s="55"/>
      <c r="CJ599" s="55"/>
    </row>
    <row r="600" spans="1:88" x14ac:dyDescent="0.25">
      <c r="A600" s="174" t="str">
        <f t="shared" si="385"/>
        <v>NNNN</v>
      </c>
      <c r="B600" s="174" t="str">
        <f t="shared" si="386"/>
        <v>9FS</v>
      </c>
      <c r="C600" s="29" t="str">
        <f t="shared" si="387"/>
        <v>FS</v>
      </c>
      <c r="D600" s="29" t="str">
        <f t="shared" si="388"/>
        <v>N</v>
      </c>
      <c r="E600" s="29" t="str">
        <f t="shared" si="384"/>
        <v>N</v>
      </c>
      <c r="F600" s="175" t="s">
        <v>9</v>
      </c>
      <c r="G600" s="175" t="s">
        <v>6</v>
      </c>
      <c r="H600" s="175" t="s">
        <v>8</v>
      </c>
      <c r="I600" s="176">
        <v>9</v>
      </c>
      <c r="J600" s="175" t="s">
        <v>5</v>
      </c>
      <c r="K600" s="175" t="s">
        <v>9</v>
      </c>
      <c r="L600" s="176">
        <v>1</v>
      </c>
      <c r="M600" s="176">
        <v>0</v>
      </c>
      <c r="N600" s="176">
        <v>1</v>
      </c>
      <c r="O600" s="176">
        <v>1</v>
      </c>
      <c r="P600" s="176">
        <v>1</v>
      </c>
      <c r="Q600" s="1"/>
      <c r="R600"/>
      <c r="S600"/>
      <c r="T600"/>
      <c r="U600"/>
      <c r="V600"/>
      <c r="W600"/>
      <c r="X600" s="1"/>
      <c r="Y600" s="53"/>
      <c r="Z600" s="52"/>
      <c r="AA600" s="52"/>
      <c r="AB600" s="1"/>
      <c r="AC600" s="7"/>
      <c r="AD600" s="7"/>
      <c r="AE600" s="7"/>
      <c r="AF600" s="7"/>
      <c r="AG600" s="7"/>
      <c r="AI600" s="15"/>
      <c r="AJ600" s="15"/>
      <c r="AK600" s="15"/>
      <c r="AL600" s="15"/>
      <c r="AM600" s="15"/>
      <c r="AN600" s="15"/>
      <c r="AO600" s="15"/>
      <c r="AP600" s="15"/>
      <c r="AQ600" s="15"/>
      <c r="AR600" s="15"/>
      <c r="AS600" s="15"/>
      <c r="AT600" s="15"/>
      <c r="AU600" s="15"/>
      <c r="AV600" s="15"/>
      <c r="AW600" s="15"/>
      <c r="AX600" s="15"/>
      <c r="AY600" s="15"/>
      <c r="AZ600" s="15"/>
      <c r="BA600" s="15"/>
      <c r="BB600" s="15"/>
      <c r="BC600" s="15"/>
      <c r="BD600" s="15"/>
      <c r="BE600" s="15"/>
      <c r="BF600" s="15"/>
      <c r="BG600" s="15"/>
      <c r="BH600" s="15"/>
      <c r="BI600" s="15"/>
      <c r="BJ600" s="15"/>
      <c r="BK600" s="15"/>
      <c r="BL600" s="15"/>
      <c r="BM600" s="15"/>
      <c r="BN600" s="15"/>
      <c r="BO600" s="15"/>
      <c r="BP600" s="15"/>
      <c r="BQ600" s="15"/>
      <c r="BR600" s="15"/>
      <c r="BS600" s="15"/>
      <c r="BT600" s="15"/>
      <c r="BU600" s="15"/>
      <c r="BV600" s="15"/>
      <c r="BW600" s="15"/>
      <c r="BX600" s="15"/>
      <c r="BZ600" s="5"/>
      <c r="CA600" s="5"/>
      <c r="CB600" s="5"/>
      <c r="CC600" s="5"/>
      <c r="CD600" s="5"/>
      <c r="CF600" s="55"/>
      <c r="CG600" s="55"/>
      <c r="CH600" s="55"/>
      <c r="CI600" s="55"/>
      <c r="CJ600" s="55"/>
    </row>
    <row r="601" spans="1:88" x14ac:dyDescent="0.25">
      <c r="A601" s="174" t="str">
        <f t="shared" si="385"/>
        <v>NNNN</v>
      </c>
      <c r="B601" s="174" t="str">
        <f t="shared" si="386"/>
        <v>10FS</v>
      </c>
      <c r="C601" s="29" t="str">
        <f t="shared" si="387"/>
        <v>FS</v>
      </c>
      <c r="D601" s="29" t="str">
        <f t="shared" si="388"/>
        <v>N</v>
      </c>
      <c r="E601" s="29" t="str">
        <f t="shared" si="384"/>
        <v>N</v>
      </c>
      <c r="F601" s="175" t="s">
        <v>9</v>
      </c>
      <c r="G601" s="175" t="s">
        <v>6</v>
      </c>
      <c r="H601" s="175" t="s">
        <v>8</v>
      </c>
      <c r="I601" s="176">
        <v>10</v>
      </c>
      <c r="J601" s="175" t="s">
        <v>5</v>
      </c>
      <c r="K601" s="175" t="s">
        <v>5</v>
      </c>
      <c r="L601" s="176">
        <v>14761</v>
      </c>
      <c r="M601" s="176">
        <v>8269</v>
      </c>
      <c r="N601" s="176">
        <v>13050</v>
      </c>
      <c r="O601" s="176">
        <v>12775</v>
      </c>
      <c r="P601" s="176">
        <v>14530</v>
      </c>
      <c r="Q601" s="1"/>
      <c r="R601"/>
      <c r="S601"/>
      <c r="T601"/>
      <c r="U601"/>
      <c r="V601"/>
      <c r="W601"/>
      <c r="X601" s="1"/>
      <c r="Y601" s="53"/>
      <c r="Z601" s="52"/>
      <c r="AA601" s="52"/>
      <c r="AB601" s="1"/>
      <c r="AC601" s="7"/>
      <c r="AD601" s="7"/>
      <c r="AE601" s="7"/>
      <c r="AF601" s="7"/>
      <c r="AG601" s="7"/>
      <c r="AI601" s="15"/>
      <c r="AJ601" s="15"/>
      <c r="AK601" s="15"/>
      <c r="AL601" s="15"/>
      <c r="AM601" s="15"/>
      <c r="AN601" s="15"/>
      <c r="AO601" s="15"/>
      <c r="AP601" s="15"/>
      <c r="AQ601" s="15"/>
      <c r="AR601" s="15"/>
      <c r="AS601" s="15"/>
      <c r="AT601" s="15"/>
      <c r="AU601" s="15"/>
      <c r="AV601" s="15"/>
      <c r="AW601" s="15"/>
      <c r="AX601" s="15"/>
      <c r="AY601" s="15"/>
      <c r="AZ601" s="15"/>
      <c r="BA601" s="15"/>
      <c r="BB601" s="15"/>
      <c r="BC601" s="15"/>
      <c r="BD601" s="15"/>
      <c r="BE601" s="15"/>
      <c r="BF601" s="15"/>
      <c r="BG601" s="15"/>
      <c r="BH601" s="15"/>
      <c r="BI601" s="15"/>
      <c r="BJ601" s="15"/>
      <c r="BK601" s="15"/>
      <c r="BL601" s="15"/>
      <c r="BM601" s="15"/>
      <c r="BN601" s="15"/>
      <c r="BO601" s="15"/>
      <c r="BP601" s="15"/>
      <c r="BQ601" s="15"/>
      <c r="BR601" s="15"/>
      <c r="BS601" s="15"/>
      <c r="BT601" s="15"/>
      <c r="BU601" s="15"/>
      <c r="BV601" s="15"/>
      <c r="BW601" s="15"/>
      <c r="BX601" s="15"/>
      <c r="BZ601" s="5"/>
      <c r="CA601" s="5"/>
      <c r="CB601" s="5"/>
      <c r="CC601" s="5"/>
      <c r="CD601" s="5"/>
      <c r="CF601" s="55"/>
      <c r="CG601" s="55"/>
      <c r="CH601" s="55"/>
      <c r="CI601" s="55"/>
      <c r="CJ601" s="55"/>
    </row>
    <row r="602" spans="1:88" x14ac:dyDescent="0.25">
      <c r="A602" s="174" t="str">
        <f t="shared" si="385"/>
        <v>NNNN</v>
      </c>
      <c r="B602" s="174" t="str">
        <f t="shared" si="386"/>
        <v>10FS</v>
      </c>
      <c r="C602" s="29" t="str">
        <f t="shared" si="387"/>
        <v>FS</v>
      </c>
      <c r="D602" s="29" t="str">
        <f t="shared" si="388"/>
        <v>N</v>
      </c>
      <c r="E602" s="29" t="str">
        <f t="shared" si="384"/>
        <v>N</v>
      </c>
      <c r="F602" s="175" t="s">
        <v>9</v>
      </c>
      <c r="G602" s="175" t="s">
        <v>6</v>
      </c>
      <c r="H602" s="175" t="s">
        <v>8</v>
      </c>
      <c r="I602" s="176">
        <v>10</v>
      </c>
      <c r="J602" s="175" t="s">
        <v>9</v>
      </c>
      <c r="K602" s="175" t="s">
        <v>9</v>
      </c>
      <c r="L602" s="176">
        <v>1</v>
      </c>
      <c r="M602" s="176">
        <v>1</v>
      </c>
      <c r="N602" s="176">
        <v>1</v>
      </c>
      <c r="O602" s="176">
        <v>1</v>
      </c>
      <c r="P602" s="176">
        <v>1</v>
      </c>
      <c r="Q602" s="1"/>
      <c r="R602"/>
      <c r="S602"/>
      <c r="T602"/>
      <c r="U602"/>
      <c r="V602"/>
      <c r="W602"/>
      <c r="X602" s="1"/>
      <c r="Y602" s="53"/>
      <c r="Z602" s="52"/>
      <c r="AA602" s="52"/>
      <c r="AB602" s="1"/>
      <c r="AC602" s="7"/>
      <c r="AD602" s="7"/>
      <c r="AE602" s="7"/>
      <c r="AF602" s="7"/>
      <c r="AG602" s="7"/>
      <c r="AI602" s="15"/>
      <c r="AJ602" s="15"/>
      <c r="AK602" s="15"/>
      <c r="AL602" s="15"/>
      <c r="AM602" s="15"/>
      <c r="AN602" s="15"/>
      <c r="AO602" s="15"/>
      <c r="AP602" s="15"/>
      <c r="AQ602" s="15"/>
      <c r="AR602" s="15"/>
      <c r="AS602" s="15"/>
      <c r="AT602" s="15"/>
      <c r="AU602" s="15"/>
      <c r="AV602" s="15"/>
      <c r="AW602" s="15"/>
      <c r="AX602" s="15"/>
      <c r="AY602" s="15"/>
      <c r="AZ602" s="15"/>
      <c r="BA602" s="15"/>
      <c r="BB602" s="15"/>
      <c r="BC602" s="15"/>
      <c r="BD602" s="15"/>
      <c r="BE602" s="15"/>
      <c r="BF602" s="15"/>
      <c r="BG602" s="15"/>
      <c r="BH602" s="15"/>
      <c r="BI602" s="15"/>
      <c r="BJ602" s="15"/>
      <c r="BK602" s="15"/>
      <c r="BL602" s="15"/>
      <c r="BM602" s="15"/>
      <c r="BN602" s="15"/>
      <c r="BO602" s="15"/>
      <c r="BP602" s="15"/>
      <c r="BQ602" s="15"/>
      <c r="BR602" s="15"/>
      <c r="BS602" s="15"/>
      <c r="BT602" s="15"/>
      <c r="BU602" s="15"/>
      <c r="BV602" s="15"/>
      <c r="BW602" s="15"/>
      <c r="BX602" s="15"/>
      <c r="BZ602" s="5"/>
      <c r="CA602" s="5"/>
      <c r="CB602" s="5"/>
      <c r="CC602" s="5"/>
      <c r="CD602" s="5"/>
      <c r="CF602" s="55"/>
      <c r="CG602" s="55"/>
      <c r="CH602" s="55"/>
      <c r="CI602" s="55"/>
      <c r="CJ602" s="55"/>
    </row>
    <row r="603" spans="1:88" x14ac:dyDescent="0.25">
      <c r="A603" s="174" t="str">
        <f t="shared" si="385"/>
        <v>NNNN</v>
      </c>
      <c r="B603" s="174" t="str">
        <f t="shared" si="386"/>
        <v>11FS</v>
      </c>
      <c r="C603" s="29" t="str">
        <f t="shared" si="387"/>
        <v>FS</v>
      </c>
      <c r="D603" s="29" t="str">
        <f t="shared" si="388"/>
        <v>N</v>
      </c>
      <c r="E603" s="29" t="str">
        <f t="shared" si="384"/>
        <v>N</v>
      </c>
      <c r="F603" s="175" t="s">
        <v>9</v>
      </c>
      <c r="G603" s="175" t="s">
        <v>6</v>
      </c>
      <c r="H603" s="175" t="s">
        <v>8</v>
      </c>
      <c r="I603" s="176">
        <v>11</v>
      </c>
      <c r="J603" s="175" t="s">
        <v>5</v>
      </c>
      <c r="K603" s="175" t="s">
        <v>5</v>
      </c>
      <c r="L603" s="176">
        <v>14025</v>
      </c>
      <c r="M603" s="176">
        <v>7902</v>
      </c>
      <c r="N603" s="176">
        <v>12532</v>
      </c>
      <c r="O603" s="176">
        <v>12282</v>
      </c>
      <c r="P603" s="176">
        <v>13800</v>
      </c>
      <c r="Q603" s="1"/>
      <c r="R603"/>
      <c r="S603"/>
      <c r="T603"/>
      <c r="U603"/>
      <c r="V603"/>
      <c r="W603"/>
      <c r="X603" s="1"/>
      <c r="Y603" s="53"/>
      <c r="Z603" s="52"/>
      <c r="AA603" s="52"/>
      <c r="AB603" s="1"/>
      <c r="AC603" s="7"/>
      <c r="AD603" s="7"/>
      <c r="AE603" s="7"/>
      <c r="AF603" s="7"/>
      <c r="AG603" s="7"/>
      <c r="AI603" s="15"/>
      <c r="AJ603" s="15"/>
      <c r="AK603" s="15"/>
      <c r="AL603" s="15"/>
      <c r="AM603" s="15"/>
      <c r="AN603" s="15"/>
      <c r="AO603" s="15"/>
      <c r="AP603" s="15"/>
      <c r="AQ603" s="15"/>
      <c r="AR603" s="15"/>
      <c r="AS603" s="15"/>
      <c r="AT603" s="15"/>
      <c r="AU603" s="15"/>
      <c r="AV603" s="15"/>
      <c r="AW603" s="15"/>
      <c r="AX603" s="15"/>
      <c r="AY603" s="15"/>
      <c r="AZ603" s="15"/>
      <c r="BA603" s="15"/>
      <c r="BB603" s="15"/>
      <c r="BC603" s="15"/>
      <c r="BD603" s="15"/>
      <c r="BE603" s="15"/>
      <c r="BF603" s="15"/>
      <c r="BG603" s="15"/>
      <c r="BH603" s="15"/>
      <c r="BI603" s="15"/>
      <c r="BJ603" s="15"/>
      <c r="BK603" s="15"/>
      <c r="BL603" s="15"/>
      <c r="BM603" s="15"/>
      <c r="BN603" s="15"/>
      <c r="BO603" s="15"/>
      <c r="BP603" s="15"/>
      <c r="BQ603" s="15"/>
      <c r="BR603" s="15"/>
      <c r="BS603" s="15"/>
      <c r="BT603" s="15"/>
      <c r="BU603" s="15"/>
      <c r="BV603" s="15"/>
      <c r="BW603" s="15"/>
      <c r="BX603" s="15"/>
      <c r="BZ603" s="5"/>
      <c r="CA603" s="5"/>
      <c r="CB603" s="5"/>
      <c r="CC603" s="5"/>
      <c r="CD603" s="5"/>
      <c r="CF603" s="55"/>
      <c r="CG603" s="55"/>
      <c r="CH603" s="55"/>
      <c r="CI603" s="55"/>
      <c r="CJ603" s="55"/>
    </row>
    <row r="604" spans="1:88" x14ac:dyDescent="0.25">
      <c r="A604" s="174" t="str">
        <f t="shared" si="385"/>
        <v>NNNN</v>
      </c>
      <c r="B604" s="174" t="str">
        <f t="shared" si="386"/>
        <v>11FS</v>
      </c>
      <c r="C604" s="29" t="str">
        <f t="shared" si="387"/>
        <v>FS</v>
      </c>
      <c r="D604" s="29" t="str">
        <f t="shared" si="388"/>
        <v>N</v>
      </c>
      <c r="E604" s="29" t="str">
        <f t="shared" si="384"/>
        <v>N</v>
      </c>
      <c r="F604" s="175" t="s">
        <v>9</v>
      </c>
      <c r="G604" s="175" t="s">
        <v>6</v>
      </c>
      <c r="H604" s="175" t="s">
        <v>8</v>
      </c>
      <c r="I604" s="176">
        <v>11</v>
      </c>
      <c r="J604" s="175" t="s">
        <v>9</v>
      </c>
      <c r="K604" s="175" t="s">
        <v>5</v>
      </c>
      <c r="L604" s="176">
        <v>1</v>
      </c>
      <c r="M604" s="176">
        <v>1</v>
      </c>
      <c r="N604" s="176">
        <v>1</v>
      </c>
      <c r="O604" s="176">
        <v>1</v>
      </c>
      <c r="P604" s="176">
        <v>1</v>
      </c>
      <c r="Q604" s="1"/>
      <c r="R604"/>
      <c r="S604"/>
      <c r="T604"/>
      <c r="U604"/>
      <c r="V604"/>
      <c r="W604"/>
      <c r="X604" s="1"/>
      <c r="Y604" s="53"/>
      <c r="Z604" s="52"/>
      <c r="AA604" s="52"/>
      <c r="AB604" s="1"/>
      <c r="AC604" s="7"/>
      <c r="AD604" s="7"/>
      <c r="AE604" s="7"/>
      <c r="AF604" s="7"/>
      <c r="AG604" s="7"/>
      <c r="AI604" s="15"/>
      <c r="AJ604" s="15"/>
      <c r="AK604" s="15"/>
      <c r="AL604" s="15"/>
      <c r="AM604" s="15"/>
      <c r="AN604" s="15"/>
      <c r="AO604" s="15"/>
      <c r="AP604" s="15"/>
      <c r="AQ604" s="15"/>
      <c r="AR604" s="15"/>
      <c r="AS604" s="15"/>
      <c r="AT604" s="15"/>
      <c r="AU604" s="15"/>
      <c r="AV604" s="15"/>
      <c r="AW604" s="15"/>
      <c r="AX604" s="15"/>
      <c r="AY604" s="15"/>
      <c r="AZ604" s="15"/>
      <c r="BA604" s="15"/>
      <c r="BB604" s="15"/>
      <c r="BC604" s="15"/>
      <c r="BD604" s="15"/>
      <c r="BE604" s="15"/>
      <c r="BF604" s="15"/>
      <c r="BG604" s="15"/>
      <c r="BH604" s="15"/>
      <c r="BI604" s="15"/>
      <c r="BJ604" s="15"/>
      <c r="BK604" s="15"/>
      <c r="BL604" s="15"/>
      <c r="BM604" s="15"/>
      <c r="BN604" s="15"/>
      <c r="BO604" s="15"/>
      <c r="BP604" s="15"/>
      <c r="BQ604" s="15"/>
      <c r="BR604" s="15"/>
      <c r="BS604" s="15"/>
      <c r="BT604" s="15"/>
      <c r="BU604" s="15"/>
      <c r="BV604" s="15"/>
      <c r="BW604" s="15"/>
      <c r="BX604" s="15"/>
      <c r="BZ604" s="5"/>
      <c r="CA604" s="5"/>
      <c r="CB604" s="5"/>
      <c r="CC604" s="5"/>
      <c r="CD604" s="5"/>
      <c r="CF604" s="55"/>
      <c r="CG604" s="55"/>
      <c r="CH604" s="55"/>
      <c r="CI604" s="55"/>
      <c r="CJ604" s="55"/>
    </row>
    <row r="605" spans="1:88" x14ac:dyDescent="0.25">
      <c r="A605" s="174" t="str">
        <f t="shared" si="385"/>
        <v>NNNN</v>
      </c>
      <c r="B605" s="174" t="str">
        <f t="shared" si="386"/>
        <v>12FS</v>
      </c>
      <c r="C605" s="29" t="str">
        <f t="shared" si="387"/>
        <v>FS</v>
      </c>
      <c r="D605" s="29" t="str">
        <f t="shared" si="388"/>
        <v>N</v>
      </c>
      <c r="E605" s="29" t="str">
        <f t="shared" si="384"/>
        <v>N</v>
      </c>
      <c r="F605" s="175" t="s">
        <v>9</v>
      </c>
      <c r="G605" s="175" t="s">
        <v>6</v>
      </c>
      <c r="H605" s="175" t="s">
        <v>8</v>
      </c>
      <c r="I605" s="176">
        <v>12</v>
      </c>
      <c r="J605" s="175" t="s">
        <v>5</v>
      </c>
      <c r="K605" s="175" t="s">
        <v>5</v>
      </c>
      <c r="L605" s="176">
        <v>12993</v>
      </c>
      <c r="M605" s="176">
        <v>7143</v>
      </c>
      <c r="N605" s="176">
        <v>11629</v>
      </c>
      <c r="O605" s="176">
        <v>11369</v>
      </c>
      <c r="P605" s="176">
        <v>12798</v>
      </c>
      <c r="Q605" s="1"/>
      <c r="R605"/>
      <c r="S605"/>
      <c r="T605"/>
      <c r="U605"/>
      <c r="V605"/>
      <c r="W605"/>
      <c r="X605" s="1"/>
      <c r="Y605" s="53"/>
      <c r="Z605" s="52"/>
      <c r="AA605" s="52"/>
      <c r="AB605" s="1"/>
      <c r="AC605" s="7"/>
      <c r="AD605" s="7"/>
      <c r="AE605" s="7"/>
      <c r="AF605" s="7"/>
      <c r="AG605" s="7"/>
      <c r="AI605" s="15"/>
      <c r="AJ605" s="15"/>
      <c r="AK605" s="15"/>
      <c r="AL605" s="15"/>
      <c r="AM605" s="15"/>
      <c r="AN605" s="15"/>
      <c r="AO605" s="15"/>
      <c r="AP605" s="15"/>
      <c r="AQ605" s="15"/>
      <c r="AR605" s="15"/>
      <c r="AS605" s="15"/>
      <c r="AT605" s="15"/>
      <c r="AU605" s="15"/>
      <c r="AV605" s="15"/>
      <c r="AW605" s="15"/>
      <c r="AX605" s="15"/>
      <c r="AY605" s="15"/>
      <c r="AZ605" s="15"/>
      <c r="BA605" s="15"/>
      <c r="BB605" s="15"/>
      <c r="BC605" s="15"/>
      <c r="BD605" s="15"/>
      <c r="BE605" s="15"/>
      <c r="BF605" s="15"/>
      <c r="BG605" s="15"/>
      <c r="BH605" s="15"/>
      <c r="BI605" s="15"/>
      <c r="BJ605" s="15"/>
      <c r="BK605" s="15"/>
      <c r="BL605" s="15"/>
      <c r="BM605" s="15"/>
      <c r="BN605" s="15"/>
      <c r="BO605" s="15"/>
      <c r="BP605" s="15"/>
      <c r="BQ605" s="15"/>
      <c r="BR605" s="15"/>
      <c r="BS605" s="15"/>
      <c r="BT605" s="15"/>
      <c r="BU605" s="15"/>
      <c r="BV605" s="15"/>
      <c r="BW605" s="15"/>
      <c r="BX605" s="15"/>
      <c r="BZ605" s="5"/>
      <c r="CA605" s="5"/>
      <c r="CB605" s="5"/>
      <c r="CC605" s="5"/>
      <c r="CD605" s="5"/>
      <c r="CF605" s="55"/>
      <c r="CG605" s="55"/>
      <c r="CH605" s="55"/>
      <c r="CI605" s="55"/>
      <c r="CJ605" s="55"/>
    </row>
    <row r="606" spans="1:88" x14ac:dyDescent="0.25">
      <c r="A606" s="174" t="str">
        <f t="shared" si="385"/>
        <v>NNNN</v>
      </c>
      <c r="B606" s="174" t="str">
        <f t="shared" si="386"/>
        <v>13FS</v>
      </c>
      <c r="C606" s="29" t="str">
        <f t="shared" si="387"/>
        <v>FS</v>
      </c>
      <c r="D606" s="29" t="str">
        <f t="shared" si="388"/>
        <v>N</v>
      </c>
      <c r="E606" s="29" t="str">
        <f t="shared" si="384"/>
        <v>N</v>
      </c>
      <c r="F606" s="175" t="s">
        <v>9</v>
      </c>
      <c r="G606" s="175" t="s">
        <v>6</v>
      </c>
      <c r="H606" s="175" t="s">
        <v>8</v>
      </c>
      <c r="I606" s="176">
        <v>13</v>
      </c>
      <c r="J606" s="175" t="s">
        <v>5</v>
      </c>
      <c r="K606" s="175" t="s">
        <v>5</v>
      </c>
      <c r="L606" s="176">
        <v>12462</v>
      </c>
      <c r="M606" s="176">
        <v>6910</v>
      </c>
      <c r="N606" s="176">
        <v>11272</v>
      </c>
      <c r="O606" s="176">
        <v>11080</v>
      </c>
      <c r="P606" s="176">
        <v>12285</v>
      </c>
      <c r="Q606" s="1"/>
      <c r="R606"/>
      <c r="S606"/>
      <c r="T606"/>
      <c r="U606"/>
      <c r="V606"/>
      <c r="W606"/>
      <c r="X606" s="1"/>
      <c r="Y606" s="53"/>
      <c r="Z606" s="52"/>
      <c r="AA606" s="52"/>
      <c r="AB606" s="1"/>
      <c r="AC606" s="7"/>
      <c r="AD606" s="7"/>
      <c r="AE606" s="7"/>
      <c r="AF606" s="7"/>
      <c r="AG606" s="7"/>
      <c r="AI606" s="15"/>
      <c r="AJ606" s="15"/>
      <c r="AK606" s="15"/>
      <c r="AL606" s="15"/>
      <c r="AM606" s="15"/>
      <c r="AN606" s="15"/>
      <c r="AO606" s="15"/>
      <c r="AP606" s="15"/>
      <c r="AQ606" s="15"/>
      <c r="AR606" s="15"/>
      <c r="AS606" s="15"/>
      <c r="AT606" s="15"/>
      <c r="AU606" s="15"/>
      <c r="AV606" s="15"/>
      <c r="AW606" s="15"/>
      <c r="AX606" s="15"/>
      <c r="AY606" s="15"/>
      <c r="AZ606" s="15"/>
      <c r="BA606" s="15"/>
      <c r="BB606" s="15"/>
      <c r="BC606" s="15"/>
      <c r="BD606" s="15"/>
      <c r="BE606" s="15"/>
      <c r="BF606" s="15"/>
      <c r="BG606" s="15"/>
      <c r="BH606" s="15"/>
      <c r="BI606" s="15"/>
      <c r="BJ606" s="15"/>
      <c r="BK606" s="15"/>
      <c r="BL606" s="15"/>
      <c r="BM606" s="15"/>
      <c r="BN606" s="15"/>
      <c r="BO606" s="15"/>
      <c r="BP606" s="15"/>
      <c r="BQ606" s="15"/>
      <c r="BR606" s="15"/>
      <c r="BT606" s="15"/>
      <c r="BU606" s="15"/>
      <c r="BV606" s="15"/>
      <c r="BW606" s="15"/>
      <c r="BX606" s="15"/>
      <c r="BZ606" s="5"/>
      <c r="CA606" s="5"/>
      <c r="CB606" s="5"/>
      <c r="CC606" s="5"/>
      <c r="CD606" s="5"/>
      <c r="CF606" s="55"/>
      <c r="CG606" s="55"/>
      <c r="CH606" s="55"/>
      <c r="CI606" s="55"/>
      <c r="CJ606" s="55"/>
    </row>
    <row r="607" spans="1:88" x14ac:dyDescent="0.25">
      <c r="A607" s="174" t="str">
        <f t="shared" si="385"/>
        <v>NNNN</v>
      </c>
      <c r="B607" s="174" t="str">
        <f t="shared" si="386"/>
        <v>13FS</v>
      </c>
      <c r="C607" s="29" t="str">
        <f t="shared" si="387"/>
        <v>FS</v>
      </c>
      <c r="D607" s="29" t="str">
        <f t="shared" si="388"/>
        <v>N</v>
      </c>
      <c r="E607" s="29" t="str">
        <f t="shared" si="384"/>
        <v>N</v>
      </c>
      <c r="F607" s="175" t="s">
        <v>9</v>
      </c>
      <c r="G607" s="175" t="s">
        <v>6</v>
      </c>
      <c r="H607" s="175" t="s">
        <v>8</v>
      </c>
      <c r="I607" s="176">
        <v>13</v>
      </c>
      <c r="J607" s="175" t="s">
        <v>5</v>
      </c>
      <c r="K607" s="175" t="s">
        <v>9</v>
      </c>
      <c r="L607" s="176">
        <v>2</v>
      </c>
      <c r="M607" s="176">
        <v>1</v>
      </c>
      <c r="N607" s="176">
        <v>1</v>
      </c>
      <c r="O607" s="176">
        <v>1</v>
      </c>
      <c r="P607" s="176">
        <v>2</v>
      </c>
      <c r="Q607" s="1"/>
      <c r="R607"/>
      <c r="S607"/>
      <c r="T607"/>
      <c r="U607"/>
      <c r="V607"/>
      <c r="W607"/>
      <c r="X607" s="1"/>
      <c r="Y607" s="53"/>
      <c r="Z607" s="52"/>
      <c r="AA607" s="52"/>
      <c r="AB607" s="1"/>
      <c r="AC607" s="7"/>
      <c r="AD607" s="7"/>
      <c r="AE607" s="7"/>
      <c r="AF607" s="7"/>
      <c r="AG607" s="7"/>
      <c r="AI607" s="15"/>
      <c r="AJ607" s="15"/>
      <c r="AK607" s="15"/>
      <c r="AL607" s="15"/>
      <c r="AM607" s="15"/>
      <c r="AN607" s="15"/>
      <c r="AO607" s="15"/>
      <c r="AP607" s="15"/>
      <c r="AQ607" s="15"/>
      <c r="AR607" s="15"/>
      <c r="AS607" s="15"/>
      <c r="AT607" s="15"/>
      <c r="AU607" s="15"/>
      <c r="AV607" s="15"/>
      <c r="AW607" s="15"/>
      <c r="AX607" s="15"/>
      <c r="AY607" s="15"/>
      <c r="AZ607" s="15"/>
      <c r="BA607" s="15"/>
      <c r="BB607" s="15"/>
      <c r="BC607" s="15"/>
      <c r="BD607" s="15"/>
      <c r="BE607" s="15"/>
      <c r="BF607" s="15"/>
      <c r="BG607" s="15"/>
      <c r="BH607" s="15"/>
      <c r="BI607" s="15"/>
      <c r="BJ607" s="15"/>
      <c r="BK607" s="15"/>
      <c r="BL607" s="15"/>
      <c r="BM607" s="15"/>
      <c r="BN607" s="15"/>
      <c r="BO607" s="15"/>
      <c r="BP607" s="15"/>
      <c r="BQ607" s="15"/>
      <c r="BR607" s="15"/>
      <c r="BT607" s="15"/>
      <c r="BU607" s="15"/>
      <c r="BV607" s="15"/>
      <c r="BW607" s="15"/>
      <c r="BX607" s="15"/>
      <c r="BZ607" s="5"/>
      <c r="CA607" s="5"/>
      <c r="CB607" s="5"/>
      <c r="CC607" s="5"/>
      <c r="CD607" s="5"/>
      <c r="CF607" s="55"/>
      <c r="CG607" s="55"/>
      <c r="CH607" s="55"/>
      <c r="CI607" s="55"/>
      <c r="CJ607" s="55"/>
    </row>
    <row r="608" spans="1:88" x14ac:dyDescent="0.25">
      <c r="A608" s="174" t="str">
        <f t="shared" si="385"/>
        <v>NNNN</v>
      </c>
      <c r="B608" s="174" t="str">
        <f t="shared" si="386"/>
        <v>14FS</v>
      </c>
      <c r="C608" s="29" t="str">
        <f t="shared" si="387"/>
        <v>FS</v>
      </c>
      <c r="D608" s="29" t="str">
        <f t="shared" si="388"/>
        <v>N</v>
      </c>
      <c r="E608" s="29" t="str">
        <f t="shared" si="384"/>
        <v>N</v>
      </c>
      <c r="F608" s="175" t="s">
        <v>9</v>
      </c>
      <c r="G608" s="175" t="s">
        <v>6</v>
      </c>
      <c r="H608" s="175" t="s">
        <v>8</v>
      </c>
      <c r="I608" s="176">
        <v>14</v>
      </c>
      <c r="J608" s="175" t="s">
        <v>5</v>
      </c>
      <c r="K608" s="175" t="s">
        <v>5</v>
      </c>
      <c r="L608" s="176">
        <v>11773</v>
      </c>
      <c r="M608" s="176">
        <v>6438</v>
      </c>
      <c r="N608" s="176">
        <v>10627</v>
      </c>
      <c r="O608" s="176">
        <v>10443</v>
      </c>
      <c r="P608" s="176">
        <v>11589</v>
      </c>
      <c r="Q608" s="1"/>
      <c r="R608"/>
      <c r="S608"/>
      <c r="T608"/>
      <c r="U608"/>
      <c r="V608"/>
      <c r="W608"/>
      <c r="X608" s="1"/>
      <c r="Y608" s="53"/>
      <c r="Z608" s="52"/>
      <c r="AA608" s="52"/>
      <c r="AB608" s="1"/>
      <c r="AC608" s="7"/>
      <c r="AD608" s="7"/>
      <c r="AE608" s="7"/>
      <c r="AF608" s="7"/>
      <c r="AG608" s="7"/>
      <c r="AI608" s="15"/>
      <c r="AJ608" s="15"/>
      <c r="AK608" s="15"/>
      <c r="AL608" s="15"/>
      <c r="AM608" s="15"/>
      <c r="AN608" s="15"/>
      <c r="AO608" s="15"/>
      <c r="AP608" s="15"/>
      <c r="AQ608" s="15"/>
      <c r="AR608" s="15"/>
      <c r="AS608" s="15"/>
      <c r="AT608" s="15"/>
      <c r="AU608" s="15"/>
      <c r="AV608" s="15"/>
      <c r="AW608" s="15"/>
      <c r="AX608" s="15"/>
      <c r="AY608" s="15"/>
      <c r="AZ608" s="15"/>
      <c r="BA608" s="15"/>
      <c r="BB608" s="15"/>
      <c r="BC608" s="15"/>
      <c r="BD608" s="15"/>
      <c r="BE608" s="15"/>
      <c r="BF608" s="15"/>
      <c r="BG608" s="15"/>
      <c r="BH608" s="15"/>
      <c r="BI608" s="15"/>
      <c r="BJ608" s="15"/>
      <c r="BK608" s="15"/>
      <c r="BL608" s="15"/>
      <c r="BM608" s="15"/>
      <c r="BN608" s="15"/>
      <c r="BO608" s="15"/>
      <c r="BP608" s="15"/>
      <c r="BQ608" s="15"/>
      <c r="BR608" s="15"/>
      <c r="BT608" s="15"/>
      <c r="BU608" s="15"/>
      <c r="BV608" s="15"/>
      <c r="BW608" s="15"/>
      <c r="BX608" s="15"/>
      <c r="BZ608" s="5"/>
      <c r="CA608" s="5"/>
      <c r="CB608" s="5"/>
      <c r="CC608" s="5"/>
      <c r="CD608" s="5"/>
      <c r="CF608" s="55"/>
      <c r="CG608" s="55"/>
      <c r="CH608" s="55"/>
      <c r="CI608" s="55"/>
      <c r="CJ608" s="55"/>
    </row>
    <row r="609" spans="1:88" x14ac:dyDescent="0.25">
      <c r="A609" s="174" t="str">
        <f t="shared" si="385"/>
        <v>NNNN</v>
      </c>
      <c r="B609" s="174" t="str">
        <f t="shared" si="386"/>
        <v>15FS</v>
      </c>
      <c r="C609" s="29" t="str">
        <f t="shared" si="387"/>
        <v>FS</v>
      </c>
      <c r="D609" s="29" t="str">
        <f t="shared" si="388"/>
        <v>N</v>
      </c>
      <c r="E609" s="29" t="str">
        <f t="shared" si="384"/>
        <v>N</v>
      </c>
      <c r="F609" s="175" t="s">
        <v>9</v>
      </c>
      <c r="G609" s="175" t="s">
        <v>6</v>
      </c>
      <c r="H609" s="175" t="s">
        <v>8</v>
      </c>
      <c r="I609" s="176">
        <v>15</v>
      </c>
      <c r="J609" s="175" t="s">
        <v>5</v>
      </c>
      <c r="K609" s="175" t="s">
        <v>5</v>
      </c>
      <c r="L609" s="176">
        <v>11005</v>
      </c>
      <c r="M609" s="176">
        <v>6061</v>
      </c>
      <c r="N609" s="176">
        <v>9964</v>
      </c>
      <c r="O609" s="176">
        <v>9788</v>
      </c>
      <c r="P609" s="176">
        <v>10838</v>
      </c>
      <c r="Q609" s="1"/>
      <c r="R609"/>
      <c r="S609"/>
      <c r="T609"/>
      <c r="U609"/>
      <c r="V609"/>
      <c r="W609"/>
      <c r="X609" s="1"/>
      <c r="Y609" s="53"/>
      <c r="Z609" s="52"/>
      <c r="AA609" s="52"/>
      <c r="AB609" s="1"/>
      <c r="AC609" s="7"/>
      <c r="AD609" s="7"/>
      <c r="AE609" s="7"/>
      <c r="AF609" s="7"/>
      <c r="AG609" s="7"/>
      <c r="AI609" s="15"/>
      <c r="AJ609" s="15"/>
      <c r="AK609" s="15"/>
      <c r="AL609" s="15"/>
      <c r="AM609" s="15"/>
      <c r="AN609" s="15"/>
      <c r="AO609" s="15"/>
      <c r="AP609" s="15"/>
      <c r="AQ609" s="15"/>
      <c r="AR609" s="15"/>
      <c r="AS609" s="15"/>
      <c r="AT609" s="15"/>
      <c r="AU609" s="15"/>
      <c r="AV609" s="15"/>
      <c r="AW609" s="15"/>
      <c r="AX609" s="15"/>
      <c r="AY609" s="15"/>
      <c r="AZ609" s="15"/>
      <c r="BA609" s="15"/>
      <c r="BB609" s="15"/>
      <c r="BC609" s="15"/>
      <c r="BD609" s="15"/>
      <c r="BE609" s="15"/>
      <c r="BF609" s="15"/>
      <c r="BG609" s="15"/>
      <c r="BH609" s="15"/>
      <c r="BI609" s="15"/>
      <c r="BJ609" s="15"/>
      <c r="BK609" s="15"/>
      <c r="BL609" s="15"/>
      <c r="BM609" s="15"/>
      <c r="BN609" s="15"/>
      <c r="BO609" s="15"/>
      <c r="BP609" s="15"/>
      <c r="BQ609" s="15"/>
      <c r="BR609" s="15"/>
      <c r="BT609" s="15"/>
      <c r="BU609" s="15"/>
      <c r="BV609" s="15"/>
      <c r="BW609" s="15"/>
      <c r="BX609" s="15"/>
      <c r="BZ609" s="5"/>
      <c r="CA609" s="5"/>
      <c r="CB609" s="5"/>
      <c r="CC609" s="5"/>
      <c r="CD609" s="5"/>
      <c r="CF609" s="55"/>
      <c r="CG609" s="55"/>
      <c r="CH609" s="55"/>
      <c r="CI609" s="55"/>
      <c r="CJ609" s="55"/>
    </row>
    <row r="610" spans="1:88" x14ac:dyDescent="0.25">
      <c r="A610" s="174" t="str">
        <f t="shared" si="385"/>
        <v>NNNN</v>
      </c>
      <c r="B610" s="174" t="str">
        <f t="shared" si="386"/>
        <v>16FS</v>
      </c>
      <c r="C610" s="29" t="str">
        <f t="shared" si="387"/>
        <v>FS</v>
      </c>
      <c r="D610" s="29" t="str">
        <f t="shared" si="388"/>
        <v>N</v>
      </c>
      <c r="E610" s="29" t="str">
        <f t="shared" si="384"/>
        <v>N</v>
      </c>
      <c r="F610" s="175" t="s">
        <v>9</v>
      </c>
      <c r="G610" s="175" t="s">
        <v>6</v>
      </c>
      <c r="H610" s="175" t="s">
        <v>8</v>
      </c>
      <c r="I610" s="176">
        <v>16</v>
      </c>
      <c r="J610" s="175" t="s">
        <v>5</v>
      </c>
      <c r="K610" s="175" t="s">
        <v>5</v>
      </c>
      <c r="L610" s="176">
        <v>10300</v>
      </c>
      <c r="M610" s="176">
        <v>5668</v>
      </c>
      <c r="N610" s="176">
        <v>9337</v>
      </c>
      <c r="O610" s="176">
        <v>9160</v>
      </c>
      <c r="P610" s="176">
        <v>10120</v>
      </c>
      <c r="Q610" s="1"/>
      <c r="R610"/>
      <c r="S610"/>
      <c r="T610"/>
      <c r="U610"/>
      <c r="V610"/>
      <c r="W610"/>
      <c r="X610" s="1"/>
      <c r="Y610" s="53"/>
      <c r="Z610" s="52"/>
      <c r="AA610" s="52"/>
      <c r="AB610" s="1"/>
      <c r="AC610" s="7"/>
      <c r="AD610" s="7"/>
      <c r="AE610" s="7"/>
      <c r="AF610" s="7"/>
      <c r="AG610" s="7"/>
      <c r="AI610" s="15"/>
      <c r="AJ610" s="15"/>
      <c r="AK610" s="15"/>
      <c r="AL610" s="15"/>
      <c r="AM610" s="15"/>
      <c r="AN610" s="15"/>
      <c r="AO610" s="15"/>
      <c r="AP610" s="15"/>
      <c r="AQ610" s="15"/>
      <c r="AR610" s="15"/>
      <c r="AS610" s="15"/>
      <c r="AT610" s="15"/>
      <c r="AU610" s="15"/>
      <c r="AV610" s="15"/>
      <c r="AW610" s="15"/>
      <c r="AX610" s="15"/>
      <c r="AY610" s="15"/>
      <c r="AZ610" s="15"/>
      <c r="BA610" s="15"/>
      <c r="BB610" s="15"/>
      <c r="BC610" s="15"/>
      <c r="BD610" s="15"/>
      <c r="BE610" s="15"/>
      <c r="BF610" s="15"/>
      <c r="BG610" s="15"/>
      <c r="BH610" s="15"/>
      <c r="BI610" s="15"/>
      <c r="BJ610" s="15"/>
      <c r="BK610" s="15"/>
      <c r="BL610" s="15"/>
      <c r="BM610" s="15"/>
      <c r="BN610" s="15"/>
      <c r="BO610" s="15"/>
      <c r="BP610" s="15"/>
      <c r="BQ610" s="15"/>
      <c r="BR610" s="15"/>
      <c r="BT610" s="15"/>
      <c r="BU610" s="15"/>
      <c r="BV610" s="15"/>
      <c r="BW610" s="15"/>
      <c r="BX610" s="15"/>
      <c r="BZ610" s="5"/>
      <c r="CA610" s="5"/>
      <c r="CB610" s="5"/>
      <c r="CC610" s="5"/>
      <c r="CD610" s="5"/>
      <c r="CF610" s="55"/>
      <c r="CG610" s="55"/>
      <c r="CH610" s="55"/>
      <c r="CI610" s="55"/>
      <c r="CJ610" s="55"/>
    </row>
    <row r="611" spans="1:88" x14ac:dyDescent="0.25">
      <c r="A611" s="174" t="str">
        <f t="shared" si="385"/>
        <v>NNNN</v>
      </c>
      <c r="B611" s="174" t="str">
        <f t="shared" si="386"/>
        <v>17FS</v>
      </c>
      <c r="C611" s="29" t="str">
        <f t="shared" si="387"/>
        <v>FS</v>
      </c>
      <c r="D611" s="29" t="str">
        <f t="shared" si="388"/>
        <v>N</v>
      </c>
      <c r="E611" s="29" t="str">
        <f t="shared" si="384"/>
        <v>N</v>
      </c>
      <c r="F611" s="175" t="s">
        <v>9</v>
      </c>
      <c r="G611" s="175" t="s">
        <v>6</v>
      </c>
      <c r="H611" s="175" t="s">
        <v>8</v>
      </c>
      <c r="I611" s="176">
        <v>17</v>
      </c>
      <c r="J611" s="175" t="s">
        <v>5</v>
      </c>
      <c r="K611" s="175" t="s">
        <v>5</v>
      </c>
      <c r="L611" s="176">
        <v>9560</v>
      </c>
      <c r="M611" s="176">
        <v>5199</v>
      </c>
      <c r="N611" s="176">
        <v>8637</v>
      </c>
      <c r="O611" s="176">
        <v>8468</v>
      </c>
      <c r="P611" s="176">
        <v>9387</v>
      </c>
      <c r="Q611" s="1"/>
      <c r="R611"/>
      <c r="S611"/>
      <c r="T611"/>
      <c r="U611"/>
      <c r="V611"/>
      <c r="W611"/>
      <c r="X611" s="1"/>
      <c r="Y611" s="53"/>
      <c r="Z611" s="52"/>
      <c r="AA611" s="52"/>
      <c r="AB611" s="1"/>
      <c r="AC611" s="7"/>
      <c r="AD611" s="7"/>
      <c r="AE611" s="7"/>
      <c r="AF611" s="7"/>
      <c r="AG611" s="7"/>
      <c r="AI611" s="15"/>
      <c r="AJ611" s="15"/>
      <c r="AK611" s="15"/>
      <c r="AL611" s="15"/>
      <c r="AM611" s="15"/>
      <c r="AN611" s="15"/>
      <c r="AO611" s="15"/>
      <c r="AP611" s="15"/>
      <c r="AQ611" s="15"/>
      <c r="AR611" s="15"/>
      <c r="AS611" s="15"/>
      <c r="AT611" s="15"/>
      <c r="AU611" s="15"/>
      <c r="AV611" s="15"/>
      <c r="AW611" s="15"/>
      <c r="AX611" s="15"/>
      <c r="AY611" s="15"/>
      <c r="AZ611" s="15"/>
      <c r="BA611" s="15"/>
      <c r="BB611" s="15"/>
      <c r="BC611" s="15"/>
      <c r="BD611" s="15"/>
      <c r="BE611" s="15"/>
      <c r="BF611" s="15"/>
      <c r="BG611" s="15"/>
      <c r="BH611" s="15"/>
      <c r="BI611" s="15"/>
      <c r="BJ611" s="15"/>
      <c r="BK611" s="15"/>
      <c r="BL611" s="15"/>
      <c r="BM611" s="15"/>
      <c r="BN611" s="15"/>
      <c r="BO611" s="15"/>
      <c r="BP611" s="15"/>
      <c r="BQ611" s="15"/>
      <c r="BR611" s="15"/>
      <c r="BT611" s="15"/>
      <c r="BU611" s="15"/>
      <c r="BV611" s="15"/>
      <c r="BW611" s="15"/>
      <c r="BX611" s="15"/>
      <c r="BZ611" s="5"/>
      <c r="CA611" s="5"/>
      <c r="CB611" s="5"/>
      <c r="CC611" s="5"/>
      <c r="CD611" s="5"/>
      <c r="CF611" s="55"/>
      <c r="CG611" s="55"/>
      <c r="CH611" s="55"/>
      <c r="CI611" s="55"/>
      <c r="CJ611" s="55"/>
    </row>
    <row r="612" spans="1:88" x14ac:dyDescent="0.25">
      <c r="A612" s="174" t="str">
        <f t="shared" si="385"/>
        <v>NNNN</v>
      </c>
      <c r="B612" s="174" t="str">
        <f t="shared" si="386"/>
        <v>18FS</v>
      </c>
      <c r="C612" s="29" t="str">
        <f t="shared" si="387"/>
        <v>FS</v>
      </c>
      <c r="D612" s="29" t="str">
        <f t="shared" si="388"/>
        <v>N</v>
      </c>
      <c r="E612" s="29" t="str">
        <f t="shared" si="384"/>
        <v>N</v>
      </c>
      <c r="F612" s="175" t="s">
        <v>9</v>
      </c>
      <c r="G612" s="175" t="s">
        <v>6</v>
      </c>
      <c r="H612" s="175" t="s">
        <v>8</v>
      </c>
      <c r="I612" s="176">
        <v>18</v>
      </c>
      <c r="J612" s="175" t="s">
        <v>5</v>
      </c>
      <c r="K612" s="175" t="s">
        <v>5</v>
      </c>
      <c r="L612" s="176">
        <v>8894</v>
      </c>
      <c r="M612" s="176">
        <v>4825</v>
      </c>
      <c r="N612" s="176">
        <v>8051</v>
      </c>
      <c r="O612" s="176">
        <v>7906</v>
      </c>
      <c r="P612" s="176">
        <v>8740</v>
      </c>
      <c r="Q612" s="1"/>
      <c r="R612"/>
      <c r="S612"/>
      <c r="T612"/>
      <c r="U612"/>
      <c r="V612"/>
      <c r="W612"/>
      <c r="X612" s="1"/>
      <c r="Y612" s="53"/>
      <c r="Z612" s="52"/>
      <c r="AA612" s="52"/>
      <c r="AB612" s="1"/>
      <c r="AC612" s="7"/>
      <c r="AD612" s="7"/>
      <c r="AE612" s="7"/>
      <c r="AF612" s="7"/>
      <c r="AG612" s="7"/>
      <c r="AI612" s="15"/>
      <c r="AJ612" s="15"/>
      <c r="AK612" s="15"/>
      <c r="AL612" s="15"/>
      <c r="AM612" s="15"/>
      <c r="AN612" s="15"/>
      <c r="AO612" s="15"/>
      <c r="AP612" s="15"/>
      <c r="AQ612" s="15"/>
      <c r="AR612" s="15"/>
      <c r="AS612" s="15"/>
      <c r="AT612" s="15"/>
      <c r="AU612" s="15"/>
      <c r="AV612" s="15"/>
      <c r="AW612" s="15"/>
      <c r="AX612" s="15"/>
      <c r="AY612" s="15"/>
      <c r="AZ612" s="15"/>
      <c r="BA612" s="15"/>
      <c r="BB612" s="15"/>
      <c r="BC612" s="15"/>
      <c r="BD612" s="15"/>
      <c r="BE612" s="15"/>
      <c r="BF612" s="15"/>
      <c r="BG612" s="15"/>
      <c r="BH612" s="15"/>
      <c r="BI612" s="15"/>
      <c r="BJ612" s="15"/>
      <c r="BK612" s="15"/>
      <c r="BL612" s="15"/>
      <c r="BM612" s="15"/>
      <c r="BN612" s="15"/>
      <c r="BO612" s="15"/>
      <c r="BP612" s="15"/>
      <c r="BQ612" s="15"/>
      <c r="BR612" s="15"/>
      <c r="BT612" s="15"/>
      <c r="BU612" s="15"/>
      <c r="BV612" s="15"/>
      <c r="BW612" s="15"/>
      <c r="BX612" s="15"/>
      <c r="BZ612" s="5"/>
      <c r="CA612" s="5"/>
      <c r="CB612" s="5"/>
      <c r="CC612" s="5"/>
      <c r="CD612" s="5"/>
      <c r="CF612" s="55"/>
      <c r="CG612" s="55"/>
      <c r="CH612" s="55"/>
      <c r="CI612" s="55"/>
      <c r="CJ612" s="55"/>
    </row>
    <row r="613" spans="1:88" x14ac:dyDescent="0.25">
      <c r="A613" s="174" t="str">
        <f t="shared" si="385"/>
        <v>NNNN</v>
      </c>
      <c r="B613" s="174" t="str">
        <f t="shared" si="386"/>
        <v>19FS</v>
      </c>
      <c r="C613" s="29" t="str">
        <f t="shared" si="387"/>
        <v>FS</v>
      </c>
      <c r="D613" s="29" t="str">
        <f t="shared" si="388"/>
        <v>N</v>
      </c>
      <c r="E613" s="29" t="str">
        <f t="shared" si="384"/>
        <v>N</v>
      </c>
      <c r="F613" s="175" t="s">
        <v>9</v>
      </c>
      <c r="G613" s="175" t="s">
        <v>6</v>
      </c>
      <c r="H613" s="175" t="s">
        <v>8</v>
      </c>
      <c r="I613" s="176">
        <v>19</v>
      </c>
      <c r="J613" s="175" t="s">
        <v>5</v>
      </c>
      <c r="K613" s="175" t="s">
        <v>5</v>
      </c>
      <c r="L613" s="176">
        <v>8811</v>
      </c>
      <c r="M613" s="176">
        <v>4769</v>
      </c>
      <c r="N613" s="176">
        <v>7984</v>
      </c>
      <c r="O613" s="176">
        <v>7836</v>
      </c>
      <c r="P613" s="176">
        <v>8646</v>
      </c>
      <c r="Q613" s="1"/>
      <c r="R613"/>
      <c r="S613"/>
      <c r="T613"/>
      <c r="U613"/>
      <c r="V613"/>
      <c r="W613"/>
      <c r="X613" s="1"/>
      <c r="Y613" s="53"/>
      <c r="Z613" s="52"/>
      <c r="AA613" s="52"/>
      <c r="AB613" s="1"/>
      <c r="AC613" s="7"/>
      <c r="AD613" s="7"/>
      <c r="AE613" s="7"/>
      <c r="AF613" s="7"/>
      <c r="AG613" s="7"/>
      <c r="AI613" s="15"/>
      <c r="AJ613" s="15"/>
      <c r="AK613" s="15"/>
      <c r="AL613" s="15"/>
      <c r="AM613" s="15"/>
      <c r="AN613" s="15"/>
      <c r="AO613" s="15"/>
      <c r="AP613" s="15"/>
      <c r="AQ613" s="15"/>
      <c r="AR613" s="15"/>
      <c r="AS613" s="15"/>
      <c r="AT613" s="15"/>
      <c r="AU613" s="15"/>
      <c r="AV613" s="15"/>
      <c r="AW613" s="15"/>
      <c r="AX613" s="15"/>
      <c r="AY613" s="15"/>
      <c r="AZ613" s="15"/>
      <c r="BA613" s="15"/>
      <c r="BB613" s="15"/>
      <c r="BC613" s="15"/>
      <c r="BD613" s="15"/>
      <c r="BE613" s="15"/>
      <c r="BF613" s="15"/>
      <c r="BG613" s="15"/>
      <c r="BH613" s="15"/>
      <c r="BI613" s="15"/>
      <c r="BJ613" s="15"/>
      <c r="BK613" s="15"/>
      <c r="BL613" s="15"/>
      <c r="BM613" s="15"/>
      <c r="BN613" s="15"/>
      <c r="BO613" s="15"/>
      <c r="BP613" s="15"/>
      <c r="BQ613" s="15"/>
      <c r="BR613" s="15"/>
      <c r="BT613" s="15"/>
      <c r="BU613" s="15"/>
      <c r="BV613" s="15"/>
      <c r="BW613" s="15"/>
      <c r="BX613" s="15"/>
      <c r="BZ613" s="5"/>
      <c r="CA613" s="5"/>
      <c r="CB613" s="5"/>
      <c r="CC613" s="5"/>
      <c r="CD613" s="5"/>
      <c r="CF613" s="55"/>
      <c r="CG613" s="55"/>
      <c r="CH613" s="55"/>
      <c r="CI613" s="55"/>
      <c r="CJ613" s="55"/>
    </row>
    <row r="614" spans="1:88" x14ac:dyDescent="0.25">
      <c r="A614" s="174" t="str">
        <f t="shared" si="385"/>
        <v>NNNN</v>
      </c>
      <c r="B614" s="174" t="str">
        <f t="shared" si="386"/>
        <v>19FS</v>
      </c>
      <c r="C614" s="29" t="str">
        <f t="shared" si="387"/>
        <v>FS</v>
      </c>
      <c r="D614" s="29" t="str">
        <f t="shared" si="388"/>
        <v>N</v>
      </c>
      <c r="E614" s="29" t="str">
        <f t="shared" si="384"/>
        <v>N</v>
      </c>
      <c r="F614" s="175" t="s">
        <v>9</v>
      </c>
      <c r="G614" s="175" t="s">
        <v>6</v>
      </c>
      <c r="H614" s="175" t="s">
        <v>8</v>
      </c>
      <c r="I614" s="176">
        <v>19</v>
      </c>
      <c r="J614" s="175" t="s">
        <v>9</v>
      </c>
      <c r="K614" s="175" t="s">
        <v>5</v>
      </c>
      <c r="L614" s="176">
        <v>1</v>
      </c>
      <c r="M614" s="176">
        <v>0</v>
      </c>
      <c r="N614" s="176">
        <v>0</v>
      </c>
      <c r="O614" s="176">
        <v>0</v>
      </c>
      <c r="P614" s="176">
        <v>1</v>
      </c>
      <c r="Q614" s="1"/>
      <c r="R614"/>
      <c r="S614"/>
      <c r="T614"/>
      <c r="U614"/>
      <c r="V614"/>
      <c r="W614"/>
      <c r="X614" s="1"/>
      <c r="Y614" s="53"/>
      <c r="Z614" s="52"/>
      <c r="AA614" s="52"/>
      <c r="AB614" s="1"/>
      <c r="AC614" s="7"/>
      <c r="AD614" s="7"/>
      <c r="AE614" s="7"/>
      <c r="AF614" s="7"/>
      <c r="AG614" s="7"/>
      <c r="AI614" s="15"/>
      <c r="AJ614" s="15"/>
      <c r="AK614" s="15"/>
      <c r="AL614" s="15"/>
      <c r="AM614" s="15"/>
      <c r="AN614" s="15"/>
      <c r="AO614" s="15"/>
      <c r="AP614" s="15"/>
      <c r="AQ614" s="15"/>
      <c r="AR614" s="15"/>
      <c r="AS614" s="15"/>
      <c r="AT614" s="15"/>
      <c r="AU614" s="15"/>
      <c r="AV614" s="15"/>
      <c r="AW614" s="15"/>
      <c r="AX614" s="15"/>
      <c r="AY614" s="15"/>
      <c r="AZ614" s="15"/>
      <c r="BA614" s="15"/>
      <c r="BB614" s="15"/>
      <c r="BC614" s="15"/>
      <c r="BD614" s="15"/>
      <c r="BE614" s="15"/>
      <c r="BF614" s="15"/>
      <c r="BG614" s="15"/>
      <c r="BH614" s="15"/>
      <c r="BI614" s="15"/>
      <c r="BJ614" s="15"/>
      <c r="BK614" s="15"/>
      <c r="BL614" s="15"/>
      <c r="BM614" s="15"/>
      <c r="BN614" s="15"/>
      <c r="BO614" s="15"/>
      <c r="BP614" s="15"/>
      <c r="BQ614" s="15"/>
      <c r="BR614" s="15"/>
      <c r="BT614" s="15"/>
      <c r="BU614" s="15"/>
      <c r="BV614" s="15"/>
      <c r="BW614" s="15"/>
      <c r="BX614" s="15"/>
      <c r="BZ614" s="5"/>
      <c r="CA614" s="5"/>
      <c r="CB614" s="5"/>
      <c r="CC614" s="5"/>
      <c r="CD614" s="5"/>
      <c r="CF614" s="55"/>
      <c r="CG614" s="55"/>
      <c r="CH614" s="55"/>
      <c r="CI614" s="55"/>
      <c r="CJ614" s="55"/>
    </row>
    <row r="615" spans="1:88" x14ac:dyDescent="0.25">
      <c r="A615" s="174" t="str">
        <f t="shared" si="385"/>
        <v>NNNN</v>
      </c>
      <c r="B615" s="174" t="str">
        <f t="shared" si="386"/>
        <v>20FS</v>
      </c>
      <c r="C615" s="29" t="str">
        <f t="shared" si="387"/>
        <v>FS</v>
      </c>
      <c r="D615" s="29" t="str">
        <f t="shared" si="388"/>
        <v>N</v>
      </c>
      <c r="E615" s="29" t="str">
        <f t="shared" si="384"/>
        <v>N</v>
      </c>
      <c r="F615" s="175" t="s">
        <v>9</v>
      </c>
      <c r="G615" s="175" t="s">
        <v>6</v>
      </c>
      <c r="H615" s="175" t="s">
        <v>8</v>
      </c>
      <c r="I615" s="176">
        <v>20</v>
      </c>
      <c r="J615" s="175" t="s">
        <v>5</v>
      </c>
      <c r="K615" s="175" t="s">
        <v>5</v>
      </c>
      <c r="L615" s="176">
        <v>7968</v>
      </c>
      <c r="M615" s="176">
        <v>4277</v>
      </c>
      <c r="N615" s="176">
        <v>7213</v>
      </c>
      <c r="O615" s="176">
        <v>7102</v>
      </c>
      <c r="P615" s="176">
        <v>7851</v>
      </c>
      <c r="Q615" s="1"/>
      <c r="R615"/>
      <c r="S615"/>
      <c r="T615"/>
      <c r="U615"/>
      <c r="V615"/>
      <c r="W615"/>
      <c r="X615" s="1"/>
      <c r="Y615" s="53"/>
      <c r="Z615" s="52"/>
      <c r="AA615" s="52"/>
      <c r="AB615" s="1"/>
      <c r="AC615" s="7"/>
      <c r="AD615" s="7"/>
      <c r="AE615" s="7"/>
      <c r="AF615" s="7"/>
      <c r="AG615" s="7"/>
      <c r="AI615" s="15"/>
      <c r="AJ615" s="15"/>
      <c r="AK615" s="15"/>
      <c r="AL615" s="15"/>
      <c r="AM615" s="15"/>
      <c r="AN615" s="15"/>
      <c r="AO615" s="15"/>
      <c r="AP615" s="15"/>
      <c r="AQ615" s="15"/>
      <c r="AR615" s="15"/>
      <c r="AS615" s="15"/>
      <c r="AT615" s="15"/>
      <c r="AU615" s="15"/>
      <c r="AV615" s="15"/>
      <c r="AW615" s="15"/>
      <c r="AX615" s="15"/>
      <c r="AY615" s="15"/>
      <c r="AZ615" s="15"/>
      <c r="BA615" s="15"/>
      <c r="BB615" s="15"/>
      <c r="BC615" s="15"/>
      <c r="BD615" s="15"/>
      <c r="BE615" s="15"/>
      <c r="BF615" s="15"/>
      <c r="BG615" s="15"/>
      <c r="BH615" s="15"/>
      <c r="BI615" s="15"/>
      <c r="BJ615" s="15"/>
      <c r="BK615" s="15"/>
      <c r="BL615" s="15"/>
      <c r="BM615" s="15"/>
      <c r="BN615" s="15"/>
      <c r="BO615" s="15"/>
      <c r="BP615" s="15"/>
      <c r="BQ615" s="15"/>
      <c r="BR615" s="15"/>
      <c r="BT615" s="15"/>
      <c r="BU615" s="15"/>
      <c r="BV615" s="15"/>
      <c r="BW615" s="15"/>
      <c r="BX615" s="15"/>
      <c r="BZ615" s="5"/>
      <c r="CA615" s="5"/>
      <c r="CB615" s="5"/>
      <c r="CC615" s="5"/>
      <c r="CD615" s="5"/>
      <c r="CF615" s="55"/>
      <c r="CG615" s="55"/>
      <c r="CH615" s="55"/>
      <c r="CI615" s="55"/>
      <c r="CJ615" s="55"/>
    </row>
    <row r="616" spans="1:88" x14ac:dyDescent="0.25">
      <c r="A616" s="174" t="str">
        <f t="shared" si="385"/>
        <v>NNNN</v>
      </c>
      <c r="B616" s="174" t="str">
        <f t="shared" si="386"/>
        <v>21FS</v>
      </c>
      <c r="C616" s="29" t="str">
        <f t="shared" si="387"/>
        <v>FS</v>
      </c>
      <c r="D616" s="29" t="str">
        <f t="shared" si="388"/>
        <v>N</v>
      </c>
      <c r="E616" s="29" t="str">
        <f t="shared" si="384"/>
        <v>N</v>
      </c>
      <c r="F616" s="175" t="s">
        <v>9</v>
      </c>
      <c r="G616" s="175" t="s">
        <v>6</v>
      </c>
      <c r="H616" s="175" t="s">
        <v>8</v>
      </c>
      <c r="I616" s="176">
        <v>21</v>
      </c>
      <c r="J616" s="175" t="s">
        <v>5</v>
      </c>
      <c r="K616" s="175" t="s">
        <v>5</v>
      </c>
      <c r="L616" s="176">
        <v>7721</v>
      </c>
      <c r="M616" s="176">
        <v>4187</v>
      </c>
      <c r="N616" s="176">
        <v>6997</v>
      </c>
      <c r="O616" s="176">
        <v>6868</v>
      </c>
      <c r="P616" s="176">
        <v>7586</v>
      </c>
      <c r="Q616" s="1"/>
      <c r="R616"/>
      <c r="S616"/>
      <c r="T616"/>
      <c r="U616"/>
      <c r="V616"/>
      <c r="W616"/>
      <c r="X616" s="1"/>
      <c r="Y616" s="53"/>
      <c r="Z616" s="52"/>
      <c r="AA616" s="52"/>
      <c r="AB616" s="1"/>
      <c r="AC616" s="7"/>
      <c r="AD616" s="7"/>
      <c r="AE616" s="7"/>
      <c r="AF616" s="7"/>
      <c r="AG616" s="7"/>
      <c r="AI616" s="15"/>
      <c r="AJ616" s="15"/>
      <c r="AK616" s="15"/>
      <c r="AL616" s="15"/>
      <c r="AM616" s="15"/>
      <c r="AN616" s="15"/>
      <c r="AO616" s="15"/>
      <c r="AP616" s="15"/>
      <c r="AQ616" s="15"/>
      <c r="AR616" s="15"/>
      <c r="AS616" s="15"/>
      <c r="AT616" s="15"/>
      <c r="AU616" s="15"/>
      <c r="AV616" s="15"/>
      <c r="AW616" s="15"/>
      <c r="AX616" s="15"/>
      <c r="AY616" s="15"/>
      <c r="AZ616" s="15"/>
      <c r="BA616" s="15"/>
      <c r="BB616" s="15"/>
      <c r="BC616" s="15"/>
      <c r="BD616" s="15"/>
      <c r="BE616" s="15"/>
      <c r="BF616" s="15"/>
      <c r="BG616" s="15"/>
      <c r="BH616" s="15"/>
      <c r="BI616" s="15"/>
      <c r="BJ616" s="15"/>
      <c r="BK616" s="15"/>
      <c r="BL616" s="15"/>
      <c r="BM616" s="15"/>
      <c r="BN616" s="15"/>
      <c r="BO616" s="15"/>
      <c r="BP616" s="15"/>
      <c r="BQ616" s="15"/>
      <c r="BR616" s="15"/>
      <c r="BT616" s="15"/>
      <c r="BU616" s="15"/>
      <c r="BV616" s="15"/>
      <c r="BW616" s="15"/>
      <c r="BX616" s="15"/>
      <c r="BZ616" s="5"/>
      <c r="CA616" s="5"/>
      <c r="CB616" s="5"/>
      <c r="CC616" s="5"/>
      <c r="CD616" s="5"/>
      <c r="CF616" s="55"/>
      <c r="CG616" s="55"/>
      <c r="CH616" s="55"/>
      <c r="CI616" s="55"/>
      <c r="CJ616" s="55"/>
    </row>
    <row r="617" spans="1:88" x14ac:dyDescent="0.25">
      <c r="A617" s="174" t="str">
        <f t="shared" si="385"/>
        <v>NNNN</v>
      </c>
      <c r="B617" s="174" t="str">
        <f t="shared" si="386"/>
        <v>21FS</v>
      </c>
      <c r="C617" s="29" t="str">
        <f t="shared" si="387"/>
        <v>FS</v>
      </c>
      <c r="D617" s="29" t="str">
        <f t="shared" si="388"/>
        <v>N</v>
      </c>
      <c r="E617" s="29" t="str">
        <f t="shared" si="384"/>
        <v>N</v>
      </c>
      <c r="F617" s="175" t="s">
        <v>9</v>
      </c>
      <c r="G617" s="175" t="s">
        <v>6</v>
      </c>
      <c r="H617" s="175" t="s">
        <v>8</v>
      </c>
      <c r="I617" s="176">
        <v>21</v>
      </c>
      <c r="J617" s="175" t="s">
        <v>9</v>
      </c>
      <c r="K617" s="175" t="s">
        <v>5</v>
      </c>
      <c r="L617" s="176">
        <v>1</v>
      </c>
      <c r="M617" s="176">
        <v>0</v>
      </c>
      <c r="N617" s="176">
        <v>1</v>
      </c>
      <c r="O617" s="176">
        <v>1</v>
      </c>
      <c r="P617" s="176">
        <v>1</v>
      </c>
      <c r="Q617" s="1"/>
      <c r="R617"/>
      <c r="S617"/>
      <c r="T617"/>
      <c r="U617"/>
      <c r="V617"/>
      <c r="W617"/>
      <c r="X617" s="1"/>
      <c r="Y617" s="53"/>
      <c r="Z617" s="52"/>
      <c r="AA617" s="52"/>
      <c r="AB617" s="1"/>
      <c r="AC617" s="7"/>
      <c r="AD617" s="7"/>
      <c r="AE617" s="7"/>
      <c r="AF617" s="7"/>
      <c r="AG617" s="7"/>
      <c r="AI617" s="15"/>
      <c r="AJ617" s="15"/>
      <c r="AK617" s="15"/>
      <c r="AL617" s="15"/>
      <c r="AM617" s="15"/>
      <c r="AN617" s="15"/>
      <c r="AO617" s="15"/>
      <c r="AP617" s="15"/>
      <c r="AQ617" s="15"/>
      <c r="AR617" s="15"/>
      <c r="AS617" s="15"/>
      <c r="AT617" s="15"/>
      <c r="AU617" s="15"/>
      <c r="AV617" s="15"/>
      <c r="AW617" s="15"/>
      <c r="AX617" s="15"/>
      <c r="AY617" s="15"/>
      <c r="AZ617" s="15"/>
      <c r="BA617" s="15"/>
      <c r="BB617" s="15"/>
      <c r="BC617" s="15"/>
      <c r="BD617" s="15"/>
      <c r="BE617" s="15"/>
      <c r="BF617" s="15"/>
      <c r="BG617" s="15"/>
      <c r="BH617" s="15"/>
      <c r="BI617" s="15"/>
      <c r="BJ617" s="15"/>
      <c r="BK617" s="15"/>
      <c r="BL617" s="15"/>
      <c r="BM617" s="15"/>
      <c r="BN617" s="15"/>
      <c r="BO617" s="15"/>
      <c r="BP617" s="15"/>
      <c r="BQ617" s="15"/>
      <c r="BR617" s="15"/>
      <c r="BT617" s="15"/>
      <c r="BU617" s="15"/>
      <c r="BV617" s="15"/>
      <c r="BW617" s="15"/>
      <c r="BX617" s="15"/>
      <c r="BZ617" s="5"/>
      <c r="CA617" s="5"/>
      <c r="CB617" s="5"/>
      <c r="CC617" s="5"/>
      <c r="CD617" s="5"/>
      <c r="CF617" s="55"/>
      <c r="CG617" s="55"/>
      <c r="CH617" s="55"/>
      <c r="CI617" s="55"/>
      <c r="CJ617" s="55"/>
    </row>
    <row r="618" spans="1:88" x14ac:dyDescent="0.25">
      <c r="A618" s="174" t="str">
        <f t="shared" si="385"/>
        <v>NNNN</v>
      </c>
      <c r="B618" s="174" t="str">
        <f t="shared" si="386"/>
        <v>22FS</v>
      </c>
      <c r="C618" s="29" t="str">
        <f t="shared" si="387"/>
        <v>FS</v>
      </c>
      <c r="D618" s="29" t="str">
        <f t="shared" si="388"/>
        <v>N</v>
      </c>
      <c r="E618" s="29" t="str">
        <f t="shared" si="384"/>
        <v>N</v>
      </c>
      <c r="F618" s="175" t="s">
        <v>9</v>
      </c>
      <c r="G618" s="175" t="s">
        <v>6</v>
      </c>
      <c r="H618" s="175" t="s">
        <v>8</v>
      </c>
      <c r="I618" s="176">
        <v>22</v>
      </c>
      <c r="J618" s="175" t="s">
        <v>5</v>
      </c>
      <c r="K618" s="175" t="s">
        <v>5</v>
      </c>
      <c r="L618" s="176">
        <v>7061</v>
      </c>
      <c r="M618" s="176">
        <v>3822</v>
      </c>
      <c r="N618" s="176">
        <v>6369</v>
      </c>
      <c r="O618" s="176">
        <v>6251</v>
      </c>
      <c r="P618" s="176">
        <v>6939</v>
      </c>
      <c r="Q618" s="1"/>
      <c r="R618"/>
      <c r="S618"/>
      <c r="T618"/>
      <c r="U618"/>
      <c r="V618"/>
      <c r="W618"/>
      <c r="X618" s="1"/>
      <c r="Y618" s="53"/>
      <c r="Z618" s="52"/>
      <c r="AA618" s="52"/>
      <c r="AB618" s="1"/>
      <c r="AC618" s="7"/>
      <c r="AD618" s="7"/>
      <c r="AE618" s="7"/>
      <c r="AF618" s="7"/>
      <c r="AG618" s="7"/>
      <c r="AI618" s="15"/>
      <c r="AJ618" s="15"/>
      <c r="AK618" s="15"/>
      <c r="AL618" s="15"/>
      <c r="AM618" s="15"/>
      <c r="AN618" s="15"/>
      <c r="AO618" s="15"/>
      <c r="AP618" s="15"/>
      <c r="AQ618" s="15"/>
      <c r="AR618" s="15"/>
      <c r="AS618" s="15"/>
      <c r="AT618" s="15"/>
      <c r="AU618" s="15"/>
      <c r="AV618" s="15"/>
      <c r="AW618" s="15"/>
      <c r="AX618" s="15"/>
      <c r="AY618" s="15"/>
      <c r="AZ618" s="15"/>
      <c r="BA618" s="15"/>
      <c r="BB618" s="15"/>
      <c r="BC618" s="15"/>
      <c r="BD618" s="15"/>
      <c r="BE618" s="15"/>
      <c r="BF618" s="15"/>
      <c r="BG618" s="15"/>
      <c r="BH618" s="15"/>
      <c r="BI618" s="15"/>
      <c r="BJ618" s="15"/>
      <c r="BK618" s="15"/>
      <c r="BL618" s="15"/>
      <c r="BM618" s="15"/>
      <c r="BN618" s="15"/>
      <c r="BO618" s="15"/>
      <c r="BP618" s="15"/>
      <c r="BQ618" s="15"/>
      <c r="BR618" s="15"/>
      <c r="BT618" s="15"/>
      <c r="BU618" s="15"/>
      <c r="BV618" s="15"/>
      <c r="BW618" s="15"/>
      <c r="BX618" s="15"/>
      <c r="BZ618" s="5"/>
      <c r="CA618" s="5"/>
      <c r="CB618" s="5"/>
      <c r="CC618" s="5"/>
      <c r="CD618" s="5"/>
      <c r="CF618" s="55"/>
      <c r="CG618" s="55"/>
      <c r="CH618" s="55"/>
      <c r="CI618" s="55"/>
      <c r="CJ618" s="55"/>
    </row>
    <row r="619" spans="1:88" x14ac:dyDescent="0.25">
      <c r="A619" s="174" t="str">
        <f t="shared" si="385"/>
        <v>NNNN</v>
      </c>
      <c r="B619" s="174" t="str">
        <f t="shared" si="386"/>
        <v>23FS</v>
      </c>
      <c r="C619" s="29" t="str">
        <f t="shared" si="387"/>
        <v>FS</v>
      </c>
      <c r="D619" s="29" t="str">
        <f t="shared" si="388"/>
        <v>N</v>
      </c>
      <c r="E619" s="29" t="str">
        <f t="shared" si="384"/>
        <v>N</v>
      </c>
      <c r="F619" s="175" t="s">
        <v>9</v>
      </c>
      <c r="G619" s="175" t="s">
        <v>6</v>
      </c>
      <c r="H619" s="175" t="s">
        <v>8</v>
      </c>
      <c r="I619" s="176">
        <v>23</v>
      </c>
      <c r="J619" s="175" t="s">
        <v>5</v>
      </c>
      <c r="K619" s="175" t="s">
        <v>5</v>
      </c>
      <c r="L619" s="176">
        <v>7147</v>
      </c>
      <c r="M619" s="176">
        <v>3801</v>
      </c>
      <c r="N619" s="176">
        <v>6446</v>
      </c>
      <c r="O619" s="176">
        <v>6341</v>
      </c>
      <c r="P619" s="176">
        <v>7011</v>
      </c>
      <c r="Q619" s="1"/>
      <c r="R619"/>
      <c r="S619"/>
      <c r="T619"/>
      <c r="U619"/>
      <c r="V619"/>
      <c r="W619"/>
      <c r="X619" s="1"/>
      <c r="Y619" s="53"/>
      <c r="Z619" s="52"/>
      <c r="AA619" s="52"/>
      <c r="AB619" s="1"/>
      <c r="AC619" s="7"/>
      <c r="AD619" s="7"/>
      <c r="AE619" s="7"/>
      <c r="AF619" s="7"/>
      <c r="AG619" s="7"/>
      <c r="AI619" s="15"/>
      <c r="AJ619" s="15"/>
      <c r="AK619" s="15"/>
      <c r="AL619" s="15"/>
      <c r="AM619" s="15"/>
      <c r="AN619" s="15"/>
      <c r="AO619" s="15"/>
      <c r="AP619" s="15"/>
      <c r="AQ619" s="15"/>
      <c r="AR619" s="15"/>
      <c r="AS619" s="15"/>
      <c r="AT619" s="15"/>
      <c r="AU619" s="15"/>
      <c r="AV619" s="15"/>
      <c r="AW619" s="15"/>
      <c r="AX619" s="15"/>
      <c r="AY619" s="15"/>
      <c r="AZ619" s="15"/>
      <c r="BA619" s="15"/>
      <c r="BB619" s="15"/>
      <c r="BC619" s="15"/>
      <c r="BD619" s="15"/>
      <c r="BE619" s="15"/>
      <c r="BF619" s="15"/>
      <c r="BG619" s="15"/>
      <c r="BH619" s="15"/>
      <c r="BI619" s="15"/>
      <c r="BJ619" s="15"/>
      <c r="BK619" s="15"/>
      <c r="BL619" s="15"/>
      <c r="BM619" s="15"/>
      <c r="BN619" s="15"/>
      <c r="BO619" s="15"/>
      <c r="BP619" s="15"/>
      <c r="BQ619" s="15"/>
      <c r="BR619" s="15"/>
      <c r="BT619" s="15"/>
      <c r="BU619" s="15"/>
      <c r="BV619" s="15"/>
      <c r="BW619" s="15"/>
      <c r="BX619" s="15"/>
      <c r="BZ619" s="5"/>
      <c r="CA619" s="5"/>
      <c r="CB619" s="5"/>
      <c r="CC619" s="5"/>
      <c r="CD619" s="5"/>
      <c r="CF619" s="55"/>
      <c r="CG619" s="55"/>
      <c r="CH619" s="55"/>
      <c r="CI619" s="55"/>
      <c r="CJ619" s="55"/>
    </row>
    <row r="620" spans="1:88" x14ac:dyDescent="0.25">
      <c r="A620" s="174" t="str">
        <f t="shared" si="385"/>
        <v>NNNN</v>
      </c>
      <c r="B620" s="174" t="str">
        <f t="shared" si="386"/>
        <v>24FS</v>
      </c>
      <c r="C620" s="29" t="str">
        <f t="shared" si="387"/>
        <v>FS</v>
      </c>
      <c r="D620" s="29" t="str">
        <f t="shared" si="388"/>
        <v>N</v>
      </c>
      <c r="E620" s="29" t="str">
        <f t="shared" si="384"/>
        <v>N</v>
      </c>
      <c r="F620" s="175" t="s">
        <v>9</v>
      </c>
      <c r="G620" s="175" t="s">
        <v>6</v>
      </c>
      <c r="H620" s="175" t="s">
        <v>8</v>
      </c>
      <c r="I620" s="176">
        <v>24</v>
      </c>
      <c r="J620" s="175" t="s">
        <v>5</v>
      </c>
      <c r="K620" s="175" t="s">
        <v>5</v>
      </c>
      <c r="L620" s="176">
        <v>6902</v>
      </c>
      <c r="M620" s="176">
        <v>3709</v>
      </c>
      <c r="N620" s="176">
        <v>6208</v>
      </c>
      <c r="O620" s="176">
        <v>6108</v>
      </c>
      <c r="P620" s="176">
        <v>6756</v>
      </c>
      <c r="Q620" s="1"/>
      <c r="R620"/>
      <c r="S620"/>
      <c r="T620"/>
      <c r="U620"/>
      <c r="V620"/>
      <c r="W620"/>
      <c r="X620" s="1"/>
      <c r="Y620" s="53"/>
      <c r="Z620" s="52"/>
      <c r="AA620" s="52"/>
      <c r="AB620" s="1"/>
      <c r="AC620" s="7"/>
      <c r="AD620" s="7"/>
      <c r="AE620" s="7"/>
      <c r="AF620" s="7"/>
      <c r="AG620" s="7"/>
      <c r="AI620" s="15"/>
      <c r="AJ620" s="15"/>
      <c r="AK620" s="15"/>
      <c r="AL620" s="15"/>
      <c r="AM620" s="15"/>
      <c r="AN620" s="15"/>
      <c r="AO620" s="15"/>
      <c r="AP620" s="15"/>
      <c r="AQ620" s="15"/>
      <c r="AR620" s="15"/>
      <c r="AS620" s="15"/>
      <c r="AT620" s="15"/>
      <c r="AU620" s="15"/>
      <c r="AV620" s="15"/>
      <c r="AW620" s="15"/>
      <c r="AX620" s="15"/>
      <c r="AY620" s="15"/>
      <c r="AZ620" s="15"/>
      <c r="BA620" s="15"/>
      <c r="BB620" s="15"/>
      <c r="BC620" s="15"/>
      <c r="BD620" s="15"/>
      <c r="BE620" s="15"/>
      <c r="BF620" s="15"/>
      <c r="BG620" s="15"/>
      <c r="BH620" s="15"/>
      <c r="BI620" s="15"/>
      <c r="BJ620" s="15"/>
      <c r="BK620" s="15"/>
      <c r="BL620" s="15"/>
      <c r="BM620" s="15"/>
      <c r="BN620" s="15"/>
      <c r="BO620" s="15"/>
      <c r="BP620" s="15"/>
      <c r="BQ620" s="15"/>
      <c r="BR620" s="15"/>
      <c r="BT620" s="15"/>
      <c r="BU620" s="15"/>
      <c r="BV620" s="15"/>
      <c r="BW620" s="15"/>
      <c r="BX620" s="15"/>
      <c r="BZ620" s="5"/>
      <c r="CA620" s="5"/>
      <c r="CB620" s="5"/>
      <c r="CC620" s="5"/>
      <c r="CD620" s="5"/>
      <c r="CF620" s="55"/>
      <c r="CG620" s="55"/>
      <c r="CH620" s="55"/>
      <c r="CI620" s="55"/>
      <c r="CJ620" s="55"/>
    </row>
    <row r="621" spans="1:88" x14ac:dyDescent="0.25">
      <c r="A621" s="174" t="str">
        <f t="shared" si="385"/>
        <v>NNNN</v>
      </c>
      <c r="B621" s="174" t="str">
        <f t="shared" si="386"/>
        <v>25FS</v>
      </c>
      <c r="C621" s="29" t="str">
        <f t="shared" si="387"/>
        <v>FS</v>
      </c>
      <c r="D621" s="29" t="str">
        <f t="shared" si="388"/>
        <v>N</v>
      </c>
      <c r="E621" s="29" t="str">
        <f t="shared" si="384"/>
        <v>N</v>
      </c>
      <c r="F621" s="175" t="s">
        <v>9</v>
      </c>
      <c r="G621" s="175" t="s">
        <v>6</v>
      </c>
      <c r="H621" s="175" t="s">
        <v>8</v>
      </c>
      <c r="I621" s="176">
        <v>25</v>
      </c>
      <c r="J621" s="175" t="s">
        <v>5</v>
      </c>
      <c r="K621" s="175" t="s">
        <v>5</v>
      </c>
      <c r="L621" s="176">
        <v>7025</v>
      </c>
      <c r="M621" s="176">
        <v>3679</v>
      </c>
      <c r="N621" s="176">
        <v>6335</v>
      </c>
      <c r="O621" s="176">
        <v>6211</v>
      </c>
      <c r="P621" s="176">
        <v>6911</v>
      </c>
      <c r="Q621" s="1"/>
      <c r="R621"/>
      <c r="S621"/>
      <c r="T621"/>
      <c r="U621"/>
      <c r="V621"/>
      <c r="W621"/>
      <c r="X621" s="1"/>
      <c r="Y621" s="53"/>
      <c r="Z621" s="52"/>
      <c r="AA621" s="52"/>
      <c r="AB621" s="1"/>
      <c r="AC621" s="7"/>
      <c r="AD621" s="7"/>
      <c r="AE621" s="7"/>
      <c r="AF621" s="7"/>
      <c r="AG621" s="7"/>
      <c r="AI621" s="15"/>
      <c r="AJ621" s="15"/>
      <c r="AK621" s="15"/>
      <c r="AL621" s="15"/>
      <c r="AM621" s="15"/>
      <c r="AN621" s="15"/>
      <c r="AO621" s="15"/>
      <c r="AP621" s="15"/>
      <c r="AQ621" s="15"/>
      <c r="AR621" s="15"/>
      <c r="AS621" s="15"/>
      <c r="AT621" s="15"/>
      <c r="AU621" s="15"/>
      <c r="AV621" s="15"/>
      <c r="AW621" s="15"/>
      <c r="AX621" s="15"/>
      <c r="AY621" s="15"/>
      <c r="AZ621" s="15"/>
      <c r="BA621" s="15"/>
      <c r="BB621" s="15"/>
      <c r="BC621" s="15"/>
      <c r="BD621" s="15"/>
      <c r="BE621" s="15"/>
      <c r="BF621" s="15"/>
      <c r="BG621" s="15"/>
      <c r="BH621" s="15"/>
      <c r="BI621" s="15"/>
      <c r="BJ621" s="15"/>
      <c r="BK621" s="15"/>
      <c r="BL621" s="15"/>
      <c r="BM621" s="15"/>
      <c r="BN621" s="15"/>
      <c r="BO621" s="15"/>
      <c r="BP621" s="15"/>
      <c r="BQ621" s="15"/>
      <c r="BR621" s="15"/>
      <c r="BT621" s="15"/>
      <c r="BU621" s="15"/>
      <c r="BV621" s="15"/>
      <c r="BW621" s="15"/>
      <c r="BX621" s="15"/>
      <c r="BZ621" s="5"/>
      <c r="CA621" s="5"/>
      <c r="CB621" s="5"/>
      <c r="CC621" s="5"/>
      <c r="CD621" s="5"/>
      <c r="CF621" s="55"/>
      <c r="CG621" s="55"/>
      <c r="CH621" s="55"/>
      <c r="CI621" s="55"/>
      <c r="CJ621" s="55"/>
    </row>
    <row r="622" spans="1:88" x14ac:dyDescent="0.25">
      <c r="A622" s="174" t="str">
        <f t="shared" si="385"/>
        <v>NNNN</v>
      </c>
      <c r="B622" s="174" t="str">
        <f t="shared" si="386"/>
        <v>26FS</v>
      </c>
      <c r="C622" s="29" t="str">
        <f t="shared" si="387"/>
        <v>FS</v>
      </c>
      <c r="D622" s="29" t="str">
        <f t="shared" si="388"/>
        <v>N</v>
      </c>
      <c r="E622" s="29" t="str">
        <f t="shared" si="384"/>
        <v>N</v>
      </c>
      <c r="F622" s="175" t="s">
        <v>9</v>
      </c>
      <c r="G622" s="175" t="s">
        <v>6</v>
      </c>
      <c r="H622" s="175" t="s">
        <v>8</v>
      </c>
      <c r="I622" s="176">
        <v>26</v>
      </c>
      <c r="J622" s="175" t="s">
        <v>5</v>
      </c>
      <c r="K622" s="175" t="s">
        <v>5</v>
      </c>
      <c r="L622" s="176">
        <v>7030</v>
      </c>
      <c r="M622" s="176">
        <v>3683</v>
      </c>
      <c r="N622" s="176">
        <v>6316</v>
      </c>
      <c r="O622" s="176">
        <v>6206</v>
      </c>
      <c r="P622" s="176">
        <v>6887</v>
      </c>
      <c r="Q622" s="1"/>
      <c r="R622"/>
      <c r="S622"/>
      <c r="T622"/>
      <c r="U622"/>
      <c r="V622"/>
      <c r="W622"/>
      <c r="X622" s="1"/>
      <c r="Y622" s="53"/>
      <c r="Z622" s="52"/>
      <c r="AA622" s="52"/>
      <c r="AB622" s="1"/>
      <c r="AC622" s="7"/>
      <c r="AD622" s="7"/>
      <c r="AE622" s="7"/>
      <c r="AF622" s="7"/>
      <c r="AG622" s="7"/>
      <c r="AI622" s="15"/>
      <c r="AJ622" s="15"/>
      <c r="AK622" s="15"/>
      <c r="AL622" s="15"/>
      <c r="AM622" s="15"/>
      <c r="AN622" s="15"/>
      <c r="AO622" s="15"/>
      <c r="AP622" s="15"/>
      <c r="AQ622" s="15"/>
      <c r="AR622" s="15"/>
      <c r="AS622" s="15"/>
      <c r="AT622" s="15"/>
      <c r="AU622" s="15"/>
      <c r="AV622" s="15"/>
      <c r="AW622" s="15"/>
      <c r="AX622" s="15"/>
      <c r="AY622" s="15"/>
      <c r="AZ622" s="15"/>
      <c r="BA622" s="15"/>
      <c r="BB622" s="15"/>
      <c r="BC622" s="15"/>
      <c r="BD622" s="15"/>
      <c r="BE622" s="15"/>
      <c r="BF622" s="15"/>
      <c r="BG622" s="15"/>
      <c r="BH622" s="15"/>
      <c r="BI622" s="15"/>
      <c r="BJ622" s="15"/>
      <c r="BK622" s="15"/>
      <c r="BL622" s="15"/>
      <c r="BM622" s="15"/>
      <c r="BN622" s="15"/>
      <c r="BO622" s="15"/>
      <c r="BP622" s="15"/>
      <c r="BQ622" s="15"/>
      <c r="BR622" s="15"/>
      <c r="BT622" s="15"/>
      <c r="BU622" s="15"/>
      <c r="BV622" s="15"/>
      <c r="BW622" s="15"/>
      <c r="BX622" s="15"/>
      <c r="BZ622" s="5"/>
      <c r="CA622" s="5"/>
      <c r="CB622" s="5"/>
      <c r="CC622" s="5"/>
      <c r="CD622" s="5"/>
      <c r="CF622" s="55"/>
      <c r="CG622" s="55"/>
      <c r="CH622" s="55"/>
      <c r="CI622" s="55"/>
      <c r="CJ622" s="55"/>
    </row>
    <row r="623" spans="1:88" x14ac:dyDescent="0.25">
      <c r="A623" s="174" t="str">
        <f t="shared" si="385"/>
        <v>NNNN</v>
      </c>
      <c r="B623" s="174" t="str">
        <f t="shared" si="386"/>
        <v>27FS</v>
      </c>
      <c r="C623" s="29" t="str">
        <f t="shared" si="387"/>
        <v>FS</v>
      </c>
      <c r="D623" s="29" t="str">
        <f t="shared" si="388"/>
        <v>N</v>
      </c>
      <c r="E623" s="29" t="str">
        <f t="shared" si="384"/>
        <v>N</v>
      </c>
      <c r="F623" s="175" t="s">
        <v>9</v>
      </c>
      <c r="G623" s="175" t="s">
        <v>6</v>
      </c>
      <c r="H623" s="175" t="s">
        <v>8</v>
      </c>
      <c r="I623" s="176">
        <v>27</v>
      </c>
      <c r="J623" s="175" t="s">
        <v>5</v>
      </c>
      <c r="K623" s="175" t="s">
        <v>5</v>
      </c>
      <c r="L623" s="176">
        <v>7141</v>
      </c>
      <c r="M623" s="176">
        <v>3716</v>
      </c>
      <c r="N623" s="176">
        <v>6369</v>
      </c>
      <c r="O623" s="176">
        <v>6279</v>
      </c>
      <c r="P623" s="176">
        <v>7005</v>
      </c>
      <c r="Q623" s="1"/>
      <c r="R623"/>
      <c r="S623"/>
      <c r="T623"/>
      <c r="U623"/>
      <c r="V623"/>
      <c r="W623"/>
      <c r="X623" s="1"/>
      <c r="Y623" s="53"/>
      <c r="Z623" s="52"/>
      <c r="AA623" s="52"/>
      <c r="AB623" s="1"/>
      <c r="AC623" s="7"/>
      <c r="AD623" s="7"/>
      <c r="AE623" s="7"/>
      <c r="AF623" s="7"/>
      <c r="AG623" s="7"/>
      <c r="AI623" s="15"/>
      <c r="AJ623" s="15"/>
      <c r="AK623" s="15"/>
      <c r="AL623" s="15"/>
      <c r="AM623" s="15"/>
      <c r="AN623" s="15"/>
      <c r="AO623" s="15"/>
      <c r="AP623" s="15"/>
      <c r="AQ623" s="15"/>
      <c r="AR623" s="15"/>
      <c r="AS623" s="15"/>
      <c r="AT623" s="15"/>
      <c r="AU623" s="15"/>
      <c r="AV623" s="15"/>
      <c r="AW623" s="15"/>
      <c r="AX623" s="15"/>
      <c r="AY623" s="15"/>
      <c r="AZ623" s="15"/>
      <c r="BA623" s="15"/>
      <c r="BB623" s="15"/>
      <c r="BC623" s="15"/>
      <c r="BD623" s="15"/>
      <c r="BE623" s="15"/>
      <c r="BF623" s="15"/>
      <c r="BG623" s="15"/>
      <c r="BH623" s="15"/>
      <c r="BI623" s="15"/>
      <c r="BJ623" s="15"/>
      <c r="BK623" s="15"/>
      <c r="BL623" s="15"/>
      <c r="BM623" s="15"/>
      <c r="BN623" s="15"/>
      <c r="BO623" s="15"/>
      <c r="BP623" s="15"/>
      <c r="BQ623" s="15"/>
      <c r="BR623" s="15"/>
      <c r="BT623" s="15"/>
      <c r="BU623" s="15"/>
      <c r="BV623" s="15"/>
      <c r="BW623" s="15"/>
      <c r="BX623" s="15"/>
      <c r="BZ623" s="5"/>
      <c r="CA623" s="5"/>
      <c r="CB623" s="5"/>
      <c r="CC623" s="5"/>
      <c r="CD623" s="5"/>
      <c r="CF623" s="55"/>
      <c r="CG623" s="55"/>
      <c r="CH623" s="55"/>
      <c r="CI623" s="55"/>
      <c r="CJ623" s="55"/>
    </row>
    <row r="624" spans="1:88" x14ac:dyDescent="0.25">
      <c r="A624" s="174" t="str">
        <f t="shared" si="385"/>
        <v>NNNN</v>
      </c>
      <c r="B624" s="174" t="str">
        <f t="shared" si="386"/>
        <v>27FS</v>
      </c>
      <c r="C624" s="29" t="str">
        <f t="shared" si="387"/>
        <v>FS</v>
      </c>
      <c r="D624" s="29" t="str">
        <f t="shared" si="388"/>
        <v>N</v>
      </c>
      <c r="E624" s="29" t="str">
        <f t="shared" si="384"/>
        <v>N</v>
      </c>
      <c r="F624" s="175" t="s">
        <v>9</v>
      </c>
      <c r="G624" s="175" t="s">
        <v>6</v>
      </c>
      <c r="H624" s="175" t="s">
        <v>8</v>
      </c>
      <c r="I624" s="176">
        <v>27</v>
      </c>
      <c r="J624" s="175" t="s">
        <v>9</v>
      </c>
      <c r="K624" s="175" t="s">
        <v>5</v>
      </c>
      <c r="L624" s="176">
        <v>1</v>
      </c>
      <c r="M624" s="176">
        <v>1</v>
      </c>
      <c r="N624" s="176">
        <v>1</v>
      </c>
      <c r="O624" s="176">
        <v>1</v>
      </c>
      <c r="P624" s="176">
        <v>1</v>
      </c>
      <c r="Q624" s="1"/>
      <c r="R624"/>
      <c r="S624"/>
      <c r="T624"/>
      <c r="U624"/>
      <c r="V624"/>
      <c r="W624"/>
      <c r="X624" s="1"/>
      <c r="Y624" s="53"/>
      <c r="Z624" s="52"/>
      <c r="AA624" s="52"/>
      <c r="AB624" s="1"/>
      <c r="AC624" s="7"/>
      <c r="AD624" s="7"/>
      <c r="AE624" s="7"/>
      <c r="AF624" s="7"/>
      <c r="AG624" s="7"/>
      <c r="AI624" s="15"/>
      <c r="AJ624" s="15"/>
      <c r="AK624" s="15"/>
      <c r="AL624" s="15"/>
      <c r="AM624" s="15"/>
      <c r="AN624" s="15"/>
      <c r="AO624" s="15"/>
      <c r="AP624" s="15"/>
      <c r="AQ624" s="15"/>
      <c r="AR624" s="15"/>
      <c r="AS624" s="15"/>
      <c r="AT624" s="15"/>
      <c r="AU624" s="15"/>
      <c r="AV624" s="15"/>
      <c r="AW624" s="15"/>
      <c r="AX624" s="15"/>
      <c r="AY624" s="15"/>
      <c r="AZ624" s="15"/>
      <c r="BA624" s="15"/>
      <c r="BB624" s="15"/>
      <c r="BC624" s="15"/>
      <c r="BD624" s="15"/>
      <c r="BE624" s="15"/>
      <c r="BF624" s="15"/>
      <c r="BG624" s="15"/>
      <c r="BH624" s="15"/>
      <c r="BI624" s="15"/>
      <c r="BJ624" s="15"/>
      <c r="BK624" s="15"/>
      <c r="BL624" s="15"/>
      <c r="BM624" s="15"/>
      <c r="BN624" s="15"/>
      <c r="BO624" s="15"/>
      <c r="BP624" s="15"/>
      <c r="BQ624" s="15"/>
      <c r="BR624" s="15"/>
      <c r="BT624" s="15"/>
      <c r="BU624" s="15"/>
      <c r="BV624" s="15"/>
      <c r="BW624" s="15"/>
      <c r="BX624" s="15"/>
      <c r="BZ624" s="5"/>
      <c r="CA624" s="5"/>
      <c r="CB624" s="5"/>
      <c r="CC624" s="5"/>
      <c r="CD624" s="5"/>
      <c r="CF624" s="55"/>
      <c r="CG624" s="55"/>
      <c r="CH624" s="55"/>
      <c r="CI624" s="55"/>
      <c r="CJ624" s="55"/>
    </row>
    <row r="625" spans="1:88" x14ac:dyDescent="0.25">
      <c r="A625" s="174" t="str">
        <f t="shared" si="385"/>
        <v>NNNN</v>
      </c>
      <c r="B625" s="174" t="str">
        <f t="shared" si="386"/>
        <v>28FS</v>
      </c>
      <c r="C625" s="29" t="str">
        <f t="shared" si="387"/>
        <v>FS</v>
      </c>
      <c r="D625" s="29" t="str">
        <f t="shared" si="388"/>
        <v>N</v>
      </c>
      <c r="E625" s="29" t="str">
        <f t="shared" si="384"/>
        <v>N</v>
      </c>
      <c r="F625" s="175" t="s">
        <v>9</v>
      </c>
      <c r="G625" s="175" t="s">
        <v>6</v>
      </c>
      <c r="H625" s="175" t="s">
        <v>8</v>
      </c>
      <c r="I625" s="176">
        <v>28</v>
      </c>
      <c r="J625" s="175" t="s">
        <v>5</v>
      </c>
      <c r="K625" s="175" t="s">
        <v>5</v>
      </c>
      <c r="L625" s="176">
        <v>7403</v>
      </c>
      <c r="M625" s="176">
        <v>3840</v>
      </c>
      <c r="N625" s="176">
        <v>6631</v>
      </c>
      <c r="O625" s="176">
        <v>6528</v>
      </c>
      <c r="P625" s="176">
        <v>7253</v>
      </c>
      <c r="Q625" s="1"/>
      <c r="R625"/>
      <c r="S625"/>
      <c r="T625"/>
      <c r="U625"/>
      <c r="V625"/>
      <c r="W625"/>
      <c r="X625" s="1"/>
      <c r="Y625" s="53"/>
      <c r="Z625" s="52"/>
      <c r="AA625" s="52"/>
      <c r="AB625" s="1"/>
      <c r="AC625" s="7"/>
      <c r="AD625" s="7"/>
      <c r="AE625" s="7"/>
      <c r="AF625" s="7"/>
      <c r="AG625" s="7"/>
      <c r="AI625" s="15"/>
      <c r="AJ625" s="15"/>
      <c r="AK625" s="15"/>
      <c r="AL625" s="15"/>
      <c r="AM625" s="15"/>
      <c r="AN625" s="15"/>
      <c r="AO625" s="15"/>
      <c r="AP625" s="15"/>
      <c r="AQ625" s="15"/>
      <c r="AR625" s="15"/>
      <c r="AS625" s="15"/>
      <c r="AT625" s="15"/>
      <c r="AU625" s="15"/>
      <c r="AV625" s="15"/>
      <c r="AW625" s="15"/>
      <c r="AX625" s="15"/>
      <c r="AY625" s="15"/>
      <c r="AZ625" s="15"/>
      <c r="BA625" s="15"/>
      <c r="BB625" s="15"/>
      <c r="BC625" s="15"/>
      <c r="BD625" s="15"/>
      <c r="BE625" s="15"/>
      <c r="BF625" s="15"/>
      <c r="BG625" s="15"/>
      <c r="BH625" s="15"/>
      <c r="BI625" s="15"/>
      <c r="BJ625" s="15"/>
      <c r="BK625" s="15"/>
      <c r="BL625" s="15"/>
      <c r="BM625" s="15"/>
      <c r="BN625" s="15"/>
      <c r="BO625" s="15"/>
      <c r="BP625" s="15"/>
      <c r="BQ625" s="15"/>
      <c r="BR625" s="15"/>
      <c r="BT625" s="15"/>
      <c r="BU625" s="15"/>
      <c r="BV625" s="15"/>
      <c r="BW625" s="15"/>
      <c r="BX625" s="15"/>
      <c r="BZ625" s="5"/>
      <c r="CA625" s="5"/>
      <c r="CB625" s="5"/>
      <c r="CC625" s="5"/>
      <c r="CD625" s="5"/>
      <c r="CF625" s="55"/>
      <c r="CG625" s="55"/>
      <c r="CH625" s="55"/>
      <c r="CI625" s="55"/>
      <c r="CJ625" s="55"/>
    </row>
    <row r="626" spans="1:88" x14ac:dyDescent="0.25">
      <c r="A626" s="174" t="str">
        <f t="shared" si="385"/>
        <v>NNNN</v>
      </c>
      <c r="B626" s="174" t="str">
        <f t="shared" si="386"/>
        <v>28FS</v>
      </c>
      <c r="C626" s="29" t="str">
        <f t="shared" si="387"/>
        <v>FS</v>
      </c>
      <c r="D626" s="29" t="str">
        <f t="shared" si="388"/>
        <v>N</v>
      </c>
      <c r="E626" s="29" t="str">
        <f t="shared" si="384"/>
        <v>N</v>
      </c>
      <c r="F626" s="175" t="s">
        <v>9</v>
      </c>
      <c r="G626" s="175" t="s">
        <v>6</v>
      </c>
      <c r="H626" s="175" t="s">
        <v>8</v>
      </c>
      <c r="I626" s="176">
        <v>28</v>
      </c>
      <c r="J626" s="175" t="s">
        <v>5</v>
      </c>
      <c r="K626" s="175" t="s">
        <v>9</v>
      </c>
      <c r="L626" s="176">
        <v>1</v>
      </c>
      <c r="M626" s="176">
        <v>0</v>
      </c>
      <c r="N626" s="176">
        <v>1</v>
      </c>
      <c r="O626" s="176">
        <v>1</v>
      </c>
      <c r="P626" s="176">
        <v>1</v>
      </c>
      <c r="Q626" s="1"/>
      <c r="R626"/>
      <c r="S626"/>
      <c r="T626"/>
      <c r="U626"/>
      <c r="V626"/>
      <c r="W626"/>
      <c r="X626" s="1"/>
      <c r="Y626" s="53"/>
      <c r="Z626" s="52"/>
      <c r="AA626" s="52"/>
      <c r="AB626" s="1"/>
      <c r="AC626" s="7"/>
      <c r="AD626" s="7"/>
      <c r="AE626" s="7"/>
      <c r="AF626" s="7"/>
      <c r="AG626" s="7"/>
      <c r="AI626" s="15"/>
      <c r="AJ626" s="15"/>
      <c r="AK626" s="15"/>
      <c r="AL626" s="15"/>
      <c r="AM626" s="15"/>
      <c r="AN626" s="15"/>
      <c r="AO626" s="15"/>
      <c r="AP626" s="15"/>
      <c r="AQ626" s="15"/>
      <c r="AR626" s="15"/>
      <c r="AS626" s="15"/>
      <c r="AT626" s="15"/>
      <c r="AU626" s="15"/>
      <c r="AV626" s="15"/>
      <c r="AW626" s="15"/>
      <c r="AX626" s="15"/>
      <c r="AY626" s="15"/>
      <c r="AZ626" s="15"/>
      <c r="BA626" s="15"/>
      <c r="BB626" s="15"/>
      <c r="BC626" s="15"/>
      <c r="BD626" s="15"/>
      <c r="BE626" s="15"/>
      <c r="BF626" s="15"/>
      <c r="BG626" s="15"/>
      <c r="BH626" s="15"/>
      <c r="BI626" s="15"/>
      <c r="BJ626" s="15"/>
      <c r="BK626" s="15"/>
      <c r="BL626" s="15"/>
      <c r="BM626" s="15"/>
      <c r="BN626" s="15"/>
      <c r="BO626" s="15"/>
      <c r="BP626" s="15"/>
      <c r="BQ626" s="15"/>
      <c r="BR626" s="15"/>
      <c r="BT626" s="15"/>
      <c r="BU626" s="15"/>
      <c r="BV626" s="15"/>
      <c r="BW626" s="15"/>
      <c r="BX626" s="15"/>
      <c r="BZ626" s="5"/>
      <c r="CA626" s="5"/>
      <c r="CB626" s="5"/>
      <c r="CC626" s="5"/>
      <c r="CD626" s="5"/>
      <c r="CF626" s="55"/>
      <c r="CG626" s="55"/>
      <c r="CH626" s="55"/>
      <c r="CI626" s="55"/>
      <c r="CJ626" s="55"/>
    </row>
    <row r="627" spans="1:88" x14ac:dyDescent="0.25">
      <c r="A627" s="174" t="str">
        <f t="shared" si="385"/>
        <v>NNNN</v>
      </c>
      <c r="B627" s="174" t="str">
        <f t="shared" si="386"/>
        <v>28FS</v>
      </c>
      <c r="C627" s="29" t="str">
        <f t="shared" si="387"/>
        <v>FS</v>
      </c>
      <c r="D627" s="29" t="str">
        <f t="shared" si="388"/>
        <v>N</v>
      </c>
      <c r="E627" s="29" t="str">
        <f t="shared" si="384"/>
        <v>N</v>
      </c>
      <c r="F627" s="175" t="s">
        <v>9</v>
      </c>
      <c r="G627" s="175" t="s">
        <v>6</v>
      </c>
      <c r="H627" s="175" t="s">
        <v>8</v>
      </c>
      <c r="I627" s="176">
        <v>28</v>
      </c>
      <c r="J627" s="175" t="s">
        <v>9</v>
      </c>
      <c r="K627" s="175" t="s">
        <v>5</v>
      </c>
      <c r="L627" s="176">
        <v>1</v>
      </c>
      <c r="M627" s="176">
        <v>1</v>
      </c>
      <c r="N627" s="176">
        <v>1</v>
      </c>
      <c r="O627" s="176">
        <v>1</v>
      </c>
      <c r="P627" s="176">
        <v>1</v>
      </c>
      <c r="Q627" s="1"/>
      <c r="R627"/>
      <c r="S627"/>
      <c r="T627"/>
      <c r="U627"/>
      <c r="V627"/>
      <c r="W627"/>
      <c r="X627" s="1"/>
      <c r="Y627" s="53"/>
      <c r="Z627" s="52"/>
      <c r="AA627" s="52"/>
      <c r="AB627" s="1"/>
      <c r="AC627" s="7"/>
      <c r="AD627" s="7"/>
      <c r="AE627" s="7"/>
      <c r="AF627" s="7"/>
      <c r="AG627" s="7"/>
      <c r="AI627" s="15"/>
      <c r="AJ627" s="15"/>
      <c r="AK627" s="15"/>
      <c r="AL627" s="15"/>
      <c r="AM627" s="15"/>
      <c r="AN627" s="15"/>
      <c r="AO627" s="15"/>
      <c r="AP627" s="15"/>
      <c r="AQ627" s="15"/>
      <c r="AR627" s="15"/>
      <c r="AS627" s="15"/>
      <c r="AT627" s="15"/>
      <c r="AU627" s="15"/>
      <c r="AV627" s="15"/>
      <c r="AW627" s="15"/>
      <c r="AX627" s="15"/>
      <c r="AY627" s="15"/>
      <c r="AZ627" s="15"/>
      <c r="BA627" s="15"/>
      <c r="BB627" s="15"/>
      <c r="BC627" s="15"/>
      <c r="BD627" s="15"/>
      <c r="BE627" s="15"/>
      <c r="BF627" s="15"/>
      <c r="BG627" s="15"/>
      <c r="BH627" s="15"/>
      <c r="BI627" s="15"/>
      <c r="BJ627" s="15"/>
      <c r="BK627" s="15"/>
      <c r="BL627" s="15"/>
      <c r="BM627" s="15"/>
      <c r="BN627" s="15"/>
      <c r="BO627" s="15"/>
      <c r="BP627" s="15"/>
      <c r="BQ627" s="15"/>
      <c r="BR627" s="15"/>
      <c r="BT627" s="15"/>
      <c r="BU627" s="15"/>
      <c r="BV627" s="15"/>
      <c r="BW627" s="15"/>
      <c r="BX627" s="15"/>
      <c r="BZ627" s="5"/>
      <c r="CA627" s="5"/>
      <c r="CB627" s="5"/>
      <c r="CC627" s="5"/>
      <c r="CD627" s="5"/>
      <c r="CF627" s="55"/>
      <c r="CG627" s="55"/>
      <c r="CH627" s="55"/>
      <c r="CI627" s="55"/>
      <c r="CJ627" s="55"/>
    </row>
    <row r="628" spans="1:88" x14ac:dyDescent="0.25">
      <c r="A628" s="174" t="str">
        <f t="shared" si="385"/>
        <v>NNNN</v>
      </c>
      <c r="B628" s="174" t="str">
        <f t="shared" si="386"/>
        <v>29FS</v>
      </c>
      <c r="C628" s="29" t="str">
        <f t="shared" si="387"/>
        <v>FS</v>
      </c>
      <c r="D628" s="29" t="str">
        <f t="shared" si="388"/>
        <v>N</v>
      </c>
      <c r="E628" s="29" t="str">
        <f t="shared" si="384"/>
        <v>N</v>
      </c>
      <c r="F628" s="175" t="s">
        <v>9</v>
      </c>
      <c r="G628" s="175" t="s">
        <v>6</v>
      </c>
      <c r="H628" s="175" t="s">
        <v>8</v>
      </c>
      <c r="I628" s="176">
        <v>29</v>
      </c>
      <c r="J628" s="175" t="s">
        <v>5</v>
      </c>
      <c r="K628" s="175" t="s">
        <v>5</v>
      </c>
      <c r="L628" s="176">
        <v>7930</v>
      </c>
      <c r="M628" s="176">
        <v>4156</v>
      </c>
      <c r="N628" s="176">
        <v>7117</v>
      </c>
      <c r="O628" s="176">
        <v>7004</v>
      </c>
      <c r="P628" s="176">
        <v>7781</v>
      </c>
      <c r="Q628" s="1"/>
      <c r="R628"/>
      <c r="S628"/>
      <c r="T628"/>
      <c r="U628"/>
      <c r="V628"/>
      <c r="W628"/>
      <c r="X628" s="1"/>
      <c r="Y628" s="53"/>
      <c r="Z628" s="52"/>
      <c r="AA628" s="52"/>
      <c r="AB628" s="1"/>
      <c r="AC628" s="7"/>
      <c r="AD628" s="7"/>
      <c r="AE628" s="7"/>
      <c r="AF628" s="7"/>
      <c r="AG628" s="7"/>
      <c r="AI628" s="15"/>
      <c r="AJ628" s="15"/>
      <c r="AK628" s="15"/>
      <c r="AL628" s="15"/>
      <c r="AM628" s="15"/>
      <c r="AN628" s="15"/>
      <c r="AO628" s="15"/>
      <c r="AP628" s="15"/>
      <c r="AQ628" s="15"/>
      <c r="AR628" s="15"/>
      <c r="AS628" s="15"/>
      <c r="AT628" s="15"/>
      <c r="AU628" s="15"/>
      <c r="AV628" s="15"/>
      <c r="AW628" s="15"/>
      <c r="AX628" s="15"/>
      <c r="AY628" s="15"/>
      <c r="AZ628" s="15"/>
      <c r="BA628" s="15"/>
      <c r="BB628" s="15"/>
      <c r="BC628" s="15"/>
      <c r="BD628" s="15"/>
      <c r="BE628" s="15"/>
      <c r="BF628" s="15"/>
      <c r="BG628" s="15"/>
      <c r="BH628" s="15"/>
      <c r="BI628" s="15"/>
      <c r="BJ628" s="15"/>
      <c r="BK628" s="15"/>
      <c r="BL628" s="15"/>
      <c r="BM628" s="15"/>
      <c r="BN628" s="15"/>
      <c r="BO628" s="15"/>
      <c r="BP628" s="15"/>
      <c r="BQ628" s="15"/>
      <c r="BR628" s="15"/>
      <c r="BT628" s="15"/>
      <c r="BU628" s="15"/>
      <c r="BV628" s="15"/>
      <c r="BW628" s="15"/>
      <c r="BX628" s="15"/>
      <c r="BZ628" s="5"/>
      <c r="CA628" s="5"/>
      <c r="CB628" s="5"/>
      <c r="CC628" s="5"/>
      <c r="CD628" s="5"/>
      <c r="CF628" s="55"/>
      <c r="CG628" s="55"/>
      <c r="CH628" s="55"/>
      <c r="CI628" s="55"/>
      <c r="CJ628" s="55"/>
    </row>
    <row r="629" spans="1:88" x14ac:dyDescent="0.25">
      <c r="A629" s="174" t="str">
        <f t="shared" si="385"/>
        <v>NNNN</v>
      </c>
      <c r="B629" s="174" t="str">
        <f t="shared" si="386"/>
        <v>30FS</v>
      </c>
      <c r="C629" s="29" t="str">
        <f t="shared" si="387"/>
        <v>FS</v>
      </c>
      <c r="D629" s="29" t="str">
        <f t="shared" si="388"/>
        <v>N</v>
      </c>
      <c r="E629" s="29" t="str">
        <f t="shared" si="384"/>
        <v>N</v>
      </c>
      <c r="F629" s="175" t="s">
        <v>9</v>
      </c>
      <c r="G629" s="175" t="s">
        <v>6</v>
      </c>
      <c r="H629" s="175" t="s">
        <v>8</v>
      </c>
      <c r="I629" s="176">
        <v>30</v>
      </c>
      <c r="J629" s="175" t="s">
        <v>5</v>
      </c>
      <c r="K629" s="175" t="s">
        <v>5</v>
      </c>
      <c r="L629" s="176">
        <v>8531</v>
      </c>
      <c r="M629" s="176">
        <v>4574</v>
      </c>
      <c r="N629" s="176">
        <v>7711</v>
      </c>
      <c r="O629" s="176">
        <v>7578</v>
      </c>
      <c r="P629" s="176">
        <v>8384</v>
      </c>
      <c r="Q629" s="1"/>
      <c r="R629"/>
      <c r="S629"/>
      <c r="T629"/>
      <c r="U629"/>
      <c r="V629"/>
      <c r="W629"/>
      <c r="X629" s="1"/>
      <c r="Y629" s="53"/>
      <c r="Z629" s="52"/>
      <c r="AA629" s="52"/>
      <c r="AB629" s="1"/>
      <c r="AC629" s="7"/>
      <c r="AD629" s="7"/>
      <c r="AE629" s="7"/>
      <c r="AF629" s="7"/>
      <c r="AG629" s="7"/>
      <c r="AI629" s="15"/>
      <c r="AJ629" s="15"/>
      <c r="AK629" s="15"/>
      <c r="AL629" s="15"/>
      <c r="AM629" s="15"/>
      <c r="AN629" s="15"/>
      <c r="AO629" s="15"/>
      <c r="AP629" s="15"/>
      <c r="AQ629" s="15"/>
      <c r="AR629" s="15"/>
      <c r="AS629" s="15"/>
      <c r="AT629" s="15"/>
      <c r="AU629" s="15"/>
      <c r="AV629" s="15"/>
      <c r="AW629" s="15"/>
      <c r="AX629" s="15"/>
      <c r="AY629" s="15"/>
      <c r="AZ629" s="15"/>
      <c r="BA629" s="15"/>
      <c r="BB629" s="15"/>
      <c r="BC629" s="15"/>
      <c r="BD629" s="15"/>
      <c r="BE629" s="15"/>
      <c r="BF629" s="15"/>
      <c r="BG629" s="15"/>
      <c r="BH629" s="15"/>
      <c r="BI629" s="15"/>
      <c r="BJ629" s="15"/>
      <c r="BK629" s="15"/>
      <c r="BL629" s="15"/>
      <c r="BM629" s="15"/>
      <c r="BN629" s="15"/>
      <c r="BO629" s="15"/>
      <c r="BP629" s="15"/>
      <c r="BQ629" s="15"/>
      <c r="BR629" s="15"/>
      <c r="BT629" s="15"/>
      <c r="BU629" s="15"/>
      <c r="BV629" s="15"/>
      <c r="BW629" s="15"/>
      <c r="BX629" s="15"/>
      <c r="BZ629" s="5"/>
      <c r="CA629" s="5"/>
      <c r="CB629" s="5"/>
      <c r="CC629" s="5"/>
      <c r="CD629" s="5"/>
      <c r="CF629" s="55"/>
      <c r="CG629" s="55"/>
      <c r="CH629" s="55"/>
      <c r="CI629" s="55"/>
      <c r="CJ629" s="55"/>
    </row>
    <row r="630" spans="1:88" x14ac:dyDescent="0.25">
      <c r="A630" s="174" t="str">
        <f t="shared" si="385"/>
        <v>NNNN</v>
      </c>
      <c r="B630" s="174" t="str">
        <f t="shared" si="386"/>
        <v>30FS</v>
      </c>
      <c r="C630" s="29" t="str">
        <f t="shared" si="387"/>
        <v>FS</v>
      </c>
      <c r="D630" s="29" t="str">
        <f t="shared" si="388"/>
        <v>N</v>
      </c>
      <c r="E630" s="29" t="str">
        <f t="shared" si="384"/>
        <v>N</v>
      </c>
      <c r="F630" s="175" t="s">
        <v>9</v>
      </c>
      <c r="G630" s="175" t="s">
        <v>6</v>
      </c>
      <c r="H630" s="175" t="s">
        <v>8</v>
      </c>
      <c r="I630" s="176">
        <v>30</v>
      </c>
      <c r="J630" s="175" t="s">
        <v>9</v>
      </c>
      <c r="K630" s="175" t="s">
        <v>5</v>
      </c>
      <c r="L630" s="176">
        <v>1</v>
      </c>
      <c r="M630" s="176">
        <v>0</v>
      </c>
      <c r="N630" s="176">
        <v>1</v>
      </c>
      <c r="O630" s="176">
        <v>1</v>
      </c>
      <c r="P630" s="176">
        <v>1</v>
      </c>
      <c r="Q630" s="1"/>
      <c r="R630"/>
      <c r="S630"/>
      <c r="T630"/>
      <c r="U630"/>
      <c r="V630"/>
      <c r="W630"/>
      <c r="X630" s="1"/>
      <c r="Y630" s="53"/>
      <c r="Z630" s="52"/>
      <c r="AA630" s="52"/>
      <c r="AB630" s="1"/>
      <c r="AC630" s="7"/>
      <c r="AD630" s="7"/>
      <c r="AE630" s="7"/>
      <c r="AF630" s="7"/>
      <c r="AG630" s="7"/>
      <c r="AI630" s="15"/>
      <c r="AJ630" s="15"/>
      <c r="AK630" s="15"/>
      <c r="AL630" s="15"/>
      <c r="AM630" s="15"/>
      <c r="AN630" s="15"/>
      <c r="AO630" s="15"/>
      <c r="AP630" s="15"/>
      <c r="AQ630" s="15"/>
      <c r="AR630" s="15"/>
      <c r="AS630" s="15"/>
      <c r="AT630" s="15"/>
      <c r="AU630" s="15"/>
      <c r="AV630" s="15"/>
      <c r="AW630" s="15"/>
      <c r="AX630" s="15"/>
      <c r="AY630" s="15"/>
      <c r="AZ630" s="15"/>
      <c r="BA630" s="15"/>
      <c r="BB630" s="15"/>
      <c r="BC630" s="15"/>
      <c r="BD630" s="15"/>
      <c r="BE630" s="15"/>
      <c r="BF630" s="15"/>
      <c r="BG630" s="15"/>
      <c r="BH630" s="15"/>
      <c r="BI630" s="15"/>
      <c r="BJ630" s="15"/>
      <c r="BK630" s="15"/>
      <c r="BL630" s="15"/>
      <c r="BM630" s="15"/>
      <c r="BN630" s="15"/>
      <c r="BO630" s="15"/>
      <c r="BP630" s="15"/>
      <c r="BQ630" s="15"/>
      <c r="BR630" s="15"/>
      <c r="BT630" s="15"/>
      <c r="BU630" s="15"/>
      <c r="BV630" s="15"/>
      <c r="BW630" s="15"/>
      <c r="BX630" s="15"/>
      <c r="BZ630" s="5"/>
      <c r="CA630" s="5"/>
      <c r="CB630" s="5"/>
      <c r="CC630" s="5"/>
      <c r="CD630" s="5"/>
      <c r="CF630" s="55"/>
      <c r="CG630" s="55"/>
      <c r="CH630" s="55"/>
      <c r="CI630" s="55"/>
      <c r="CJ630" s="55"/>
    </row>
    <row r="631" spans="1:88" x14ac:dyDescent="0.25">
      <c r="A631" s="174" t="str">
        <f t="shared" si="385"/>
        <v>NNNN</v>
      </c>
      <c r="B631" s="174" t="str">
        <f t="shared" si="386"/>
        <v>31FS</v>
      </c>
      <c r="C631" s="29" t="str">
        <f t="shared" si="387"/>
        <v>FS</v>
      </c>
      <c r="D631" s="29" t="str">
        <f t="shared" si="388"/>
        <v>N</v>
      </c>
      <c r="E631" s="29" t="str">
        <f t="shared" si="384"/>
        <v>N</v>
      </c>
      <c r="F631" s="175" t="s">
        <v>9</v>
      </c>
      <c r="G631" s="175" t="s">
        <v>6</v>
      </c>
      <c r="H631" s="175" t="s">
        <v>8</v>
      </c>
      <c r="I631" s="176">
        <v>31</v>
      </c>
      <c r="J631" s="175" t="s">
        <v>5</v>
      </c>
      <c r="K631" s="175" t="s">
        <v>5</v>
      </c>
      <c r="L631" s="176">
        <v>8810</v>
      </c>
      <c r="M631" s="176">
        <v>4806</v>
      </c>
      <c r="N631" s="176">
        <v>7937</v>
      </c>
      <c r="O631" s="176">
        <v>7829</v>
      </c>
      <c r="P631" s="176">
        <v>8649</v>
      </c>
      <c r="Q631" s="1"/>
      <c r="R631"/>
      <c r="S631"/>
      <c r="T631"/>
      <c r="U631"/>
      <c r="V631"/>
      <c r="W631"/>
      <c r="X631" s="1"/>
      <c r="Y631" s="53"/>
      <c r="Z631" s="52"/>
      <c r="AA631" s="52"/>
      <c r="AB631" s="1"/>
      <c r="AC631" s="7"/>
      <c r="AD631" s="7"/>
      <c r="AE631" s="7"/>
      <c r="AF631" s="7"/>
      <c r="AG631" s="7"/>
      <c r="AI631" s="15"/>
      <c r="AJ631" s="15"/>
      <c r="AK631" s="15"/>
      <c r="AL631" s="15"/>
      <c r="AM631" s="15"/>
      <c r="AN631" s="15"/>
      <c r="AO631" s="15"/>
      <c r="AP631" s="15"/>
      <c r="AQ631" s="15"/>
      <c r="AR631" s="15"/>
      <c r="AS631" s="15"/>
      <c r="AT631" s="15"/>
      <c r="AU631" s="15"/>
      <c r="AV631" s="15"/>
      <c r="AW631" s="15"/>
      <c r="AX631" s="15"/>
      <c r="AY631" s="15"/>
      <c r="AZ631" s="15"/>
      <c r="BA631" s="15"/>
      <c r="BB631" s="15"/>
      <c r="BC631" s="15"/>
      <c r="BD631" s="15"/>
      <c r="BE631" s="15"/>
      <c r="BF631" s="15"/>
      <c r="BG631" s="15"/>
      <c r="BH631" s="15"/>
      <c r="BI631" s="15"/>
      <c r="BJ631" s="15"/>
      <c r="BK631" s="15"/>
      <c r="BL631" s="15"/>
      <c r="BM631" s="15"/>
      <c r="BN631" s="15"/>
      <c r="BO631" s="15"/>
      <c r="BP631" s="15"/>
      <c r="BQ631" s="15"/>
      <c r="BR631" s="15"/>
      <c r="BT631" s="15"/>
      <c r="BU631" s="15"/>
      <c r="BV631" s="15"/>
      <c r="BW631" s="15"/>
      <c r="BX631" s="15"/>
      <c r="BZ631" s="5"/>
      <c r="CA631" s="5"/>
      <c r="CB631" s="5"/>
      <c r="CC631" s="5"/>
      <c r="CD631" s="5"/>
      <c r="CF631" s="55"/>
      <c r="CG631" s="55"/>
      <c r="CH631" s="55"/>
      <c r="CI631" s="55"/>
      <c r="CJ631" s="55"/>
    </row>
    <row r="632" spans="1:88" x14ac:dyDescent="0.25">
      <c r="A632" s="174" t="str">
        <f t="shared" si="385"/>
        <v>NNNN</v>
      </c>
      <c r="B632" s="174" t="str">
        <f t="shared" si="386"/>
        <v>31FS</v>
      </c>
      <c r="C632" s="29" t="str">
        <f t="shared" si="387"/>
        <v>FS</v>
      </c>
      <c r="D632" s="29" t="str">
        <f t="shared" si="388"/>
        <v>N</v>
      </c>
      <c r="E632" s="29" t="str">
        <f t="shared" si="384"/>
        <v>N</v>
      </c>
      <c r="F632" s="175" t="s">
        <v>9</v>
      </c>
      <c r="G632" s="175" t="s">
        <v>6</v>
      </c>
      <c r="H632" s="175" t="s">
        <v>8</v>
      </c>
      <c r="I632" s="176">
        <v>31</v>
      </c>
      <c r="J632" s="175" t="s">
        <v>5</v>
      </c>
      <c r="K632" s="175" t="s">
        <v>9</v>
      </c>
      <c r="L632" s="176">
        <v>3</v>
      </c>
      <c r="M632" s="176">
        <v>0</v>
      </c>
      <c r="N632" s="176">
        <v>3</v>
      </c>
      <c r="O632" s="176">
        <v>3</v>
      </c>
      <c r="P632" s="176">
        <v>3</v>
      </c>
      <c r="Q632" s="1"/>
      <c r="R632"/>
      <c r="S632"/>
      <c r="T632"/>
      <c r="U632"/>
      <c r="V632"/>
      <c r="W632"/>
      <c r="X632" s="1"/>
      <c r="Y632" s="53"/>
      <c r="Z632" s="52"/>
      <c r="AA632" s="52"/>
      <c r="AB632" s="1"/>
      <c r="AC632" s="7"/>
      <c r="AD632" s="7"/>
      <c r="AE632" s="7"/>
      <c r="AF632" s="7"/>
      <c r="AG632" s="7"/>
      <c r="AI632" s="15"/>
      <c r="AJ632" s="15"/>
      <c r="AK632" s="15"/>
      <c r="AL632" s="15"/>
      <c r="AM632" s="15"/>
      <c r="AN632" s="15"/>
      <c r="AO632" s="15"/>
      <c r="AP632" s="15"/>
      <c r="AQ632" s="15"/>
      <c r="AR632" s="15"/>
      <c r="AS632" s="15"/>
      <c r="AT632" s="15"/>
      <c r="AU632" s="15"/>
      <c r="AV632" s="15"/>
      <c r="AW632" s="15"/>
      <c r="AX632" s="15"/>
      <c r="AY632" s="15"/>
      <c r="AZ632" s="15"/>
      <c r="BA632" s="15"/>
      <c r="BB632" s="15"/>
      <c r="BC632" s="15"/>
      <c r="BD632" s="15"/>
      <c r="BE632" s="15"/>
      <c r="BF632" s="15"/>
      <c r="BG632" s="15"/>
      <c r="BH632" s="15"/>
      <c r="BI632" s="15"/>
      <c r="BJ632" s="15"/>
      <c r="BK632" s="15"/>
      <c r="BL632" s="15"/>
      <c r="BM632" s="15"/>
      <c r="BN632" s="15"/>
      <c r="BO632" s="15"/>
      <c r="BP632" s="15"/>
      <c r="BQ632" s="15"/>
      <c r="BR632" s="15"/>
      <c r="BT632" s="15"/>
      <c r="BU632" s="15"/>
      <c r="BV632" s="15"/>
      <c r="BW632" s="15"/>
      <c r="BX632" s="15"/>
      <c r="BZ632" s="5"/>
      <c r="CA632" s="5"/>
      <c r="CB632" s="5"/>
      <c r="CC632" s="5"/>
      <c r="CD632" s="5"/>
      <c r="CF632" s="55"/>
      <c r="CG632" s="55"/>
      <c r="CH632" s="55"/>
      <c r="CI632" s="55"/>
      <c r="CJ632" s="55"/>
    </row>
    <row r="633" spans="1:88" x14ac:dyDescent="0.25">
      <c r="A633" s="174" t="str">
        <f t="shared" si="385"/>
        <v>NNNN</v>
      </c>
      <c r="B633" s="174" t="str">
        <f t="shared" si="386"/>
        <v>31FS</v>
      </c>
      <c r="C633" s="29" t="str">
        <f t="shared" si="387"/>
        <v>FS</v>
      </c>
      <c r="D633" s="29" t="str">
        <f t="shared" si="388"/>
        <v>N</v>
      </c>
      <c r="E633" s="29" t="str">
        <f t="shared" si="384"/>
        <v>N</v>
      </c>
      <c r="F633" s="175" t="s">
        <v>9</v>
      </c>
      <c r="G633" s="175" t="s">
        <v>6</v>
      </c>
      <c r="H633" s="175" t="s">
        <v>8</v>
      </c>
      <c r="I633" s="176">
        <v>31</v>
      </c>
      <c r="J633" s="175" t="s">
        <v>9</v>
      </c>
      <c r="K633" s="175" t="s">
        <v>5</v>
      </c>
      <c r="L633" s="176">
        <v>1</v>
      </c>
      <c r="M633" s="176">
        <v>1</v>
      </c>
      <c r="N633" s="176">
        <v>1</v>
      </c>
      <c r="O633" s="176">
        <v>1</v>
      </c>
      <c r="P633" s="176">
        <v>1</v>
      </c>
      <c r="Q633" s="1"/>
      <c r="R633"/>
      <c r="S633"/>
      <c r="T633"/>
      <c r="U633"/>
      <c r="V633"/>
      <c r="W633"/>
      <c r="X633" s="1"/>
      <c r="Y633" s="53"/>
      <c r="Z633" s="52"/>
      <c r="AA633" s="52"/>
      <c r="AB633" s="1"/>
      <c r="AC633" s="7"/>
      <c r="AD633" s="7"/>
      <c r="AE633" s="7"/>
      <c r="AF633" s="7"/>
      <c r="AG633" s="7"/>
      <c r="AI633" s="15"/>
      <c r="AJ633" s="15"/>
      <c r="AK633" s="15"/>
      <c r="AL633" s="15"/>
      <c r="AM633" s="15"/>
      <c r="AN633" s="15"/>
      <c r="AO633" s="15"/>
      <c r="AP633" s="15"/>
      <c r="AQ633" s="15"/>
      <c r="AR633" s="15"/>
      <c r="AS633" s="15"/>
      <c r="AT633" s="15"/>
      <c r="AU633" s="15"/>
      <c r="AV633" s="15"/>
      <c r="AW633" s="15"/>
      <c r="AX633" s="15"/>
      <c r="AY633" s="15"/>
      <c r="AZ633" s="15"/>
      <c r="BA633" s="15"/>
      <c r="BB633" s="15"/>
      <c r="BC633" s="15"/>
      <c r="BD633" s="15"/>
      <c r="BE633" s="15"/>
      <c r="BF633" s="15"/>
      <c r="BG633" s="15"/>
      <c r="BH633" s="15"/>
      <c r="BI633" s="15"/>
      <c r="BJ633" s="15"/>
      <c r="BK633" s="15"/>
      <c r="BL633" s="15"/>
      <c r="BM633" s="15"/>
      <c r="BN633" s="15"/>
      <c r="BO633" s="15"/>
      <c r="BP633" s="15"/>
      <c r="BQ633" s="15"/>
      <c r="BR633" s="15"/>
      <c r="BT633" s="15"/>
      <c r="BU633" s="15"/>
      <c r="BV633" s="15"/>
      <c r="BW633" s="15"/>
      <c r="BX633" s="15"/>
      <c r="BZ633" s="5"/>
      <c r="CA633" s="5"/>
      <c r="CB633" s="5"/>
      <c r="CC633" s="5"/>
      <c r="CD633" s="5"/>
      <c r="CF633" s="55"/>
      <c r="CG633" s="55"/>
      <c r="CH633" s="55"/>
      <c r="CI633" s="55"/>
      <c r="CJ633" s="55"/>
    </row>
    <row r="634" spans="1:88" x14ac:dyDescent="0.25">
      <c r="A634" s="174" t="str">
        <f t="shared" si="385"/>
        <v>NNNN</v>
      </c>
      <c r="B634" s="174" t="str">
        <f t="shared" si="386"/>
        <v>32FS</v>
      </c>
      <c r="C634" s="29" t="str">
        <f t="shared" si="387"/>
        <v>FS</v>
      </c>
      <c r="D634" s="29" t="str">
        <f t="shared" si="388"/>
        <v>N</v>
      </c>
      <c r="E634" s="29" t="str">
        <f t="shared" si="384"/>
        <v>N</v>
      </c>
      <c r="F634" s="175" t="s">
        <v>9</v>
      </c>
      <c r="G634" s="175" t="s">
        <v>6</v>
      </c>
      <c r="H634" s="175" t="s">
        <v>8</v>
      </c>
      <c r="I634" s="176">
        <v>32</v>
      </c>
      <c r="J634" s="175" t="s">
        <v>5</v>
      </c>
      <c r="K634" s="175" t="s">
        <v>5</v>
      </c>
      <c r="L634" s="176">
        <v>8199</v>
      </c>
      <c r="M634" s="176">
        <v>4509</v>
      </c>
      <c r="N634" s="176">
        <v>7424</v>
      </c>
      <c r="O634" s="176">
        <v>7289</v>
      </c>
      <c r="P634" s="176">
        <v>8048</v>
      </c>
      <c r="Q634" s="1"/>
      <c r="R634"/>
      <c r="S634"/>
      <c r="T634"/>
      <c r="U634"/>
      <c r="V634"/>
      <c r="W634"/>
      <c r="X634" s="1"/>
      <c r="Y634" s="53"/>
      <c r="Z634" s="52"/>
      <c r="AA634" s="52"/>
      <c r="AB634" s="1"/>
      <c r="AC634" s="7"/>
      <c r="AD634" s="7"/>
      <c r="AE634" s="7"/>
      <c r="AF634" s="7"/>
      <c r="AG634" s="7"/>
      <c r="AI634" s="15"/>
      <c r="AJ634" s="15"/>
      <c r="AK634" s="15"/>
      <c r="AL634" s="15"/>
      <c r="AM634" s="15"/>
      <c r="AN634" s="15"/>
      <c r="AO634" s="15"/>
      <c r="AP634" s="15"/>
      <c r="AQ634" s="15"/>
      <c r="AR634" s="15"/>
      <c r="AS634" s="15"/>
      <c r="AT634" s="15"/>
      <c r="AU634" s="15"/>
      <c r="AV634" s="15"/>
      <c r="AW634" s="15"/>
      <c r="AX634" s="15"/>
      <c r="AY634" s="15"/>
      <c r="AZ634" s="15"/>
      <c r="BA634" s="15"/>
      <c r="BB634" s="15"/>
      <c r="BC634" s="15"/>
      <c r="BD634" s="15"/>
      <c r="BE634" s="15"/>
      <c r="BF634" s="15"/>
      <c r="BG634" s="15"/>
      <c r="BH634" s="15"/>
      <c r="BI634" s="15"/>
      <c r="BJ634" s="15"/>
      <c r="BK634" s="15"/>
      <c r="BL634" s="15"/>
      <c r="BM634" s="15"/>
      <c r="BN634" s="15"/>
      <c r="BO634" s="15"/>
      <c r="BP634" s="15"/>
      <c r="BQ634" s="15"/>
      <c r="BR634" s="15"/>
      <c r="BT634" s="15"/>
      <c r="BU634" s="15"/>
      <c r="BV634" s="15"/>
      <c r="BW634" s="15"/>
      <c r="BX634" s="15"/>
      <c r="BZ634" s="5"/>
      <c r="CA634" s="5"/>
      <c r="CB634" s="5"/>
      <c r="CC634" s="5"/>
      <c r="CD634" s="5"/>
      <c r="CF634" s="55"/>
      <c r="CG634" s="55"/>
      <c r="CH634" s="55"/>
      <c r="CI634" s="55"/>
      <c r="CJ634" s="55"/>
    </row>
    <row r="635" spans="1:88" x14ac:dyDescent="0.25">
      <c r="A635" s="174" t="str">
        <f t="shared" si="385"/>
        <v>NNNN</v>
      </c>
      <c r="B635" s="174" t="str">
        <f t="shared" si="386"/>
        <v>32FS</v>
      </c>
      <c r="C635" s="29" t="str">
        <f t="shared" si="387"/>
        <v>FS</v>
      </c>
      <c r="D635" s="29" t="str">
        <f t="shared" si="388"/>
        <v>N</v>
      </c>
      <c r="E635" s="29" t="str">
        <f t="shared" si="384"/>
        <v>N</v>
      </c>
      <c r="F635" s="175" t="s">
        <v>9</v>
      </c>
      <c r="G635" s="175" t="s">
        <v>6</v>
      </c>
      <c r="H635" s="175" t="s">
        <v>8</v>
      </c>
      <c r="I635" s="176">
        <v>32</v>
      </c>
      <c r="J635" s="175" t="s">
        <v>5</v>
      </c>
      <c r="K635" s="175" t="s">
        <v>9</v>
      </c>
      <c r="L635" s="176">
        <v>1</v>
      </c>
      <c r="M635" s="176">
        <v>1</v>
      </c>
      <c r="N635" s="176">
        <v>1</v>
      </c>
      <c r="O635" s="176">
        <v>1</v>
      </c>
      <c r="P635" s="176">
        <v>1</v>
      </c>
      <c r="Q635" s="1"/>
      <c r="R635"/>
      <c r="S635"/>
      <c r="T635"/>
      <c r="U635"/>
      <c r="V635"/>
      <c r="W635"/>
      <c r="X635" s="1"/>
      <c r="Y635" s="53"/>
      <c r="Z635" s="52"/>
      <c r="AA635" s="52"/>
      <c r="AB635" s="1"/>
      <c r="AC635" s="7"/>
      <c r="AD635" s="7"/>
      <c r="AE635" s="7"/>
      <c r="AF635" s="7"/>
      <c r="AG635" s="7"/>
      <c r="AI635" s="15"/>
      <c r="AJ635" s="15"/>
      <c r="AK635" s="15"/>
      <c r="AL635" s="15"/>
      <c r="AM635" s="15"/>
      <c r="AN635" s="15"/>
      <c r="AO635" s="15"/>
      <c r="AP635" s="15"/>
      <c r="AQ635" s="15"/>
      <c r="AR635" s="15"/>
      <c r="AS635" s="15"/>
      <c r="AT635" s="15"/>
      <c r="AU635" s="15"/>
      <c r="AV635" s="15"/>
      <c r="AW635" s="15"/>
      <c r="AX635" s="15"/>
      <c r="AY635" s="15"/>
      <c r="AZ635" s="15"/>
      <c r="BA635" s="15"/>
      <c r="BB635" s="15"/>
      <c r="BC635" s="15"/>
      <c r="BD635" s="15"/>
      <c r="BE635" s="15"/>
      <c r="BF635" s="15"/>
      <c r="BG635" s="15"/>
      <c r="BH635" s="15"/>
      <c r="BI635" s="15"/>
      <c r="BJ635" s="15"/>
      <c r="BK635" s="15"/>
      <c r="BL635" s="15"/>
      <c r="BM635" s="15"/>
      <c r="BN635" s="15"/>
      <c r="BO635" s="15"/>
      <c r="BP635" s="15"/>
      <c r="BQ635" s="15"/>
      <c r="BR635" s="15"/>
      <c r="BT635" s="15"/>
      <c r="BU635" s="15"/>
      <c r="BV635" s="15"/>
      <c r="BW635" s="15"/>
      <c r="BX635" s="15"/>
      <c r="BZ635" s="5"/>
      <c r="CA635" s="5"/>
      <c r="CB635" s="5"/>
      <c r="CC635" s="5"/>
      <c r="CD635" s="5"/>
      <c r="CF635" s="55"/>
      <c r="CG635" s="55"/>
      <c r="CH635" s="55"/>
      <c r="CI635" s="55"/>
      <c r="CJ635" s="55"/>
    </row>
    <row r="636" spans="1:88" x14ac:dyDescent="0.25">
      <c r="A636" s="174" t="str">
        <f t="shared" si="385"/>
        <v>NNNN</v>
      </c>
      <c r="B636" s="174" t="str">
        <f t="shared" si="386"/>
        <v>32FS</v>
      </c>
      <c r="C636" s="29" t="str">
        <f t="shared" si="387"/>
        <v>FS</v>
      </c>
      <c r="D636" s="29" t="str">
        <f t="shared" si="388"/>
        <v>N</v>
      </c>
      <c r="E636" s="29" t="str">
        <f t="shared" si="384"/>
        <v>N</v>
      </c>
      <c r="F636" s="175" t="s">
        <v>9</v>
      </c>
      <c r="G636" s="175" t="s">
        <v>6</v>
      </c>
      <c r="H636" s="175" t="s">
        <v>8</v>
      </c>
      <c r="I636" s="176">
        <v>32</v>
      </c>
      <c r="J636" s="175" t="s">
        <v>9</v>
      </c>
      <c r="K636" s="175" t="s">
        <v>5</v>
      </c>
      <c r="L636" s="176">
        <v>1</v>
      </c>
      <c r="M636" s="176">
        <v>0</v>
      </c>
      <c r="N636" s="176">
        <v>1</v>
      </c>
      <c r="O636" s="176">
        <v>1</v>
      </c>
      <c r="P636" s="176">
        <v>1</v>
      </c>
      <c r="Q636" s="1"/>
      <c r="R636"/>
      <c r="S636"/>
      <c r="T636"/>
      <c r="U636"/>
      <c r="V636"/>
      <c r="W636"/>
      <c r="X636" s="1"/>
      <c r="Y636" s="53"/>
      <c r="Z636" s="52"/>
      <c r="AA636" s="52"/>
      <c r="AB636" s="1"/>
      <c r="AC636" s="7"/>
      <c r="AD636" s="7"/>
      <c r="AE636" s="7"/>
      <c r="AF636" s="7"/>
      <c r="AG636" s="7"/>
      <c r="AI636" s="15"/>
      <c r="AJ636" s="15"/>
      <c r="AK636" s="15"/>
      <c r="AL636" s="15"/>
      <c r="AM636" s="15"/>
      <c r="AN636" s="15"/>
      <c r="AO636" s="15"/>
      <c r="AP636" s="15"/>
      <c r="AQ636" s="15"/>
      <c r="AR636" s="15"/>
      <c r="AS636" s="15"/>
      <c r="AT636" s="15"/>
      <c r="AU636" s="15"/>
      <c r="AV636" s="15"/>
      <c r="AW636" s="15"/>
      <c r="AX636" s="15"/>
      <c r="AY636" s="15"/>
      <c r="AZ636" s="15"/>
      <c r="BA636" s="15"/>
      <c r="BB636" s="15"/>
      <c r="BC636" s="15"/>
      <c r="BD636" s="15"/>
      <c r="BE636" s="15"/>
      <c r="BF636" s="15"/>
      <c r="BG636" s="15"/>
      <c r="BH636" s="15"/>
      <c r="BI636" s="15"/>
      <c r="BJ636" s="15"/>
      <c r="BK636" s="15"/>
      <c r="BL636" s="15"/>
      <c r="BM636" s="15"/>
      <c r="BN636" s="15"/>
      <c r="BO636" s="15"/>
      <c r="BP636" s="15"/>
      <c r="BQ636" s="15"/>
      <c r="BR636" s="15"/>
      <c r="BT636" s="15"/>
      <c r="BU636" s="15"/>
      <c r="BV636" s="15"/>
      <c r="BW636" s="15"/>
      <c r="BX636" s="15"/>
      <c r="BZ636" s="5"/>
      <c r="CA636" s="5"/>
      <c r="CB636" s="5"/>
      <c r="CC636" s="5"/>
      <c r="CD636" s="5"/>
      <c r="CF636" s="55"/>
      <c r="CG636" s="55"/>
      <c r="CH636" s="55"/>
      <c r="CI636" s="55"/>
      <c r="CJ636" s="55"/>
    </row>
    <row r="637" spans="1:88" x14ac:dyDescent="0.25">
      <c r="A637" s="174" t="str">
        <f t="shared" si="385"/>
        <v>NNNN</v>
      </c>
      <c r="B637" s="174" t="str">
        <f t="shared" si="386"/>
        <v>33FS</v>
      </c>
      <c r="C637" s="29" t="str">
        <f t="shared" si="387"/>
        <v>FS</v>
      </c>
      <c r="D637" s="29" t="str">
        <f t="shared" si="388"/>
        <v>N</v>
      </c>
      <c r="E637" s="29" t="str">
        <f t="shared" si="384"/>
        <v>N</v>
      </c>
      <c r="F637" s="175" t="s">
        <v>9</v>
      </c>
      <c r="G637" s="175" t="s">
        <v>6</v>
      </c>
      <c r="H637" s="175" t="s">
        <v>8</v>
      </c>
      <c r="I637" s="176">
        <v>33</v>
      </c>
      <c r="J637" s="175" t="s">
        <v>5</v>
      </c>
      <c r="K637" s="175" t="s">
        <v>5</v>
      </c>
      <c r="L637" s="176">
        <v>8106</v>
      </c>
      <c r="M637" s="176">
        <v>4548</v>
      </c>
      <c r="N637" s="176">
        <v>7318</v>
      </c>
      <c r="O637" s="176">
        <v>7184</v>
      </c>
      <c r="P637" s="176">
        <v>7989</v>
      </c>
      <c r="Q637" s="1"/>
      <c r="R637"/>
      <c r="S637"/>
      <c r="T637"/>
      <c r="U637"/>
      <c r="V637"/>
      <c r="W637"/>
      <c r="X637" s="1"/>
      <c r="Y637" s="53"/>
      <c r="Z637" s="52"/>
      <c r="AA637" s="52"/>
      <c r="AB637" s="1"/>
      <c r="AC637" s="7"/>
      <c r="AD637" s="7"/>
      <c r="AE637" s="7"/>
      <c r="AF637" s="7"/>
      <c r="AG637" s="7"/>
      <c r="AI637" s="15"/>
      <c r="AJ637" s="15"/>
      <c r="AK637" s="15"/>
      <c r="AL637" s="15"/>
      <c r="AM637" s="15"/>
      <c r="AN637" s="15"/>
      <c r="AO637" s="15"/>
      <c r="AP637" s="15"/>
      <c r="AQ637" s="15"/>
      <c r="AR637" s="15"/>
      <c r="AS637" s="15"/>
      <c r="AT637" s="15"/>
      <c r="AU637" s="15"/>
      <c r="AV637" s="15"/>
      <c r="AW637" s="15"/>
      <c r="AX637" s="15"/>
      <c r="AY637" s="15"/>
      <c r="AZ637" s="15"/>
      <c r="BA637" s="15"/>
      <c r="BB637" s="15"/>
      <c r="BC637" s="15"/>
      <c r="BD637" s="15"/>
      <c r="BE637" s="15"/>
      <c r="BF637" s="15"/>
      <c r="BG637" s="15"/>
      <c r="BH637" s="15"/>
      <c r="BI637" s="15"/>
      <c r="BJ637" s="15"/>
      <c r="BK637" s="15"/>
      <c r="BL637" s="15"/>
      <c r="BM637" s="15"/>
      <c r="BN637" s="15"/>
      <c r="BO637" s="15"/>
      <c r="BP637" s="15"/>
      <c r="BQ637" s="15"/>
      <c r="BR637" s="15"/>
      <c r="BT637" s="15"/>
      <c r="BU637" s="15"/>
      <c r="BV637" s="15"/>
      <c r="BW637" s="15"/>
      <c r="BX637" s="15"/>
      <c r="BZ637" s="5"/>
      <c r="CA637" s="5"/>
      <c r="CB637" s="5"/>
      <c r="CC637" s="5"/>
      <c r="CD637" s="5"/>
      <c r="CF637" s="55"/>
      <c r="CG637" s="55"/>
      <c r="CH637" s="55"/>
      <c r="CI637" s="55"/>
      <c r="CJ637" s="55"/>
    </row>
    <row r="638" spans="1:88" x14ac:dyDescent="0.25">
      <c r="A638" s="174" t="str">
        <f t="shared" si="385"/>
        <v>NNNN</v>
      </c>
      <c r="B638" s="174" t="str">
        <f t="shared" si="386"/>
        <v>34FS</v>
      </c>
      <c r="C638" s="29" t="str">
        <f t="shared" si="387"/>
        <v>FS</v>
      </c>
      <c r="D638" s="29" t="str">
        <f t="shared" si="388"/>
        <v>N</v>
      </c>
      <c r="E638" s="29" t="str">
        <f t="shared" si="384"/>
        <v>N</v>
      </c>
      <c r="F638" s="175" t="s">
        <v>9</v>
      </c>
      <c r="G638" s="175" t="s">
        <v>6</v>
      </c>
      <c r="H638" s="175" t="s">
        <v>8</v>
      </c>
      <c r="I638" s="176">
        <v>34</v>
      </c>
      <c r="J638" s="175" t="s">
        <v>5</v>
      </c>
      <c r="K638" s="175" t="s">
        <v>5</v>
      </c>
      <c r="L638" s="176">
        <v>7891</v>
      </c>
      <c r="M638" s="176">
        <v>4365</v>
      </c>
      <c r="N638" s="176">
        <v>7124</v>
      </c>
      <c r="O638" s="176">
        <v>7000</v>
      </c>
      <c r="P638" s="176">
        <v>7759</v>
      </c>
      <c r="Q638" s="1"/>
      <c r="R638"/>
      <c r="S638"/>
      <c r="T638"/>
      <c r="U638"/>
      <c r="V638"/>
      <c r="W638"/>
      <c r="X638" s="1"/>
      <c r="Y638" s="53"/>
      <c r="Z638" s="52"/>
      <c r="AA638" s="52"/>
      <c r="AB638" s="1"/>
      <c r="AC638" s="7"/>
      <c r="AD638" s="7"/>
      <c r="AE638" s="7"/>
      <c r="AF638" s="7"/>
      <c r="AG638" s="7"/>
      <c r="AI638" s="15"/>
      <c r="AJ638" s="15"/>
      <c r="AK638" s="15"/>
      <c r="AL638" s="15"/>
      <c r="AM638" s="15"/>
      <c r="AN638" s="15"/>
      <c r="AO638" s="15"/>
      <c r="AP638" s="15"/>
      <c r="AQ638" s="15"/>
      <c r="AR638" s="15"/>
      <c r="AS638" s="15"/>
      <c r="AT638" s="15"/>
      <c r="AU638" s="15"/>
      <c r="AV638" s="15"/>
      <c r="AW638" s="15"/>
      <c r="AX638" s="15"/>
      <c r="AY638" s="15"/>
      <c r="AZ638" s="15"/>
      <c r="BA638" s="15"/>
      <c r="BB638" s="15"/>
      <c r="BC638" s="15"/>
      <c r="BD638" s="15"/>
      <c r="BE638" s="15"/>
      <c r="BF638" s="15"/>
      <c r="BG638" s="15"/>
      <c r="BH638" s="15"/>
      <c r="BI638" s="15"/>
      <c r="BJ638" s="15"/>
      <c r="BK638" s="15"/>
      <c r="BL638" s="15"/>
      <c r="BM638" s="15"/>
      <c r="BN638" s="15"/>
      <c r="BO638" s="15"/>
      <c r="BP638" s="15"/>
      <c r="BQ638" s="15"/>
      <c r="BR638" s="15"/>
      <c r="BT638" s="15"/>
      <c r="BU638" s="15"/>
      <c r="BV638" s="15"/>
      <c r="BW638" s="15"/>
      <c r="BX638" s="15"/>
      <c r="BZ638" s="5"/>
      <c r="CA638" s="5"/>
      <c r="CB638" s="5"/>
      <c r="CC638" s="5"/>
      <c r="CD638" s="5"/>
      <c r="CF638" s="55"/>
      <c r="CG638" s="55"/>
      <c r="CH638" s="55"/>
      <c r="CI638" s="55"/>
      <c r="CJ638" s="55"/>
    </row>
    <row r="639" spans="1:88" x14ac:dyDescent="0.25">
      <c r="A639" s="174" t="str">
        <f t="shared" si="385"/>
        <v>NNNN</v>
      </c>
      <c r="B639" s="174" t="str">
        <f t="shared" si="386"/>
        <v>34FS</v>
      </c>
      <c r="C639" s="29" t="str">
        <f t="shared" si="387"/>
        <v>FS</v>
      </c>
      <c r="D639" s="29" t="str">
        <f t="shared" si="388"/>
        <v>N</v>
      </c>
      <c r="E639" s="29" t="str">
        <f t="shared" si="384"/>
        <v>N</v>
      </c>
      <c r="F639" s="175" t="s">
        <v>9</v>
      </c>
      <c r="G639" s="175" t="s">
        <v>6</v>
      </c>
      <c r="H639" s="175" t="s">
        <v>8</v>
      </c>
      <c r="I639" s="176">
        <v>34</v>
      </c>
      <c r="J639" s="175" t="s">
        <v>5</v>
      </c>
      <c r="K639" s="175" t="s">
        <v>9</v>
      </c>
      <c r="L639" s="176">
        <v>1</v>
      </c>
      <c r="M639" s="176">
        <v>0</v>
      </c>
      <c r="N639" s="176">
        <v>1</v>
      </c>
      <c r="O639" s="176">
        <v>1</v>
      </c>
      <c r="P639" s="176">
        <v>1</v>
      </c>
      <c r="Q639" s="1"/>
      <c r="R639"/>
      <c r="S639"/>
      <c r="T639"/>
      <c r="U639"/>
      <c r="V639"/>
      <c r="W639"/>
      <c r="X639" s="1"/>
      <c r="Y639" s="53"/>
      <c r="Z639" s="52"/>
      <c r="AA639" s="52"/>
      <c r="AB639" s="1"/>
      <c r="AC639" s="7"/>
      <c r="AD639" s="7"/>
      <c r="AE639" s="7"/>
      <c r="AF639" s="7"/>
      <c r="AG639" s="7"/>
      <c r="AI639" s="15"/>
      <c r="AJ639" s="15"/>
      <c r="AK639" s="15"/>
      <c r="AL639" s="15"/>
      <c r="AM639" s="15"/>
      <c r="AN639" s="15"/>
      <c r="AO639" s="15"/>
      <c r="AP639" s="15"/>
      <c r="AQ639" s="15"/>
      <c r="AR639" s="15"/>
      <c r="AS639" s="15"/>
      <c r="AT639" s="15"/>
      <c r="AU639" s="15"/>
      <c r="AV639" s="15"/>
      <c r="AW639" s="15"/>
      <c r="AX639" s="15"/>
      <c r="AY639" s="15"/>
      <c r="AZ639" s="15"/>
      <c r="BA639" s="15"/>
      <c r="BB639" s="15"/>
      <c r="BC639" s="15"/>
      <c r="BD639" s="15"/>
      <c r="BE639" s="15"/>
      <c r="BF639" s="15"/>
      <c r="BG639" s="15"/>
      <c r="BH639" s="15"/>
      <c r="BI639" s="15"/>
      <c r="BJ639" s="15"/>
      <c r="BK639" s="15"/>
      <c r="BL639" s="15"/>
      <c r="BM639" s="15"/>
      <c r="BN639" s="15"/>
      <c r="BO639" s="15"/>
      <c r="BP639" s="15"/>
      <c r="BQ639" s="15"/>
      <c r="BR639" s="15"/>
      <c r="BT639" s="15"/>
      <c r="BU639" s="15"/>
      <c r="BV639" s="15"/>
      <c r="BW639" s="15"/>
      <c r="BX639" s="15"/>
      <c r="BZ639" s="5"/>
      <c r="CA639" s="5"/>
      <c r="CB639" s="5"/>
      <c r="CC639" s="5"/>
      <c r="CD639" s="5"/>
      <c r="CF639" s="55"/>
      <c r="CG639" s="55"/>
      <c r="CH639" s="55"/>
      <c r="CI639" s="55"/>
      <c r="CJ639" s="55"/>
    </row>
    <row r="640" spans="1:88" x14ac:dyDescent="0.25">
      <c r="A640" s="174" t="str">
        <f t="shared" si="385"/>
        <v>NNNN</v>
      </c>
      <c r="B640" s="174" t="str">
        <f t="shared" si="386"/>
        <v>35FS</v>
      </c>
      <c r="C640" s="29" t="str">
        <f t="shared" si="387"/>
        <v>FS</v>
      </c>
      <c r="D640" s="29" t="str">
        <f t="shared" si="388"/>
        <v>N</v>
      </c>
      <c r="E640" s="29" t="str">
        <f t="shared" si="384"/>
        <v>N</v>
      </c>
      <c r="F640" s="175" t="s">
        <v>9</v>
      </c>
      <c r="G640" s="175" t="s">
        <v>6</v>
      </c>
      <c r="H640" s="175" t="s">
        <v>8</v>
      </c>
      <c r="I640" s="176">
        <v>35</v>
      </c>
      <c r="J640" s="175" t="s">
        <v>5</v>
      </c>
      <c r="K640" s="175" t="s">
        <v>5</v>
      </c>
      <c r="L640" s="176">
        <v>8270</v>
      </c>
      <c r="M640" s="176">
        <v>4705</v>
      </c>
      <c r="N640" s="176">
        <v>7500</v>
      </c>
      <c r="O640" s="176">
        <v>7382</v>
      </c>
      <c r="P640" s="176">
        <v>8145</v>
      </c>
      <c r="Q640" s="1"/>
      <c r="R640"/>
      <c r="S640"/>
      <c r="T640"/>
      <c r="U640"/>
      <c r="V640"/>
      <c r="W640"/>
      <c r="X640" s="1"/>
      <c r="Y640" s="53"/>
      <c r="Z640" s="52"/>
      <c r="AA640" s="52"/>
      <c r="AB640" s="1"/>
      <c r="AC640" s="7"/>
      <c r="AD640" s="7"/>
      <c r="AE640" s="7"/>
      <c r="AF640" s="7"/>
      <c r="AG640" s="7"/>
      <c r="AI640" s="15"/>
      <c r="AJ640" s="15"/>
      <c r="AK640" s="15"/>
      <c r="AL640" s="15"/>
      <c r="AM640" s="15"/>
      <c r="AN640" s="15"/>
      <c r="AO640" s="15"/>
      <c r="AP640" s="15"/>
      <c r="AQ640" s="15"/>
      <c r="AR640" s="15"/>
      <c r="AS640" s="15"/>
      <c r="AT640" s="15"/>
      <c r="AU640" s="15"/>
      <c r="AV640" s="15"/>
      <c r="AW640" s="15"/>
      <c r="AX640" s="15"/>
      <c r="AY640" s="15"/>
      <c r="AZ640" s="15"/>
      <c r="BA640" s="15"/>
      <c r="BB640" s="15"/>
      <c r="BC640" s="15"/>
      <c r="BD640" s="15"/>
      <c r="BE640" s="15"/>
      <c r="BF640" s="15"/>
      <c r="BG640" s="15"/>
      <c r="BH640" s="15"/>
      <c r="BI640" s="15"/>
      <c r="BJ640" s="15"/>
      <c r="BK640" s="15"/>
      <c r="BL640" s="15"/>
      <c r="BM640" s="15"/>
      <c r="BN640" s="15"/>
      <c r="BO640" s="15"/>
      <c r="BP640" s="15"/>
      <c r="BQ640" s="15"/>
      <c r="BR640" s="15"/>
      <c r="BT640" s="15"/>
      <c r="BU640" s="15"/>
      <c r="BV640" s="15"/>
      <c r="BW640" s="15"/>
      <c r="BX640" s="15"/>
      <c r="BZ640" s="5"/>
      <c r="CA640" s="5"/>
      <c r="CB640" s="5"/>
      <c r="CC640" s="5"/>
      <c r="CD640" s="5"/>
      <c r="CF640" s="55"/>
      <c r="CG640" s="55"/>
      <c r="CH640" s="55"/>
      <c r="CI640" s="55"/>
      <c r="CJ640" s="55"/>
    </row>
    <row r="641" spans="1:88" x14ac:dyDescent="0.25">
      <c r="A641" s="174" t="str">
        <f t="shared" si="385"/>
        <v>NNNN</v>
      </c>
      <c r="B641" s="174" t="str">
        <f t="shared" si="386"/>
        <v>35FS</v>
      </c>
      <c r="C641" s="29" t="str">
        <f t="shared" si="387"/>
        <v>FS</v>
      </c>
      <c r="D641" s="29" t="str">
        <f t="shared" si="388"/>
        <v>N</v>
      </c>
      <c r="E641" s="29" t="str">
        <f t="shared" si="384"/>
        <v>N</v>
      </c>
      <c r="F641" s="175" t="s">
        <v>9</v>
      </c>
      <c r="G641" s="175" t="s">
        <v>6</v>
      </c>
      <c r="H641" s="175" t="s">
        <v>8</v>
      </c>
      <c r="I641" s="176">
        <v>35</v>
      </c>
      <c r="J641" s="175" t="s">
        <v>5</v>
      </c>
      <c r="K641" s="175" t="s">
        <v>9</v>
      </c>
      <c r="L641" s="176">
        <v>1</v>
      </c>
      <c r="M641" s="176">
        <v>1</v>
      </c>
      <c r="N641" s="176">
        <v>1</v>
      </c>
      <c r="O641" s="176">
        <v>1</v>
      </c>
      <c r="P641" s="176">
        <v>1</v>
      </c>
      <c r="Q641" s="1"/>
      <c r="R641"/>
      <c r="S641"/>
      <c r="T641"/>
      <c r="U641"/>
      <c r="V641"/>
      <c r="W641"/>
      <c r="X641" s="1"/>
      <c r="Y641" s="53"/>
      <c r="Z641" s="52"/>
      <c r="AA641" s="52"/>
      <c r="AB641" s="1"/>
      <c r="AC641" s="7"/>
      <c r="AD641" s="7"/>
      <c r="AE641" s="7"/>
      <c r="AF641" s="7"/>
      <c r="AG641" s="7"/>
      <c r="AI641" s="15"/>
      <c r="AJ641" s="15"/>
      <c r="AK641" s="15"/>
      <c r="AL641" s="15"/>
      <c r="AM641" s="15"/>
      <c r="AN641" s="15"/>
      <c r="AO641" s="15"/>
      <c r="AP641" s="15"/>
      <c r="AQ641" s="15"/>
      <c r="AR641" s="15"/>
      <c r="AS641" s="15"/>
      <c r="AT641" s="15"/>
      <c r="AU641" s="15"/>
      <c r="AV641" s="15"/>
      <c r="AW641" s="15"/>
      <c r="AX641" s="15"/>
      <c r="AY641" s="15"/>
      <c r="AZ641" s="15"/>
      <c r="BA641" s="15"/>
      <c r="BB641" s="15"/>
      <c r="BC641" s="15"/>
      <c r="BD641" s="15"/>
      <c r="BE641" s="15"/>
      <c r="BF641" s="15"/>
      <c r="BG641" s="15"/>
      <c r="BH641" s="15"/>
      <c r="BI641" s="15"/>
      <c r="BJ641" s="15"/>
      <c r="BK641" s="15"/>
      <c r="BL641" s="15"/>
      <c r="BM641" s="15"/>
      <c r="BN641" s="15"/>
      <c r="BO641" s="15"/>
      <c r="BP641" s="15"/>
      <c r="BQ641" s="15"/>
      <c r="BR641" s="15"/>
      <c r="BT641" s="15"/>
      <c r="BU641" s="15"/>
      <c r="BV641" s="15"/>
      <c r="BW641" s="15"/>
      <c r="BX641" s="15"/>
      <c r="BZ641" s="5"/>
      <c r="CA641" s="5"/>
      <c r="CB641" s="5"/>
      <c r="CC641" s="5"/>
      <c r="CD641" s="5"/>
      <c r="CF641" s="55"/>
      <c r="CG641" s="55"/>
      <c r="CH641" s="55"/>
      <c r="CI641" s="55"/>
      <c r="CJ641" s="55"/>
    </row>
    <row r="642" spans="1:88" x14ac:dyDescent="0.25">
      <c r="A642" s="174" t="str">
        <f t="shared" si="385"/>
        <v>NNNN</v>
      </c>
      <c r="B642" s="174" t="str">
        <f t="shared" si="386"/>
        <v>36FS</v>
      </c>
      <c r="C642" s="29" t="str">
        <f t="shared" si="387"/>
        <v>FS</v>
      </c>
      <c r="D642" s="29" t="str">
        <f t="shared" si="388"/>
        <v>N</v>
      </c>
      <c r="E642" s="29" t="str">
        <f t="shared" si="384"/>
        <v>N</v>
      </c>
      <c r="F642" s="175" t="s">
        <v>9</v>
      </c>
      <c r="G642" s="175" t="s">
        <v>6</v>
      </c>
      <c r="H642" s="175" t="s">
        <v>8</v>
      </c>
      <c r="I642" s="176">
        <v>36</v>
      </c>
      <c r="J642" s="175" t="s">
        <v>5</v>
      </c>
      <c r="K642" s="175" t="s">
        <v>5</v>
      </c>
      <c r="L642" s="176">
        <v>8875</v>
      </c>
      <c r="M642" s="176">
        <v>5124</v>
      </c>
      <c r="N642" s="176">
        <v>8001</v>
      </c>
      <c r="O642" s="176">
        <v>7853</v>
      </c>
      <c r="P642" s="176">
        <v>8733</v>
      </c>
      <c r="Q642" s="1"/>
      <c r="R642"/>
      <c r="S642"/>
      <c r="T642"/>
      <c r="U642"/>
      <c r="V642"/>
      <c r="W642"/>
      <c r="X642" s="1"/>
      <c r="Y642" s="53"/>
      <c r="Z642" s="52"/>
      <c r="AA642" s="52"/>
      <c r="AB642" s="1"/>
      <c r="AC642" s="7"/>
      <c r="AD642" s="7"/>
      <c r="AE642" s="7"/>
      <c r="AF642" s="7"/>
      <c r="AG642" s="7"/>
      <c r="AI642" s="15"/>
      <c r="AJ642" s="15"/>
      <c r="AK642" s="15"/>
      <c r="AL642" s="15"/>
      <c r="AM642" s="15"/>
      <c r="AN642" s="15"/>
      <c r="AO642" s="15"/>
      <c r="AP642" s="15"/>
      <c r="AQ642" s="15"/>
      <c r="AR642" s="15"/>
      <c r="AS642" s="15"/>
      <c r="AT642" s="15"/>
      <c r="AU642" s="15"/>
      <c r="AV642" s="15"/>
      <c r="AW642" s="15"/>
      <c r="AX642" s="15"/>
      <c r="AY642" s="15"/>
      <c r="AZ642" s="15"/>
      <c r="BA642" s="15"/>
      <c r="BB642" s="15"/>
      <c r="BC642" s="15"/>
      <c r="BD642" s="15"/>
      <c r="BE642" s="15"/>
      <c r="BF642" s="15"/>
      <c r="BG642" s="15"/>
      <c r="BH642" s="15"/>
      <c r="BI642" s="15"/>
      <c r="BJ642" s="15"/>
      <c r="BK642" s="15"/>
      <c r="BL642" s="15"/>
      <c r="BM642" s="15"/>
      <c r="BN642" s="15"/>
      <c r="BO642" s="15"/>
      <c r="BP642" s="15"/>
      <c r="BQ642" s="15"/>
      <c r="BR642" s="15"/>
      <c r="BT642" s="15"/>
      <c r="BU642" s="15"/>
      <c r="BV642" s="15"/>
      <c r="BW642" s="15"/>
      <c r="BX642" s="15"/>
      <c r="BZ642" s="5"/>
      <c r="CA642" s="5"/>
      <c r="CB642" s="5"/>
      <c r="CC642" s="5"/>
      <c r="CD642" s="5"/>
      <c r="CF642" s="55"/>
      <c r="CG642" s="55"/>
      <c r="CH642" s="55"/>
      <c r="CI642" s="55"/>
      <c r="CJ642" s="55"/>
    </row>
    <row r="643" spans="1:88" x14ac:dyDescent="0.25">
      <c r="A643" s="174" t="str">
        <f t="shared" si="385"/>
        <v>NNNN</v>
      </c>
      <c r="B643" s="174" t="str">
        <f t="shared" si="386"/>
        <v>36FS</v>
      </c>
      <c r="C643" s="29" t="str">
        <f t="shared" si="387"/>
        <v>FS</v>
      </c>
      <c r="D643" s="29" t="str">
        <f t="shared" si="388"/>
        <v>N</v>
      </c>
      <c r="E643" s="29" t="str">
        <f t="shared" si="384"/>
        <v>N</v>
      </c>
      <c r="F643" s="175" t="s">
        <v>9</v>
      </c>
      <c r="G643" s="175" t="s">
        <v>6</v>
      </c>
      <c r="H643" s="175" t="s">
        <v>8</v>
      </c>
      <c r="I643" s="176">
        <v>36</v>
      </c>
      <c r="J643" s="175" t="s">
        <v>9</v>
      </c>
      <c r="K643" s="175" t="s">
        <v>5</v>
      </c>
      <c r="L643" s="176">
        <v>1</v>
      </c>
      <c r="M643" s="176">
        <v>0</v>
      </c>
      <c r="N643" s="176">
        <v>1</v>
      </c>
      <c r="O643" s="176">
        <v>1</v>
      </c>
      <c r="P643" s="176">
        <v>1</v>
      </c>
      <c r="Q643" s="1"/>
      <c r="R643"/>
      <c r="S643"/>
      <c r="T643"/>
      <c r="U643"/>
      <c r="V643"/>
      <c r="W643"/>
      <c r="X643" s="1"/>
      <c r="Y643" s="53"/>
      <c r="Z643" s="52"/>
      <c r="AA643" s="52"/>
      <c r="AB643" s="1"/>
      <c r="AC643" s="7"/>
      <c r="AD643" s="7"/>
      <c r="AE643" s="7"/>
      <c r="AF643" s="7"/>
      <c r="AG643" s="7"/>
      <c r="AI643" s="15"/>
      <c r="AJ643" s="15"/>
      <c r="AK643" s="15"/>
      <c r="AL643" s="15"/>
      <c r="AM643" s="15"/>
      <c r="AN643" s="15"/>
      <c r="AO643" s="15"/>
      <c r="AP643" s="15"/>
      <c r="AQ643" s="15"/>
      <c r="AR643" s="15"/>
      <c r="AS643" s="15"/>
      <c r="AT643" s="15"/>
      <c r="AU643" s="15"/>
      <c r="AV643" s="15"/>
      <c r="AW643" s="15"/>
      <c r="AX643" s="15"/>
      <c r="AY643" s="15"/>
      <c r="AZ643" s="15"/>
      <c r="BA643" s="15"/>
      <c r="BB643" s="15"/>
      <c r="BC643" s="15"/>
      <c r="BD643" s="15"/>
      <c r="BE643" s="15"/>
      <c r="BF643" s="15"/>
      <c r="BG643" s="15"/>
      <c r="BH643" s="15"/>
      <c r="BI643" s="15"/>
      <c r="BJ643" s="15"/>
      <c r="BK643" s="15"/>
      <c r="BL643" s="15"/>
      <c r="BM643" s="15"/>
      <c r="BN643" s="15"/>
      <c r="BO643" s="15"/>
      <c r="BP643" s="15"/>
      <c r="BQ643" s="15"/>
      <c r="BR643" s="15"/>
      <c r="BT643" s="15"/>
      <c r="BU643" s="15"/>
      <c r="BV643" s="15"/>
      <c r="BW643" s="15"/>
      <c r="BX643" s="15"/>
      <c r="BZ643" s="5"/>
      <c r="CA643" s="5"/>
      <c r="CB643" s="5"/>
      <c r="CC643" s="5"/>
      <c r="CD643" s="5"/>
      <c r="CF643" s="55"/>
      <c r="CG643" s="55"/>
      <c r="CH643" s="55"/>
      <c r="CI643" s="55"/>
      <c r="CJ643" s="55"/>
    </row>
    <row r="644" spans="1:88" x14ac:dyDescent="0.25">
      <c r="A644" s="174" t="str">
        <f t="shared" si="385"/>
        <v>NNNN</v>
      </c>
      <c r="B644" s="174" t="str">
        <f t="shared" si="386"/>
        <v>36FS</v>
      </c>
      <c r="C644" s="29" t="str">
        <f t="shared" si="387"/>
        <v>FS</v>
      </c>
      <c r="D644" s="29" t="str">
        <f t="shared" si="388"/>
        <v>N</v>
      </c>
      <c r="E644" s="29" t="str">
        <f t="shared" si="384"/>
        <v>N</v>
      </c>
      <c r="F644" s="175" t="s">
        <v>9</v>
      </c>
      <c r="G644" s="175" t="s">
        <v>6</v>
      </c>
      <c r="H644" s="175" t="s">
        <v>8</v>
      </c>
      <c r="I644" s="176">
        <v>36</v>
      </c>
      <c r="J644" s="175" t="s">
        <v>9</v>
      </c>
      <c r="K644" s="175" t="s">
        <v>9</v>
      </c>
      <c r="L644" s="176">
        <v>1</v>
      </c>
      <c r="M644" s="176">
        <v>1</v>
      </c>
      <c r="N644" s="176">
        <v>1</v>
      </c>
      <c r="O644" s="176">
        <v>1</v>
      </c>
      <c r="P644" s="176">
        <v>1</v>
      </c>
      <c r="Q644" s="1"/>
      <c r="R644"/>
      <c r="S644"/>
      <c r="T644"/>
      <c r="U644"/>
      <c r="V644"/>
      <c r="W644"/>
      <c r="X644" s="1"/>
      <c r="Y644" s="53"/>
      <c r="Z644" s="52"/>
      <c r="AA644" s="52"/>
      <c r="AB644" s="1"/>
      <c r="AC644" s="7"/>
      <c r="AD644" s="7"/>
      <c r="AE644" s="7"/>
      <c r="AF644" s="7"/>
      <c r="AG644" s="7"/>
      <c r="AI644" s="15"/>
      <c r="AJ644" s="15"/>
      <c r="AK644" s="15"/>
      <c r="AL644" s="15"/>
      <c r="AM644" s="15"/>
      <c r="AN644" s="15"/>
      <c r="AO644" s="15"/>
      <c r="AP644" s="15"/>
      <c r="AQ644" s="15"/>
      <c r="AR644" s="15"/>
      <c r="AS644" s="15"/>
      <c r="AT644" s="15"/>
      <c r="AU644" s="15"/>
      <c r="AV644" s="15"/>
      <c r="AW644" s="15"/>
      <c r="AX644" s="15"/>
      <c r="AY644" s="15"/>
      <c r="AZ644" s="15"/>
      <c r="BA644" s="15"/>
      <c r="BB644" s="15"/>
      <c r="BC644" s="15"/>
      <c r="BD644" s="15"/>
      <c r="BE644" s="15"/>
      <c r="BF644" s="15"/>
      <c r="BG644" s="15"/>
      <c r="BH644" s="15"/>
      <c r="BI644" s="15"/>
      <c r="BJ644" s="15"/>
      <c r="BK644" s="15"/>
      <c r="BL644" s="15"/>
      <c r="BM644" s="15"/>
      <c r="BN644" s="15"/>
      <c r="BO644" s="15"/>
      <c r="BP644" s="15"/>
      <c r="BQ644" s="15"/>
      <c r="BR644" s="15"/>
      <c r="BT644" s="15"/>
      <c r="BU644" s="15"/>
      <c r="BV644" s="15"/>
      <c r="BW644" s="15"/>
      <c r="BX644" s="15"/>
      <c r="BZ644" s="5"/>
      <c r="CA644" s="5"/>
      <c r="CB644" s="5"/>
      <c r="CC644" s="5"/>
      <c r="CD644" s="5"/>
      <c r="CF644" s="55"/>
      <c r="CG644" s="55"/>
      <c r="CH644" s="55"/>
      <c r="CI644" s="55"/>
      <c r="CJ644" s="55"/>
    </row>
    <row r="645" spans="1:88" x14ac:dyDescent="0.25">
      <c r="A645" s="174" t="str">
        <f t="shared" si="385"/>
        <v>NNNN</v>
      </c>
      <c r="B645" s="174" t="str">
        <f t="shared" si="386"/>
        <v>37FS</v>
      </c>
      <c r="C645" s="29" t="str">
        <f t="shared" si="387"/>
        <v>FS</v>
      </c>
      <c r="D645" s="29" t="str">
        <f t="shared" si="388"/>
        <v>N</v>
      </c>
      <c r="E645" s="29" t="str">
        <f t="shared" si="384"/>
        <v>N</v>
      </c>
      <c r="F645" s="175" t="s">
        <v>9</v>
      </c>
      <c r="G645" s="175" t="s">
        <v>6</v>
      </c>
      <c r="H645" s="175" t="s">
        <v>8</v>
      </c>
      <c r="I645" s="176">
        <v>37</v>
      </c>
      <c r="J645" s="175" t="s">
        <v>5</v>
      </c>
      <c r="K645" s="175" t="s">
        <v>5</v>
      </c>
      <c r="L645" s="176">
        <v>9136</v>
      </c>
      <c r="M645" s="176">
        <v>5344</v>
      </c>
      <c r="N645" s="176">
        <v>8278</v>
      </c>
      <c r="O645" s="176">
        <v>8125</v>
      </c>
      <c r="P645" s="176">
        <v>9021</v>
      </c>
      <c r="Q645" s="1"/>
      <c r="R645"/>
      <c r="S645"/>
      <c r="T645"/>
      <c r="U645"/>
      <c r="V645"/>
      <c r="W645"/>
      <c r="X645" s="1"/>
      <c r="Y645" s="53"/>
      <c r="Z645" s="52"/>
      <c r="AA645" s="52"/>
      <c r="AB645" s="1"/>
      <c r="AC645" s="7"/>
      <c r="AD645" s="7"/>
      <c r="AE645" s="7"/>
      <c r="AF645" s="7"/>
      <c r="AG645" s="7"/>
      <c r="AI645" s="15"/>
      <c r="AJ645" s="15"/>
      <c r="AK645" s="15"/>
      <c r="AL645" s="15"/>
      <c r="AM645" s="15"/>
      <c r="AN645" s="15"/>
      <c r="AO645" s="15"/>
      <c r="AP645" s="15"/>
      <c r="AQ645" s="15"/>
      <c r="AR645" s="15"/>
      <c r="AS645" s="15"/>
      <c r="AT645" s="15"/>
      <c r="AU645" s="15"/>
      <c r="AV645" s="15"/>
      <c r="AW645" s="15"/>
      <c r="AX645" s="15"/>
      <c r="AY645" s="15"/>
      <c r="AZ645" s="15"/>
      <c r="BA645" s="15"/>
      <c r="BB645" s="15"/>
      <c r="BC645" s="15"/>
      <c r="BD645" s="15"/>
      <c r="BE645" s="15"/>
      <c r="BF645" s="15"/>
      <c r="BG645" s="15"/>
      <c r="BH645" s="15"/>
      <c r="BI645" s="15"/>
      <c r="BJ645" s="15"/>
      <c r="BK645" s="15"/>
      <c r="BL645" s="15"/>
      <c r="BM645" s="15"/>
      <c r="BN645" s="15"/>
      <c r="BO645" s="15"/>
      <c r="BP645" s="15"/>
      <c r="BQ645" s="15"/>
      <c r="BR645" s="15"/>
      <c r="BT645" s="15"/>
      <c r="BU645" s="15"/>
      <c r="BV645" s="15"/>
      <c r="BW645" s="15"/>
      <c r="BX645" s="15"/>
      <c r="BZ645" s="5"/>
      <c r="CA645" s="5"/>
      <c r="CB645" s="5"/>
      <c r="CC645" s="5"/>
      <c r="CD645" s="5"/>
      <c r="CF645" s="55"/>
      <c r="CG645" s="55"/>
      <c r="CH645" s="55"/>
      <c r="CI645" s="55"/>
      <c r="CJ645" s="55"/>
    </row>
    <row r="646" spans="1:88" x14ac:dyDescent="0.25">
      <c r="A646" s="174" t="str">
        <f t="shared" si="385"/>
        <v>NNNN</v>
      </c>
      <c r="B646" s="174" t="str">
        <f t="shared" si="386"/>
        <v>38FS</v>
      </c>
      <c r="C646" s="29" t="str">
        <f t="shared" si="387"/>
        <v>FS</v>
      </c>
      <c r="D646" s="29" t="str">
        <f t="shared" si="388"/>
        <v>N</v>
      </c>
      <c r="E646" s="29" t="str">
        <f t="shared" si="384"/>
        <v>N</v>
      </c>
      <c r="F646" s="175" t="s">
        <v>9</v>
      </c>
      <c r="G646" s="175" t="s">
        <v>6</v>
      </c>
      <c r="H646" s="175" t="s">
        <v>8</v>
      </c>
      <c r="I646" s="176">
        <v>38</v>
      </c>
      <c r="J646" s="175" t="s">
        <v>5</v>
      </c>
      <c r="K646" s="175" t="s">
        <v>5</v>
      </c>
      <c r="L646" s="176">
        <v>8945</v>
      </c>
      <c r="M646" s="176">
        <v>5325</v>
      </c>
      <c r="N646" s="176">
        <v>8120</v>
      </c>
      <c r="O646" s="176">
        <v>7969</v>
      </c>
      <c r="P646" s="176">
        <v>8798</v>
      </c>
      <c r="Q646" s="1"/>
      <c r="R646"/>
      <c r="S646"/>
      <c r="T646"/>
      <c r="U646"/>
      <c r="V646"/>
      <c r="W646"/>
      <c r="X646" s="1"/>
      <c r="Y646" s="53"/>
      <c r="Z646" s="52"/>
      <c r="AA646" s="52"/>
      <c r="AB646" s="1"/>
      <c r="AC646" s="7"/>
      <c r="AD646" s="7"/>
      <c r="AE646" s="7"/>
      <c r="AF646" s="7"/>
      <c r="AG646" s="7"/>
      <c r="AI646" s="15"/>
      <c r="AJ646" s="15"/>
      <c r="AK646" s="15"/>
      <c r="AL646" s="15"/>
      <c r="AM646" s="15"/>
      <c r="AN646" s="15"/>
      <c r="AO646" s="15"/>
      <c r="AP646" s="15"/>
      <c r="AQ646" s="15"/>
      <c r="AR646" s="15"/>
      <c r="AS646" s="15"/>
      <c r="AT646" s="15"/>
      <c r="AU646" s="15"/>
      <c r="AV646" s="15"/>
      <c r="AW646" s="15"/>
      <c r="AX646" s="15"/>
      <c r="AY646" s="15"/>
      <c r="AZ646" s="15"/>
      <c r="BA646" s="15"/>
      <c r="BB646" s="15"/>
      <c r="BC646" s="15"/>
      <c r="BD646" s="15"/>
      <c r="BE646" s="15"/>
      <c r="BF646" s="15"/>
      <c r="BG646" s="15"/>
      <c r="BH646" s="15"/>
      <c r="BI646" s="15"/>
      <c r="BJ646" s="15"/>
      <c r="BK646" s="15"/>
      <c r="BL646" s="15"/>
      <c r="BM646" s="15"/>
      <c r="BN646" s="15"/>
      <c r="BO646" s="15"/>
      <c r="BP646" s="15"/>
      <c r="BQ646" s="15"/>
      <c r="BR646" s="15"/>
      <c r="BT646" s="15"/>
      <c r="BU646" s="15"/>
      <c r="BV646" s="15"/>
      <c r="BW646" s="15"/>
      <c r="BX646" s="15"/>
      <c r="BZ646" s="5"/>
      <c r="CA646" s="5"/>
      <c r="CB646" s="5"/>
      <c r="CC646" s="5"/>
      <c r="CD646" s="5"/>
      <c r="CF646" s="55"/>
      <c r="CG646" s="55"/>
      <c r="CH646" s="55"/>
      <c r="CI646" s="55"/>
      <c r="CJ646" s="55"/>
    </row>
    <row r="647" spans="1:88" x14ac:dyDescent="0.25">
      <c r="A647" s="174" t="str">
        <f t="shared" si="385"/>
        <v>NNNN</v>
      </c>
      <c r="B647" s="174" t="str">
        <f t="shared" si="386"/>
        <v>39FS</v>
      </c>
      <c r="C647" s="29" t="str">
        <f t="shared" si="387"/>
        <v>FS</v>
      </c>
      <c r="D647" s="29" t="str">
        <f t="shared" si="388"/>
        <v>N</v>
      </c>
      <c r="E647" s="29" t="str">
        <f t="shared" si="384"/>
        <v>N</v>
      </c>
      <c r="F647" s="175" t="s">
        <v>9</v>
      </c>
      <c r="G647" s="175" t="s">
        <v>6</v>
      </c>
      <c r="H647" s="175" t="s">
        <v>8</v>
      </c>
      <c r="I647" s="176">
        <v>39</v>
      </c>
      <c r="J647" s="175" t="s">
        <v>5</v>
      </c>
      <c r="K647" s="175" t="s">
        <v>5</v>
      </c>
      <c r="L647" s="176">
        <v>8935</v>
      </c>
      <c r="M647" s="176">
        <v>5258</v>
      </c>
      <c r="N647" s="176">
        <v>8097</v>
      </c>
      <c r="O647" s="176">
        <v>7937</v>
      </c>
      <c r="P647" s="176">
        <v>8786</v>
      </c>
      <c r="Q647" s="1"/>
      <c r="R647"/>
      <c r="S647"/>
      <c r="T647"/>
      <c r="U647"/>
      <c r="V647"/>
      <c r="W647"/>
      <c r="X647" s="1"/>
      <c r="Y647" s="53"/>
      <c r="Z647" s="52"/>
      <c r="AA647" s="52"/>
      <c r="AB647" s="1"/>
      <c r="AC647" s="7"/>
      <c r="AD647" s="7"/>
      <c r="AE647" s="7"/>
      <c r="AF647" s="7"/>
      <c r="AG647" s="7"/>
      <c r="AI647" s="15"/>
      <c r="AJ647" s="15"/>
      <c r="AK647" s="15"/>
      <c r="AL647" s="15"/>
      <c r="AM647" s="15"/>
      <c r="AN647" s="15"/>
      <c r="AO647" s="15"/>
      <c r="AP647" s="15"/>
      <c r="AQ647" s="15"/>
      <c r="AR647" s="15"/>
      <c r="AS647" s="15"/>
      <c r="AT647" s="15"/>
      <c r="AU647" s="15"/>
      <c r="AV647" s="15"/>
      <c r="AW647" s="15"/>
      <c r="AX647" s="15"/>
      <c r="AY647" s="15"/>
      <c r="AZ647" s="15"/>
      <c r="BA647" s="15"/>
      <c r="BB647" s="15"/>
      <c r="BC647" s="15"/>
      <c r="BD647" s="15"/>
      <c r="BE647" s="15"/>
      <c r="BF647" s="15"/>
      <c r="BG647" s="15"/>
      <c r="BH647" s="15"/>
      <c r="BI647" s="15"/>
      <c r="BJ647" s="15"/>
      <c r="BK647" s="15"/>
      <c r="BL647" s="15"/>
      <c r="BM647" s="15"/>
      <c r="BN647" s="15"/>
      <c r="BO647" s="15"/>
      <c r="BP647" s="15"/>
      <c r="BQ647" s="15"/>
      <c r="BR647" s="15"/>
      <c r="BT647" s="15"/>
      <c r="BU647" s="15"/>
      <c r="BV647" s="15"/>
      <c r="BW647" s="15"/>
      <c r="BX647" s="15"/>
      <c r="BZ647" s="5"/>
      <c r="CA647" s="5"/>
      <c r="CB647" s="5"/>
      <c r="CC647" s="5"/>
      <c r="CD647" s="5"/>
      <c r="CF647" s="55"/>
      <c r="CG647" s="55"/>
      <c r="CH647" s="55"/>
      <c r="CI647" s="55"/>
      <c r="CJ647" s="55"/>
    </row>
    <row r="648" spans="1:88" x14ac:dyDescent="0.25">
      <c r="A648" s="174" t="str">
        <f t="shared" si="385"/>
        <v>NNNN</v>
      </c>
      <c r="B648" s="174" t="str">
        <f t="shared" si="386"/>
        <v>40FS</v>
      </c>
      <c r="C648" s="29" t="str">
        <f t="shared" si="387"/>
        <v>FS</v>
      </c>
      <c r="D648" s="29" t="str">
        <f t="shared" si="388"/>
        <v>N</v>
      </c>
      <c r="E648" s="29" t="str">
        <f t="shared" ref="E648:E711" si="389">IF(AND(D648="Y",K648="Y"),"Y","N")</f>
        <v>N</v>
      </c>
      <c r="F648" s="175" t="s">
        <v>9</v>
      </c>
      <c r="G648" s="175" t="s">
        <v>6</v>
      </c>
      <c r="H648" s="175" t="s">
        <v>8</v>
      </c>
      <c r="I648" s="176">
        <v>40</v>
      </c>
      <c r="J648" s="175" t="s">
        <v>5</v>
      </c>
      <c r="K648" s="175" t="s">
        <v>5</v>
      </c>
      <c r="L648" s="176">
        <v>8804</v>
      </c>
      <c r="M648" s="176">
        <v>5310</v>
      </c>
      <c r="N648" s="176">
        <v>7965</v>
      </c>
      <c r="O648" s="176">
        <v>7800</v>
      </c>
      <c r="P648" s="176">
        <v>8699</v>
      </c>
      <c r="Q648" s="1"/>
      <c r="R648"/>
      <c r="S648"/>
      <c r="T648"/>
      <c r="U648"/>
      <c r="V648"/>
      <c r="W648"/>
      <c r="X648" s="1"/>
      <c r="Y648" s="53"/>
      <c r="Z648" s="52"/>
      <c r="AA648" s="52"/>
      <c r="AB648" s="1"/>
      <c r="AC648" s="7"/>
      <c r="AD648" s="7"/>
      <c r="AE648" s="7"/>
      <c r="AF648" s="7"/>
      <c r="AG648" s="7"/>
      <c r="AI648" s="15"/>
      <c r="AJ648" s="15"/>
      <c r="AK648" s="15"/>
      <c r="AL648" s="15"/>
      <c r="AM648" s="15"/>
      <c r="AN648" s="15"/>
      <c r="AO648" s="15"/>
      <c r="AP648" s="15"/>
      <c r="AQ648" s="15"/>
      <c r="AR648" s="15"/>
      <c r="AS648" s="15"/>
      <c r="AT648" s="15"/>
      <c r="AU648" s="15"/>
      <c r="AV648" s="15"/>
      <c r="AW648" s="15"/>
      <c r="AX648" s="15"/>
      <c r="AY648" s="15"/>
      <c r="AZ648" s="15"/>
      <c r="BA648" s="15"/>
      <c r="BB648" s="15"/>
      <c r="BC648" s="15"/>
      <c r="BD648" s="15"/>
      <c r="BE648" s="15"/>
      <c r="BF648" s="15"/>
      <c r="BG648" s="15"/>
      <c r="BH648" s="15"/>
      <c r="BI648" s="15"/>
      <c r="BJ648" s="15"/>
      <c r="BK648" s="15"/>
      <c r="BL648" s="15"/>
      <c r="BM648" s="15"/>
      <c r="BN648" s="15"/>
      <c r="BO648" s="15"/>
      <c r="BP648" s="15"/>
      <c r="BQ648" s="15"/>
      <c r="BR648" s="15"/>
      <c r="BT648" s="15"/>
      <c r="BU648" s="15"/>
      <c r="BV648" s="15"/>
      <c r="BW648" s="15"/>
      <c r="BX648" s="15"/>
      <c r="BZ648" s="5"/>
      <c r="CA648" s="5"/>
      <c r="CB648" s="5"/>
      <c r="CC648" s="5"/>
      <c r="CD648" s="5"/>
      <c r="CF648" s="55"/>
      <c r="CG648" s="55"/>
      <c r="CH648" s="55"/>
      <c r="CI648" s="55"/>
      <c r="CJ648" s="55"/>
    </row>
    <row r="649" spans="1:88" x14ac:dyDescent="0.25">
      <c r="A649" s="174" t="str">
        <f t="shared" ref="A649:A712" si="390">IF(CONCATENATE(D649,E649)="NN","NNNN",CONCATENATE(D649,E649,C649))</f>
        <v>NNNN</v>
      </c>
      <c r="B649" s="174" t="str">
        <f t="shared" ref="B649:B712" si="391">IF(C649="NN","NNNN",CONCATENATE(IF(I649&gt;82,"83",I649),C649))</f>
        <v>40FS</v>
      </c>
      <c r="C649" s="29" t="str">
        <f t="shared" ref="C649:C712" si="392">IF(F649="Y",CONCATENATE(G649,H649),"NN")</f>
        <v>FS</v>
      </c>
      <c r="D649" s="29" t="str">
        <f t="shared" ref="D649:D712" si="393">IF(AND(F649="Y",J649="Y",I649&lt;9),J649,"N")</f>
        <v>N</v>
      </c>
      <c r="E649" s="29" t="str">
        <f t="shared" si="389"/>
        <v>N</v>
      </c>
      <c r="F649" s="175" t="s">
        <v>9</v>
      </c>
      <c r="G649" s="175" t="s">
        <v>6</v>
      </c>
      <c r="H649" s="175" t="s">
        <v>8</v>
      </c>
      <c r="I649" s="176">
        <v>40</v>
      </c>
      <c r="J649" s="175" t="s">
        <v>9</v>
      </c>
      <c r="K649" s="175" t="s">
        <v>5</v>
      </c>
      <c r="L649" s="176">
        <v>1</v>
      </c>
      <c r="M649" s="176">
        <v>1</v>
      </c>
      <c r="N649" s="176">
        <v>1</v>
      </c>
      <c r="O649" s="176">
        <v>1</v>
      </c>
      <c r="P649" s="176">
        <v>1</v>
      </c>
      <c r="Q649" s="1"/>
      <c r="R649"/>
      <c r="S649"/>
      <c r="T649"/>
      <c r="U649"/>
      <c r="V649"/>
      <c r="W649"/>
      <c r="X649" s="1"/>
      <c r="Y649" s="53"/>
      <c r="Z649" s="52"/>
      <c r="AA649" s="52"/>
      <c r="AB649" s="1"/>
      <c r="AC649" s="7"/>
      <c r="AD649" s="7"/>
      <c r="AE649" s="7"/>
      <c r="AF649" s="7"/>
      <c r="AG649" s="7"/>
      <c r="AI649" s="15"/>
      <c r="AJ649" s="15"/>
      <c r="AK649" s="15"/>
      <c r="AL649" s="15"/>
      <c r="AM649" s="15"/>
      <c r="AN649" s="15"/>
      <c r="AO649" s="15"/>
      <c r="AP649" s="15"/>
      <c r="AQ649" s="15"/>
      <c r="AR649" s="15"/>
      <c r="AS649" s="15"/>
      <c r="AT649" s="15"/>
      <c r="AU649" s="15"/>
      <c r="AV649" s="15"/>
      <c r="AW649" s="15"/>
      <c r="AX649" s="15"/>
      <c r="AY649" s="15"/>
      <c r="AZ649" s="15"/>
      <c r="BA649" s="15"/>
      <c r="BB649" s="15"/>
      <c r="BC649" s="15"/>
      <c r="BD649" s="15"/>
      <c r="BE649" s="15"/>
      <c r="BF649" s="15"/>
      <c r="BG649" s="15"/>
      <c r="BH649" s="15"/>
      <c r="BI649" s="15"/>
      <c r="BJ649" s="15"/>
      <c r="BK649" s="15"/>
      <c r="BL649" s="15"/>
      <c r="BM649" s="15"/>
      <c r="BN649" s="15"/>
      <c r="BO649" s="15"/>
      <c r="BP649" s="15"/>
      <c r="BQ649" s="15"/>
      <c r="BR649" s="15"/>
      <c r="BT649" s="15"/>
      <c r="BU649" s="15"/>
      <c r="BV649" s="15"/>
      <c r="BW649" s="15"/>
      <c r="BX649" s="15"/>
      <c r="BZ649" s="5"/>
      <c r="CA649" s="5"/>
      <c r="CB649" s="5"/>
      <c r="CC649" s="5"/>
      <c r="CD649" s="5"/>
      <c r="CF649" s="55"/>
      <c r="CG649" s="55"/>
      <c r="CH649" s="55"/>
      <c r="CI649" s="55"/>
      <c r="CJ649" s="55"/>
    </row>
    <row r="650" spans="1:88" x14ac:dyDescent="0.25">
      <c r="A650" s="174" t="str">
        <f t="shared" si="390"/>
        <v>NNNN</v>
      </c>
      <c r="B650" s="174" t="str">
        <f t="shared" si="391"/>
        <v>41FS</v>
      </c>
      <c r="C650" s="29" t="str">
        <f t="shared" si="392"/>
        <v>FS</v>
      </c>
      <c r="D650" s="29" t="str">
        <f t="shared" si="393"/>
        <v>N</v>
      </c>
      <c r="E650" s="29" t="str">
        <f t="shared" si="389"/>
        <v>N</v>
      </c>
      <c r="F650" s="175" t="s">
        <v>9</v>
      </c>
      <c r="G650" s="175" t="s">
        <v>6</v>
      </c>
      <c r="H650" s="175" t="s">
        <v>8</v>
      </c>
      <c r="I650" s="176">
        <v>41</v>
      </c>
      <c r="J650" s="175" t="s">
        <v>5</v>
      </c>
      <c r="K650" s="175" t="s">
        <v>5</v>
      </c>
      <c r="L650" s="176">
        <v>8724</v>
      </c>
      <c r="M650" s="176">
        <v>5202</v>
      </c>
      <c r="N650" s="176">
        <v>7869</v>
      </c>
      <c r="O650" s="176">
        <v>7702</v>
      </c>
      <c r="P650" s="176">
        <v>8590</v>
      </c>
      <c r="Q650" s="1"/>
      <c r="R650"/>
      <c r="S650"/>
      <c r="T650"/>
      <c r="U650"/>
      <c r="V650"/>
      <c r="W650"/>
      <c r="X650" s="1"/>
      <c r="Y650" s="53"/>
      <c r="Z650" s="52"/>
      <c r="AA650" s="52"/>
      <c r="AB650" s="1"/>
      <c r="AC650" s="7"/>
      <c r="AD650" s="7"/>
      <c r="AE650" s="7"/>
      <c r="AF650" s="7"/>
      <c r="AG650" s="7"/>
      <c r="AI650" s="15"/>
      <c r="AJ650" s="15"/>
      <c r="AK650" s="15"/>
      <c r="AL650" s="15"/>
      <c r="AM650" s="15"/>
      <c r="AN650" s="15"/>
      <c r="AO650" s="15"/>
      <c r="AP650" s="15"/>
      <c r="AQ650" s="15"/>
      <c r="AR650" s="15"/>
      <c r="AS650" s="15"/>
      <c r="AT650" s="15"/>
      <c r="AU650" s="15"/>
      <c r="AV650" s="15"/>
      <c r="AW650" s="15"/>
      <c r="AX650" s="15"/>
      <c r="AY650" s="15"/>
      <c r="AZ650" s="15"/>
      <c r="BA650" s="15"/>
      <c r="BB650" s="15"/>
      <c r="BC650" s="15"/>
      <c r="BD650" s="15"/>
      <c r="BE650" s="15"/>
      <c r="BF650" s="15"/>
      <c r="BG650" s="15"/>
      <c r="BH650" s="15"/>
      <c r="BI650" s="15"/>
      <c r="BJ650" s="15"/>
      <c r="BK650" s="15"/>
      <c r="BL650" s="15"/>
      <c r="BM650" s="15"/>
      <c r="BN650" s="15"/>
      <c r="BO650" s="15"/>
      <c r="BP650" s="15"/>
      <c r="BQ650" s="15"/>
      <c r="BR650" s="15"/>
      <c r="BT650" s="15"/>
      <c r="BU650" s="15"/>
      <c r="BV650" s="15"/>
      <c r="BW650" s="15"/>
      <c r="BX650" s="15"/>
      <c r="BZ650" s="5"/>
      <c r="CA650" s="5"/>
      <c r="CB650" s="5"/>
      <c r="CC650" s="5"/>
      <c r="CD650" s="5"/>
      <c r="CF650" s="55"/>
      <c r="CG650" s="55"/>
      <c r="CH650" s="55"/>
      <c r="CI650" s="55"/>
      <c r="CJ650" s="55"/>
    </row>
    <row r="651" spans="1:88" x14ac:dyDescent="0.25">
      <c r="A651" s="174" t="str">
        <f t="shared" si="390"/>
        <v>NNNN</v>
      </c>
      <c r="B651" s="174" t="str">
        <f t="shared" si="391"/>
        <v>41FS</v>
      </c>
      <c r="C651" s="29" t="str">
        <f t="shared" si="392"/>
        <v>FS</v>
      </c>
      <c r="D651" s="29" t="str">
        <f t="shared" si="393"/>
        <v>N</v>
      </c>
      <c r="E651" s="29" t="str">
        <f t="shared" si="389"/>
        <v>N</v>
      </c>
      <c r="F651" s="175" t="s">
        <v>9</v>
      </c>
      <c r="G651" s="175" t="s">
        <v>6</v>
      </c>
      <c r="H651" s="175" t="s">
        <v>8</v>
      </c>
      <c r="I651" s="176">
        <v>41</v>
      </c>
      <c r="J651" s="175" t="s">
        <v>5</v>
      </c>
      <c r="K651" s="175" t="s">
        <v>9</v>
      </c>
      <c r="L651" s="176">
        <v>2</v>
      </c>
      <c r="M651" s="176">
        <v>1</v>
      </c>
      <c r="N651" s="176">
        <v>2</v>
      </c>
      <c r="O651" s="176">
        <v>2</v>
      </c>
      <c r="P651" s="176">
        <v>2</v>
      </c>
      <c r="Q651" s="1"/>
      <c r="R651"/>
      <c r="S651"/>
      <c r="T651"/>
      <c r="U651"/>
      <c r="V651"/>
      <c r="W651"/>
      <c r="X651" s="1"/>
      <c r="Y651" s="53"/>
      <c r="Z651" s="52"/>
      <c r="AA651" s="52"/>
      <c r="AB651" s="1"/>
      <c r="AC651" s="7"/>
      <c r="AD651" s="7"/>
      <c r="AE651" s="7"/>
      <c r="AF651" s="7"/>
      <c r="AG651" s="7"/>
      <c r="AI651" s="15"/>
      <c r="AJ651" s="15"/>
      <c r="AK651" s="15"/>
      <c r="AL651" s="15"/>
      <c r="AM651" s="15"/>
      <c r="AN651" s="15"/>
      <c r="AO651" s="15"/>
      <c r="AP651" s="15"/>
      <c r="AQ651" s="15"/>
      <c r="AR651" s="15"/>
      <c r="AS651" s="15"/>
      <c r="AT651" s="15"/>
      <c r="AU651" s="15"/>
      <c r="AV651" s="15"/>
      <c r="AW651" s="15"/>
      <c r="AX651" s="15"/>
      <c r="AY651" s="15"/>
      <c r="AZ651" s="15"/>
      <c r="BA651" s="15"/>
      <c r="BB651" s="15"/>
      <c r="BC651" s="15"/>
      <c r="BD651" s="15"/>
      <c r="BE651" s="15"/>
      <c r="BF651" s="15"/>
      <c r="BG651" s="15"/>
      <c r="BH651" s="15"/>
      <c r="BI651" s="15"/>
      <c r="BJ651" s="15"/>
      <c r="BK651" s="15"/>
      <c r="BL651" s="15"/>
      <c r="BM651" s="15"/>
      <c r="BN651" s="15"/>
      <c r="BO651" s="15"/>
      <c r="BP651" s="15"/>
      <c r="BQ651" s="15"/>
      <c r="BR651" s="15"/>
      <c r="BT651" s="15"/>
      <c r="BU651" s="15"/>
      <c r="BV651" s="15"/>
      <c r="BW651" s="15"/>
      <c r="BX651" s="15"/>
      <c r="BZ651" s="5"/>
      <c r="CA651" s="5"/>
      <c r="CB651" s="5"/>
      <c r="CC651" s="5"/>
      <c r="CD651" s="5"/>
      <c r="CF651" s="55"/>
      <c r="CG651" s="55"/>
      <c r="CH651" s="55"/>
      <c r="CI651" s="55"/>
      <c r="CJ651" s="55"/>
    </row>
    <row r="652" spans="1:88" x14ac:dyDescent="0.25">
      <c r="A652" s="174" t="str">
        <f t="shared" si="390"/>
        <v>NNNN</v>
      </c>
      <c r="B652" s="174" t="str">
        <f t="shared" si="391"/>
        <v>42FS</v>
      </c>
      <c r="C652" s="29" t="str">
        <f t="shared" si="392"/>
        <v>FS</v>
      </c>
      <c r="D652" s="29" t="str">
        <f t="shared" si="393"/>
        <v>N</v>
      </c>
      <c r="E652" s="29" t="str">
        <f t="shared" si="389"/>
        <v>N</v>
      </c>
      <c r="F652" s="175" t="s">
        <v>9</v>
      </c>
      <c r="G652" s="175" t="s">
        <v>6</v>
      </c>
      <c r="H652" s="175" t="s">
        <v>8</v>
      </c>
      <c r="I652" s="176">
        <v>42</v>
      </c>
      <c r="J652" s="175" t="s">
        <v>5</v>
      </c>
      <c r="K652" s="175" t="s">
        <v>5</v>
      </c>
      <c r="L652" s="176">
        <v>8554</v>
      </c>
      <c r="M652" s="176">
        <v>5223</v>
      </c>
      <c r="N652" s="176">
        <v>7765</v>
      </c>
      <c r="O652" s="176">
        <v>7583</v>
      </c>
      <c r="P652" s="176">
        <v>8442</v>
      </c>
      <c r="Q652" s="1"/>
      <c r="R652"/>
      <c r="S652"/>
      <c r="T652"/>
      <c r="U652"/>
      <c r="V652"/>
      <c r="W652"/>
      <c r="X652" s="1"/>
      <c r="Y652" s="53"/>
      <c r="Z652" s="52"/>
      <c r="AA652" s="52"/>
      <c r="AB652" s="1"/>
      <c r="AC652" s="7"/>
      <c r="AD652" s="7"/>
      <c r="AE652" s="7"/>
      <c r="AF652" s="7"/>
      <c r="AG652" s="7"/>
      <c r="AI652" s="15"/>
      <c r="AJ652" s="15"/>
      <c r="AK652" s="15"/>
      <c r="AL652" s="15"/>
      <c r="AM652" s="15"/>
      <c r="AN652" s="15"/>
      <c r="AO652" s="15"/>
      <c r="AP652" s="15"/>
      <c r="AQ652" s="15"/>
      <c r="AR652" s="15"/>
      <c r="AS652" s="15"/>
      <c r="AT652" s="15"/>
      <c r="AU652" s="15"/>
      <c r="AV652" s="15"/>
      <c r="AW652" s="15"/>
      <c r="AX652" s="15"/>
      <c r="AY652" s="15"/>
      <c r="AZ652" s="15"/>
      <c r="BA652" s="15"/>
      <c r="BB652" s="15"/>
      <c r="BC652" s="15"/>
      <c r="BD652" s="15"/>
      <c r="BE652" s="15"/>
      <c r="BF652" s="15"/>
      <c r="BG652" s="15"/>
      <c r="BH652" s="15"/>
      <c r="BI652" s="15"/>
      <c r="BJ652" s="15"/>
      <c r="BK652" s="15"/>
      <c r="BL652" s="15"/>
      <c r="BM652" s="15"/>
      <c r="BN652" s="15"/>
      <c r="BO652" s="15"/>
      <c r="BP652" s="15"/>
      <c r="BQ652" s="15"/>
      <c r="BR652" s="15"/>
      <c r="BT652" s="15"/>
      <c r="BU652" s="15"/>
      <c r="BV652" s="15"/>
      <c r="BW652" s="15"/>
      <c r="BX652" s="15"/>
      <c r="BZ652" s="5"/>
      <c r="CA652" s="5"/>
      <c r="CB652" s="5"/>
      <c r="CC652" s="5"/>
      <c r="CD652" s="5"/>
      <c r="CF652" s="55"/>
      <c r="CG652" s="55"/>
      <c r="CH652" s="55"/>
      <c r="CI652" s="55"/>
      <c r="CJ652" s="55"/>
    </row>
    <row r="653" spans="1:88" x14ac:dyDescent="0.25">
      <c r="A653" s="174" t="str">
        <f t="shared" si="390"/>
        <v>NNNN</v>
      </c>
      <c r="B653" s="174" t="str">
        <f t="shared" si="391"/>
        <v>43FS</v>
      </c>
      <c r="C653" s="29" t="str">
        <f t="shared" si="392"/>
        <v>FS</v>
      </c>
      <c r="D653" s="29" t="str">
        <f t="shared" si="393"/>
        <v>N</v>
      </c>
      <c r="E653" s="29" t="str">
        <f t="shared" si="389"/>
        <v>N</v>
      </c>
      <c r="F653" s="175" t="s">
        <v>9</v>
      </c>
      <c r="G653" s="175" t="s">
        <v>6</v>
      </c>
      <c r="H653" s="175" t="s">
        <v>8</v>
      </c>
      <c r="I653" s="176">
        <v>43</v>
      </c>
      <c r="J653" s="175" t="s">
        <v>5</v>
      </c>
      <c r="K653" s="175" t="s">
        <v>5</v>
      </c>
      <c r="L653" s="176">
        <v>8318</v>
      </c>
      <c r="M653" s="176">
        <v>5246</v>
      </c>
      <c r="N653" s="176">
        <v>7527</v>
      </c>
      <c r="O653" s="176">
        <v>7354</v>
      </c>
      <c r="P653" s="176">
        <v>8197</v>
      </c>
      <c r="Q653" s="1"/>
      <c r="R653"/>
      <c r="S653"/>
      <c r="T653"/>
      <c r="U653"/>
      <c r="V653"/>
      <c r="W653"/>
      <c r="X653" s="1"/>
      <c r="Y653" s="53"/>
      <c r="Z653" s="52"/>
      <c r="AA653" s="52"/>
      <c r="AB653" s="1"/>
      <c r="AC653" s="7"/>
      <c r="AD653" s="7"/>
      <c r="AE653" s="7"/>
      <c r="AF653" s="7"/>
      <c r="AG653" s="7"/>
      <c r="AI653" s="15"/>
      <c r="AJ653" s="15"/>
      <c r="AK653" s="15"/>
      <c r="AL653" s="15"/>
      <c r="AM653" s="15"/>
      <c r="AN653" s="15"/>
      <c r="AO653" s="15"/>
      <c r="AP653" s="15"/>
      <c r="AQ653" s="15"/>
      <c r="AR653" s="15"/>
      <c r="AS653" s="15"/>
      <c r="AT653" s="15"/>
      <c r="AU653" s="15"/>
      <c r="AV653" s="15"/>
      <c r="AW653" s="15"/>
      <c r="AX653" s="15"/>
      <c r="AY653" s="15"/>
      <c r="AZ653" s="15"/>
      <c r="BA653" s="15"/>
      <c r="BB653" s="15"/>
      <c r="BC653" s="15"/>
      <c r="BD653" s="15"/>
      <c r="BE653" s="15"/>
      <c r="BF653" s="15"/>
      <c r="BG653" s="15"/>
      <c r="BH653" s="15"/>
      <c r="BI653" s="15"/>
      <c r="BJ653" s="15"/>
      <c r="BK653" s="15"/>
      <c r="BL653" s="15"/>
      <c r="BM653" s="15"/>
      <c r="BN653" s="15"/>
      <c r="BO653" s="15"/>
      <c r="BP653" s="15"/>
      <c r="BQ653" s="15"/>
      <c r="BR653" s="15"/>
      <c r="BT653" s="15"/>
      <c r="BU653" s="15"/>
      <c r="BV653" s="15"/>
      <c r="BW653" s="15"/>
      <c r="BX653" s="15"/>
      <c r="BZ653" s="5"/>
      <c r="CA653" s="5"/>
      <c r="CB653" s="5"/>
      <c r="CC653" s="5"/>
      <c r="CD653" s="5"/>
      <c r="CF653" s="55"/>
      <c r="CG653" s="55"/>
      <c r="CH653" s="55"/>
      <c r="CI653" s="55"/>
      <c r="CJ653" s="55"/>
    </row>
    <row r="654" spans="1:88" x14ac:dyDescent="0.25">
      <c r="A654" s="174" t="str">
        <f t="shared" si="390"/>
        <v>NNNN</v>
      </c>
      <c r="B654" s="174" t="str">
        <f t="shared" si="391"/>
        <v>44FS</v>
      </c>
      <c r="C654" s="29" t="str">
        <f t="shared" si="392"/>
        <v>FS</v>
      </c>
      <c r="D654" s="29" t="str">
        <f t="shared" si="393"/>
        <v>N</v>
      </c>
      <c r="E654" s="29" t="str">
        <f t="shared" si="389"/>
        <v>N</v>
      </c>
      <c r="F654" s="175" t="s">
        <v>9</v>
      </c>
      <c r="G654" s="175" t="s">
        <v>6</v>
      </c>
      <c r="H654" s="175" t="s">
        <v>8</v>
      </c>
      <c r="I654" s="176">
        <v>44</v>
      </c>
      <c r="J654" s="175" t="s">
        <v>5</v>
      </c>
      <c r="K654" s="175" t="s">
        <v>5</v>
      </c>
      <c r="L654" s="176">
        <v>8249</v>
      </c>
      <c r="M654" s="176">
        <v>5271</v>
      </c>
      <c r="N654" s="176">
        <v>7464</v>
      </c>
      <c r="O654" s="176">
        <v>7283</v>
      </c>
      <c r="P654" s="176">
        <v>8141</v>
      </c>
      <c r="Q654" s="1"/>
      <c r="R654"/>
      <c r="S654"/>
      <c r="T654"/>
      <c r="U654"/>
      <c r="V654"/>
      <c r="W654"/>
      <c r="X654" s="1"/>
      <c r="Y654" s="53"/>
      <c r="Z654" s="52"/>
      <c r="AA654" s="52"/>
      <c r="AB654" s="1"/>
      <c r="AC654" s="7"/>
      <c r="AD654" s="7"/>
      <c r="AE654" s="7"/>
      <c r="AF654" s="7"/>
      <c r="AG654" s="7"/>
      <c r="AI654" s="15"/>
      <c r="AJ654" s="15"/>
      <c r="AK654" s="15"/>
      <c r="AL654" s="15"/>
      <c r="AM654" s="15"/>
      <c r="AN654" s="15"/>
      <c r="AO654" s="15"/>
      <c r="AP654" s="15"/>
      <c r="AQ654" s="15"/>
      <c r="AR654" s="15"/>
      <c r="AS654" s="15"/>
      <c r="AT654" s="15"/>
      <c r="AU654" s="15"/>
      <c r="AV654" s="15"/>
      <c r="AW654" s="15"/>
      <c r="AX654" s="15"/>
      <c r="AY654" s="15"/>
      <c r="AZ654" s="15"/>
      <c r="BA654" s="15"/>
      <c r="BB654" s="15"/>
      <c r="BC654" s="15"/>
      <c r="BD654" s="15"/>
      <c r="BE654" s="15"/>
      <c r="BF654" s="15"/>
      <c r="BG654" s="15"/>
      <c r="BH654" s="15"/>
      <c r="BI654" s="15"/>
      <c r="BJ654" s="15"/>
      <c r="BK654" s="15"/>
      <c r="BL654" s="15"/>
      <c r="BM654" s="15"/>
      <c r="BN654" s="15"/>
      <c r="BO654" s="15"/>
      <c r="BP654" s="15"/>
      <c r="BQ654" s="15"/>
      <c r="BR654" s="15"/>
      <c r="BT654" s="15"/>
      <c r="BU654" s="15"/>
      <c r="BV654" s="15"/>
      <c r="BW654" s="15"/>
      <c r="BX654" s="15"/>
      <c r="BZ654" s="5"/>
      <c r="CA654" s="5"/>
      <c r="CB654" s="5"/>
      <c r="CC654" s="5"/>
      <c r="CD654" s="5"/>
      <c r="CF654" s="55"/>
      <c r="CG654" s="55"/>
      <c r="CH654" s="55"/>
      <c r="CI654" s="55"/>
      <c r="CJ654" s="55"/>
    </row>
    <row r="655" spans="1:88" x14ac:dyDescent="0.25">
      <c r="A655" s="174" t="str">
        <f t="shared" si="390"/>
        <v>NNNN</v>
      </c>
      <c r="B655" s="174" t="str">
        <f t="shared" si="391"/>
        <v>45FS</v>
      </c>
      <c r="C655" s="29" t="str">
        <f t="shared" si="392"/>
        <v>FS</v>
      </c>
      <c r="D655" s="29" t="str">
        <f t="shared" si="393"/>
        <v>N</v>
      </c>
      <c r="E655" s="29" t="str">
        <f t="shared" si="389"/>
        <v>N</v>
      </c>
      <c r="F655" s="175" t="s">
        <v>9</v>
      </c>
      <c r="G655" s="175" t="s">
        <v>6</v>
      </c>
      <c r="H655" s="175" t="s">
        <v>8</v>
      </c>
      <c r="I655" s="176">
        <v>45</v>
      </c>
      <c r="J655" s="175" t="s">
        <v>5</v>
      </c>
      <c r="K655" s="175" t="s">
        <v>5</v>
      </c>
      <c r="L655" s="176">
        <v>8186</v>
      </c>
      <c r="M655" s="176">
        <v>5310</v>
      </c>
      <c r="N655" s="176">
        <v>7471</v>
      </c>
      <c r="O655" s="176">
        <v>7268</v>
      </c>
      <c r="P655" s="176">
        <v>8077</v>
      </c>
      <c r="Q655" s="1"/>
      <c r="R655"/>
      <c r="S655"/>
      <c r="T655"/>
      <c r="U655"/>
      <c r="V655"/>
      <c r="W655"/>
      <c r="X655" s="1"/>
      <c r="Y655" s="53"/>
      <c r="Z655" s="52"/>
      <c r="AA655" s="52"/>
      <c r="AB655" s="1"/>
      <c r="AC655" s="7"/>
      <c r="AD655" s="7"/>
      <c r="AE655" s="7"/>
      <c r="AF655" s="7"/>
      <c r="AG655" s="7"/>
      <c r="AI655" s="15"/>
      <c r="AJ655" s="15"/>
      <c r="AK655" s="15"/>
      <c r="AL655" s="15"/>
      <c r="AM655" s="15"/>
      <c r="AN655" s="15"/>
      <c r="AO655" s="15"/>
      <c r="AP655" s="15"/>
      <c r="AQ655" s="15"/>
      <c r="AR655" s="15"/>
      <c r="AS655" s="15"/>
      <c r="AT655" s="15"/>
      <c r="AU655" s="15"/>
      <c r="AV655" s="15"/>
      <c r="AW655" s="15"/>
      <c r="AX655" s="15"/>
      <c r="AY655" s="15"/>
      <c r="AZ655" s="15"/>
      <c r="BA655" s="15"/>
      <c r="BB655" s="15"/>
      <c r="BC655" s="15"/>
      <c r="BD655" s="15"/>
      <c r="BE655" s="15"/>
      <c r="BF655" s="15"/>
      <c r="BG655" s="15"/>
      <c r="BH655" s="15"/>
      <c r="BI655" s="15"/>
      <c r="BJ655" s="15"/>
      <c r="BK655" s="15"/>
      <c r="BL655" s="15"/>
      <c r="BM655" s="15"/>
      <c r="BN655" s="15"/>
      <c r="BO655" s="15"/>
      <c r="BP655" s="15"/>
      <c r="BQ655" s="15"/>
      <c r="BR655" s="15"/>
      <c r="BT655" s="15"/>
      <c r="BU655" s="15"/>
      <c r="BV655" s="15"/>
      <c r="BW655" s="15"/>
      <c r="BX655" s="15"/>
      <c r="BZ655" s="5"/>
      <c r="CA655" s="5"/>
      <c r="CB655" s="5"/>
      <c r="CC655" s="5"/>
      <c r="CD655" s="5"/>
      <c r="CF655" s="55"/>
      <c r="CG655" s="55"/>
      <c r="CH655" s="55"/>
      <c r="CI655" s="55"/>
      <c r="CJ655" s="55"/>
    </row>
    <row r="656" spans="1:88" x14ac:dyDescent="0.25">
      <c r="A656" s="174" t="str">
        <f t="shared" si="390"/>
        <v>NNNN</v>
      </c>
      <c r="B656" s="174" t="str">
        <f t="shared" si="391"/>
        <v>45FS</v>
      </c>
      <c r="C656" s="29" t="str">
        <f t="shared" si="392"/>
        <v>FS</v>
      </c>
      <c r="D656" s="29" t="str">
        <f t="shared" si="393"/>
        <v>N</v>
      </c>
      <c r="E656" s="29" t="str">
        <f t="shared" si="389"/>
        <v>N</v>
      </c>
      <c r="F656" s="175" t="s">
        <v>9</v>
      </c>
      <c r="G656" s="175" t="s">
        <v>6</v>
      </c>
      <c r="H656" s="175" t="s">
        <v>8</v>
      </c>
      <c r="I656" s="176">
        <v>45</v>
      </c>
      <c r="J656" s="175" t="s">
        <v>5</v>
      </c>
      <c r="K656" s="175" t="s">
        <v>9</v>
      </c>
      <c r="L656" s="176">
        <v>2</v>
      </c>
      <c r="M656" s="176">
        <v>0</v>
      </c>
      <c r="N656" s="176">
        <v>2</v>
      </c>
      <c r="O656" s="176">
        <v>2</v>
      </c>
      <c r="P656" s="176">
        <v>2</v>
      </c>
      <c r="Q656" s="1"/>
      <c r="R656"/>
      <c r="S656"/>
      <c r="T656"/>
      <c r="U656"/>
      <c r="V656"/>
      <c r="W656"/>
      <c r="X656" s="1"/>
      <c r="Y656" s="53"/>
      <c r="Z656" s="52"/>
      <c r="AA656" s="52"/>
      <c r="AB656" s="1"/>
      <c r="AC656" s="7"/>
      <c r="AD656" s="7"/>
      <c r="AE656" s="7"/>
      <c r="AF656" s="7"/>
      <c r="AG656" s="7"/>
      <c r="AI656" s="15"/>
      <c r="AJ656" s="15"/>
      <c r="AK656" s="15"/>
      <c r="AL656" s="15"/>
      <c r="AM656" s="15"/>
      <c r="AN656" s="15"/>
      <c r="AO656" s="15"/>
      <c r="AP656" s="15"/>
      <c r="AQ656" s="15"/>
      <c r="AR656" s="15"/>
      <c r="AS656" s="15"/>
      <c r="AT656" s="15"/>
      <c r="AU656" s="15"/>
      <c r="AV656" s="15"/>
      <c r="AW656" s="15"/>
      <c r="AX656" s="15"/>
      <c r="AY656" s="15"/>
      <c r="AZ656" s="15"/>
      <c r="BA656" s="15"/>
      <c r="BB656" s="15"/>
      <c r="BC656" s="15"/>
      <c r="BD656" s="15"/>
      <c r="BE656" s="15"/>
      <c r="BF656" s="15"/>
      <c r="BG656" s="15"/>
      <c r="BH656" s="15"/>
      <c r="BI656" s="15"/>
      <c r="BJ656" s="15"/>
      <c r="BK656" s="15"/>
      <c r="BL656" s="15"/>
      <c r="BM656" s="15"/>
      <c r="BN656" s="15"/>
      <c r="BO656" s="15"/>
      <c r="BP656" s="15"/>
      <c r="BQ656" s="15"/>
      <c r="BR656" s="15"/>
      <c r="BT656" s="15"/>
      <c r="BU656" s="15"/>
      <c r="BV656" s="15"/>
      <c r="BW656" s="15"/>
      <c r="BX656" s="15"/>
      <c r="BZ656" s="5"/>
      <c r="CA656" s="5"/>
      <c r="CB656" s="5"/>
      <c r="CC656" s="5"/>
      <c r="CD656" s="5"/>
      <c r="CF656" s="55"/>
      <c r="CG656" s="55"/>
      <c r="CH656" s="55"/>
      <c r="CI656" s="55"/>
      <c r="CJ656" s="55"/>
    </row>
    <row r="657" spans="1:88" x14ac:dyDescent="0.25">
      <c r="A657" s="174" t="str">
        <f t="shared" si="390"/>
        <v>NNNN</v>
      </c>
      <c r="B657" s="174" t="str">
        <f t="shared" si="391"/>
        <v>45FS</v>
      </c>
      <c r="C657" s="29" t="str">
        <f t="shared" si="392"/>
        <v>FS</v>
      </c>
      <c r="D657" s="29" t="str">
        <f t="shared" si="393"/>
        <v>N</v>
      </c>
      <c r="E657" s="29" t="str">
        <f t="shared" si="389"/>
        <v>N</v>
      </c>
      <c r="F657" s="175" t="s">
        <v>9</v>
      </c>
      <c r="G657" s="175" t="s">
        <v>6</v>
      </c>
      <c r="H657" s="175" t="s">
        <v>8</v>
      </c>
      <c r="I657" s="176">
        <v>45</v>
      </c>
      <c r="J657" s="175" t="s">
        <v>9</v>
      </c>
      <c r="K657" s="175" t="s">
        <v>5</v>
      </c>
      <c r="L657" s="176">
        <v>1</v>
      </c>
      <c r="M657" s="176">
        <v>1</v>
      </c>
      <c r="N657" s="176">
        <v>1</v>
      </c>
      <c r="O657" s="176">
        <v>1</v>
      </c>
      <c r="P657" s="176">
        <v>1</v>
      </c>
      <c r="Q657" s="1"/>
      <c r="R657"/>
      <c r="S657"/>
      <c r="T657"/>
      <c r="U657"/>
      <c r="V657"/>
      <c r="W657"/>
      <c r="X657" s="1"/>
      <c r="Y657" s="53"/>
      <c r="Z657" s="52"/>
      <c r="AA657" s="52"/>
      <c r="AB657" s="1"/>
      <c r="AC657" s="7"/>
      <c r="AD657" s="7"/>
      <c r="AE657" s="7"/>
      <c r="AF657" s="7"/>
      <c r="AG657" s="7"/>
      <c r="AI657" s="15"/>
      <c r="AJ657" s="15"/>
      <c r="AK657" s="15"/>
      <c r="AL657" s="15"/>
      <c r="AM657" s="15"/>
      <c r="AN657" s="15"/>
      <c r="AO657" s="15"/>
      <c r="AP657" s="15"/>
      <c r="AQ657" s="15"/>
      <c r="AR657" s="15"/>
      <c r="AS657" s="15"/>
      <c r="AT657" s="15"/>
      <c r="AU657" s="15"/>
      <c r="AV657" s="15"/>
      <c r="AW657" s="15"/>
      <c r="AX657" s="15"/>
      <c r="AY657" s="15"/>
      <c r="AZ657" s="15"/>
      <c r="BA657" s="15"/>
      <c r="BB657" s="15"/>
      <c r="BC657" s="15"/>
      <c r="BD657" s="15"/>
      <c r="BE657" s="15"/>
      <c r="BF657" s="15"/>
      <c r="BG657" s="15"/>
      <c r="BH657" s="15"/>
      <c r="BI657" s="15"/>
      <c r="BJ657" s="15"/>
      <c r="BK657" s="15"/>
      <c r="BL657" s="15"/>
      <c r="BM657" s="15"/>
      <c r="BN657" s="15"/>
      <c r="BO657" s="15"/>
      <c r="BP657" s="15"/>
      <c r="BQ657" s="15"/>
      <c r="BR657" s="15"/>
      <c r="BT657" s="15"/>
      <c r="BU657" s="15"/>
      <c r="BV657" s="15"/>
      <c r="BW657" s="15"/>
      <c r="BX657" s="15"/>
      <c r="BZ657" s="5"/>
      <c r="CA657" s="5"/>
      <c r="CB657" s="5"/>
      <c r="CC657" s="5"/>
      <c r="CD657" s="5"/>
      <c r="CF657" s="55"/>
      <c r="CG657" s="55"/>
      <c r="CH657" s="55"/>
      <c r="CI657" s="55"/>
      <c r="CJ657" s="55"/>
    </row>
    <row r="658" spans="1:88" x14ac:dyDescent="0.25">
      <c r="A658" s="174" t="str">
        <f t="shared" si="390"/>
        <v>NNNN</v>
      </c>
      <c r="B658" s="174" t="str">
        <f t="shared" si="391"/>
        <v>46FS</v>
      </c>
      <c r="C658" s="29" t="str">
        <f t="shared" si="392"/>
        <v>FS</v>
      </c>
      <c r="D658" s="29" t="str">
        <f t="shared" si="393"/>
        <v>N</v>
      </c>
      <c r="E658" s="29" t="str">
        <f t="shared" si="389"/>
        <v>N</v>
      </c>
      <c r="F658" s="175" t="s">
        <v>9</v>
      </c>
      <c r="G658" s="175" t="s">
        <v>6</v>
      </c>
      <c r="H658" s="175" t="s">
        <v>8</v>
      </c>
      <c r="I658" s="176">
        <v>46</v>
      </c>
      <c r="J658" s="175" t="s">
        <v>5</v>
      </c>
      <c r="K658" s="175" t="s">
        <v>5</v>
      </c>
      <c r="L658" s="176">
        <v>8041</v>
      </c>
      <c r="M658" s="176">
        <v>5297</v>
      </c>
      <c r="N658" s="176">
        <v>7377</v>
      </c>
      <c r="O658" s="176">
        <v>7223</v>
      </c>
      <c r="P658" s="176">
        <v>7954</v>
      </c>
      <c r="Q658" s="1"/>
      <c r="R658"/>
      <c r="S658"/>
      <c r="T658"/>
      <c r="U658"/>
      <c r="V658"/>
      <c r="W658"/>
      <c r="X658" s="1"/>
      <c r="Y658" s="53"/>
      <c r="Z658" s="52"/>
      <c r="AA658" s="52"/>
      <c r="AB658" s="1"/>
      <c r="AC658" s="7"/>
      <c r="AD658" s="7"/>
      <c r="AE658" s="7"/>
      <c r="AF658" s="7"/>
      <c r="AG658" s="7"/>
      <c r="AI658" s="15"/>
      <c r="AJ658" s="15"/>
      <c r="AK658" s="15"/>
      <c r="AL658" s="15"/>
      <c r="AM658" s="15"/>
      <c r="AN658" s="15"/>
      <c r="AO658" s="15"/>
      <c r="AP658" s="15"/>
      <c r="AQ658" s="15"/>
      <c r="AR658" s="15"/>
      <c r="AS658" s="15"/>
      <c r="AT658" s="15"/>
      <c r="AU658" s="15"/>
      <c r="AV658" s="15"/>
      <c r="AW658" s="15"/>
      <c r="AX658" s="15"/>
      <c r="AY658" s="15"/>
      <c r="AZ658" s="15"/>
      <c r="BA658" s="15"/>
      <c r="BB658" s="15"/>
      <c r="BC658" s="15"/>
      <c r="BD658" s="15"/>
      <c r="BE658" s="15"/>
      <c r="BF658" s="15"/>
      <c r="BG658" s="15"/>
      <c r="BH658" s="15"/>
      <c r="BI658" s="15"/>
      <c r="BJ658" s="15"/>
      <c r="BK658" s="15"/>
      <c r="BL658" s="15"/>
      <c r="BM658" s="15"/>
      <c r="BN658" s="15"/>
      <c r="BO658" s="15"/>
      <c r="BP658" s="15"/>
      <c r="BQ658" s="15"/>
      <c r="BR658" s="15"/>
      <c r="BT658" s="15"/>
      <c r="BU658" s="15"/>
      <c r="BV658" s="15"/>
      <c r="BW658" s="15"/>
      <c r="BX658" s="15"/>
      <c r="BZ658" s="5"/>
      <c r="CA658" s="5"/>
      <c r="CB658" s="5"/>
      <c r="CC658" s="5"/>
      <c r="CD658" s="5"/>
      <c r="CF658" s="55"/>
      <c r="CG658" s="55"/>
      <c r="CH658" s="55"/>
      <c r="CI658" s="55"/>
      <c r="CJ658" s="55"/>
    </row>
    <row r="659" spans="1:88" x14ac:dyDescent="0.25">
      <c r="A659" s="174" t="str">
        <f t="shared" si="390"/>
        <v>NNNN</v>
      </c>
      <c r="B659" s="174" t="str">
        <f t="shared" si="391"/>
        <v>47FS</v>
      </c>
      <c r="C659" s="29" t="str">
        <f t="shared" si="392"/>
        <v>FS</v>
      </c>
      <c r="D659" s="29" t="str">
        <f t="shared" si="393"/>
        <v>N</v>
      </c>
      <c r="E659" s="29" t="str">
        <f t="shared" si="389"/>
        <v>N</v>
      </c>
      <c r="F659" s="175" t="s">
        <v>9</v>
      </c>
      <c r="G659" s="175" t="s">
        <v>6</v>
      </c>
      <c r="H659" s="175" t="s">
        <v>8</v>
      </c>
      <c r="I659" s="176">
        <v>47</v>
      </c>
      <c r="J659" s="175" t="s">
        <v>5</v>
      </c>
      <c r="K659" s="175" t="s">
        <v>5</v>
      </c>
      <c r="L659" s="176">
        <v>7848</v>
      </c>
      <c r="M659" s="176">
        <v>5198</v>
      </c>
      <c r="N659" s="176">
        <v>7165</v>
      </c>
      <c r="O659" s="176">
        <v>7000</v>
      </c>
      <c r="P659" s="176">
        <v>7744</v>
      </c>
      <c r="Q659" s="1"/>
      <c r="R659"/>
      <c r="S659"/>
      <c r="T659"/>
      <c r="U659"/>
      <c r="V659"/>
      <c r="W659"/>
      <c r="X659" s="1"/>
      <c r="Y659" s="53"/>
      <c r="Z659" s="52"/>
      <c r="AA659" s="52"/>
      <c r="AB659" s="1"/>
      <c r="AC659" s="7"/>
      <c r="AD659" s="7"/>
      <c r="AE659" s="7"/>
      <c r="AF659" s="7"/>
      <c r="AG659" s="7"/>
      <c r="AI659" s="15"/>
      <c r="AJ659" s="15"/>
      <c r="AK659" s="15"/>
      <c r="AL659" s="15"/>
      <c r="AM659" s="15"/>
      <c r="AN659" s="15"/>
      <c r="AO659" s="15"/>
      <c r="AP659" s="15"/>
      <c r="AQ659" s="15"/>
      <c r="AR659" s="15"/>
      <c r="AS659" s="15"/>
      <c r="AT659" s="15"/>
      <c r="AU659" s="15"/>
      <c r="AV659" s="15"/>
      <c r="AW659" s="15"/>
      <c r="AX659" s="15"/>
      <c r="AY659" s="15"/>
      <c r="AZ659" s="15"/>
      <c r="BA659" s="15"/>
      <c r="BB659" s="15"/>
      <c r="BC659" s="15"/>
      <c r="BD659" s="15"/>
      <c r="BE659" s="15"/>
      <c r="BF659" s="15"/>
      <c r="BG659" s="15"/>
      <c r="BH659" s="15"/>
      <c r="BI659" s="15"/>
      <c r="BJ659" s="15"/>
      <c r="BK659" s="15"/>
      <c r="BL659" s="15"/>
      <c r="BM659" s="15"/>
      <c r="BN659" s="15"/>
      <c r="BO659" s="15"/>
      <c r="BP659" s="15"/>
      <c r="BQ659" s="15"/>
      <c r="BR659" s="15"/>
      <c r="BT659" s="15"/>
      <c r="BU659" s="15"/>
      <c r="BV659" s="15"/>
      <c r="BW659" s="15"/>
      <c r="BX659" s="15"/>
      <c r="BZ659" s="5"/>
      <c r="CA659" s="5"/>
      <c r="CB659" s="5"/>
      <c r="CC659" s="5"/>
      <c r="CD659" s="5"/>
      <c r="CF659" s="55"/>
      <c r="CG659" s="55"/>
      <c r="CH659" s="55"/>
      <c r="CI659" s="55"/>
      <c r="CJ659" s="55"/>
    </row>
    <row r="660" spans="1:88" x14ac:dyDescent="0.25">
      <c r="A660" s="174" t="str">
        <f t="shared" si="390"/>
        <v>NNNN</v>
      </c>
      <c r="B660" s="174" t="str">
        <f t="shared" si="391"/>
        <v>47FS</v>
      </c>
      <c r="C660" s="29" t="str">
        <f t="shared" si="392"/>
        <v>FS</v>
      </c>
      <c r="D660" s="29" t="str">
        <f t="shared" si="393"/>
        <v>N</v>
      </c>
      <c r="E660" s="29" t="str">
        <f t="shared" si="389"/>
        <v>N</v>
      </c>
      <c r="F660" s="175" t="s">
        <v>9</v>
      </c>
      <c r="G660" s="175" t="s">
        <v>6</v>
      </c>
      <c r="H660" s="175" t="s">
        <v>8</v>
      </c>
      <c r="I660" s="176">
        <v>47</v>
      </c>
      <c r="J660" s="175" t="s">
        <v>9</v>
      </c>
      <c r="K660" s="175" t="s">
        <v>9</v>
      </c>
      <c r="L660" s="176">
        <v>1</v>
      </c>
      <c r="M660" s="176">
        <v>1</v>
      </c>
      <c r="N660" s="176">
        <v>1</v>
      </c>
      <c r="O660" s="176">
        <v>1</v>
      </c>
      <c r="P660" s="176">
        <v>1</v>
      </c>
      <c r="Q660" s="1"/>
      <c r="R660"/>
      <c r="S660"/>
      <c r="T660"/>
      <c r="U660"/>
      <c r="V660"/>
      <c r="W660"/>
      <c r="X660" s="1"/>
      <c r="Y660" s="53"/>
      <c r="Z660" s="52"/>
      <c r="AA660" s="52"/>
      <c r="AB660" s="1"/>
      <c r="AC660" s="7"/>
      <c r="AD660" s="7"/>
      <c r="AE660" s="7"/>
      <c r="AF660" s="7"/>
      <c r="AG660" s="7"/>
      <c r="AI660" s="15"/>
      <c r="AJ660" s="15"/>
      <c r="AK660" s="15"/>
      <c r="AL660" s="15"/>
      <c r="AM660" s="15"/>
      <c r="AN660" s="15"/>
      <c r="AO660" s="15"/>
      <c r="AP660" s="15"/>
      <c r="AQ660" s="15"/>
      <c r="AR660" s="15"/>
      <c r="AS660" s="15"/>
      <c r="AT660" s="15"/>
      <c r="AU660" s="15"/>
      <c r="AV660" s="15"/>
      <c r="AW660" s="15"/>
      <c r="AX660" s="15"/>
      <c r="AY660" s="15"/>
      <c r="AZ660" s="15"/>
      <c r="BA660" s="15"/>
      <c r="BB660" s="15"/>
      <c r="BC660" s="15"/>
      <c r="BD660" s="15"/>
      <c r="BE660" s="15"/>
      <c r="BF660" s="15"/>
      <c r="BG660" s="15"/>
      <c r="BH660" s="15"/>
      <c r="BI660" s="15"/>
      <c r="BJ660" s="15"/>
      <c r="BK660" s="15"/>
      <c r="BL660" s="15"/>
      <c r="BM660" s="15"/>
      <c r="BN660" s="15"/>
      <c r="BO660" s="15"/>
      <c r="BP660" s="15"/>
      <c r="BQ660" s="15"/>
      <c r="BR660" s="15"/>
      <c r="BT660" s="15"/>
      <c r="BU660" s="15"/>
      <c r="BV660" s="15"/>
      <c r="BW660" s="15"/>
      <c r="BX660" s="15"/>
      <c r="BZ660" s="5"/>
      <c r="CA660" s="5"/>
      <c r="CB660" s="5"/>
      <c r="CC660" s="5"/>
      <c r="CD660" s="5"/>
      <c r="CF660" s="55"/>
      <c r="CG660" s="55"/>
      <c r="CH660" s="55"/>
      <c r="CI660" s="55"/>
      <c r="CJ660" s="55"/>
    </row>
    <row r="661" spans="1:88" x14ac:dyDescent="0.25">
      <c r="A661" s="174" t="str">
        <f t="shared" si="390"/>
        <v>NNNN</v>
      </c>
      <c r="B661" s="174" t="str">
        <f t="shared" si="391"/>
        <v>48FS</v>
      </c>
      <c r="C661" s="29" t="str">
        <f t="shared" si="392"/>
        <v>FS</v>
      </c>
      <c r="D661" s="29" t="str">
        <f t="shared" si="393"/>
        <v>N</v>
      </c>
      <c r="E661" s="29" t="str">
        <f t="shared" si="389"/>
        <v>N</v>
      </c>
      <c r="F661" s="175" t="s">
        <v>9</v>
      </c>
      <c r="G661" s="175" t="s">
        <v>6</v>
      </c>
      <c r="H661" s="175" t="s">
        <v>8</v>
      </c>
      <c r="I661" s="176">
        <v>48</v>
      </c>
      <c r="J661" s="175" t="s">
        <v>5</v>
      </c>
      <c r="K661" s="175" t="s">
        <v>5</v>
      </c>
      <c r="L661" s="176">
        <v>7555</v>
      </c>
      <c r="M661" s="176">
        <v>5110</v>
      </c>
      <c r="N661" s="176">
        <v>6955</v>
      </c>
      <c r="O661" s="176">
        <v>6768</v>
      </c>
      <c r="P661" s="176">
        <v>7458</v>
      </c>
      <c r="Q661" s="1"/>
      <c r="R661"/>
      <c r="S661"/>
      <c r="T661"/>
      <c r="U661"/>
      <c r="V661"/>
      <c r="W661"/>
      <c r="X661" s="1"/>
      <c r="Y661" s="53"/>
      <c r="Z661" s="52"/>
      <c r="AA661" s="52"/>
      <c r="AB661" s="1"/>
      <c r="AC661" s="7"/>
      <c r="AD661" s="7"/>
      <c r="AE661" s="7"/>
      <c r="AF661" s="7"/>
      <c r="AG661" s="7"/>
      <c r="AI661" s="15"/>
      <c r="AJ661" s="15"/>
      <c r="AK661" s="15"/>
      <c r="AL661" s="15"/>
      <c r="AM661" s="15"/>
      <c r="AN661" s="15"/>
      <c r="AO661" s="15"/>
      <c r="AP661" s="15"/>
      <c r="AQ661" s="15"/>
      <c r="AR661" s="15"/>
      <c r="AS661" s="15"/>
      <c r="AT661" s="15"/>
      <c r="AU661" s="15"/>
      <c r="AV661" s="15"/>
      <c r="AW661" s="15"/>
      <c r="AX661" s="15"/>
      <c r="AY661" s="15"/>
      <c r="AZ661" s="15"/>
      <c r="BA661" s="15"/>
      <c r="BB661" s="15"/>
      <c r="BC661" s="15"/>
      <c r="BD661" s="15"/>
      <c r="BE661" s="15"/>
      <c r="BF661" s="15"/>
      <c r="BG661" s="15"/>
      <c r="BH661" s="15"/>
      <c r="BI661" s="15"/>
      <c r="BJ661" s="15"/>
      <c r="BK661" s="15"/>
      <c r="BL661" s="15"/>
      <c r="BM661" s="15"/>
      <c r="BN661" s="15"/>
      <c r="BO661" s="15"/>
      <c r="BP661" s="15"/>
      <c r="BQ661" s="15"/>
      <c r="BR661" s="15"/>
      <c r="BT661" s="15"/>
      <c r="BU661" s="15"/>
      <c r="BV661" s="15"/>
      <c r="BW661" s="15"/>
      <c r="BX661" s="15"/>
      <c r="BZ661" s="5"/>
      <c r="CA661" s="5"/>
      <c r="CB661" s="5"/>
      <c r="CC661" s="5"/>
      <c r="CD661" s="5"/>
      <c r="CF661" s="55"/>
      <c r="CG661" s="55"/>
      <c r="CH661" s="55"/>
      <c r="CI661" s="55"/>
      <c r="CJ661" s="55"/>
    </row>
    <row r="662" spans="1:88" x14ac:dyDescent="0.25">
      <c r="A662" s="174" t="str">
        <f t="shared" si="390"/>
        <v>NNNN</v>
      </c>
      <c r="B662" s="174" t="str">
        <f t="shared" si="391"/>
        <v>49FS</v>
      </c>
      <c r="C662" s="29" t="str">
        <f t="shared" si="392"/>
        <v>FS</v>
      </c>
      <c r="D662" s="29" t="str">
        <f t="shared" si="393"/>
        <v>N</v>
      </c>
      <c r="E662" s="29" t="str">
        <f t="shared" si="389"/>
        <v>N</v>
      </c>
      <c r="F662" s="175" t="s">
        <v>9</v>
      </c>
      <c r="G662" s="175" t="s">
        <v>6</v>
      </c>
      <c r="H662" s="175" t="s">
        <v>8</v>
      </c>
      <c r="I662" s="176">
        <v>49</v>
      </c>
      <c r="J662" s="175" t="s">
        <v>5</v>
      </c>
      <c r="K662" s="175" t="s">
        <v>5</v>
      </c>
      <c r="L662" s="176">
        <v>7143</v>
      </c>
      <c r="M662" s="176">
        <v>4900</v>
      </c>
      <c r="N662" s="176">
        <v>6562</v>
      </c>
      <c r="O662" s="176">
        <v>6387</v>
      </c>
      <c r="P662" s="176">
        <v>7065</v>
      </c>
      <c r="Q662" s="1"/>
      <c r="R662"/>
      <c r="S662"/>
      <c r="T662"/>
      <c r="U662"/>
      <c r="V662"/>
      <c r="W662"/>
      <c r="X662" s="1"/>
      <c r="Y662" s="53"/>
      <c r="Z662" s="52"/>
      <c r="AA662" s="52"/>
      <c r="AB662" s="1"/>
      <c r="AC662" s="7"/>
      <c r="AD662" s="7"/>
      <c r="AE662" s="7"/>
      <c r="AF662" s="7"/>
      <c r="AG662" s="7"/>
      <c r="AI662" s="15"/>
      <c r="AJ662" s="15"/>
      <c r="AK662" s="15"/>
      <c r="AL662" s="15"/>
      <c r="AM662" s="15"/>
      <c r="AN662" s="15"/>
      <c r="AO662" s="15"/>
      <c r="AP662" s="15"/>
      <c r="AQ662" s="15"/>
      <c r="AR662" s="15"/>
      <c r="AS662" s="15"/>
      <c r="AT662" s="15"/>
      <c r="AU662" s="15"/>
      <c r="AV662" s="15"/>
      <c r="AW662" s="15"/>
      <c r="AX662" s="15"/>
      <c r="AY662" s="15"/>
      <c r="AZ662" s="15"/>
      <c r="BA662" s="15"/>
      <c r="BB662" s="15"/>
      <c r="BC662" s="15"/>
      <c r="BD662" s="15"/>
      <c r="BE662" s="15"/>
      <c r="BF662" s="15"/>
      <c r="BG662" s="15"/>
      <c r="BH662" s="15"/>
      <c r="BI662" s="15"/>
      <c r="BJ662" s="15"/>
      <c r="BK662" s="15"/>
      <c r="BL662" s="15"/>
      <c r="BM662" s="15"/>
      <c r="BN662" s="15"/>
      <c r="BO662" s="15"/>
      <c r="BP662" s="15"/>
      <c r="BQ662" s="15"/>
      <c r="BR662" s="15"/>
      <c r="BT662" s="15"/>
      <c r="BU662" s="15"/>
      <c r="BV662" s="15"/>
      <c r="BW662" s="15"/>
      <c r="BX662" s="15"/>
      <c r="BZ662" s="5"/>
      <c r="CA662" s="5"/>
      <c r="CB662" s="5"/>
      <c r="CC662" s="5"/>
      <c r="CD662" s="5"/>
      <c r="CF662" s="55"/>
      <c r="CG662" s="55"/>
      <c r="CH662" s="55"/>
      <c r="CI662" s="55"/>
      <c r="CJ662" s="55"/>
    </row>
    <row r="663" spans="1:88" x14ac:dyDescent="0.25">
      <c r="A663" s="174" t="str">
        <f t="shared" si="390"/>
        <v>NNNN</v>
      </c>
      <c r="B663" s="174" t="str">
        <f t="shared" si="391"/>
        <v>50FS</v>
      </c>
      <c r="C663" s="29" t="str">
        <f t="shared" si="392"/>
        <v>FS</v>
      </c>
      <c r="D663" s="29" t="str">
        <f t="shared" si="393"/>
        <v>N</v>
      </c>
      <c r="E663" s="29" t="str">
        <f t="shared" si="389"/>
        <v>N</v>
      </c>
      <c r="F663" s="175" t="s">
        <v>9</v>
      </c>
      <c r="G663" s="175" t="s">
        <v>6</v>
      </c>
      <c r="H663" s="175" t="s">
        <v>8</v>
      </c>
      <c r="I663" s="176">
        <v>50</v>
      </c>
      <c r="J663" s="175" t="s">
        <v>5</v>
      </c>
      <c r="K663" s="175" t="s">
        <v>5</v>
      </c>
      <c r="L663" s="176">
        <v>6937</v>
      </c>
      <c r="M663" s="176">
        <v>4771</v>
      </c>
      <c r="N663" s="176">
        <v>6390</v>
      </c>
      <c r="O663" s="176">
        <v>6248</v>
      </c>
      <c r="P663" s="176">
        <v>6859</v>
      </c>
      <c r="Q663" s="1"/>
      <c r="R663"/>
      <c r="S663"/>
      <c r="T663"/>
      <c r="U663"/>
      <c r="V663"/>
      <c r="W663"/>
      <c r="X663" s="1"/>
      <c r="Y663" s="53"/>
      <c r="Z663" s="52"/>
      <c r="AA663" s="52"/>
      <c r="AB663" s="1"/>
      <c r="AC663" s="7"/>
      <c r="AD663" s="7"/>
      <c r="AE663" s="7"/>
      <c r="AF663" s="7"/>
      <c r="AG663" s="7"/>
      <c r="AI663" s="15"/>
      <c r="AJ663" s="15"/>
      <c r="AK663" s="15"/>
      <c r="AL663" s="15"/>
      <c r="AM663" s="15"/>
      <c r="AN663" s="15"/>
      <c r="AO663" s="15"/>
      <c r="AP663" s="15"/>
      <c r="AQ663" s="15"/>
      <c r="AR663" s="15"/>
      <c r="AS663" s="15"/>
      <c r="AT663" s="15"/>
      <c r="AU663" s="15"/>
      <c r="AV663" s="15"/>
      <c r="AW663" s="15"/>
      <c r="AX663" s="15"/>
      <c r="AY663" s="15"/>
      <c r="AZ663" s="15"/>
      <c r="BA663" s="15"/>
      <c r="BB663" s="15"/>
      <c r="BC663" s="15"/>
      <c r="BD663" s="15"/>
      <c r="BE663" s="15"/>
      <c r="BF663" s="15"/>
      <c r="BG663" s="15"/>
      <c r="BH663" s="15"/>
      <c r="BI663" s="15"/>
      <c r="BJ663" s="15"/>
      <c r="BK663" s="15"/>
      <c r="BL663" s="15"/>
      <c r="BM663" s="15"/>
      <c r="BN663" s="15"/>
      <c r="BO663" s="15"/>
      <c r="BP663" s="15"/>
      <c r="BQ663" s="15"/>
      <c r="BR663" s="15"/>
      <c r="BT663" s="15"/>
      <c r="BU663" s="15"/>
      <c r="BV663" s="15"/>
      <c r="BW663" s="15"/>
      <c r="BX663" s="15"/>
      <c r="BZ663" s="5"/>
      <c r="CA663" s="5"/>
      <c r="CB663" s="5"/>
      <c r="CC663" s="5"/>
      <c r="CD663" s="5"/>
      <c r="CF663" s="55"/>
      <c r="CG663" s="55"/>
      <c r="CH663" s="55"/>
      <c r="CI663" s="55"/>
      <c r="CJ663" s="55"/>
    </row>
    <row r="664" spans="1:88" x14ac:dyDescent="0.25">
      <c r="A664" s="174" t="str">
        <f t="shared" si="390"/>
        <v>NNNN</v>
      </c>
      <c r="B664" s="174" t="str">
        <f t="shared" si="391"/>
        <v>51FS</v>
      </c>
      <c r="C664" s="29" t="str">
        <f t="shared" si="392"/>
        <v>FS</v>
      </c>
      <c r="D664" s="29" t="str">
        <f t="shared" si="393"/>
        <v>N</v>
      </c>
      <c r="E664" s="29" t="str">
        <f t="shared" si="389"/>
        <v>N</v>
      </c>
      <c r="F664" s="175" t="s">
        <v>9</v>
      </c>
      <c r="G664" s="175" t="s">
        <v>6</v>
      </c>
      <c r="H664" s="175" t="s">
        <v>8</v>
      </c>
      <c r="I664" s="176">
        <v>51</v>
      </c>
      <c r="J664" s="175" t="s">
        <v>5</v>
      </c>
      <c r="K664" s="175" t="s">
        <v>5</v>
      </c>
      <c r="L664" s="176">
        <v>6750</v>
      </c>
      <c r="M664" s="176">
        <v>4626</v>
      </c>
      <c r="N664" s="176">
        <v>6232</v>
      </c>
      <c r="O664" s="176">
        <v>6058</v>
      </c>
      <c r="P664" s="176">
        <v>6675</v>
      </c>
      <c r="Q664" s="1"/>
      <c r="R664"/>
      <c r="S664"/>
      <c r="T664"/>
      <c r="U664"/>
      <c r="V664"/>
      <c r="W664"/>
      <c r="X664" s="1"/>
      <c r="Y664" s="53"/>
      <c r="Z664" s="52"/>
      <c r="AA664" s="52"/>
      <c r="AB664" s="1"/>
      <c r="AC664" s="7"/>
      <c r="AD664" s="7"/>
      <c r="AE664" s="7"/>
      <c r="AF664" s="7"/>
      <c r="AG664" s="7"/>
      <c r="AI664" s="15"/>
      <c r="AJ664" s="15"/>
      <c r="AK664" s="15"/>
      <c r="AL664" s="15"/>
      <c r="AM664" s="15"/>
      <c r="AN664" s="15"/>
      <c r="AO664" s="15"/>
      <c r="AP664" s="15"/>
      <c r="AQ664" s="15"/>
      <c r="AR664" s="15"/>
      <c r="AS664" s="15"/>
      <c r="AT664" s="15"/>
      <c r="AU664" s="15"/>
      <c r="AV664" s="15"/>
      <c r="AW664" s="15"/>
      <c r="AX664" s="15"/>
      <c r="AY664" s="15"/>
      <c r="AZ664" s="15"/>
      <c r="BA664" s="15"/>
      <c r="BB664" s="15"/>
      <c r="BC664" s="15"/>
      <c r="BD664" s="15"/>
      <c r="BE664" s="15"/>
      <c r="BF664" s="15"/>
      <c r="BG664" s="15"/>
      <c r="BH664" s="15"/>
      <c r="BI664" s="15"/>
      <c r="BJ664" s="15"/>
      <c r="BK664" s="15"/>
      <c r="BL664" s="15"/>
      <c r="BM664" s="15"/>
      <c r="BN664" s="15"/>
      <c r="BO664" s="15"/>
      <c r="BP664" s="15"/>
      <c r="BQ664" s="15"/>
      <c r="BR664" s="15"/>
      <c r="BT664" s="15"/>
      <c r="BU664" s="15"/>
      <c r="BV664" s="15"/>
      <c r="BW664" s="15"/>
      <c r="BX664" s="15"/>
      <c r="BZ664" s="5"/>
      <c r="CA664" s="5"/>
      <c r="CB664" s="5"/>
      <c r="CC664" s="5"/>
      <c r="CD664" s="5"/>
      <c r="CF664" s="55"/>
      <c r="CG664" s="55"/>
      <c r="CH664" s="55"/>
      <c r="CI664" s="55"/>
      <c r="CJ664" s="55"/>
    </row>
    <row r="665" spans="1:88" x14ac:dyDescent="0.25">
      <c r="A665" s="174" t="str">
        <f t="shared" si="390"/>
        <v>NNNN</v>
      </c>
      <c r="B665" s="174" t="str">
        <f t="shared" si="391"/>
        <v>52FS</v>
      </c>
      <c r="C665" s="29" t="str">
        <f t="shared" si="392"/>
        <v>FS</v>
      </c>
      <c r="D665" s="29" t="str">
        <f t="shared" si="393"/>
        <v>N</v>
      </c>
      <c r="E665" s="29" t="str">
        <f t="shared" si="389"/>
        <v>N</v>
      </c>
      <c r="F665" s="175" t="s">
        <v>9</v>
      </c>
      <c r="G665" s="175" t="s">
        <v>6</v>
      </c>
      <c r="H665" s="175" t="s">
        <v>8</v>
      </c>
      <c r="I665" s="176">
        <v>52</v>
      </c>
      <c r="J665" s="175" t="s">
        <v>5</v>
      </c>
      <c r="K665" s="175" t="s">
        <v>5</v>
      </c>
      <c r="L665" s="176">
        <v>6647</v>
      </c>
      <c r="M665" s="176">
        <v>4668</v>
      </c>
      <c r="N665" s="176">
        <v>6164</v>
      </c>
      <c r="O665" s="176">
        <v>6019</v>
      </c>
      <c r="P665" s="176">
        <v>6580</v>
      </c>
      <c r="Q665" s="1"/>
      <c r="R665"/>
      <c r="S665"/>
      <c r="T665"/>
      <c r="U665"/>
      <c r="V665"/>
      <c r="W665"/>
      <c r="X665" s="1"/>
      <c r="Y665" s="53"/>
      <c r="Z665" s="52"/>
      <c r="AA665" s="52"/>
      <c r="AB665" s="1"/>
      <c r="AC665" s="7"/>
      <c r="AD665" s="7"/>
      <c r="AE665" s="7"/>
      <c r="AF665" s="7"/>
      <c r="AG665" s="7"/>
      <c r="AI665" s="15"/>
      <c r="AJ665" s="15"/>
      <c r="AK665" s="15"/>
      <c r="AL665" s="15"/>
      <c r="AM665" s="15"/>
      <c r="AN665" s="15"/>
      <c r="AO665" s="15"/>
      <c r="AP665" s="15"/>
      <c r="AQ665" s="15"/>
      <c r="AR665" s="15"/>
      <c r="AS665" s="15"/>
      <c r="AT665" s="15"/>
      <c r="AU665" s="15"/>
      <c r="AV665" s="15"/>
      <c r="AW665" s="15"/>
      <c r="AX665" s="15"/>
      <c r="AY665" s="15"/>
      <c r="AZ665" s="15"/>
      <c r="BA665" s="15"/>
      <c r="BB665" s="15"/>
      <c r="BC665" s="15"/>
      <c r="BD665" s="15"/>
      <c r="BE665" s="15"/>
      <c r="BF665" s="15"/>
      <c r="BG665" s="15"/>
      <c r="BH665" s="15"/>
      <c r="BI665" s="15"/>
      <c r="BJ665" s="15"/>
      <c r="BK665" s="15"/>
      <c r="BL665" s="15"/>
      <c r="BM665" s="15"/>
      <c r="BN665" s="15"/>
      <c r="BO665" s="15"/>
      <c r="BP665" s="15"/>
      <c r="BQ665" s="15"/>
      <c r="BR665" s="15"/>
      <c r="BT665" s="15"/>
      <c r="BU665" s="15"/>
      <c r="BV665" s="15"/>
      <c r="BW665" s="15"/>
      <c r="BX665" s="15"/>
      <c r="BZ665" s="5"/>
      <c r="CA665" s="5"/>
      <c r="CB665" s="5"/>
      <c r="CC665" s="5"/>
      <c r="CD665" s="5"/>
      <c r="CF665" s="55"/>
      <c r="CG665" s="55"/>
      <c r="CH665" s="55"/>
      <c r="CI665" s="55"/>
      <c r="CJ665" s="55"/>
    </row>
    <row r="666" spans="1:88" x14ac:dyDescent="0.25">
      <c r="A666" s="174" t="str">
        <f t="shared" si="390"/>
        <v>NNNN</v>
      </c>
      <c r="B666" s="174" t="str">
        <f t="shared" si="391"/>
        <v>53FS</v>
      </c>
      <c r="C666" s="29" t="str">
        <f t="shared" si="392"/>
        <v>FS</v>
      </c>
      <c r="D666" s="29" t="str">
        <f t="shared" si="393"/>
        <v>N</v>
      </c>
      <c r="E666" s="29" t="str">
        <f t="shared" si="389"/>
        <v>N</v>
      </c>
      <c r="F666" s="175" t="s">
        <v>9</v>
      </c>
      <c r="G666" s="175" t="s">
        <v>6</v>
      </c>
      <c r="H666" s="175" t="s">
        <v>8</v>
      </c>
      <c r="I666" s="176">
        <v>53</v>
      </c>
      <c r="J666" s="175" t="s">
        <v>5</v>
      </c>
      <c r="K666" s="175" t="s">
        <v>5</v>
      </c>
      <c r="L666" s="176">
        <v>6430</v>
      </c>
      <c r="M666" s="176">
        <v>4563</v>
      </c>
      <c r="N666" s="176">
        <v>5980</v>
      </c>
      <c r="O666" s="176">
        <v>5834</v>
      </c>
      <c r="P666" s="176">
        <v>6370</v>
      </c>
      <c r="Q666" s="1"/>
      <c r="R666"/>
      <c r="S666"/>
      <c r="T666"/>
      <c r="U666"/>
      <c r="V666"/>
      <c r="W666"/>
      <c r="X666" s="1"/>
      <c r="Y666" s="53"/>
      <c r="Z666" s="52"/>
      <c r="AA666" s="52"/>
      <c r="AB666" s="1"/>
      <c r="AC666" s="7"/>
      <c r="AD666" s="7"/>
      <c r="AE666" s="7"/>
      <c r="AF666" s="7"/>
      <c r="AG666" s="7"/>
      <c r="AI666" s="15"/>
      <c r="AJ666" s="15"/>
      <c r="AK666" s="15"/>
      <c r="AL666" s="15"/>
      <c r="AM666" s="15"/>
      <c r="AN666" s="15"/>
      <c r="AO666" s="15"/>
      <c r="AP666" s="15"/>
      <c r="AQ666" s="15"/>
      <c r="AR666" s="15"/>
      <c r="AS666" s="15"/>
      <c r="AT666" s="15"/>
      <c r="AU666" s="15"/>
      <c r="AV666" s="15"/>
      <c r="AW666" s="15"/>
      <c r="AX666" s="15"/>
      <c r="AY666" s="15"/>
      <c r="AZ666" s="15"/>
      <c r="BA666" s="15"/>
      <c r="BB666" s="15"/>
      <c r="BC666" s="15"/>
      <c r="BD666" s="15"/>
      <c r="BE666" s="15"/>
      <c r="BF666" s="15"/>
      <c r="BG666" s="15"/>
      <c r="BH666" s="15"/>
      <c r="BI666" s="15"/>
      <c r="BJ666" s="15"/>
      <c r="BK666" s="15"/>
      <c r="BL666" s="15"/>
      <c r="BM666" s="15"/>
      <c r="BN666" s="15"/>
      <c r="BO666" s="15"/>
      <c r="BP666" s="15"/>
      <c r="BQ666" s="15"/>
      <c r="BR666" s="15"/>
      <c r="BT666" s="15"/>
      <c r="BU666" s="15"/>
      <c r="BV666" s="15"/>
      <c r="BW666" s="15"/>
      <c r="BX666" s="15"/>
      <c r="BZ666" s="5"/>
      <c r="CA666" s="5"/>
      <c r="CB666" s="5"/>
      <c r="CC666" s="5"/>
      <c r="CD666" s="5"/>
      <c r="CF666" s="55"/>
      <c r="CG666" s="55"/>
      <c r="CH666" s="55"/>
      <c r="CI666" s="55"/>
      <c r="CJ666" s="55"/>
    </row>
    <row r="667" spans="1:88" x14ac:dyDescent="0.25">
      <c r="A667" s="174" t="str">
        <f t="shared" si="390"/>
        <v>NNNN</v>
      </c>
      <c r="B667" s="174" t="str">
        <f t="shared" si="391"/>
        <v>54FS</v>
      </c>
      <c r="C667" s="29" t="str">
        <f t="shared" si="392"/>
        <v>FS</v>
      </c>
      <c r="D667" s="29" t="str">
        <f t="shared" si="393"/>
        <v>N</v>
      </c>
      <c r="E667" s="29" t="str">
        <f t="shared" si="389"/>
        <v>N</v>
      </c>
      <c r="F667" s="175" t="s">
        <v>9</v>
      </c>
      <c r="G667" s="175" t="s">
        <v>6</v>
      </c>
      <c r="H667" s="175" t="s">
        <v>8</v>
      </c>
      <c r="I667" s="176">
        <v>54</v>
      </c>
      <c r="J667" s="175" t="s">
        <v>5</v>
      </c>
      <c r="K667" s="175" t="s">
        <v>5</v>
      </c>
      <c r="L667" s="176">
        <v>6680</v>
      </c>
      <c r="M667" s="176">
        <v>4762</v>
      </c>
      <c r="N667" s="176">
        <v>6248</v>
      </c>
      <c r="O667" s="176">
        <v>6076</v>
      </c>
      <c r="P667" s="176">
        <v>6621</v>
      </c>
      <c r="Q667" s="1"/>
      <c r="R667"/>
      <c r="S667"/>
      <c r="T667"/>
      <c r="U667"/>
      <c r="V667"/>
      <c r="W667"/>
      <c r="X667" s="1"/>
      <c r="Y667" s="53"/>
      <c r="Z667" s="52"/>
      <c r="AA667" s="52"/>
      <c r="AB667" s="1"/>
      <c r="AC667" s="7"/>
      <c r="AD667" s="7"/>
      <c r="AE667" s="7"/>
      <c r="AF667" s="7"/>
      <c r="AG667" s="7"/>
      <c r="AI667" s="15"/>
      <c r="AJ667" s="15"/>
      <c r="AK667" s="15"/>
      <c r="AL667" s="15"/>
      <c r="AM667" s="15"/>
      <c r="AN667" s="15"/>
      <c r="AO667" s="15"/>
      <c r="AP667" s="15"/>
      <c r="AQ667" s="15"/>
      <c r="AR667" s="15"/>
      <c r="AS667" s="15"/>
      <c r="AT667" s="15"/>
      <c r="AU667" s="15"/>
      <c r="AV667" s="15"/>
      <c r="AW667" s="15"/>
      <c r="AX667" s="15"/>
      <c r="AY667" s="15"/>
      <c r="AZ667" s="15"/>
      <c r="BA667" s="15"/>
      <c r="BB667" s="15"/>
      <c r="BC667" s="15"/>
      <c r="BD667" s="15"/>
      <c r="BE667" s="15"/>
      <c r="BF667" s="15"/>
      <c r="BG667" s="15"/>
      <c r="BH667" s="15"/>
      <c r="BI667" s="15"/>
      <c r="BJ667" s="15"/>
      <c r="BK667" s="15"/>
      <c r="BL667" s="15"/>
      <c r="BM667" s="15"/>
      <c r="BN667" s="15"/>
      <c r="BO667" s="15"/>
      <c r="BP667" s="15"/>
      <c r="BQ667" s="15"/>
      <c r="BR667" s="15"/>
      <c r="BT667" s="15"/>
      <c r="BU667" s="15"/>
      <c r="BV667" s="15"/>
      <c r="BW667" s="15"/>
      <c r="BX667" s="15"/>
      <c r="BZ667" s="5"/>
      <c r="CA667" s="5"/>
      <c r="CB667" s="5"/>
      <c r="CC667" s="5"/>
      <c r="CD667" s="5"/>
      <c r="CF667" s="55"/>
      <c r="CG667" s="55"/>
      <c r="CH667" s="55"/>
      <c r="CI667" s="55"/>
      <c r="CJ667" s="55"/>
    </row>
    <row r="668" spans="1:88" x14ac:dyDescent="0.25">
      <c r="A668" s="174" t="str">
        <f t="shared" si="390"/>
        <v>NNNN</v>
      </c>
      <c r="B668" s="174" t="str">
        <f t="shared" si="391"/>
        <v>55FS</v>
      </c>
      <c r="C668" s="29" t="str">
        <f t="shared" si="392"/>
        <v>FS</v>
      </c>
      <c r="D668" s="29" t="str">
        <f t="shared" si="393"/>
        <v>N</v>
      </c>
      <c r="E668" s="29" t="str">
        <f t="shared" si="389"/>
        <v>N</v>
      </c>
      <c r="F668" s="175" t="s">
        <v>9</v>
      </c>
      <c r="G668" s="175" t="s">
        <v>6</v>
      </c>
      <c r="H668" s="175" t="s">
        <v>8</v>
      </c>
      <c r="I668" s="176">
        <v>55</v>
      </c>
      <c r="J668" s="175" t="s">
        <v>5</v>
      </c>
      <c r="K668" s="175" t="s">
        <v>5</v>
      </c>
      <c r="L668" s="176">
        <v>4948</v>
      </c>
      <c r="M668" s="176">
        <v>3590</v>
      </c>
      <c r="N668" s="176">
        <v>4616</v>
      </c>
      <c r="O668" s="176">
        <v>4508</v>
      </c>
      <c r="P668" s="176">
        <v>4906</v>
      </c>
      <c r="Q668" s="1"/>
      <c r="R668"/>
      <c r="S668"/>
      <c r="T668"/>
      <c r="U668"/>
      <c r="V668"/>
      <c r="W668"/>
      <c r="X668" s="1"/>
      <c r="Y668" s="53"/>
      <c r="Z668" s="52"/>
      <c r="AA668" s="52"/>
      <c r="AB668" s="1"/>
      <c r="AC668" s="7"/>
      <c r="AD668" s="7"/>
      <c r="AE668" s="7"/>
      <c r="AF668" s="7"/>
      <c r="AG668" s="7"/>
      <c r="AI668" s="15"/>
      <c r="AJ668" s="15"/>
      <c r="AK668" s="15"/>
      <c r="AL668" s="15"/>
      <c r="AM668" s="15"/>
      <c r="AN668" s="15"/>
      <c r="AO668" s="15"/>
      <c r="AP668" s="15"/>
      <c r="AQ668" s="15"/>
      <c r="AR668" s="15"/>
      <c r="AS668" s="15"/>
      <c r="AT668" s="15"/>
      <c r="AU668" s="15"/>
      <c r="AV668" s="15"/>
      <c r="AW668" s="15"/>
      <c r="AX668" s="15"/>
      <c r="AY668" s="15"/>
      <c r="AZ668" s="15"/>
      <c r="BA668" s="15"/>
      <c r="BB668" s="15"/>
      <c r="BC668" s="15"/>
      <c r="BD668" s="15"/>
      <c r="BE668" s="15"/>
      <c r="BF668" s="15"/>
      <c r="BG668" s="15"/>
      <c r="BH668" s="15"/>
      <c r="BI668" s="15"/>
      <c r="BJ668" s="15"/>
      <c r="BK668" s="15"/>
      <c r="BL668" s="15"/>
      <c r="BM668" s="15"/>
      <c r="BN668" s="15"/>
      <c r="BO668" s="15"/>
      <c r="BP668" s="15"/>
      <c r="BQ668" s="15"/>
      <c r="BR668" s="15"/>
      <c r="BT668" s="15"/>
      <c r="BU668" s="15"/>
      <c r="BV668" s="15"/>
      <c r="BW668" s="15"/>
      <c r="BX668" s="15"/>
      <c r="BZ668" s="5"/>
      <c r="CA668" s="5"/>
      <c r="CB668" s="5"/>
      <c r="CC668" s="5"/>
      <c r="CD668" s="5"/>
      <c r="CF668" s="55"/>
      <c r="CG668" s="55"/>
      <c r="CH668" s="55"/>
      <c r="CI668" s="55"/>
      <c r="CJ668" s="55"/>
    </row>
    <row r="669" spans="1:88" x14ac:dyDescent="0.25">
      <c r="A669" s="174" t="str">
        <f t="shared" si="390"/>
        <v>NNNN</v>
      </c>
      <c r="B669" s="174" t="str">
        <f t="shared" si="391"/>
        <v>56FS</v>
      </c>
      <c r="C669" s="29" t="str">
        <f t="shared" si="392"/>
        <v>FS</v>
      </c>
      <c r="D669" s="29" t="str">
        <f t="shared" si="393"/>
        <v>N</v>
      </c>
      <c r="E669" s="29" t="str">
        <f t="shared" si="389"/>
        <v>N</v>
      </c>
      <c r="F669" s="175" t="s">
        <v>9</v>
      </c>
      <c r="G669" s="175" t="s">
        <v>6</v>
      </c>
      <c r="H669" s="175" t="s">
        <v>8</v>
      </c>
      <c r="I669" s="176">
        <v>56</v>
      </c>
      <c r="J669" s="175" t="s">
        <v>5</v>
      </c>
      <c r="K669" s="175" t="s">
        <v>5</v>
      </c>
      <c r="L669" s="176">
        <v>4829</v>
      </c>
      <c r="M669" s="176">
        <v>3477</v>
      </c>
      <c r="N669" s="176">
        <v>4518</v>
      </c>
      <c r="O669" s="176">
        <v>4402</v>
      </c>
      <c r="P669" s="176">
        <v>4782</v>
      </c>
      <c r="Q669" s="1"/>
      <c r="R669"/>
      <c r="S669"/>
      <c r="T669"/>
      <c r="U669"/>
      <c r="V669"/>
      <c r="W669"/>
      <c r="X669" s="1"/>
      <c r="Y669" s="53"/>
      <c r="Z669" s="52"/>
      <c r="AA669" s="52"/>
      <c r="AB669" s="1"/>
      <c r="AC669" s="7"/>
      <c r="AD669" s="7"/>
      <c r="AE669" s="7"/>
      <c r="AF669" s="7"/>
      <c r="AG669" s="7"/>
      <c r="AI669" s="15"/>
      <c r="AJ669" s="15"/>
      <c r="AK669" s="15"/>
      <c r="AL669" s="15"/>
      <c r="AM669" s="15"/>
      <c r="AN669" s="15"/>
      <c r="AO669" s="15"/>
      <c r="AP669" s="15"/>
      <c r="AQ669" s="15"/>
      <c r="AR669" s="15"/>
      <c r="AS669" s="15"/>
      <c r="AT669" s="15"/>
      <c r="AU669" s="15"/>
      <c r="AV669" s="15"/>
      <c r="AW669" s="15"/>
      <c r="AX669" s="15"/>
      <c r="AY669" s="15"/>
      <c r="AZ669" s="15"/>
      <c r="BA669" s="15"/>
      <c r="BB669" s="15"/>
      <c r="BC669" s="15"/>
      <c r="BD669" s="15"/>
      <c r="BE669" s="15"/>
      <c r="BF669" s="15"/>
      <c r="BG669" s="15"/>
      <c r="BH669" s="15"/>
      <c r="BI669" s="15"/>
      <c r="BJ669" s="15"/>
      <c r="BK669" s="15"/>
      <c r="BL669" s="15"/>
      <c r="BM669" s="15"/>
      <c r="BN669" s="15"/>
      <c r="BO669" s="15"/>
      <c r="BP669" s="15"/>
      <c r="BQ669" s="15"/>
      <c r="BR669" s="15"/>
      <c r="BT669" s="15"/>
      <c r="BU669" s="15"/>
      <c r="BV669" s="15"/>
      <c r="BW669" s="15"/>
      <c r="BX669" s="15"/>
      <c r="BZ669" s="5"/>
      <c r="CA669" s="5"/>
      <c r="CB669" s="5"/>
      <c r="CC669" s="5"/>
      <c r="CD669" s="5"/>
      <c r="CF669" s="55"/>
      <c r="CG669" s="55"/>
      <c r="CH669" s="55"/>
      <c r="CI669" s="55"/>
      <c r="CJ669" s="55"/>
    </row>
    <row r="670" spans="1:88" x14ac:dyDescent="0.25">
      <c r="A670" s="174" t="str">
        <f t="shared" si="390"/>
        <v>NNNN</v>
      </c>
      <c r="B670" s="174" t="str">
        <f t="shared" si="391"/>
        <v>57FS</v>
      </c>
      <c r="C670" s="29" t="str">
        <f t="shared" si="392"/>
        <v>FS</v>
      </c>
      <c r="D670" s="29" t="str">
        <f t="shared" si="393"/>
        <v>N</v>
      </c>
      <c r="E670" s="29" t="str">
        <f t="shared" si="389"/>
        <v>N</v>
      </c>
      <c r="F670" s="175" t="s">
        <v>9</v>
      </c>
      <c r="G670" s="175" t="s">
        <v>6</v>
      </c>
      <c r="H670" s="175" t="s">
        <v>8</v>
      </c>
      <c r="I670" s="176">
        <v>57</v>
      </c>
      <c r="J670" s="175" t="s">
        <v>5</v>
      </c>
      <c r="K670" s="175" t="s">
        <v>5</v>
      </c>
      <c r="L670" s="176">
        <v>4573</v>
      </c>
      <c r="M670" s="176">
        <v>3288</v>
      </c>
      <c r="N670" s="176">
        <v>4274</v>
      </c>
      <c r="O670" s="176">
        <v>4156</v>
      </c>
      <c r="P670" s="176">
        <v>4539</v>
      </c>
      <c r="Q670" s="1"/>
      <c r="R670"/>
      <c r="S670"/>
      <c r="T670"/>
      <c r="U670"/>
      <c r="V670"/>
      <c r="W670"/>
      <c r="X670" s="1"/>
      <c r="Y670" s="53"/>
      <c r="Z670" s="52"/>
      <c r="AA670" s="52"/>
      <c r="AB670" s="1"/>
      <c r="AC670" s="7"/>
      <c r="AD670" s="7"/>
      <c r="AE670" s="7"/>
      <c r="AF670" s="7"/>
      <c r="AG670" s="7"/>
      <c r="AI670" s="15"/>
      <c r="AJ670" s="15"/>
      <c r="AK670" s="15"/>
      <c r="AL670" s="15"/>
      <c r="AM670" s="15"/>
      <c r="AN670" s="15"/>
      <c r="AO670" s="15"/>
      <c r="AP670" s="15"/>
      <c r="AQ670" s="15"/>
      <c r="AR670" s="15"/>
      <c r="AS670" s="15"/>
      <c r="AT670" s="15"/>
      <c r="AU670" s="15"/>
      <c r="AV670" s="15"/>
      <c r="AW670" s="15"/>
      <c r="AX670" s="15"/>
      <c r="AY670" s="15"/>
      <c r="AZ670" s="15"/>
      <c r="BA670" s="15"/>
      <c r="BB670" s="15"/>
      <c r="BC670" s="15"/>
      <c r="BD670" s="15"/>
      <c r="BE670" s="15"/>
      <c r="BF670" s="15"/>
      <c r="BG670" s="15"/>
      <c r="BH670" s="15"/>
      <c r="BI670" s="15"/>
      <c r="BJ670" s="15"/>
      <c r="BK670" s="15"/>
      <c r="BL670" s="15"/>
      <c r="BM670" s="15"/>
      <c r="BN670" s="15"/>
      <c r="BO670" s="15"/>
      <c r="BP670" s="15"/>
      <c r="BQ670" s="15"/>
      <c r="BR670" s="15"/>
      <c r="BT670" s="15"/>
      <c r="BU670" s="15"/>
      <c r="BV670" s="15"/>
      <c r="BW670" s="15"/>
      <c r="BX670" s="15"/>
      <c r="BZ670" s="5"/>
      <c r="CA670" s="5"/>
      <c r="CB670" s="5"/>
      <c r="CC670" s="5"/>
      <c r="CD670" s="5"/>
      <c r="CF670" s="55"/>
      <c r="CG670" s="55"/>
      <c r="CH670" s="55"/>
      <c r="CI670" s="55"/>
      <c r="CJ670" s="55"/>
    </row>
    <row r="671" spans="1:88" x14ac:dyDescent="0.25">
      <c r="A671" s="174" t="str">
        <f t="shared" si="390"/>
        <v>NNNN</v>
      </c>
      <c r="B671" s="174" t="str">
        <f t="shared" si="391"/>
        <v>58FS</v>
      </c>
      <c r="C671" s="29" t="str">
        <f t="shared" si="392"/>
        <v>FS</v>
      </c>
      <c r="D671" s="29" t="str">
        <f t="shared" si="393"/>
        <v>N</v>
      </c>
      <c r="E671" s="29" t="str">
        <f t="shared" si="389"/>
        <v>N</v>
      </c>
      <c r="F671" s="175" t="s">
        <v>9</v>
      </c>
      <c r="G671" s="175" t="s">
        <v>6</v>
      </c>
      <c r="H671" s="175" t="s">
        <v>8</v>
      </c>
      <c r="I671" s="176">
        <v>58</v>
      </c>
      <c r="J671" s="175" t="s">
        <v>5</v>
      </c>
      <c r="K671" s="175" t="s">
        <v>5</v>
      </c>
      <c r="L671" s="176">
        <v>4473</v>
      </c>
      <c r="M671" s="176">
        <v>3289</v>
      </c>
      <c r="N671" s="176">
        <v>4173</v>
      </c>
      <c r="O671" s="176">
        <v>4030</v>
      </c>
      <c r="P671" s="176">
        <v>4434</v>
      </c>
      <c r="Q671" s="1"/>
      <c r="R671"/>
      <c r="S671"/>
      <c r="T671"/>
      <c r="U671"/>
      <c r="V671"/>
      <c r="W671"/>
      <c r="X671" s="1"/>
      <c r="Y671" s="53"/>
      <c r="Z671" s="52"/>
      <c r="AA671" s="52"/>
      <c r="AB671" s="1"/>
      <c r="AC671" s="7"/>
      <c r="AD671" s="7"/>
      <c r="AE671" s="7"/>
      <c r="AF671" s="7"/>
      <c r="AG671" s="7"/>
      <c r="AI671" s="15"/>
      <c r="AJ671" s="15"/>
      <c r="AK671" s="15"/>
      <c r="AL671" s="15"/>
      <c r="AM671" s="15"/>
      <c r="AN671" s="15"/>
      <c r="AO671" s="15"/>
      <c r="AP671" s="15"/>
      <c r="AQ671" s="15"/>
      <c r="AR671" s="15"/>
      <c r="AS671" s="15"/>
      <c r="AT671" s="15"/>
      <c r="AU671" s="15"/>
      <c r="AV671" s="15"/>
      <c r="AW671" s="15"/>
      <c r="AX671" s="15"/>
      <c r="AY671" s="15"/>
      <c r="AZ671" s="15"/>
      <c r="BA671" s="15"/>
      <c r="BB671" s="15"/>
      <c r="BC671" s="15"/>
      <c r="BD671" s="15"/>
      <c r="BE671" s="15"/>
      <c r="BF671" s="15"/>
      <c r="BG671" s="15"/>
      <c r="BH671" s="15"/>
      <c r="BI671" s="15"/>
      <c r="BJ671" s="15"/>
      <c r="BK671" s="15"/>
      <c r="BL671" s="15"/>
      <c r="BM671" s="15"/>
      <c r="BN671" s="15"/>
      <c r="BO671" s="15"/>
      <c r="BP671" s="15"/>
      <c r="BQ671" s="15"/>
      <c r="BR671" s="15"/>
      <c r="BT671" s="15"/>
      <c r="BU671" s="15"/>
      <c r="BV671" s="15"/>
      <c r="BW671" s="15"/>
      <c r="BX671" s="15"/>
      <c r="BZ671" s="5"/>
      <c r="CA671" s="5"/>
      <c r="CB671" s="5"/>
      <c r="CC671" s="5"/>
      <c r="CD671" s="5"/>
      <c r="CF671" s="55"/>
      <c r="CG671" s="55"/>
      <c r="CH671" s="55"/>
      <c r="CI671" s="55"/>
      <c r="CJ671" s="55"/>
    </row>
    <row r="672" spans="1:88" x14ac:dyDescent="0.25">
      <c r="A672" s="174" t="str">
        <f t="shared" si="390"/>
        <v>NNNN</v>
      </c>
      <c r="B672" s="174" t="str">
        <f t="shared" si="391"/>
        <v>59FS</v>
      </c>
      <c r="C672" s="29" t="str">
        <f t="shared" si="392"/>
        <v>FS</v>
      </c>
      <c r="D672" s="29" t="str">
        <f t="shared" si="393"/>
        <v>N</v>
      </c>
      <c r="E672" s="29" t="str">
        <f t="shared" si="389"/>
        <v>N</v>
      </c>
      <c r="F672" s="175" t="s">
        <v>9</v>
      </c>
      <c r="G672" s="175" t="s">
        <v>6</v>
      </c>
      <c r="H672" s="175" t="s">
        <v>8</v>
      </c>
      <c r="I672" s="176">
        <v>59</v>
      </c>
      <c r="J672" s="175" t="s">
        <v>5</v>
      </c>
      <c r="K672" s="175" t="s">
        <v>5</v>
      </c>
      <c r="L672" s="176">
        <v>3717</v>
      </c>
      <c r="M672" s="176">
        <v>2731</v>
      </c>
      <c r="N672" s="176">
        <v>3468</v>
      </c>
      <c r="O672" s="176">
        <v>3348</v>
      </c>
      <c r="P672" s="176">
        <v>3688</v>
      </c>
      <c r="Q672" s="1"/>
      <c r="R672"/>
      <c r="S672"/>
      <c r="T672"/>
      <c r="U672"/>
      <c r="V672"/>
      <c r="W672"/>
      <c r="X672" s="1"/>
      <c r="Y672" s="53"/>
      <c r="Z672" s="52"/>
      <c r="AA672" s="52"/>
      <c r="AB672" s="1"/>
      <c r="AC672" s="7"/>
      <c r="AD672" s="7"/>
      <c r="AE672" s="7"/>
      <c r="AF672" s="7"/>
      <c r="AG672" s="7"/>
      <c r="AI672" s="15"/>
      <c r="AJ672" s="15"/>
      <c r="AK672" s="15"/>
      <c r="AL672" s="15"/>
      <c r="AM672" s="15"/>
      <c r="AN672" s="15"/>
      <c r="AO672" s="15"/>
      <c r="AP672" s="15"/>
      <c r="AQ672" s="15"/>
      <c r="AR672" s="15"/>
      <c r="AS672" s="15"/>
      <c r="AT672" s="15"/>
      <c r="AU672" s="15"/>
      <c r="AV672" s="15"/>
      <c r="AW672" s="15"/>
      <c r="AX672" s="15"/>
      <c r="AY672" s="15"/>
      <c r="AZ672" s="15"/>
      <c r="BA672" s="15"/>
      <c r="BB672" s="15"/>
      <c r="BC672" s="15"/>
      <c r="BD672" s="15"/>
      <c r="BE672" s="15"/>
      <c r="BF672" s="15"/>
      <c r="BG672" s="15"/>
      <c r="BH672" s="15"/>
      <c r="BI672" s="15"/>
      <c r="BJ672" s="15"/>
      <c r="BK672" s="15"/>
      <c r="BL672" s="15"/>
      <c r="BM672" s="15"/>
      <c r="BN672" s="15"/>
      <c r="BO672" s="15"/>
      <c r="BP672" s="15"/>
      <c r="BQ672" s="15"/>
      <c r="BR672" s="15"/>
      <c r="BT672" s="15"/>
      <c r="BU672" s="15"/>
      <c r="BV672" s="15"/>
      <c r="BW672" s="15"/>
      <c r="BX672" s="15"/>
      <c r="BZ672" s="5"/>
      <c r="CA672" s="5"/>
      <c r="CB672" s="5"/>
      <c r="CC672" s="5"/>
      <c r="CD672" s="5"/>
      <c r="CF672" s="55"/>
      <c r="CG672" s="55"/>
      <c r="CH672" s="55"/>
      <c r="CI672" s="55"/>
      <c r="CJ672" s="55"/>
    </row>
    <row r="673" spans="1:88" x14ac:dyDescent="0.25">
      <c r="A673" s="174" t="str">
        <f t="shared" si="390"/>
        <v>NNNN</v>
      </c>
      <c r="B673" s="174" t="str">
        <f t="shared" si="391"/>
        <v>60FS</v>
      </c>
      <c r="C673" s="29" t="str">
        <f t="shared" si="392"/>
        <v>FS</v>
      </c>
      <c r="D673" s="29" t="str">
        <f t="shared" si="393"/>
        <v>N</v>
      </c>
      <c r="E673" s="29" t="str">
        <f t="shared" si="389"/>
        <v>N</v>
      </c>
      <c r="F673" s="175" t="s">
        <v>9</v>
      </c>
      <c r="G673" s="175" t="s">
        <v>6</v>
      </c>
      <c r="H673" s="175" t="s">
        <v>8</v>
      </c>
      <c r="I673" s="176">
        <v>60</v>
      </c>
      <c r="J673" s="175" t="s">
        <v>5</v>
      </c>
      <c r="K673" s="175" t="s">
        <v>5</v>
      </c>
      <c r="L673" s="176">
        <v>3181</v>
      </c>
      <c r="M673" s="176">
        <v>2345</v>
      </c>
      <c r="N673" s="176">
        <v>2927</v>
      </c>
      <c r="O673" s="176">
        <v>2825</v>
      </c>
      <c r="P673" s="176">
        <v>3151</v>
      </c>
      <c r="Q673" s="1"/>
      <c r="R673"/>
      <c r="S673"/>
      <c r="T673"/>
      <c r="U673"/>
      <c r="V673"/>
      <c r="W673"/>
      <c r="X673" s="1"/>
      <c r="Y673" s="53"/>
      <c r="Z673" s="52"/>
      <c r="AA673" s="52"/>
      <c r="AB673" s="1"/>
      <c r="AC673" s="7"/>
      <c r="AD673" s="7"/>
      <c r="AE673" s="7"/>
      <c r="AF673" s="7"/>
      <c r="AG673" s="7"/>
      <c r="AI673" s="15"/>
      <c r="AJ673" s="15"/>
      <c r="AK673" s="15"/>
      <c r="AL673" s="15"/>
      <c r="AM673" s="15"/>
      <c r="AN673" s="15"/>
      <c r="AO673" s="15"/>
      <c r="AP673" s="15"/>
      <c r="AQ673" s="15"/>
      <c r="AR673" s="15"/>
      <c r="AS673" s="15"/>
      <c r="AT673" s="15"/>
      <c r="AU673" s="15"/>
      <c r="AV673" s="15"/>
      <c r="AW673" s="15"/>
      <c r="AX673" s="15"/>
      <c r="AY673" s="15"/>
      <c r="AZ673" s="15"/>
      <c r="BA673" s="15"/>
      <c r="BB673" s="15"/>
      <c r="BC673" s="15"/>
      <c r="BD673" s="15"/>
      <c r="BE673" s="15"/>
      <c r="BF673" s="15"/>
      <c r="BG673" s="15"/>
      <c r="BH673" s="15"/>
      <c r="BI673" s="15"/>
      <c r="BJ673" s="15"/>
      <c r="BK673" s="15"/>
      <c r="BL673" s="15"/>
      <c r="BM673" s="15"/>
      <c r="BN673" s="15"/>
      <c r="BO673" s="15"/>
      <c r="BP673" s="15"/>
      <c r="BQ673" s="15"/>
      <c r="BR673" s="15"/>
      <c r="BT673" s="15"/>
      <c r="BU673" s="15"/>
      <c r="BV673" s="15"/>
      <c r="BW673" s="15"/>
      <c r="BX673" s="15"/>
      <c r="BZ673" s="5"/>
      <c r="CA673" s="5"/>
      <c r="CB673" s="5"/>
      <c r="CC673" s="5"/>
      <c r="CD673" s="5"/>
      <c r="CF673" s="55"/>
      <c r="CG673" s="55"/>
      <c r="CH673" s="55"/>
      <c r="CI673" s="55"/>
      <c r="CJ673" s="55"/>
    </row>
    <row r="674" spans="1:88" x14ac:dyDescent="0.25">
      <c r="A674" s="174" t="str">
        <f t="shared" si="390"/>
        <v>NNNN</v>
      </c>
      <c r="B674" s="174" t="str">
        <f t="shared" si="391"/>
        <v>61FS</v>
      </c>
      <c r="C674" s="29" t="str">
        <f t="shared" si="392"/>
        <v>FS</v>
      </c>
      <c r="D674" s="29" t="str">
        <f t="shared" si="393"/>
        <v>N</v>
      </c>
      <c r="E674" s="29" t="str">
        <f t="shared" si="389"/>
        <v>N</v>
      </c>
      <c r="F674" s="175" t="s">
        <v>9</v>
      </c>
      <c r="G674" s="175" t="s">
        <v>6</v>
      </c>
      <c r="H674" s="175" t="s">
        <v>8</v>
      </c>
      <c r="I674" s="176">
        <v>61</v>
      </c>
      <c r="J674" s="175" t="s">
        <v>5</v>
      </c>
      <c r="K674" s="175" t="s">
        <v>5</v>
      </c>
      <c r="L674" s="176">
        <v>2857</v>
      </c>
      <c r="M674" s="176">
        <v>2112</v>
      </c>
      <c r="N674" s="176">
        <v>2606</v>
      </c>
      <c r="O674" s="176">
        <v>2520</v>
      </c>
      <c r="P674" s="176">
        <v>2815</v>
      </c>
      <c r="Q674" s="1"/>
      <c r="R674"/>
      <c r="S674"/>
      <c r="T674"/>
      <c r="U674"/>
      <c r="V674"/>
      <c r="W674"/>
      <c r="X674" s="1"/>
      <c r="Y674" s="53"/>
      <c r="Z674" s="52"/>
      <c r="AA674" s="52"/>
      <c r="AB674" s="1"/>
      <c r="AC674" s="7"/>
      <c r="AD674" s="7"/>
      <c r="AE674" s="7"/>
      <c r="AF674" s="7"/>
      <c r="AG674" s="7"/>
      <c r="AI674" s="15"/>
      <c r="AJ674" s="15"/>
      <c r="AK674" s="15"/>
      <c r="AL674" s="15"/>
      <c r="AM674" s="15"/>
      <c r="AN674" s="15"/>
      <c r="AO674" s="15"/>
      <c r="AP674" s="15"/>
      <c r="AQ674" s="15"/>
      <c r="AR674" s="15"/>
      <c r="AS674" s="15"/>
      <c r="AT674" s="15"/>
      <c r="AU674" s="15"/>
      <c r="AV674" s="15"/>
      <c r="AW674" s="15"/>
      <c r="AX674" s="15"/>
      <c r="AY674" s="15"/>
      <c r="AZ674" s="15"/>
      <c r="BA674" s="15"/>
      <c r="BB674" s="15"/>
      <c r="BC674" s="15"/>
      <c r="BD674" s="15"/>
      <c r="BE674" s="15"/>
      <c r="BF674" s="15"/>
      <c r="BG674" s="15"/>
      <c r="BH674" s="15"/>
      <c r="BI674" s="15"/>
      <c r="BJ674" s="15"/>
      <c r="BK674" s="15"/>
      <c r="BL674" s="15"/>
      <c r="BM674" s="15"/>
      <c r="BN674" s="15"/>
      <c r="BO674" s="15"/>
      <c r="BP674" s="15"/>
      <c r="BQ674" s="15"/>
      <c r="BR674" s="15"/>
      <c r="BT674" s="15"/>
      <c r="BU674" s="15"/>
      <c r="BV674" s="15"/>
      <c r="BW674" s="15"/>
      <c r="BX674" s="15"/>
      <c r="BZ674" s="5"/>
      <c r="CA674" s="5"/>
      <c r="CB674" s="5"/>
      <c r="CC674" s="5"/>
      <c r="CD674" s="5"/>
      <c r="CF674" s="55"/>
      <c r="CG674" s="55"/>
      <c r="CH674" s="55"/>
      <c r="CI674" s="55"/>
      <c r="CJ674" s="55"/>
    </row>
    <row r="675" spans="1:88" x14ac:dyDescent="0.25">
      <c r="A675" s="174" t="str">
        <f t="shared" si="390"/>
        <v>NNNN</v>
      </c>
      <c r="B675" s="174" t="str">
        <f t="shared" si="391"/>
        <v>62FS</v>
      </c>
      <c r="C675" s="29" t="str">
        <f t="shared" si="392"/>
        <v>FS</v>
      </c>
      <c r="D675" s="29" t="str">
        <f t="shared" si="393"/>
        <v>N</v>
      </c>
      <c r="E675" s="29" t="str">
        <f t="shared" si="389"/>
        <v>N</v>
      </c>
      <c r="F675" s="175" t="s">
        <v>9</v>
      </c>
      <c r="G675" s="175" t="s">
        <v>6</v>
      </c>
      <c r="H675" s="175" t="s">
        <v>8</v>
      </c>
      <c r="I675" s="176">
        <v>62</v>
      </c>
      <c r="J675" s="175" t="s">
        <v>5</v>
      </c>
      <c r="K675" s="175" t="s">
        <v>5</v>
      </c>
      <c r="L675" s="176">
        <v>2557</v>
      </c>
      <c r="M675" s="176">
        <v>1863</v>
      </c>
      <c r="N675" s="176">
        <v>2371</v>
      </c>
      <c r="O675" s="176">
        <v>2273</v>
      </c>
      <c r="P675" s="176">
        <v>2527</v>
      </c>
      <c r="Q675" s="1"/>
      <c r="R675"/>
      <c r="S675"/>
      <c r="T675"/>
      <c r="U675"/>
      <c r="V675"/>
      <c r="W675"/>
      <c r="X675" s="1"/>
      <c r="Y675" s="53"/>
      <c r="Z675" s="52"/>
      <c r="AA675" s="52"/>
      <c r="AB675" s="1"/>
      <c r="AC675" s="7"/>
      <c r="AD675" s="7"/>
      <c r="AE675" s="7"/>
      <c r="AF675" s="7"/>
      <c r="AG675" s="7"/>
      <c r="AI675" s="15"/>
      <c r="AJ675" s="15"/>
      <c r="AK675" s="15"/>
      <c r="AL675" s="15"/>
      <c r="AM675" s="15"/>
      <c r="AN675" s="15"/>
      <c r="AO675" s="15"/>
      <c r="AP675" s="15"/>
      <c r="AQ675" s="15"/>
      <c r="AR675" s="15"/>
      <c r="AS675" s="15"/>
      <c r="AT675" s="15"/>
      <c r="AU675" s="15"/>
      <c r="AV675" s="15"/>
      <c r="AW675" s="15"/>
      <c r="AX675" s="15"/>
      <c r="AY675" s="15"/>
      <c r="AZ675" s="15"/>
      <c r="BA675" s="15"/>
      <c r="BB675" s="15"/>
      <c r="BC675" s="15"/>
      <c r="BD675" s="15"/>
      <c r="BE675" s="15"/>
      <c r="BF675" s="15"/>
      <c r="BG675" s="15"/>
      <c r="BH675" s="15"/>
      <c r="BI675" s="15"/>
      <c r="BJ675" s="15"/>
      <c r="BK675" s="15"/>
      <c r="BL675" s="15"/>
      <c r="BM675" s="15"/>
      <c r="BN675" s="15"/>
      <c r="BO675" s="15"/>
      <c r="BP675" s="15"/>
      <c r="BQ675" s="15"/>
      <c r="BR675" s="15"/>
      <c r="BT675" s="15"/>
      <c r="BU675" s="15"/>
      <c r="BV675" s="15"/>
      <c r="BW675" s="15"/>
      <c r="BX675" s="15"/>
      <c r="BZ675" s="5"/>
      <c r="CA675" s="5"/>
      <c r="CB675" s="5"/>
      <c r="CC675" s="5"/>
      <c r="CD675" s="5"/>
      <c r="CF675" s="55"/>
      <c r="CG675" s="55"/>
      <c r="CH675" s="55"/>
      <c r="CI675" s="55"/>
      <c r="CJ675" s="55"/>
    </row>
    <row r="676" spans="1:88" x14ac:dyDescent="0.25">
      <c r="A676" s="174" t="str">
        <f t="shared" si="390"/>
        <v>NNNN</v>
      </c>
      <c r="B676" s="174" t="str">
        <f t="shared" si="391"/>
        <v>63FS</v>
      </c>
      <c r="C676" s="29" t="str">
        <f t="shared" si="392"/>
        <v>FS</v>
      </c>
      <c r="D676" s="29" t="str">
        <f t="shared" si="393"/>
        <v>N</v>
      </c>
      <c r="E676" s="29" t="str">
        <f t="shared" si="389"/>
        <v>N</v>
      </c>
      <c r="F676" s="175" t="s">
        <v>9</v>
      </c>
      <c r="G676" s="175" t="s">
        <v>6</v>
      </c>
      <c r="H676" s="175" t="s">
        <v>8</v>
      </c>
      <c r="I676" s="176">
        <v>63</v>
      </c>
      <c r="J676" s="175" t="s">
        <v>5</v>
      </c>
      <c r="K676" s="175" t="s">
        <v>5</v>
      </c>
      <c r="L676" s="176">
        <v>2288</v>
      </c>
      <c r="M676" s="176">
        <v>1703</v>
      </c>
      <c r="N676" s="176">
        <v>2115</v>
      </c>
      <c r="O676" s="176">
        <v>2029</v>
      </c>
      <c r="P676" s="176">
        <v>2258</v>
      </c>
      <c r="Q676" s="1"/>
      <c r="R676"/>
      <c r="S676"/>
      <c r="T676"/>
      <c r="U676"/>
      <c r="V676"/>
      <c r="W676"/>
      <c r="X676" s="1"/>
      <c r="Y676" s="53"/>
      <c r="Z676" s="52"/>
      <c r="AA676" s="52"/>
      <c r="AB676" s="1"/>
      <c r="AC676" s="7"/>
      <c r="AD676" s="7"/>
      <c r="AE676" s="7"/>
      <c r="AF676" s="7"/>
      <c r="AG676" s="7"/>
      <c r="AI676" s="15"/>
      <c r="AJ676" s="15"/>
      <c r="AK676" s="15"/>
      <c r="AL676" s="15"/>
      <c r="AM676" s="15"/>
      <c r="AN676" s="15"/>
      <c r="AO676" s="15"/>
      <c r="AP676" s="15"/>
      <c r="AQ676" s="15"/>
      <c r="AR676" s="15"/>
      <c r="AS676" s="15"/>
      <c r="AT676" s="15"/>
      <c r="AU676" s="15"/>
      <c r="AV676" s="15"/>
      <c r="AW676" s="15"/>
      <c r="AX676" s="15"/>
      <c r="AY676" s="15"/>
      <c r="AZ676" s="15"/>
      <c r="BA676" s="15"/>
      <c r="BB676" s="15"/>
      <c r="BC676" s="15"/>
      <c r="BD676" s="15"/>
      <c r="BE676" s="15"/>
      <c r="BF676" s="15"/>
      <c r="BG676" s="15"/>
      <c r="BH676" s="15"/>
      <c r="BI676" s="15"/>
      <c r="BJ676" s="15"/>
      <c r="BK676" s="15"/>
      <c r="BL676" s="15"/>
      <c r="BM676" s="15"/>
      <c r="BN676" s="15"/>
      <c r="BO676" s="15"/>
      <c r="BP676" s="15"/>
      <c r="BQ676" s="15"/>
      <c r="BR676" s="15"/>
      <c r="BT676" s="15"/>
      <c r="BU676" s="15"/>
      <c r="BV676" s="15"/>
      <c r="BW676" s="15"/>
      <c r="BX676" s="15"/>
      <c r="BZ676" s="5"/>
      <c r="CA676" s="5"/>
      <c r="CB676" s="5"/>
      <c r="CC676" s="5"/>
      <c r="CD676" s="5"/>
      <c r="CF676" s="55"/>
      <c r="CG676" s="55"/>
      <c r="CH676" s="55"/>
      <c r="CI676" s="55"/>
      <c r="CJ676" s="55"/>
    </row>
    <row r="677" spans="1:88" x14ac:dyDescent="0.25">
      <c r="A677" s="174" t="str">
        <f t="shared" si="390"/>
        <v>NNNN</v>
      </c>
      <c r="B677" s="174" t="str">
        <f t="shared" si="391"/>
        <v>64FS</v>
      </c>
      <c r="C677" s="29" t="str">
        <f t="shared" si="392"/>
        <v>FS</v>
      </c>
      <c r="D677" s="29" t="str">
        <f t="shared" si="393"/>
        <v>N</v>
      </c>
      <c r="E677" s="29" t="str">
        <f t="shared" si="389"/>
        <v>N</v>
      </c>
      <c r="F677" s="175" t="s">
        <v>9</v>
      </c>
      <c r="G677" s="175" t="s">
        <v>6</v>
      </c>
      <c r="H677" s="175" t="s">
        <v>8</v>
      </c>
      <c r="I677" s="176">
        <v>64</v>
      </c>
      <c r="J677" s="175" t="s">
        <v>5</v>
      </c>
      <c r="K677" s="175" t="s">
        <v>5</v>
      </c>
      <c r="L677" s="176">
        <v>1877</v>
      </c>
      <c r="M677" s="176">
        <v>1374</v>
      </c>
      <c r="N677" s="176">
        <v>1733</v>
      </c>
      <c r="O677" s="176">
        <v>1647</v>
      </c>
      <c r="P677" s="176">
        <v>1856</v>
      </c>
      <c r="Q677" s="1"/>
      <c r="R677"/>
      <c r="S677"/>
      <c r="T677"/>
      <c r="U677"/>
      <c r="V677"/>
      <c r="W677"/>
      <c r="X677" s="1"/>
      <c r="Y677" s="53"/>
      <c r="Z677" s="52"/>
      <c r="AA677" s="52"/>
      <c r="AB677" s="1"/>
      <c r="AC677" s="7"/>
      <c r="AD677" s="7"/>
      <c r="AE677" s="7"/>
      <c r="AF677" s="7"/>
      <c r="AG677" s="7"/>
      <c r="AI677" s="15"/>
      <c r="AJ677" s="15"/>
      <c r="AK677" s="15"/>
      <c r="AL677" s="15"/>
      <c r="AM677" s="15"/>
      <c r="AN677" s="15"/>
      <c r="AO677" s="15"/>
      <c r="AP677" s="15"/>
      <c r="AQ677" s="15"/>
      <c r="AR677" s="15"/>
      <c r="AS677" s="15"/>
      <c r="AT677" s="15"/>
      <c r="AU677" s="15"/>
      <c r="AV677" s="15"/>
      <c r="AW677" s="15"/>
      <c r="AX677" s="15"/>
      <c r="AY677" s="15"/>
      <c r="AZ677" s="15"/>
      <c r="BA677" s="15"/>
      <c r="BB677" s="15"/>
      <c r="BC677" s="15"/>
      <c r="BD677" s="15"/>
      <c r="BE677" s="15"/>
      <c r="BF677" s="15"/>
      <c r="BG677" s="15"/>
      <c r="BH677" s="15"/>
      <c r="BI677" s="15"/>
      <c r="BJ677" s="15"/>
      <c r="BK677" s="15"/>
      <c r="BL677" s="15"/>
      <c r="BM677" s="15"/>
      <c r="BN677" s="15"/>
      <c r="BO677" s="15"/>
      <c r="BP677" s="15"/>
      <c r="BQ677" s="15"/>
      <c r="BR677" s="15"/>
      <c r="BT677" s="15"/>
      <c r="BU677" s="15"/>
      <c r="BV677" s="15"/>
      <c r="BW677" s="15"/>
      <c r="BX677" s="15"/>
      <c r="BZ677" s="5"/>
      <c r="CA677" s="5"/>
      <c r="CB677" s="5"/>
      <c r="CC677" s="5"/>
      <c r="CD677" s="5"/>
      <c r="CF677" s="55"/>
      <c r="CG677" s="55"/>
      <c r="CH677" s="55"/>
      <c r="CI677" s="55"/>
      <c r="CJ677" s="55"/>
    </row>
    <row r="678" spans="1:88" x14ac:dyDescent="0.25">
      <c r="A678" s="174" t="str">
        <f t="shared" si="390"/>
        <v>NNNN</v>
      </c>
      <c r="B678" s="174" t="str">
        <f t="shared" si="391"/>
        <v>65FS</v>
      </c>
      <c r="C678" s="29" t="str">
        <f t="shared" si="392"/>
        <v>FS</v>
      </c>
      <c r="D678" s="29" t="str">
        <f t="shared" si="393"/>
        <v>N</v>
      </c>
      <c r="E678" s="29" t="str">
        <f t="shared" si="389"/>
        <v>N</v>
      </c>
      <c r="F678" s="175" t="s">
        <v>9</v>
      </c>
      <c r="G678" s="175" t="s">
        <v>6</v>
      </c>
      <c r="H678" s="175" t="s">
        <v>8</v>
      </c>
      <c r="I678" s="176">
        <v>65</v>
      </c>
      <c r="J678" s="175" t="s">
        <v>5</v>
      </c>
      <c r="K678" s="175" t="s">
        <v>5</v>
      </c>
      <c r="L678" s="176">
        <v>1612</v>
      </c>
      <c r="M678" s="176">
        <v>1189</v>
      </c>
      <c r="N678" s="176">
        <v>1467</v>
      </c>
      <c r="O678" s="176">
        <v>1398</v>
      </c>
      <c r="P678" s="176">
        <v>1593</v>
      </c>
      <c r="Q678" s="1"/>
      <c r="R678"/>
      <c r="S678"/>
      <c r="T678"/>
      <c r="U678"/>
      <c r="V678"/>
      <c r="W678"/>
      <c r="X678" s="1"/>
      <c r="Y678" s="53"/>
      <c r="Z678" s="52"/>
      <c r="AA678" s="52"/>
      <c r="AB678" s="1"/>
      <c r="AC678" s="7"/>
      <c r="AD678" s="7"/>
      <c r="AE678" s="7"/>
      <c r="AF678" s="7"/>
      <c r="AG678" s="7"/>
      <c r="AI678" s="15"/>
      <c r="AJ678" s="15"/>
      <c r="AK678" s="15"/>
      <c r="AL678" s="15"/>
      <c r="AM678" s="15"/>
      <c r="AN678" s="15"/>
      <c r="AO678" s="15"/>
      <c r="AP678" s="15"/>
      <c r="AQ678" s="15"/>
      <c r="AR678" s="15"/>
      <c r="AS678" s="15"/>
      <c r="AT678" s="15"/>
      <c r="AU678" s="15"/>
      <c r="AV678" s="15"/>
      <c r="AW678" s="15"/>
      <c r="AX678" s="15"/>
      <c r="AY678" s="15"/>
      <c r="AZ678" s="15"/>
      <c r="BA678" s="15"/>
      <c r="BB678" s="15"/>
      <c r="BC678" s="15"/>
      <c r="BD678" s="15"/>
      <c r="BE678" s="15"/>
      <c r="BF678" s="15"/>
      <c r="BG678" s="15"/>
      <c r="BH678" s="15"/>
      <c r="BI678" s="15"/>
      <c r="BJ678" s="15"/>
      <c r="BK678" s="15"/>
      <c r="BL678" s="15"/>
      <c r="BM678" s="15"/>
      <c r="BN678" s="15"/>
      <c r="BO678" s="15"/>
      <c r="BP678" s="15"/>
      <c r="BQ678" s="15"/>
      <c r="BR678" s="15"/>
      <c r="BT678" s="15"/>
      <c r="BU678" s="15"/>
      <c r="BV678" s="15"/>
      <c r="BW678" s="15"/>
      <c r="BX678" s="15"/>
      <c r="CF678" s="55"/>
      <c r="CG678" s="55"/>
      <c r="CH678" s="55"/>
      <c r="CI678" s="55"/>
      <c r="CJ678" s="55"/>
    </row>
    <row r="679" spans="1:88" x14ac:dyDescent="0.25">
      <c r="A679" s="174" t="str">
        <f t="shared" si="390"/>
        <v>NNNN</v>
      </c>
      <c r="B679" s="174" t="str">
        <f t="shared" si="391"/>
        <v>66FS</v>
      </c>
      <c r="C679" s="29" t="str">
        <f t="shared" si="392"/>
        <v>FS</v>
      </c>
      <c r="D679" s="29" t="str">
        <f t="shared" si="393"/>
        <v>N</v>
      </c>
      <c r="E679" s="29" t="str">
        <f t="shared" si="389"/>
        <v>N</v>
      </c>
      <c r="F679" s="175" t="s">
        <v>9</v>
      </c>
      <c r="G679" s="175" t="s">
        <v>6</v>
      </c>
      <c r="H679" s="175" t="s">
        <v>8</v>
      </c>
      <c r="I679" s="176">
        <v>66</v>
      </c>
      <c r="J679" s="175" t="s">
        <v>5</v>
      </c>
      <c r="K679" s="175" t="s">
        <v>5</v>
      </c>
      <c r="L679" s="176">
        <v>1421</v>
      </c>
      <c r="M679" s="176">
        <v>1046</v>
      </c>
      <c r="N679" s="176">
        <v>1317</v>
      </c>
      <c r="O679" s="176">
        <v>1254</v>
      </c>
      <c r="P679" s="176">
        <v>1407</v>
      </c>
      <c r="Q679" s="1"/>
      <c r="R679"/>
      <c r="S679"/>
      <c r="T679"/>
      <c r="U679"/>
      <c r="V679"/>
      <c r="W679"/>
      <c r="X679" s="1"/>
      <c r="Y679" s="53"/>
      <c r="Z679" s="52"/>
      <c r="AA679" s="52"/>
      <c r="AB679" s="1"/>
      <c r="AC679" s="7"/>
      <c r="AD679" s="7"/>
      <c r="AE679" s="7"/>
      <c r="AF679" s="7"/>
      <c r="AG679" s="7"/>
      <c r="AI679" s="15"/>
      <c r="AJ679" s="15"/>
      <c r="AK679" s="15"/>
      <c r="AL679" s="15"/>
      <c r="AM679" s="15"/>
      <c r="AN679" s="15"/>
      <c r="AO679" s="15"/>
      <c r="AP679" s="15"/>
      <c r="AQ679" s="15"/>
      <c r="AR679" s="15"/>
      <c r="AS679" s="15"/>
      <c r="AT679" s="15"/>
      <c r="AU679" s="15"/>
      <c r="AV679" s="15"/>
      <c r="AW679" s="15"/>
      <c r="AX679" s="15"/>
      <c r="AY679" s="15"/>
      <c r="AZ679" s="15"/>
      <c r="BA679" s="15"/>
      <c r="BB679" s="15"/>
      <c r="BC679" s="15"/>
      <c r="BD679" s="15"/>
      <c r="BE679" s="15"/>
      <c r="BF679" s="15"/>
      <c r="BG679" s="15"/>
      <c r="BH679" s="15"/>
      <c r="BI679" s="15"/>
      <c r="BJ679" s="15"/>
      <c r="BK679" s="15"/>
      <c r="BL679" s="15"/>
      <c r="BM679" s="15"/>
      <c r="BN679" s="15"/>
      <c r="BO679" s="15"/>
      <c r="BP679" s="15"/>
      <c r="BQ679" s="15"/>
      <c r="BR679" s="15"/>
      <c r="BT679" s="15"/>
      <c r="BU679" s="15"/>
      <c r="BV679" s="15"/>
      <c r="BW679" s="15"/>
      <c r="BX679" s="15"/>
      <c r="BZ679" s="5"/>
      <c r="CA679" s="5"/>
      <c r="CB679" s="5"/>
      <c r="CC679" s="5"/>
      <c r="CD679" s="5"/>
      <c r="CF679" s="55"/>
      <c r="CG679" s="55"/>
      <c r="CH679" s="55"/>
      <c r="CI679" s="55"/>
      <c r="CJ679" s="55"/>
    </row>
    <row r="680" spans="1:88" x14ac:dyDescent="0.25">
      <c r="A680" s="174" t="str">
        <f t="shared" si="390"/>
        <v>NNNN</v>
      </c>
      <c r="B680" s="174" t="str">
        <f t="shared" si="391"/>
        <v>67FS</v>
      </c>
      <c r="C680" s="29" t="str">
        <f t="shared" si="392"/>
        <v>FS</v>
      </c>
      <c r="D680" s="29" t="str">
        <f t="shared" si="393"/>
        <v>N</v>
      </c>
      <c r="E680" s="29" t="str">
        <f t="shared" si="389"/>
        <v>N</v>
      </c>
      <c r="F680" s="175" t="s">
        <v>9</v>
      </c>
      <c r="G680" s="175" t="s">
        <v>6</v>
      </c>
      <c r="H680" s="175" t="s">
        <v>8</v>
      </c>
      <c r="I680" s="176">
        <v>67</v>
      </c>
      <c r="J680" s="175" t="s">
        <v>5</v>
      </c>
      <c r="K680" s="175" t="s">
        <v>5</v>
      </c>
      <c r="L680" s="176">
        <v>1215</v>
      </c>
      <c r="M680" s="176">
        <v>876</v>
      </c>
      <c r="N680" s="176">
        <v>1094</v>
      </c>
      <c r="O680" s="176">
        <v>1045</v>
      </c>
      <c r="P680" s="176">
        <v>1192</v>
      </c>
      <c r="Q680" s="1"/>
      <c r="R680"/>
      <c r="S680"/>
      <c r="T680"/>
      <c r="U680"/>
      <c r="V680"/>
      <c r="W680"/>
      <c r="X680" s="1"/>
      <c r="Y680" s="53"/>
      <c r="Z680" s="52"/>
      <c r="AA680" s="52"/>
      <c r="AB680" s="1"/>
      <c r="AC680" s="7"/>
      <c r="AD680" s="7"/>
      <c r="AE680" s="7"/>
      <c r="AF680" s="7"/>
      <c r="AG680" s="7"/>
      <c r="AI680" s="15"/>
      <c r="AJ680" s="15"/>
      <c r="AK680" s="15"/>
      <c r="AL680" s="15"/>
      <c r="AM680" s="15"/>
      <c r="AN680" s="15"/>
      <c r="AO680" s="15"/>
      <c r="AP680" s="15"/>
      <c r="AQ680" s="15"/>
      <c r="AR680" s="15"/>
      <c r="AS680" s="15"/>
      <c r="AT680" s="15"/>
      <c r="AU680" s="15"/>
      <c r="AV680" s="15"/>
      <c r="AW680" s="15"/>
      <c r="AX680" s="15"/>
      <c r="AY680" s="15"/>
      <c r="AZ680" s="15"/>
      <c r="BA680" s="15"/>
      <c r="BB680" s="15"/>
      <c r="BC680" s="15"/>
      <c r="BD680" s="15"/>
      <c r="BE680" s="15"/>
      <c r="BF680" s="15"/>
      <c r="BG680" s="15"/>
      <c r="BH680" s="15"/>
      <c r="BI680" s="15"/>
      <c r="BJ680" s="15"/>
      <c r="BK680" s="15"/>
      <c r="BL680" s="15"/>
      <c r="BM680" s="15"/>
      <c r="BN680" s="15"/>
      <c r="BO680" s="15"/>
      <c r="BP680" s="15"/>
      <c r="BQ680" s="15"/>
      <c r="BR680" s="15"/>
      <c r="BT680" s="15"/>
      <c r="BU680" s="15"/>
      <c r="BV680" s="15"/>
      <c r="BW680" s="15"/>
      <c r="BX680" s="15"/>
      <c r="BZ680" s="5"/>
      <c r="CA680" s="5"/>
      <c r="CB680" s="5"/>
      <c r="CC680" s="5"/>
      <c r="CD680" s="5"/>
      <c r="CF680" s="55"/>
      <c r="CG680" s="55"/>
      <c r="CH680" s="55"/>
      <c r="CI680" s="55"/>
      <c r="CJ680" s="55"/>
    </row>
    <row r="681" spans="1:88" x14ac:dyDescent="0.25">
      <c r="A681" s="174" t="str">
        <f t="shared" si="390"/>
        <v>NNNN</v>
      </c>
      <c r="B681" s="174" t="str">
        <f t="shared" si="391"/>
        <v>68FS</v>
      </c>
      <c r="C681" s="29" t="str">
        <f t="shared" si="392"/>
        <v>FS</v>
      </c>
      <c r="D681" s="29" t="str">
        <f t="shared" si="393"/>
        <v>N</v>
      </c>
      <c r="E681" s="29" t="str">
        <f t="shared" si="389"/>
        <v>N</v>
      </c>
      <c r="F681" s="175" t="s">
        <v>9</v>
      </c>
      <c r="G681" s="175" t="s">
        <v>6</v>
      </c>
      <c r="H681" s="175" t="s">
        <v>8</v>
      </c>
      <c r="I681" s="176">
        <v>68</v>
      </c>
      <c r="J681" s="175" t="s">
        <v>5</v>
      </c>
      <c r="K681" s="175" t="s">
        <v>5</v>
      </c>
      <c r="L681" s="176">
        <v>966</v>
      </c>
      <c r="M681" s="176">
        <v>735</v>
      </c>
      <c r="N681" s="176">
        <v>879</v>
      </c>
      <c r="O681" s="176">
        <v>834</v>
      </c>
      <c r="P681" s="176">
        <v>953</v>
      </c>
      <c r="Q681" s="1"/>
      <c r="R681"/>
      <c r="S681"/>
      <c r="T681"/>
      <c r="U681"/>
      <c r="V681"/>
      <c r="W681"/>
      <c r="X681" s="1"/>
      <c r="Y681" s="53"/>
      <c r="Z681" s="52"/>
      <c r="AA681" s="52"/>
      <c r="AB681" s="1"/>
      <c r="AC681" s="7"/>
      <c r="AD681" s="7"/>
      <c r="AE681" s="7"/>
      <c r="AF681" s="7"/>
      <c r="AG681" s="7"/>
      <c r="AI681" s="15"/>
      <c r="AJ681" s="15"/>
      <c r="AK681" s="15"/>
      <c r="AL681" s="15"/>
      <c r="AM681" s="15"/>
      <c r="AN681" s="15"/>
      <c r="AO681" s="15"/>
      <c r="AP681" s="15"/>
      <c r="AQ681" s="15"/>
      <c r="AR681" s="15"/>
      <c r="AS681" s="15"/>
      <c r="AT681" s="15"/>
      <c r="AU681" s="15"/>
      <c r="AV681" s="15"/>
      <c r="AW681" s="15"/>
      <c r="AX681" s="15"/>
      <c r="AY681" s="15"/>
      <c r="AZ681" s="15"/>
      <c r="BA681" s="15"/>
      <c r="BB681" s="15"/>
      <c r="BC681" s="15"/>
      <c r="BD681" s="15"/>
      <c r="BE681" s="15"/>
      <c r="BF681" s="15"/>
      <c r="BG681" s="15"/>
      <c r="BH681" s="15"/>
      <c r="BI681" s="15"/>
      <c r="BJ681" s="15"/>
      <c r="BK681" s="15"/>
      <c r="BL681" s="15"/>
      <c r="BM681" s="15"/>
      <c r="BN681" s="15"/>
      <c r="BO681" s="15"/>
      <c r="BP681" s="15"/>
      <c r="BQ681" s="15"/>
      <c r="BR681" s="15"/>
      <c r="BT681" s="15"/>
      <c r="BU681" s="15"/>
      <c r="BV681" s="15"/>
      <c r="BW681" s="15"/>
      <c r="BX681" s="15"/>
      <c r="BZ681" s="5"/>
      <c r="CA681" s="5"/>
      <c r="CB681" s="5"/>
      <c r="CC681" s="5"/>
      <c r="CD681" s="5"/>
      <c r="CF681" s="55"/>
      <c r="CG681" s="55"/>
      <c r="CH681" s="55"/>
      <c r="CI681" s="55"/>
      <c r="CJ681" s="55"/>
    </row>
    <row r="682" spans="1:88" x14ac:dyDescent="0.25">
      <c r="A682" s="174" t="str">
        <f t="shared" si="390"/>
        <v>NNNN</v>
      </c>
      <c r="B682" s="174" t="str">
        <f t="shared" si="391"/>
        <v>69FS</v>
      </c>
      <c r="C682" s="29" t="str">
        <f t="shared" si="392"/>
        <v>FS</v>
      </c>
      <c r="D682" s="29" t="str">
        <f t="shared" si="393"/>
        <v>N</v>
      </c>
      <c r="E682" s="29" t="str">
        <f t="shared" si="389"/>
        <v>N</v>
      </c>
      <c r="F682" s="175" t="s">
        <v>9</v>
      </c>
      <c r="G682" s="175" t="s">
        <v>6</v>
      </c>
      <c r="H682" s="175" t="s">
        <v>8</v>
      </c>
      <c r="I682" s="176">
        <v>69</v>
      </c>
      <c r="J682" s="175" t="s">
        <v>5</v>
      </c>
      <c r="K682" s="175" t="s">
        <v>5</v>
      </c>
      <c r="L682" s="176">
        <v>856</v>
      </c>
      <c r="M682" s="176">
        <v>646</v>
      </c>
      <c r="N682" s="176">
        <v>790</v>
      </c>
      <c r="O682" s="176">
        <v>735</v>
      </c>
      <c r="P682" s="176">
        <v>837</v>
      </c>
      <c r="Q682" s="1"/>
      <c r="R682"/>
      <c r="S682"/>
      <c r="T682"/>
      <c r="U682"/>
      <c r="V682"/>
      <c r="W682"/>
      <c r="X682" s="1"/>
      <c r="Y682" s="53"/>
      <c r="Z682" s="52"/>
      <c r="AA682" s="52"/>
      <c r="AB682" s="1"/>
      <c r="AC682" s="7"/>
      <c r="AD682" s="7"/>
      <c r="AE682" s="7"/>
      <c r="AF682" s="7"/>
      <c r="AG682" s="7"/>
      <c r="AI682" s="15"/>
      <c r="AJ682" s="15"/>
      <c r="AK682" s="15"/>
      <c r="AL682" s="15"/>
      <c r="AM682" s="15"/>
      <c r="AN682" s="15"/>
      <c r="AO682" s="15"/>
      <c r="AP682" s="15"/>
      <c r="AQ682" s="15"/>
      <c r="AR682" s="15"/>
      <c r="AS682" s="15"/>
      <c r="AT682" s="15"/>
      <c r="AU682" s="15"/>
      <c r="AV682" s="15"/>
      <c r="AW682" s="15"/>
      <c r="AX682" s="15"/>
      <c r="AY682" s="15"/>
      <c r="AZ682" s="15"/>
      <c r="BA682" s="15"/>
      <c r="BB682" s="15"/>
      <c r="BC682" s="15"/>
      <c r="BD682" s="15"/>
      <c r="BE682" s="15"/>
      <c r="BF682" s="15"/>
      <c r="BG682" s="15"/>
      <c r="BH682" s="15"/>
      <c r="BI682" s="15"/>
      <c r="BJ682" s="15"/>
      <c r="BK682" s="15"/>
      <c r="BL682" s="15"/>
      <c r="BM682" s="15"/>
      <c r="BN682" s="15"/>
      <c r="BO682" s="15"/>
      <c r="BP682" s="15"/>
      <c r="BQ682" s="15"/>
      <c r="BR682" s="15"/>
      <c r="BT682" s="15"/>
      <c r="BU682" s="15"/>
      <c r="BV682" s="15"/>
      <c r="BW682" s="15"/>
      <c r="BX682" s="15"/>
      <c r="BZ682" s="5"/>
      <c r="CA682" s="5"/>
      <c r="CB682" s="5"/>
      <c r="CC682" s="5"/>
      <c r="CD682" s="5"/>
      <c r="CF682" s="55"/>
      <c r="CG682" s="55"/>
      <c r="CH682" s="55"/>
      <c r="CI682" s="55"/>
      <c r="CJ682" s="55"/>
    </row>
    <row r="683" spans="1:88" x14ac:dyDescent="0.25">
      <c r="A683" s="174" t="str">
        <f t="shared" si="390"/>
        <v>NNNN</v>
      </c>
      <c r="B683" s="174" t="str">
        <f t="shared" si="391"/>
        <v>70FS</v>
      </c>
      <c r="C683" s="29" t="str">
        <f t="shared" si="392"/>
        <v>FS</v>
      </c>
      <c r="D683" s="29" t="str">
        <f t="shared" si="393"/>
        <v>N</v>
      </c>
      <c r="E683" s="29" t="str">
        <f t="shared" si="389"/>
        <v>N</v>
      </c>
      <c r="F683" s="175" t="s">
        <v>9</v>
      </c>
      <c r="G683" s="175" t="s">
        <v>6</v>
      </c>
      <c r="H683" s="175" t="s">
        <v>8</v>
      </c>
      <c r="I683" s="176">
        <v>70</v>
      </c>
      <c r="J683" s="175" t="s">
        <v>5</v>
      </c>
      <c r="K683" s="175" t="s">
        <v>5</v>
      </c>
      <c r="L683" s="176">
        <v>716</v>
      </c>
      <c r="M683" s="176">
        <v>562</v>
      </c>
      <c r="N683" s="176">
        <v>653</v>
      </c>
      <c r="O683" s="176">
        <v>614</v>
      </c>
      <c r="P683" s="176">
        <v>708</v>
      </c>
      <c r="Q683" s="1"/>
      <c r="R683"/>
      <c r="S683"/>
      <c r="T683"/>
      <c r="U683"/>
      <c r="V683"/>
      <c r="W683"/>
      <c r="X683" s="1"/>
      <c r="Y683" s="53"/>
      <c r="Z683" s="52"/>
      <c r="AA683" s="52"/>
      <c r="AB683" s="1"/>
      <c r="AC683" s="7"/>
      <c r="AD683" s="7"/>
      <c r="AE683" s="7"/>
      <c r="AF683" s="7"/>
      <c r="AG683" s="7"/>
      <c r="AI683" s="15"/>
      <c r="AJ683" s="15"/>
      <c r="AK683" s="15"/>
      <c r="AL683" s="15"/>
      <c r="AM683" s="15"/>
      <c r="AN683" s="15"/>
      <c r="AO683" s="15"/>
      <c r="AP683" s="15"/>
      <c r="AQ683" s="15"/>
      <c r="AR683" s="15"/>
      <c r="AS683" s="15"/>
      <c r="AT683" s="15"/>
      <c r="AU683" s="15"/>
      <c r="AV683" s="15"/>
      <c r="AW683" s="15"/>
      <c r="AX683" s="15"/>
      <c r="AY683" s="15"/>
      <c r="AZ683" s="15"/>
      <c r="BA683" s="15"/>
      <c r="BB683" s="15"/>
      <c r="BC683" s="15"/>
      <c r="BD683" s="15"/>
      <c r="BE683" s="15"/>
      <c r="BF683" s="15"/>
      <c r="BG683" s="15"/>
      <c r="BH683" s="15"/>
      <c r="BI683" s="15"/>
      <c r="BJ683" s="15"/>
      <c r="BK683" s="15"/>
      <c r="BL683" s="15"/>
      <c r="BM683" s="15"/>
      <c r="BN683" s="15"/>
      <c r="BO683" s="15"/>
      <c r="BP683" s="15"/>
      <c r="BQ683" s="15"/>
      <c r="BR683" s="15"/>
      <c r="BT683" s="15"/>
      <c r="BU683" s="15"/>
      <c r="BV683" s="15"/>
      <c r="BW683" s="15"/>
      <c r="BX683" s="15"/>
      <c r="BZ683" s="5"/>
      <c r="CA683" s="5"/>
      <c r="CB683" s="5"/>
      <c r="CC683" s="5"/>
      <c r="CD683" s="5"/>
      <c r="CF683" s="55"/>
      <c r="CG683" s="55"/>
      <c r="CH683" s="55"/>
      <c r="CI683" s="55"/>
      <c r="CJ683" s="55"/>
    </row>
    <row r="684" spans="1:88" x14ac:dyDescent="0.25">
      <c r="A684" s="174" t="str">
        <f t="shared" si="390"/>
        <v>NNNN</v>
      </c>
      <c r="B684" s="174" t="str">
        <f t="shared" si="391"/>
        <v>71FS</v>
      </c>
      <c r="C684" s="29" t="str">
        <f t="shared" si="392"/>
        <v>FS</v>
      </c>
      <c r="D684" s="29" t="str">
        <f t="shared" si="393"/>
        <v>N</v>
      </c>
      <c r="E684" s="29" t="str">
        <f t="shared" si="389"/>
        <v>N</v>
      </c>
      <c r="F684" s="175" t="s">
        <v>9</v>
      </c>
      <c r="G684" s="175" t="s">
        <v>6</v>
      </c>
      <c r="H684" s="175" t="s">
        <v>8</v>
      </c>
      <c r="I684" s="176">
        <v>71</v>
      </c>
      <c r="J684" s="175" t="s">
        <v>5</v>
      </c>
      <c r="K684" s="175" t="s">
        <v>5</v>
      </c>
      <c r="L684" s="176">
        <v>579</v>
      </c>
      <c r="M684" s="176">
        <v>445</v>
      </c>
      <c r="N684" s="176">
        <v>538</v>
      </c>
      <c r="O684" s="176">
        <v>499</v>
      </c>
      <c r="P684" s="176">
        <v>573</v>
      </c>
      <c r="Q684" s="1"/>
      <c r="R684"/>
      <c r="S684"/>
      <c r="T684"/>
      <c r="U684"/>
      <c r="V684"/>
      <c r="W684"/>
      <c r="X684" s="1"/>
      <c r="Y684" s="53"/>
      <c r="Z684" s="52"/>
      <c r="AA684" s="52"/>
      <c r="AB684" s="1"/>
      <c r="AC684" s="7"/>
      <c r="AD684" s="7"/>
      <c r="AE684" s="7"/>
      <c r="AF684" s="7"/>
      <c r="AG684" s="7"/>
      <c r="AI684" s="15"/>
      <c r="AJ684" s="15"/>
      <c r="AK684" s="15"/>
      <c r="AL684" s="15"/>
      <c r="AM684" s="15"/>
      <c r="AN684" s="15"/>
      <c r="AO684" s="15"/>
      <c r="AP684" s="15"/>
      <c r="AQ684" s="15"/>
      <c r="AR684" s="15"/>
      <c r="AS684" s="15"/>
      <c r="AT684" s="15"/>
      <c r="AU684" s="15"/>
      <c r="AV684" s="15"/>
      <c r="AW684" s="15"/>
      <c r="AX684" s="15"/>
      <c r="AY684" s="15"/>
      <c r="AZ684" s="15"/>
      <c r="BA684" s="15"/>
      <c r="BB684" s="15"/>
      <c r="BC684" s="15"/>
      <c r="BD684" s="15"/>
      <c r="BE684" s="15"/>
      <c r="BF684" s="15"/>
      <c r="BG684" s="15"/>
      <c r="BH684" s="15"/>
      <c r="BI684" s="15"/>
      <c r="BJ684" s="15"/>
      <c r="BK684" s="15"/>
      <c r="BL684" s="15"/>
      <c r="BM684" s="15"/>
      <c r="BN684" s="15"/>
      <c r="BO684" s="15"/>
      <c r="BP684" s="15"/>
      <c r="BQ684" s="15"/>
      <c r="BR684" s="15"/>
      <c r="BT684" s="15"/>
      <c r="BU684" s="15"/>
      <c r="BV684" s="15"/>
      <c r="BW684" s="15"/>
      <c r="BX684" s="15"/>
      <c r="BZ684" s="5"/>
      <c r="CA684" s="5"/>
      <c r="CB684" s="5"/>
      <c r="CC684" s="5"/>
      <c r="CD684" s="5"/>
      <c r="CF684" s="55"/>
      <c r="CG684" s="55"/>
      <c r="CH684" s="55"/>
      <c r="CI684" s="55"/>
      <c r="CJ684" s="55"/>
    </row>
    <row r="685" spans="1:88" x14ac:dyDescent="0.25">
      <c r="A685" s="174" t="str">
        <f t="shared" si="390"/>
        <v>NNNN</v>
      </c>
      <c r="B685" s="174" t="str">
        <f t="shared" si="391"/>
        <v>72FS</v>
      </c>
      <c r="C685" s="29" t="str">
        <f t="shared" si="392"/>
        <v>FS</v>
      </c>
      <c r="D685" s="29" t="str">
        <f t="shared" si="393"/>
        <v>N</v>
      </c>
      <c r="E685" s="29" t="str">
        <f t="shared" si="389"/>
        <v>N</v>
      </c>
      <c r="F685" s="175" t="s">
        <v>9</v>
      </c>
      <c r="G685" s="175" t="s">
        <v>6</v>
      </c>
      <c r="H685" s="175" t="s">
        <v>8</v>
      </c>
      <c r="I685" s="176">
        <v>72</v>
      </c>
      <c r="J685" s="175" t="s">
        <v>5</v>
      </c>
      <c r="K685" s="175" t="s">
        <v>5</v>
      </c>
      <c r="L685" s="176">
        <v>488</v>
      </c>
      <c r="M685" s="176">
        <v>340</v>
      </c>
      <c r="N685" s="176">
        <v>452</v>
      </c>
      <c r="O685" s="176">
        <v>417</v>
      </c>
      <c r="P685" s="176">
        <v>483</v>
      </c>
      <c r="Q685" s="1"/>
      <c r="R685"/>
      <c r="S685"/>
      <c r="T685"/>
      <c r="U685"/>
      <c r="V685"/>
      <c r="W685"/>
      <c r="X685" s="1"/>
      <c r="Y685" s="53"/>
      <c r="Z685" s="52"/>
      <c r="AA685" s="52"/>
      <c r="AB685" s="1"/>
      <c r="AC685" s="7"/>
      <c r="AD685" s="7"/>
      <c r="AE685" s="7"/>
      <c r="AF685" s="7"/>
      <c r="AG685" s="7"/>
      <c r="AI685" s="15"/>
      <c r="AJ685" s="15"/>
      <c r="AK685" s="15"/>
      <c r="AL685" s="15"/>
      <c r="AM685" s="15"/>
      <c r="AN685" s="15"/>
      <c r="AO685" s="15"/>
      <c r="AP685" s="15"/>
      <c r="AQ685" s="15"/>
      <c r="AR685" s="15"/>
      <c r="AS685" s="15"/>
      <c r="AT685" s="15"/>
      <c r="AU685" s="15"/>
      <c r="AV685" s="15"/>
      <c r="AW685" s="15"/>
      <c r="AX685" s="15"/>
      <c r="AY685" s="15"/>
      <c r="AZ685" s="15"/>
      <c r="BA685" s="15"/>
      <c r="BB685" s="15"/>
      <c r="BC685" s="15"/>
      <c r="BD685" s="15"/>
      <c r="BE685" s="15"/>
      <c r="BF685" s="15"/>
      <c r="BG685" s="15"/>
      <c r="BH685" s="15"/>
      <c r="BI685" s="15"/>
      <c r="BJ685" s="15"/>
      <c r="BK685" s="15"/>
      <c r="BL685" s="15"/>
      <c r="BM685" s="15"/>
      <c r="BN685" s="15"/>
      <c r="BO685" s="15"/>
      <c r="BP685" s="15"/>
      <c r="BQ685" s="15"/>
      <c r="BR685" s="15"/>
      <c r="BT685" s="15"/>
      <c r="BU685" s="15"/>
      <c r="BV685" s="15"/>
      <c r="BW685" s="15"/>
      <c r="BX685" s="15"/>
      <c r="BZ685" s="5"/>
      <c r="CA685" s="5"/>
      <c r="CB685" s="5"/>
      <c r="CC685" s="5"/>
      <c r="CD685" s="5"/>
      <c r="CF685" s="55"/>
      <c r="CG685" s="55"/>
      <c r="CH685" s="55"/>
      <c r="CI685" s="55"/>
      <c r="CJ685" s="55"/>
    </row>
    <row r="686" spans="1:88" x14ac:dyDescent="0.25">
      <c r="A686" s="174" t="str">
        <f t="shared" si="390"/>
        <v>NNNN</v>
      </c>
      <c r="B686" s="174" t="str">
        <f t="shared" si="391"/>
        <v>73FS</v>
      </c>
      <c r="C686" s="29" t="str">
        <f t="shared" si="392"/>
        <v>FS</v>
      </c>
      <c r="D686" s="29" t="str">
        <f t="shared" si="393"/>
        <v>N</v>
      </c>
      <c r="E686" s="29" t="str">
        <f t="shared" si="389"/>
        <v>N</v>
      </c>
      <c r="F686" s="175" t="s">
        <v>9</v>
      </c>
      <c r="G686" s="175" t="s">
        <v>6</v>
      </c>
      <c r="H686" s="175" t="s">
        <v>8</v>
      </c>
      <c r="I686" s="176">
        <v>73</v>
      </c>
      <c r="J686" s="175" t="s">
        <v>5</v>
      </c>
      <c r="K686" s="175" t="s">
        <v>5</v>
      </c>
      <c r="L686" s="176">
        <v>395</v>
      </c>
      <c r="M686" s="176">
        <v>293</v>
      </c>
      <c r="N686" s="176">
        <v>356</v>
      </c>
      <c r="O686" s="176">
        <v>330</v>
      </c>
      <c r="P686" s="176">
        <v>388</v>
      </c>
      <c r="Q686" s="1"/>
      <c r="R686"/>
      <c r="S686"/>
      <c r="T686"/>
      <c r="U686"/>
      <c r="V686"/>
      <c r="W686"/>
      <c r="X686" s="1"/>
      <c r="Y686" s="53"/>
      <c r="Z686" s="52"/>
      <c r="AA686" s="52"/>
      <c r="AB686" s="1"/>
      <c r="AC686" s="7"/>
      <c r="AD686" s="7"/>
      <c r="AE686" s="7"/>
      <c r="AF686" s="7"/>
      <c r="AG686" s="7"/>
      <c r="AI686" s="15"/>
      <c r="AJ686" s="15"/>
      <c r="AK686" s="15"/>
      <c r="AL686" s="15"/>
      <c r="AM686" s="15"/>
      <c r="AN686" s="15"/>
      <c r="AO686" s="15"/>
      <c r="AP686" s="15"/>
      <c r="AQ686" s="15"/>
      <c r="AR686" s="15"/>
      <c r="AS686" s="15"/>
      <c r="AT686" s="15"/>
      <c r="AU686" s="15"/>
      <c r="AV686" s="15"/>
      <c r="AW686" s="15"/>
      <c r="AX686" s="15"/>
      <c r="AY686" s="15"/>
      <c r="AZ686" s="15"/>
      <c r="BA686" s="15"/>
      <c r="BB686" s="15"/>
      <c r="BC686" s="15"/>
      <c r="BD686" s="15"/>
      <c r="BE686" s="15"/>
      <c r="BF686" s="15"/>
      <c r="BG686" s="15"/>
      <c r="BH686" s="15"/>
      <c r="BI686" s="15"/>
      <c r="BJ686" s="15"/>
      <c r="BK686" s="15"/>
      <c r="BL686" s="15"/>
      <c r="BM686" s="15"/>
      <c r="BN686" s="15"/>
      <c r="BO686" s="15"/>
      <c r="BP686" s="15"/>
      <c r="BQ686" s="15"/>
      <c r="BR686" s="15"/>
      <c r="BT686" s="15"/>
      <c r="BU686" s="15"/>
      <c r="BV686" s="15"/>
      <c r="BW686" s="15"/>
      <c r="BX686" s="15"/>
      <c r="BZ686" s="5"/>
      <c r="CA686" s="5"/>
      <c r="CB686" s="5"/>
      <c r="CC686" s="5"/>
      <c r="CD686" s="5"/>
      <c r="CF686" s="55"/>
      <c r="CG686" s="55"/>
      <c r="CH686" s="55"/>
      <c r="CI686" s="55"/>
      <c r="CJ686" s="55"/>
    </row>
    <row r="687" spans="1:88" x14ac:dyDescent="0.25">
      <c r="A687" s="174" t="str">
        <f t="shared" si="390"/>
        <v>NNNN</v>
      </c>
      <c r="B687" s="174" t="str">
        <f t="shared" si="391"/>
        <v>74FS</v>
      </c>
      <c r="C687" s="29" t="str">
        <f t="shared" si="392"/>
        <v>FS</v>
      </c>
      <c r="D687" s="29" t="str">
        <f t="shared" si="393"/>
        <v>N</v>
      </c>
      <c r="E687" s="29" t="str">
        <f t="shared" si="389"/>
        <v>N</v>
      </c>
      <c r="F687" s="175" t="s">
        <v>9</v>
      </c>
      <c r="G687" s="175" t="s">
        <v>6</v>
      </c>
      <c r="H687" s="175" t="s">
        <v>8</v>
      </c>
      <c r="I687" s="176">
        <v>74</v>
      </c>
      <c r="J687" s="175" t="s">
        <v>5</v>
      </c>
      <c r="K687" s="175" t="s">
        <v>5</v>
      </c>
      <c r="L687" s="176">
        <v>281</v>
      </c>
      <c r="M687" s="176">
        <v>209</v>
      </c>
      <c r="N687" s="176">
        <v>246</v>
      </c>
      <c r="O687" s="176">
        <v>236</v>
      </c>
      <c r="P687" s="176">
        <v>277</v>
      </c>
      <c r="Q687" s="1"/>
      <c r="R687"/>
      <c r="S687"/>
      <c r="T687"/>
      <c r="U687"/>
      <c r="V687"/>
      <c r="W687"/>
      <c r="X687" s="1"/>
      <c r="Y687" s="53"/>
      <c r="Z687" s="52"/>
      <c r="AA687" s="52"/>
      <c r="AB687" s="1"/>
      <c r="AC687" s="7"/>
      <c r="AD687" s="7"/>
      <c r="AE687" s="7"/>
      <c r="AF687" s="7"/>
      <c r="AG687" s="7"/>
      <c r="AI687" s="15"/>
      <c r="AJ687" s="15"/>
      <c r="AK687" s="15"/>
      <c r="AL687" s="15"/>
      <c r="AM687" s="15"/>
      <c r="AN687" s="15"/>
      <c r="AO687" s="15"/>
      <c r="AP687" s="15"/>
      <c r="AQ687" s="15"/>
      <c r="AR687" s="15"/>
      <c r="AS687" s="15"/>
      <c r="AT687" s="15"/>
      <c r="AU687" s="15"/>
      <c r="AV687" s="15"/>
      <c r="AW687" s="15"/>
      <c r="AX687" s="15"/>
      <c r="AY687" s="15"/>
      <c r="AZ687" s="15"/>
      <c r="BA687" s="15"/>
      <c r="BB687" s="15"/>
      <c r="BC687" s="15"/>
      <c r="BD687" s="15"/>
      <c r="BE687" s="15"/>
      <c r="BF687" s="15"/>
      <c r="BG687" s="15"/>
      <c r="BH687" s="15"/>
      <c r="BI687" s="15"/>
      <c r="BJ687" s="15"/>
      <c r="BK687" s="15"/>
      <c r="BL687" s="15"/>
      <c r="BM687" s="15"/>
      <c r="BN687" s="15"/>
      <c r="BO687" s="15"/>
      <c r="BP687" s="15"/>
      <c r="BQ687" s="15"/>
      <c r="BR687" s="15"/>
      <c r="BT687" s="15"/>
      <c r="BU687" s="15"/>
      <c r="BV687" s="15"/>
      <c r="BW687" s="15"/>
      <c r="BX687" s="15"/>
      <c r="BZ687" s="5"/>
      <c r="CA687" s="5"/>
      <c r="CB687" s="5"/>
      <c r="CC687" s="5"/>
      <c r="CD687" s="5"/>
      <c r="CF687" s="55"/>
      <c r="CG687" s="55"/>
      <c r="CH687" s="55"/>
      <c r="CI687" s="55"/>
      <c r="CJ687" s="55"/>
    </row>
    <row r="688" spans="1:88" x14ac:dyDescent="0.25">
      <c r="A688" s="174" t="str">
        <f t="shared" si="390"/>
        <v>NNNN</v>
      </c>
      <c r="B688" s="174" t="str">
        <f t="shared" si="391"/>
        <v>75FS</v>
      </c>
      <c r="C688" s="29" t="str">
        <f t="shared" si="392"/>
        <v>FS</v>
      </c>
      <c r="D688" s="29" t="str">
        <f t="shared" si="393"/>
        <v>N</v>
      </c>
      <c r="E688" s="29" t="str">
        <f t="shared" si="389"/>
        <v>N</v>
      </c>
      <c r="F688" s="175" t="s">
        <v>9</v>
      </c>
      <c r="G688" s="175" t="s">
        <v>6</v>
      </c>
      <c r="H688" s="175" t="s">
        <v>8</v>
      </c>
      <c r="I688" s="176">
        <v>75</v>
      </c>
      <c r="J688" s="175" t="s">
        <v>5</v>
      </c>
      <c r="K688" s="175" t="s">
        <v>5</v>
      </c>
      <c r="L688" s="176">
        <v>214</v>
      </c>
      <c r="M688" s="176">
        <v>169</v>
      </c>
      <c r="N688" s="176">
        <v>189</v>
      </c>
      <c r="O688" s="176">
        <v>179</v>
      </c>
      <c r="P688" s="176">
        <v>210</v>
      </c>
      <c r="Q688" s="1"/>
      <c r="R688"/>
      <c r="S688"/>
      <c r="T688"/>
      <c r="U688"/>
      <c r="V688"/>
      <c r="W688"/>
      <c r="X688" s="1"/>
      <c r="Y688" s="53"/>
      <c r="Z688" s="52"/>
      <c r="AA688" s="52"/>
      <c r="AB688" s="1"/>
      <c r="AC688" s="7"/>
      <c r="AD688" s="7"/>
      <c r="AE688" s="7"/>
      <c r="AF688" s="7"/>
      <c r="AG688" s="7"/>
      <c r="AI688" s="15"/>
      <c r="AJ688" s="15"/>
      <c r="AK688" s="15"/>
      <c r="AL688" s="15"/>
      <c r="AM688" s="15"/>
      <c r="AN688" s="15"/>
      <c r="AO688" s="15"/>
      <c r="AP688" s="15"/>
      <c r="AQ688" s="15"/>
      <c r="AR688" s="15"/>
      <c r="AS688" s="15"/>
      <c r="AT688" s="15"/>
      <c r="AU688" s="15"/>
      <c r="AV688" s="15"/>
      <c r="AW688" s="15"/>
      <c r="AX688" s="15"/>
      <c r="AY688" s="15"/>
      <c r="AZ688" s="15"/>
      <c r="BA688" s="15"/>
      <c r="BB688" s="15"/>
      <c r="BC688" s="15"/>
      <c r="BD688" s="15"/>
      <c r="BE688" s="15"/>
      <c r="BF688" s="15"/>
      <c r="BG688" s="15"/>
      <c r="BH688" s="15"/>
      <c r="BI688" s="15"/>
      <c r="BJ688" s="15"/>
      <c r="BK688" s="15"/>
      <c r="BL688" s="15"/>
      <c r="BM688" s="15"/>
      <c r="BN688" s="15"/>
      <c r="BO688" s="15"/>
      <c r="BP688" s="15"/>
      <c r="BQ688" s="15"/>
      <c r="BR688" s="15"/>
      <c r="BT688" s="15"/>
      <c r="BU688" s="15"/>
      <c r="BV688" s="15"/>
      <c r="BW688" s="15"/>
      <c r="BX688" s="15"/>
      <c r="BZ688" s="5"/>
      <c r="CA688" s="5"/>
      <c r="CB688" s="5"/>
      <c r="CC688" s="5"/>
      <c r="CD688" s="5"/>
      <c r="CF688" s="55"/>
      <c r="CG688" s="55"/>
      <c r="CH688" s="55"/>
      <c r="CI688" s="55"/>
      <c r="CJ688" s="55"/>
    </row>
    <row r="689" spans="1:88" x14ac:dyDescent="0.25">
      <c r="A689" s="174" t="str">
        <f t="shared" si="390"/>
        <v>NNNN</v>
      </c>
      <c r="B689" s="174" t="str">
        <f t="shared" si="391"/>
        <v>76FS</v>
      </c>
      <c r="C689" s="29" t="str">
        <f t="shared" si="392"/>
        <v>FS</v>
      </c>
      <c r="D689" s="29" t="str">
        <f t="shared" si="393"/>
        <v>N</v>
      </c>
      <c r="E689" s="29" t="str">
        <f t="shared" si="389"/>
        <v>N</v>
      </c>
      <c r="F689" s="175" t="s">
        <v>9</v>
      </c>
      <c r="G689" s="175" t="s">
        <v>6</v>
      </c>
      <c r="H689" s="175" t="s">
        <v>8</v>
      </c>
      <c r="I689" s="176">
        <v>76</v>
      </c>
      <c r="J689" s="175" t="s">
        <v>5</v>
      </c>
      <c r="K689" s="175" t="s">
        <v>5</v>
      </c>
      <c r="L689" s="176">
        <v>168</v>
      </c>
      <c r="M689" s="176">
        <v>134</v>
      </c>
      <c r="N689" s="176">
        <v>153</v>
      </c>
      <c r="O689" s="176">
        <v>135</v>
      </c>
      <c r="P689" s="176">
        <v>167</v>
      </c>
      <c r="Q689" s="1"/>
      <c r="R689"/>
      <c r="S689"/>
      <c r="T689"/>
      <c r="U689"/>
      <c r="V689"/>
      <c r="W689"/>
      <c r="X689" s="1"/>
      <c r="Y689" s="53"/>
      <c r="Z689" s="52"/>
      <c r="AA689" s="52"/>
      <c r="AB689" s="1"/>
      <c r="AC689" s="7"/>
      <c r="AD689" s="7"/>
      <c r="AE689" s="7"/>
      <c r="AF689" s="7"/>
      <c r="AG689" s="7"/>
      <c r="AI689" s="15"/>
      <c r="AJ689" s="15"/>
      <c r="AK689" s="15"/>
      <c r="AL689" s="15"/>
      <c r="AM689" s="15"/>
      <c r="AN689" s="15"/>
      <c r="AO689" s="15"/>
      <c r="AP689" s="15"/>
      <c r="AQ689" s="15"/>
      <c r="AR689" s="15"/>
      <c r="AS689" s="15"/>
      <c r="AT689" s="15"/>
      <c r="AU689" s="15"/>
      <c r="AV689" s="15"/>
      <c r="AW689" s="15"/>
      <c r="AX689" s="15"/>
      <c r="AY689" s="15"/>
      <c r="AZ689" s="15"/>
      <c r="BA689" s="15"/>
      <c r="BB689" s="15"/>
      <c r="BC689" s="15"/>
      <c r="BD689" s="15"/>
      <c r="BE689" s="15"/>
      <c r="BF689" s="15"/>
      <c r="BG689" s="15"/>
      <c r="BH689" s="15"/>
      <c r="BI689" s="15"/>
      <c r="BJ689" s="15"/>
      <c r="BK689" s="15"/>
      <c r="BL689" s="15"/>
      <c r="BM689" s="15"/>
      <c r="BN689" s="15"/>
      <c r="BO689" s="15"/>
      <c r="BP689" s="15"/>
      <c r="BQ689" s="15"/>
      <c r="BR689" s="15"/>
      <c r="BT689" s="15"/>
      <c r="BU689" s="15"/>
      <c r="BV689" s="15"/>
      <c r="BW689" s="15"/>
      <c r="BX689" s="15"/>
      <c r="BZ689" s="5"/>
      <c r="CA689" s="5"/>
      <c r="CB689" s="5"/>
      <c r="CC689" s="5"/>
      <c r="CD689" s="5"/>
      <c r="CF689" s="55"/>
      <c r="CG689" s="55"/>
      <c r="CH689" s="55"/>
      <c r="CI689" s="55"/>
      <c r="CJ689" s="55"/>
    </row>
    <row r="690" spans="1:88" x14ac:dyDescent="0.25">
      <c r="A690" s="174" t="str">
        <f t="shared" si="390"/>
        <v>NNNN</v>
      </c>
      <c r="B690" s="174" t="str">
        <f t="shared" si="391"/>
        <v>77FS</v>
      </c>
      <c r="C690" s="29" t="str">
        <f t="shared" si="392"/>
        <v>FS</v>
      </c>
      <c r="D690" s="29" t="str">
        <f t="shared" si="393"/>
        <v>N</v>
      </c>
      <c r="E690" s="29" t="str">
        <f t="shared" si="389"/>
        <v>N</v>
      </c>
      <c r="F690" s="175" t="s">
        <v>9</v>
      </c>
      <c r="G690" s="175" t="s">
        <v>6</v>
      </c>
      <c r="H690" s="175" t="s">
        <v>8</v>
      </c>
      <c r="I690" s="176">
        <v>77</v>
      </c>
      <c r="J690" s="175" t="s">
        <v>5</v>
      </c>
      <c r="K690" s="175" t="s">
        <v>5</v>
      </c>
      <c r="L690" s="176">
        <v>98</v>
      </c>
      <c r="M690" s="176">
        <v>70</v>
      </c>
      <c r="N690" s="176">
        <v>89</v>
      </c>
      <c r="O690" s="176">
        <v>84</v>
      </c>
      <c r="P690" s="176">
        <v>96</v>
      </c>
      <c r="Q690" s="1"/>
      <c r="R690"/>
      <c r="S690"/>
      <c r="T690"/>
      <c r="U690"/>
      <c r="V690"/>
      <c r="W690"/>
      <c r="X690" s="1"/>
      <c r="Y690" s="53"/>
      <c r="Z690" s="52"/>
      <c r="AA690" s="52"/>
      <c r="AB690" s="1"/>
      <c r="AC690" s="7"/>
      <c r="AD690" s="7"/>
      <c r="AE690" s="7"/>
      <c r="AF690" s="7"/>
      <c r="AG690" s="7"/>
      <c r="AI690" s="15"/>
      <c r="AJ690" s="15"/>
      <c r="AK690" s="15"/>
      <c r="AL690" s="15"/>
      <c r="AM690" s="15"/>
      <c r="AN690" s="15"/>
      <c r="AO690" s="15"/>
      <c r="AP690" s="15"/>
      <c r="AQ690" s="15"/>
      <c r="AR690" s="15"/>
      <c r="AS690" s="15"/>
      <c r="AT690" s="15"/>
      <c r="AU690" s="15"/>
      <c r="AV690" s="15"/>
      <c r="AW690" s="15"/>
      <c r="AX690" s="15"/>
      <c r="AY690" s="15"/>
      <c r="AZ690" s="15"/>
      <c r="BA690" s="15"/>
      <c r="BB690" s="15"/>
      <c r="BC690" s="15"/>
      <c r="BD690" s="15"/>
      <c r="BE690" s="15"/>
      <c r="BF690" s="15"/>
      <c r="BG690" s="15"/>
      <c r="BH690" s="15"/>
      <c r="BI690" s="15"/>
      <c r="BJ690" s="15"/>
      <c r="BK690" s="15"/>
      <c r="BL690" s="15"/>
      <c r="BM690" s="15"/>
      <c r="BN690" s="15"/>
      <c r="BO690" s="15"/>
      <c r="BP690" s="15"/>
      <c r="BQ690" s="15"/>
      <c r="BR690" s="15"/>
      <c r="BT690" s="15"/>
      <c r="BU690" s="15"/>
      <c r="BV690" s="15"/>
      <c r="BW690" s="15"/>
      <c r="BX690" s="15"/>
      <c r="BZ690" s="5"/>
      <c r="CA690" s="5"/>
      <c r="CB690" s="5"/>
      <c r="CC690" s="5"/>
      <c r="CD690" s="5"/>
      <c r="CF690" s="55"/>
      <c r="CG690" s="55"/>
      <c r="CH690" s="55"/>
      <c r="CI690" s="55"/>
      <c r="CJ690" s="55"/>
    </row>
    <row r="691" spans="1:88" x14ac:dyDescent="0.25">
      <c r="A691" s="174" t="str">
        <f t="shared" si="390"/>
        <v>NNNN</v>
      </c>
      <c r="B691" s="174" t="str">
        <f t="shared" si="391"/>
        <v>78FS</v>
      </c>
      <c r="C691" s="29" t="str">
        <f t="shared" si="392"/>
        <v>FS</v>
      </c>
      <c r="D691" s="29" t="str">
        <f t="shared" si="393"/>
        <v>N</v>
      </c>
      <c r="E691" s="29" t="str">
        <f t="shared" si="389"/>
        <v>N</v>
      </c>
      <c r="F691" s="175" t="s">
        <v>9</v>
      </c>
      <c r="G691" s="175" t="s">
        <v>6</v>
      </c>
      <c r="H691" s="175" t="s">
        <v>8</v>
      </c>
      <c r="I691" s="176">
        <v>78</v>
      </c>
      <c r="J691" s="175" t="s">
        <v>5</v>
      </c>
      <c r="K691" s="175" t="s">
        <v>5</v>
      </c>
      <c r="L691" s="176">
        <v>74</v>
      </c>
      <c r="M691" s="176">
        <v>58</v>
      </c>
      <c r="N691" s="176">
        <v>68</v>
      </c>
      <c r="O691" s="176">
        <v>61</v>
      </c>
      <c r="P691" s="176">
        <v>73</v>
      </c>
      <c r="Q691" s="1"/>
      <c r="R691"/>
      <c r="S691"/>
      <c r="T691"/>
      <c r="U691"/>
      <c r="V691"/>
      <c r="W691"/>
      <c r="X691" s="1"/>
      <c r="Y691" s="53"/>
      <c r="Z691" s="52"/>
      <c r="AA691" s="52"/>
      <c r="AB691" s="1"/>
      <c r="AC691" s="7"/>
      <c r="AD691" s="7"/>
      <c r="AE691" s="7"/>
      <c r="AF691" s="7"/>
      <c r="AG691" s="7"/>
      <c r="AI691" s="15"/>
      <c r="AJ691" s="15"/>
      <c r="AK691" s="15"/>
      <c r="AL691" s="15"/>
      <c r="AM691" s="15"/>
      <c r="AN691" s="15"/>
      <c r="AO691" s="15"/>
      <c r="AP691" s="15"/>
      <c r="AQ691" s="15"/>
      <c r="AR691" s="15"/>
      <c r="AS691" s="15"/>
      <c r="AT691" s="15"/>
      <c r="AU691" s="15"/>
      <c r="AV691" s="15"/>
      <c r="AW691" s="15"/>
      <c r="AX691" s="15"/>
      <c r="AY691" s="15"/>
      <c r="AZ691" s="15"/>
      <c r="BA691" s="15"/>
      <c r="BB691" s="15"/>
      <c r="BC691" s="15"/>
      <c r="BD691" s="15"/>
      <c r="BE691" s="15"/>
      <c r="BF691" s="15"/>
      <c r="BG691" s="15"/>
      <c r="BH691" s="15"/>
      <c r="BI691" s="15"/>
      <c r="BJ691" s="15"/>
      <c r="BK691" s="15"/>
      <c r="BL691" s="15"/>
      <c r="BM691" s="15"/>
      <c r="BN691" s="15"/>
      <c r="BO691" s="15"/>
      <c r="BP691" s="15"/>
      <c r="BQ691" s="15"/>
      <c r="BR691" s="15"/>
      <c r="BT691" s="15"/>
      <c r="BU691" s="15"/>
      <c r="BV691" s="15"/>
      <c r="BW691" s="15"/>
      <c r="BX691" s="15"/>
      <c r="BZ691" s="5"/>
      <c r="CA691" s="5"/>
      <c r="CB691" s="5"/>
      <c r="CC691" s="5"/>
      <c r="CD691" s="5"/>
      <c r="CF691" s="55"/>
      <c r="CG691" s="55"/>
      <c r="CH691" s="55"/>
      <c r="CI691" s="55"/>
      <c r="CJ691" s="55"/>
    </row>
    <row r="692" spans="1:88" x14ac:dyDescent="0.25">
      <c r="A692" s="174" t="str">
        <f t="shared" si="390"/>
        <v>NNNN</v>
      </c>
      <c r="B692" s="174" t="str">
        <f t="shared" si="391"/>
        <v>79FS</v>
      </c>
      <c r="C692" s="29" t="str">
        <f t="shared" si="392"/>
        <v>FS</v>
      </c>
      <c r="D692" s="29" t="str">
        <f t="shared" si="393"/>
        <v>N</v>
      </c>
      <c r="E692" s="29" t="str">
        <f t="shared" si="389"/>
        <v>N</v>
      </c>
      <c r="F692" s="175" t="s">
        <v>9</v>
      </c>
      <c r="G692" s="175" t="s">
        <v>6</v>
      </c>
      <c r="H692" s="175" t="s">
        <v>8</v>
      </c>
      <c r="I692" s="176">
        <v>79</v>
      </c>
      <c r="J692" s="175" t="s">
        <v>5</v>
      </c>
      <c r="K692" s="175" t="s">
        <v>5</v>
      </c>
      <c r="L692" s="176">
        <v>39</v>
      </c>
      <c r="M692" s="176">
        <v>33</v>
      </c>
      <c r="N692" s="176">
        <v>37</v>
      </c>
      <c r="O692" s="176">
        <v>31</v>
      </c>
      <c r="P692" s="176">
        <v>39</v>
      </c>
      <c r="Q692" s="1"/>
      <c r="R692"/>
      <c r="S692"/>
      <c r="T692"/>
      <c r="U692"/>
      <c r="V692"/>
      <c r="W692"/>
      <c r="X692" s="1"/>
      <c r="Y692" s="53"/>
      <c r="Z692" s="52"/>
      <c r="AA692" s="52"/>
      <c r="AB692" s="1"/>
      <c r="AC692" s="7"/>
      <c r="AD692" s="7"/>
      <c r="AE692" s="7"/>
      <c r="AF692" s="7"/>
      <c r="AG692" s="7"/>
      <c r="AI692" s="15"/>
      <c r="AJ692" s="15"/>
      <c r="AK692" s="15"/>
      <c r="AL692" s="15"/>
      <c r="AM692" s="15"/>
      <c r="AN692" s="15"/>
      <c r="AO692" s="15"/>
      <c r="AP692" s="15"/>
      <c r="AQ692" s="15"/>
      <c r="AR692" s="15"/>
      <c r="AS692" s="15"/>
      <c r="AT692" s="15"/>
      <c r="AU692" s="15"/>
      <c r="AV692" s="15"/>
      <c r="AW692" s="15"/>
      <c r="AX692" s="15"/>
      <c r="AY692" s="15"/>
      <c r="AZ692" s="15"/>
      <c r="BA692" s="15"/>
      <c r="BB692" s="15"/>
      <c r="BC692" s="15"/>
      <c r="BD692" s="15"/>
      <c r="BE692" s="15"/>
      <c r="BF692" s="15"/>
      <c r="BG692" s="15"/>
      <c r="BH692" s="15"/>
      <c r="BI692" s="15"/>
      <c r="BJ692" s="15"/>
      <c r="BK692" s="15"/>
      <c r="BL692" s="15"/>
      <c r="BM692" s="15"/>
      <c r="BN692" s="15"/>
      <c r="BO692" s="15"/>
      <c r="BP692" s="15"/>
      <c r="BQ692" s="15"/>
      <c r="BR692" s="15"/>
      <c r="BT692" s="15"/>
      <c r="BU692" s="15"/>
      <c r="BV692" s="15"/>
      <c r="BW692" s="15"/>
      <c r="BX692" s="15"/>
      <c r="BZ692" s="5"/>
      <c r="CA692" s="5"/>
      <c r="CB692" s="5"/>
      <c r="CC692" s="5"/>
      <c r="CD692" s="5"/>
      <c r="CF692" s="55"/>
      <c r="CG692" s="55"/>
      <c r="CH692" s="55"/>
      <c r="CI692" s="55"/>
      <c r="CJ692" s="55"/>
    </row>
    <row r="693" spans="1:88" x14ac:dyDescent="0.25">
      <c r="A693" s="174" t="str">
        <f t="shared" si="390"/>
        <v>NNNN</v>
      </c>
      <c r="B693" s="174" t="str">
        <f t="shared" si="391"/>
        <v>80FS</v>
      </c>
      <c r="C693" s="29" t="str">
        <f t="shared" si="392"/>
        <v>FS</v>
      </c>
      <c r="D693" s="29" t="str">
        <f t="shared" si="393"/>
        <v>N</v>
      </c>
      <c r="E693" s="29" t="str">
        <f t="shared" si="389"/>
        <v>N</v>
      </c>
      <c r="F693" s="175" t="s">
        <v>9</v>
      </c>
      <c r="G693" s="175" t="s">
        <v>6</v>
      </c>
      <c r="H693" s="175" t="s">
        <v>8</v>
      </c>
      <c r="I693" s="176">
        <v>80</v>
      </c>
      <c r="J693" s="175" t="s">
        <v>5</v>
      </c>
      <c r="K693" s="175" t="s">
        <v>5</v>
      </c>
      <c r="L693" s="176">
        <v>37</v>
      </c>
      <c r="M693" s="176">
        <v>26</v>
      </c>
      <c r="N693" s="176">
        <v>35</v>
      </c>
      <c r="O693" s="176">
        <v>32</v>
      </c>
      <c r="P693" s="176">
        <v>37</v>
      </c>
      <c r="Q693" s="1"/>
      <c r="R693"/>
      <c r="S693"/>
      <c r="T693"/>
      <c r="U693"/>
      <c r="V693"/>
      <c r="W693"/>
      <c r="X693" s="1"/>
      <c r="Y693" s="53"/>
      <c r="Z693" s="52"/>
      <c r="AA693" s="52"/>
      <c r="AB693" s="1"/>
      <c r="AC693" s="7"/>
      <c r="AD693" s="7"/>
      <c r="AE693" s="7"/>
      <c r="AF693" s="7"/>
      <c r="AG693" s="7"/>
      <c r="AI693" s="15"/>
      <c r="AJ693" s="15"/>
      <c r="AK693" s="15"/>
      <c r="AL693" s="15"/>
      <c r="AM693" s="15"/>
      <c r="AN693" s="15"/>
      <c r="AO693" s="15"/>
      <c r="AP693" s="15"/>
      <c r="AQ693" s="15"/>
      <c r="AR693" s="15"/>
      <c r="AS693" s="15"/>
      <c r="AT693" s="15"/>
      <c r="AU693" s="15"/>
      <c r="AV693" s="15"/>
      <c r="AW693" s="15"/>
      <c r="AX693" s="15"/>
      <c r="AY693" s="15"/>
      <c r="AZ693" s="15"/>
      <c r="BA693" s="15"/>
      <c r="BB693" s="15"/>
      <c r="BC693" s="15"/>
      <c r="BD693" s="15"/>
      <c r="BE693" s="15"/>
      <c r="BF693" s="15"/>
      <c r="BG693" s="15"/>
      <c r="BH693" s="15"/>
      <c r="BI693" s="15"/>
      <c r="BJ693" s="15"/>
      <c r="BK693" s="15"/>
      <c r="BL693" s="15"/>
      <c r="BM693" s="15"/>
      <c r="BN693" s="15"/>
      <c r="BO693" s="15"/>
      <c r="BP693" s="15"/>
      <c r="BQ693" s="15"/>
      <c r="BR693" s="15"/>
      <c r="BT693" s="15"/>
      <c r="BU693" s="15"/>
      <c r="BV693" s="15"/>
      <c r="BW693" s="15"/>
      <c r="BX693" s="15"/>
      <c r="BZ693" s="5"/>
      <c r="CA693" s="5"/>
      <c r="CB693" s="5"/>
      <c r="CC693" s="5"/>
      <c r="CD693" s="5"/>
      <c r="CF693" s="55"/>
      <c r="CG693" s="55"/>
      <c r="CH693" s="55"/>
      <c r="CI693" s="55"/>
      <c r="CJ693" s="55"/>
    </row>
    <row r="694" spans="1:88" x14ac:dyDescent="0.25">
      <c r="A694" s="174" t="str">
        <f t="shared" si="390"/>
        <v>NNNN</v>
      </c>
      <c r="B694" s="174" t="str">
        <f t="shared" si="391"/>
        <v>81FS</v>
      </c>
      <c r="C694" s="29" t="str">
        <f t="shared" si="392"/>
        <v>FS</v>
      </c>
      <c r="D694" s="29" t="str">
        <f t="shared" si="393"/>
        <v>N</v>
      </c>
      <c r="E694" s="29" t="str">
        <f t="shared" si="389"/>
        <v>N</v>
      </c>
      <c r="F694" s="175" t="s">
        <v>9</v>
      </c>
      <c r="G694" s="175" t="s">
        <v>6</v>
      </c>
      <c r="H694" s="175" t="s">
        <v>8</v>
      </c>
      <c r="I694" s="176">
        <v>81</v>
      </c>
      <c r="J694" s="175" t="s">
        <v>5</v>
      </c>
      <c r="K694" s="175" t="s">
        <v>5</v>
      </c>
      <c r="L694" s="176">
        <v>17</v>
      </c>
      <c r="M694" s="176">
        <v>11</v>
      </c>
      <c r="N694" s="176">
        <v>17</v>
      </c>
      <c r="O694" s="176">
        <v>15</v>
      </c>
      <c r="P694" s="176">
        <v>17</v>
      </c>
      <c r="Q694" s="1"/>
      <c r="R694"/>
      <c r="S694"/>
      <c r="T694"/>
      <c r="U694"/>
      <c r="V694"/>
      <c r="W694"/>
      <c r="X694" s="1"/>
      <c r="Y694" s="53"/>
      <c r="Z694" s="52"/>
      <c r="AA694" s="52"/>
      <c r="AB694" s="1"/>
      <c r="AC694" s="7"/>
      <c r="AD694" s="7"/>
      <c r="AE694" s="7"/>
      <c r="AF694" s="7"/>
      <c r="AG694" s="7"/>
      <c r="AI694" s="15"/>
      <c r="AJ694" s="15"/>
      <c r="AK694" s="15"/>
      <c r="AL694" s="15"/>
      <c r="AM694" s="15"/>
      <c r="AN694" s="15"/>
      <c r="AO694" s="15"/>
      <c r="AP694" s="15"/>
      <c r="AQ694" s="15"/>
      <c r="AR694" s="15"/>
      <c r="AS694" s="15"/>
      <c r="AT694" s="15"/>
      <c r="AU694" s="15"/>
      <c r="AV694" s="15"/>
      <c r="AW694" s="15"/>
      <c r="AX694" s="15"/>
      <c r="AY694" s="15"/>
      <c r="AZ694" s="15"/>
      <c r="BA694" s="15"/>
      <c r="BB694" s="15"/>
      <c r="BC694" s="15"/>
      <c r="BD694" s="15"/>
      <c r="BE694" s="15"/>
      <c r="BF694" s="15"/>
      <c r="BG694" s="15"/>
      <c r="BH694" s="15"/>
      <c r="BI694" s="15"/>
      <c r="BJ694" s="15"/>
      <c r="BK694" s="15"/>
      <c r="BL694" s="15"/>
      <c r="BM694" s="15"/>
      <c r="BN694" s="15"/>
      <c r="BO694" s="15"/>
      <c r="BP694" s="15"/>
      <c r="BQ694" s="15"/>
      <c r="BR694" s="15"/>
      <c r="BT694" s="15"/>
      <c r="BU694" s="15"/>
      <c r="BV694" s="15"/>
      <c r="BW694" s="15"/>
      <c r="BX694" s="15"/>
      <c r="BZ694" s="5"/>
      <c r="CA694" s="5"/>
      <c r="CB694" s="5"/>
      <c r="CC694" s="5"/>
      <c r="CD694" s="5"/>
      <c r="CF694" s="55"/>
      <c r="CG694" s="55"/>
      <c r="CH694" s="55"/>
      <c r="CI694" s="55"/>
      <c r="CJ694" s="55"/>
    </row>
    <row r="695" spans="1:88" x14ac:dyDescent="0.25">
      <c r="A695" s="174" t="str">
        <f t="shared" si="390"/>
        <v>NNNN</v>
      </c>
      <c r="B695" s="174" t="str">
        <f t="shared" si="391"/>
        <v>82FS</v>
      </c>
      <c r="C695" s="29" t="str">
        <f t="shared" si="392"/>
        <v>FS</v>
      </c>
      <c r="D695" s="29" t="str">
        <f t="shared" si="393"/>
        <v>N</v>
      </c>
      <c r="E695" s="29" t="str">
        <f t="shared" si="389"/>
        <v>N</v>
      </c>
      <c r="F695" s="175" t="s">
        <v>9</v>
      </c>
      <c r="G695" s="175" t="s">
        <v>6</v>
      </c>
      <c r="H695" s="175" t="s">
        <v>8</v>
      </c>
      <c r="I695" s="176">
        <v>82</v>
      </c>
      <c r="J695" s="175" t="s">
        <v>5</v>
      </c>
      <c r="K695" s="175" t="s">
        <v>5</v>
      </c>
      <c r="L695" s="176">
        <v>12</v>
      </c>
      <c r="M695" s="176">
        <v>9</v>
      </c>
      <c r="N695" s="176">
        <v>12</v>
      </c>
      <c r="O695" s="176">
        <v>10</v>
      </c>
      <c r="P695" s="176">
        <v>12</v>
      </c>
      <c r="Q695" s="1"/>
      <c r="R695"/>
      <c r="S695"/>
      <c r="T695"/>
      <c r="U695"/>
      <c r="V695"/>
      <c r="W695"/>
      <c r="X695" s="1"/>
      <c r="Y695" s="53"/>
      <c r="Z695" s="52"/>
      <c r="AA695" s="52"/>
      <c r="AB695" s="1"/>
      <c r="AC695" s="7"/>
      <c r="AD695" s="7"/>
      <c r="AE695" s="7"/>
      <c r="AF695" s="7"/>
      <c r="AG695" s="7"/>
      <c r="AI695" s="15"/>
      <c r="AJ695" s="15"/>
      <c r="AK695" s="15"/>
      <c r="AL695" s="15"/>
      <c r="AM695" s="15"/>
      <c r="AN695" s="15"/>
      <c r="AO695" s="15"/>
      <c r="AP695" s="15"/>
      <c r="AQ695" s="15"/>
      <c r="AR695" s="15"/>
      <c r="AS695" s="15"/>
      <c r="AT695" s="15"/>
      <c r="AU695" s="15"/>
      <c r="AV695" s="15"/>
      <c r="AW695" s="15"/>
      <c r="AX695" s="15"/>
      <c r="AY695" s="15"/>
      <c r="AZ695" s="15"/>
      <c r="BA695" s="15"/>
      <c r="BB695" s="15"/>
      <c r="BC695" s="15"/>
      <c r="BD695" s="15"/>
      <c r="BE695" s="15"/>
      <c r="BF695" s="15"/>
      <c r="BG695" s="15"/>
      <c r="BH695" s="15"/>
      <c r="BI695" s="15"/>
      <c r="BJ695" s="15"/>
      <c r="BK695" s="15"/>
      <c r="BL695" s="15"/>
      <c r="BM695" s="15"/>
      <c r="BN695" s="15"/>
      <c r="BO695" s="15"/>
      <c r="BP695" s="15"/>
      <c r="BQ695" s="15"/>
      <c r="BR695" s="15"/>
      <c r="BT695" s="15"/>
      <c r="BU695" s="15"/>
      <c r="BV695" s="15"/>
      <c r="BW695" s="15"/>
      <c r="BX695" s="15"/>
      <c r="BZ695" s="5"/>
      <c r="CA695" s="5"/>
      <c r="CB695" s="5"/>
      <c r="CC695" s="5"/>
      <c r="CD695" s="5"/>
      <c r="CF695" s="55"/>
      <c r="CG695" s="55"/>
      <c r="CH695" s="55"/>
      <c r="CI695" s="55"/>
      <c r="CJ695" s="55"/>
    </row>
    <row r="696" spans="1:88" x14ac:dyDescent="0.25">
      <c r="A696" s="174" t="str">
        <f t="shared" si="390"/>
        <v>NNNN</v>
      </c>
      <c r="B696" s="174" t="str">
        <f t="shared" si="391"/>
        <v>83FS</v>
      </c>
      <c r="C696" s="29" t="str">
        <f t="shared" si="392"/>
        <v>FS</v>
      </c>
      <c r="D696" s="29" t="str">
        <f t="shared" si="393"/>
        <v>N</v>
      </c>
      <c r="E696" s="29" t="str">
        <f t="shared" si="389"/>
        <v>N</v>
      </c>
      <c r="F696" s="175" t="s">
        <v>9</v>
      </c>
      <c r="G696" s="175" t="s">
        <v>6</v>
      </c>
      <c r="H696" s="175" t="s">
        <v>8</v>
      </c>
      <c r="I696" s="176">
        <v>83</v>
      </c>
      <c r="J696" s="175" t="s">
        <v>5</v>
      </c>
      <c r="K696" s="175" t="s">
        <v>5</v>
      </c>
      <c r="L696" s="176">
        <v>21</v>
      </c>
      <c r="M696" s="176">
        <v>13</v>
      </c>
      <c r="N696" s="176">
        <v>22</v>
      </c>
      <c r="O696" s="176">
        <v>19</v>
      </c>
      <c r="P696" s="176">
        <v>20</v>
      </c>
      <c r="Q696" s="1"/>
      <c r="R696"/>
      <c r="S696"/>
      <c r="T696"/>
      <c r="U696"/>
      <c r="V696"/>
      <c r="W696"/>
      <c r="X696" s="1"/>
      <c r="Y696" s="53"/>
      <c r="Z696" s="52"/>
      <c r="AA696" s="52"/>
      <c r="AB696" s="1"/>
      <c r="AC696" s="7"/>
      <c r="AD696" s="7"/>
      <c r="AE696" s="7"/>
      <c r="AF696" s="7"/>
      <c r="AG696" s="7"/>
      <c r="AI696" s="15"/>
      <c r="AJ696" s="15"/>
      <c r="AK696" s="15"/>
      <c r="AL696" s="15"/>
      <c r="AM696" s="15"/>
      <c r="AN696" s="15"/>
      <c r="AO696" s="15"/>
      <c r="AP696" s="15"/>
      <c r="AQ696" s="15"/>
      <c r="AR696" s="15"/>
      <c r="AS696" s="15"/>
      <c r="AT696" s="15"/>
      <c r="AU696" s="15"/>
      <c r="AV696" s="15"/>
      <c r="AW696" s="15"/>
      <c r="AX696" s="15"/>
      <c r="AY696" s="15"/>
      <c r="AZ696" s="15"/>
      <c r="BA696" s="15"/>
      <c r="BB696" s="15"/>
      <c r="BC696" s="15"/>
      <c r="BD696" s="15"/>
      <c r="BE696" s="15"/>
      <c r="BF696" s="15"/>
      <c r="BG696" s="15"/>
      <c r="BH696" s="15"/>
      <c r="BI696" s="15"/>
      <c r="BJ696" s="15"/>
      <c r="BK696" s="15"/>
      <c r="BL696" s="15"/>
      <c r="BM696" s="15"/>
      <c r="BN696" s="15"/>
      <c r="BO696" s="15"/>
      <c r="BP696" s="15"/>
      <c r="BQ696" s="15"/>
      <c r="BR696" s="15"/>
      <c r="BT696" s="15"/>
      <c r="BU696" s="15"/>
      <c r="BV696" s="15"/>
      <c r="BW696" s="15"/>
      <c r="BX696" s="15"/>
      <c r="BZ696" s="5"/>
      <c r="CA696" s="5"/>
      <c r="CB696" s="5"/>
      <c r="CC696" s="5"/>
      <c r="CD696" s="5"/>
      <c r="CF696" s="55"/>
      <c r="CG696" s="55"/>
      <c r="CH696" s="55"/>
      <c r="CI696" s="55"/>
      <c r="CJ696" s="55"/>
    </row>
    <row r="697" spans="1:88" x14ac:dyDescent="0.25">
      <c r="A697" s="174" t="str">
        <f t="shared" si="390"/>
        <v>NNNN</v>
      </c>
      <c r="B697" s="174" t="str">
        <f t="shared" si="391"/>
        <v>0MM</v>
      </c>
      <c r="C697" s="29" t="str">
        <f t="shared" si="392"/>
        <v>MM</v>
      </c>
      <c r="D697" s="29" t="str">
        <f t="shared" si="393"/>
        <v>N</v>
      </c>
      <c r="E697" s="29" t="str">
        <f t="shared" si="389"/>
        <v>N</v>
      </c>
      <c r="F697" s="175" t="s">
        <v>9</v>
      </c>
      <c r="G697" s="175" t="s">
        <v>7</v>
      </c>
      <c r="H697" s="175" t="s">
        <v>7</v>
      </c>
      <c r="I697" s="176">
        <v>0</v>
      </c>
      <c r="J697" s="175" t="s">
        <v>5</v>
      </c>
      <c r="K697" s="175" t="s">
        <v>5</v>
      </c>
      <c r="L697" s="176">
        <v>1094</v>
      </c>
      <c r="M697" s="176">
        <v>294</v>
      </c>
      <c r="N697" s="176">
        <v>588</v>
      </c>
      <c r="O697" s="176">
        <v>554</v>
      </c>
      <c r="P697" s="176">
        <v>1016</v>
      </c>
      <c r="Q697" s="1"/>
      <c r="R697"/>
      <c r="S697"/>
      <c r="T697"/>
      <c r="U697"/>
      <c r="V697"/>
      <c r="W697"/>
      <c r="X697" s="1"/>
      <c r="Y697" s="53"/>
      <c r="Z697" s="52"/>
      <c r="AA697" s="52"/>
      <c r="AB697" s="1"/>
      <c r="AC697" s="7"/>
      <c r="AD697" s="7"/>
      <c r="AE697" s="7"/>
      <c r="AF697" s="7"/>
      <c r="AG697" s="7"/>
      <c r="AI697" s="15"/>
      <c r="AJ697" s="15"/>
      <c r="AK697" s="15"/>
      <c r="AL697" s="15"/>
      <c r="AM697" s="15"/>
      <c r="AN697" s="15"/>
      <c r="AO697" s="15"/>
      <c r="AP697" s="15"/>
      <c r="AQ697" s="15"/>
      <c r="AR697" s="15"/>
      <c r="AS697" s="15"/>
      <c r="AT697" s="15"/>
      <c r="AU697" s="15"/>
      <c r="AV697" s="15"/>
      <c r="AW697" s="15"/>
      <c r="AX697" s="15"/>
      <c r="AY697" s="15"/>
      <c r="AZ697" s="15"/>
      <c r="BA697" s="15"/>
      <c r="BB697" s="15"/>
      <c r="BC697" s="15"/>
      <c r="BD697" s="15"/>
      <c r="BE697" s="15"/>
      <c r="BF697" s="15"/>
      <c r="BG697" s="15"/>
      <c r="BH697" s="15"/>
      <c r="BI697" s="15"/>
      <c r="BJ697" s="15"/>
      <c r="BK697" s="15"/>
      <c r="BL697" s="15"/>
      <c r="BM697" s="15"/>
      <c r="BN697" s="15"/>
      <c r="BO697" s="15"/>
      <c r="BP697" s="15"/>
      <c r="BQ697" s="15"/>
      <c r="BR697" s="15"/>
      <c r="BT697" s="15"/>
      <c r="BU697" s="15"/>
      <c r="BV697" s="15"/>
      <c r="BW697" s="15"/>
      <c r="BX697" s="15"/>
      <c r="BZ697" s="5"/>
      <c r="CA697" s="5"/>
      <c r="CB697" s="5"/>
      <c r="CC697" s="5"/>
      <c r="CD697" s="5"/>
      <c r="CF697" s="55"/>
      <c r="CG697" s="55"/>
      <c r="CH697" s="55"/>
      <c r="CI697" s="55"/>
      <c r="CJ697" s="55"/>
    </row>
    <row r="698" spans="1:88" x14ac:dyDescent="0.25">
      <c r="A698" s="174" t="str">
        <f t="shared" si="390"/>
        <v>NNNN</v>
      </c>
      <c r="B698" s="174" t="str">
        <f t="shared" si="391"/>
        <v>0MM</v>
      </c>
      <c r="C698" s="29" t="str">
        <f t="shared" si="392"/>
        <v>MM</v>
      </c>
      <c r="D698" s="29" t="str">
        <f t="shared" si="393"/>
        <v>N</v>
      </c>
      <c r="E698" s="29" t="str">
        <f t="shared" si="389"/>
        <v>N</v>
      </c>
      <c r="F698" s="175" t="s">
        <v>9</v>
      </c>
      <c r="G698" s="175" t="s">
        <v>7</v>
      </c>
      <c r="H698" s="175" t="s">
        <v>7</v>
      </c>
      <c r="I698" s="176">
        <v>0</v>
      </c>
      <c r="J698" s="175" t="s">
        <v>5</v>
      </c>
      <c r="K698" s="175" t="s">
        <v>9</v>
      </c>
      <c r="L698" s="176">
        <v>24</v>
      </c>
      <c r="M698" s="176">
        <v>7</v>
      </c>
      <c r="N698" s="176">
        <v>17</v>
      </c>
      <c r="O698" s="176">
        <v>17</v>
      </c>
      <c r="P698" s="176">
        <v>23</v>
      </c>
      <c r="Q698" s="1"/>
      <c r="R698"/>
      <c r="S698"/>
      <c r="T698"/>
      <c r="U698"/>
      <c r="V698"/>
      <c r="W698"/>
      <c r="X698" s="1"/>
      <c r="Y698" s="53"/>
      <c r="Z698" s="52"/>
      <c r="AA698" s="52"/>
      <c r="AB698" s="1"/>
      <c r="AC698" s="7"/>
      <c r="AD698" s="7"/>
      <c r="AE698" s="7"/>
      <c r="AF698" s="7"/>
      <c r="AG698" s="7"/>
      <c r="AI698" s="15"/>
      <c r="AJ698" s="15"/>
      <c r="AK698" s="15"/>
      <c r="AL698" s="15"/>
      <c r="AM698" s="15"/>
      <c r="AN698" s="15"/>
      <c r="AO698" s="15"/>
      <c r="AP698" s="15"/>
      <c r="AQ698" s="15"/>
      <c r="AR698" s="15"/>
      <c r="AS698" s="15"/>
      <c r="AT698" s="15"/>
      <c r="AU698" s="15"/>
      <c r="AV698" s="15"/>
      <c r="AW698" s="15"/>
      <c r="AX698" s="15"/>
      <c r="AY698" s="15"/>
      <c r="AZ698" s="15"/>
      <c r="BA698" s="15"/>
      <c r="BB698" s="15"/>
      <c r="BC698" s="15"/>
      <c r="BD698" s="15"/>
      <c r="BE698" s="15"/>
      <c r="BF698" s="15"/>
      <c r="BG698" s="15"/>
      <c r="BH698" s="15"/>
      <c r="BI698" s="15"/>
      <c r="BJ698" s="15"/>
      <c r="BK698" s="15"/>
      <c r="BL698" s="15"/>
      <c r="BM698" s="15"/>
      <c r="BN698" s="15"/>
      <c r="BO698" s="15"/>
      <c r="BP698" s="15"/>
      <c r="BQ698" s="15"/>
      <c r="BR698" s="15"/>
      <c r="BT698" s="15"/>
      <c r="BU698" s="15"/>
      <c r="BV698" s="15"/>
      <c r="BW698" s="15"/>
      <c r="BX698" s="15"/>
      <c r="BZ698" s="5"/>
      <c r="CA698" s="5"/>
      <c r="CB698" s="5"/>
      <c r="CC698" s="5"/>
      <c r="CD698" s="5"/>
      <c r="CF698" s="55"/>
      <c r="CG698" s="55"/>
      <c r="CH698" s="55"/>
      <c r="CI698" s="55"/>
      <c r="CJ698" s="55"/>
    </row>
    <row r="699" spans="1:88" x14ac:dyDescent="0.25">
      <c r="A699" s="174" t="str">
        <f t="shared" si="390"/>
        <v>YNMM</v>
      </c>
      <c r="B699" s="174" t="str">
        <f t="shared" si="391"/>
        <v>0MM</v>
      </c>
      <c r="C699" s="29" t="str">
        <f t="shared" si="392"/>
        <v>MM</v>
      </c>
      <c r="D699" s="29" t="str">
        <f t="shared" si="393"/>
        <v>Y</v>
      </c>
      <c r="E699" s="29" t="str">
        <f t="shared" si="389"/>
        <v>N</v>
      </c>
      <c r="F699" s="175" t="s">
        <v>9</v>
      </c>
      <c r="G699" s="175" t="s">
        <v>7</v>
      </c>
      <c r="H699" s="175" t="s">
        <v>7</v>
      </c>
      <c r="I699" s="176">
        <v>0</v>
      </c>
      <c r="J699" s="175" t="s">
        <v>9</v>
      </c>
      <c r="K699" s="175" t="s">
        <v>5</v>
      </c>
      <c r="L699" s="176">
        <v>193</v>
      </c>
      <c r="M699" s="176">
        <v>51</v>
      </c>
      <c r="N699" s="176">
        <v>112</v>
      </c>
      <c r="O699" s="176">
        <v>107</v>
      </c>
      <c r="P699" s="176">
        <v>186</v>
      </c>
      <c r="Q699" s="1"/>
      <c r="R699"/>
      <c r="S699"/>
      <c r="T699"/>
      <c r="U699"/>
      <c r="V699"/>
      <c r="W699"/>
      <c r="X699" s="1"/>
      <c r="Y699" s="53"/>
      <c r="Z699" s="52"/>
      <c r="AA699" s="52"/>
      <c r="AB699" s="1"/>
      <c r="AC699" s="7"/>
      <c r="AD699" s="7"/>
      <c r="AE699" s="7"/>
      <c r="AF699" s="7"/>
      <c r="AG699" s="7"/>
      <c r="AI699" s="15"/>
      <c r="AJ699" s="15"/>
      <c r="AK699" s="15"/>
      <c r="AL699" s="15"/>
      <c r="AM699" s="15"/>
      <c r="AN699" s="15"/>
      <c r="AO699" s="15"/>
      <c r="AP699" s="15"/>
      <c r="AQ699" s="15"/>
      <c r="AR699" s="15"/>
      <c r="AS699" s="15"/>
      <c r="AT699" s="15"/>
      <c r="AU699" s="15"/>
      <c r="AV699" s="15"/>
      <c r="AW699" s="15"/>
      <c r="AX699" s="15"/>
      <c r="AY699" s="15"/>
      <c r="AZ699" s="15"/>
      <c r="BA699" s="15"/>
      <c r="BB699" s="15"/>
      <c r="BC699" s="15"/>
      <c r="BD699" s="15"/>
      <c r="BE699" s="15"/>
      <c r="BF699" s="15"/>
      <c r="BG699" s="15"/>
      <c r="BH699" s="15"/>
      <c r="BI699" s="15"/>
      <c r="BJ699" s="15"/>
      <c r="BK699" s="15"/>
      <c r="BL699" s="15"/>
      <c r="BM699" s="15"/>
      <c r="BN699" s="15"/>
      <c r="BO699" s="15"/>
      <c r="BP699" s="15"/>
      <c r="BQ699" s="15"/>
      <c r="BR699" s="15"/>
      <c r="BT699" s="15"/>
      <c r="BU699" s="15"/>
      <c r="BV699" s="15"/>
      <c r="BW699" s="15"/>
      <c r="BX699" s="15"/>
      <c r="BZ699" s="5"/>
      <c r="CA699" s="5"/>
      <c r="CB699" s="5"/>
      <c r="CC699" s="5"/>
      <c r="CD699" s="5"/>
      <c r="CF699" s="55"/>
      <c r="CG699" s="55"/>
      <c r="CH699" s="55"/>
      <c r="CI699" s="55"/>
      <c r="CJ699" s="55"/>
    </row>
    <row r="700" spans="1:88" x14ac:dyDescent="0.25">
      <c r="A700" s="174" t="str">
        <f t="shared" si="390"/>
        <v>YYMM</v>
      </c>
      <c r="B700" s="174" t="str">
        <f t="shared" si="391"/>
        <v>0MM</v>
      </c>
      <c r="C700" s="29" t="str">
        <f t="shared" si="392"/>
        <v>MM</v>
      </c>
      <c r="D700" s="29" t="str">
        <f t="shared" si="393"/>
        <v>Y</v>
      </c>
      <c r="E700" s="29" t="str">
        <f t="shared" si="389"/>
        <v>Y</v>
      </c>
      <c r="F700" s="175" t="s">
        <v>9</v>
      </c>
      <c r="G700" s="175" t="s">
        <v>7</v>
      </c>
      <c r="H700" s="175" t="s">
        <v>7</v>
      </c>
      <c r="I700" s="176">
        <v>0</v>
      </c>
      <c r="J700" s="175" t="s">
        <v>9</v>
      </c>
      <c r="K700" s="175" t="s">
        <v>9</v>
      </c>
      <c r="L700" s="176">
        <v>4</v>
      </c>
      <c r="M700" s="176">
        <v>2</v>
      </c>
      <c r="N700" s="176">
        <v>3</v>
      </c>
      <c r="O700" s="176">
        <v>3</v>
      </c>
      <c r="P700" s="176">
        <v>4</v>
      </c>
      <c r="Q700" s="1"/>
      <c r="R700"/>
      <c r="S700"/>
      <c r="T700"/>
      <c r="U700"/>
      <c r="V700"/>
      <c r="W700"/>
      <c r="X700" s="1"/>
      <c r="Y700" s="53"/>
      <c r="Z700" s="52"/>
      <c r="AA700" s="52"/>
      <c r="AB700" s="1"/>
      <c r="AC700" s="7"/>
      <c r="AD700" s="7"/>
      <c r="AE700" s="7"/>
      <c r="AF700" s="7"/>
      <c r="AG700" s="7"/>
      <c r="AI700" s="15"/>
      <c r="AJ700" s="15"/>
      <c r="AK700" s="15"/>
      <c r="AL700" s="15"/>
      <c r="AM700" s="15"/>
      <c r="AN700" s="15"/>
      <c r="AO700" s="15"/>
      <c r="AP700" s="15"/>
      <c r="AQ700" s="15"/>
      <c r="AR700" s="15"/>
      <c r="AS700" s="15"/>
      <c r="AT700" s="15"/>
      <c r="AU700" s="15"/>
      <c r="AV700" s="15"/>
      <c r="AW700" s="15"/>
      <c r="AX700" s="15"/>
      <c r="AY700" s="15"/>
      <c r="AZ700" s="15"/>
      <c r="BA700" s="15"/>
      <c r="BB700" s="15"/>
      <c r="BC700" s="15"/>
      <c r="BD700" s="15"/>
      <c r="BE700" s="15"/>
      <c r="BF700" s="15"/>
      <c r="BG700" s="15"/>
      <c r="BH700" s="15"/>
      <c r="BI700" s="15"/>
      <c r="BJ700" s="15"/>
      <c r="BK700" s="15"/>
      <c r="BL700" s="15"/>
      <c r="BM700" s="15"/>
      <c r="BN700" s="15"/>
      <c r="BO700" s="15"/>
      <c r="BP700" s="15"/>
      <c r="BQ700" s="15"/>
      <c r="BR700" s="15"/>
      <c r="BT700" s="15"/>
      <c r="BU700" s="15"/>
      <c r="BV700" s="15"/>
      <c r="BW700" s="15"/>
      <c r="BX700" s="15"/>
      <c r="BZ700" s="5"/>
      <c r="CA700" s="5"/>
      <c r="CB700" s="5"/>
      <c r="CC700" s="5"/>
      <c r="CD700" s="5"/>
      <c r="CF700" s="55"/>
      <c r="CG700" s="55"/>
      <c r="CH700" s="55"/>
      <c r="CI700" s="55"/>
      <c r="CJ700" s="55"/>
    </row>
    <row r="701" spans="1:88" x14ac:dyDescent="0.25">
      <c r="A701" s="174" t="str">
        <f t="shared" si="390"/>
        <v>NNNN</v>
      </c>
      <c r="B701" s="174" t="str">
        <f t="shared" si="391"/>
        <v>1MM</v>
      </c>
      <c r="C701" s="29" t="str">
        <f t="shared" si="392"/>
        <v>MM</v>
      </c>
      <c r="D701" s="29" t="str">
        <f t="shared" si="393"/>
        <v>N</v>
      </c>
      <c r="E701" s="29" t="str">
        <f t="shared" si="389"/>
        <v>N</v>
      </c>
      <c r="F701" s="175" t="s">
        <v>9</v>
      </c>
      <c r="G701" s="175" t="s">
        <v>7</v>
      </c>
      <c r="H701" s="175" t="s">
        <v>7</v>
      </c>
      <c r="I701" s="176">
        <v>1</v>
      </c>
      <c r="J701" s="175" t="s">
        <v>5</v>
      </c>
      <c r="K701" s="175" t="s">
        <v>5</v>
      </c>
      <c r="L701" s="176">
        <v>2788</v>
      </c>
      <c r="M701" s="176">
        <v>715</v>
      </c>
      <c r="N701" s="176">
        <v>1534</v>
      </c>
      <c r="O701" s="176">
        <v>1451</v>
      </c>
      <c r="P701" s="176">
        <v>2554</v>
      </c>
      <c r="Q701" s="1"/>
      <c r="R701"/>
      <c r="S701"/>
      <c r="T701"/>
      <c r="U701"/>
      <c r="V701"/>
      <c r="W701"/>
      <c r="X701" s="1"/>
      <c r="Y701" s="53"/>
      <c r="Z701" s="52"/>
      <c r="AA701" s="52"/>
      <c r="AB701" s="1"/>
      <c r="AC701" s="7"/>
      <c r="AD701" s="7"/>
      <c r="AE701" s="7"/>
      <c r="AF701" s="7"/>
      <c r="AG701" s="7"/>
      <c r="AI701" s="15"/>
      <c r="AJ701" s="15"/>
      <c r="AK701" s="15"/>
      <c r="AL701" s="15"/>
      <c r="AM701" s="15"/>
      <c r="AN701" s="15"/>
      <c r="AO701" s="15"/>
      <c r="AP701" s="15"/>
      <c r="AQ701" s="15"/>
      <c r="AR701" s="15"/>
      <c r="AS701" s="15"/>
      <c r="AT701" s="15"/>
      <c r="AU701" s="15"/>
      <c r="AV701" s="15"/>
      <c r="AW701" s="15"/>
      <c r="AX701" s="15"/>
      <c r="AY701" s="15"/>
      <c r="AZ701" s="15"/>
      <c r="BA701" s="15"/>
      <c r="BB701" s="15"/>
      <c r="BC701" s="15"/>
      <c r="BD701" s="15"/>
      <c r="BE701" s="15"/>
      <c r="BF701" s="15"/>
      <c r="BG701" s="15"/>
      <c r="BH701" s="15"/>
      <c r="BI701" s="15"/>
      <c r="BJ701" s="15"/>
      <c r="BK701" s="15"/>
      <c r="BL701" s="15"/>
      <c r="BM701" s="15"/>
      <c r="BN701" s="15"/>
      <c r="BO701" s="15"/>
      <c r="BP701" s="15"/>
      <c r="BQ701" s="15"/>
      <c r="BR701" s="15"/>
      <c r="BT701" s="15"/>
      <c r="BU701" s="15"/>
      <c r="BV701" s="15"/>
      <c r="BW701" s="15"/>
      <c r="BX701" s="15"/>
      <c r="BZ701" s="5"/>
      <c r="CA701" s="5"/>
      <c r="CB701" s="5"/>
      <c r="CC701" s="5"/>
      <c r="CD701" s="5"/>
      <c r="CF701" s="55"/>
      <c r="CG701" s="55"/>
      <c r="CH701" s="55"/>
      <c r="CI701" s="55"/>
      <c r="CJ701" s="55"/>
    </row>
    <row r="702" spans="1:88" x14ac:dyDescent="0.25">
      <c r="A702" s="174" t="str">
        <f t="shared" si="390"/>
        <v>NNNN</v>
      </c>
      <c r="B702" s="174" t="str">
        <f t="shared" si="391"/>
        <v>1MM</v>
      </c>
      <c r="C702" s="29" t="str">
        <f t="shared" si="392"/>
        <v>MM</v>
      </c>
      <c r="D702" s="29" t="str">
        <f t="shared" si="393"/>
        <v>N</v>
      </c>
      <c r="E702" s="29" t="str">
        <f t="shared" si="389"/>
        <v>N</v>
      </c>
      <c r="F702" s="175" t="s">
        <v>9</v>
      </c>
      <c r="G702" s="175" t="s">
        <v>7</v>
      </c>
      <c r="H702" s="175" t="s">
        <v>7</v>
      </c>
      <c r="I702" s="176">
        <v>1</v>
      </c>
      <c r="J702" s="175" t="s">
        <v>5</v>
      </c>
      <c r="K702" s="175" t="s">
        <v>9</v>
      </c>
      <c r="L702" s="176">
        <v>75</v>
      </c>
      <c r="M702" s="176">
        <v>21</v>
      </c>
      <c r="N702" s="176">
        <v>53</v>
      </c>
      <c r="O702" s="176">
        <v>51</v>
      </c>
      <c r="P702" s="176">
        <v>69</v>
      </c>
      <c r="Q702" s="1"/>
      <c r="R702"/>
      <c r="S702"/>
      <c r="T702"/>
      <c r="U702"/>
      <c r="V702"/>
      <c r="W702"/>
      <c r="X702" s="1"/>
      <c r="Y702" s="53"/>
      <c r="Z702" s="52"/>
      <c r="AA702" s="52"/>
      <c r="AB702" s="1"/>
      <c r="AC702" s="7"/>
      <c r="AD702" s="7"/>
      <c r="AE702" s="7"/>
      <c r="AF702" s="7"/>
      <c r="AG702" s="7"/>
      <c r="AI702" s="15"/>
      <c r="AJ702" s="15"/>
      <c r="AK702" s="15"/>
      <c r="AL702" s="15"/>
      <c r="AM702" s="15"/>
      <c r="AN702" s="15"/>
      <c r="AO702" s="15"/>
      <c r="AP702" s="15"/>
      <c r="AQ702" s="15"/>
      <c r="AR702" s="15"/>
      <c r="AS702" s="15"/>
      <c r="AT702" s="15"/>
      <c r="AU702" s="15"/>
      <c r="AV702" s="15"/>
      <c r="AW702" s="15"/>
      <c r="AX702" s="15"/>
      <c r="AY702" s="15"/>
      <c r="AZ702" s="15"/>
      <c r="BA702" s="15"/>
      <c r="BB702" s="15"/>
      <c r="BC702" s="15"/>
      <c r="BD702" s="15"/>
      <c r="BE702" s="15"/>
      <c r="BF702" s="15"/>
      <c r="BG702" s="15"/>
      <c r="BH702" s="15"/>
      <c r="BI702" s="15"/>
      <c r="BJ702" s="15"/>
      <c r="BK702" s="15"/>
      <c r="BL702" s="15"/>
      <c r="BM702" s="15"/>
      <c r="BN702" s="15"/>
      <c r="BO702" s="15"/>
      <c r="BP702" s="15"/>
      <c r="BQ702" s="15"/>
      <c r="BR702" s="15"/>
      <c r="BT702" s="15"/>
      <c r="BU702" s="15"/>
      <c r="BV702" s="15"/>
      <c r="BW702" s="15"/>
      <c r="BX702" s="15"/>
      <c r="BZ702" s="5"/>
      <c r="CA702" s="5"/>
      <c r="CB702" s="5"/>
      <c r="CC702" s="5"/>
      <c r="CD702" s="5"/>
      <c r="CF702" s="55"/>
      <c r="CG702" s="55"/>
      <c r="CH702" s="55"/>
      <c r="CI702" s="55"/>
      <c r="CJ702" s="55"/>
    </row>
    <row r="703" spans="1:88" x14ac:dyDescent="0.25">
      <c r="A703" s="174" t="str">
        <f t="shared" si="390"/>
        <v>YNMM</v>
      </c>
      <c r="B703" s="174" t="str">
        <f t="shared" si="391"/>
        <v>1MM</v>
      </c>
      <c r="C703" s="29" t="str">
        <f t="shared" si="392"/>
        <v>MM</v>
      </c>
      <c r="D703" s="29" t="str">
        <f t="shared" si="393"/>
        <v>Y</v>
      </c>
      <c r="E703" s="29" t="str">
        <f t="shared" si="389"/>
        <v>N</v>
      </c>
      <c r="F703" s="175" t="s">
        <v>9</v>
      </c>
      <c r="G703" s="175" t="s">
        <v>7</v>
      </c>
      <c r="H703" s="175" t="s">
        <v>7</v>
      </c>
      <c r="I703" s="176">
        <v>1</v>
      </c>
      <c r="J703" s="175" t="s">
        <v>9</v>
      </c>
      <c r="K703" s="175" t="s">
        <v>5</v>
      </c>
      <c r="L703" s="176">
        <v>342</v>
      </c>
      <c r="M703" s="176">
        <v>79</v>
      </c>
      <c r="N703" s="176">
        <v>206</v>
      </c>
      <c r="O703" s="176">
        <v>190</v>
      </c>
      <c r="P703" s="176">
        <v>313</v>
      </c>
      <c r="Q703" s="1"/>
      <c r="R703"/>
      <c r="S703"/>
      <c r="T703"/>
      <c r="U703"/>
      <c r="V703"/>
      <c r="W703"/>
      <c r="X703" s="1"/>
      <c r="Y703" s="53"/>
      <c r="Z703" s="52"/>
      <c r="AA703" s="52"/>
      <c r="AB703" s="1"/>
      <c r="AC703" s="7"/>
      <c r="AD703" s="7"/>
      <c r="AE703" s="7"/>
      <c r="AF703" s="7"/>
      <c r="AG703" s="7"/>
      <c r="AI703" s="15"/>
      <c r="AJ703" s="15"/>
      <c r="AK703" s="15"/>
      <c r="AL703" s="15"/>
      <c r="AM703" s="15"/>
      <c r="AN703" s="15"/>
      <c r="AO703" s="15"/>
      <c r="AP703" s="15"/>
      <c r="AQ703" s="15"/>
      <c r="AR703" s="15"/>
      <c r="AS703" s="15"/>
      <c r="AT703" s="15"/>
      <c r="AU703" s="15"/>
      <c r="AV703" s="15"/>
      <c r="AW703" s="15"/>
      <c r="AX703" s="15"/>
      <c r="AY703" s="15"/>
      <c r="AZ703" s="15"/>
      <c r="BA703" s="15"/>
      <c r="BB703" s="15"/>
      <c r="BC703" s="15"/>
      <c r="BD703" s="15"/>
      <c r="BE703" s="15"/>
      <c r="BF703" s="15"/>
      <c r="BG703" s="15"/>
      <c r="BH703" s="15"/>
      <c r="BI703" s="15"/>
      <c r="BJ703" s="15"/>
      <c r="BK703" s="15"/>
      <c r="BL703" s="15"/>
      <c r="BM703" s="15"/>
      <c r="BN703" s="15"/>
      <c r="BO703" s="15"/>
      <c r="BP703" s="15"/>
      <c r="BQ703" s="15"/>
      <c r="BR703" s="15"/>
      <c r="BT703" s="15"/>
      <c r="BU703" s="15"/>
      <c r="BV703" s="15"/>
      <c r="BW703" s="15"/>
      <c r="BX703" s="15"/>
      <c r="BZ703" s="5"/>
      <c r="CA703" s="5"/>
      <c r="CB703" s="5"/>
      <c r="CC703" s="5"/>
      <c r="CD703" s="5"/>
      <c r="CF703" s="55"/>
      <c r="CG703" s="55"/>
      <c r="CH703" s="55"/>
      <c r="CI703" s="55"/>
      <c r="CJ703" s="55"/>
    </row>
    <row r="704" spans="1:88" x14ac:dyDescent="0.25">
      <c r="A704" s="174" t="str">
        <f t="shared" si="390"/>
        <v>YYMM</v>
      </c>
      <c r="B704" s="174" t="str">
        <f t="shared" si="391"/>
        <v>1MM</v>
      </c>
      <c r="C704" s="29" t="str">
        <f t="shared" si="392"/>
        <v>MM</v>
      </c>
      <c r="D704" s="29" t="str">
        <f t="shared" si="393"/>
        <v>Y</v>
      </c>
      <c r="E704" s="29" t="str">
        <f t="shared" si="389"/>
        <v>Y</v>
      </c>
      <c r="F704" s="175" t="s">
        <v>9</v>
      </c>
      <c r="G704" s="175" t="s">
        <v>7</v>
      </c>
      <c r="H704" s="175" t="s">
        <v>7</v>
      </c>
      <c r="I704" s="176">
        <v>1</v>
      </c>
      <c r="J704" s="175" t="s">
        <v>9</v>
      </c>
      <c r="K704" s="175" t="s">
        <v>9</v>
      </c>
      <c r="L704" s="176">
        <v>25</v>
      </c>
      <c r="M704" s="176">
        <v>13</v>
      </c>
      <c r="N704" s="176">
        <v>20</v>
      </c>
      <c r="O704" s="176">
        <v>20</v>
      </c>
      <c r="P704" s="176">
        <v>25</v>
      </c>
      <c r="Q704" s="1"/>
      <c r="R704"/>
      <c r="S704"/>
      <c r="T704"/>
      <c r="U704"/>
      <c r="V704"/>
      <c r="W704"/>
      <c r="X704" s="1"/>
      <c r="Y704" s="53"/>
      <c r="Z704" s="52"/>
      <c r="AA704" s="52"/>
      <c r="AB704" s="1"/>
      <c r="AC704" s="7"/>
      <c r="AD704" s="7"/>
      <c r="AE704" s="7"/>
      <c r="AF704" s="7"/>
      <c r="AG704" s="7"/>
      <c r="AI704" s="15"/>
      <c r="AJ704" s="15"/>
      <c r="AK704" s="15"/>
      <c r="AL704" s="15"/>
      <c r="AM704" s="15"/>
      <c r="AN704" s="15"/>
      <c r="AO704" s="15"/>
      <c r="AP704" s="15"/>
      <c r="AQ704" s="15"/>
      <c r="AR704" s="15"/>
      <c r="AS704" s="15"/>
      <c r="AT704" s="15"/>
      <c r="AU704" s="15"/>
      <c r="AV704" s="15"/>
      <c r="AW704" s="15"/>
      <c r="AX704" s="15"/>
      <c r="AY704" s="15"/>
      <c r="AZ704" s="15"/>
      <c r="BA704" s="15"/>
      <c r="BB704" s="15"/>
      <c r="BC704" s="15"/>
      <c r="BD704" s="15"/>
      <c r="BE704" s="15"/>
      <c r="BF704" s="15"/>
      <c r="BG704" s="15"/>
      <c r="BH704" s="15"/>
      <c r="BI704" s="15"/>
      <c r="BJ704" s="15"/>
      <c r="BK704" s="15"/>
      <c r="BL704" s="15"/>
      <c r="BM704" s="15"/>
      <c r="BN704" s="15"/>
      <c r="BO704" s="15"/>
      <c r="BP704" s="15"/>
      <c r="BQ704" s="15"/>
      <c r="BR704" s="15"/>
      <c r="BT704" s="15"/>
      <c r="BU704" s="15"/>
      <c r="BV704" s="15"/>
      <c r="BW704" s="15"/>
      <c r="BX704" s="15"/>
      <c r="BZ704" s="5"/>
      <c r="CA704" s="5"/>
      <c r="CB704" s="5"/>
      <c r="CC704" s="5"/>
      <c r="CD704" s="5"/>
      <c r="CF704" s="55"/>
      <c r="CG704" s="55"/>
      <c r="CH704" s="55"/>
      <c r="CI704" s="55"/>
      <c r="CJ704" s="55"/>
    </row>
    <row r="705" spans="1:88" x14ac:dyDescent="0.25">
      <c r="A705" s="174" t="str">
        <f t="shared" si="390"/>
        <v>NNNN</v>
      </c>
      <c r="B705" s="174" t="str">
        <f t="shared" si="391"/>
        <v>2MM</v>
      </c>
      <c r="C705" s="29" t="str">
        <f t="shared" si="392"/>
        <v>MM</v>
      </c>
      <c r="D705" s="29" t="str">
        <f t="shared" si="393"/>
        <v>N</v>
      </c>
      <c r="E705" s="29" t="str">
        <f t="shared" si="389"/>
        <v>N</v>
      </c>
      <c r="F705" s="175" t="s">
        <v>9</v>
      </c>
      <c r="G705" s="175" t="s">
        <v>7</v>
      </c>
      <c r="H705" s="175" t="s">
        <v>7</v>
      </c>
      <c r="I705" s="176">
        <v>2</v>
      </c>
      <c r="J705" s="175" t="s">
        <v>5</v>
      </c>
      <c r="K705" s="175" t="s">
        <v>5</v>
      </c>
      <c r="L705" s="176">
        <v>4870</v>
      </c>
      <c r="M705" s="176">
        <v>1413</v>
      </c>
      <c r="N705" s="176">
        <v>2628</v>
      </c>
      <c r="O705" s="176">
        <v>2489</v>
      </c>
      <c r="P705" s="176">
        <v>4463</v>
      </c>
      <c r="Q705" s="1"/>
      <c r="R705"/>
      <c r="S705"/>
      <c r="T705"/>
      <c r="U705"/>
      <c r="V705"/>
      <c r="W705"/>
      <c r="X705" s="1"/>
      <c r="Y705" s="53"/>
      <c r="Z705" s="52"/>
      <c r="AA705" s="52"/>
      <c r="AB705" s="1"/>
      <c r="AC705" s="7"/>
      <c r="AD705" s="7"/>
      <c r="AE705" s="7"/>
      <c r="AF705" s="7"/>
      <c r="AG705" s="7"/>
      <c r="AI705" s="15"/>
      <c r="AJ705" s="15"/>
      <c r="AK705" s="15"/>
      <c r="AL705" s="15"/>
      <c r="AM705" s="15"/>
      <c r="AN705" s="15"/>
      <c r="AO705" s="15"/>
      <c r="AP705" s="15"/>
      <c r="AQ705" s="15"/>
      <c r="AR705" s="15"/>
      <c r="AS705" s="15"/>
      <c r="AT705" s="15"/>
      <c r="AU705" s="15"/>
      <c r="AV705" s="15"/>
      <c r="AW705" s="15"/>
      <c r="AX705" s="15"/>
      <c r="AY705" s="15"/>
      <c r="AZ705" s="15"/>
      <c r="BA705" s="15"/>
      <c r="BB705" s="15"/>
      <c r="BC705" s="15"/>
      <c r="BD705" s="15"/>
      <c r="BE705" s="15"/>
      <c r="BF705" s="15"/>
      <c r="BG705" s="15"/>
      <c r="BH705" s="15"/>
      <c r="BI705" s="15"/>
      <c r="BJ705" s="15"/>
      <c r="BK705" s="15"/>
      <c r="BL705" s="15"/>
      <c r="BM705" s="15"/>
      <c r="BN705" s="15"/>
      <c r="BO705" s="15"/>
      <c r="BP705" s="15"/>
      <c r="BQ705" s="15"/>
      <c r="BR705" s="15"/>
      <c r="BT705" s="15"/>
      <c r="BU705" s="15"/>
      <c r="BV705" s="15"/>
      <c r="BW705" s="15"/>
      <c r="BX705" s="15"/>
      <c r="BZ705" s="5"/>
      <c r="CA705" s="5"/>
      <c r="CB705" s="5"/>
      <c r="CC705" s="5"/>
      <c r="CD705" s="5"/>
      <c r="CF705" s="55"/>
      <c r="CG705" s="55"/>
      <c r="CH705" s="55"/>
      <c r="CI705" s="55"/>
      <c r="CJ705" s="55"/>
    </row>
    <row r="706" spans="1:88" x14ac:dyDescent="0.25">
      <c r="A706" s="174" t="str">
        <f t="shared" si="390"/>
        <v>NNNN</v>
      </c>
      <c r="B706" s="174" t="str">
        <f t="shared" si="391"/>
        <v>2MM</v>
      </c>
      <c r="C706" s="29" t="str">
        <f t="shared" si="392"/>
        <v>MM</v>
      </c>
      <c r="D706" s="29" t="str">
        <f t="shared" si="393"/>
        <v>N</v>
      </c>
      <c r="E706" s="29" t="str">
        <f t="shared" si="389"/>
        <v>N</v>
      </c>
      <c r="F706" s="175" t="s">
        <v>9</v>
      </c>
      <c r="G706" s="175" t="s">
        <v>7</v>
      </c>
      <c r="H706" s="175" t="s">
        <v>7</v>
      </c>
      <c r="I706" s="176">
        <v>2</v>
      </c>
      <c r="J706" s="175" t="s">
        <v>5</v>
      </c>
      <c r="K706" s="175" t="s">
        <v>9</v>
      </c>
      <c r="L706" s="176">
        <v>82</v>
      </c>
      <c r="M706" s="176">
        <v>18</v>
      </c>
      <c r="N706" s="176">
        <v>59</v>
      </c>
      <c r="O706" s="176">
        <v>60</v>
      </c>
      <c r="P706" s="176">
        <v>74</v>
      </c>
      <c r="Q706" s="1"/>
      <c r="R706"/>
      <c r="S706"/>
      <c r="T706"/>
      <c r="U706"/>
      <c r="V706"/>
      <c r="W706"/>
      <c r="X706" s="1"/>
      <c r="Y706" s="53"/>
      <c r="Z706" s="52"/>
      <c r="AA706" s="52"/>
      <c r="AB706" s="1"/>
      <c r="AC706" s="7"/>
      <c r="AD706" s="7"/>
      <c r="AE706" s="7"/>
      <c r="AF706" s="7"/>
      <c r="AG706" s="7"/>
      <c r="AI706" s="15"/>
      <c r="AJ706" s="15"/>
      <c r="AK706" s="15"/>
      <c r="AL706" s="15"/>
      <c r="AM706" s="15"/>
      <c r="AN706" s="15"/>
      <c r="AO706" s="15"/>
      <c r="AP706" s="15"/>
      <c r="AQ706" s="15"/>
      <c r="AR706" s="15"/>
      <c r="AS706" s="15"/>
      <c r="AT706" s="15"/>
      <c r="AU706" s="15"/>
      <c r="AV706" s="15"/>
      <c r="AW706" s="15"/>
      <c r="AX706" s="15"/>
      <c r="AY706" s="15"/>
      <c r="AZ706" s="15"/>
      <c r="BA706" s="15"/>
      <c r="BB706" s="15"/>
      <c r="BC706" s="15"/>
      <c r="BD706" s="15"/>
      <c r="BE706" s="15"/>
      <c r="BF706" s="15"/>
      <c r="BG706" s="15"/>
      <c r="BH706" s="15"/>
      <c r="BI706" s="15"/>
      <c r="BJ706" s="15"/>
      <c r="BK706" s="15"/>
      <c r="BL706" s="15"/>
      <c r="BM706" s="15"/>
      <c r="BN706" s="15"/>
      <c r="BO706" s="15"/>
      <c r="BP706" s="15"/>
      <c r="BQ706" s="15"/>
      <c r="BR706" s="15"/>
      <c r="BT706" s="15"/>
      <c r="BU706" s="15"/>
      <c r="BV706" s="15"/>
      <c r="BW706" s="15"/>
      <c r="BX706" s="15"/>
      <c r="BZ706" s="5"/>
      <c r="CA706" s="5"/>
      <c r="CB706" s="5"/>
      <c r="CC706" s="5"/>
      <c r="CD706" s="5"/>
      <c r="CF706" s="55"/>
      <c r="CG706" s="55"/>
      <c r="CH706" s="55"/>
      <c r="CI706" s="55"/>
      <c r="CJ706" s="55"/>
    </row>
    <row r="707" spans="1:88" x14ac:dyDescent="0.25">
      <c r="A707" s="174" t="str">
        <f t="shared" si="390"/>
        <v>YNMM</v>
      </c>
      <c r="B707" s="174" t="str">
        <f t="shared" si="391"/>
        <v>2MM</v>
      </c>
      <c r="C707" s="29" t="str">
        <f t="shared" si="392"/>
        <v>MM</v>
      </c>
      <c r="D707" s="29" t="str">
        <f t="shared" si="393"/>
        <v>Y</v>
      </c>
      <c r="E707" s="29" t="str">
        <f t="shared" si="389"/>
        <v>N</v>
      </c>
      <c r="F707" s="175" t="s">
        <v>9</v>
      </c>
      <c r="G707" s="175" t="s">
        <v>7</v>
      </c>
      <c r="H707" s="175" t="s">
        <v>7</v>
      </c>
      <c r="I707" s="176">
        <v>2</v>
      </c>
      <c r="J707" s="175" t="s">
        <v>9</v>
      </c>
      <c r="K707" s="175" t="s">
        <v>5</v>
      </c>
      <c r="L707" s="176">
        <v>260</v>
      </c>
      <c r="M707" s="176">
        <v>78</v>
      </c>
      <c r="N707" s="176">
        <v>168</v>
      </c>
      <c r="O707" s="176">
        <v>155</v>
      </c>
      <c r="P707" s="176">
        <v>239</v>
      </c>
      <c r="Q707" s="1"/>
      <c r="R707"/>
      <c r="S707"/>
      <c r="T707"/>
      <c r="U707"/>
      <c r="V707"/>
      <c r="W707"/>
      <c r="X707" s="1"/>
      <c r="Y707" s="1"/>
      <c r="Z707" s="1"/>
      <c r="AA707" s="1"/>
      <c r="AB707" s="1"/>
      <c r="AC707" s="7"/>
      <c r="AD707" s="7"/>
      <c r="AE707" s="7"/>
      <c r="AF707" s="7"/>
      <c r="AG707" s="7"/>
      <c r="AI707" s="15"/>
      <c r="AJ707" s="15"/>
      <c r="AK707" s="15"/>
      <c r="AL707" s="15"/>
      <c r="AM707" s="15"/>
      <c r="AN707" s="15"/>
      <c r="AO707" s="15"/>
      <c r="AP707" s="15"/>
      <c r="AQ707" s="15"/>
      <c r="AR707" s="15"/>
      <c r="AS707" s="15"/>
      <c r="AT707" s="15"/>
      <c r="AU707" s="15"/>
      <c r="AV707" s="15"/>
      <c r="AW707" s="15"/>
      <c r="AX707" s="15"/>
      <c r="AY707" s="15"/>
      <c r="AZ707" s="15"/>
      <c r="BA707" s="15"/>
      <c r="BB707" s="15"/>
      <c r="BC707" s="15"/>
      <c r="BD707" s="15"/>
      <c r="BE707" s="15"/>
      <c r="BF707" s="15"/>
      <c r="BG707" s="15"/>
      <c r="BH707" s="15"/>
      <c r="BI707" s="15"/>
      <c r="BJ707" s="15"/>
      <c r="BK707" s="15"/>
      <c r="BL707" s="15"/>
      <c r="BM707" s="15"/>
      <c r="BN707" s="15"/>
      <c r="BO707" s="15"/>
      <c r="BP707" s="15"/>
      <c r="BQ707" s="15"/>
      <c r="BR707" s="15"/>
      <c r="BT707" s="15"/>
      <c r="BU707" s="15"/>
      <c r="BV707" s="15"/>
      <c r="BW707" s="15"/>
      <c r="BX707" s="15"/>
      <c r="CF707" s="5"/>
      <c r="CG707" s="5"/>
      <c r="CH707" s="5"/>
      <c r="CI707" s="5"/>
      <c r="CJ707" s="5"/>
    </row>
    <row r="708" spans="1:88" x14ac:dyDescent="0.25">
      <c r="A708" s="174" t="str">
        <f t="shared" si="390"/>
        <v>YYMM</v>
      </c>
      <c r="B708" s="174" t="str">
        <f t="shared" si="391"/>
        <v>2MM</v>
      </c>
      <c r="C708" s="29" t="str">
        <f t="shared" si="392"/>
        <v>MM</v>
      </c>
      <c r="D708" s="29" t="str">
        <f t="shared" si="393"/>
        <v>Y</v>
      </c>
      <c r="E708" s="29" t="str">
        <f t="shared" si="389"/>
        <v>Y</v>
      </c>
      <c r="F708" s="175" t="s">
        <v>9</v>
      </c>
      <c r="G708" s="175" t="s">
        <v>7</v>
      </c>
      <c r="H708" s="175" t="s">
        <v>7</v>
      </c>
      <c r="I708" s="176">
        <v>2</v>
      </c>
      <c r="J708" s="175" t="s">
        <v>9</v>
      </c>
      <c r="K708" s="175" t="s">
        <v>9</v>
      </c>
      <c r="L708" s="176">
        <v>29</v>
      </c>
      <c r="M708" s="176">
        <v>10</v>
      </c>
      <c r="N708" s="176">
        <v>24</v>
      </c>
      <c r="O708" s="176">
        <v>23</v>
      </c>
      <c r="P708" s="176">
        <v>26</v>
      </c>
      <c r="Q708" s="1"/>
      <c r="R708"/>
      <c r="S708"/>
      <c r="T708"/>
      <c r="U708"/>
      <c r="V708"/>
      <c r="W708"/>
      <c r="X708" s="1"/>
      <c r="Y708" s="1"/>
      <c r="Z708" s="1"/>
      <c r="AA708" s="1"/>
      <c r="AB708" s="1"/>
      <c r="AC708" s="7"/>
      <c r="AD708" s="7"/>
      <c r="AE708" s="7"/>
      <c r="AF708" s="7"/>
      <c r="AG708" s="7"/>
      <c r="AI708" s="15"/>
      <c r="AJ708" s="15"/>
      <c r="AK708" s="15"/>
      <c r="AL708" s="15"/>
      <c r="AM708" s="15"/>
      <c r="AN708" s="15"/>
      <c r="AO708" s="15"/>
      <c r="AP708" s="15"/>
      <c r="AQ708" s="15"/>
      <c r="AR708" s="15"/>
      <c r="AS708" s="15"/>
      <c r="AT708" s="15"/>
      <c r="AU708" s="15"/>
      <c r="AV708" s="15"/>
      <c r="AW708" s="15"/>
      <c r="AX708" s="15"/>
      <c r="AY708" s="15"/>
      <c r="AZ708" s="15"/>
      <c r="BA708" s="15"/>
      <c r="BB708" s="15"/>
      <c r="BC708" s="15"/>
      <c r="BD708" s="15"/>
      <c r="BE708" s="15"/>
      <c r="BF708" s="15"/>
      <c r="BG708" s="15"/>
      <c r="BH708" s="15"/>
      <c r="BI708" s="15"/>
      <c r="BJ708" s="15"/>
      <c r="BK708" s="15"/>
      <c r="BL708" s="15"/>
      <c r="BM708" s="15"/>
      <c r="BN708" s="15"/>
      <c r="BO708" s="15"/>
      <c r="BP708" s="15"/>
      <c r="BQ708" s="15"/>
      <c r="BR708" s="15"/>
      <c r="BT708" s="15"/>
      <c r="BU708" s="15"/>
      <c r="BV708" s="15"/>
      <c r="BW708" s="15"/>
      <c r="BX708" s="15"/>
      <c r="BZ708" s="5"/>
      <c r="CA708" s="5"/>
      <c r="CB708" s="5"/>
      <c r="CC708" s="5"/>
      <c r="CD708" s="5"/>
      <c r="CF708" s="5"/>
      <c r="CG708" s="5"/>
      <c r="CH708" s="5"/>
      <c r="CI708" s="5"/>
      <c r="CJ708" s="5"/>
    </row>
    <row r="709" spans="1:88" x14ac:dyDescent="0.25">
      <c r="A709" s="174" t="str">
        <f t="shared" si="390"/>
        <v>NNNN</v>
      </c>
      <c r="B709" s="174" t="str">
        <f t="shared" si="391"/>
        <v>3MM</v>
      </c>
      <c r="C709" s="29" t="str">
        <f t="shared" si="392"/>
        <v>MM</v>
      </c>
      <c r="D709" s="29" t="str">
        <f t="shared" si="393"/>
        <v>N</v>
      </c>
      <c r="E709" s="29" t="str">
        <f t="shared" si="389"/>
        <v>N</v>
      </c>
      <c r="F709" s="175" t="s">
        <v>9</v>
      </c>
      <c r="G709" s="175" t="s">
        <v>7</v>
      </c>
      <c r="H709" s="175" t="s">
        <v>7</v>
      </c>
      <c r="I709" s="176">
        <v>3</v>
      </c>
      <c r="J709" s="175" t="s">
        <v>5</v>
      </c>
      <c r="K709" s="175" t="s">
        <v>5</v>
      </c>
      <c r="L709" s="176">
        <v>3325</v>
      </c>
      <c r="M709" s="176">
        <v>914</v>
      </c>
      <c r="N709" s="176">
        <v>2043</v>
      </c>
      <c r="O709" s="176">
        <v>1957</v>
      </c>
      <c r="P709" s="176">
        <v>3086</v>
      </c>
      <c r="Q709" s="1"/>
      <c r="R709"/>
      <c r="S709"/>
      <c r="T709"/>
      <c r="U709"/>
      <c r="V709"/>
      <c r="W709"/>
      <c r="X709" s="1"/>
      <c r="Y709" s="1"/>
      <c r="Z709" s="1"/>
      <c r="AA709" s="1"/>
      <c r="AB709" s="1"/>
      <c r="AC709" s="7"/>
      <c r="AD709" s="7"/>
      <c r="AE709" s="7"/>
      <c r="AF709" s="7"/>
      <c r="AG709" s="7"/>
      <c r="AI709" s="15"/>
      <c r="AJ709" s="15"/>
      <c r="AK709" s="15"/>
      <c r="AL709" s="15"/>
      <c r="AM709" s="15"/>
      <c r="AN709" s="15"/>
      <c r="AO709" s="15"/>
      <c r="AP709" s="15"/>
      <c r="AQ709" s="15"/>
      <c r="AR709" s="15"/>
      <c r="AS709" s="15"/>
      <c r="AT709" s="15"/>
      <c r="AU709" s="15"/>
      <c r="AV709" s="15"/>
      <c r="AW709" s="15"/>
      <c r="AX709" s="15"/>
      <c r="AY709" s="15"/>
      <c r="AZ709" s="15"/>
      <c r="BA709" s="15"/>
      <c r="BB709" s="15"/>
      <c r="BC709" s="15"/>
      <c r="BD709" s="15"/>
      <c r="BE709" s="15"/>
      <c r="BF709" s="15"/>
      <c r="BG709" s="15"/>
      <c r="BH709" s="15"/>
      <c r="BI709" s="15"/>
      <c r="BJ709" s="15"/>
      <c r="BK709" s="15"/>
      <c r="BL709" s="15"/>
      <c r="BM709" s="15"/>
      <c r="BN709" s="15"/>
      <c r="BO709" s="15"/>
      <c r="BP709" s="15"/>
      <c r="BQ709" s="15"/>
      <c r="BR709" s="15"/>
      <c r="BT709" s="15"/>
      <c r="BU709" s="15"/>
      <c r="BV709" s="15"/>
      <c r="BW709" s="15"/>
      <c r="BX709" s="15"/>
      <c r="BZ709" s="5"/>
      <c r="CA709" s="5"/>
      <c r="CB709" s="5"/>
      <c r="CC709" s="5"/>
      <c r="CD709" s="5"/>
      <c r="CF709" s="5"/>
      <c r="CG709" s="5"/>
      <c r="CH709" s="5"/>
      <c r="CI709" s="5"/>
      <c r="CJ709" s="5"/>
    </row>
    <row r="710" spans="1:88" x14ac:dyDescent="0.25">
      <c r="A710" s="174" t="str">
        <f t="shared" si="390"/>
        <v>NNNN</v>
      </c>
      <c r="B710" s="174" t="str">
        <f t="shared" si="391"/>
        <v>3MM</v>
      </c>
      <c r="C710" s="29" t="str">
        <f t="shared" si="392"/>
        <v>MM</v>
      </c>
      <c r="D710" s="29" t="str">
        <f t="shared" si="393"/>
        <v>N</v>
      </c>
      <c r="E710" s="29" t="str">
        <f t="shared" si="389"/>
        <v>N</v>
      </c>
      <c r="F710" s="175" t="s">
        <v>9</v>
      </c>
      <c r="G710" s="175" t="s">
        <v>7</v>
      </c>
      <c r="H710" s="175" t="s">
        <v>7</v>
      </c>
      <c r="I710" s="176">
        <v>3</v>
      </c>
      <c r="J710" s="175" t="s">
        <v>5</v>
      </c>
      <c r="K710" s="175" t="s">
        <v>9</v>
      </c>
      <c r="L710" s="176">
        <v>67</v>
      </c>
      <c r="M710" s="176">
        <v>20</v>
      </c>
      <c r="N710" s="176">
        <v>44</v>
      </c>
      <c r="O710" s="176">
        <v>41</v>
      </c>
      <c r="P710" s="176">
        <v>62</v>
      </c>
      <c r="Q710" s="1"/>
      <c r="R710"/>
      <c r="S710"/>
      <c r="T710"/>
      <c r="U710"/>
      <c r="V710"/>
      <c r="W710"/>
      <c r="X710" s="1"/>
      <c r="Y710" s="1"/>
      <c r="Z710" s="1"/>
      <c r="AA710" s="1"/>
      <c r="AB710" s="1"/>
      <c r="AC710" s="7"/>
      <c r="AD710" s="7"/>
      <c r="AE710" s="7"/>
      <c r="AF710" s="7"/>
      <c r="AG710" s="7"/>
      <c r="AI710" s="15"/>
      <c r="AJ710" s="15"/>
      <c r="AK710" s="15"/>
      <c r="AL710" s="15"/>
      <c r="AM710" s="15"/>
      <c r="AN710" s="15"/>
      <c r="AO710" s="15"/>
      <c r="AP710" s="15"/>
      <c r="AQ710" s="15"/>
      <c r="AR710" s="15"/>
      <c r="AS710" s="15"/>
      <c r="AT710" s="15"/>
      <c r="AU710" s="15"/>
      <c r="AV710" s="15"/>
      <c r="AW710" s="15"/>
      <c r="AX710" s="15"/>
      <c r="AY710" s="15"/>
      <c r="AZ710" s="15"/>
      <c r="BA710" s="15"/>
      <c r="BB710" s="15"/>
      <c r="BC710" s="15"/>
      <c r="BD710" s="15"/>
      <c r="BE710" s="15"/>
      <c r="BF710" s="15"/>
      <c r="BG710" s="15"/>
      <c r="BH710" s="15"/>
      <c r="BI710" s="15"/>
      <c r="BJ710" s="15"/>
      <c r="BK710" s="15"/>
      <c r="BL710" s="15"/>
      <c r="BM710" s="15"/>
      <c r="BN710" s="15"/>
      <c r="BO710" s="15"/>
      <c r="BP710" s="15"/>
      <c r="BQ710" s="15"/>
      <c r="BR710" s="15"/>
      <c r="BT710" s="15"/>
      <c r="BU710" s="15"/>
      <c r="BV710" s="15"/>
      <c r="BW710" s="15"/>
      <c r="BX710" s="15"/>
      <c r="BZ710" s="5"/>
      <c r="CA710" s="5"/>
      <c r="CB710" s="5"/>
      <c r="CC710" s="5"/>
      <c r="CD710" s="5"/>
      <c r="CF710" s="5"/>
      <c r="CG710" s="5"/>
      <c r="CH710" s="5"/>
      <c r="CI710" s="5"/>
      <c r="CJ710" s="5"/>
    </row>
    <row r="711" spans="1:88" x14ac:dyDescent="0.25">
      <c r="A711" s="174" t="str">
        <f t="shared" si="390"/>
        <v>YNMM</v>
      </c>
      <c r="B711" s="174" t="str">
        <f t="shared" si="391"/>
        <v>3MM</v>
      </c>
      <c r="C711" s="29" t="str">
        <f t="shared" si="392"/>
        <v>MM</v>
      </c>
      <c r="D711" s="29" t="str">
        <f t="shared" si="393"/>
        <v>Y</v>
      </c>
      <c r="E711" s="29" t="str">
        <f t="shared" si="389"/>
        <v>N</v>
      </c>
      <c r="F711" s="175" t="s">
        <v>9</v>
      </c>
      <c r="G711" s="175" t="s">
        <v>7</v>
      </c>
      <c r="H711" s="175" t="s">
        <v>7</v>
      </c>
      <c r="I711" s="176">
        <v>3</v>
      </c>
      <c r="J711" s="175" t="s">
        <v>9</v>
      </c>
      <c r="K711" s="175" t="s">
        <v>5</v>
      </c>
      <c r="L711" s="176">
        <v>239</v>
      </c>
      <c r="M711" s="176">
        <v>70</v>
      </c>
      <c r="N711" s="176">
        <v>178</v>
      </c>
      <c r="O711" s="176">
        <v>168</v>
      </c>
      <c r="P711" s="176">
        <v>229</v>
      </c>
      <c r="Q711" s="1"/>
      <c r="R711"/>
      <c r="S711"/>
      <c r="T711"/>
      <c r="U711"/>
      <c r="V711"/>
      <c r="W711"/>
      <c r="X711" s="1"/>
      <c r="Y711" s="1"/>
      <c r="Z711" s="1"/>
      <c r="AA711" s="1"/>
      <c r="AB711" s="1"/>
      <c r="AC711" s="7"/>
      <c r="AD711" s="7"/>
      <c r="AE711" s="7"/>
      <c r="AF711" s="7"/>
      <c r="AG711" s="7"/>
      <c r="AI711" s="15"/>
      <c r="AJ711" s="15"/>
      <c r="AK711" s="15"/>
      <c r="AL711" s="15"/>
      <c r="AM711" s="15"/>
      <c r="AN711" s="15"/>
      <c r="AO711" s="15"/>
      <c r="AP711" s="15"/>
      <c r="AQ711" s="15"/>
      <c r="AR711" s="15"/>
      <c r="AS711" s="15"/>
      <c r="AT711" s="15"/>
      <c r="AU711" s="15"/>
      <c r="AV711" s="15"/>
      <c r="AW711" s="15"/>
      <c r="AX711" s="15"/>
      <c r="AY711" s="15"/>
      <c r="AZ711" s="15"/>
      <c r="BA711" s="15"/>
      <c r="BB711" s="15"/>
      <c r="BC711" s="15"/>
      <c r="BD711" s="15"/>
      <c r="BE711" s="15"/>
      <c r="BF711" s="15"/>
      <c r="BG711" s="15"/>
      <c r="BH711" s="15"/>
      <c r="BI711" s="15"/>
      <c r="BJ711" s="15"/>
      <c r="BK711" s="15"/>
      <c r="BL711" s="15"/>
      <c r="BM711" s="15"/>
      <c r="BN711" s="15"/>
      <c r="BO711" s="15"/>
      <c r="BP711" s="15"/>
      <c r="BQ711" s="15"/>
      <c r="BR711" s="15"/>
      <c r="BT711" s="15"/>
      <c r="BU711" s="15"/>
      <c r="BV711" s="15"/>
      <c r="BW711" s="15"/>
      <c r="BX711" s="15"/>
      <c r="BZ711" s="5"/>
      <c r="CA711" s="5"/>
      <c r="CB711" s="5"/>
      <c r="CC711" s="5"/>
      <c r="CD711" s="5"/>
      <c r="CF711" s="5"/>
      <c r="CG711" s="5"/>
      <c r="CH711" s="5"/>
      <c r="CI711" s="5"/>
      <c r="CJ711" s="5"/>
    </row>
    <row r="712" spans="1:88" x14ac:dyDescent="0.25">
      <c r="A712" s="174" t="str">
        <f t="shared" si="390"/>
        <v>YYMM</v>
      </c>
      <c r="B712" s="174" t="str">
        <f t="shared" si="391"/>
        <v>3MM</v>
      </c>
      <c r="C712" s="29" t="str">
        <f t="shared" si="392"/>
        <v>MM</v>
      </c>
      <c r="D712" s="29" t="str">
        <f t="shared" si="393"/>
        <v>Y</v>
      </c>
      <c r="E712" s="29" t="str">
        <f t="shared" ref="E712:E775" si="394">IF(AND(D712="Y",K712="Y"),"Y","N")</f>
        <v>Y</v>
      </c>
      <c r="F712" s="175" t="s">
        <v>9</v>
      </c>
      <c r="G712" s="175" t="s">
        <v>7</v>
      </c>
      <c r="H712" s="175" t="s">
        <v>7</v>
      </c>
      <c r="I712" s="176">
        <v>3</v>
      </c>
      <c r="J712" s="175" t="s">
        <v>9</v>
      </c>
      <c r="K712" s="175" t="s">
        <v>9</v>
      </c>
      <c r="L712" s="176">
        <v>22</v>
      </c>
      <c r="M712" s="176">
        <v>8</v>
      </c>
      <c r="N712" s="176">
        <v>18</v>
      </c>
      <c r="O712" s="176">
        <v>18</v>
      </c>
      <c r="P712" s="176">
        <v>22</v>
      </c>
      <c r="Q712" s="1"/>
      <c r="R712"/>
      <c r="S712"/>
      <c r="T712"/>
      <c r="U712"/>
      <c r="V712"/>
      <c r="W712"/>
      <c r="X712" s="1"/>
      <c r="Y712" s="1"/>
      <c r="Z712" s="1"/>
      <c r="AA712" s="1"/>
      <c r="AB712" s="1"/>
      <c r="AC712" s="7"/>
      <c r="AD712" s="7"/>
      <c r="AE712" s="7"/>
      <c r="AF712" s="7"/>
      <c r="AG712" s="7"/>
      <c r="AI712" s="15"/>
      <c r="AJ712" s="15"/>
      <c r="AK712" s="15"/>
      <c r="AL712" s="15"/>
      <c r="AM712" s="15"/>
      <c r="AN712" s="15"/>
      <c r="AO712" s="15"/>
      <c r="AP712" s="15"/>
      <c r="AQ712" s="15"/>
      <c r="AR712" s="15"/>
      <c r="AS712" s="15"/>
      <c r="AT712" s="15"/>
      <c r="AU712" s="15"/>
      <c r="AV712" s="15"/>
      <c r="AW712" s="15"/>
      <c r="AX712" s="15"/>
      <c r="AY712" s="15"/>
      <c r="AZ712" s="15"/>
      <c r="BA712" s="15"/>
      <c r="BB712" s="15"/>
      <c r="BC712" s="15"/>
      <c r="BD712" s="15"/>
      <c r="BE712" s="15"/>
      <c r="BF712" s="15"/>
      <c r="BG712" s="15"/>
      <c r="BH712" s="15"/>
      <c r="BI712" s="15"/>
      <c r="BJ712" s="15"/>
      <c r="BK712" s="15"/>
      <c r="BL712" s="15"/>
      <c r="BM712" s="15"/>
      <c r="BN712" s="15"/>
      <c r="BO712" s="15"/>
      <c r="BP712" s="15"/>
      <c r="BQ712" s="15"/>
      <c r="BR712" s="15"/>
      <c r="BT712" s="15"/>
      <c r="BU712" s="15"/>
      <c r="BV712" s="15"/>
      <c r="BW712" s="15"/>
      <c r="BX712" s="15"/>
      <c r="BZ712" s="5"/>
      <c r="CA712" s="5"/>
      <c r="CB712" s="5"/>
      <c r="CC712" s="5"/>
      <c r="CD712" s="5"/>
      <c r="CF712" s="5"/>
      <c r="CG712" s="5"/>
      <c r="CH712" s="5"/>
      <c r="CI712" s="5"/>
      <c r="CJ712" s="5"/>
    </row>
    <row r="713" spans="1:88" x14ac:dyDescent="0.25">
      <c r="A713" s="174" t="str">
        <f t="shared" ref="A713:A776" si="395">IF(CONCATENATE(D713,E713)="NN","NNNN",CONCATENATE(D713,E713,C713))</f>
        <v>NNNN</v>
      </c>
      <c r="B713" s="174" t="str">
        <f t="shared" ref="B713:B776" si="396">IF(C713="NN","NNNN",CONCATENATE(IF(I713&gt;82,"83",I713),C713))</f>
        <v>4MM</v>
      </c>
      <c r="C713" s="29" t="str">
        <f t="shared" ref="C713:C776" si="397">IF(F713="Y",CONCATENATE(G713,H713),"NN")</f>
        <v>MM</v>
      </c>
      <c r="D713" s="29" t="str">
        <f t="shared" ref="D713:D776" si="398">IF(AND(F713="Y",J713="Y",I713&lt;9),J713,"N")</f>
        <v>N</v>
      </c>
      <c r="E713" s="29" t="str">
        <f t="shared" si="394"/>
        <v>N</v>
      </c>
      <c r="F713" s="175" t="s">
        <v>9</v>
      </c>
      <c r="G713" s="175" t="s">
        <v>7</v>
      </c>
      <c r="H713" s="175" t="s">
        <v>7</v>
      </c>
      <c r="I713" s="176">
        <v>4</v>
      </c>
      <c r="J713" s="175" t="s">
        <v>5</v>
      </c>
      <c r="K713" s="175" t="s">
        <v>5</v>
      </c>
      <c r="L713" s="176">
        <v>3662</v>
      </c>
      <c r="M713" s="176">
        <v>1028</v>
      </c>
      <c r="N713" s="176">
        <v>2330</v>
      </c>
      <c r="O713" s="176">
        <v>2228</v>
      </c>
      <c r="P713" s="176">
        <v>3426</v>
      </c>
      <c r="Q713" s="1"/>
      <c r="R713"/>
      <c r="S713"/>
      <c r="T713"/>
      <c r="U713"/>
      <c r="V713"/>
      <c r="W713"/>
      <c r="X713" s="1"/>
      <c r="Y713" s="1"/>
      <c r="Z713" s="1"/>
      <c r="AA713" s="1"/>
      <c r="AB713" s="1"/>
      <c r="AC713" s="7"/>
      <c r="AD713" s="7"/>
      <c r="AE713" s="7"/>
      <c r="AF713" s="7"/>
      <c r="AG713" s="7"/>
      <c r="AI713" s="15"/>
      <c r="AJ713" s="15"/>
      <c r="AK713" s="15"/>
      <c r="AL713" s="15"/>
      <c r="AM713" s="15"/>
      <c r="AN713" s="15"/>
      <c r="AO713" s="15"/>
      <c r="AP713" s="15"/>
      <c r="AQ713" s="15"/>
      <c r="AR713" s="15"/>
      <c r="AS713" s="15"/>
      <c r="AT713" s="15"/>
      <c r="AU713" s="15"/>
      <c r="AV713" s="15"/>
      <c r="AW713" s="15"/>
      <c r="AX713" s="15"/>
      <c r="AY713" s="15"/>
      <c r="AZ713" s="15"/>
      <c r="BA713" s="15"/>
      <c r="BB713" s="15"/>
      <c r="BC713" s="15"/>
      <c r="BD713" s="15"/>
      <c r="BE713" s="15"/>
      <c r="BF713" s="15"/>
      <c r="BG713" s="15"/>
      <c r="BH713" s="15"/>
      <c r="BI713" s="15"/>
      <c r="BJ713" s="15"/>
      <c r="BK713" s="15"/>
      <c r="BL713" s="15"/>
      <c r="BM713" s="15"/>
      <c r="BN713" s="15"/>
      <c r="BO713" s="15"/>
      <c r="BP713" s="15"/>
      <c r="BQ713" s="15"/>
      <c r="BR713" s="15"/>
      <c r="BT713" s="15"/>
      <c r="BU713" s="15"/>
      <c r="BV713" s="15"/>
      <c r="BW713" s="15"/>
      <c r="BX713" s="15"/>
      <c r="BZ713" s="5"/>
      <c r="CA713" s="5"/>
      <c r="CB713" s="5"/>
      <c r="CC713" s="5"/>
      <c r="CD713" s="5"/>
      <c r="CF713" s="5"/>
      <c r="CG713" s="5"/>
      <c r="CH713" s="5"/>
      <c r="CI713" s="5"/>
      <c r="CJ713" s="5"/>
    </row>
    <row r="714" spans="1:88" x14ac:dyDescent="0.25">
      <c r="A714" s="174" t="str">
        <f t="shared" si="395"/>
        <v>NNNN</v>
      </c>
      <c r="B714" s="174" t="str">
        <f t="shared" si="396"/>
        <v>4MM</v>
      </c>
      <c r="C714" s="29" t="str">
        <f t="shared" si="397"/>
        <v>MM</v>
      </c>
      <c r="D714" s="29" t="str">
        <f t="shared" si="398"/>
        <v>N</v>
      </c>
      <c r="E714" s="29" t="str">
        <f t="shared" si="394"/>
        <v>N</v>
      </c>
      <c r="F714" s="175" t="s">
        <v>9</v>
      </c>
      <c r="G714" s="175" t="s">
        <v>7</v>
      </c>
      <c r="H714" s="175" t="s">
        <v>7</v>
      </c>
      <c r="I714" s="176">
        <v>4</v>
      </c>
      <c r="J714" s="175" t="s">
        <v>5</v>
      </c>
      <c r="K714" s="175" t="s">
        <v>9</v>
      </c>
      <c r="L714" s="176">
        <v>96</v>
      </c>
      <c r="M714" s="176">
        <v>39</v>
      </c>
      <c r="N714" s="176">
        <v>77</v>
      </c>
      <c r="O714" s="176">
        <v>76</v>
      </c>
      <c r="P714" s="176">
        <v>91</v>
      </c>
      <c r="Q714" s="1"/>
      <c r="R714"/>
      <c r="S714"/>
      <c r="T714"/>
      <c r="U714"/>
      <c r="V714"/>
      <c r="W714"/>
      <c r="X714" s="1"/>
      <c r="Y714" s="1"/>
      <c r="Z714" s="1"/>
      <c r="AA714" s="1"/>
      <c r="AB714" s="1"/>
      <c r="AC714" s="7"/>
      <c r="AD714" s="7"/>
      <c r="AE714" s="7"/>
      <c r="AF714" s="7"/>
      <c r="AG714" s="7"/>
      <c r="AI714" s="15"/>
      <c r="AJ714" s="15"/>
      <c r="AK714" s="15"/>
      <c r="AL714" s="15"/>
      <c r="AM714" s="15"/>
      <c r="AN714" s="15"/>
      <c r="AO714" s="15"/>
      <c r="AP714" s="15"/>
      <c r="AQ714" s="15"/>
      <c r="AR714" s="15"/>
      <c r="AS714" s="15"/>
      <c r="AT714" s="15"/>
      <c r="AU714" s="15"/>
      <c r="AV714" s="15"/>
      <c r="AW714" s="15"/>
      <c r="AX714" s="15"/>
      <c r="AY714" s="15"/>
      <c r="AZ714" s="15"/>
      <c r="BA714" s="15"/>
      <c r="BB714" s="15"/>
      <c r="BC714" s="15"/>
      <c r="BD714" s="15"/>
      <c r="BE714" s="15"/>
      <c r="BF714" s="15"/>
      <c r="BG714" s="15"/>
      <c r="BH714" s="15"/>
      <c r="BI714" s="15"/>
      <c r="BJ714" s="15"/>
      <c r="BK714" s="15"/>
      <c r="BL714" s="15"/>
      <c r="BM714" s="15"/>
      <c r="BN714" s="15"/>
      <c r="BO714" s="15"/>
      <c r="BP714" s="15"/>
      <c r="BQ714" s="15"/>
      <c r="BR714" s="15"/>
      <c r="BT714" s="15"/>
      <c r="BU714" s="15"/>
      <c r="BV714" s="15"/>
      <c r="BW714" s="15"/>
      <c r="BX714" s="15"/>
      <c r="BZ714" s="5"/>
      <c r="CA714" s="5"/>
      <c r="CB714" s="5"/>
      <c r="CC714" s="5"/>
      <c r="CD714" s="5"/>
      <c r="CF714" s="5"/>
      <c r="CG714" s="5"/>
      <c r="CH714" s="5"/>
      <c r="CI714" s="5"/>
      <c r="CJ714" s="5"/>
    </row>
    <row r="715" spans="1:88" x14ac:dyDescent="0.25">
      <c r="A715" s="174" t="str">
        <f t="shared" si="395"/>
        <v>YNMM</v>
      </c>
      <c r="B715" s="174" t="str">
        <f t="shared" si="396"/>
        <v>4MM</v>
      </c>
      <c r="C715" s="29" t="str">
        <f t="shared" si="397"/>
        <v>MM</v>
      </c>
      <c r="D715" s="29" t="str">
        <f t="shared" si="398"/>
        <v>Y</v>
      </c>
      <c r="E715" s="29" t="str">
        <f t="shared" si="394"/>
        <v>N</v>
      </c>
      <c r="F715" s="175" t="s">
        <v>9</v>
      </c>
      <c r="G715" s="175" t="s">
        <v>7</v>
      </c>
      <c r="H715" s="175" t="s">
        <v>7</v>
      </c>
      <c r="I715" s="176">
        <v>4</v>
      </c>
      <c r="J715" s="175" t="s">
        <v>9</v>
      </c>
      <c r="K715" s="175" t="s">
        <v>5</v>
      </c>
      <c r="L715" s="176">
        <v>214</v>
      </c>
      <c r="M715" s="176">
        <v>52</v>
      </c>
      <c r="N715" s="176">
        <v>159</v>
      </c>
      <c r="O715" s="176">
        <v>153</v>
      </c>
      <c r="P715" s="176">
        <v>191</v>
      </c>
      <c r="Q715" s="1"/>
      <c r="R715"/>
      <c r="S715"/>
      <c r="T715"/>
      <c r="U715"/>
      <c r="V715"/>
      <c r="W715"/>
      <c r="X715" s="1"/>
      <c r="Y715" s="1"/>
      <c r="Z715" s="1"/>
      <c r="AA715" s="1"/>
      <c r="AB715" s="1"/>
      <c r="AC715" s="7"/>
      <c r="AD715" s="7"/>
      <c r="AE715" s="7"/>
      <c r="AF715" s="7"/>
      <c r="AG715" s="7"/>
      <c r="AI715" s="15"/>
      <c r="AJ715" s="15"/>
      <c r="AK715" s="15"/>
      <c r="AL715" s="15"/>
      <c r="AM715" s="15"/>
      <c r="AN715" s="15"/>
      <c r="AO715" s="15"/>
      <c r="AP715" s="15"/>
      <c r="AQ715" s="15"/>
      <c r="AR715" s="15"/>
      <c r="AS715" s="15"/>
      <c r="AT715" s="15"/>
      <c r="AU715" s="15"/>
      <c r="AV715" s="15"/>
      <c r="AW715" s="15"/>
      <c r="AX715" s="15"/>
      <c r="AY715" s="15"/>
      <c r="AZ715" s="15"/>
      <c r="BA715" s="15"/>
      <c r="BB715" s="15"/>
      <c r="BC715" s="15"/>
      <c r="BD715" s="15"/>
      <c r="BE715" s="15"/>
      <c r="BF715" s="15"/>
      <c r="BG715" s="15"/>
      <c r="BH715" s="15"/>
      <c r="BI715" s="15"/>
      <c r="BJ715" s="15"/>
      <c r="BK715" s="15"/>
      <c r="BL715" s="15"/>
      <c r="BM715" s="15"/>
      <c r="BN715" s="15"/>
      <c r="BO715" s="15"/>
      <c r="BP715" s="15"/>
      <c r="BQ715" s="15"/>
      <c r="BR715" s="15"/>
      <c r="BT715" s="15"/>
      <c r="BU715" s="15"/>
      <c r="BV715" s="15"/>
      <c r="BW715" s="15"/>
      <c r="BX715" s="15"/>
      <c r="BZ715" s="5"/>
      <c r="CA715" s="5"/>
      <c r="CB715" s="5"/>
      <c r="CC715" s="5"/>
      <c r="CD715" s="5"/>
      <c r="CF715" s="5"/>
      <c r="CG715" s="5"/>
      <c r="CH715" s="5"/>
      <c r="CI715" s="5"/>
      <c r="CJ715" s="5"/>
    </row>
    <row r="716" spans="1:88" x14ac:dyDescent="0.25">
      <c r="A716" s="174" t="str">
        <f t="shared" si="395"/>
        <v>YYMM</v>
      </c>
      <c r="B716" s="174" t="str">
        <f t="shared" si="396"/>
        <v>4MM</v>
      </c>
      <c r="C716" s="29" t="str">
        <f t="shared" si="397"/>
        <v>MM</v>
      </c>
      <c r="D716" s="29" t="str">
        <f t="shared" si="398"/>
        <v>Y</v>
      </c>
      <c r="E716" s="29" t="str">
        <f t="shared" si="394"/>
        <v>Y</v>
      </c>
      <c r="F716" s="175" t="s">
        <v>9</v>
      </c>
      <c r="G716" s="175" t="s">
        <v>7</v>
      </c>
      <c r="H716" s="175" t="s">
        <v>7</v>
      </c>
      <c r="I716" s="176">
        <v>4</v>
      </c>
      <c r="J716" s="175" t="s">
        <v>9</v>
      </c>
      <c r="K716" s="175" t="s">
        <v>9</v>
      </c>
      <c r="L716" s="176">
        <v>20</v>
      </c>
      <c r="M716" s="176">
        <v>5</v>
      </c>
      <c r="N716" s="176">
        <v>16</v>
      </c>
      <c r="O716" s="176">
        <v>15</v>
      </c>
      <c r="P716" s="176">
        <v>18</v>
      </c>
      <c r="Q716" s="1"/>
      <c r="R716"/>
      <c r="S716"/>
      <c r="T716"/>
      <c r="U716"/>
      <c r="V716"/>
      <c r="W716"/>
      <c r="X716" s="1"/>
      <c r="Y716" s="1"/>
      <c r="Z716" s="1"/>
      <c r="AA716" s="1"/>
      <c r="AB716" s="1"/>
      <c r="AC716" s="7"/>
      <c r="AD716" s="7"/>
      <c r="AE716" s="7"/>
      <c r="AF716" s="7"/>
      <c r="AG716" s="7"/>
      <c r="AI716" s="15"/>
      <c r="AJ716" s="15"/>
      <c r="AK716" s="15"/>
      <c r="AL716" s="15"/>
      <c r="AM716" s="15"/>
      <c r="AN716" s="15"/>
      <c r="AO716" s="15"/>
      <c r="AP716" s="15"/>
      <c r="AQ716" s="15"/>
      <c r="AR716" s="15"/>
      <c r="AS716" s="15"/>
      <c r="AT716" s="15"/>
      <c r="AU716" s="15"/>
      <c r="AV716" s="15"/>
      <c r="AW716" s="15"/>
      <c r="AX716" s="15"/>
      <c r="AY716" s="15"/>
      <c r="AZ716" s="15"/>
      <c r="BA716" s="15"/>
      <c r="BB716" s="15"/>
      <c r="BC716" s="15"/>
      <c r="BD716" s="15"/>
      <c r="BE716" s="15"/>
      <c r="BF716" s="15"/>
      <c r="BG716" s="15"/>
      <c r="BH716" s="15"/>
      <c r="BI716" s="15"/>
      <c r="BJ716" s="15"/>
      <c r="BK716" s="15"/>
      <c r="BL716" s="15"/>
      <c r="BM716" s="15"/>
      <c r="BN716" s="15"/>
      <c r="BO716" s="15"/>
      <c r="BP716" s="15"/>
      <c r="BQ716" s="15"/>
      <c r="BR716" s="15"/>
      <c r="BT716" s="15"/>
      <c r="BU716" s="15"/>
      <c r="BV716" s="15"/>
      <c r="BW716" s="15"/>
      <c r="BX716" s="15"/>
      <c r="BZ716" s="5"/>
      <c r="CA716" s="5"/>
      <c r="CB716" s="5"/>
      <c r="CC716" s="5"/>
      <c r="CD716" s="5"/>
      <c r="CF716" s="5"/>
      <c r="CG716" s="5"/>
      <c r="CH716" s="5"/>
      <c r="CI716" s="5"/>
      <c r="CJ716" s="5"/>
    </row>
    <row r="717" spans="1:88" x14ac:dyDescent="0.25">
      <c r="A717" s="174" t="str">
        <f t="shared" si="395"/>
        <v>NNNN</v>
      </c>
      <c r="B717" s="174" t="str">
        <f t="shared" si="396"/>
        <v>5MM</v>
      </c>
      <c r="C717" s="29" t="str">
        <f t="shared" si="397"/>
        <v>MM</v>
      </c>
      <c r="D717" s="29" t="str">
        <f t="shared" si="398"/>
        <v>N</v>
      </c>
      <c r="E717" s="29" t="str">
        <f t="shared" si="394"/>
        <v>N</v>
      </c>
      <c r="F717" s="175" t="s">
        <v>9</v>
      </c>
      <c r="G717" s="175" t="s">
        <v>7</v>
      </c>
      <c r="H717" s="175" t="s">
        <v>7</v>
      </c>
      <c r="I717" s="176">
        <v>5</v>
      </c>
      <c r="J717" s="175" t="s">
        <v>5</v>
      </c>
      <c r="K717" s="175" t="s">
        <v>5</v>
      </c>
      <c r="L717" s="176">
        <v>3815</v>
      </c>
      <c r="M717" s="176">
        <v>1102</v>
      </c>
      <c r="N717" s="176">
        <v>2606</v>
      </c>
      <c r="O717" s="176">
        <v>2490</v>
      </c>
      <c r="P717" s="176">
        <v>3557</v>
      </c>
      <c r="Q717" s="1"/>
      <c r="R717"/>
      <c r="S717"/>
      <c r="T717"/>
      <c r="U717"/>
      <c r="V717"/>
      <c r="W717"/>
      <c r="X717" s="1"/>
      <c r="Y717" s="1"/>
      <c r="Z717" s="1"/>
      <c r="AA717" s="1"/>
      <c r="AB717" s="1"/>
      <c r="AC717" s="7"/>
      <c r="AD717" s="7"/>
      <c r="AE717" s="7"/>
      <c r="AF717" s="7"/>
      <c r="AG717" s="7"/>
      <c r="AI717" s="15"/>
      <c r="AJ717" s="15"/>
      <c r="AK717" s="15"/>
      <c r="AL717" s="15"/>
      <c r="AM717" s="15"/>
      <c r="AN717" s="15"/>
      <c r="AO717" s="15"/>
      <c r="AP717" s="15"/>
      <c r="AQ717" s="15"/>
      <c r="AR717" s="15"/>
      <c r="AS717" s="15"/>
      <c r="AT717" s="15"/>
      <c r="AU717" s="15"/>
      <c r="AV717" s="15"/>
      <c r="AW717" s="15"/>
      <c r="AX717" s="15"/>
      <c r="AY717" s="15"/>
      <c r="AZ717" s="15"/>
      <c r="BA717" s="15"/>
      <c r="BB717" s="15"/>
      <c r="BC717" s="15"/>
      <c r="BD717" s="15"/>
      <c r="BE717" s="15"/>
      <c r="BF717" s="15"/>
      <c r="BG717" s="15"/>
      <c r="BH717" s="15"/>
      <c r="BI717" s="15"/>
      <c r="BJ717" s="15"/>
      <c r="BK717" s="15"/>
      <c r="BL717" s="15"/>
      <c r="BM717" s="15"/>
      <c r="BN717" s="15"/>
      <c r="BO717" s="15"/>
      <c r="BP717" s="15"/>
      <c r="BQ717" s="15"/>
      <c r="BR717" s="15"/>
      <c r="BT717" s="15"/>
      <c r="BU717" s="15"/>
      <c r="BV717" s="15"/>
      <c r="BW717" s="15"/>
      <c r="BX717" s="15"/>
      <c r="BZ717" s="5"/>
      <c r="CA717" s="5"/>
      <c r="CB717" s="5"/>
      <c r="CC717" s="5"/>
      <c r="CD717" s="5"/>
      <c r="CF717" s="5"/>
      <c r="CG717" s="5"/>
      <c r="CH717" s="5"/>
      <c r="CI717" s="5"/>
      <c r="CJ717" s="5"/>
    </row>
    <row r="718" spans="1:88" x14ac:dyDescent="0.25">
      <c r="A718" s="174" t="str">
        <f t="shared" si="395"/>
        <v>NNNN</v>
      </c>
      <c r="B718" s="174" t="str">
        <f t="shared" si="396"/>
        <v>5MM</v>
      </c>
      <c r="C718" s="29" t="str">
        <f t="shared" si="397"/>
        <v>MM</v>
      </c>
      <c r="D718" s="29" t="str">
        <f t="shared" si="398"/>
        <v>N</v>
      </c>
      <c r="E718" s="29" t="str">
        <f t="shared" si="394"/>
        <v>N</v>
      </c>
      <c r="F718" s="175" t="s">
        <v>9</v>
      </c>
      <c r="G718" s="175" t="s">
        <v>7</v>
      </c>
      <c r="H718" s="175" t="s">
        <v>7</v>
      </c>
      <c r="I718" s="176">
        <v>5</v>
      </c>
      <c r="J718" s="175" t="s">
        <v>5</v>
      </c>
      <c r="K718" s="175" t="s">
        <v>9</v>
      </c>
      <c r="L718" s="176">
        <v>75</v>
      </c>
      <c r="M718" s="176">
        <v>20</v>
      </c>
      <c r="N718" s="176">
        <v>58</v>
      </c>
      <c r="O718" s="176">
        <v>54</v>
      </c>
      <c r="P718" s="176">
        <v>70</v>
      </c>
      <c r="Q718" s="1"/>
      <c r="R718"/>
      <c r="S718"/>
      <c r="T718"/>
      <c r="U718"/>
      <c r="V718"/>
      <c r="W718"/>
      <c r="X718" s="1"/>
      <c r="Y718" s="1"/>
      <c r="Z718" s="1"/>
      <c r="AA718" s="1"/>
      <c r="AB718" s="1"/>
      <c r="AC718" s="7"/>
      <c r="AD718" s="7"/>
      <c r="AE718" s="7"/>
      <c r="AF718" s="7"/>
      <c r="AG718" s="7"/>
      <c r="AI718" s="15"/>
      <c r="AJ718" s="15"/>
      <c r="AK718" s="15"/>
      <c r="AL718" s="15"/>
      <c r="AM718" s="15"/>
      <c r="AN718" s="15"/>
      <c r="AO718" s="15"/>
      <c r="AP718" s="15"/>
      <c r="AQ718" s="15"/>
      <c r="AR718" s="15"/>
      <c r="AS718" s="15"/>
      <c r="AT718" s="15"/>
      <c r="AU718" s="15"/>
      <c r="AV718" s="15"/>
      <c r="AW718" s="15"/>
      <c r="AX718" s="15"/>
      <c r="AY718" s="15"/>
      <c r="AZ718" s="15"/>
      <c r="BA718" s="15"/>
      <c r="BB718" s="15"/>
      <c r="BC718" s="15"/>
      <c r="BD718" s="15"/>
      <c r="BE718" s="15"/>
      <c r="BF718" s="15"/>
      <c r="BG718" s="15"/>
      <c r="BH718" s="15"/>
      <c r="BI718" s="15"/>
      <c r="BJ718" s="15"/>
      <c r="BK718" s="15"/>
      <c r="BL718" s="15"/>
      <c r="BM718" s="15"/>
      <c r="BN718" s="15"/>
      <c r="BO718" s="15"/>
      <c r="BP718" s="15"/>
      <c r="BQ718" s="15"/>
      <c r="BR718" s="15"/>
      <c r="BT718" s="15"/>
      <c r="BU718" s="15"/>
      <c r="BV718" s="15"/>
      <c r="BW718" s="15"/>
      <c r="BX718" s="15"/>
      <c r="BZ718" s="5"/>
      <c r="CA718" s="5"/>
      <c r="CB718" s="5"/>
      <c r="CC718" s="5"/>
      <c r="CD718" s="5"/>
      <c r="CF718" s="5"/>
      <c r="CG718" s="5"/>
      <c r="CH718" s="5"/>
      <c r="CI718" s="5"/>
      <c r="CJ718" s="5"/>
    </row>
    <row r="719" spans="1:88" x14ac:dyDescent="0.25">
      <c r="A719" s="174" t="str">
        <f t="shared" si="395"/>
        <v>YNMM</v>
      </c>
      <c r="B719" s="174" t="str">
        <f t="shared" si="396"/>
        <v>5MM</v>
      </c>
      <c r="C719" s="29" t="str">
        <f t="shared" si="397"/>
        <v>MM</v>
      </c>
      <c r="D719" s="29" t="str">
        <f t="shared" si="398"/>
        <v>Y</v>
      </c>
      <c r="E719" s="29" t="str">
        <f t="shared" si="394"/>
        <v>N</v>
      </c>
      <c r="F719" s="175" t="s">
        <v>9</v>
      </c>
      <c r="G719" s="175" t="s">
        <v>7</v>
      </c>
      <c r="H719" s="175" t="s">
        <v>7</v>
      </c>
      <c r="I719" s="176">
        <v>5</v>
      </c>
      <c r="J719" s="175" t="s">
        <v>9</v>
      </c>
      <c r="K719" s="175" t="s">
        <v>5</v>
      </c>
      <c r="L719" s="176">
        <v>171</v>
      </c>
      <c r="M719" s="176">
        <v>45</v>
      </c>
      <c r="N719" s="176">
        <v>139</v>
      </c>
      <c r="O719" s="176">
        <v>133</v>
      </c>
      <c r="P719" s="176">
        <v>159</v>
      </c>
      <c r="Q719" s="1"/>
      <c r="R719"/>
      <c r="S719"/>
      <c r="T719"/>
      <c r="U719"/>
      <c r="V719"/>
      <c r="W719"/>
      <c r="X719" s="1"/>
      <c r="Y719" s="1"/>
      <c r="Z719" s="1"/>
      <c r="AA719" s="1"/>
      <c r="AB719" s="1"/>
      <c r="AC719" s="7"/>
      <c r="AD719" s="7"/>
      <c r="AE719" s="7"/>
      <c r="AF719" s="7"/>
      <c r="AG719" s="7"/>
      <c r="AI719" s="15"/>
      <c r="AJ719" s="15"/>
      <c r="AK719" s="15"/>
      <c r="AL719" s="15"/>
      <c r="AM719" s="15"/>
      <c r="AN719" s="15"/>
      <c r="AO719" s="15"/>
      <c r="AP719" s="15"/>
      <c r="AQ719" s="15"/>
      <c r="AR719" s="15"/>
      <c r="AS719" s="15"/>
      <c r="AT719" s="15"/>
      <c r="AU719" s="15"/>
      <c r="AV719" s="15"/>
      <c r="AW719" s="15"/>
      <c r="AX719" s="15"/>
      <c r="AY719" s="15"/>
      <c r="AZ719" s="15"/>
      <c r="BA719" s="15"/>
      <c r="BB719" s="15"/>
      <c r="BC719" s="15"/>
      <c r="BD719" s="15"/>
      <c r="BE719" s="15"/>
      <c r="BF719" s="15"/>
      <c r="BG719" s="15"/>
      <c r="BH719" s="15"/>
      <c r="BI719" s="15"/>
      <c r="BJ719" s="15"/>
      <c r="BK719" s="15"/>
      <c r="BL719" s="15"/>
      <c r="BM719" s="15"/>
      <c r="BN719" s="15"/>
      <c r="BO719" s="15"/>
      <c r="BP719" s="15"/>
      <c r="BQ719" s="15"/>
      <c r="BR719" s="15"/>
      <c r="BT719" s="15"/>
      <c r="BU719" s="15"/>
      <c r="BV719" s="15"/>
      <c r="BW719" s="15"/>
      <c r="BX719" s="15"/>
      <c r="BZ719" s="5"/>
      <c r="CA719" s="5"/>
      <c r="CB719" s="5"/>
      <c r="CC719" s="5"/>
      <c r="CD719" s="5"/>
      <c r="CF719" s="5"/>
      <c r="CG719" s="5"/>
      <c r="CH719" s="5"/>
      <c r="CI719" s="5"/>
      <c r="CJ719" s="5"/>
    </row>
    <row r="720" spans="1:88" x14ac:dyDescent="0.25">
      <c r="A720" s="174" t="str">
        <f t="shared" si="395"/>
        <v>YYMM</v>
      </c>
      <c r="B720" s="174" t="str">
        <f t="shared" si="396"/>
        <v>5MM</v>
      </c>
      <c r="C720" s="29" t="str">
        <f t="shared" si="397"/>
        <v>MM</v>
      </c>
      <c r="D720" s="29" t="str">
        <f t="shared" si="398"/>
        <v>Y</v>
      </c>
      <c r="E720" s="29" t="str">
        <f t="shared" si="394"/>
        <v>Y</v>
      </c>
      <c r="F720" s="175" t="s">
        <v>9</v>
      </c>
      <c r="G720" s="175" t="s">
        <v>7</v>
      </c>
      <c r="H720" s="175" t="s">
        <v>7</v>
      </c>
      <c r="I720" s="176">
        <v>5</v>
      </c>
      <c r="J720" s="175" t="s">
        <v>9</v>
      </c>
      <c r="K720" s="175" t="s">
        <v>9</v>
      </c>
      <c r="L720" s="176">
        <v>19</v>
      </c>
      <c r="M720" s="176">
        <v>9</v>
      </c>
      <c r="N720" s="176">
        <v>14</v>
      </c>
      <c r="O720" s="176">
        <v>12</v>
      </c>
      <c r="P720" s="176">
        <v>18</v>
      </c>
      <c r="Q720" s="1"/>
      <c r="R720"/>
      <c r="S720"/>
      <c r="T720"/>
      <c r="U720"/>
      <c r="V720"/>
      <c r="W720"/>
      <c r="X720" s="1"/>
      <c r="Y720" s="1"/>
      <c r="Z720" s="1"/>
      <c r="AA720" s="1"/>
      <c r="AB720" s="1"/>
      <c r="AC720" s="7"/>
      <c r="AD720" s="7"/>
      <c r="AE720" s="7"/>
      <c r="AF720" s="7"/>
      <c r="AG720" s="7"/>
      <c r="AI720" s="15"/>
      <c r="AJ720" s="15"/>
      <c r="AK720" s="15"/>
      <c r="AL720" s="15"/>
      <c r="AM720" s="15"/>
      <c r="AN720" s="15"/>
      <c r="AO720" s="15"/>
      <c r="AP720" s="15"/>
      <c r="AQ720" s="15"/>
      <c r="AR720" s="15"/>
      <c r="AS720" s="15"/>
      <c r="AT720" s="15"/>
      <c r="AU720" s="15"/>
      <c r="AV720" s="15"/>
      <c r="AW720" s="15"/>
      <c r="AX720" s="15"/>
      <c r="AY720" s="15"/>
      <c r="AZ720" s="15"/>
      <c r="BA720" s="15"/>
      <c r="BB720" s="15"/>
      <c r="BC720" s="15"/>
      <c r="BD720" s="15"/>
      <c r="BE720" s="15"/>
      <c r="BF720" s="15"/>
      <c r="BG720" s="15"/>
      <c r="BH720" s="15"/>
      <c r="BI720" s="15"/>
      <c r="BJ720" s="15"/>
      <c r="BK720" s="15"/>
      <c r="BL720" s="15"/>
      <c r="BM720" s="15"/>
      <c r="BN720" s="15"/>
      <c r="BO720" s="15"/>
      <c r="BP720" s="15"/>
      <c r="BQ720" s="15"/>
      <c r="BR720" s="15"/>
      <c r="BT720" s="15"/>
      <c r="BU720" s="15"/>
      <c r="BV720" s="15"/>
      <c r="BW720" s="15"/>
      <c r="BX720" s="15"/>
      <c r="BZ720" s="5"/>
      <c r="CA720" s="5"/>
      <c r="CB720" s="5"/>
      <c r="CC720" s="5"/>
      <c r="CD720" s="5"/>
      <c r="CF720" s="5"/>
      <c r="CG720" s="5"/>
      <c r="CH720" s="5"/>
      <c r="CI720" s="5"/>
      <c r="CJ720" s="5"/>
    </row>
    <row r="721" spans="1:88" x14ac:dyDescent="0.25">
      <c r="A721" s="174" t="str">
        <f t="shared" si="395"/>
        <v>NNNN</v>
      </c>
      <c r="B721" s="174" t="str">
        <f t="shared" si="396"/>
        <v>6MM</v>
      </c>
      <c r="C721" s="29" t="str">
        <f t="shared" si="397"/>
        <v>MM</v>
      </c>
      <c r="D721" s="29" t="str">
        <f t="shared" si="398"/>
        <v>N</v>
      </c>
      <c r="E721" s="29" t="str">
        <f t="shared" si="394"/>
        <v>N</v>
      </c>
      <c r="F721" s="175" t="s">
        <v>9</v>
      </c>
      <c r="G721" s="175" t="s">
        <v>7</v>
      </c>
      <c r="H721" s="175" t="s">
        <v>7</v>
      </c>
      <c r="I721" s="176">
        <v>6</v>
      </c>
      <c r="J721" s="175" t="s">
        <v>5</v>
      </c>
      <c r="K721" s="175" t="s">
        <v>5</v>
      </c>
      <c r="L721" s="176">
        <v>4466</v>
      </c>
      <c r="M721" s="176">
        <v>1362</v>
      </c>
      <c r="N721" s="176">
        <v>3210</v>
      </c>
      <c r="O721" s="176">
        <v>3099</v>
      </c>
      <c r="P721" s="176">
        <v>4170</v>
      </c>
      <c r="Q721" s="1"/>
      <c r="R721"/>
      <c r="S721"/>
      <c r="T721"/>
      <c r="U721"/>
      <c r="V721"/>
      <c r="W721"/>
      <c r="X721" s="1"/>
      <c r="Y721" s="1"/>
      <c r="Z721" s="1"/>
      <c r="AA721" s="1"/>
      <c r="AB721" s="1"/>
      <c r="AC721" s="7"/>
      <c r="AD721" s="7"/>
      <c r="AE721" s="7"/>
      <c r="AF721" s="7"/>
      <c r="AG721" s="7"/>
      <c r="AI721" s="15"/>
      <c r="AJ721" s="15"/>
      <c r="AK721" s="15"/>
      <c r="AL721" s="15"/>
      <c r="AM721" s="15"/>
      <c r="AN721" s="15"/>
      <c r="AO721" s="15"/>
      <c r="AP721" s="15"/>
      <c r="AQ721" s="15"/>
      <c r="AR721" s="15"/>
      <c r="AS721" s="15"/>
      <c r="AT721" s="15"/>
      <c r="AU721" s="15"/>
      <c r="AV721" s="15"/>
      <c r="AW721" s="15"/>
      <c r="AX721" s="15"/>
      <c r="AY721" s="15"/>
      <c r="AZ721" s="15"/>
      <c r="BA721" s="15"/>
      <c r="BB721" s="15"/>
      <c r="BC721" s="15"/>
      <c r="BD721" s="15"/>
      <c r="BE721" s="15"/>
      <c r="BF721" s="15"/>
      <c r="BG721" s="15"/>
      <c r="BH721" s="15"/>
      <c r="BI721" s="15"/>
      <c r="BJ721" s="15"/>
      <c r="BK721" s="15"/>
      <c r="BL721" s="15"/>
      <c r="BM721" s="15"/>
      <c r="BN721" s="15"/>
      <c r="BO721" s="15"/>
      <c r="BP721" s="15"/>
      <c r="BQ721" s="15"/>
      <c r="BR721" s="15"/>
      <c r="BT721" s="15"/>
      <c r="BU721" s="15"/>
      <c r="BV721" s="15"/>
      <c r="BW721" s="15"/>
      <c r="BX721" s="15"/>
      <c r="BZ721" s="5"/>
      <c r="CA721" s="5"/>
      <c r="CB721" s="5"/>
      <c r="CC721" s="5"/>
      <c r="CD721" s="5"/>
      <c r="CF721" s="5"/>
      <c r="CG721" s="5"/>
      <c r="CH721" s="5"/>
      <c r="CI721" s="5"/>
      <c r="CJ721" s="5"/>
    </row>
    <row r="722" spans="1:88" x14ac:dyDescent="0.25">
      <c r="A722" s="174" t="str">
        <f t="shared" si="395"/>
        <v>NNNN</v>
      </c>
      <c r="B722" s="174" t="str">
        <f t="shared" si="396"/>
        <v>6MM</v>
      </c>
      <c r="C722" s="29" t="str">
        <f t="shared" si="397"/>
        <v>MM</v>
      </c>
      <c r="D722" s="29" t="str">
        <f t="shared" si="398"/>
        <v>N</v>
      </c>
      <c r="E722" s="29" t="str">
        <f t="shared" si="394"/>
        <v>N</v>
      </c>
      <c r="F722" s="175" t="s">
        <v>9</v>
      </c>
      <c r="G722" s="175" t="s">
        <v>7</v>
      </c>
      <c r="H722" s="175" t="s">
        <v>7</v>
      </c>
      <c r="I722" s="176">
        <v>6</v>
      </c>
      <c r="J722" s="175" t="s">
        <v>5</v>
      </c>
      <c r="K722" s="175" t="s">
        <v>9</v>
      </c>
      <c r="L722" s="176">
        <v>78</v>
      </c>
      <c r="M722" s="176">
        <v>24</v>
      </c>
      <c r="N722" s="176">
        <v>59</v>
      </c>
      <c r="O722" s="176">
        <v>59</v>
      </c>
      <c r="P722" s="176">
        <v>75</v>
      </c>
      <c r="Q722" s="1"/>
      <c r="R722"/>
      <c r="S722"/>
      <c r="T722"/>
      <c r="U722"/>
      <c r="V722"/>
      <c r="W722"/>
      <c r="X722" s="1"/>
      <c r="Y722" s="1"/>
      <c r="Z722" s="1"/>
      <c r="AA722" s="1"/>
      <c r="AB722" s="1"/>
      <c r="AC722" s="7"/>
      <c r="AD722" s="7"/>
      <c r="AE722" s="7"/>
      <c r="AF722" s="7"/>
      <c r="AG722" s="7"/>
      <c r="AI722" s="15"/>
      <c r="AJ722" s="15"/>
      <c r="AK722" s="15"/>
      <c r="AL722" s="15"/>
      <c r="AM722" s="15"/>
      <c r="AN722" s="15"/>
      <c r="AO722" s="15"/>
      <c r="AP722" s="15"/>
      <c r="AQ722" s="15"/>
      <c r="AR722" s="15"/>
      <c r="AS722" s="15"/>
      <c r="AT722" s="15"/>
      <c r="AU722" s="15"/>
      <c r="AV722" s="15"/>
      <c r="AW722" s="15"/>
      <c r="AX722" s="15"/>
      <c r="AY722" s="15"/>
      <c r="AZ722" s="15"/>
      <c r="BA722" s="15"/>
      <c r="BB722" s="15"/>
      <c r="BC722" s="15"/>
      <c r="BD722" s="15"/>
      <c r="BE722" s="15"/>
      <c r="BF722" s="15"/>
      <c r="BG722" s="15"/>
      <c r="BH722" s="15"/>
      <c r="BI722" s="15"/>
      <c r="BJ722" s="15"/>
      <c r="BK722" s="15"/>
      <c r="BL722" s="15"/>
      <c r="BM722" s="15"/>
      <c r="BN722" s="15"/>
      <c r="BO722" s="15"/>
      <c r="BP722" s="15"/>
      <c r="BQ722" s="15"/>
      <c r="BR722" s="15"/>
      <c r="BT722" s="15"/>
      <c r="BU722" s="15"/>
      <c r="BV722" s="15"/>
      <c r="BW722" s="15"/>
      <c r="BX722" s="15"/>
      <c r="BZ722" s="5"/>
      <c r="CA722" s="5"/>
      <c r="CB722" s="5"/>
      <c r="CC722" s="5"/>
      <c r="CD722" s="5"/>
      <c r="CF722" s="5"/>
      <c r="CG722" s="5"/>
      <c r="CH722" s="5"/>
      <c r="CI722" s="5"/>
      <c r="CJ722" s="5"/>
    </row>
    <row r="723" spans="1:88" x14ac:dyDescent="0.25">
      <c r="A723" s="174" t="str">
        <f t="shared" si="395"/>
        <v>YNMM</v>
      </c>
      <c r="B723" s="174" t="str">
        <f t="shared" si="396"/>
        <v>6MM</v>
      </c>
      <c r="C723" s="29" t="str">
        <f t="shared" si="397"/>
        <v>MM</v>
      </c>
      <c r="D723" s="29" t="str">
        <f t="shared" si="398"/>
        <v>Y</v>
      </c>
      <c r="E723" s="29" t="str">
        <f t="shared" si="394"/>
        <v>N</v>
      </c>
      <c r="F723" s="175" t="s">
        <v>9</v>
      </c>
      <c r="G723" s="175" t="s">
        <v>7</v>
      </c>
      <c r="H723" s="175" t="s">
        <v>7</v>
      </c>
      <c r="I723" s="176">
        <v>6</v>
      </c>
      <c r="J723" s="175" t="s">
        <v>9</v>
      </c>
      <c r="K723" s="175" t="s">
        <v>5</v>
      </c>
      <c r="L723" s="176">
        <v>197</v>
      </c>
      <c r="M723" s="176">
        <v>52</v>
      </c>
      <c r="N723" s="176">
        <v>168</v>
      </c>
      <c r="O723" s="176">
        <v>162</v>
      </c>
      <c r="P723" s="176">
        <v>192</v>
      </c>
      <c r="Q723" s="1"/>
      <c r="R723"/>
      <c r="S723"/>
      <c r="T723"/>
      <c r="U723"/>
      <c r="V723"/>
      <c r="W723"/>
      <c r="X723" s="1"/>
      <c r="Y723" s="1"/>
      <c r="Z723" s="1"/>
      <c r="AA723" s="1"/>
      <c r="AB723" s="1"/>
      <c r="AC723" s="7"/>
      <c r="AD723" s="7"/>
      <c r="AE723" s="7"/>
      <c r="AF723" s="7"/>
      <c r="AG723" s="7"/>
      <c r="AI723" s="15"/>
      <c r="AJ723" s="15"/>
      <c r="AK723" s="15"/>
      <c r="AL723" s="15"/>
      <c r="AM723" s="15"/>
      <c r="AN723" s="15"/>
      <c r="AO723" s="15"/>
      <c r="AP723" s="15"/>
      <c r="AQ723" s="15"/>
      <c r="AR723" s="15"/>
      <c r="AS723" s="15"/>
      <c r="AT723" s="15"/>
      <c r="AU723" s="15"/>
      <c r="AV723" s="15"/>
      <c r="AW723" s="15"/>
      <c r="AX723" s="15"/>
      <c r="AY723" s="15"/>
      <c r="AZ723" s="15"/>
      <c r="BA723" s="15"/>
      <c r="BB723" s="15"/>
      <c r="BC723" s="15"/>
      <c r="BD723" s="15"/>
      <c r="BE723" s="15"/>
      <c r="BF723" s="15"/>
      <c r="BG723" s="15"/>
      <c r="BH723" s="15"/>
      <c r="BI723" s="15"/>
      <c r="BJ723" s="15"/>
      <c r="BK723" s="15"/>
      <c r="BL723" s="15"/>
      <c r="BM723" s="15"/>
      <c r="BN723" s="15"/>
      <c r="BO723" s="15"/>
      <c r="BP723" s="15"/>
      <c r="BQ723" s="15"/>
      <c r="BR723" s="15"/>
      <c r="BT723" s="15"/>
      <c r="BU723" s="15"/>
      <c r="BV723" s="15"/>
      <c r="BW723" s="15"/>
      <c r="BX723" s="15"/>
      <c r="BZ723" s="5"/>
      <c r="CA723" s="5"/>
      <c r="CB723" s="5"/>
      <c r="CC723" s="5"/>
      <c r="CD723" s="5"/>
      <c r="CF723" s="5"/>
      <c r="CG723" s="5"/>
      <c r="CH723" s="5"/>
      <c r="CI723" s="5"/>
      <c r="CJ723" s="5"/>
    </row>
    <row r="724" spans="1:88" x14ac:dyDescent="0.25">
      <c r="A724" s="174" t="str">
        <f t="shared" si="395"/>
        <v>YYMM</v>
      </c>
      <c r="B724" s="174" t="str">
        <f t="shared" si="396"/>
        <v>6MM</v>
      </c>
      <c r="C724" s="29" t="str">
        <f t="shared" si="397"/>
        <v>MM</v>
      </c>
      <c r="D724" s="29" t="str">
        <f t="shared" si="398"/>
        <v>Y</v>
      </c>
      <c r="E724" s="29" t="str">
        <f t="shared" si="394"/>
        <v>Y</v>
      </c>
      <c r="F724" s="175" t="s">
        <v>9</v>
      </c>
      <c r="G724" s="175" t="s">
        <v>7</v>
      </c>
      <c r="H724" s="175" t="s">
        <v>7</v>
      </c>
      <c r="I724" s="176">
        <v>6</v>
      </c>
      <c r="J724" s="175" t="s">
        <v>9</v>
      </c>
      <c r="K724" s="175" t="s">
        <v>9</v>
      </c>
      <c r="L724" s="176">
        <v>15</v>
      </c>
      <c r="M724" s="176">
        <v>7</v>
      </c>
      <c r="N724" s="176">
        <v>12</v>
      </c>
      <c r="O724" s="176">
        <v>12</v>
      </c>
      <c r="P724" s="176">
        <v>15</v>
      </c>
      <c r="Q724" s="1"/>
      <c r="R724"/>
      <c r="S724"/>
      <c r="T724"/>
      <c r="U724"/>
      <c r="V724"/>
      <c r="W724"/>
      <c r="X724" s="1"/>
      <c r="Y724" s="1"/>
      <c r="Z724" s="1"/>
      <c r="AA724" s="1"/>
      <c r="AB724" s="1"/>
      <c r="AC724" s="7"/>
      <c r="AD724" s="7"/>
      <c r="AE724" s="7"/>
      <c r="AF724" s="7"/>
      <c r="AG724" s="7"/>
      <c r="AI724" s="15"/>
      <c r="AJ724" s="15"/>
      <c r="AK724" s="15"/>
      <c r="AL724" s="15"/>
      <c r="AM724" s="15"/>
      <c r="AN724" s="15"/>
      <c r="AO724" s="15"/>
      <c r="AP724" s="15"/>
      <c r="AQ724" s="15"/>
      <c r="AR724" s="15"/>
      <c r="AS724" s="15"/>
      <c r="AT724" s="15"/>
      <c r="AU724" s="15"/>
      <c r="AV724" s="15"/>
      <c r="AW724" s="15"/>
      <c r="AX724" s="15"/>
      <c r="AY724" s="15"/>
      <c r="AZ724" s="15"/>
      <c r="BA724" s="15"/>
      <c r="BB724" s="15"/>
      <c r="BC724" s="15"/>
      <c r="BD724" s="15"/>
      <c r="BE724" s="15"/>
      <c r="BF724" s="15"/>
      <c r="BG724" s="15"/>
      <c r="BH724" s="15"/>
      <c r="BI724" s="15"/>
      <c r="BJ724" s="15"/>
      <c r="BK724" s="15"/>
      <c r="BL724" s="15"/>
      <c r="BM724" s="15"/>
      <c r="BN724" s="15"/>
      <c r="BO724" s="15"/>
      <c r="BP724" s="15"/>
      <c r="BQ724" s="15"/>
      <c r="BR724" s="15"/>
      <c r="BT724" s="15"/>
      <c r="BU724" s="15"/>
      <c r="BV724" s="15"/>
      <c r="BW724" s="15"/>
      <c r="BX724" s="15"/>
      <c r="BZ724" s="5"/>
      <c r="CA724" s="5"/>
      <c r="CB724" s="5"/>
      <c r="CC724" s="5"/>
      <c r="CD724" s="5"/>
      <c r="CF724" s="5"/>
      <c r="CG724" s="5"/>
      <c r="CH724" s="5"/>
      <c r="CI724" s="5"/>
      <c r="CJ724" s="5"/>
    </row>
    <row r="725" spans="1:88" x14ac:dyDescent="0.25">
      <c r="A725" s="174" t="str">
        <f t="shared" si="395"/>
        <v>NNNN</v>
      </c>
      <c r="B725" s="174" t="str">
        <f t="shared" si="396"/>
        <v>7MM</v>
      </c>
      <c r="C725" s="29" t="str">
        <f t="shared" si="397"/>
        <v>MM</v>
      </c>
      <c r="D725" s="29" t="str">
        <f t="shared" si="398"/>
        <v>N</v>
      </c>
      <c r="E725" s="29" t="str">
        <f t="shared" si="394"/>
        <v>N</v>
      </c>
      <c r="F725" s="175" t="s">
        <v>9</v>
      </c>
      <c r="G725" s="175" t="s">
        <v>7</v>
      </c>
      <c r="H725" s="175" t="s">
        <v>7</v>
      </c>
      <c r="I725" s="176">
        <v>7</v>
      </c>
      <c r="J725" s="175" t="s">
        <v>5</v>
      </c>
      <c r="K725" s="175" t="s">
        <v>5</v>
      </c>
      <c r="L725" s="176">
        <v>5054</v>
      </c>
      <c r="M725" s="176">
        <v>1653</v>
      </c>
      <c r="N725" s="176">
        <v>3724</v>
      </c>
      <c r="O725" s="176">
        <v>3615</v>
      </c>
      <c r="P725" s="176">
        <v>4780</v>
      </c>
      <c r="Q725" s="1"/>
      <c r="R725"/>
      <c r="S725"/>
      <c r="T725"/>
      <c r="U725"/>
      <c r="V725"/>
      <c r="W725"/>
      <c r="X725" s="1"/>
      <c r="Y725" s="1"/>
      <c r="Z725" s="1"/>
      <c r="AA725" s="1"/>
      <c r="AB725" s="1"/>
      <c r="AC725" s="7"/>
      <c r="AD725" s="7"/>
      <c r="AE725" s="7"/>
      <c r="AF725" s="7"/>
      <c r="AG725" s="7"/>
      <c r="AI725" s="15"/>
      <c r="AJ725" s="15"/>
      <c r="AK725" s="15"/>
      <c r="AL725" s="15"/>
      <c r="AM725" s="15"/>
      <c r="AN725" s="15"/>
      <c r="AO725" s="15"/>
      <c r="AP725" s="15"/>
      <c r="AQ725" s="15"/>
      <c r="AR725" s="15"/>
      <c r="AS725" s="15"/>
      <c r="AT725" s="15"/>
      <c r="AU725" s="15"/>
      <c r="AV725" s="15"/>
      <c r="AW725" s="15"/>
      <c r="AX725" s="15"/>
      <c r="AY725" s="15"/>
      <c r="AZ725" s="15"/>
      <c r="BA725" s="15"/>
      <c r="BB725" s="15"/>
      <c r="BC725" s="15"/>
      <c r="BD725" s="15"/>
      <c r="BE725" s="15"/>
      <c r="BF725" s="15"/>
      <c r="BG725" s="15"/>
      <c r="BH725" s="15"/>
      <c r="BI725" s="15"/>
      <c r="BJ725" s="15"/>
      <c r="BK725" s="15"/>
      <c r="BL725" s="15"/>
      <c r="BM725" s="15"/>
      <c r="BN725" s="15"/>
      <c r="BO725" s="15"/>
      <c r="BP725" s="15"/>
      <c r="BQ725" s="15"/>
      <c r="BR725" s="15"/>
      <c r="BT725" s="15"/>
      <c r="BU725" s="15"/>
      <c r="BV725" s="15"/>
      <c r="BW725" s="15"/>
      <c r="BX725" s="15"/>
      <c r="BZ725" s="5"/>
      <c r="CA725" s="5"/>
      <c r="CB725" s="5"/>
      <c r="CC725" s="5"/>
      <c r="CD725" s="5"/>
      <c r="CF725" s="5"/>
      <c r="CG725" s="5"/>
      <c r="CH725" s="5"/>
      <c r="CI725" s="5"/>
      <c r="CJ725" s="5"/>
    </row>
    <row r="726" spans="1:88" x14ac:dyDescent="0.25">
      <c r="A726" s="174" t="str">
        <f t="shared" si="395"/>
        <v>NNNN</v>
      </c>
      <c r="B726" s="174" t="str">
        <f t="shared" si="396"/>
        <v>7MM</v>
      </c>
      <c r="C726" s="29" t="str">
        <f t="shared" si="397"/>
        <v>MM</v>
      </c>
      <c r="D726" s="29" t="str">
        <f t="shared" si="398"/>
        <v>N</v>
      </c>
      <c r="E726" s="29" t="str">
        <f t="shared" si="394"/>
        <v>N</v>
      </c>
      <c r="F726" s="175" t="s">
        <v>9</v>
      </c>
      <c r="G726" s="175" t="s">
        <v>7</v>
      </c>
      <c r="H726" s="175" t="s">
        <v>7</v>
      </c>
      <c r="I726" s="176">
        <v>7</v>
      </c>
      <c r="J726" s="175" t="s">
        <v>5</v>
      </c>
      <c r="K726" s="175" t="s">
        <v>9</v>
      </c>
      <c r="L726" s="176">
        <v>79</v>
      </c>
      <c r="M726" s="176">
        <v>26</v>
      </c>
      <c r="N726" s="176">
        <v>69</v>
      </c>
      <c r="O726" s="176">
        <v>68</v>
      </c>
      <c r="P726" s="176">
        <v>78</v>
      </c>
      <c r="Q726" s="1"/>
      <c r="R726"/>
      <c r="S726"/>
      <c r="T726"/>
      <c r="U726"/>
      <c r="V726"/>
      <c r="W726"/>
      <c r="X726" s="1"/>
      <c r="Y726" s="1"/>
      <c r="Z726" s="1"/>
      <c r="AA726" s="1"/>
      <c r="AB726" s="1"/>
      <c r="AC726" s="7"/>
      <c r="AD726" s="7"/>
      <c r="AE726" s="7"/>
      <c r="AF726" s="7"/>
      <c r="AG726" s="7"/>
      <c r="AI726" s="15"/>
      <c r="AJ726" s="15"/>
      <c r="AK726" s="15"/>
      <c r="AL726" s="15"/>
      <c r="AM726" s="15"/>
      <c r="AN726" s="15"/>
      <c r="AO726" s="15"/>
      <c r="AP726" s="15"/>
      <c r="AQ726" s="15"/>
      <c r="AR726" s="15"/>
      <c r="AS726" s="15"/>
      <c r="AT726" s="15"/>
      <c r="AU726" s="15"/>
      <c r="AV726" s="15"/>
      <c r="AW726" s="15"/>
      <c r="AX726" s="15"/>
      <c r="AY726" s="15"/>
      <c r="AZ726" s="15"/>
      <c r="BA726" s="15"/>
      <c r="BB726" s="15"/>
      <c r="BC726" s="15"/>
      <c r="BD726" s="15"/>
      <c r="BE726" s="15"/>
      <c r="BF726" s="15"/>
      <c r="BG726" s="15"/>
      <c r="BH726" s="15"/>
      <c r="BI726" s="15"/>
      <c r="BJ726" s="15"/>
      <c r="BK726" s="15"/>
      <c r="BL726" s="15"/>
      <c r="BM726" s="15"/>
      <c r="BN726" s="15"/>
      <c r="BO726" s="15"/>
      <c r="BP726" s="15"/>
      <c r="BQ726" s="15"/>
      <c r="BR726" s="15"/>
      <c r="BT726" s="15"/>
      <c r="BU726" s="15"/>
      <c r="BV726" s="15"/>
      <c r="BW726" s="15"/>
      <c r="BX726" s="15"/>
      <c r="BZ726" s="5"/>
      <c r="CA726" s="5"/>
      <c r="CB726" s="5"/>
      <c r="CC726" s="5"/>
      <c r="CD726" s="5"/>
      <c r="CF726" s="5"/>
      <c r="CG726" s="5"/>
      <c r="CH726" s="5"/>
      <c r="CI726" s="5"/>
      <c r="CJ726" s="5"/>
    </row>
    <row r="727" spans="1:88" x14ac:dyDescent="0.25">
      <c r="A727" s="174" t="str">
        <f t="shared" si="395"/>
        <v>YNMM</v>
      </c>
      <c r="B727" s="174" t="str">
        <f t="shared" si="396"/>
        <v>7MM</v>
      </c>
      <c r="C727" s="29" t="str">
        <f t="shared" si="397"/>
        <v>MM</v>
      </c>
      <c r="D727" s="29" t="str">
        <f t="shared" si="398"/>
        <v>Y</v>
      </c>
      <c r="E727" s="29" t="str">
        <f t="shared" si="394"/>
        <v>N</v>
      </c>
      <c r="F727" s="175" t="s">
        <v>9</v>
      </c>
      <c r="G727" s="175" t="s">
        <v>7</v>
      </c>
      <c r="H727" s="175" t="s">
        <v>7</v>
      </c>
      <c r="I727" s="176">
        <v>7</v>
      </c>
      <c r="J727" s="175" t="s">
        <v>9</v>
      </c>
      <c r="K727" s="175" t="s">
        <v>5</v>
      </c>
      <c r="L727" s="176">
        <v>170</v>
      </c>
      <c r="M727" s="176">
        <v>42</v>
      </c>
      <c r="N727" s="176">
        <v>134</v>
      </c>
      <c r="O727" s="176">
        <v>129</v>
      </c>
      <c r="P727" s="176">
        <v>160</v>
      </c>
      <c r="Q727" s="1"/>
      <c r="R727"/>
      <c r="S727"/>
      <c r="T727"/>
      <c r="U727"/>
      <c r="V727"/>
      <c r="W727"/>
      <c r="X727" s="1"/>
      <c r="Y727" s="1"/>
      <c r="Z727" s="1"/>
      <c r="AA727" s="1"/>
      <c r="AB727" s="1"/>
      <c r="AC727" s="7"/>
      <c r="AD727" s="7"/>
      <c r="AE727" s="7"/>
      <c r="AF727" s="7"/>
      <c r="AG727" s="7"/>
      <c r="AI727" s="15"/>
      <c r="AJ727" s="15"/>
      <c r="AK727" s="15"/>
      <c r="AL727" s="15"/>
      <c r="AM727" s="15"/>
      <c r="AN727" s="15"/>
      <c r="AO727" s="15"/>
      <c r="AP727" s="15"/>
      <c r="AQ727" s="15"/>
      <c r="AR727" s="15"/>
      <c r="AS727" s="15"/>
      <c r="AT727" s="15"/>
      <c r="AU727" s="15"/>
      <c r="AV727" s="15"/>
      <c r="AW727" s="15"/>
      <c r="AX727" s="15"/>
      <c r="AY727" s="15"/>
      <c r="AZ727" s="15"/>
      <c r="BA727" s="15"/>
      <c r="BB727" s="15"/>
      <c r="BC727" s="15"/>
      <c r="BD727" s="15"/>
      <c r="BE727" s="15"/>
      <c r="BF727" s="15"/>
      <c r="BG727" s="15"/>
      <c r="BH727" s="15"/>
      <c r="BI727" s="15"/>
      <c r="BJ727" s="15"/>
      <c r="BK727" s="15"/>
      <c r="BL727" s="15"/>
      <c r="BM727" s="15"/>
      <c r="BN727" s="15"/>
      <c r="BO727" s="15"/>
      <c r="BP727" s="15"/>
      <c r="BQ727" s="15"/>
      <c r="BR727" s="15"/>
      <c r="BT727" s="15"/>
      <c r="BU727" s="15"/>
      <c r="BV727" s="15"/>
      <c r="BW727" s="15"/>
      <c r="BX727" s="15"/>
      <c r="BZ727" s="5"/>
      <c r="CA727" s="5"/>
      <c r="CB727" s="5"/>
      <c r="CC727" s="5"/>
      <c r="CD727" s="5"/>
      <c r="CF727" s="5"/>
      <c r="CG727" s="5"/>
      <c r="CH727" s="5"/>
      <c r="CI727" s="5"/>
      <c r="CJ727" s="5"/>
    </row>
    <row r="728" spans="1:88" x14ac:dyDescent="0.25">
      <c r="A728" s="174" t="str">
        <f t="shared" si="395"/>
        <v>YYMM</v>
      </c>
      <c r="B728" s="174" t="str">
        <f t="shared" si="396"/>
        <v>7MM</v>
      </c>
      <c r="C728" s="29" t="str">
        <f t="shared" si="397"/>
        <v>MM</v>
      </c>
      <c r="D728" s="29" t="str">
        <f t="shared" si="398"/>
        <v>Y</v>
      </c>
      <c r="E728" s="29" t="str">
        <f t="shared" si="394"/>
        <v>Y</v>
      </c>
      <c r="F728" s="175" t="s">
        <v>9</v>
      </c>
      <c r="G728" s="175" t="s">
        <v>7</v>
      </c>
      <c r="H728" s="175" t="s">
        <v>7</v>
      </c>
      <c r="I728" s="176">
        <v>7</v>
      </c>
      <c r="J728" s="175" t="s">
        <v>9</v>
      </c>
      <c r="K728" s="175" t="s">
        <v>9</v>
      </c>
      <c r="L728" s="176">
        <v>15</v>
      </c>
      <c r="M728" s="176">
        <v>7</v>
      </c>
      <c r="N728" s="176">
        <v>10</v>
      </c>
      <c r="O728" s="176">
        <v>10</v>
      </c>
      <c r="P728" s="176">
        <v>15</v>
      </c>
      <c r="Q728" s="1"/>
      <c r="R728"/>
      <c r="S728"/>
      <c r="T728"/>
      <c r="U728"/>
      <c r="V728"/>
      <c r="W728"/>
      <c r="X728" s="1"/>
      <c r="Y728" s="1"/>
      <c r="Z728" s="1"/>
      <c r="AA728" s="1"/>
      <c r="AB728" s="1"/>
      <c r="AC728" s="7"/>
      <c r="AD728" s="7"/>
      <c r="AE728" s="7"/>
      <c r="AF728" s="7"/>
      <c r="AG728" s="7"/>
      <c r="AI728" s="15"/>
      <c r="AJ728" s="15"/>
      <c r="AK728" s="15"/>
      <c r="AL728" s="15"/>
      <c r="AM728" s="15"/>
      <c r="AN728" s="15"/>
      <c r="AO728" s="15"/>
      <c r="AP728" s="15"/>
      <c r="AQ728" s="15"/>
      <c r="AR728" s="15"/>
      <c r="AS728" s="15"/>
      <c r="AT728" s="15"/>
      <c r="AU728" s="15"/>
      <c r="AV728" s="15"/>
      <c r="AW728" s="15"/>
      <c r="AX728" s="15"/>
      <c r="AY728" s="15"/>
      <c r="AZ728" s="15"/>
      <c r="BA728" s="15"/>
      <c r="BB728" s="15"/>
      <c r="BC728" s="15"/>
      <c r="BD728" s="15"/>
      <c r="BE728" s="15"/>
      <c r="BF728" s="15"/>
      <c r="BG728" s="15"/>
      <c r="BH728" s="15"/>
      <c r="BI728" s="15"/>
      <c r="BJ728" s="15"/>
      <c r="BK728" s="15"/>
      <c r="BL728" s="15"/>
      <c r="BM728" s="15"/>
      <c r="BN728" s="15"/>
      <c r="BO728" s="15"/>
      <c r="BP728" s="15"/>
      <c r="BQ728" s="15"/>
      <c r="BR728" s="15"/>
      <c r="BT728" s="15"/>
      <c r="BU728" s="15"/>
      <c r="BV728" s="15"/>
      <c r="BW728" s="15"/>
      <c r="BX728" s="15"/>
      <c r="BZ728" s="5"/>
      <c r="CA728" s="5"/>
      <c r="CB728" s="5"/>
      <c r="CC728" s="5"/>
      <c r="CD728" s="5"/>
      <c r="CF728" s="5"/>
      <c r="CG728" s="5"/>
      <c r="CH728" s="5"/>
      <c r="CI728" s="5"/>
      <c r="CJ728" s="5"/>
    </row>
    <row r="729" spans="1:88" x14ac:dyDescent="0.25">
      <c r="A729" s="174" t="str">
        <f t="shared" si="395"/>
        <v>NNNN</v>
      </c>
      <c r="B729" s="174" t="str">
        <f t="shared" si="396"/>
        <v>8MM</v>
      </c>
      <c r="C729" s="29" t="str">
        <f t="shared" si="397"/>
        <v>MM</v>
      </c>
      <c r="D729" s="29" t="str">
        <f t="shared" si="398"/>
        <v>N</v>
      </c>
      <c r="E729" s="29" t="str">
        <f t="shared" si="394"/>
        <v>N</v>
      </c>
      <c r="F729" s="175" t="s">
        <v>9</v>
      </c>
      <c r="G729" s="175" t="s">
        <v>7</v>
      </c>
      <c r="H729" s="175" t="s">
        <v>7</v>
      </c>
      <c r="I729" s="176">
        <v>8</v>
      </c>
      <c r="J729" s="175" t="s">
        <v>5</v>
      </c>
      <c r="K729" s="175" t="s">
        <v>5</v>
      </c>
      <c r="L729" s="176">
        <v>5267</v>
      </c>
      <c r="M729" s="176">
        <v>1708</v>
      </c>
      <c r="N729" s="176">
        <v>3964</v>
      </c>
      <c r="O729" s="176">
        <v>3845</v>
      </c>
      <c r="P729" s="176">
        <v>5000</v>
      </c>
      <c r="Q729" s="1"/>
      <c r="R729"/>
      <c r="S729"/>
      <c r="T729"/>
      <c r="U729"/>
      <c r="V729"/>
      <c r="W729"/>
      <c r="X729" s="1"/>
      <c r="Y729" s="1"/>
      <c r="Z729" s="1"/>
      <c r="AA729" s="1"/>
      <c r="AB729" s="1"/>
      <c r="AC729" s="7"/>
      <c r="AD729" s="7"/>
      <c r="AE729" s="7"/>
      <c r="AF729" s="7"/>
      <c r="AG729" s="7"/>
      <c r="AI729" s="15"/>
      <c r="AJ729" s="15"/>
      <c r="AK729" s="15"/>
      <c r="AL729" s="15"/>
      <c r="AM729" s="15"/>
      <c r="AN729" s="15"/>
      <c r="AO729" s="15"/>
      <c r="AP729" s="15"/>
      <c r="AQ729" s="15"/>
      <c r="AR729" s="15"/>
      <c r="AS729" s="15"/>
      <c r="AT729" s="15"/>
      <c r="AU729" s="15"/>
      <c r="AV729" s="15"/>
      <c r="AW729" s="15"/>
      <c r="AX729" s="15"/>
      <c r="AY729" s="15"/>
      <c r="AZ729" s="15"/>
      <c r="BA729" s="15"/>
      <c r="BB729" s="15"/>
      <c r="BC729" s="15"/>
      <c r="BD729" s="15"/>
      <c r="BE729" s="15"/>
      <c r="BF729" s="15"/>
      <c r="BG729" s="15"/>
      <c r="BH729" s="15"/>
      <c r="BI729" s="15"/>
      <c r="BJ729" s="15"/>
      <c r="BK729" s="15"/>
      <c r="BL729" s="15"/>
      <c r="BM729" s="15"/>
      <c r="BN729" s="15"/>
      <c r="BO729" s="15"/>
      <c r="BP729" s="15"/>
      <c r="BQ729" s="15"/>
      <c r="BR729" s="15"/>
      <c r="BT729" s="15"/>
      <c r="BU729" s="15"/>
      <c r="BV729" s="15"/>
      <c r="BW729" s="15"/>
      <c r="BX729" s="15"/>
      <c r="BZ729" s="5"/>
      <c r="CA729" s="5"/>
      <c r="CB729" s="5"/>
      <c r="CC729" s="5"/>
      <c r="CD729" s="5"/>
      <c r="CF729" s="5"/>
      <c r="CG729" s="5"/>
      <c r="CH729" s="5"/>
      <c r="CI729" s="5"/>
      <c r="CJ729" s="5"/>
    </row>
    <row r="730" spans="1:88" x14ac:dyDescent="0.25">
      <c r="A730" s="174" t="str">
        <f t="shared" si="395"/>
        <v>NNNN</v>
      </c>
      <c r="B730" s="174" t="str">
        <f t="shared" si="396"/>
        <v>8MM</v>
      </c>
      <c r="C730" s="29" t="str">
        <f t="shared" si="397"/>
        <v>MM</v>
      </c>
      <c r="D730" s="29" t="str">
        <f t="shared" si="398"/>
        <v>N</v>
      </c>
      <c r="E730" s="29" t="str">
        <f t="shared" si="394"/>
        <v>N</v>
      </c>
      <c r="F730" s="175" t="s">
        <v>9</v>
      </c>
      <c r="G730" s="175" t="s">
        <v>7</v>
      </c>
      <c r="H730" s="175" t="s">
        <v>7</v>
      </c>
      <c r="I730" s="176">
        <v>8</v>
      </c>
      <c r="J730" s="175" t="s">
        <v>5</v>
      </c>
      <c r="K730" s="175" t="s">
        <v>9</v>
      </c>
      <c r="L730" s="176">
        <v>78</v>
      </c>
      <c r="M730" s="176">
        <v>29</v>
      </c>
      <c r="N730" s="176">
        <v>68</v>
      </c>
      <c r="O730" s="176">
        <v>69</v>
      </c>
      <c r="P730" s="176">
        <v>75</v>
      </c>
      <c r="Q730" s="1"/>
      <c r="R730"/>
      <c r="S730"/>
      <c r="T730"/>
      <c r="U730"/>
      <c r="V730"/>
      <c r="W730"/>
      <c r="X730" s="1"/>
      <c r="Y730" s="1"/>
      <c r="Z730" s="1"/>
      <c r="AA730" s="1"/>
      <c r="AB730" s="1"/>
      <c r="AC730" s="7"/>
      <c r="AD730" s="7"/>
      <c r="AE730" s="7"/>
      <c r="AF730" s="7"/>
      <c r="AG730" s="7"/>
      <c r="AI730" s="15"/>
      <c r="AJ730" s="15"/>
      <c r="AK730" s="15"/>
      <c r="AL730" s="15"/>
      <c r="AM730" s="15"/>
      <c r="AN730" s="15"/>
      <c r="AO730" s="15"/>
      <c r="AP730" s="15"/>
      <c r="AQ730" s="15"/>
      <c r="AR730" s="15"/>
      <c r="AS730" s="15"/>
      <c r="AT730" s="15"/>
      <c r="AU730" s="15"/>
      <c r="AV730" s="15"/>
      <c r="AW730" s="15"/>
      <c r="AX730" s="15"/>
      <c r="AY730" s="15"/>
      <c r="AZ730" s="15"/>
      <c r="BA730" s="15"/>
      <c r="BB730" s="15"/>
      <c r="BC730" s="15"/>
      <c r="BD730" s="15"/>
      <c r="BE730" s="15"/>
      <c r="BF730" s="15"/>
      <c r="BG730" s="15"/>
      <c r="BH730" s="15"/>
      <c r="BI730" s="15"/>
      <c r="BJ730" s="15"/>
      <c r="BK730" s="15"/>
      <c r="BL730" s="15"/>
      <c r="BM730" s="15"/>
      <c r="BN730" s="15"/>
      <c r="BO730" s="15"/>
      <c r="BP730" s="15"/>
      <c r="BQ730" s="15"/>
      <c r="BR730" s="15"/>
      <c r="BT730" s="15"/>
      <c r="BU730" s="15"/>
      <c r="BV730" s="15"/>
      <c r="BW730" s="15"/>
      <c r="BX730" s="15"/>
      <c r="BZ730" s="5"/>
      <c r="CA730" s="5"/>
      <c r="CB730" s="5"/>
      <c r="CC730" s="5"/>
      <c r="CD730" s="5"/>
      <c r="CF730" s="5"/>
      <c r="CG730" s="5"/>
      <c r="CH730" s="5"/>
      <c r="CI730" s="5"/>
      <c r="CJ730" s="5"/>
    </row>
    <row r="731" spans="1:88" x14ac:dyDescent="0.25">
      <c r="A731" s="174" t="str">
        <f t="shared" si="395"/>
        <v>YNMM</v>
      </c>
      <c r="B731" s="174" t="str">
        <f t="shared" si="396"/>
        <v>8MM</v>
      </c>
      <c r="C731" s="29" t="str">
        <f t="shared" si="397"/>
        <v>MM</v>
      </c>
      <c r="D731" s="29" t="str">
        <f t="shared" si="398"/>
        <v>Y</v>
      </c>
      <c r="E731" s="29" t="str">
        <f t="shared" si="394"/>
        <v>N</v>
      </c>
      <c r="F731" s="175" t="s">
        <v>9</v>
      </c>
      <c r="G731" s="175" t="s">
        <v>7</v>
      </c>
      <c r="H731" s="175" t="s">
        <v>7</v>
      </c>
      <c r="I731" s="176">
        <v>8</v>
      </c>
      <c r="J731" s="175" t="s">
        <v>9</v>
      </c>
      <c r="K731" s="175" t="s">
        <v>5</v>
      </c>
      <c r="L731" s="176">
        <v>142</v>
      </c>
      <c r="M731" s="176">
        <v>46</v>
      </c>
      <c r="N731" s="176">
        <v>108</v>
      </c>
      <c r="O731" s="176">
        <v>105</v>
      </c>
      <c r="P731" s="176">
        <v>136</v>
      </c>
      <c r="Q731" s="1"/>
      <c r="R731"/>
      <c r="S731"/>
      <c r="T731"/>
      <c r="U731"/>
      <c r="V731"/>
      <c r="W731"/>
      <c r="X731" s="1"/>
      <c r="Y731" s="1"/>
      <c r="Z731" s="1"/>
      <c r="AA731" s="1"/>
      <c r="AB731" s="1"/>
      <c r="AC731" s="7"/>
      <c r="AD731" s="7"/>
      <c r="AE731" s="7"/>
      <c r="AF731" s="7"/>
      <c r="AG731" s="7"/>
      <c r="AI731" s="15"/>
      <c r="AJ731" s="15"/>
      <c r="AK731" s="15"/>
      <c r="AL731" s="15"/>
      <c r="AM731" s="15"/>
      <c r="AN731" s="15"/>
      <c r="AO731" s="15"/>
      <c r="AP731" s="15"/>
      <c r="AQ731" s="15"/>
      <c r="AR731" s="15"/>
      <c r="AS731" s="15"/>
      <c r="AT731" s="15"/>
      <c r="AU731" s="15"/>
      <c r="AV731" s="15"/>
      <c r="AW731" s="15"/>
      <c r="AX731" s="15"/>
      <c r="AY731" s="15"/>
      <c r="AZ731" s="15"/>
      <c r="BA731" s="15"/>
      <c r="BB731" s="15"/>
      <c r="BC731" s="15"/>
      <c r="BD731" s="15"/>
      <c r="BE731" s="15"/>
      <c r="BF731" s="15"/>
      <c r="BG731" s="15"/>
      <c r="BH731" s="15"/>
      <c r="BI731" s="15"/>
      <c r="BJ731" s="15"/>
      <c r="BK731" s="15"/>
      <c r="BL731" s="15"/>
      <c r="BM731" s="15"/>
      <c r="BN731" s="15"/>
      <c r="BO731" s="15"/>
      <c r="BP731" s="15"/>
      <c r="BQ731" s="15"/>
      <c r="BR731" s="15"/>
      <c r="BT731" s="15"/>
      <c r="BU731" s="15"/>
      <c r="BV731" s="15"/>
      <c r="BW731" s="15"/>
      <c r="BX731" s="15"/>
      <c r="BZ731" s="5"/>
      <c r="CA731" s="5"/>
      <c r="CB731" s="5"/>
      <c r="CC731" s="5"/>
      <c r="CD731" s="5"/>
      <c r="CF731" s="5"/>
      <c r="CG731" s="5"/>
      <c r="CH731" s="5"/>
      <c r="CI731" s="5"/>
      <c r="CJ731" s="5"/>
    </row>
    <row r="732" spans="1:88" x14ac:dyDescent="0.25">
      <c r="A732" s="174" t="str">
        <f t="shared" si="395"/>
        <v>YYMM</v>
      </c>
      <c r="B732" s="174" t="str">
        <f t="shared" si="396"/>
        <v>8MM</v>
      </c>
      <c r="C732" s="29" t="str">
        <f t="shared" si="397"/>
        <v>MM</v>
      </c>
      <c r="D732" s="29" t="str">
        <f t="shared" si="398"/>
        <v>Y</v>
      </c>
      <c r="E732" s="29" t="str">
        <f t="shared" si="394"/>
        <v>Y</v>
      </c>
      <c r="F732" s="175" t="s">
        <v>9</v>
      </c>
      <c r="G732" s="175" t="s">
        <v>7</v>
      </c>
      <c r="H732" s="175" t="s">
        <v>7</v>
      </c>
      <c r="I732" s="176">
        <v>8</v>
      </c>
      <c r="J732" s="175" t="s">
        <v>9</v>
      </c>
      <c r="K732" s="175" t="s">
        <v>9</v>
      </c>
      <c r="L732" s="176">
        <v>5</v>
      </c>
      <c r="M732" s="176">
        <v>2</v>
      </c>
      <c r="N732" s="176">
        <v>4</v>
      </c>
      <c r="O732" s="176">
        <v>3</v>
      </c>
      <c r="P732" s="176">
        <v>4</v>
      </c>
      <c r="Q732" s="1"/>
      <c r="R732"/>
      <c r="S732"/>
      <c r="T732"/>
      <c r="U732"/>
      <c r="V732"/>
      <c r="W732"/>
      <c r="X732" s="1"/>
      <c r="Y732" s="1"/>
      <c r="Z732" s="1"/>
      <c r="AA732" s="1"/>
      <c r="AB732" s="1"/>
      <c r="AC732" s="7"/>
      <c r="AD732" s="7"/>
      <c r="AE732" s="7"/>
      <c r="AF732" s="7"/>
      <c r="AG732" s="7"/>
      <c r="AI732" s="15"/>
      <c r="AJ732" s="15"/>
      <c r="AK732" s="15"/>
      <c r="AL732" s="15"/>
      <c r="AM732" s="15"/>
      <c r="AN732" s="15"/>
      <c r="AO732" s="15"/>
      <c r="AP732" s="15"/>
      <c r="AQ732" s="15"/>
      <c r="AR732" s="15"/>
      <c r="AS732" s="15"/>
      <c r="AT732" s="15"/>
      <c r="AU732" s="15"/>
      <c r="AV732" s="15"/>
      <c r="AW732" s="15"/>
      <c r="AX732" s="15"/>
      <c r="AY732" s="15"/>
      <c r="AZ732" s="15"/>
      <c r="BA732" s="15"/>
      <c r="BB732" s="15"/>
      <c r="BC732" s="15"/>
      <c r="BD732" s="15"/>
      <c r="BE732" s="15"/>
      <c r="BF732" s="15"/>
      <c r="BG732" s="15"/>
      <c r="BH732" s="15"/>
      <c r="BI732" s="15"/>
      <c r="BJ732" s="15"/>
      <c r="BK732" s="15"/>
      <c r="BL732" s="15"/>
      <c r="BM732" s="15"/>
      <c r="BN732" s="15"/>
      <c r="BO732" s="15"/>
      <c r="BP732" s="15"/>
      <c r="BQ732" s="15"/>
      <c r="BR732" s="15"/>
      <c r="BT732" s="15"/>
      <c r="BU732" s="15"/>
      <c r="BV732" s="15"/>
      <c r="BW732" s="15"/>
      <c r="BX732" s="15"/>
      <c r="BZ732" s="5"/>
      <c r="CA732" s="5"/>
      <c r="CB732" s="5"/>
      <c r="CC732" s="5"/>
      <c r="CD732" s="5"/>
      <c r="CF732" s="5"/>
      <c r="CG732" s="5"/>
      <c r="CH732" s="5"/>
      <c r="CI732" s="5"/>
      <c r="CJ732" s="5"/>
    </row>
    <row r="733" spans="1:88" x14ac:dyDescent="0.25">
      <c r="A733" s="174" t="str">
        <f t="shared" si="395"/>
        <v>NNNN</v>
      </c>
      <c r="B733" s="174" t="str">
        <f t="shared" si="396"/>
        <v>9MM</v>
      </c>
      <c r="C733" s="29" t="str">
        <f t="shared" si="397"/>
        <v>MM</v>
      </c>
      <c r="D733" s="29" t="str">
        <f t="shared" si="398"/>
        <v>N</v>
      </c>
      <c r="E733" s="29" t="str">
        <f t="shared" si="394"/>
        <v>N</v>
      </c>
      <c r="F733" s="175" t="s">
        <v>9</v>
      </c>
      <c r="G733" s="175" t="s">
        <v>7</v>
      </c>
      <c r="H733" s="175" t="s">
        <v>7</v>
      </c>
      <c r="I733" s="176">
        <v>9</v>
      </c>
      <c r="J733" s="175" t="s">
        <v>5</v>
      </c>
      <c r="K733" s="175" t="s">
        <v>5</v>
      </c>
      <c r="L733" s="176">
        <v>7800</v>
      </c>
      <c r="M733" s="176">
        <v>2871</v>
      </c>
      <c r="N733" s="176">
        <v>6095</v>
      </c>
      <c r="O733" s="176">
        <v>5942</v>
      </c>
      <c r="P733" s="176">
        <v>7497</v>
      </c>
      <c r="Q733" s="1"/>
      <c r="R733"/>
      <c r="S733"/>
      <c r="T733"/>
      <c r="U733"/>
      <c r="V733"/>
      <c r="W733"/>
      <c r="X733" s="1"/>
      <c r="Y733" s="1"/>
      <c r="Z733" s="1"/>
      <c r="AA733" s="1"/>
      <c r="AB733" s="1"/>
      <c r="AC733" s="7"/>
      <c r="AD733" s="7"/>
      <c r="AE733" s="7"/>
      <c r="AF733" s="7"/>
      <c r="AG733" s="7"/>
      <c r="AI733" s="15"/>
      <c r="AJ733" s="15"/>
      <c r="AK733" s="15"/>
      <c r="AL733" s="15"/>
      <c r="AM733" s="15"/>
      <c r="AN733" s="15"/>
      <c r="AO733" s="15"/>
      <c r="AP733" s="15"/>
      <c r="AQ733" s="15"/>
      <c r="AR733" s="15"/>
      <c r="AS733" s="15"/>
      <c r="AT733" s="15"/>
      <c r="AU733" s="15"/>
      <c r="AV733" s="15"/>
      <c r="AW733" s="15"/>
      <c r="AX733" s="15"/>
      <c r="AY733" s="15"/>
      <c r="AZ733" s="15"/>
      <c r="BA733" s="15"/>
      <c r="BB733" s="15"/>
      <c r="BC733" s="15"/>
      <c r="BD733" s="15"/>
      <c r="BE733" s="15"/>
      <c r="BF733" s="15"/>
      <c r="BG733" s="15"/>
      <c r="BH733" s="15"/>
      <c r="BI733" s="15"/>
      <c r="BJ733" s="15"/>
      <c r="BK733" s="15"/>
      <c r="BL733" s="15"/>
      <c r="BM733" s="15"/>
      <c r="BN733" s="15"/>
      <c r="BO733" s="15"/>
      <c r="BP733" s="15"/>
      <c r="BQ733" s="15"/>
      <c r="BR733" s="15"/>
      <c r="BT733" s="15"/>
      <c r="BU733" s="15"/>
      <c r="BV733" s="15"/>
      <c r="BW733" s="15"/>
      <c r="BX733" s="15"/>
      <c r="BZ733" s="5"/>
      <c r="CA733" s="5"/>
      <c r="CB733" s="5"/>
      <c r="CC733" s="5"/>
      <c r="CD733" s="5"/>
      <c r="CF733" s="5"/>
      <c r="CG733" s="5"/>
      <c r="CH733" s="5"/>
      <c r="CI733" s="5"/>
      <c r="CJ733" s="5"/>
    </row>
    <row r="734" spans="1:88" x14ac:dyDescent="0.25">
      <c r="A734" s="174" t="str">
        <f t="shared" si="395"/>
        <v>NNNN</v>
      </c>
      <c r="B734" s="174" t="str">
        <f t="shared" si="396"/>
        <v>9MM</v>
      </c>
      <c r="C734" s="29" t="str">
        <f t="shared" si="397"/>
        <v>MM</v>
      </c>
      <c r="D734" s="29" t="str">
        <f t="shared" si="398"/>
        <v>N</v>
      </c>
      <c r="E734" s="29" t="str">
        <f t="shared" si="394"/>
        <v>N</v>
      </c>
      <c r="F734" s="175" t="s">
        <v>9</v>
      </c>
      <c r="G734" s="175" t="s">
        <v>7</v>
      </c>
      <c r="H734" s="175" t="s">
        <v>7</v>
      </c>
      <c r="I734" s="176">
        <v>9</v>
      </c>
      <c r="J734" s="175" t="s">
        <v>9</v>
      </c>
      <c r="K734" s="175" t="s">
        <v>5</v>
      </c>
      <c r="L734" s="176">
        <v>1</v>
      </c>
      <c r="M734" s="176">
        <v>0</v>
      </c>
      <c r="N734" s="176">
        <v>1</v>
      </c>
      <c r="O734" s="176">
        <v>1</v>
      </c>
      <c r="P734" s="176">
        <v>1</v>
      </c>
      <c r="Q734" s="1"/>
      <c r="R734"/>
      <c r="S734"/>
      <c r="T734"/>
      <c r="U734"/>
      <c r="V734"/>
      <c r="W734"/>
      <c r="X734" s="1"/>
      <c r="Y734" s="1"/>
      <c r="Z734" s="1"/>
      <c r="AA734" s="1"/>
      <c r="AB734" s="1"/>
      <c r="AC734" s="7"/>
      <c r="AD734" s="7"/>
      <c r="AE734" s="7"/>
      <c r="AF734" s="7"/>
      <c r="AG734" s="7"/>
      <c r="AI734" s="15"/>
      <c r="AJ734" s="15"/>
      <c r="AK734" s="15"/>
      <c r="AL734" s="15"/>
      <c r="AM734" s="15"/>
      <c r="AN734" s="15"/>
      <c r="AO734" s="15"/>
      <c r="AP734" s="15"/>
      <c r="AQ734" s="15"/>
      <c r="AR734" s="15"/>
      <c r="AS734" s="15"/>
      <c r="AT734" s="15"/>
      <c r="AU734" s="15"/>
      <c r="AV734" s="15"/>
      <c r="AW734" s="15"/>
      <c r="AX734" s="15"/>
      <c r="AY734" s="15"/>
      <c r="AZ734" s="15"/>
      <c r="BA734" s="15"/>
      <c r="BB734" s="15"/>
      <c r="BC734" s="15"/>
      <c r="BD734" s="15"/>
      <c r="BE734" s="15"/>
      <c r="BF734" s="15"/>
      <c r="BG734" s="15"/>
      <c r="BH734" s="15"/>
      <c r="BI734" s="15"/>
      <c r="BJ734" s="15"/>
      <c r="BK734" s="15"/>
      <c r="BL734" s="15"/>
      <c r="BM734" s="15"/>
      <c r="BN734" s="15"/>
      <c r="BO734" s="15"/>
      <c r="BP734" s="15"/>
      <c r="BQ734" s="15"/>
      <c r="BR734" s="15"/>
      <c r="BT734" s="15"/>
      <c r="BU734" s="15"/>
      <c r="BV734" s="15"/>
      <c r="BW734" s="15"/>
      <c r="BX734" s="15"/>
      <c r="BZ734" s="5"/>
      <c r="CA734" s="5"/>
      <c r="CB734" s="5"/>
      <c r="CC734" s="5"/>
      <c r="CD734" s="5"/>
      <c r="CF734" s="5"/>
      <c r="CG734" s="5"/>
      <c r="CH734" s="5"/>
      <c r="CI734" s="5"/>
      <c r="CJ734" s="5"/>
    </row>
    <row r="735" spans="1:88" x14ac:dyDescent="0.25">
      <c r="A735" s="174" t="str">
        <f t="shared" si="395"/>
        <v>NNNN</v>
      </c>
      <c r="B735" s="174" t="str">
        <f t="shared" si="396"/>
        <v>10MM</v>
      </c>
      <c r="C735" s="29" t="str">
        <f t="shared" si="397"/>
        <v>MM</v>
      </c>
      <c r="D735" s="29" t="str">
        <f t="shared" si="398"/>
        <v>N</v>
      </c>
      <c r="E735" s="29" t="str">
        <f t="shared" si="394"/>
        <v>N</v>
      </c>
      <c r="F735" s="175" t="s">
        <v>9</v>
      </c>
      <c r="G735" s="175" t="s">
        <v>7</v>
      </c>
      <c r="H735" s="175" t="s">
        <v>7</v>
      </c>
      <c r="I735" s="176">
        <v>10</v>
      </c>
      <c r="J735" s="175" t="s">
        <v>5</v>
      </c>
      <c r="K735" s="175" t="s">
        <v>5</v>
      </c>
      <c r="L735" s="176">
        <v>7110</v>
      </c>
      <c r="M735" s="176">
        <v>2811</v>
      </c>
      <c r="N735" s="176">
        <v>5750</v>
      </c>
      <c r="O735" s="176">
        <v>5601</v>
      </c>
      <c r="P735" s="176">
        <v>6849</v>
      </c>
      <c r="Q735" s="1"/>
      <c r="R735"/>
      <c r="S735"/>
      <c r="T735"/>
      <c r="U735"/>
      <c r="V735"/>
      <c r="W735"/>
      <c r="X735" s="1"/>
      <c r="Y735" s="1"/>
      <c r="Z735" s="1"/>
      <c r="AA735" s="1"/>
      <c r="AB735" s="1"/>
      <c r="AC735" s="7"/>
      <c r="AD735" s="7"/>
      <c r="AE735" s="7"/>
      <c r="AF735" s="7"/>
      <c r="AG735" s="7"/>
      <c r="AI735" s="15"/>
      <c r="AJ735" s="15"/>
      <c r="AK735" s="15"/>
      <c r="AL735" s="15"/>
      <c r="AM735" s="15"/>
      <c r="AN735" s="15"/>
      <c r="AO735" s="15"/>
      <c r="AP735" s="15"/>
      <c r="AQ735" s="15"/>
      <c r="AR735" s="15"/>
      <c r="AS735" s="15"/>
      <c r="AT735" s="15"/>
      <c r="AU735" s="15"/>
      <c r="AV735" s="15"/>
      <c r="AW735" s="15"/>
      <c r="AX735" s="15"/>
      <c r="AY735" s="15"/>
      <c r="AZ735" s="15"/>
      <c r="BA735" s="15"/>
      <c r="BB735" s="15"/>
      <c r="BC735" s="15"/>
      <c r="BD735" s="15"/>
      <c r="BE735" s="15"/>
      <c r="BF735" s="15"/>
      <c r="BG735" s="15"/>
      <c r="BH735" s="15"/>
      <c r="BI735" s="15"/>
      <c r="BJ735" s="15"/>
      <c r="BK735" s="15"/>
      <c r="BL735" s="15"/>
      <c r="BM735" s="15"/>
      <c r="BN735" s="15"/>
      <c r="BO735" s="15"/>
      <c r="BP735" s="15"/>
      <c r="BQ735" s="15"/>
      <c r="BR735" s="15"/>
      <c r="BT735" s="15"/>
      <c r="BU735" s="15"/>
      <c r="BV735" s="15"/>
      <c r="BW735" s="15"/>
      <c r="BX735" s="15"/>
      <c r="BZ735" s="5"/>
      <c r="CA735" s="5"/>
      <c r="CB735" s="5"/>
      <c r="CC735" s="5"/>
      <c r="CD735" s="5"/>
      <c r="CF735" s="5"/>
      <c r="CG735" s="5"/>
      <c r="CH735" s="5"/>
      <c r="CI735" s="5"/>
      <c r="CJ735" s="5"/>
    </row>
    <row r="736" spans="1:88" x14ac:dyDescent="0.25">
      <c r="A736" s="174" t="str">
        <f t="shared" si="395"/>
        <v>NNNN</v>
      </c>
      <c r="B736" s="174" t="str">
        <f t="shared" si="396"/>
        <v>10MM</v>
      </c>
      <c r="C736" s="29" t="str">
        <f t="shared" si="397"/>
        <v>MM</v>
      </c>
      <c r="D736" s="29" t="str">
        <f t="shared" si="398"/>
        <v>N</v>
      </c>
      <c r="E736" s="29" t="str">
        <f t="shared" si="394"/>
        <v>N</v>
      </c>
      <c r="F736" s="175" t="s">
        <v>9</v>
      </c>
      <c r="G736" s="175" t="s">
        <v>7</v>
      </c>
      <c r="H736" s="175" t="s">
        <v>7</v>
      </c>
      <c r="I736" s="176">
        <v>10</v>
      </c>
      <c r="J736" s="175" t="s">
        <v>5</v>
      </c>
      <c r="K736" s="175" t="s">
        <v>9</v>
      </c>
      <c r="L736" s="176">
        <v>1</v>
      </c>
      <c r="M736" s="176">
        <v>0</v>
      </c>
      <c r="N736" s="176">
        <v>1</v>
      </c>
      <c r="O736" s="176">
        <v>1</v>
      </c>
      <c r="P736" s="176">
        <v>1</v>
      </c>
      <c r="Q736" s="1"/>
      <c r="R736"/>
      <c r="S736"/>
      <c r="T736"/>
      <c r="U736"/>
      <c r="V736"/>
      <c r="W736"/>
      <c r="X736" s="1"/>
      <c r="Y736" s="1"/>
      <c r="Z736" s="1"/>
      <c r="AA736" s="1"/>
      <c r="AB736" s="1"/>
      <c r="AC736" s="7"/>
      <c r="AD736" s="7"/>
      <c r="AE736" s="7"/>
      <c r="AF736" s="7"/>
      <c r="AG736" s="7"/>
      <c r="AI736" s="15"/>
      <c r="AJ736" s="15"/>
      <c r="AK736" s="15"/>
      <c r="AL736" s="15"/>
      <c r="AM736" s="15"/>
      <c r="AN736" s="15"/>
      <c r="AO736" s="15"/>
      <c r="AP736" s="15"/>
      <c r="AQ736" s="15"/>
      <c r="AR736" s="15"/>
      <c r="AS736" s="15"/>
      <c r="AT736" s="15"/>
      <c r="AU736" s="15"/>
      <c r="AV736" s="15"/>
      <c r="AW736" s="15"/>
      <c r="AX736" s="15"/>
      <c r="AY736" s="15"/>
      <c r="AZ736" s="15"/>
      <c r="BA736" s="15"/>
      <c r="BB736" s="15"/>
      <c r="BC736" s="15"/>
      <c r="BD736" s="15"/>
      <c r="BE736" s="15"/>
      <c r="BF736" s="15"/>
      <c r="BG736" s="15"/>
      <c r="BH736" s="15"/>
      <c r="BI736" s="15"/>
      <c r="BJ736" s="15"/>
      <c r="BK736" s="15"/>
      <c r="BL736" s="15"/>
      <c r="BM736" s="15"/>
      <c r="BN736" s="15"/>
      <c r="BO736" s="15"/>
      <c r="BP736" s="15"/>
      <c r="BQ736" s="15"/>
      <c r="BR736" s="15"/>
      <c r="BT736" s="15"/>
      <c r="BU736" s="15"/>
      <c r="BV736" s="15"/>
      <c r="BW736" s="15"/>
      <c r="BX736" s="15"/>
      <c r="BZ736" s="5"/>
      <c r="CA736" s="5"/>
      <c r="CB736" s="5"/>
      <c r="CC736" s="5"/>
      <c r="CD736" s="5"/>
      <c r="CF736" s="5"/>
      <c r="CG736" s="5"/>
      <c r="CH736" s="5"/>
      <c r="CI736" s="5"/>
      <c r="CJ736" s="5"/>
    </row>
    <row r="737" spans="1:88" x14ac:dyDescent="0.25">
      <c r="A737" s="174" t="str">
        <f t="shared" si="395"/>
        <v>NNNN</v>
      </c>
      <c r="B737" s="174" t="str">
        <f t="shared" si="396"/>
        <v>11MM</v>
      </c>
      <c r="C737" s="29" t="str">
        <f t="shared" si="397"/>
        <v>MM</v>
      </c>
      <c r="D737" s="29" t="str">
        <f t="shared" si="398"/>
        <v>N</v>
      </c>
      <c r="E737" s="29" t="str">
        <f t="shared" si="394"/>
        <v>N</v>
      </c>
      <c r="F737" s="175" t="s">
        <v>9</v>
      </c>
      <c r="G737" s="175" t="s">
        <v>7</v>
      </c>
      <c r="H737" s="175" t="s">
        <v>7</v>
      </c>
      <c r="I737" s="176">
        <v>11</v>
      </c>
      <c r="J737" s="175" t="s">
        <v>5</v>
      </c>
      <c r="K737" s="175" t="s">
        <v>5</v>
      </c>
      <c r="L737" s="176">
        <v>8013</v>
      </c>
      <c r="M737" s="176">
        <v>3323</v>
      </c>
      <c r="N737" s="176">
        <v>6536</v>
      </c>
      <c r="O737" s="176">
        <v>6390</v>
      </c>
      <c r="P737" s="176">
        <v>7738</v>
      </c>
      <c r="Q737" s="1"/>
      <c r="R737"/>
      <c r="S737"/>
      <c r="T737"/>
      <c r="U737"/>
      <c r="V737"/>
      <c r="W737"/>
      <c r="X737" s="1"/>
      <c r="Y737" s="1"/>
      <c r="Z737" s="1"/>
      <c r="AA737" s="1"/>
      <c r="AB737" s="1"/>
      <c r="AC737" s="7"/>
      <c r="AD737" s="7"/>
      <c r="AE737" s="7"/>
      <c r="AF737" s="7"/>
      <c r="AG737" s="7"/>
      <c r="AI737" s="15"/>
      <c r="AJ737" s="15"/>
      <c r="AK737" s="15"/>
      <c r="AL737" s="15"/>
      <c r="AM737" s="15"/>
      <c r="AN737" s="15"/>
      <c r="AO737" s="15"/>
      <c r="AP737" s="15"/>
      <c r="AQ737" s="15"/>
      <c r="AR737" s="15"/>
      <c r="AS737" s="15"/>
      <c r="AT737" s="15"/>
      <c r="AU737" s="15"/>
      <c r="AV737" s="15"/>
      <c r="AW737" s="15"/>
      <c r="AX737" s="15"/>
      <c r="AY737" s="15"/>
      <c r="AZ737" s="15"/>
      <c r="BA737" s="15"/>
      <c r="BB737" s="15"/>
      <c r="BC737" s="15"/>
      <c r="BD737" s="15"/>
      <c r="BE737" s="15"/>
      <c r="BF737" s="15"/>
      <c r="BG737" s="15"/>
      <c r="BH737" s="15"/>
      <c r="BI737" s="15"/>
      <c r="BJ737" s="15"/>
      <c r="BK737" s="15"/>
      <c r="BL737" s="15"/>
      <c r="BM737" s="15"/>
      <c r="BN737" s="15"/>
      <c r="BO737" s="15"/>
      <c r="BP737" s="15"/>
      <c r="BQ737" s="15"/>
      <c r="BR737" s="15"/>
      <c r="BT737" s="15"/>
      <c r="BU737" s="15"/>
      <c r="BV737" s="15"/>
      <c r="BW737" s="15"/>
      <c r="BX737" s="15"/>
      <c r="BZ737" s="5"/>
      <c r="CA737" s="5"/>
      <c r="CB737" s="5"/>
      <c r="CC737" s="5"/>
      <c r="CD737" s="5"/>
      <c r="CF737" s="5"/>
      <c r="CG737" s="5"/>
      <c r="CH737" s="5"/>
      <c r="CI737" s="5"/>
      <c r="CJ737" s="5"/>
    </row>
    <row r="738" spans="1:88" x14ac:dyDescent="0.25">
      <c r="A738" s="174" t="str">
        <f t="shared" si="395"/>
        <v>NNNN</v>
      </c>
      <c r="B738" s="174" t="str">
        <f t="shared" si="396"/>
        <v>12MM</v>
      </c>
      <c r="C738" s="29" t="str">
        <f t="shared" si="397"/>
        <v>MM</v>
      </c>
      <c r="D738" s="29" t="str">
        <f t="shared" si="398"/>
        <v>N</v>
      </c>
      <c r="E738" s="29" t="str">
        <f t="shared" si="394"/>
        <v>N</v>
      </c>
      <c r="F738" s="175" t="s">
        <v>9</v>
      </c>
      <c r="G738" s="175" t="s">
        <v>7</v>
      </c>
      <c r="H738" s="175" t="s">
        <v>7</v>
      </c>
      <c r="I738" s="176">
        <v>12</v>
      </c>
      <c r="J738" s="175" t="s">
        <v>5</v>
      </c>
      <c r="K738" s="175" t="s">
        <v>5</v>
      </c>
      <c r="L738" s="176">
        <v>8206</v>
      </c>
      <c r="M738" s="176">
        <v>3499</v>
      </c>
      <c r="N738" s="176">
        <v>6773</v>
      </c>
      <c r="O738" s="176">
        <v>6591</v>
      </c>
      <c r="P738" s="176">
        <v>7947</v>
      </c>
      <c r="Q738" s="1"/>
      <c r="R738"/>
      <c r="S738"/>
      <c r="T738"/>
      <c r="U738"/>
      <c r="V738"/>
      <c r="W738"/>
      <c r="X738" s="1"/>
      <c r="Y738" s="1"/>
      <c r="Z738" s="1"/>
      <c r="AA738" s="1"/>
      <c r="AB738" s="1"/>
      <c r="AC738" s="7"/>
      <c r="AD738" s="7"/>
      <c r="AE738" s="7"/>
      <c r="AF738" s="7"/>
      <c r="AG738" s="7"/>
      <c r="AI738" s="15"/>
      <c r="AJ738" s="15"/>
      <c r="AK738" s="15"/>
      <c r="AL738" s="15"/>
      <c r="AM738" s="15"/>
      <c r="AN738" s="15"/>
      <c r="AO738" s="15"/>
      <c r="AP738" s="15"/>
      <c r="AQ738" s="15"/>
      <c r="AR738" s="15"/>
      <c r="AS738" s="15"/>
      <c r="AT738" s="15"/>
      <c r="AU738" s="15"/>
      <c r="AV738" s="15"/>
      <c r="AW738" s="15"/>
      <c r="AX738" s="15"/>
      <c r="AY738" s="15"/>
      <c r="AZ738" s="15"/>
      <c r="BA738" s="15"/>
      <c r="BB738" s="15"/>
      <c r="BC738" s="15"/>
      <c r="BD738" s="15"/>
      <c r="BE738" s="15"/>
      <c r="BF738" s="15"/>
      <c r="BG738" s="15"/>
      <c r="BH738" s="15"/>
      <c r="BI738" s="15"/>
      <c r="BJ738" s="15"/>
      <c r="BK738" s="15"/>
      <c r="BL738" s="15"/>
      <c r="BM738" s="15"/>
      <c r="BN738" s="15"/>
      <c r="BO738" s="15"/>
      <c r="BP738" s="15"/>
      <c r="BQ738" s="15"/>
      <c r="BR738" s="15"/>
      <c r="BT738" s="15"/>
      <c r="BU738" s="15"/>
      <c r="BV738" s="15"/>
      <c r="BW738" s="15"/>
      <c r="BX738" s="15"/>
      <c r="BZ738" s="5"/>
      <c r="CA738" s="5"/>
      <c r="CB738" s="5"/>
      <c r="CC738" s="5"/>
      <c r="CD738" s="5"/>
      <c r="CF738" s="5"/>
      <c r="CG738" s="5"/>
      <c r="CH738" s="5"/>
      <c r="CI738" s="5"/>
      <c r="CJ738" s="5"/>
    </row>
    <row r="739" spans="1:88" x14ac:dyDescent="0.25">
      <c r="A739" s="174" t="str">
        <f t="shared" si="395"/>
        <v>NNNN</v>
      </c>
      <c r="B739" s="174" t="str">
        <f t="shared" si="396"/>
        <v>13MM</v>
      </c>
      <c r="C739" s="29" t="str">
        <f t="shared" si="397"/>
        <v>MM</v>
      </c>
      <c r="D739" s="29" t="str">
        <f t="shared" si="398"/>
        <v>N</v>
      </c>
      <c r="E739" s="29" t="str">
        <f t="shared" si="394"/>
        <v>N</v>
      </c>
      <c r="F739" s="175" t="s">
        <v>9</v>
      </c>
      <c r="G739" s="175" t="s">
        <v>7</v>
      </c>
      <c r="H739" s="175" t="s">
        <v>7</v>
      </c>
      <c r="I739" s="176">
        <v>13</v>
      </c>
      <c r="J739" s="175" t="s">
        <v>5</v>
      </c>
      <c r="K739" s="175" t="s">
        <v>5</v>
      </c>
      <c r="L739" s="176">
        <v>9718</v>
      </c>
      <c r="M739" s="176">
        <v>4361</v>
      </c>
      <c r="N739" s="176">
        <v>8184</v>
      </c>
      <c r="O739" s="176">
        <v>7996</v>
      </c>
      <c r="P739" s="176">
        <v>9436</v>
      </c>
      <c r="Q739" s="1"/>
      <c r="R739"/>
      <c r="S739"/>
      <c r="T739"/>
      <c r="U739"/>
      <c r="V739"/>
      <c r="W739"/>
      <c r="X739" s="1"/>
      <c r="Y739" s="1"/>
      <c r="Z739" s="1"/>
      <c r="AA739" s="1"/>
      <c r="AB739" s="1"/>
      <c r="AC739" s="7"/>
      <c r="AD739" s="7"/>
      <c r="AE739" s="7"/>
      <c r="AF739" s="7"/>
      <c r="AG739" s="7"/>
      <c r="AI739" s="15"/>
      <c r="AJ739" s="15"/>
      <c r="AK739" s="15"/>
      <c r="AL739" s="15"/>
      <c r="AM739" s="15"/>
      <c r="AN739" s="15"/>
      <c r="AO739" s="15"/>
      <c r="AP739" s="15"/>
      <c r="AQ739" s="15"/>
      <c r="AR739" s="15"/>
      <c r="AS739" s="15"/>
      <c r="AT739" s="15"/>
      <c r="AU739" s="15"/>
      <c r="AV739" s="15"/>
      <c r="AW739" s="15"/>
      <c r="AX739" s="15"/>
      <c r="AY739" s="15"/>
      <c r="AZ739" s="15"/>
      <c r="BA739" s="15"/>
      <c r="BB739" s="15"/>
      <c r="BC739" s="15"/>
      <c r="BD739" s="15"/>
      <c r="BE739" s="15"/>
      <c r="BF739" s="15"/>
      <c r="BG739" s="15"/>
      <c r="BH739" s="15"/>
      <c r="BI739" s="15"/>
      <c r="BJ739" s="15"/>
      <c r="BK739" s="15"/>
      <c r="BL739" s="15"/>
      <c r="BM739" s="15"/>
      <c r="BN739" s="15"/>
      <c r="BO739" s="15"/>
      <c r="BP739" s="15"/>
      <c r="BQ739" s="15"/>
      <c r="BR739" s="15"/>
      <c r="BT739" s="15"/>
      <c r="BU739" s="15"/>
      <c r="BV739" s="15"/>
      <c r="BW739" s="15"/>
      <c r="BX739" s="15"/>
      <c r="BZ739" s="5"/>
      <c r="CA739" s="5"/>
      <c r="CB739" s="5"/>
      <c r="CC739" s="5"/>
      <c r="CD739" s="5"/>
      <c r="CF739" s="5"/>
      <c r="CG739" s="5"/>
      <c r="CH739" s="5"/>
      <c r="CI739" s="5"/>
      <c r="CJ739" s="5"/>
    </row>
    <row r="740" spans="1:88" x14ac:dyDescent="0.25">
      <c r="A740" s="174" t="str">
        <f t="shared" si="395"/>
        <v>NNNN</v>
      </c>
      <c r="B740" s="174" t="str">
        <f t="shared" si="396"/>
        <v>14MM</v>
      </c>
      <c r="C740" s="29" t="str">
        <f t="shared" si="397"/>
        <v>MM</v>
      </c>
      <c r="D740" s="29" t="str">
        <f t="shared" si="398"/>
        <v>N</v>
      </c>
      <c r="E740" s="29" t="str">
        <f t="shared" si="394"/>
        <v>N</v>
      </c>
      <c r="F740" s="175" t="s">
        <v>9</v>
      </c>
      <c r="G740" s="175" t="s">
        <v>7</v>
      </c>
      <c r="H740" s="175" t="s">
        <v>7</v>
      </c>
      <c r="I740" s="176">
        <v>14</v>
      </c>
      <c r="J740" s="175" t="s">
        <v>5</v>
      </c>
      <c r="K740" s="175" t="s">
        <v>5</v>
      </c>
      <c r="L740" s="176">
        <v>10276</v>
      </c>
      <c r="M740" s="176">
        <v>4727</v>
      </c>
      <c r="N740" s="176">
        <v>8683</v>
      </c>
      <c r="O740" s="176">
        <v>8493</v>
      </c>
      <c r="P740" s="176">
        <v>10029</v>
      </c>
      <c r="Q740" s="1"/>
      <c r="R740"/>
      <c r="S740"/>
      <c r="T740"/>
      <c r="U740"/>
      <c r="V740"/>
      <c r="W740"/>
      <c r="X740" s="1"/>
      <c r="Y740" s="1"/>
      <c r="Z740" s="1"/>
      <c r="AA740" s="1"/>
      <c r="AB740" s="1"/>
      <c r="AC740" s="7"/>
      <c r="AD740" s="7"/>
      <c r="AE740" s="7"/>
      <c r="AF740" s="7"/>
      <c r="AG740" s="7"/>
      <c r="AI740" s="15"/>
      <c r="AJ740" s="15"/>
      <c r="AK740" s="15"/>
      <c r="AL740" s="15"/>
      <c r="AM740" s="15"/>
      <c r="AN740" s="15"/>
      <c r="AO740" s="15"/>
      <c r="AP740" s="15"/>
      <c r="AQ740" s="15"/>
      <c r="AR740" s="15"/>
      <c r="AS740" s="15"/>
      <c r="AT740" s="15"/>
      <c r="AU740" s="15"/>
      <c r="AV740" s="15"/>
      <c r="AW740" s="15"/>
      <c r="AX740" s="15"/>
      <c r="AY740" s="15"/>
      <c r="AZ740" s="15"/>
      <c r="BA740" s="15"/>
      <c r="BB740" s="15"/>
      <c r="BC740" s="15"/>
      <c r="BD740" s="15"/>
      <c r="BE740" s="15"/>
      <c r="BF740" s="15"/>
      <c r="BG740" s="15"/>
      <c r="BH740" s="15"/>
      <c r="BI740" s="15"/>
      <c r="BJ740" s="15"/>
      <c r="BK740" s="15"/>
      <c r="BL740" s="15"/>
      <c r="BM740" s="15"/>
      <c r="BN740" s="15"/>
      <c r="BO740" s="15"/>
      <c r="BP740" s="15"/>
      <c r="BQ740" s="15"/>
      <c r="BR740" s="15"/>
      <c r="BT740" s="15"/>
      <c r="BU740" s="15"/>
      <c r="BV740" s="15"/>
      <c r="BW740" s="15"/>
      <c r="BX740" s="15"/>
      <c r="BZ740" s="5"/>
      <c r="CA740" s="5"/>
      <c r="CB740" s="5"/>
      <c r="CC740" s="5"/>
      <c r="CD740" s="5"/>
      <c r="CF740" s="5"/>
      <c r="CG740" s="5"/>
      <c r="CH740" s="5"/>
      <c r="CI740" s="5"/>
      <c r="CJ740" s="5"/>
    </row>
    <row r="741" spans="1:88" x14ac:dyDescent="0.25">
      <c r="A741" s="174" t="str">
        <f t="shared" si="395"/>
        <v>NNNN</v>
      </c>
      <c r="B741" s="174" t="str">
        <f t="shared" si="396"/>
        <v>14MM</v>
      </c>
      <c r="C741" s="29" t="str">
        <f t="shared" si="397"/>
        <v>MM</v>
      </c>
      <c r="D741" s="29" t="str">
        <f t="shared" si="398"/>
        <v>N</v>
      </c>
      <c r="E741" s="29" t="str">
        <f t="shared" si="394"/>
        <v>N</v>
      </c>
      <c r="F741" s="175" t="s">
        <v>9</v>
      </c>
      <c r="G741" s="175" t="s">
        <v>7</v>
      </c>
      <c r="H741" s="175" t="s">
        <v>7</v>
      </c>
      <c r="I741" s="176">
        <v>14</v>
      </c>
      <c r="J741" s="175" t="s">
        <v>5</v>
      </c>
      <c r="K741" s="175" t="s">
        <v>9</v>
      </c>
      <c r="L741" s="176">
        <v>1</v>
      </c>
      <c r="M741" s="176">
        <v>0</v>
      </c>
      <c r="N741" s="176">
        <v>1</v>
      </c>
      <c r="O741" s="176">
        <v>1</v>
      </c>
      <c r="P741" s="176">
        <v>0</v>
      </c>
      <c r="Q741" s="1"/>
      <c r="R741"/>
      <c r="S741"/>
      <c r="T741"/>
      <c r="U741"/>
      <c r="V741"/>
      <c r="W741"/>
      <c r="X741" s="1"/>
      <c r="Y741" s="1"/>
      <c r="Z741" s="1"/>
      <c r="AA741" s="1"/>
      <c r="AB741" s="1"/>
      <c r="AC741" s="7"/>
      <c r="AD741" s="7"/>
      <c r="AE741" s="7"/>
      <c r="AF741" s="7"/>
      <c r="AG741" s="7"/>
      <c r="AI741" s="15"/>
      <c r="AJ741" s="15"/>
      <c r="AK741" s="15"/>
      <c r="AL741" s="15"/>
      <c r="AM741" s="15"/>
      <c r="AN741" s="15"/>
      <c r="AO741" s="15"/>
      <c r="AP741" s="15"/>
      <c r="AQ741" s="15"/>
      <c r="AR741" s="15"/>
      <c r="AS741" s="15"/>
      <c r="AT741" s="15"/>
      <c r="AU741" s="15"/>
      <c r="AV741" s="15"/>
      <c r="AW741" s="15"/>
      <c r="AX741" s="15"/>
      <c r="AY741" s="15"/>
      <c r="AZ741" s="15"/>
      <c r="BA741" s="15"/>
      <c r="BB741" s="15"/>
      <c r="BC741" s="15"/>
      <c r="BD741" s="15"/>
      <c r="BE741" s="15"/>
      <c r="BF741" s="15"/>
      <c r="BG741" s="15"/>
      <c r="BH741" s="15"/>
      <c r="BI741" s="15"/>
      <c r="BJ741" s="15"/>
      <c r="BK741" s="15"/>
      <c r="BL741" s="15"/>
      <c r="BM741" s="15"/>
      <c r="BN741" s="15"/>
      <c r="BO741" s="15"/>
      <c r="BP741" s="15"/>
      <c r="BQ741" s="15"/>
      <c r="BR741" s="15"/>
      <c r="BT741" s="15"/>
      <c r="BU741" s="15"/>
      <c r="BV741" s="15"/>
      <c r="BW741" s="15"/>
      <c r="BX741" s="15"/>
      <c r="BZ741" s="5"/>
      <c r="CA741" s="5"/>
      <c r="CB741" s="5"/>
      <c r="CC741" s="5"/>
      <c r="CD741" s="5"/>
      <c r="CF741" s="5"/>
      <c r="CG741" s="5"/>
      <c r="CH741" s="5"/>
      <c r="CI741" s="5"/>
      <c r="CJ741" s="5"/>
    </row>
    <row r="742" spans="1:88" x14ac:dyDescent="0.25">
      <c r="A742" s="174" t="str">
        <f t="shared" si="395"/>
        <v>NNNN</v>
      </c>
      <c r="B742" s="174" t="str">
        <f t="shared" si="396"/>
        <v>15MM</v>
      </c>
      <c r="C742" s="29" t="str">
        <f t="shared" si="397"/>
        <v>MM</v>
      </c>
      <c r="D742" s="29" t="str">
        <f t="shared" si="398"/>
        <v>N</v>
      </c>
      <c r="E742" s="29" t="str">
        <f t="shared" si="394"/>
        <v>N</v>
      </c>
      <c r="F742" s="175" t="s">
        <v>9</v>
      </c>
      <c r="G742" s="175" t="s">
        <v>7</v>
      </c>
      <c r="H742" s="175" t="s">
        <v>7</v>
      </c>
      <c r="I742" s="176">
        <v>15</v>
      </c>
      <c r="J742" s="175" t="s">
        <v>5</v>
      </c>
      <c r="K742" s="175" t="s">
        <v>5</v>
      </c>
      <c r="L742" s="176">
        <v>11673</v>
      </c>
      <c r="M742" s="176">
        <v>5616</v>
      </c>
      <c r="N742" s="176">
        <v>9906</v>
      </c>
      <c r="O742" s="176">
        <v>9692</v>
      </c>
      <c r="P742" s="176">
        <v>11397</v>
      </c>
      <c r="Q742" s="1"/>
      <c r="R742"/>
      <c r="S742"/>
      <c r="T742"/>
      <c r="U742"/>
      <c r="V742"/>
      <c r="W742"/>
      <c r="X742" s="1"/>
      <c r="Y742" s="1"/>
      <c r="Z742" s="1"/>
      <c r="AA742" s="1"/>
      <c r="AB742" s="1"/>
      <c r="AC742" s="7"/>
      <c r="AD742" s="7"/>
      <c r="AE742" s="7"/>
      <c r="AF742" s="7"/>
      <c r="AG742" s="7"/>
      <c r="AI742" s="15"/>
      <c r="AJ742" s="15"/>
      <c r="AK742" s="15"/>
      <c r="AL742" s="15"/>
      <c r="AM742" s="15"/>
      <c r="AN742" s="15"/>
      <c r="AO742" s="15"/>
      <c r="AP742" s="15"/>
      <c r="AQ742" s="15"/>
      <c r="AR742" s="15"/>
      <c r="AS742" s="15"/>
      <c r="AT742" s="15"/>
      <c r="AU742" s="15"/>
      <c r="AV742" s="15"/>
      <c r="AW742" s="15"/>
      <c r="AX742" s="15"/>
      <c r="AY742" s="15"/>
      <c r="AZ742" s="15"/>
      <c r="BA742" s="15"/>
      <c r="BB742" s="15"/>
      <c r="BC742" s="15"/>
      <c r="BD742" s="15"/>
      <c r="BE742" s="15"/>
      <c r="BF742" s="15"/>
      <c r="BG742" s="15"/>
      <c r="BH742" s="15"/>
      <c r="BI742" s="15"/>
      <c r="BJ742" s="15"/>
      <c r="BK742" s="15"/>
      <c r="BL742" s="15"/>
      <c r="BM742" s="15"/>
      <c r="BN742" s="15"/>
      <c r="BO742" s="15"/>
      <c r="BP742" s="15"/>
      <c r="BQ742" s="15"/>
      <c r="BR742" s="15"/>
      <c r="BT742" s="15"/>
      <c r="BU742" s="15"/>
      <c r="BV742" s="15"/>
      <c r="BW742" s="15"/>
      <c r="BX742" s="15"/>
      <c r="BZ742" s="5"/>
      <c r="CA742" s="5"/>
      <c r="CB742" s="5"/>
      <c r="CC742" s="5"/>
      <c r="CD742" s="5"/>
      <c r="CF742" s="5"/>
      <c r="CG742" s="5"/>
      <c r="CH742" s="5"/>
      <c r="CI742" s="5"/>
      <c r="CJ742" s="5"/>
    </row>
    <row r="743" spans="1:88" x14ac:dyDescent="0.25">
      <c r="A743" s="174" t="str">
        <f t="shared" si="395"/>
        <v>NNNN</v>
      </c>
      <c r="B743" s="174" t="str">
        <f t="shared" si="396"/>
        <v>16MM</v>
      </c>
      <c r="C743" s="29" t="str">
        <f t="shared" si="397"/>
        <v>MM</v>
      </c>
      <c r="D743" s="29" t="str">
        <f t="shared" si="398"/>
        <v>N</v>
      </c>
      <c r="E743" s="29" t="str">
        <f t="shared" si="394"/>
        <v>N</v>
      </c>
      <c r="F743" s="175" t="s">
        <v>9</v>
      </c>
      <c r="G743" s="175" t="s">
        <v>7</v>
      </c>
      <c r="H743" s="175" t="s">
        <v>7</v>
      </c>
      <c r="I743" s="176">
        <v>16</v>
      </c>
      <c r="J743" s="175" t="s">
        <v>5</v>
      </c>
      <c r="K743" s="175" t="s">
        <v>5</v>
      </c>
      <c r="L743" s="176">
        <v>12550</v>
      </c>
      <c r="M743" s="176">
        <v>6105</v>
      </c>
      <c r="N743" s="176">
        <v>10729</v>
      </c>
      <c r="O743" s="176">
        <v>10490</v>
      </c>
      <c r="P743" s="176">
        <v>12238</v>
      </c>
      <c r="Q743" s="1"/>
      <c r="R743"/>
      <c r="S743"/>
      <c r="T743"/>
      <c r="U743"/>
      <c r="V743"/>
      <c r="W743"/>
      <c r="X743" s="1"/>
      <c r="Y743" s="1"/>
      <c r="Z743" s="1"/>
      <c r="AA743" s="1"/>
      <c r="AB743" s="1"/>
      <c r="AC743" s="7"/>
      <c r="AD743" s="7"/>
      <c r="AE743" s="7"/>
      <c r="AF743" s="7"/>
      <c r="AG743" s="7"/>
      <c r="AI743" s="15"/>
      <c r="AJ743" s="15"/>
      <c r="AK743" s="15"/>
      <c r="AL743" s="15"/>
      <c r="AM743" s="15"/>
      <c r="AN743" s="15"/>
      <c r="AO743" s="15"/>
      <c r="AP743" s="15"/>
      <c r="AQ743" s="15"/>
      <c r="AR743" s="15"/>
      <c r="AS743" s="15"/>
      <c r="AT743" s="15"/>
      <c r="AU743" s="15"/>
      <c r="AV743" s="15"/>
      <c r="AW743" s="15"/>
      <c r="AX743" s="15"/>
      <c r="AY743" s="15"/>
      <c r="AZ743" s="15"/>
      <c r="BA743" s="15"/>
      <c r="BB743" s="15"/>
      <c r="BC743" s="15"/>
      <c r="BD743" s="15"/>
      <c r="BE743" s="15"/>
      <c r="BF743" s="15"/>
      <c r="BG743" s="15"/>
      <c r="BH743" s="15"/>
      <c r="BI743" s="15"/>
      <c r="BJ743" s="15"/>
      <c r="BK743" s="15"/>
      <c r="BL743" s="15"/>
      <c r="BM743" s="15"/>
      <c r="BN743" s="15"/>
      <c r="BO743" s="15"/>
      <c r="BP743" s="15"/>
      <c r="BQ743" s="15"/>
      <c r="BR743" s="15"/>
      <c r="BT743" s="15"/>
      <c r="BU743" s="15"/>
      <c r="BV743" s="15"/>
      <c r="BW743" s="15"/>
      <c r="BX743" s="15"/>
      <c r="BZ743" s="5"/>
      <c r="CA743" s="5"/>
      <c r="CB743" s="5"/>
      <c r="CC743" s="5"/>
      <c r="CD743" s="5"/>
      <c r="CF743" s="5"/>
      <c r="CG743" s="5"/>
      <c r="CH743" s="5"/>
      <c r="CI743" s="5"/>
      <c r="CJ743" s="5"/>
    </row>
    <row r="744" spans="1:88" x14ac:dyDescent="0.25">
      <c r="A744" s="174" t="str">
        <f t="shared" si="395"/>
        <v>NNNN</v>
      </c>
      <c r="B744" s="174" t="str">
        <f t="shared" si="396"/>
        <v>17MM</v>
      </c>
      <c r="C744" s="29" t="str">
        <f t="shared" si="397"/>
        <v>MM</v>
      </c>
      <c r="D744" s="29" t="str">
        <f t="shared" si="398"/>
        <v>N</v>
      </c>
      <c r="E744" s="29" t="str">
        <f t="shared" si="394"/>
        <v>N</v>
      </c>
      <c r="F744" s="175" t="s">
        <v>9</v>
      </c>
      <c r="G744" s="175" t="s">
        <v>7</v>
      </c>
      <c r="H744" s="175" t="s">
        <v>7</v>
      </c>
      <c r="I744" s="176">
        <v>17</v>
      </c>
      <c r="J744" s="175" t="s">
        <v>5</v>
      </c>
      <c r="K744" s="175" t="s">
        <v>5</v>
      </c>
      <c r="L744" s="176">
        <v>13032</v>
      </c>
      <c r="M744" s="176">
        <v>6416</v>
      </c>
      <c r="N744" s="176">
        <v>11260</v>
      </c>
      <c r="O744" s="176">
        <v>11036</v>
      </c>
      <c r="P744" s="176">
        <v>12745</v>
      </c>
      <c r="Q744" s="1"/>
      <c r="R744"/>
      <c r="S744"/>
      <c r="T744"/>
      <c r="U744"/>
      <c r="V744"/>
      <c r="W744"/>
      <c r="X744" s="1"/>
      <c r="Y744" s="1"/>
      <c r="Z744" s="1"/>
      <c r="AA744" s="1"/>
      <c r="AB744" s="1"/>
      <c r="AC744" s="7"/>
      <c r="AD744" s="7"/>
      <c r="AE744" s="7"/>
      <c r="AF744" s="7"/>
      <c r="AG744" s="7"/>
      <c r="AI744" s="15"/>
      <c r="AJ744" s="15"/>
      <c r="AK744" s="15"/>
      <c r="AL744" s="15"/>
      <c r="AM744" s="15"/>
      <c r="AN744" s="15"/>
      <c r="AO744" s="15"/>
      <c r="AP744" s="15"/>
      <c r="AQ744" s="15"/>
      <c r="AR744" s="15"/>
      <c r="AS744" s="15"/>
      <c r="AT744" s="15"/>
      <c r="AU744" s="15"/>
      <c r="AV744" s="15"/>
      <c r="AW744" s="15"/>
      <c r="AX744" s="15"/>
      <c r="AY744" s="15"/>
      <c r="AZ744" s="15"/>
      <c r="BA744" s="15"/>
      <c r="BB744" s="15"/>
      <c r="BC744" s="15"/>
      <c r="BD744" s="15"/>
      <c r="BE744" s="15"/>
      <c r="BF744" s="15"/>
      <c r="BG744" s="15"/>
      <c r="BH744" s="15"/>
      <c r="BI744" s="15"/>
      <c r="BJ744" s="15"/>
      <c r="BK744" s="15"/>
      <c r="BL744" s="15"/>
      <c r="BM744" s="15"/>
      <c r="BN744" s="15"/>
      <c r="BO744" s="15"/>
      <c r="BP744" s="15"/>
      <c r="BQ744" s="15"/>
      <c r="BR744" s="15"/>
      <c r="BT744" s="15"/>
      <c r="BU744" s="15"/>
      <c r="BV744" s="15"/>
      <c r="BW744" s="15"/>
      <c r="BX744" s="15"/>
      <c r="BZ744" s="5"/>
      <c r="CA744" s="5"/>
      <c r="CB744" s="5"/>
      <c r="CC744" s="5"/>
      <c r="CD744" s="5"/>
      <c r="CF744" s="5"/>
      <c r="CG744" s="5"/>
      <c r="CH744" s="5"/>
      <c r="CI744" s="5"/>
      <c r="CJ744" s="5"/>
    </row>
    <row r="745" spans="1:88" x14ac:dyDescent="0.25">
      <c r="A745" s="174" t="str">
        <f t="shared" si="395"/>
        <v>NNNN</v>
      </c>
      <c r="B745" s="174" t="str">
        <f t="shared" si="396"/>
        <v>18MM</v>
      </c>
      <c r="C745" s="29" t="str">
        <f t="shared" si="397"/>
        <v>MM</v>
      </c>
      <c r="D745" s="29" t="str">
        <f t="shared" si="398"/>
        <v>N</v>
      </c>
      <c r="E745" s="29" t="str">
        <f t="shared" si="394"/>
        <v>N</v>
      </c>
      <c r="F745" s="175" t="s">
        <v>9</v>
      </c>
      <c r="G745" s="175" t="s">
        <v>7</v>
      </c>
      <c r="H745" s="175" t="s">
        <v>7</v>
      </c>
      <c r="I745" s="176">
        <v>18</v>
      </c>
      <c r="J745" s="175" t="s">
        <v>5</v>
      </c>
      <c r="K745" s="175" t="s">
        <v>5</v>
      </c>
      <c r="L745" s="176">
        <v>13168</v>
      </c>
      <c r="M745" s="176">
        <v>6688</v>
      </c>
      <c r="N745" s="176">
        <v>11473</v>
      </c>
      <c r="O745" s="176">
        <v>11213</v>
      </c>
      <c r="P745" s="176">
        <v>12917</v>
      </c>
      <c r="Q745" s="1"/>
      <c r="R745"/>
      <c r="S745"/>
      <c r="T745"/>
      <c r="U745"/>
      <c r="V745"/>
      <c r="W745"/>
      <c r="X745" s="1"/>
      <c r="Y745" s="1"/>
      <c r="Z745" s="1"/>
      <c r="AA745" s="1"/>
      <c r="AB745" s="1"/>
      <c r="AC745" s="7"/>
      <c r="AD745" s="7"/>
      <c r="AE745" s="7"/>
      <c r="AF745" s="7"/>
      <c r="AG745" s="7"/>
      <c r="AI745" s="15"/>
      <c r="AJ745" s="15"/>
      <c r="AK745" s="15"/>
      <c r="AL745" s="15"/>
      <c r="AM745" s="15"/>
      <c r="AN745" s="15"/>
      <c r="AO745" s="15"/>
      <c r="AP745" s="15"/>
      <c r="AQ745" s="15"/>
      <c r="AR745" s="15"/>
      <c r="AS745" s="15"/>
      <c r="AT745" s="15"/>
      <c r="AU745" s="15"/>
      <c r="AV745" s="15"/>
      <c r="AW745" s="15"/>
      <c r="AX745" s="15"/>
      <c r="AY745" s="15"/>
      <c r="AZ745" s="15"/>
      <c r="BA745" s="15"/>
      <c r="BB745" s="15"/>
      <c r="BC745" s="15"/>
      <c r="BD745" s="15"/>
      <c r="BE745" s="15"/>
      <c r="BF745" s="15"/>
      <c r="BG745" s="15"/>
      <c r="BH745" s="15"/>
      <c r="BI745" s="15"/>
      <c r="BJ745" s="15"/>
      <c r="BK745" s="15"/>
      <c r="BL745" s="15"/>
      <c r="BM745" s="15"/>
      <c r="BN745" s="15"/>
      <c r="BO745" s="15"/>
      <c r="BP745" s="15"/>
      <c r="BQ745" s="15"/>
      <c r="BR745" s="15"/>
      <c r="BT745" s="15"/>
      <c r="BU745" s="15"/>
      <c r="BV745" s="15"/>
      <c r="BW745" s="15"/>
      <c r="BX745" s="15"/>
      <c r="BZ745" s="5"/>
      <c r="CA745" s="5"/>
      <c r="CB745" s="5"/>
      <c r="CC745" s="5"/>
      <c r="CD745" s="5"/>
      <c r="CF745" s="5"/>
      <c r="CG745" s="5"/>
      <c r="CH745" s="5"/>
      <c r="CI745" s="5"/>
      <c r="CJ745" s="5"/>
    </row>
    <row r="746" spans="1:88" x14ac:dyDescent="0.25">
      <c r="A746" s="174" t="str">
        <f t="shared" si="395"/>
        <v>NNNN</v>
      </c>
      <c r="B746" s="174" t="str">
        <f t="shared" si="396"/>
        <v>19MM</v>
      </c>
      <c r="C746" s="29" t="str">
        <f t="shared" si="397"/>
        <v>MM</v>
      </c>
      <c r="D746" s="29" t="str">
        <f t="shared" si="398"/>
        <v>N</v>
      </c>
      <c r="E746" s="29" t="str">
        <f t="shared" si="394"/>
        <v>N</v>
      </c>
      <c r="F746" s="175" t="s">
        <v>9</v>
      </c>
      <c r="G746" s="175" t="s">
        <v>7</v>
      </c>
      <c r="H746" s="175" t="s">
        <v>7</v>
      </c>
      <c r="I746" s="176">
        <v>19</v>
      </c>
      <c r="J746" s="175" t="s">
        <v>5</v>
      </c>
      <c r="K746" s="175" t="s">
        <v>5</v>
      </c>
      <c r="L746" s="176">
        <v>14011</v>
      </c>
      <c r="M746" s="176">
        <v>7081</v>
      </c>
      <c r="N746" s="176">
        <v>12278</v>
      </c>
      <c r="O746" s="176">
        <v>12030</v>
      </c>
      <c r="P746" s="176">
        <v>13746</v>
      </c>
      <c r="Q746" s="1"/>
      <c r="R746"/>
      <c r="S746"/>
      <c r="T746"/>
      <c r="U746"/>
      <c r="V746"/>
      <c r="W746"/>
      <c r="X746" s="1"/>
      <c r="Y746" s="1"/>
      <c r="Z746" s="1"/>
      <c r="AA746" s="1"/>
      <c r="AB746" s="1"/>
      <c r="AC746" s="7"/>
      <c r="AD746" s="7"/>
      <c r="AE746" s="7"/>
      <c r="AF746" s="7"/>
      <c r="AG746" s="7"/>
      <c r="AI746" s="15"/>
      <c r="AJ746" s="15"/>
      <c r="AK746" s="15"/>
      <c r="AL746" s="15"/>
      <c r="AM746" s="15"/>
      <c r="AN746" s="15"/>
      <c r="AO746" s="15"/>
      <c r="AP746" s="15"/>
      <c r="AQ746" s="15"/>
      <c r="AR746" s="15"/>
      <c r="AS746" s="15"/>
      <c r="AT746" s="15"/>
      <c r="AU746" s="15"/>
      <c r="AV746" s="15"/>
      <c r="AW746" s="15"/>
      <c r="AX746" s="15"/>
      <c r="AY746" s="15"/>
      <c r="AZ746" s="15"/>
      <c r="BA746" s="15"/>
      <c r="BB746" s="15"/>
      <c r="BC746" s="15"/>
      <c r="BD746" s="15"/>
      <c r="BE746" s="15"/>
      <c r="BF746" s="15"/>
      <c r="BG746" s="15"/>
      <c r="BH746" s="15"/>
      <c r="BI746" s="15"/>
      <c r="BJ746" s="15"/>
      <c r="BK746" s="15"/>
      <c r="BL746" s="15"/>
      <c r="BM746" s="15"/>
      <c r="BN746" s="15"/>
      <c r="BO746" s="15"/>
      <c r="BP746" s="15"/>
      <c r="BQ746" s="15"/>
      <c r="BR746" s="15"/>
      <c r="BT746" s="15"/>
      <c r="BU746" s="15"/>
      <c r="BV746" s="15"/>
      <c r="BW746" s="15"/>
      <c r="BX746" s="15"/>
      <c r="BZ746" s="5"/>
      <c r="CA746" s="5"/>
      <c r="CB746" s="5"/>
      <c r="CC746" s="5"/>
      <c r="CD746" s="5"/>
      <c r="CF746" s="5"/>
      <c r="CG746" s="5"/>
      <c r="CH746" s="5"/>
      <c r="CI746" s="5"/>
      <c r="CJ746" s="5"/>
    </row>
    <row r="747" spans="1:88" x14ac:dyDescent="0.25">
      <c r="A747" s="174" t="str">
        <f t="shared" si="395"/>
        <v>NNNN</v>
      </c>
      <c r="B747" s="174" t="str">
        <f t="shared" si="396"/>
        <v>20MM</v>
      </c>
      <c r="C747" s="29" t="str">
        <f t="shared" si="397"/>
        <v>MM</v>
      </c>
      <c r="D747" s="29" t="str">
        <f t="shared" si="398"/>
        <v>N</v>
      </c>
      <c r="E747" s="29" t="str">
        <f t="shared" si="394"/>
        <v>N</v>
      </c>
      <c r="F747" s="175" t="s">
        <v>9</v>
      </c>
      <c r="G747" s="175" t="s">
        <v>7</v>
      </c>
      <c r="H747" s="175" t="s">
        <v>7</v>
      </c>
      <c r="I747" s="176">
        <v>20</v>
      </c>
      <c r="J747" s="175" t="s">
        <v>5</v>
      </c>
      <c r="K747" s="175" t="s">
        <v>5</v>
      </c>
      <c r="L747" s="176">
        <v>14495</v>
      </c>
      <c r="M747" s="176">
        <v>7438</v>
      </c>
      <c r="N747" s="176">
        <v>12728</v>
      </c>
      <c r="O747" s="176">
        <v>12483</v>
      </c>
      <c r="P747" s="176">
        <v>14224</v>
      </c>
      <c r="Q747" s="1"/>
      <c r="R747"/>
      <c r="S747"/>
      <c r="T747"/>
      <c r="U747"/>
      <c r="V747"/>
      <c r="W747"/>
      <c r="X747" s="1"/>
      <c r="Y747" s="1"/>
      <c r="Z747" s="1"/>
      <c r="AA747" s="1"/>
      <c r="AB747" s="1"/>
      <c r="AC747" s="7"/>
      <c r="AD747" s="7"/>
      <c r="AE747" s="7"/>
      <c r="AF747" s="7"/>
      <c r="AG747" s="7"/>
      <c r="AI747" s="15"/>
      <c r="AJ747" s="15"/>
      <c r="AK747" s="15"/>
      <c r="AL747" s="15"/>
      <c r="AM747" s="15"/>
      <c r="AN747" s="15"/>
      <c r="AO747" s="15"/>
      <c r="AP747" s="15"/>
      <c r="AQ747" s="15"/>
      <c r="AR747" s="15"/>
      <c r="AS747" s="15"/>
      <c r="AT747" s="15"/>
      <c r="AU747" s="15"/>
      <c r="AV747" s="15"/>
      <c r="AW747" s="15"/>
      <c r="AX747" s="15"/>
      <c r="AY747" s="15"/>
      <c r="AZ747" s="15"/>
      <c r="BA747" s="15"/>
      <c r="BB747" s="15"/>
      <c r="BC747" s="15"/>
      <c r="BD747" s="15"/>
      <c r="BE747" s="15"/>
      <c r="BF747" s="15"/>
      <c r="BG747" s="15"/>
      <c r="BH747" s="15"/>
      <c r="BI747" s="15"/>
      <c r="BJ747" s="15"/>
      <c r="BK747" s="15"/>
      <c r="BL747" s="15"/>
      <c r="BM747" s="15"/>
      <c r="BN747" s="15"/>
      <c r="BO747" s="15"/>
      <c r="BP747" s="15"/>
      <c r="BQ747" s="15"/>
      <c r="BR747" s="15"/>
      <c r="BT747" s="15"/>
      <c r="BU747" s="15"/>
      <c r="BV747" s="15"/>
      <c r="BW747" s="15"/>
      <c r="BX747" s="15"/>
      <c r="BZ747" s="5"/>
      <c r="CA747" s="5"/>
      <c r="CB747" s="5"/>
      <c r="CC747" s="5"/>
      <c r="CD747" s="5"/>
      <c r="CF747" s="5"/>
      <c r="CG747" s="5"/>
      <c r="CH747" s="5"/>
      <c r="CI747" s="5"/>
      <c r="CJ747" s="5"/>
    </row>
    <row r="748" spans="1:88" x14ac:dyDescent="0.25">
      <c r="A748" s="174" t="str">
        <f t="shared" si="395"/>
        <v>NNNN</v>
      </c>
      <c r="B748" s="174" t="str">
        <f t="shared" si="396"/>
        <v>20MM</v>
      </c>
      <c r="C748" s="29" t="str">
        <f t="shared" si="397"/>
        <v>MM</v>
      </c>
      <c r="D748" s="29" t="str">
        <f t="shared" si="398"/>
        <v>N</v>
      </c>
      <c r="E748" s="29" t="str">
        <f t="shared" si="394"/>
        <v>N</v>
      </c>
      <c r="F748" s="175" t="s">
        <v>9</v>
      </c>
      <c r="G748" s="175" t="s">
        <v>7</v>
      </c>
      <c r="H748" s="175" t="s">
        <v>7</v>
      </c>
      <c r="I748" s="176">
        <v>20</v>
      </c>
      <c r="J748" s="175" t="s">
        <v>9</v>
      </c>
      <c r="K748" s="175" t="s">
        <v>5</v>
      </c>
      <c r="L748" s="176">
        <v>2</v>
      </c>
      <c r="M748" s="176">
        <v>1</v>
      </c>
      <c r="N748" s="176">
        <v>2</v>
      </c>
      <c r="O748" s="176">
        <v>2</v>
      </c>
      <c r="P748" s="176">
        <v>2</v>
      </c>
      <c r="Q748" s="1"/>
      <c r="R748"/>
      <c r="S748"/>
      <c r="T748"/>
      <c r="U748"/>
      <c r="V748"/>
      <c r="W748"/>
      <c r="X748" s="1"/>
      <c r="Y748" s="1"/>
      <c r="Z748" s="1"/>
      <c r="AA748" s="1"/>
      <c r="AB748" s="1"/>
      <c r="AC748" s="7"/>
      <c r="AD748" s="7"/>
      <c r="AE748" s="7"/>
      <c r="AF748" s="7"/>
      <c r="AG748" s="7"/>
      <c r="AI748" s="15"/>
      <c r="AJ748" s="15"/>
      <c r="AK748" s="15"/>
      <c r="AL748" s="15"/>
      <c r="AM748" s="15"/>
      <c r="AN748" s="15"/>
      <c r="AO748" s="15"/>
      <c r="AP748" s="15"/>
      <c r="AQ748" s="15"/>
      <c r="AR748" s="15"/>
      <c r="AS748" s="15"/>
      <c r="AT748" s="15"/>
      <c r="AU748" s="15"/>
      <c r="AV748" s="15"/>
      <c r="AW748" s="15"/>
      <c r="AX748" s="15"/>
      <c r="AY748" s="15"/>
      <c r="AZ748" s="15"/>
      <c r="BA748" s="15"/>
      <c r="BB748" s="15"/>
      <c r="BC748" s="15"/>
      <c r="BD748" s="15"/>
      <c r="BE748" s="15"/>
      <c r="BF748" s="15"/>
      <c r="BG748" s="15"/>
      <c r="BH748" s="15"/>
      <c r="BI748" s="15"/>
      <c r="BJ748" s="15"/>
      <c r="BK748" s="15"/>
      <c r="BL748" s="15"/>
      <c r="BM748" s="15"/>
      <c r="BN748" s="15"/>
      <c r="BO748" s="15"/>
      <c r="BP748" s="15"/>
      <c r="BQ748" s="15"/>
      <c r="BR748" s="15"/>
      <c r="BT748" s="15"/>
      <c r="BU748" s="15"/>
      <c r="BV748" s="15"/>
      <c r="BW748" s="15"/>
      <c r="BX748" s="15"/>
      <c r="BZ748" s="5"/>
      <c r="CA748" s="5"/>
      <c r="CB748" s="5"/>
      <c r="CC748" s="5"/>
      <c r="CD748" s="5"/>
      <c r="CF748" s="5"/>
      <c r="CG748" s="5"/>
      <c r="CH748" s="5"/>
      <c r="CI748" s="5"/>
      <c r="CJ748" s="5"/>
    </row>
    <row r="749" spans="1:88" x14ac:dyDescent="0.25">
      <c r="A749" s="174" t="str">
        <f t="shared" si="395"/>
        <v>NNNN</v>
      </c>
      <c r="B749" s="174" t="str">
        <f t="shared" si="396"/>
        <v>21MM</v>
      </c>
      <c r="C749" s="29" t="str">
        <f t="shared" si="397"/>
        <v>MM</v>
      </c>
      <c r="D749" s="29" t="str">
        <f t="shared" si="398"/>
        <v>N</v>
      </c>
      <c r="E749" s="29" t="str">
        <f t="shared" si="394"/>
        <v>N</v>
      </c>
      <c r="F749" s="175" t="s">
        <v>9</v>
      </c>
      <c r="G749" s="175" t="s">
        <v>7</v>
      </c>
      <c r="H749" s="175" t="s">
        <v>7</v>
      </c>
      <c r="I749" s="176">
        <v>21</v>
      </c>
      <c r="J749" s="175" t="s">
        <v>5</v>
      </c>
      <c r="K749" s="175" t="s">
        <v>5</v>
      </c>
      <c r="L749" s="176">
        <v>14107</v>
      </c>
      <c r="M749" s="176">
        <v>7227</v>
      </c>
      <c r="N749" s="176">
        <v>12348</v>
      </c>
      <c r="O749" s="176">
        <v>12079</v>
      </c>
      <c r="P749" s="176">
        <v>13843</v>
      </c>
      <c r="Q749" s="1"/>
      <c r="R749"/>
      <c r="S749"/>
      <c r="T749"/>
      <c r="U749"/>
      <c r="V749"/>
      <c r="W749"/>
      <c r="X749" s="1"/>
      <c r="Y749" s="1"/>
      <c r="Z749" s="1"/>
      <c r="AA749" s="1"/>
      <c r="AB749" s="1"/>
      <c r="AC749" s="7"/>
      <c r="AD749" s="7"/>
      <c r="AE749" s="7"/>
      <c r="AF749" s="7"/>
      <c r="AG749" s="7"/>
      <c r="AI749" s="15"/>
      <c r="AJ749" s="15"/>
      <c r="AK749" s="15"/>
      <c r="AL749" s="15"/>
      <c r="AM749" s="15"/>
      <c r="AN749" s="15"/>
      <c r="AO749" s="15"/>
      <c r="AP749" s="15"/>
      <c r="AQ749" s="15"/>
      <c r="AR749" s="15"/>
      <c r="AS749" s="15"/>
      <c r="AT749" s="15"/>
      <c r="AU749" s="15"/>
      <c r="AV749" s="15"/>
      <c r="AW749" s="15"/>
      <c r="AX749" s="15"/>
      <c r="AY749" s="15"/>
      <c r="AZ749" s="15"/>
      <c r="BA749" s="15"/>
      <c r="BB749" s="15"/>
      <c r="BC749" s="15"/>
      <c r="BD749" s="15"/>
      <c r="BE749" s="15"/>
      <c r="BF749" s="15"/>
      <c r="BG749" s="15"/>
      <c r="BH749" s="15"/>
      <c r="BI749" s="15"/>
      <c r="BJ749" s="15"/>
      <c r="BK749" s="15"/>
      <c r="BL749" s="15"/>
      <c r="BM749" s="15"/>
      <c r="BN749" s="15"/>
      <c r="BO749" s="15"/>
      <c r="BP749" s="15"/>
      <c r="BQ749" s="15"/>
      <c r="BR749" s="15"/>
      <c r="BT749" s="15"/>
      <c r="BU749" s="15"/>
      <c r="BV749" s="15"/>
      <c r="BW749" s="15"/>
      <c r="BX749" s="15"/>
      <c r="BZ749" s="5"/>
      <c r="CA749" s="5"/>
      <c r="CB749" s="5"/>
      <c r="CC749" s="5"/>
      <c r="CD749" s="5"/>
      <c r="CF749" s="5"/>
      <c r="CG749" s="5"/>
      <c r="CH749" s="5"/>
      <c r="CI749" s="5"/>
      <c r="CJ749" s="5"/>
    </row>
    <row r="750" spans="1:88" x14ac:dyDescent="0.25">
      <c r="A750" s="174" t="str">
        <f t="shared" si="395"/>
        <v>NNNN</v>
      </c>
      <c r="B750" s="174" t="str">
        <f t="shared" si="396"/>
        <v>22MM</v>
      </c>
      <c r="C750" s="29" t="str">
        <f t="shared" si="397"/>
        <v>MM</v>
      </c>
      <c r="D750" s="29" t="str">
        <f t="shared" si="398"/>
        <v>N</v>
      </c>
      <c r="E750" s="29" t="str">
        <f t="shared" si="394"/>
        <v>N</v>
      </c>
      <c r="F750" s="175" t="s">
        <v>9</v>
      </c>
      <c r="G750" s="175" t="s">
        <v>7</v>
      </c>
      <c r="H750" s="175" t="s">
        <v>7</v>
      </c>
      <c r="I750" s="176">
        <v>22</v>
      </c>
      <c r="J750" s="175" t="s">
        <v>5</v>
      </c>
      <c r="K750" s="175" t="s">
        <v>5</v>
      </c>
      <c r="L750" s="176">
        <v>13909</v>
      </c>
      <c r="M750" s="176">
        <v>7220</v>
      </c>
      <c r="N750" s="176">
        <v>12169</v>
      </c>
      <c r="O750" s="176">
        <v>11928</v>
      </c>
      <c r="P750" s="176">
        <v>13652</v>
      </c>
      <c r="Q750" s="1"/>
      <c r="R750"/>
      <c r="S750"/>
      <c r="T750"/>
      <c r="U750"/>
      <c r="V750"/>
      <c r="W750"/>
      <c r="X750" s="1"/>
      <c r="Y750" s="1"/>
      <c r="Z750" s="1"/>
      <c r="AA750" s="1"/>
      <c r="AB750" s="1"/>
      <c r="AC750" s="7"/>
      <c r="AD750" s="7"/>
      <c r="AE750" s="7"/>
      <c r="AF750" s="7"/>
      <c r="AG750" s="7"/>
      <c r="AI750" s="15"/>
      <c r="AJ750" s="15"/>
      <c r="AK750" s="15"/>
      <c r="AL750" s="15"/>
      <c r="AM750" s="15"/>
      <c r="AN750" s="15"/>
      <c r="AO750" s="15"/>
      <c r="AP750" s="15"/>
      <c r="AQ750" s="15"/>
      <c r="AR750" s="15"/>
      <c r="AS750" s="15"/>
      <c r="AT750" s="15"/>
      <c r="AU750" s="15"/>
      <c r="AV750" s="15"/>
      <c r="AW750" s="15"/>
      <c r="AX750" s="15"/>
      <c r="AY750" s="15"/>
      <c r="AZ750" s="15"/>
      <c r="BA750" s="15"/>
      <c r="BB750" s="15"/>
      <c r="BC750" s="15"/>
      <c r="BD750" s="15"/>
      <c r="BE750" s="15"/>
      <c r="BF750" s="15"/>
      <c r="BG750" s="15"/>
      <c r="BH750" s="15"/>
      <c r="BI750" s="15"/>
      <c r="BJ750" s="15"/>
      <c r="BK750" s="15"/>
      <c r="BL750" s="15"/>
      <c r="BM750" s="15"/>
      <c r="BN750" s="15"/>
      <c r="BO750" s="15"/>
      <c r="BP750" s="15"/>
      <c r="BQ750" s="15"/>
      <c r="BR750" s="15"/>
      <c r="BT750" s="15"/>
      <c r="BU750" s="15"/>
      <c r="BV750" s="15"/>
      <c r="BW750" s="15"/>
      <c r="BX750" s="15"/>
      <c r="BZ750" s="5"/>
      <c r="CA750" s="5"/>
      <c r="CB750" s="5"/>
      <c r="CC750" s="5"/>
      <c r="CD750" s="5"/>
      <c r="CF750" s="5"/>
      <c r="CG750" s="5"/>
      <c r="CH750" s="5"/>
      <c r="CI750" s="5"/>
      <c r="CJ750" s="5"/>
    </row>
    <row r="751" spans="1:88" x14ac:dyDescent="0.25">
      <c r="A751" s="174" t="str">
        <f t="shared" si="395"/>
        <v>NNNN</v>
      </c>
      <c r="B751" s="174" t="str">
        <f t="shared" si="396"/>
        <v>22MM</v>
      </c>
      <c r="C751" s="29" t="str">
        <f t="shared" si="397"/>
        <v>MM</v>
      </c>
      <c r="D751" s="29" t="str">
        <f t="shared" si="398"/>
        <v>N</v>
      </c>
      <c r="E751" s="29" t="str">
        <f t="shared" si="394"/>
        <v>N</v>
      </c>
      <c r="F751" s="175" t="s">
        <v>9</v>
      </c>
      <c r="G751" s="175" t="s">
        <v>7</v>
      </c>
      <c r="H751" s="175" t="s">
        <v>7</v>
      </c>
      <c r="I751" s="176">
        <v>22</v>
      </c>
      <c r="J751" s="175" t="s">
        <v>9</v>
      </c>
      <c r="K751" s="175" t="s">
        <v>5</v>
      </c>
      <c r="L751" s="176">
        <v>1</v>
      </c>
      <c r="M751" s="176">
        <v>1</v>
      </c>
      <c r="N751" s="176">
        <v>1</v>
      </c>
      <c r="O751" s="176">
        <v>1</v>
      </c>
      <c r="P751" s="176">
        <v>1</v>
      </c>
      <c r="Q751" s="1"/>
      <c r="R751"/>
      <c r="S751"/>
      <c r="T751"/>
      <c r="U751"/>
      <c r="V751"/>
      <c r="W751"/>
      <c r="X751" s="1"/>
      <c r="Y751" s="1"/>
      <c r="Z751" s="1"/>
      <c r="AA751" s="1"/>
      <c r="AB751" s="1"/>
      <c r="AC751" s="7"/>
      <c r="AD751" s="7"/>
      <c r="AE751" s="7"/>
      <c r="AF751" s="7"/>
      <c r="AG751" s="7"/>
      <c r="AI751" s="15"/>
      <c r="AJ751" s="15"/>
      <c r="AK751" s="15"/>
      <c r="AL751" s="15"/>
      <c r="AM751" s="15"/>
      <c r="AN751" s="15"/>
      <c r="AO751" s="15"/>
      <c r="AP751" s="15"/>
      <c r="AQ751" s="15"/>
      <c r="AR751" s="15"/>
      <c r="AS751" s="15"/>
      <c r="AT751" s="15"/>
      <c r="AU751" s="15"/>
      <c r="AV751" s="15"/>
      <c r="AW751" s="15"/>
      <c r="AX751" s="15"/>
      <c r="AY751" s="15"/>
      <c r="AZ751" s="15"/>
      <c r="BA751" s="15"/>
      <c r="BB751" s="15"/>
      <c r="BC751" s="15"/>
      <c r="BD751" s="15"/>
      <c r="BE751" s="15"/>
      <c r="BF751" s="15"/>
      <c r="BG751" s="15"/>
      <c r="BH751" s="15"/>
      <c r="BI751" s="15"/>
      <c r="BJ751" s="15"/>
      <c r="BK751" s="15"/>
      <c r="BL751" s="15"/>
      <c r="BM751" s="15"/>
      <c r="BN751" s="15"/>
      <c r="BO751" s="15"/>
      <c r="BP751" s="15"/>
      <c r="BQ751" s="15"/>
      <c r="BR751" s="15"/>
      <c r="BT751" s="15"/>
      <c r="BU751" s="15"/>
      <c r="BV751" s="15"/>
      <c r="BW751" s="15"/>
      <c r="BX751" s="15"/>
      <c r="BZ751" s="5"/>
      <c r="CA751" s="5"/>
      <c r="CB751" s="5"/>
      <c r="CC751" s="5"/>
      <c r="CD751" s="5"/>
      <c r="CF751" s="5"/>
      <c r="CG751" s="5"/>
      <c r="CH751" s="5"/>
      <c r="CI751" s="5"/>
      <c r="CJ751" s="5"/>
    </row>
    <row r="752" spans="1:88" x14ac:dyDescent="0.25">
      <c r="A752" s="174" t="str">
        <f t="shared" si="395"/>
        <v>NNNN</v>
      </c>
      <c r="B752" s="174" t="str">
        <f t="shared" si="396"/>
        <v>23MM</v>
      </c>
      <c r="C752" s="29" t="str">
        <f t="shared" si="397"/>
        <v>MM</v>
      </c>
      <c r="D752" s="29" t="str">
        <f t="shared" si="398"/>
        <v>N</v>
      </c>
      <c r="E752" s="29" t="str">
        <f t="shared" si="394"/>
        <v>N</v>
      </c>
      <c r="F752" s="175" t="s">
        <v>9</v>
      </c>
      <c r="G752" s="175" t="s">
        <v>7</v>
      </c>
      <c r="H752" s="175" t="s">
        <v>7</v>
      </c>
      <c r="I752" s="176">
        <v>23</v>
      </c>
      <c r="J752" s="175" t="s">
        <v>5</v>
      </c>
      <c r="K752" s="175" t="s">
        <v>5</v>
      </c>
      <c r="L752" s="176">
        <v>15324</v>
      </c>
      <c r="M752" s="176">
        <v>7989</v>
      </c>
      <c r="N752" s="176">
        <v>13549</v>
      </c>
      <c r="O752" s="176">
        <v>13304</v>
      </c>
      <c r="P752" s="176">
        <v>15010</v>
      </c>
      <c r="Q752" s="1"/>
      <c r="R752"/>
      <c r="S752"/>
      <c r="T752"/>
      <c r="U752"/>
      <c r="V752"/>
      <c r="W752"/>
      <c r="X752" s="1"/>
      <c r="Y752" s="1"/>
      <c r="Z752" s="1"/>
      <c r="AA752" s="1"/>
      <c r="AB752" s="1"/>
      <c r="AC752" s="7"/>
      <c r="AD752" s="7"/>
      <c r="AE752" s="7"/>
      <c r="AF752" s="7"/>
      <c r="AG752" s="7"/>
      <c r="AI752" s="15"/>
      <c r="AJ752" s="15"/>
      <c r="AK752" s="15"/>
      <c r="AL752" s="15"/>
      <c r="AM752" s="15"/>
      <c r="AN752" s="15"/>
      <c r="AO752" s="15"/>
      <c r="AP752" s="15"/>
      <c r="AQ752" s="15"/>
      <c r="AR752" s="15"/>
      <c r="AS752" s="15"/>
      <c r="AT752" s="15"/>
      <c r="AU752" s="15"/>
      <c r="AV752" s="15"/>
      <c r="AW752" s="15"/>
      <c r="AX752" s="15"/>
      <c r="AY752" s="15"/>
      <c r="AZ752" s="15"/>
      <c r="BA752" s="15"/>
      <c r="BB752" s="15"/>
      <c r="BC752" s="15"/>
      <c r="BD752" s="15"/>
      <c r="BE752" s="15"/>
      <c r="BF752" s="15"/>
      <c r="BG752" s="15"/>
      <c r="BH752" s="15"/>
      <c r="BI752" s="15"/>
      <c r="BJ752" s="15"/>
      <c r="BK752" s="15"/>
      <c r="BL752" s="15"/>
      <c r="BM752" s="15"/>
      <c r="BN752" s="15"/>
      <c r="BO752" s="15"/>
      <c r="BP752" s="15"/>
      <c r="BQ752" s="15"/>
      <c r="BR752" s="15"/>
      <c r="BT752" s="15"/>
      <c r="BU752" s="15"/>
      <c r="BV752" s="15"/>
      <c r="BW752" s="15"/>
      <c r="BX752" s="15"/>
      <c r="BZ752" s="5"/>
      <c r="CA752" s="5"/>
      <c r="CB752" s="5"/>
      <c r="CC752" s="5"/>
      <c r="CD752" s="5"/>
      <c r="CF752" s="5"/>
      <c r="CG752" s="5"/>
      <c r="CH752" s="5"/>
      <c r="CI752" s="5"/>
      <c r="CJ752" s="5"/>
    </row>
    <row r="753" spans="1:88" x14ac:dyDescent="0.25">
      <c r="A753" s="174" t="str">
        <f t="shared" si="395"/>
        <v>NNNN</v>
      </c>
      <c r="B753" s="174" t="str">
        <f t="shared" si="396"/>
        <v>23MM</v>
      </c>
      <c r="C753" s="29" t="str">
        <f t="shared" si="397"/>
        <v>MM</v>
      </c>
      <c r="D753" s="29" t="str">
        <f t="shared" si="398"/>
        <v>N</v>
      </c>
      <c r="E753" s="29" t="str">
        <f t="shared" si="394"/>
        <v>N</v>
      </c>
      <c r="F753" s="175" t="s">
        <v>9</v>
      </c>
      <c r="G753" s="175" t="s">
        <v>7</v>
      </c>
      <c r="H753" s="175" t="s">
        <v>7</v>
      </c>
      <c r="I753" s="176">
        <v>23</v>
      </c>
      <c r="J753" s="175" t="s">
        <v>9</v>
      </c>
      <c r="K753" s="175" t="s">
        <v>5</v>
      </c>
      <c r="L753" s="176">
        <v>1</v>
      </c>
      <c r="M753" s="176">
        <v>0</v>
      </c>
      <c r="N753" s="176">
        <v>1</v>
      </c>
      <c r="O753" s="176">
        <v>1</v>
      </c>
      <c r="P753" s="176">
        <v>1</v>
      </c>
      <c r="Q753" s="1"/>
      <c r="R753"/>
      <c r="S753"/>
      <c r="T753"/>
      <c r="U753"/>
      <c r="V753"/>
      <c r="W753"/>
      <c r="X753" s="1"/>
      <c r="Y753" s="1"/>
      <c r="Z753" s="1"/>
      <c r="AA753" s="1"/>
      <c r="AB753" s="1"/>
      <c r="AC753" s="7"/>
      <c r="AD753" s="7"/>
      <c r="AE753" s="7"/>
      <c r="AF753" s="7"/>
      <c r="AG753" s="7"/>
      <c r="AI753" s="15"/>
      <c r="AJ753" s="15"/>
      <c r="AK753" s="15"/>
      <c r="AL753" s="15"/>
      <c r="AM753" s="15"/>
      <c r="AN753" s="15"/>
      <c r="AO753" s="15"/>
      <c r="AP753" s="15"/>
      <c r="AQ753" s="15"/>
      <c r="AR753" s="15"/>
      <c r="AS753" s="15"/>
      <c r="AT753" s="15"/>
      <c r="AU753" s="15"/>
      <c r="AV753" s="15"/>
      <c r="AW753" s="15"/>
      <c r="AX753" s="15"/>
      <c r="AY753" s="15"/>
      <c r="AZ753" s="15"/>
      <c r="BA753" s="15"/>
      <c r="BB753" s="15"/>
      <c r="BC753" s="15"/>
      <c r="BD753" s="15"/>
      <c r="BE753" s="15"/>
      <c r="BF753" s="15"/>
      <c r="BG753" s="15"/>
      <c r="BH753" s="15"/>
      <c r="BI753" s="15"/>
      <c r="BJ753" s="15"/>
      <c r="BK753" s="15"/>
      <c r="BL753" s="15"/>
      <c r="BM753" s="15"/>
      <c r="BN753" s="15"/>
      <c r="BO753" s="15"/>
      <c r="BP753" s="15"/>
      <c r="BQ753" s="15"/>
      <c r="BR753" s="15"/>
      <c r="BT753" s="15"/>
      <c r="BU753" s="15"/>
      <c r="BV753" s="15"/>
      <c r="BW753" s="15"/>
      <c r="BX753" s="15"/>
      <c r="BZ753" s="5"/>
      <c r="CA753" s="5"/>
      <c r="CB753" s="5"/>
      <c r="CC753" s="5"/>
      <c r="CD753" s="5"/>
      <c r="CF753" s="5"/>
      <c r="CG753" s="5"/>
      <c r="CH753" s="5"/>
      <c r="CI753" s="5"/>
      <c r="CJ753" s="5"/>
    </row>
    <row r="754" spans="1:88" x14ac:dyDescent="0.25">
      <c r="A754" s="174" t="str">
        <f t="shared" si="395"/>
        <v>NNNN</v>
      </c>
      <c r="B754" s="174" t="str">
        <f t="shared" si="396"/>
        <v>24MM</v>
      </c>
      <c r="C754" s="29" t="str">
        <f t="shared" si="397"/>
        <v>MM</v>
      </c>
      <c r="D754" s="29" t="str">
        <f t="shared" si="398"/>
        <v>N</v>
      </c>
      <c r="E754" s="29" t="str">
        <f t="shared" si="394"/>
        <v>N</v>
      </c>
      <c r="F754" s="175" t="s">
        <v>9</v>
      </c>
      <c r="G754" s="175" t="s">
        <v>7</v>
      </c>
      <c r="H754" s="175" t="s">
        <v>7</v>
      </c>
      <c r="I754" s="176">
        <v>24</v>
      </c>
      <c r="J754" s="175" t="s">
        <v>5</v>
      </c>
      <c r="K754" s="175" t="s">
        <v>5</v>
      </c>
      <c r="L754" s="176">
        <v>14173</v>
      </c>
      <c r="M754" s="176">
        <v>7460</v>
      </c>
      <c r="N754" s="176">
        <v>12471</v>
      </c>
      <c r="O754" s="176">
        <v>12271</v>
      </c>
      <c r="P754" s="176">
        <v>13908</v>
      </c>
      <c r="Q754" s="1"/>
      <c r="R754"/>
      <c r="S754"/>
      <c r="T754"/>
      <c r="U754"/>
      <c r="V754"/>
      <c r="W754"/>
      <c r="X754" s="1"/>
      <c r="Y754" s="1"/>
      <c r="Z754" s="1"/>
      <c r="AA754" s="1"/>
      <c r="AB754" s="1"/>
      <c r="AC754" s="7"/>
      <c r="AD754" s="7"/>
      <c r="AE754" s="7"/>
      <c r="AF754" s="7"/>
      <c r="AG754" s="7"/>
      <c r="AI754" s="15"/>
      <c r="AJ754" s="15"/>
      <c r="AK754" s="15"/>
      <c r="AL754" s="15"/>
      <c r="AM754" s="15"/>
      <c r="AN754" s="15"/>
      <c r="AO754" s="15"/>
      <c r="AP754" s="15"/>
      <c r="AQ754" s="15"/>
      <c r="AR754" s="15"/>
      <c r="AS754" s="15"/>
      <c r="AT754" s="15"/>
      <c r="AU754" s="15"/>
      <c r="AV754" s="15"/>
      <c r="AW754" s="15"/>
      <c r="AX754" s="15"/>
      <c r="AY754" s="15"/>
      <c r="AZ754" s="15"/>
      <c r="BA754" s="15"/>
      <c r="BB754" s="15"/>
      <c r="BC754" s="15"/>
      <c r="BD754" s="15"/>
      <c r="BE754" s="15"/>
      <c r="BF754" s="15"/>
      <c r="BG754" s="15"/>
      <c r="BH754" s="15"/>
      <c r="BI754" s="15"/>
      <c r="BJ754" s="15"/>
      <c r="BK754" s="15"/>
      <c r="BL754" s="15"/>
      <c r="BM754" s="15"/>
      <c r="BN754" s="15"/>
      <c r="BO754" s="15"/>
      <c r="BP754" s="15"/>
      <c r="BQ754" s="15"/>
      <c r="BR754" s="15"/>
      <c r="BT754" s="15"/>
      <c r="BU754" s="15"/>
      <c r="BV754" s="15"/>
      <c r="BW754" s="15"/>
      <c r="BX754" s="15"/>
      <c r="BZ754" s="5"/>
      <c r="CA754" s="5"/>
      <c r="CB754" s="5"/>
      <c r="CC754" s="5"/>
      <c r="CD754" s="5"/>
      <c r="CF754" s="5"/>
      <c r="CG754" s="5"/>
      <c r="CH754" s="5"/>
      <c r="CI754" s="5"/>
      <c r="CJ754" s="5"/>
    </row>
    <row r="755" spans="1:88" x14ac:dyDescent="0.25">
      <c r="A755" s="174" t="str">
        <f t="shared" si="395"/>
        <v>NNNN</v>
      </c>
      <c r="B755" s="174" t="str">
        <f t="shared" si="396"/>
        <v>24MM</v>
      </c>
      <c r="C755" s="29" t="str">
        <f t="shared" si="397"/>
        <v>MM</v>
      </c>
      <c r="D755" s="29" t="str">
        <f t="shared" si="398"/>
        <v>N</v>
      </c>
      <c r="E755" s="29" t="str">
        <f t="shared" si="394"/>
        <v>N</v>
      </c>
      <c r="F755" s="175" t="s">
        <v>9</v>
      </c>
      <c r="G755" s="175" t="s">
        <v>7</v>
      </c>
      <c r="H755" s="175" t="s">
        <v>7</v>
      </c>
      <c r="I755" s="176">
        <v>24</v>
      </c>
      <c r="J755" s="175" t="s">
        <v>5</v>
      </c>
      <c r="K755" s="175" t="s">
        <v>9</v>
      </c>
      <c r="L755" s="176">
        <v>1</v>
      </c>
      <c r="M755" s="176">
        <v>1</v>
      </c>
      <c r="N755" s="176">
        <v>1</v>
      </c>
      <c r="O755" s="176">
        <v>1</v>
      </c>
      <c r="P755" s="176">
        <v>1</v>
      </c>
      <c r="Q755" s="1"/>
      <c r="R755"/>
      <c r="S755"/>
      <c r="T755"/>
      <c r="U755"/>
      <c r="V755"/>
      <c r="W755"/>
      <c r="X755" s="1"/>
      <c r="Y755" s="1"/>
      <c r="Z755" s="1"/>
      <c r="AA755" s="1"/>
      <c r="AB755" s="1"/>
      <c r="AC755" s="7"/>
      <c r="AD755" s="7"/>
      <c r="AE755" s="7"/>
      <c r="AF755" s="7"/>
      <c r="AG755" s="7"/>
      <c r="AI755" s="15"/>
      <c r="AJ755" s="15"/>
      <c r="AK755" s="15"/>
      <c r="AL755" s="15"/>
      <c r="AM755" s="15"/>
      <c r="AN755" s="15"/>
      <c r="AO755" s="15"/>
      <c r="AP755" s="15"/>
      <c r="AQ755" s="15"/>
      <c r="AR755" s="15"/>
      <c r="AS755" s="15"/>
      <c r="AT755" s="15"/>
      <c r="AU755" s="15"/>
      <c r="AV755" s="15"/>
      <c r="AW755" s="15"/>
      <c r="AX755" s="15"/>
      <c r="AY755" s="15"/>
      <c r="AZ755" s="15"/>
      <c r="BA755" s="15"/>
      <c r="BB755" s="15"/>
      <c r="BC755" s="15"/>
      <c r="BD755" s="15"/>
      <c r="BE755" s="15"/>
      <c r="BF755" s="15"/>
      <c r="BG755" s="15"/>
      <c r="BH755" s="15"/>
      <c r="BI755" s="15"/>
      <c r="BJ755" s="15"/>
      <c r="BK755" s="15"/>
      <c r="BL755" s="15"/>
      <c r="BM755" s="15"/>
      <c r="BN755" s="15"/>
      <c r="BO755" s="15"/>
      <c r="BP755" s="15"/>
      <c r="BQ755" s="15"/>
      <c r="BR755" s="15"/>
      <c r="BT755" s="15"/>
      <c r="BU755" s="15"/>
      <c r="BV755" s="15"/>
      <c r="BW755" s="15"/>
      <c r="BX755" s="15"/>
      <c r="BZ755" s="5"/>
      <c r="CA755" s="5"/>
      <c r="CB755" s="5"/>
      <c r="CC755" s="5"/>
      <c r="CD755" s="5"/>
      <c r="CF755" s="5"/>
      <c r="CG755" s="5"/>
      <c r="CH755" s="5"/>
      <c r="CI755" s="5"/>
      <c r="CJ755" s="5"/>
    </row>
    <row r="756" spans="1:88" x14ac:dyDescent="0.25">
      <c r="A756" s="174" t="str">
        <f t="shared" si="395"/>
        <v>NNNN</v>
      </c>
      <c r="B756" s="174" t="str">
        <f t="shared" si="396"/>
        <v>24MM</v>
      </c>
      <c r="C756" s="29" t="str">
        <f t="shared" si="397"/>
        <v>MM</v>
      </c>
      <c r="D756" s="29" t="str">
        <f t="shared" si="398"/>
        <v>N</v>
      </c>
      <c r="E756" s="29" t="str">
        <f t="shared" si="394"/>
        <v>N</v>
      </c>
      <c r="F756" s="175" t="s">
        <v>9</v>
      </c>
      <c r="G756" s="175" t="s">
        <v>7</v>
      </c>
      <c r="H756" s="175" t="s">
        <v>7</v>
      </c>
      <c r="I756" s="176">
        <v>24</v>
      </c>
      <c r="J756" s="175" t="s">
        <v>9</v>
      </c>
      <c r="K756" s="175" t="s">
        <v>5</v>
      </c>
      <c r="L756" s="176">
        <v>1</v>
      </c>
      <c r="M756" s="176">
        <v>1</v>
      </c>
      <c r="N756" s="176">
        <v>1</v>
      </c>
      <c r="O756" s="176">
        <v>1</v>
      </c>
      <c r="P756" s="176">
        <v>1</v>
      </c>
      <c r="Q756" s="1"/>
      <c r="R756"/>
      <c r="S756"/>
      <c r="T756"/>
      <c r="U756"/>
      <c r="V756"/>
      <c r="W756"/>
      <c r="X756" s="1"/>
      <c r="Y756" s="1"/>
      <c r="Z756" s="1"/>
      <c r="AA756" s="1"/>
      <c r="AB756" s="1"/>
      <c r="AC756" s="7"/>
      <c r="AD756" s="7"/>
      <c r="AE756" s="7"/>
      <c r="AF756" s="7"/>
      <c r="AG756" s="7"/>
      <c r="AI756" s="15"/>
      <c r="AJ756" s="15"/>
      <c r="AK756" s="15"/>
      <c r="AL756" s="15"/>
      <c r="AM756" s="15"/>
      <c r="AN756" s="15"/>
      <c r="AO756" s="15"/>
      <c r="AP756" s="15"/>
      <c r="AQ756" s="15"/>
      <c r="AR756" s="15"/>
      <c r="AS756" s="15"/>
      <c r="AT756" s="15"/>
      <c r="AU756" s="15"/>
      <c r="AV756" s="15"/>
      <c r="AW756" s="15"/>
      <c r="AX756" s="15"/>
      <c r="AY756" s="15"/>
      <c r="AZ756" s="15"/>
      <c r="BA756" s="15"/>
      <c r="BB756" s="15"/>
      <c r="BC756" s="15"/>
      <c r="BD756" s="15"/>
      <c r="BE756" s="15"/>
      <c r="BF756" s="15"/>
      <c r="BG756" s="15"/>
      <c r="BH756" s="15"/>
      <c r="BI756" s="15"/>
      <c r="BJ756" s="15"/>
      <c r="BK756" s="15"/>
      <c r="BL756" s="15"/>
      <c r="BM756" s="15"/>
      <c r="BN756" s="15"/>
      <c r="BO756" s="15"/>
      <c r="BP756" s="15"/>
      <c r="BQ756" s="15"/>
      <c r="BR756" s="15"/>
      <c r="BT756" s="15"/>
      <c r="BU756" s="15"/>
      <c r="BV756" s="15"/>
      <c r="BW756" s="15"/>
      <c r="BX756" s="15"/>
      <c r="BZ756" s="5"/>
      <c r="CA756" s="5"/>
      <c r="CB756" s="5"/>
      <c r="CC756" s="5"/>
      <c r="CD756" s="5"/>
      <c r="CF756" s="5"/>
      <c r="CG756" s="5"/>
      <c r="CH756" s="5"/>
      <c r="CI756" s="5"/>
      <c r="CJ756" s="5"/>
    </row>
    <row r="757" spans="1:88" x14ac:dyDescent="0.25">
      <c r="A757" s="174" t="str">
        <f t="shared" si="395"/>
        <v>NNNN</v>
      </c>
      <c r="B757" s="174" t="str">
        <f t="shared" si="396"/>
        <v>25MM</v>
      </c>
      <c r="C757" s="29" t="str">
        <f t="shared" si="397"/>
        <v>MM</v>
      </c>
      <c r="D757" s="29" t="str">
        <f t="shared" si="398"/>
        <v>N</v>
      </c>
      <c r="E757" s="29" t="str">
        <f t="shared" si="394"/>
        <v>N</v>
      </c>
      <c r="F757" s="175" t="s">
        <v>9</v>
      </c>
      <c r="G757" s="175" t="s">
        <v>7</v>
      </c>
      <c r="H757" s="175" t="s">
        <v>7</v>
      </c>
      <c r="I757" s="176">
        <v>25</v>
      </c>
      <c r="J757" s="175" t="s">
        <v>5</v>
      </c>
      <c r="K757" s="175" t="s">
        <v>5</v>
      </c>
      <c r="L757" s="176">
        <v>15337</v>
      </c>
      <c r="M757" s="176">
        <v>7998</v>
      </c>
      <c r="N757" s="176">
        <v>13488</v>
      </c>
      <c r="O757" s="176">
        <v>13254</v>
      </c>
      <c r="P757" s="176">
        <v>15013</v>
      </c>
      <c r="Q757" s="1"/>
      <c r="R757"/>
      <c r="S757"/>
      <c r="T757"/>
      <c r="U757"/>
      <c r="V757"/>
      <c r="W757"/>
      <c r="X757" s="1"/>
      <c r="Y757" s="1"/>
      <c r="Z757" s="1"/>
      <c r="AA757" s="1"/>
      <c r="AB757" s="1"/>
      <c r="AC757" s="7"/>
      <c r="AD757" s="7"/>
      <c r="AE757" s="7"/>
      <c r="AF757" s="7"/>
      <c r="AG757" s="7"/>
      <c r="AI757" s="15"/>
      <c r="AJ757" s="15"/>
      <c r="AK757" s="15"/>
      <c r="AL757" s="15"/>
      <c r="AM757" s="15"/>
      <c r="AN757" s="15"/>
      <c r="AO757" s="15"/>
      <c r="AP757" s="15"/>
      <c r="AQ757" s="15"/>
      <c r="AR757" s="15"/>
      <c r="AS757" s="15"/>
      <c r="AT757" s="15"/>
      <c r="AU757" s="15"/>
      <c r="AV757" s="15"/>
      <c r="AW757" s="15"/>
      <c r="AX757" s="15"/>
      <c r="AY757" s="15"/>
      <c r="AZ757" s="15"/>
      <c r="BA757" s="15"/>
      <c r="BB757" s="15"/>
      <c r="BC757" s="15"/>
      <c r="BD757" s="15"/>
      <c r="BE757" s="15"/>
      <c r="BF757" s="15"/>
      <c r="BG757" s="15"/>
      <c r="BH757" s="15"/>
      <c r="BI757" s="15"/>
      <c r="BJ757" s="15"/>
      <c r="BK757" s="15"/>
      <c r="BL757" s="15"/>
      <c r="BM757" s="15"/>
      <c r="BN757" s="15"/>
      <c r="BO757" s="15"/>
      <c r="BP757" s="15"/>
      <c r="BQ757" s="15"/>
      <c r="BR757" s="15"/>
      <c r="BT757" s="15"/>
      <c r="BU757" s="15"/>
      <c r="BV757" s="15"/>
      <c r="BW757" s="15"/>
      <c r="BX757" s="15"/>
      <c r="BZ757" s="5"/>
      <c r="CA757" s="5"/>
      <c r="CB757" s="5"/>
      <c r="CC757" s="5"/>
      <c r="CD757" s="5"/>
      <c r="CF757" s="5"/>
      <c r="CG757" s="5"/>
      <c r="CH757" s="5"/>
      <c r="CI757" s="5"/>
      <c r="CJ757" s="5"/>
    </row>
    <row r="758" spans="1:88" x14ac:dyDescent="0.25">
      <c r="A758" s="174" t="str">
        <f t="shared" si="395"/>
        <v>NNNN</v>
      </c>
      <c r="B758" s="174" t="str">
        <f t="shared" si="396"/>
        <v>26MM</v>
      </c>
      <c r="C758" s="29" t="str">
        <f t="shared" si="397"/>
        <v>MM</v>
      </c>
      <c r="D758" s="29" t="str">
        <f t="shared" si="398"/>
        <v>N</v>
      </c>
      <c r="E758" s="29" t="str">
        <f t="shared" si="394"/>
        <v>N</v>
      </c>
      <c r="F758" s="175" t="s">
        <v>9</v>
      </c>
      <c r="G758" s="175" t="s">
        <v>7</v>
      </c>
      <c r="H758" s="175" t="s">
        <v>7</v>
      </c>
      <c r="I758" s="176">
        <v>26</v>
      </c>
      <c r="J758" s="175" t="s">
        <v>5</v>
      </c>
      <c r="K758" s="175" t="s">
        <v>5</v>
      </c>
      <c r="L758" s="176">
        <v>15713</v>
      </c>
      <c r="M758" s="176">
        <v>8262</v>
      </c>
      <c r="N758" s="176">
        <v>13822</v>
      </c>
      <c r="O758" s="176">
        <v>13567</v>
      </c>
      <c r="P758" s="176">
        <v>15392</v>
      </c>
      <c r="Q758" s="1"/>
      <c r="R758"/>
      <c r="S758"/>
      <c r="T758"/>
      <c r="U758"/>
      <c r="V758"/>
      <c r="W758"/>
      <c r="X758" s="1"/>
      <c r="Y758" s="1"/>
      <c r="Z758" s="1"/>
      <c r="AA758" s="1"/>
      <c r="AB758" s="1"/>
      <c r="AC758" s="7"/>
      <c r="AD758" s="7"/>
      <c r="AE758" s="7"/>
      <c r="AF758" s="7"/>
      <c r="AG758" s="7"/>
      <c r="AI758" s="15"/>
      <c r="AJ758" s="15"/>
      <c r="AK758" s="15"/>
      <c r="AL758" s="15"/>
      <c r="AM758" s="15"/>
      <c r="AN758" s="15"/>
      <c r="AO758" s="15"/>
      <c r="AP758" s="15"/>
      <c r="AQ758" s="15"/>
      <c r="AR758" s="15"/>
      <c r="AS758" s="15"/>
      <c r="AT758" s="15"/>
      <c r="AU758" s="15"/>
      <c r="AV758" s="15"/>
      <c r="AW758" s="15"/>
      <c r="AX758" s="15"/>
      <c r="AY758" s="15"/>
      <c r="AZ758" s="15"/>
      <c r="BA758" s="15"/>
      <c r="BB758" s="15"/>
      <c r="BC758" s="15"/>
      <c r="BD758" s="15"/>
      <c r="BE758" s="15"/>
      <c r="BF758" s="15"/>
      <c r="BG758" s="15"/>
      <c r="BH758" s="15"/>
      <c r="BI758" s="15"/>
      <c r="BJ758" s="15"/>
      <c r="BK758" s="15"/>
      <c r="BL758" s="15"/>
      <c r="BM758" s="15"/>
      <c r="BN758" s="15"/>
      <c r="BO758" s="15"/>
      <c r="BP758" s="15"/>
      <c r="BQ758" s="15"/>
      <c r="BR758" s="15"/>
      <c r="BT758" s="15"/>
      <c r="BU758" s="15"/>
      <c r="BV758" s="15"/>
      <c r="BW758" s="15"/>
      <c r="BX758" s="15"/>
      <c r="BZ758" s="5"/>
      <c r="CA758" s="5"/>
      <c r="CB758" s="5"/>
      <c r="CC758" s="5"/>
      <c r="CD758" s="5"/>
      <c r="CF758" s="5"/>
      <c r="CG758" s="5"/>
      <c r="CH758" s="5"/>
      <c r="CI758" s="5"/>
      <c r="CJ758" s="5"/>
    </row>
    <row r="759" spans="1:88" x14ac:dyDescent="0.25">
      <c r="A759" s="174" t="str">
        <f t="shared" si="395"/>
        <v>NNNN</v>
      </c>
      <c r="B759" s="174" t="str">
        <f t="shared" si="396"/>
        <v>26MM</v>
      </c>
      <c r="C759" s="29" t="str">
        <f t="shared" si="397"/>
        <v>MM</v>
      </c>
      <c r="D759" s="29" t="str">
        <f t="shared" si="398"/>
        <v>N</v>
      </c>
      <c r="E759" s="29" t="str">
        <f t="shared" si="394"/>
        <v>N</v>
      </c>
      <c r="F759" s="175" t="s">
        <v>9</v>
      </c>
      <c r="G759" s="175" t="s">
        <v>7</v>
      </c>
      <c r="H759" s="175" t="s">
        <v>7</v>
      </c>
      <c r="I759" s="176">
        <v>26</v>
      </c>
      <c r="J759" s="175" t="s">
        <v>9</v>
      </c>
      <c r="K759" s="175" t="s">
        <v>5</v>
      </c>
      <c r="L759" s="176">
        <v>1</v>
      </c>
      <c r="M759" s="176">
        <v>1</v>
      </c>
      <c r="N759" s="176">
        <v>0</v>
      </c>
      <c r="O759" s="176">
        <v>0</v>
      </c>
      <c r="P759" s="176">
        <v>1</v>
      </c>
      <c r="Q759" s="1"/>
      <c r="R759"/>
      <c r="S759"/>
      <c r="T759"/>
      <c r="U759"/>
      <c r="V759"/>
      <c r="W759"/>
      <c r="X759" s="1"/>
      <c r="Y759" s="1"/>
      <c r="Z759" s="1"/>
      <c r="AA759" s="1"/>
      <c r="AB759" s="1"/>
      <c r="AC759" s="7"/>
      <c r="AD759" s="7"/>
      <c r="AE759" s="7"/>
      <c r="AF759" s="7"/>
      <c r="AG759" s="7"/>
      <c r="AI759" s="15"/>
      <c r="AJ759" s="15"/>
      <c r="AK759" s="15"/>
      <c r="AL759" s="15"/>
      <c r="AM759" s="15"/>
      <c r="AN759" s="15"/>
      <c r="AO759" s="15"/>
      <c r="AP759" s="15"/>
      <c r="AQ759" s="15"/>
      <c r="AR759" s="15"/>
      <c r="AS759" s="15"/>
      <c r="AT759" s="15"/>
      <c r="AU759" s="15"/>
      <c r="AV759" s="15"/>
      <c r="AW759" s="15"/>
      <c r="AX759" s="15"/>
      <c r="AY759" s="15"/>
      <c r="AZ759" s="15"/>
      <c r="BA759" s="15"/>
      <c r="BB759" s="15"/>
      <c r="BC759" s="15"/>
      <c r="BD759" s="15"/>
      <c r="BE759" s="15"/>
      <c r="BF759" s="15"/>
      <c r="BG759" s="15"/>
      <c r="BH759" s="15"/>
      <c r="BI759" s="15"/>
      <c r="BJ759" s="15"/>
      <c r="BK759" s="15"/>
      <c r="BL759" s="15"/>
      <c r="BM759" s="15"/>
      <c r="BN759" s="15"/>
      <c r="BO759" s="15"/>
      <c r="BP759" s="15"/>
      <c r="BQ759" s="15"/>
      <c r="BR759" s="15"/>
      <c r="BT759" s="15"/>
      <c r="BU759" s="15"/>
      <c r="BV759" s="15"/>
      <c r="BW759" s="15"/>
      <c r="BX759" s="15"/>
      <c r="BZ759" s="5"/>
      <c r="CA759" s="5"/>
      <c r="CB759" s="5"/>
      <c r="CC759" s="5"/>
      <c r="CD759" s="5"/>
      <c r="CF759" s="5"/>
      <c r="CG759" s="5"/>
      <c r="CH759" s="5"/>
      <c r="CI759" s="5"/>
      <c r="CJ759" s="5"/>
    </row>
    <row r="760" spans="1:88" x14ac:dyDescent="0.25">
      <c r="A760" s="174" t="str">
        <f t="shared" si="395"/>
        <v>NNNN</v>
      </c>
      <c r="B760" s="174" t="str">
        <f t="shared" si="396"/>
        <v>27MM</v>
      </c>
      <c r="C760" s="29" t="str">
        <f t="shared" si="397"/>
        <v>MM</v>
      </c>
      <c r="D760" s="29" t="str">
        <f t="shared" si="398"/>
        <v>N</v>
      </c>
      <c r="E760" s="29" t="str">
        <f t="shared" si="394"/>
        <v>N</v>
      </c>
      <c r="F760" s="175" t="s">
        <v>9</v>
      </c>
      <c r="G760" s="175" t="s">
        <v>7</v>
      </c>
      <c r="H760" s="175" t="s">
        <v>7</v>
      </c>
      <c r="I760" s="176">
        <v>27</v>
      </c>
      <c r="J760" s="175" t="s">
        <v>5</v>
      </c>
      <c r="K760" s="175" t="s">
        <v>5</v>
      </c>
      <c r="L760" s="176">
        <v>16163</v>
      </c>
      <c r="M760" s="176">
        <v>8405</v>
      </c>
      <c r="N760" s="176">
        <v>14043</v>
      </c>
      <c r="O760" s="176">
        <v>13826</v>
      </c>
      <c r="P760" s="176">
        <v>15775</v>
      </c>
      <c r="Q760" s="1"/>
      <c r="R760"/>
      <c r="S760"/>
      <c r="T760"/>
      <c r="U760"/>
      <c r="V760"/>
      <c r="W760"/>
      <c r="X760" s="1"/>
      <c r="Y760" s="1"/>
      <c r="Z760" s="1"/>
      <c r="AA760" s="1"/>
      <c r="AB760" s="1"/>
      <c r="AC760" s="7"/>
      <c r="AD760" s="7"/>
      <c r="AE760" s="7"/>
      <c r="AF760" s="7"/>
      <c r="AG760" s="7"/>
      <c r="AI760" s="15"/>
      <c r="AJ760" s="15"/>
      <c r="AK760" s="15"/>
      <c r="AL760" s="15"/>
      <c r="AM760" s="15"/>
      <c r="AN760" s="15"/>
      <c r="AO760" s="15"/>
      <c r="AP760" s="15"/>
      <c r="AQ760" s="15"/>
      <c r="AR760" s="15"/>
      <c r="AS760" s="15"/>
      <c r="AT760" s="15"/>
      <c r="AU760" s="15"/>
      <c r="AV760" s="15"/>
      <c r="AW760" s="15"/>
      <c r="AX760" s="15"/>
      <c r="AY760" s="15"/>
      <c r="AZ760" s="15"/>
      <c r="BA760" s="15"/>
      <c r="BB760" s="15"/>
      <c r="BC760" s="15"/>
      <c r="BD760" s="15"/>
      <c r="BE760" s="15"/>
      <c r="BF760" s="15"/>
      <c r="BG760" s="15"/>
      <c r="BH760" s="15"/>
      <c r="BI760" s="15"/>
      <c r="BJ760" s="15"/>
      <c r="BK760" s="15"/>
      <c r="BL760" s="15"/>
      <c r="BM760" s="15"/>
      <c r="BN760" s="15"/>
      <c r="BO760" s="15"/>
      <c r="BP760" s="15"/>
      <c r="BQ760" s="15"/>
      <c r="BR760" s="15"/>
      <c r="BT760" s="15"/>
      <c r="BU760" s="15"/>
      <c r="BV760" s="15"/>
      <c r="BW760" s="15"/>
      <c r="BX760" s="15"/>
      <c r="BZ760" s="5"/>
      <c r="CA760" s="5"/>
      <c r="CB760" s="5"/>
      <c r="CC760" s="5"/>
      <c r="CD760" s="5"/>
      <c r="CF760" s="5"/>
      <c r="CG760" s="5"/>
      <c r="CH760" s="5"/>
      <c r="CI760" s="5"/>
      <c r="CJ760" s="5"/>
    </row>
    <row r="761" spans="1:88" x14ac:dyDescent="0.25">
      <c r="A761" s="174" t="str">
        <f t="shared" si="395"/>
        <v>NNNN</v>
      </c>
      <c r="B761" s="174" t="str">
        <f t="shared" si="396"/>
        <v>27MM</v>
      </c>
      <c r="C761" s="29" t="str">
        <f t="shared" si="397"/>
        <v>MM</v>
      </c>
      <c r="D761" s="29" t="str">
        <f t="shared" si="398"/>
        <v>N</v>
      </c>
      <c r="E761" s="29" t="str">
        <f t="shared" si="394"/>
        <v>N</v>
      </c>
      <c r="F761" s="175" t="s">
        <v>9</v>
      </c>
      <c r="G761" s="175" t="s">
        <v>7</v>
      </c>
      <c r="H761" s="175" t="s">
        <v>7</v>
      </c>
      <c r="I761" s="176">
        <v>27</v>
      </c>
      <c r="J761" s="175" t="s">
        <v>9</v>
      </c>
      <c r="K761" s="175" t="s">
        <v>5</v>
      </c>
      <c r="L761" s="176">
        <v>3</v>
      </c>
      <c r="M761" s="176">
        <v>0</v>
      </c>
      <c r="N761" s="176">
        <v>2</v>
      </c>
      <c r="O761" s="176">
        <v>2</v>
      </c>
      <c r="P761" s="176">
        <v>3</v>
      </c>
      <c r="Q761" s="1"/>
      <c r="R761"/>
      <c r="S761"/>
      <c r="T761"/>
      <c r="U761"/>
      <c r="V761"/>
      <c r="W761"/>
      <c r="X761" s="1"/>
      <c r="Y761" s="1"/>
      <c r="Z761" s="1"/>
      <c r="AA761" s="1"/>
      <c r="AB761" s="1"/>
      <c r="AC761" s="7"/>
      <c r="AD761" s="7"/>
      <c r="AE761" s="7"/>
      <c r="AF761" s="7"/>
      <c r="AG761" s="7"/>
      <c r="AI761" s="15"/>
      <c r="AJ761" s="15"/>
      <c r="AK761" s="15"/>
      <c r="AL761" s="15"/>
      <c r="AM761" s="15"/>
      <c r="AN761" s="15"/>
      <c r="AO761" s="15"/>
      <c r="AP761" s="15"/>
      <c r="AQ761" s="15"/>
      <c r="AR761" s="15"/>
      <c r="AS761" s="15"/>
      <c r="AT761" s="15"/>
      <c r="AU761" s="15"/>
      <c r="AV761" s="15"/>
      <c r="AW761" s="15"/>
      <c r="AX761" s="15"/>
      <c r="AY761" s="15"/>
      <c r="AZ761" s="15"/>
      <c r="BA761" s="15"/>
      <c r="BB761" s="15"/>
      <c r="BC761" s="15"/>
      <c r="BD761" s="15"/>
      <c r="BE761" s="15"/>
      <c r="BF761" s="15"/>
      <c r="BG761" s="15"/>
      <c r="BH761" s="15"/>
      <c r="BI761" s="15"/>
      <c r="BJ761" s="15"/>
      <c r="BK761" s="15"/>
      <c r="BL761" s="15"/>
      <c r="BM761" s="15"/>
      <c r="BN761" s="15"/>
      <c r="BO761" s="15"/>
      <c r="BP761" s="15"/>
      <c r="BQ761" s="15"/>
      <c r="BR761" s="15"/>
      <c r="BT761" s="15"/>
      <c r="BU761" s="15"/>
      <c r="BV761" s="15"/>
      <c r="BW761" s="15"/>
      <c r="BX761" s="15"/>
      <c r="BZ761" s="5"/>
      <c r="CA761" s="5"/>
      <c r="CB761" s="5"/>
      <c r="CC761" s="5"/>
      <c r="CD761" s="5"/>
      <c r="CF761" s="5"/>
      <c r="CG761" s="5"/>
      <c r="CH761" s="5"/>
      <c r="CI761" s="5"/>
      <c r="CJ761" s="5"/>
    </row>
    <row r="762" spans="1:88" x14ac:dyDescent="0.25">
      <c r="A762" s="174" t="str">
        <f t="shared" si="395"/>
        <v>NNNN</v>
      </c>
      <c r="B762" s="174" t="str">
        <f t="shared" si="396"/>
        <v>28MM</v>
      </c>
      <c r="C762" s="29" t="str">
        <f t="shared" si="397"/>
        <v>MM</v>
      </c>
      <c r="D762" s="29" t="str">
        <f t="shared" si="398"/>
        <v>N</v>
      </c>
      <c r="E762" s="29" t="str">
        <f t="shared" si="394"/>
        <v>N</v>
      </c>
      <c r="F762" s="175" t="s">
        <v>9</v>
      </c>
      <c r="G762" s="175" t="s">
        <v>7</v>
      </c>
      <c r="H762" s="175" t="s">
        <v>7</v>
      </c>
      <c r="I762" s="176">
        <v>28</v>
      </c>
      <c r="J762" s="175" t="s">
        <v>5</v>
      </c>
      <c r="K762" s="175" t="s">
        <v>5</v>
      </c>
      <c r="L762" s="176">
        <v>16487</v>
      </c>
      <c r="M762" s="176">
        <v>8605</v>
      </c>
      <c r="N762" s="176">
        <v>14362</v>
      </c>
      <c r="O762" s="176">
        <v>14092</v>
      </c>
      <c r="P762" s="176">
        <v>16133</v>
      </c>
      <c r="Q762" s="1"/>
      <c r="R762"/>
      <c r="S762"/>
      <c r="T762"/>
      <c r="U762"/>
      <c r="V762"/>
      <c r="W762"/>
      <c r="X762" s="1"/>
      <c r="Y762" s="1"/>
      <c r="Z762" s="1"/>
      <c r="AA762" s="1"/>
      <c r="AB762" s="1"/>
      <c r="AC762" s="7"/>
      <c r="AD762" s="7"/>
      <c r="AE762" s="7"/>
      <c r="AF762" s="7"/>
      <c r="AG762" s="7"/>
      <c r="AI762" s="15"/>
      <c r="AJ762" s="15"/>
      <c r="AK762" s="15"/>
      <c r="AL762" s="15"/>
      <c r="AM762" s="15"/>
      <c r="AN762" s="15"/>
      <c r="AO762" s="15"/>
      <c r="AP762" s="15"/>
      <c r="AQ762" s="15"/>
      <c r="AR762" s="15"/>
      <c r="AS762" s="15"/>
      <c r="AT762" s="15"/>
      <c r="AU762" s="15"/>
      <c r="AV762" s="15"/>
      <c r="AW762" s="15"/>
      <c r="AX762" s="15"/>
      <c r="AY762" s="15"/>
      <c r="AZ762" s="15"/>
      <c r="BA762" s="15"/>
      <c r="BB762" s="15"/>
      <c r="BC762" s="15"/>
      <c r="BD762" s="15"/>
      <c r="BE762" s="15"/>
      <c r="BF762" s="15"/>
      <c r="BG762" s="15"/>
      <c r="BH762" s="15"/>
      <c r="BI762" s="15"/>
      <c r="BJ762" s="15"/>
      <c r="BK762" s="15"/>
      <c r="BL762" s="15"/>
      <c r="BM762" s="15"/>
      <c r="BN762" s="15"/>
      <c r="BO762" s="15"/>
      <c r="BP762" s="15"/>
      <c r="BQ762" s="15"/>
      <c r="BR762" s="15"/>
      <c r="BT762" s="15"/>
      <c r="BU762" s="15"/>
      <c r="BV762" s="15"/>
      <c r="BW762" s="15"/>
      <c r="BX762" s="15"/>
      <c r="BZ762" s="5"/>
      <c r="CA762" s="5"/>
      <c r="CB762" s="5"/>
      <c r="CC762" s="5"/>
      <c r="CD762" s="5"/>
      <c r="CF762" s="5"/>
      <c r="CG762" s="5"/>
      <c r="CH762" s="5"/>
      <c r="CI762" s="5"/>
      <c r="CJ762" s="5"/>
    </row>
    <row r="763" spans="1:88" x14ac:dyDescent="0.25">
      <c r="A763" s="174" t="str">
        <f t="shared" si="395"/>
        <v>NNNN</v>
      </c>
      <c r="B763" s="174" t="str">
        <f t="shared" si="396"/>
        <v>29MM</v>
      </c>
      <c r="C763" s="29" t="str">
        <f t="shared" si="397"/>
        <v>MM</v>
      </c>
      <c r="D763" s="29" t="str">
        <f t="shared" si="398"/>
        <v>N</v>
      </c>
      <c r="E763" s="29" t="str">
        <f t="shared" si="394"/>
        <v>N</v>
      </c>
      <c r="F763" s="175" t="s">
        <v>9</v>
      </c>
      <c r="G763" s="175" t="s">
        <v>7</v>
      </c>
      <c r="H763" s="175" t="s">
        <v>7</v>
      </c>
      <c r="I763" s="176">
        <v>29</v>
      </c>
      <c r="J763" s="175" t="s">
        <v>5</v>
      </c>
      <c r="K763" s="175" t="s">
        <v>5</v>
      </c>
      <c r="L763" s="176">
        <v>17311</v>
      </c>
      <c r="M763" s="176">
        <v>9153</v>
      </c>
      <c r="N763" s="176">
        <v>15011</v>
      </c>
      <c r="O763" s="176">
        <v>14728</v>
      </c>
      <c r="P763" s="176">
        <v>16897</v>
      </c>
      <c r="Q763" s="1"/>
      <c r="R763"/>
      <c r="S763"/>
      <c r="T763"/>
      <c r="U763"/>
      <c r="V763"/>
      <c r="W763"/>
      <c r="X763" s="1"/>
      <c r="Y763" s="1"/>
      <c r="Z763" s="1"/>
      <c r="AA763" s="1"/>
      <c r="AB763" s="1"/>
      <c r="AC763" s="7"/>
      <c r="AD763" s="7"/>
      <c r="AE763" s="7"/>
      <c r="AF763" s="7"/>
      <c r="AG763" s="7"/>
      <c r="AI763" s="15"/>
      <c r="AJ763" s="15"/>
      <c r="AK763" s="15"/>
      <c r="AL763" s="15"/>
      <c r="AM763" s="15"/>
      <c r="AN763" s="15"/>
      <c r="AO763" s="15"/>
      <c r="AP763" s="15"/>
      <c r="AQ763" s="15"/>
      <c r="AR763" s="15"/>
      <c r="AS763" s="15"/>
      <c r="AT763" s="15"/>
      <c r="AU763" s="15"/>
      <c r="AV763" s="15"/>
      <c r="AW763" s="15"/>
      <c r="AX763" s="15"/>
      <c r="AY763" s="15"/>
      <c r="AZ763" s="15"/>
      <c r="BA763" s="15"/>
      <c r="BB763" s="15"/>
      <c r="BC763" s="15"/>
      <c r="BD763" s="15"/>
      <c r="BE763" s="15"/>
      <c r="BF763" s="15"/>
      <c r="BG763" s="15"/>
      <c r="BH763" s="15"/>
      <c r="BI763" s="15"/>
      <c r="BJ763" s="15"/>
      <c r="BK763" s="15"/>
      <c r="BL763" s="15"/>
      <c r="BM763" s="15"/>
      <c r="BN763" s="15"/>
      <c r="BO763" s="15"/>
      <c r="BP763" s="15"/>
      <c r="BQ763" s="15"/>
      <c r="BR763" s="15"/>
      <c r="BT763" s="15"/>
      <c r="BU763" s="15"/>
      <c r="BV763" s="15"/>
      <c r="BW763" s="15"/>
      <c r="BX763" s="15"/>
      <c r="BZ763" s="5"/>
      <c r="CA763" s="5"/>
      <c r="CB763" s="5"/>
      <c r="CC763" s="5"/>
      <c r="CD763" s="5"/>
      <c r="CF763" s="5"/>
      <c r="CG763" s="5"/>
      <c r="CH763" s="5"/>
      <c r="CI763" s="5"/>
      <c r="CJ763" s="5"/>
    </row>
    <row r="764" spans="1:88" x14ac:dyDescent="0.25">
      <c r="A764" s="174" t="str">
        <f t="shared" si="395"/>
        <v>NNNN</v>
      </c>
      <c r="B764" s="174" t="str">
        <f t="shared" si="396"/>
        <v>29MM</v>
      </c>
      <c r="C764" s="29" t="str">
        <f t="shared" si="397"/>
        <v>MM</v>
      </c>
      <c r="D764" s="29" t="str">
        <f t="shared" si="398"/>
        <v>N</v>
      </c>
      <c r="E764" s="29" t="str">
        <f t="shared" si="394"/>
        <v>N</v>
      </c>
      <c r="F764" s="175" t="s">
        <v>9</v>
      </c>
      <c r="G764" s="175" t="s">
        <v>7</v>
      </c>
      <c r="H764" s="175" t="s">
        <v>7</v>
      </c>
      <c r="I764" s="176">
        <v>29</v>
      </c>
      <c r="J764" s="175" t="s">
        <v>5</v>
      </c>
      <c r="K764" s="175" t="s">
        <v>9</v>
      </c>
      <c r="L764" s="176">
        <v>1</v>
      </c>
      <c r="M764" s="176">
        <v>0</v>
      </c>
      <c r="N764" s="176">
        <v>1</v>
      </c>
      <c r="O764" s="176">
        <v>1</v>
      </c>
      <c r="P764" s="176">
        <v>1</v>
      </c>
      <c r="Q764" s="1"/>
      <c r="R764"/>
      <c r="S764"/>
      <c r="T764"/>
      <c r="U764"/>
      <c r="V764"/>
      <c r="W764"/>
      <c r="X764" s="1"/>
      <c r="Y764" s="1"/>
      <c r="Z764" s="1"/>
      <c r="AA764" s="1"/>
      <c r="AB764" s="1"/>
      <c r="AC764" s="7"/>
      <c r="AD764" s="7"/>
      <c r="AE764" s="7"/>
      <c r="AF764" s="7"/>
      <c r="AG764" s="7"/>
      <c r="AI764" s="15"/>
      <c r="AJ764" s="15"/>
      <c r="AK764" s="15"/>
      <c r="AL764" s="15"/>
      <c r="AM764" s="15"/>
      <c r="AN764" s="15"/>
      <c r="AO764" s="15"/>
      <c r="AP764" s="15"/>
      <c r="AQ764" s="15"/>
      <c r="AR764" s="15"/>
      <c r="AS764" s="15"/>
      <c r="AT764" s="15"/>
      <c r="AU764" s="15"/>
      <c r="AV764" s="15"/>
      <c r="AW764" s="15"/>
      <c r="AX764" s="15"/>
      <c r="AY764" s="15"/>
      <c r="AZ764" s="15"/>
      <c r="BA764" s="15"/>
      <c r="BB764" s="15"/>
      <c r="BC764" s="15"/>
      <c r="BD764" s="15"/>
      <c r="BE764" s="15"/>
      <c r="BF764" s="15"/>
      <c r="BG764" s="15"/>
      <c r="BH764" s="15"/>
      <c r="BI764" s="15"/>
      <c r="BJ764" s="15"/>
      <c r="BK764" s="15"/>
      <c r="BL764" s="15"/>
      <c r="BM764" s="15"/>
      <c r="BN764" s="15"/>
      <c r="BO764" s="15"/>
      <c r="BP764" s="15"/>
      <c r="BQ764" s="15"/>
      <c r="BR764" s="15"/>
      <c r="BT764" s="15"/>
      <c r="BU764" s="15"/>
      <c r="BV764" s="15"/>
      <c r="BW764" s="15"/>
      <c r="BX764" s="15"/>
      <c r="BZ764" s="5"/>
      <c r="CA764" s="5"/>
      <c r="CB764" s="5"/>
      <c r="CC764" s="5"/>
      <c r="CD764" s="5"/>
      <c r="CF764" s="5"/>
      <c r="CG764" s="5"/>
      <c r="CH764" s="5"/>
      <c r="CI764" s="5"/>
      <c r="CJ764" s="5"/>
    </row>
    <row r="765" spans="1:88" x14ac:dyDescent="0.25">
      <c r="A765" s="174" t="str">
        <f t="shared" si="395"/>
        <v>NNNN</v>
      </c>
      <c r="B765" s="174" t="str">
        <f t="shared" si="396"/>
        <v>29MM</v>
      </c>
      <c r="C765" s="29" t="str">
        <f t="shared" si="397"/>
        <v>MM</v>
      </c>
      <c r="D765" s="29" t="str">
        <f t="shared" si="398"/>
        <v>N</v>
      </c>
      <c r="E765" s="29" t="str">
        <f t="shared" si="394"/>
        <v>N</v>
      </c>
      <c r="F765" s="175" t="s">
        <v>9</v>
      </c>
      <c r="G765" s="175" t="s">
        <v>7</v>
      </c>
      <c r="H765" s="175" t="s">
        <v>7</v>
      </c>
      <c r="I765" s="176">
        <v>29</v>
      </c>
      <c r="J765" s="175" t="s">
        <v>9</v>
      </c>
      <c r="K765" s="175" t="s">
        <v>5</v>
      </c>
      <c r="L765" s="176">
        <v>1</v>
      </c>
      <c r="M765" s="176">
        <v>0</v>
      </c>
      <c r="N765" s="176">
        <v>0</v>
      </c>
      <c r="O765" s="176">
        <v>0</v>
      </c>
      <c r="P765" s="176">
        <v>1</v>
      </c>
      <c r="Q765" s="1"/>
      <c r="R765"/>
      <c r="S765"/>
      <c r="T765"/>
      <c r="U765"/>
      <c r="V765"/>
      <c r="W765"/>
      <c r="X765" s="1"/>
      <c r="Y765" s="1"/>
      <c r="Z765" s="1"/>
      <c r="AA765" s="1"/>
      <c r="AB765" s="1"/>
      <c r="AC765" s="7"/>
      <c r="AD765" s="7"/>
      <c r="AE765" s="7"/>
      <c r="AF765" s="7"/>
      <c r="AG765" s="7"/>
      <c r="AI765" s="15"/>
      <c r="AJ765" s="15"/>
      <c r="AK765" s="15"/>
      <c r="AL765" s="15"/>
      <c r="AM765" s="15"/>
      <c r="AN765" s="15"/>
      <c r="AO765" s="15"/>
      <c r="AP765" s="15"/>
      <c r="AQ765" s="15"/>
      <c r="AR765" s="15"/>
      <c r="AS765" s="15"/>
      <c r="AT765" s="15"/>
      <c r="AU765" s="15"/>
      <c r="AV765" s="15"/>
      <c r="AW765" s="15"/>
      <c r="AX765" s="15"/>
      <c r="AY765" s="15"/>
      <c r="AZ765" s="15"/>
      <c r="BA765" s="15"/>
      <c r="BB765" s="15"/>
      <c r="BC765" s="15"/>
      <c r="BD765" s="15"/>
      <c r="BE765" s="15"/>
      <c r="BF765" s="15"/>
      <c r="BG765" s="15"/>
      <c r="BH765" s="15"/>
      <c r="BI765" s="15"/>
      <c r="BJ765" s="15"/>
      <c r="BK765" s="15"/>
      <c r="BL765" s="15"/>
      <c r="BM765" s="15"/>
      <c r="BN765" s="15"/>
      <c r="BO765" s="15"/>
      <c r="BP765" s="15"/>
      <c r="BQ765" s="15"/>
      <c r="BR765" s="15"/>
      <c r="BT765" s="15"/>
      <c r="BU765" s="15"/>
      <c r="BV765" s="15"/>
      <c r="BW765" s="15"/>
      <c r="BX765" s="15"/>
      <c r="BZ765" s="5"/>
      <c r="CA765" s="5"/>
      <c r="CB765" s="5"/>
      <c r="CC765" s="5"/>
      <c r="CD765" s="5"/>
      <c r="CF765" s="5"/>
      <c r="CG765" s="5"/>
      <c r="CH765" s="5"/>
      <c r="CI765" s="5"/>
      <c r="CJ765" s="5"/>
    </row>
    <row r="766" spans="1:88" x14ac:dyDescent="0.25">
      <c r="A766" s="174" t="str">
        <f t="shared" si="395"/>
        <v>NNNN</v>
      </c>
      <c r="B766" s="174" t="str">
        <f t="shared" si="396"/>
        <v>30MM</v>
      </c>
      <c r="C766" s="29" t="str">
        <f t="shared" si="397"/>
        <v>MM</v>
      </c>
      <c r="D766" s="29" t="str">
        <f t="shared" si="398"/>
        <v>N</v>
      </c>
      <c r="E766" s="29" t="str">
        <f t="shared" si="394"/>
        <v>N</v>
      </c>
      <c r="F766" s="175" t="s">
        <v>9</v>
      </c>
      <c r="G766" s="175" t="s">
        <v>7</v>
      </c>
      <c r="H766" s="175" t="s">
        <v>7</v>
      </c>
      <c r="I766" s="176">
        <v>30</v>
      </c>
      <c r="J766" s="175" t="s">
        <v>5</v>
      </c>
      <c r="K766" s="175" t="s">
        <v>5</v>
      </c>
      <c r="L766" s="176">
        <v>19301</v>
      </c>
      <c r="M766" s="176">
        <v>10293</v>
      </c>
      <c r="N766" s="176">
        <v>16796</v>
      </c>
      <c r="O766" s="176">
        <v>16472</v>
      </c>
      <c r="P766" s="176">
        <v>18878</v>
      </c>
      <c r="Q766" s="1"/>
      <c r="R766"/>
      <c r="S766"/>
      <c r="T766"/>
      <c r="U766"/>
      <c r="V766"/>
      <c r="W766"/>
      <c r="X766" s="1"/>
      <c r="Y766" s="1"/>
      <c r="Z766" s="1"/>
      <c r="AA766" s="1"/>
      <c r="AB766" s="1"/>
      <c r="AC766" s="7"/>
      <c r="AD766" s="7"/>
      <c r="AE766" s="7"/>
      <c r="AF766" s="7"/>
      <c r="AG766" s="7"/>
      <c r="AI766" s="15"/>
      <c r="AJ766" s="15"/>
      <c r="AK766" s="15"/>
      <c r="AL766" s="15"/>
      <c r="AM766" s="15"/>
      <c r="AN766" s="15"/>
      <c r="AO766" s="15"/>
      <c r="AP766" s="15"/>
      <c r="AQ766" s="15"/>
      <c r="AR766" s="15"/>
      <c r="AS766" s="15"/>
      <c r="AT766" s="15"/>
      <c r="AU766" s="15"/>
      <c r="AV766" s="15"/>
      <c r="AW766" s="15"/>
      <c r="AX766" s="15"/>
      <c r="AY766" s="15"/>
      <c r="AZ766" s="15"/>
      <c r="BA766" s="15"/>
      <c r="BB766" s="15"/>
      <c r="BC766" s="15"/>
      <c r="BD766" s="15"/>
      <c r="BE766" s="15"/>
      <c r="BF766" s="15"/>
      <c r="BG766" s="15"/>
      <c r="BH766" s="15"/>
      <c r="BI766" s="15"/>
      <c r="BJ766" s="15"/>
      <c r="BK766" s="15"/>
      <c r="BL766" s="15"/>
      <c r="BM766" s="15"/>
      <c r="BN766" s="15"/>
      <c r="BO766" s="15"/>
      <c r="BP766" s="15"/>
      <c r="BQ766" s="15"/>
      <c r="BR766" s="15"/>
      <c r="BT766" s="15"/>
      <c r="BU766" s="15"/>
      <c r="BV766" s="15"/>
      <c r="BW766" s="15"/>
      <c r="BX766" s="15"/>
      <c r="BZ766" s="5"/>
      <c r="CA766" s="5"/>
      <c r="CB766" s="5"/>
      <c r="CC766" s="5"/>
      <c r="CD766" s="5"/>
      <c r="CF766" s="5"/>
      <c r="CG766" s="5"/>
      <c r="CH766" s="5"/>
      <c r="CI766" s="5"/>
      <c r="CJ766" s="5"/>
    </row>
    <row r="767" spans="1:88" x14ac:dyDescent="0.25">
      <c r="A767" s="174" t="str">
        <f t="shared" si="395"/>
        <v>NNNN</v>
      </c>
      <c r="B767" s="174" t="str">
        <f t="shared" si="396"/>
        <v>30MM</v>
      </c>
      <c r="C767" s="29" t="str">
        <f t="shared" si="397"/>
        <v>MM</v>
      </c>
      <c r="D767" s="29" t="str">
        <f t="shared" si="398"/>
        <v>N</v>
      </c>
      <c r="E767" s="29" t="str">
        <f t="shared" si="394"/>
        <v>N</v>
      </c>
      <c r="F767" s="175" t="s">
        <v>9</v>
      </c>
      <c r="G767" s="175" t="s">
        <v>7</v>
      </c>
      <c r="H767" s="175" t="s">
        <v>7</v>
      </c>
      <c r="I767" s="176">
        <v>30</v>
      </c>
      <c r="J767" s="175" t="s">
        <v>5</v>
      </c>
      <c r="K767" s="175" t="s">
        <v>9</v>
      </c>
      <c r="L767" s="176">
        <v>2</v>
      </c>
      <c r="M767" s="176">
        <v>1</v>
      </c>
      <c r="N767" s="176">
        <v>1</v>
      </c>
      <c r="O767" s="176">
        <v>1</v>
      </c>
      <c r="P767" s="176">
        <v>2</v>
      </c>
      <c r="Q767" s="1"/>
      <c r="R767"/>
      <c r="S767"/>
      <c r="T767"/>
      <c r="U767"/>
      <c r="V767"/>
      <c r="W767"/>
      <c r="X767" s="1"/>
      <c r="Y767" s="1"/>
      <c r="Z767" s="1"/>
      <c r="AA767" s="1"/>
      <c r="AB767" s="1"/>
      <c r="AC767" s="7"/>
      <c r="AD767" s="7"/>
      <c r="AE767" s="7"/>
      <c r="AF767" s="7"/>
      <c r="AG767" s="7"/>
      <c r="AI767" s="15"/>
      <c r="AJ767" s="15"/>
      <c r="AK767" s="15"/>
      <c r="AL767" s="15"/>
      <c r="AM767" s="15"/>
      <c r="AN767" s="15"/>
      <c r="AO767" s="15"/>
      <c r="AP767" s="15"/>
      <c r="AQ767" s="15"/>
      <c r="AR767" s="15"/>
      <c r="AS767" s="15"/>
      <c r="AT767" s="15"/>
      <c r="AU767" s="15"/>
      <c r="AV767" s="15"/>
      <c r="AW767" s="15"/>
      <c r="AX767" s="15"/>
      <c r="AY767" s="15"/>
      <c r="AZ767" s="15"/>
      <c r="BA767" s="15"/>
      <c r="BB767" s="15"/>
      <c r="BC767" s="15"/>
      <c r="BD767" s="15"/>
      <c r="BE767" s="15"/>
      <c r="BF767" s="15"/>
      <c r="BG767" s="15"/>
      <c r="BH767" s="15"/>
      <c r="BI767" s="15"/>
      <c r="BJ767" s="15"/>
      <c r="BK767" s="15"/>
      <c r="BL767" s="15"/>
      <c r="BM767" s="15"/>
      <c r="BN767" s="15"/>
      <c r="BO767" s="15"/>
      <c r="BP767" s="15"/>
      <c r="BQ767" s="15"/>
      <c r="BR767" s="15"/>
      <c r="BT767" s="15"/>
      <c r="BU767" s="15"/>
      <c r="BV767" s="15"/>
      <c r="BW767" s="15"/>
      <c r="BX767" s="15"/>
      <c r="BZ767" s="5"/>
      <c r="CA767" s="5"/>
      <c r="CB767" s="5"/>
      <c r="CC767" s="5"/>
      <c r="CD767" s="5"/>
      <c r="CF767" s="5"/>
      <c r="CG767" s="5"/>
      <c r="CH767" s="5"/>
      <c r="CI767" s="5"/>
      <c r="CJ767" s="5"/>
    </row>
    <row r="768" spans="1:88" x14ac:dyDescent="0.25">
      <c r="A768" s="174" t="str">
        <f t="shared" si="395"/>
        <v>NNNN</v>
      </c>
      <c r="B768" s="174" t="str">
        <f t="shared" si="396"/>
        <v>30MM</v>
      </c>
      <c r="C768" s="29" t="str">
        <f t="shared" si="397"/>
        <v>MM</v>
      </c>
      <c r="D768" s="29" t="str">
        <f t="shared" si="398"/>
        <v>N</v>
      </c>
      <c r="E768" s="29" t="str">
        <f t="shared" si="394"/>
        <v>N</v>
      </c>
      <c r="F768" s="175" t="s">
        <v>9</v>
      </c>
      <c r="G768" s="175" t="s">
        <v>7</v>
      </c>
      <c r="H768" s="175" t="s">
        <v>7</v>
      </c>
      <c r="I768" s="176">
        <v>30</v>
      </c>
      <c r="J768" s="175" t="s">
        <v>9</v>
      </c>
      <c r="K768" s="175" t="s">
        <v>5</v>
      </c>
      <c r="L768" s="176">
        <v>1</v>
      </c>
      <c r="M768" s="176">
        <v>1</v>
      </c>
      <c r="N768" s="176">
        <v>1</v>
      </c>
      <c r="O768" s="176">
        <v>1</v>
      </c>
      <c r="P768" s="176">
        <v>1</v>
      </c>
      <c r="Q768" s="1"/>
      <c r="R768"/>
      <c r="S768"/>
      <c r="T768"/>
      <c r="U768"/>
      <c r="V768"/>
      <c r="W768"/>
      <c r="X768" s="1"/>
      <c r="Y768" s="1"/>
      <c r="Z768" s="1"/>
      <c r="AA768" s="1"/>
      <c r="AB768" s="1"/>
      <c r="AC768" s="7"/>
      <c r="AD768" s="7"/>
      <c r="AE768" s="7"/>
      <c r="AF768" s="7"/>
      <c r="AG768" s="7"/>
      <c r="AI768" s="15"/>
      <c r="AJ768" s="15"/>
      <c r="AK768" s="15"/>
      <c r="AL768" s="15"/>
      <c r="AM768" s="15"/>
      <c r="AN768" s="15"/>
      <c r="AO768" s="15"/>
      <c r="AP768" s="15"/>
      <c r="AQ768" s="15"/>
      <c r="AR768" s="15"/>
      <c r="AS768" s="15"/>
      <c r="AT768" s="15"/>
      <c r="AU768" s="15"/>
      <c r="AV768" s="15"/>
      <c r="AW768" s="15"/>
      <c r="AX768" s="15"/>
      <c r="AY768" s="15"/>
      <c r="AZ768" s="15"/>
      <c r="BA768" s="15"/>
      <c r="BB768" s="15"/>
      <c r="BC768" s="15"/>
      <c r="BD768" s="15"/>
      <c r="BE768" s="15"/>
      <c r="BF768" s="15"/>
      <c r="BG768" s="15"/>
      <c r="BH768" s="15"/>
      <c r="BI768" s="15"/>
      <c r="BJ768" s="15"/>
      <c r="BK768" s="15"/>
      <c r="BL768" s="15"/>
      <c r="BM768" s="15"/>
      <c r="BN768" s="15"/>
      <c r="BO768" s="15"/>
      <c r="BP768" s="15"/>
      <c r="BQ768" s="15"/>
      <c r="BR768" s="15"/>
      <c r="BT768" s="15"/>
      <c r="BU768" s="15"/>
      <c r="BV768" s="15"/>
      <c r="BW768" s="15"/>
      <c r="BX768" s="15"/>
      <c r="BZ768" s="5"/>
      <c r="CA768" s="5"/>
      <c r="CB768" s="5"/>
      <c r="CC768" s="5"/>
      <c r="CD768" s="5"/>
      <c r="CF768" s="5"/>
      <c r="CG768" s="5"/>
      <c r="CH768" s="5"/>
      <c r="CI768" s="5"/>
      <c r="CJ768" s="5"/>
    </row>
    <row r="769" spans="1:88" x14ac:dyDescent="0.25">
      <c r="A769" s="174" t="str">
        <f t="shared" si="395"/>
        <v>NNNN</v>
      </c>
      <c r="B769" s="174" t="str">
        <f t="shared" si="396"/>
        <v>31MM</v>
      </c>
      <c r="C769" s="29" t="str">
        <f t="shared" si="397"/>
        <v>MM</v>
      </c>
      <c r="D769" s="29" t="str">
        <f t="shared" si="398"/>
        <v>N</v>
      </c>
      <c r="E769" s="29" t="str">
        <f t="shared" si="394"/>
        <v>N</v>
      </c>
      <c r="F769" s="175" t="s">
        <v>9</v>
      </c>
      <c r="G769" s="175" t="s">
        <v>7</v>
      </c>
      <c r="H769" s="175" t="s">
        <v>7</v>
      </c>
      <c r="I769" s="176">
        <v>31</v>
      </c>
      <c r="J769" s="175" t="s">
        <v>5</v>
      </c>
      <c r="K769" s="175" t="s">
        <v>5</v>
      </c>
      <c r="L769" s="176">
        <v>19098</v>
      </c>
      <c r="M769" s="176">
        <v>10419</v>
      </c>
      <c r="N769" s="176">
        <v>16636</v>
      </c>
      <c r="O769" s="176">
        <v>16357</v>
      </c>
      <c r="P769" s="176">
        <v>18702</v>
      </c>
      <c r="Q769" s="1"/>
      <c r="R769"/>
      <c r="S769"/>
      <c r="T769"/>
      <c r="U769"/>
      <c r="V769"/>
      <c r="W769"/>
      <c r="X769" s="1"/>
      <c r="Y769" s="1"/>
      <c r="Z769" s="1"/>
      <c r="AA769" s="1"/>
      <c r="AB769" s="1"/>
      <c r="AC769" s="7"/>
      <c r="AD769" s="7"/>
      <c r="AE769" s="7"/>
      <c r="AF769" s="7"/>
      <c r="AG769" s="7"/>
      <c r="AI769" s="15"/>
      <c r="AJ769" s="15"/>
      <c r="AK769" s="15"/>
      <c r="AL769" s="15"/>
      <c r="AM769" s="15"/>
      <c r="AN769" s="15"/>
      <c r="AO769" s="15"/>
      <c r="AP769" s="15"/>
      <c r="AQ769" s="15"/>
      <c r="AR769" s="15"/>
      <c r="AS769" s="15"/>
      <c r="AT769" s="15"/>
      <c r="AU769" s="15"/>
      <c r="AV769" s="15"/>
      <c r="AW769" s="15"/>
      <c r="AX769" s="15"/>
      <c r="AY769" s="15"/>
      <c r="AZ769" s="15"/>
      <c r="BA769" s="15"/>
      <c r="BB769" s="15"/>
      <c r="BC769" s="15"/>
      <c r="BD769" s="15"/>
      <c r="BE769" s="15"/>
      <c r="BF769" s="15"/>
      <c r="BG769" s="15"/>
      <c r="BH769" s="15"/>
      <c r="BI769" s="15"/>
      <c r="BJ769" s="15"/>
      <c r="BK769" s="15"/>
      <c r="BL769" s="15"/>
      <c r="BM769" s="15"/>
      <c r="BN769" s="15"/>
      <c r="BO769" s="15"/>
      <c r="BP769" s="15"/>
      <c r="BQ769" s="15"/>
      <c r="BR769" s="15"/>
      <c r="BT769" s="15"/>
      <c r="BU769" s="15"/>
      <c r="BV769" s="15"/>
      <c r="BW769" s="15"/>
      <c r="BX769" s="15"/>
      <c r="BZ769" s="5"/>
      <c r="CA769" s="5"/>
      <c r="CB769" s="5"/>
      <c r="CC769" s="5"/>
      <c r="CD769" s="5"/>
      <c r="CF769" s="5"/>
      <c r="CG769" s="5"/>
      <c r="CH769" s="5"/>
      <c r="CI769" s="5"/>
      <c r="CJ769" s="5"/>
    </row>
    <row r="770" spans="1:88" x14ac:dyDescent="0.25">
      <c r="A770" s="174" t="str">
        <f t="shared" si="395"/>
        <v>NNNN</v>
      </c>
      <c r="B770" s="174" t="str">
        <f t="shared" si="396"/>
        <v>31MM</v>
      </c>
      <c r="C770" s="29" t="str">
        <f t="shared" si="397"/>
        <v>MM</v>
      </c>
      <c r="D770" s="29" t="str">
        <f t="shared" si="398"/>
        <v>N</v>
      </c>
      <c r="E770" s="29" t="str">
        <f t="shared" si="394"/>
        <v>N</v>
      </c>
      <c r="F770" s="175" t="s">
        <v>9</v>
      </c>
      <c r="G770" s="175" t="s">
        <v>7</v>
      </c>
      <c r="H770" s="175" t="s">
        <v>7</v>
      </c>
      <c r="I770" s="176">
        <v>31</v>
      </c>
      <c r="J770" s="175" t="s">
        <v>9</v>
      </c>
      <c r="K770" s="175" t="s">
        <v>5</v>
      </c>
      <c r="L770" s="176">
        <v>3</v>
      </c>
      <c r="M770" s="176">
        <v>2</v>
      </c>
      <c r="N770" s="176">
        <v>3</v>
      </c>
      <c r="O770" s="176">
        <v>3</v>
      </c>
      <c r="P770" s="176">
        <v>3</v>
      </c>
      <c r="Q770" s="1"/>
      <c r="R770"/>
      <c r="S770"/>
      <c r="T770"/>
      <c r="U770"/>
      <c r="V770"/>
      <c r="W770"/>
      <c r="X770" s="1"/>
      <c r="Y770" s="1"/>
      <c r="Z770" s="1"/>
      <c r="AA770" s="1"/>
      <c r="AB770" s="1"/>
      <c r="AC770" s="7"/>
      <c r="AD770" s="7"/>
      <c r="AE770" s="7"/>
      <c r="AF770" s="7"/>
      <c r="AG770" s="7"/>
      <c r="AI770" s="15"/>
      <c r="AJ770" s="15"/>
      <c r="AK770" s="15"/>
      <c r="AL770" s="15"/>
      <c r="AM770" s="15"/>
      <c r="AN770" s="15"/>
      <c r="AO770" s="15"/>
      <c r="AP770" s="15"/>
      <c r="AQ770" s="15"/>
      <c r="AR770" s="15"/>
      <c r="AS770" s="15"/>
      <c r="AT770" s="15"/>
      <c r="AU770" s="15"/>
      <c r="AV770" s="15"/>
      <c r="AW770" s="15"/>
      <c r="AX770" s="15"/>
      <c r="AY770" s="15"/>
      <c r="AZ770" s="15"/>
      <c r="BA770" s="15"/>
      <c r="BB770" s="15"/>
      <c r="BC770" s="15"/>
      <c r="BD770" s="15"/>
      <c r="BE770" s="15"/>
      <c r="BF770" s="15"/>
      <c r="BG770" s="15"/>
      <c r="BH770" s="15"/>
      <c r="BI770" s="15"/>
      <c r="BJ770" s="15"/>
      <c r="BK770" s="15"/>
      <c r="BL770" s="15"/>
      <c r="BM770" s="15"/>
      <c r="BN770" s="15"/>
      <c r="BO770" s="15"/>
      <c r="BP770" s="15"/>
      <c r="BQ770" s="15"/>
      <c r="BR770" s="15"/>
      <c r="BT770" s="15"/>
      <c r="BU770" s="15"/>
      <c r="BV770" s="15"/>
      <c r="BW770" s="15"/>
      <c r="BX770" s="15"/>
      <c r="BZ770" s="5"/>
      <c r="CA770" s="5"/>
      <c r="CB770" s="5"/>
      <c r="CC770" s="5"/>
      <c r="CD770" s="5"/>
      <c r="CF770" s="5"/>
      <c r="CG770" s="5"/>
      <c r="CH770" s="5"/>
      <c r="CI770" s="5"/>
      <c r="CJ770" s="5"/>
    </row>
    <row r="771" spans="1:88" x14ac:dyDescent="0.25">
      <c r="A771" s="174" t="str">
        <f t="shared" si="395"/>
        <v>NNNN</v>
      </c>
      <c r="B771" s="174" t="str">
        <f t="shared" si="396"/>
        <v>32MM</v>
      </c>
      <c r="C771" s="29" t="str">
        <f t="shared" si="397"/>
        <v>MM</v>
      </c>
      <c r="D771" s="29" t="str">
        <f t="shared" si="398"/>
        <v>N</v>
      </c>
      <c r="E771" s="29" t="str">
        <f t="shared" si="394"/>
        <v>N</v>
      </c>
      <c r="F771" s="175" t="s">
        <v>9</v>
      </c>
      <c r="G771" s="175" t="s">
        <v>7</v>
      </c>
      <c r="H771" s="175" t="s">
        <v>7</v>
      </c>
      <c r="I771" s="176">
        <v>32</v>
      </c>
      <c r="J771" s="175" t="s">
        <v>5</v>
      </c>
      <c r="K771" s="175" t="s">
        <v>5</v>
      </c>
      <c r="L771" s="176">
        <v>17454</v>
      </c>
      <c r="M771" s="176">
        <v>9516</v>
      </c>
      <c r="N771" s="176">
        <v>15321</v>
      </c>
      <c r="O771" s="176">
        <v>15038</v>
      </c>
      <c r="P771" s="176">
        <v>17063</v>
      </c>
      <c r="Q771" s="1"/>
      <c r="R771"/>
      <c r="S771"/>
      <c r="T771"/>
      <c r="U771"/>
      <c r="V771"/>
      <c r="W771"/>
      <c r="X771" s="1"/>
      <c r="Y771" s="1"/>
      <c r="Z771" s="1"/>
      <c r="AA771" s="1"/>
      <c r="AB771" s="1"/>
      <c r="AC771" s="7"/>
      <c r="AD771" s="7"/>
      <c r="AE771" s="7"/>
      <c r="AF771" s="7"/>
      <c r="AG771" s="7"/>
      <c r="AI771" s="15"/>
      <c r="AJ771" s="15"/>
      <c r="AK771" s="15"/>
      <c r="AL771" s="15"/>
      <c r="AM771" s="15"/>
      <c r="AN771" s="15"/>
      <c r="AO771" s="15"/>
      <c r="AP771" s="15"/>
      <c r="AQ771" s="15"/>
      <c r="AR771" s="15"/>
      <c r="AS771" s="15"/>
      <c r="AT771" s="15"/>
      <c r="AU771" s="15"/>
      <c r="AV771" s="15"/>
      <c r="AW771" s="15"/>
      <c r="AX771" s="15"/>
      <c r="AY771" s="15"/>
      <c r="AZ771" s="15"/>
      <c r="BA771" s="15"/>
      <c r="BB771" s="15"/>
      <c r="BC771" s="15"/>
      <c r="BD771" s="15"/>
      <c r="BE771" s="15"/>
      <c r="BF771" s="15"/>
      <c r="BG771" s="15"/>
      <c r="BH771" s="15"/>
      <c r="BI771" s="15"/>
      <c r="BJ771" s="15"/>
      <c r="BK771" s="15"/>
      <c r="BL771" s="15"/>
      <c r="BM771" s="15"/>
      <c r="BN771" s="15"/>
      <c r="BO771" s="15"/>
      <c r="BP771" s="15"/>
      <c r="BQ771" s="15"/>
      <c r="BR771" s="15"/>
      <c r="BT771" s="15"/>
      <c r="BU771" s="15"/>
      <c r="BV771" s="15"/>
      <c r="BW771" s="15"/>
      <c r="BX771" s="15"/>
      <c r="BZ771" s="5"/>
      <c r="CA771" s="5"/>
      <c r="CB771" s="5"/>
      <c r="CC771" s="5"/>
      <c r="CD771" s="5"/>
      <c r="CF771" s="5"/>
      <c r="CG771" s="5"/>
      <c r="CH771" s="5"/>
      <c r="CI771" s="5"/>
      <c r="CJ771" s="5"/>
    </row>
    <row r="772" spans="1:88" x14ac:dyDescent="0.25">
      <c r="A772" s="174" t="str">
        <f t="shared" si="395"/>
        <v>NNNN</v>
      </c>
      <c r="B772" s="174" t="str">
        <f t="shared" si="396"/>
        <v>32MM</v>
      </c>
      <c r="C772" s="29" t="str">
        <f t="shared" si="397"/>
        <v>MM</v>
      </c>
      <c r="D772" s="29" t="str">
        <f t="shared" si="398"/>
        <v>N</v>
      </c>
      <c r="E772" s="29" t="str">
        <f t="shared" si="394"/>
        <v>N</v>
      </c>
      <c r="F772" s="175" t="s">
        <v>9</v>
      </c>
      <c r="G772" s="175" t="s">
        <v>7</v>
      </c>
      <c r="H772" s="175" t="s">
        <v>7</v>
      </c>
      <c r="I772" s="176">
        <v>32</v>
      </c>
      <c r="J772" s="175" t="s">
        <v>5</v>
      </c>
      <c r="K772" s="175" t="s">
        <v>9</v>
      </c>
      <c r="L772" s="176">
        <v>1</v>
      </c>
      <c r="M772" s="176">
        <v>0</v>
      </c>
      <c r="N772" s="176">
        <v>1</v>
      </c>
      <c r="O772" s="176">
        <v>1</v>
      </c>
      <c r="P772" s="176">
        <v>1</v>
      </c>
      <c r="Q772" s="1"/>
      <c r="R772"/>
      <c r="S772"/>
      <c r="T772"/>
      <c r="U772"/>
      <c r="V772"/>
      <c r="W772"/>
      <c r="X772" s="1"/>
      <c r="Y772" s="1"/>
      <c r="Z772" s="1"/>
      <c r="AA772" s="1"/>
      <c r="AB772" s="1"/>
      <c r="AC772" s="7"/>
      <c r="AD772" s="7"/>
      <c r="AE772" s="7"/>
      <c r="AF772" s="7"/>
      <c r="AG772" s="7"/>
      <c r="AI772" s="15"/>
      <c r="AJ772" s="15"/>
      <c r="AK772" s="15"/>
      <c r="AL772" s="15"/>
      <c r="AM772" s="15"/>
      <c r="AN772" s="15"/>
      <c r="AO772" s="15"/>
      <c r="AP772" s="15"/>
      <c r="AQ772" s="15"/>
      <c r="AR772" s="15"/>
      <c r="AS772" s="15"/>
      <c r="AT772" s="15"/>
      <c r="AU772" s="15"/>
      <c r="AV772" s="15"/>
      <c r="AW772" s="15"/>
      <c r="AX772" s="15"/>
      <c r="AY772" s="15"/>
      <c r="AZ772" s="15"/>
      <c r="BA772" s="15"/>
      <c r="BB772" s="15"/>
      <c r="BC772" s="15"/>
      <c r="BD772" s="15"/>
      <c r="BE772" s="15"/>
      <c r="BF772" s="15"/>
      <c r="BG772" s="15"/>
      <c r="BH772" s="15"/>
      <c r="BI772" s="15"/>
      <c r="BJ772" s="15"/>
      <c r="BK772" s="15"/>
      <c r="BL772" s="15"/>
      <c r="BM772" s="15"/>
      <c r="BN772" s="15"/>
      <c r="BO772" s="15"/>
      <c r="BP772" s="15"/>
      <c r="BQ772" s="15"/>
      <c r="BR772" s="15"/>
      <c r="BT772" s="15"/>
      <c r="BU772" s="15"/>
      <c r="BV772" s="15"/>
      <c r="BW772" s="15"/>
      <c r="BX772" s="15"/>
      <c r="BZ772" s="5"/>
      <c r="CA772" s="5"/>
      <c r="CB772" s="5"/>
      <c r="CC772" s="5"/>
      <c r="CD772" s="5"/>
      <c r="CF772" s="5"/>
      <c r="CG772" s="5"/>
      <c r="CH772" s="5"/>
      <c r="CI772" s="5"/>
      <c r="CJ772" s="5"/>
    </row>
    <row r="773" spans="1:88" x14ac:dyDescent="0.25">
      <c r="A773" s="174" t="str">
        <f t="shared" si="395"/>
        <v>NNNN</v>
      </c>
      <c r="B773" s="174" t="str">
        <f t="shared" si="396"/>
        <v>32MM</v>
      </c>
      <c r="C773" s="29" t="str">
        <f t="shared" si="397"/>
        <v>MM</v>
      </c>
      <c r="D773" s="29" t="str">
        <f t="shared" si="398"/>
        <v>N</v>
      </c>
      <c r="E773" s="29" t="str">
        <f t="shared" si="394"/>
        <v>N</v>
      </c>
      <c r="F773" s="175" t="s">
        <v>9</v>
      </c>
      <c r="G773" s="175" t="s">
        <v>7</v>
      </c>
      <c r="H773" s="175" t="s">
        <v>7</v>
      </c>
      <c r="I773" s="176">
        <v>32</v>
      </c>
      <c r="J773" s="175" t="s">
        <v>9</v>
      </c>
      <c r="K773" s="175" t="s">
        <v>5</v>
      </c>
      <c r="L773" s="176">
        <v>2</v>
      </c>
      <c r="M773" s="176">
        <v>2</v>
      </c>
      <c r="N773" s="176">
        <v>2</v>
      </c>
      <c r="O773" s="176">
        <v>2</v>
      </c>
      <c r="P773" s="176">
        <v>2</v>
      </c>
      <c r="Q773" s="1"/>
      <c r="R773"/>
      <c r="S773"/>
      <c r="T773"/>
      <c r="U773"/>
      <c r="V773"/>
      <c r="W773"/>
      <c r="X773" s="1"/>
      <c r="Y773" s="1"/>
      <c r="Z773" s="1"/>
      <c r="AA773" s="1"/>
      <c r="AB773" s="1"/>
      <c r="AC773" s="7"/>
      <c r="AD773" s="7"/>
      <c r="AE773" s="7"/>
      <c r="AF773" s="7"/>
      <c r="AG773" s="7"/>
      <c r="AI773" s="15"/>
      <c r="AJ773" s="15"/>
      <c r="AK773" s="15"/>
      <c r="AL773" s="15"/>
      <c r="AM773" s="15"/>
      <c r="AN773" s="15"/>
      <c r="AO773" s="15"/>
      <c r="AP773" s="15"/>
      <c r="AQ773" s="15"/>
      <c r="AR773" s="15"/>
      <c r="AS773" s="15"/>
      <c r="AT773" s="15"/>
      <c r="AU773" s="15"/>
      <c r="AV773" s="15"/>
      <c r="AW773" s="15"/>
      <c r="AX773" s="15"/>
      <c r="AY773" s="15"/>
      <c r="AZ773" s="15"/>
      <c r="BA773" s="15"/>
      <c r="BB773" s="15"/>
      <c r="BC773" s="15"/>
      <c r="BD773" s="15"/>
      <c r="BE773" s="15"/>
      <c r="BF773" s="15"/>
      <c r="BG773" s="15"/>
      <c r="BH773" s="15"/>
      <c r="BI773" s="15"/>
      <c r="BJ773" s="15"/>
      <c r="BK773" s="15"/>
      <c r="BL773" s="15"/>
      <c r="BM773" s="15"/>
      <c r="BN773" s="15"/>
      <c r="BO773" s="15"/>
      <c r="BP773" s="15"/>
      <c r="BQ773" s="15"/>
      <c r="BR773" s="15"/>
      <c r="BT773" s="15"/>
      <c r="BU773" s="15"/>
      <c r="BV773" s="15"/>
      <c r="BW773" s="15"/>
      <c r="BX773" s="15"/>
      <c r="BZ773" s="5"/>
      <c r="CA773" s="5"/>
      <c r="CB773" s="5"/>
      <c r="CC773" s="5"/>
      <c r="CD773" s="5"/>
      <c r="CF773" s="5"/>
      <c r="CG773" s="5"/>
      <c r="CH773" s="5"/>
      <c r="CI773" s="5"/>
      <c r="CJ773" s="5"/>
    </row>
    <row r="774" spans="1:88" x14ac:dyDescent="0.25">
      <c r="A774" s="174" t="str">
        <f t="shared" si="395"/>
        <v>NNNN</v>
      </c>
      <c r="B774" s="174" t="str">
        <f t="shared" si="396"/>
        <v>33MM</v>
      </c>
      <c r="C774" s="29" t="str">
        <f t="shared" si="397"/>
        <v>MM</v>
      </c>
      <c r="D774" s="29" t="str">
        <f t="shared" si="398"/>
        <v>N</v>
      </c>
      <c r="E774" s="29" t="str">
        <f t="shared" si="394"/>
        <v>N</v>
      </c>
      <c r="F774" s="175" t="s">
        <v>9</v>
      </c>
      <c r="G774" s="175" t="s">
        <v>7</v>
      </c>
      <c r="H774" s="175" t="s">
        <v>7</v>
      </c>
      <c r="I774" s="176">
        <v>33</v>
      </c>
      <c r="J774" s="175" t="s">
        <v>5</v>
      </c>
      <c r="K774" s="175" t="s">
        <v>5</v>
      </c>
      <c r="L774" s="176">
        <v>16994</v>
      </c>
      <c r="M774" s="176">
        <v>9480</v>
      </c>
      <c r="N774" s="176">
        <v>14948</v>
      </c>
      <c r="O774" s="176">
        <v>14672</v>
      </c>
      <c r="P774" s="176">
        <v>16687</v>
      </c>
      <c r="Q774" s="1"/>
      <c r="R774"/>
      <c r="S774"/>
      <c r="T774"/>
      <c r="U774"/>
      <c r="V774"/>
      <c r="W774"/>
      <c r="X774" s="1"/>
      <c r="Y774" s="1"/>
      <c r="Z774" s="1"/>
      <c r="AA774" s="1"/>
      <c r="AB774" s="1"/>
      <c r="AC774" s="7"/>
      <c r="AD774" s="7"/>
      <c r="AE774" s="7"/>
      <c r="AF774" s="7"/>
      <c r="AG774" s="7"/>
      <c r="AI774" s="15"/>
      <c r="AJ774" s="15"/>
      <c r="AK774" s="15"/>
      <c r="AL774" s="15"/>
      <c r="AM774" s="15"/>
      <c r="AN774" s="15"/>
      <c r="AO774" s="15"/>
      <c r="AP774" s="15"/>
      <c r="AQ774" s="15"/>
      <c r="AR774" s="15"/>
      <c r="AS774" s="15"/>
      <c r="AT774" s="15"/>
      <c r="AU774" s="15"/>
      <c r="AV774" s="15"/>
      <c r="AW774" s="15"/>
      <c r="AX774" s="15"/>
      <c r="AY774" s="15"/>
      <c r="AZ774" s="15"/>
      <c r="BA774" s="15"/>
      <c r="BB774" s="15"/>
      <c r="BC774" s="15"/>
      <c r="BD774" s="15"/>
      <c r="BE774" s="15"/>
      <c r="BF774" s="15"/>
      <c r="BG774" s="15"/>
      <c r="BH774" s="15"/>
      <c r="BI774" s="15"/>
      <c r="BJ774" s="15"/>
      <c r="BK774" s="15"/>
      <c r="BL774" s="15"/>
      <c r="BM774" s="15"/>
      <c r="BN774" s="15"/>
      <c r="BO774" s="15"/>
      <c r="BP774" s="15"/>
      <c r="BQ774" s="15"/>
      <c r="BR774" s="15"/>
      <c r="BT774" s="15"/>
      <c r="BU774" s="15"/>
      <c r="BV774" s="15"/>
      <c r="BW774" s="15"/>
      <c r="BX774" s="15"/>
      <c r="BZ774" s="5"/>
      <c r="CA774" s="5"/>
      <c r="CB774" s="5"/>
      <c r="CC774" s="5"/>
      <c r="CD774" s="5"/>
      <c r="CF774" s="5"/>
      <c r="CG774" s="5"/>
      <c r="CH774" s="5"/>
      <c r="CI774" s="5"/>
      <c r="CJ774" s="5"/>
    </row>
    <row r="775" spans="1:88" x14ac:dyDescent="0.25">
      <c r="A775" s="174" t="str">
        <f t="shared" si="395"/>
        <v>NNNN</v>
      </c>
      <c r="B775" s="174" t="str">
        <f t="shared" si="396"/>
        <v>33MM</v>
      </c>
      <c r="C775" s="29" t="str">
        <f t="shared" si="397"/>
        <v>MM</v>
      </c>
      <c r="D775" s="29" t="str">
        <f t="shared" si="398"/>
        <v>N</v>
      </c>
      <c r="E775" s="29" t="str">
        <f t="shared" si="394"/>
        <v>N</v>
      </c>
      <c r="F775" s="175" t="s">
        <v>9</v>
      </c>
      <c r="G775" s="175" t="s">
        <v>7</v>
      </c>
      <c r="H775" s="175" t="s">
        <v>7</v>
      </c>
      <c r="I775" s="176">
        <v>33</v>
      </c>
      <c r="J775" s="175" t="s">
        <v>5</v>
      </c>
      <c r="K775" s="175" t="s">
        <v>9</v>
      </c>
      <c r="L775" s="176">
        <v>2</v>
      </c>
      <c r="M775" s="176">
        <v>1</v>
      </c>
      <c r="N775" s="176">
        <v>1</v>
      </c>
      <c r="O775" s="176">
        <v>0</v>
      </c>
      <c r="P775" s="176">
        <v>2</v>
      </c>
      <c r="Q775" s="1"/>
      <c r="R775"/>
      <c r="S775"/>
      <c r="T775"/>
      <c r="U775"/>
      <c r="V775"/>
      <c r="W775"/>
      <c r="X775" s="1"/>
      <c r="Y775" s="1"/>
      <c r="Z775" s="1"/>
      <c r="AA775" s="1"/>
      <c r="AB775" s="1"/>
      <c r="AC775" s="7"/>
      <c r="AD775" s="7"/>
      <c r="AE775" s="7"/>
      <c r="AF775" s="7"/>
      <c r="AG775" s="7"/>
      <c r="AI775" s="15"/>
      <c r="AJ775" s="15"/>
      <c r="AK775" s="15"/>
      <c r="AL775" s="15"/>
      <c r="AM775" s="15"/>
      <c r="AN775" s="15"/>
      <c r="AO775" s="15"/>
      <c r="AP775" s="15"/>
      <c r="AQ775" s="15"/>
      <c r="AR775" s="15"/>
      <c r="AS775" s="15"/>
      <c r="AT775" s="15"/>
      <c r="AU775" s="15"/>
      <c r="AV775" s="15"/>
      <c r="AW775" s="15"/>
      <c r="AX775" s="15"/>
      <c r="AY775" s="15"/>
      <c r="AZ775" s="15"/>
      <c r="BA775" s="15"/>
      <c r="BB775" s="15"/>
      <c r="BC775" s="15"/>
      <c r="BD775" s="15"/>
      <c r="BE775" s="15"/>
      <c r="BF775" s="15"/>
      <c r="BG775" s="15"/>
      <c r="BH775" s="15"/>
      <c r="BI775" s="15"/>
      <c r="BJ775" s="15"/>
      <c r="BK775" s="15"/>
      <c r="BL775" s="15"/>
      <c r="BM775" s="15"/>
      <c r="BN775" s="15"/>
      <c r="BO775" s="15"/>
      <c r="BP775" s="15"/>
      <c r="BQ775" s="15"/>
      <c r="BR775" s="15"/>
      <c r="BT775" s="15"/>
      <c r="BU775" s="15"/>
      <c r="BV775" s="15"/>
      <c r="BW775" s="15"/>
      <c r="BX775" s="15"/>
      <c r="BZ775" s="5"/>
      <c r="CA775" s="5"/>
      <c r="CB775" s="5"/>
      <c r="CC775" s="5"/>
      <c r="CD775" s="5"/>
      <c r="CF775" s="5"/>
      <c r="CG775" s="5"/>
      <c r="CH775" s="5"/>
      <c r="CI775" s="5"/>
      <c r="CJ775" s="5"/>
    </row>
    <row r="776" spans="1:88" x14ac:dyDescent="0.25">
      <c r="A776" s="174" t="str">
        <f t="shared" si="395"/>
        <v>NNNN</v>
      </c>
      <c r="B776" s="174" t="str">
        <f t="shared" si="396"/>
        <v>34MM</v>
      </c>
      <c r="C776" s="29" t="str">
        <f t="shared" si="397"/>
        <v>MM</v>
      </c>
      <c r="D776" s="29" t="str">
        <f t="shared" si="398"/>
        <v>N</v>
      </c>
      <c r="E776" s="29" t="str">
        <f t="shared" ref="E776:E839" si="399">IF(AND(D776="Y",K776="Y"),"Y","N")</f>
        <v>N</v>
      </c>
      <c r="F776" s="175" t="s">
        <v>9</v>
      </c>
      <c r="G776" s="175" t="s">
        <v>7</v>
      </c>
      <c r="H776" s="175" t="s">
        <v>7</v>
      </c>
      <c r="I776" s="176">
        <v>34</v>
      </c>
      <c r="J776" s="175" t="s">
        <v>5</v>
      </c>
      <c r="K776" s="175" t="s">
        <v>5</v>
      </c>
      <c r="L776" s="176">
        <v>16530</v>
      </c>
      <c r="M776" s="176">
        <v>9143</v>
      </c>
      <c r="N776" s="176">
        <v>14550</v>
      </c>
      <c r="O776" s="176">
        <v>14248</v>
      </c>
      <c r="P776" s="176">
        <v>16215</v>
      </c>
      <c r="Q776" s="1"/>
      <c r="R776"/>
      <c r="S776"/>
      <c r="T776"/>
      <c r="U776"/>
      <c r="V776"/>
      <c r="W776"/>
      <c r="X776" s="1"/>
      <c r="Y776" s="1"/>
      <c r="Z776" s="1"/>
      <c r="AA776" s="1"/>
      <c r="AB776" s="1"/>
      <c r="AC776" s="7"/>
      <c r="AD776" s="7"/>
      <c r="AE776" s="7"/>
      <c r="AF776" s="7"/>
      <c r="AG776" s="7"/>
      <c r="AI776" s="15"/>
      <c r="AJ776" s="15"/>
      <c r="AK776" s="15"/>
      <c r="AL776" s="15"/>
      <c r="AM776" s="15"/>
      <c r="AN776" s="15"/>
      <c r="AO776" s="15"/>
      <c r="AP776" s="15"/>
      <c r="AQ776" s="15"/>
      <c r="AR776" s="15"/>
      <c r="AS776" s="15"/>
      <c r="AT776" s="15"/>
      <c r="AU776" s="15"/>
      <c r="AV776" s="15"/>
      <c r="AW776" s="15"/>
      <c r="AX776" s="15"/>
      <c r="AY776" s="15"/>
      <c r="AZ776" s="15"/>
      <c r="BA776" s="15"/>
      <c r="BB776" s="15"/>
      <c r="BC776" s="15"/>
      <c r="BD776" s="15"/>
      <c r="BE776" s="15"/>
      <c r="BF776" s="15"/>
      <c r="BG776" s="15"/>
      <c r="BH776" s="15"/>
      <c r="BI776" s="15"/>
      <c r="BJ776" s="15"/>
      <c r="BK776" s="15"/>
      <c r="BL776" s="15"/>
      <c r="BM776" s="15"/>
      <c r="BN776" s="15"/>
      <c r="BO776" s="15"/>
      <c r="BP776" s="15"/>
      <c r="BQ776" s="15"/>
      <c r="BR776" s="15"/>
      <c r="BT776" s="15"/>
      <c r="BU776" s="15"/>
      <c r="BV776" s="15"/>
      <c r="BW776" s="15"/>
      <c r="BX776" s="15"/>
      <c r="BZ776" s="5"/>
      <c r="CA776" s="5"/>
      <c r="CB776" s="5"/>
      <c r="CC776" s="5"/>
      <c r="CD776" s="5"/>
      <c r="CF776" s="5"/>
      <c r="CG776" s="5"/>
      <c r="CH776" s="5"/>
      <c r="CI776" s="5"/>
      <c r="CJ776" s="5"/>
    </row>
    <row r="777" spans="1:88" x14ac:dyDescent="0.25">
      <c r="A777" s="174" t="str">
        <f t="shared" ref="A777:A840" si="400">IF(CONCATENATE(D777,E777)="NN","NNNN",CONCATENATE(D777,E777,C777))</f>
        <v>NNNN</v>
      </c>
      <c r="B777" s="174" t="str">
        <f t="shared" ref="B777:B840" si="401">IF(C777="NN","NNNN",CONCATENATE(IF(I777&gt;82,"83",I777),C777))</f>
        <v>34MM</v>
      </c>
      <c r="C777" s="29" t="str">
        <f t="shared" ref="C777:C840" si="402">IF(F777="Y",CONCATENATE(G777,H777),"NN")</f>
        <v>MM</v>
      </c>
      <c r="D777" s="29" t="str">
        <f t="shared" ref="D777:D840" si="403">IF(AND(F777="Y",J777="Y",I777&lt;9),J777,"N")</f>
        <v>N</v>
      </c>
      <c r="E777" s="29" t="str">
        <f t="shared" si="399"/>
        <v>N</v>
      </c>
      <c r="F777" s="175" t="s">
        <v>9</v>
      </c>
      <c r="G777" s="175" t="s">
        <v>7</v>
      </c>
      <c r="H777" s="175" t="s">
        <v>7</v>
      </c>
      <c r="I777" s="176">
        <v>34</v>
      </c>
      <c r="J777" s="175" t="s">
        <v>5</v>
      </c>
      <c r="K777" s="175" t="s">
        <v>9</v>
      </c>
      <c r="L777" s="176">
        <v>1</v>
      </c>
      <c r="M777" s="176">
        <v>0</v>
      </c>
      <c r="N777" s="176">
        <v>1</v>
      </c>
      <c r="O777" s="176">
        <v>1</v>
      </c>
      <c r="P777" s="176">
        <v>1</v>
      </c>
      <c r="Q777" s="1"/>
      <c r="R777"/>
      <c r="S777"/>
      <c r="T777"/>
      <c r="U777"/>
      <c r="V777"/>
      <c r="W777"/>
      <c r="X777" s="1"/>
      <c r="Y777" s="1"/>
      <c r="Z777" s="1"/>
      <c r="AA777" s="1"/>
      <c r="AB777" s="1"/>
      <c r="AC777" s="7"/>
      <c r="AD777" s="7"/>
      <c r="AE777" s="7"/>
      <c r="AF777" s="7"/>
      <c r="AG777" s="7"/>
      <c r="AI777" s="15"/>
      <c r="AJ777" s="15"/>
      <c r="AK777" s="15"/>
      <c r="AL777" s="15"/>
      <c r="AM777" s="15"/>
      <c r="AN777" s="15"/>
      <c r="AO777" s="15"/>
      <c r="AP777" s="15"/>
      <c r="AQ777" s="15"/>
      <c r="AR777" s="15"/>
      <c r="AS777" s="15"/>
      <c r="AT777" s="15"/>
      <c r="AU777" s="15"/>
      <c r="AV777" s="15"/>
      <c r="AW777" s="15"/>
      <c r="AX777" s="15"/>
      <c r="AY777" s="15"/>
      <c r="AZ777" s="15"/>
      <c r="BA777" s="15"/>
      <c r="BB777" s="15"/>
      <c r="BC777" s="15"/>
      <c r="BD777" s="15"/>
      <c r="BE777" s="15"/>
      <c r="BF777" s="15"/>
      <c r="BG777" s="15"/>
      <c r="BH777" s="15"/>
      <c r="BI777" s="15"/>
      <c r="BJ777" s="15"/>
      <c r="BK777" s="15"/>
      <c r="BL777" s="15"/>
      <c r="BM777" s="15"/>
      <c r="BN777" s="15"/>
      <c r="BO777" s="15"/>
      <c r="BP777" s="15"/>
      <c r="BQ777" s="15"/>
      <c r="BR777" s="15"/>
      <c r="BT777" s="15"/>
      <c r="BU777" s="15"/>
      <c r="BV777" s="15"/>
      <c r="BW777" s="15"/>
      <c r="BX777" s="15"/>
      <c r="BZ777" s="5"/>
      <c r="CA777" s="5"/>
      <c r="CB777" s="5"/>
      <c r="CC777" s="5"/>
      <c r="CD777" s="5"/>
      <c r="CF777" s="5"/>
      <c r="CG777" s="5"/>
      <c r="CH777" s="5"/>
      <c r="CI777" s="5"/>
      <c r="CJ777" s="5"/>
    </row>
    <row r="778" spans="1:88" x14ac:dyDescent="0.25">
      <c r="A778" s="174" t="str">
        <f t="shared" si="400"/>
        <v>NNNN</v>
      </c>
      <c r="B778" s="174" t="str">
        <f t="shared" si="401"/>
        <v>34MM</v>
      </c>
      <c r="C778" s="29" t="str">
        <f t="shared" si="402"/>
        <v>MM</v>
      </c>
      <c r="D778" s="29" t="str">
        <f t="shared" si="403"/>
        <v>N</v>
      </c>
      <c r="E778" s="29" t="str">
        <f t="shared" si="399"/>
        <v>N</v>
      </c>
      <c r="F778" s="175" t="s">
        <v>9</v>
      </c>
      <c r="G778" s="175" t="s">
        <v>7</v>
      </c>
      <c r="H778" s="175" t="s">
        <v>7</v>
      </c>
      <c r="I778" s="176">
        <v>34</v>
      </c>
      <c r="J778" s="175" t="s">
        <v>9</v>
      </c>
      <c r="K778" s="175" t="s">
        <v>5</v>
      </c>
      <c r="L778" s="176">
        <v>5</v>
      </c>
      <c r="M778" s="176">
        <v>5</v>
      </c>
      <c r="N778" s="176">
        <v>5</v>
      </c>
      <c r="O778" s="176">
        <v>4</v>
      </c>
      <c r="P778" s="176">
        <v>5</v>
      </c>
      <c r="Q778" s="1"/>
      <c r="R778"/>
      <c r="S778"/>
      <c r="T778"/>
      <c r="U778"/>
      <c r="V778"/>
      <c r="W778"/>
      <c r="X778" s="1"/>
      <c r="Y778" s="1"/>
      <c r="Z778" s="1"/>
      <c r="AA778" s="1"/>
      <c r="AB778" s="1"/>
      <c r="AC778" s="7"/>
      <c r="AD778" s="7"/>
      <c r="AE778" s="7"/>
      <c r="AF778" s="7"/>
      <c r="AG778" s="7"/>
      <c r="AI778" s="15"/>
      <c r="AJ778" s="15"/>
      <c r="AK778" s="15"/>
      <c r="AL778" s="15"/>
      <c r="AM778" s="15"/>
      <c r="AN778" s="15"/>
      <c r="AO778" s="15"/>
      <c r="AP778" s="15"/>
      <c r="AQ778" s="15"/>
      <c r="AR778" s="15"/>
      <c r="AS778" s="15"/>
      <c r="AT778" s="15"/>
      <c r="AU778" s="15"/>
      <c r="AV778" s="15"/>
      <c r="AW778" s="15"/>
      <c r="AX778" s="15"/>
      <c r="AY778" s="15"/>
      <c r="AZ778" s="15"/>
      <c r="BA778" s="15"/>
      <c r="BB778" s="15"/>
      <c r="BC778" s="15"/>
      <c r="BD778" s="15"/>
      <c r="BE778" s="15"/>
      <c r="BF778" s="15"/>
      <c r="BG778" s="15"/>
      <c r="BH778" s="15"/>
      <c r="BI778" s="15"/>
      <c r="BJ778" s="15"/>
      <c r="BK778" s="15"/>
      <c r="BL778" s="15"/>
      <c r="BM778" s="15"/>
      <c r="BN778" s="15"/>
      <c r="BO778" s="15"/>
      <c r="BP778" s="15"/>
      <c r="BQ778" s="15"/>
      <c r="BR778" s="15"/>
      <c r="BT778" s="15"/>
      <c r="BU778" s="15"/>
      <c r="BV778" s="15"/>
      <c r="BW778" s="15"/>
      <c r="BX778" s="15"/>
      <c r="BZ778" s="5"/>
      <c r="CA778" s="5"/>
      <c r="CB778" s="5"/>
      <c r="CC778" s="5"/>
      <c r="CD778" s="5"/>
      <c r="CF778" s="5"/>
      <c r="CG778" s="5"/>
      <c r="CH778" s="5"/>
      <c r="CI778" s="5"/>
      <c r="CJ778" s="5"/>
    </row>
    <row r="779" spans="1:88" x14ac:dyDescent="0.25">
      <c r="A779" s="174" t="str">
        <f t="shared" si="400"/>
        <v>NNNN</v>
      </c>
      <c r="B779" s="174" t="str">
        <f t="shared" si="401"/>
        <v>35MM</v>
      </c>
      <c r="C779" s="29" t="str">
        <f t="shared" si="402"/>
        <v>MM</v>
      </c>
      <c r="D779" s="29" t="str">
        <f t="shared" si="403"/>
        <v>N</v>
      </c>
      <c r="E779" s="29" t="str">
        <f t="shared" si="399"/>
        <v>N</v>
      </c>
      <c r="F779" s="175" t="s">
        <v>9</v>
      </c>
      <c r="G779" s="175" t="s">
        <v>7</v>
      </c>
      <c r="H779" s="175" t="s">
        <v>7</v>
      </c>
      <c r="I779" s="176">
        <v>35</v>
      </c>
      <c r="J779" s="175" t="s">
        <v>5</v>
      </c>
      <c r="K779" s="175" t="s">
        <v>5</v>
      </c>
      <c r="L779" s="176">
        <v>17305</v>
      </c>
      <c r="M779" s="176">
        <v>9854</v>
      </c>
      <c r="N779" s="176">
        <v>15244</v>
      </c>
      <c r="O779" s="176">
        <v>14951</v>
      </c>
      <c r="P779" s="176">
        <v>16974</v>
      </c>
      <c r="Q779" s="1"/>
      <c r="R779"/>
      <c r="S779"/>
      <c r="T779"/>
      <c r="U779"/>
      <c r="V779"/>
      <c r="W779"/>
      <c r="X779" s="1"/>
      <c r="Y779" s="1"/>
      <c r="Z779" s="1"/>
      <c r="AA779" s="1"/>
      <c r="AB779" s="1"/>
      <c r="AC779" s="7"/>
      <c r="AD779" s="7"/>
      <c r="AE779" s="7"/>
      <c r="AF779" s="7"/>
      <c r="AG779" s="7"/>
      <c r="AI779" s="15"/>
      <c r="AJ779" s="15"/>
      <c r="AK779" s="15"/>
      <c r="AL779" s="15"/>
      <c r="AM779" s="15"/>
      <c r="AN779" s="15"/>
      <c r="AO779" s="15"/>
      <c r="AP779" s="15"/>
      <c r="AQ779" s="15"/>
      <c r="AR779" s="15"/>
      <c r="AS779" s="15"/>
      <c r="AT779" s="15"/>
      <c r="AU779" s="15"/>
      <c r="AV779" s="15"/>
      <c r="AW779" s="15"/>
      <c r="AX779" s="15"/>
      <c r="AY779" s="15"/>
      <c r="AZ779" s="15"/>
      <c r="BA779" s="15"/>
      <c r="BB779" s="15"/>
      <c r="BC779" s="15"/>
      <c r="BD779" s="15"/>
      <c r="BE779" s="15"/>
      <c r="BF779" s="15"/>
      <c r="BG779" s="15"/>
      <c r="BH779" s="15"/>
      <c r="BI779" s="15"/>
      <c r="BJ779" s="15"/>
      <c r="BK779" s="15"/>
      <c r="BL779" s="15"/>
      <c r="BM779" s="15"/>
      <c r="BN779" s="15"/>
      <c r="BO779" s="15"/>
      <c r="BP779" s="15"/>
      <c r="BQ779" s="15"/>
      <c r="BR779" s="15"/>
      <c r="BT779" s="15"/>
      <c r="BU779" s="15"/>
      <c r="BV779" s="15"/>
      <c r="BW779" s="15"/>
      <c r="BX779" s="15"/>
      <c r="BZ779" s="5"/>
      <c r="CA779" s="5"/>
      <c r="CB779" s="5"/>
      <c r="CC779" s="5"/>
      <c r="CD779" s="5"/>
      <c r="CF779" s="5"/>
      <c r="CG779" s="5"/>
      <c r="CH779" s="5"/>
      <c r="CI779" s="5"/>
      <c r="CJ779" s="5"/>
    </row>
    <row r="780" spans="1:88" x14ac:dyDescent="0.25">
      <c r="A780" s="174" t="str">
        <f t="shared" si="400"/>
        <v>NNNN</v>
      </c>
      <c r="B780" s="174" t="str">
        <f t="shared" si="401"/>
        <v>35MM</v>
      </c>
      <c r="C780" s="29" t="str">
        <f t="shared" si="402"/>
        <v>MM</v>
      </c>
      <c r="D780" s="29" t="str">
        <f t="shared" si="403"/>
        <v>N</v>
      </c>
      <c r="E780" s="29" t="str">
        <f t="shared" si="399"/>
        <v>N</v>
      </c>
      <c r="F780" s="175" t="s">
        <v>9</v>
      </c>
      <c r="G780" s="175" t="s">
        <v>7</v>
      </c>
      <c r="H780" s="175" t="s">
        <v>7</v>
      </c>
      <c r="I780" s="176">
        <v>35</v>
      </c>
      <c r="J780" s="175" t="s">
        <v>5</v>
      </c>
      <c r="K780" s="175" t="s">
        <v>9</v>
      </c>
      <c r="L780" s="176">
        <v>4</v>
      </c>
      <c r="M780" s="176">
        <v>2</v>
      </c>
      <c r="N780" s="176">
        <v>4</v>
      </c>
      <c r="O780" s="176">
        <v>4</v>
      </c>
      <c r="P780" s="176">
        <v>4</v>
      </c>
      <c r="Q780" s="1"/>
      <c r="R780"/>
      <c r="S780"/>
      <c r="T780"/>
      <c r="U780"/>
      <c r="V780"/>
      <c r="W780"/>
      <c r="X780" s="1"/>
      <c r="Y780" s="1"/>
      <c r="Z780" s="1"/>
      <c r="AA780" s="1"/>
      <c r="AB780" s="1"/>
      <c r="AC780" s="7"/>
      <c r="AD780" s="7"/>
      <c r="AE780" s="7"/>
      <c r="AF780" s="7"/>
      <c r="AG780" s="7"/>
      <c r="AI780" s="15"/>
      <c r="AJ780" s="15"/>
      <c r="AK780" s="15"/>
      <c r="AL780" s="15"/>
      <c r="AM780" s="15"/>
      <c r="AN780" s="15"/>
      <c r="AO780" s="15"/>
      <c r="AP780" s="15"/>
      <c r="AQ780" s="15"/>
      <c r="AR780" s="15"/>
      <c r="AS780" s="15"/>
      <c r="AT780" s="15"/>
      <c r="AU780" s="15"/>
      <c r="AV780" s="15"/>
      <c r="AW780" s="15"/>
      <c r="AX780" s="15"/>
      <c r="AY780" s="15"/>
      <c r="AZ780" s="15"/>
      <c r="BA780" s="15"/>
      <c r="BB780" s="15"/>
      <c r="BC780" s="15"/>
      <c r="BD780" s="15"/>
      <c r="BE780" s="15"/>
      <c r="BF780" s="15"/>
      <c r="BG780" s="15"/>
      <c r="BH780" s="15"/>
      <c r="BI780" s="15"/>
      <c r="BJ780" s="15"/>
      <c r="BK780" s="15"/>
      <c r="BL780" s="15"/>
      <c r="BM780" s="15"/>
      <c r="BN780" s="15"/>
      <c r="BO780" s="15"/>
      <c r="BP780" s="15"/>
      <c r="BQ780" s="15"/>
      <c r="BR780" s="15"/>
      <c r="BT780" s="15"/>
      <c r="BU780" s="15"/>
      <c r="BV780" s="15"/>
      <c r="BW780" s="15"/>
      <c r="BX780" s="15"/>
      <c r="BZ780" s="5"/>
      <c r="CA780" s="5"/>
      <c r="CB780" s="5"/>
      <c r="CC780" s="5"/>
      <c r="CD780" s="5"/>
      <c r="CF780" s="5"/>
      <c r="CG780" s="5"/>
      <c r="CH780" s="5"/>
      <c r="CI780" s="5"/>
      <c r="CJ780" s="5"/>
    </row>
    <row r="781" spans="1:88" x14ac:dyDescent="0.25">
      <c r="A781" s="174" t="str">
        <f t="shared" si="400"/>
        <v>NNNN</v>
      </c>
      <c r="B781" s="174" t="str">
        <f t="shared" si="401"/>
        <v>35MM</v>
      </c>
      <c r="C781" s="29" t="str">
        <f t="shared" si="402"/>
        <v>MM</v>
      </c>
      <c r="D781" s="29" t="str">
        <f t="shared" si="403"/>
        <v>N</v>
      </c>
      <c r="E781" s="29" t="str">
        <f t="shared" si="399"/>
        <v>N</v>
      </c>
      <c r="F781" s="175" t="s">
        <v>9</v>
      </c>
      <c r="G781" s="175" t="s">
        <v>7</v>
      </c>
      <c r="H781" s="175" t="s">
        <v>7</v>
      </c>
      <c r="I781" s="176">
        <v>35</v>
      </c>
      <c r="J781" s="175" t="s">
        <v>9</v>
      </c>
      <c r="K781" s="175" t="s">
        <v>5</v>
      </c>
      <c r="L781" s="176">
        <v>4</v>
      </c>
      <c r="M781" s="176">
        <v>3</v>
      </c>
      <c r="N781" s="176">
        <v>4</v>
      </c>
      <c r="O781" s="176">
        <v>4</v>
      </c>
      <c r="P781" s="176">
        <v>4</v>
      </c>
      <c r="Q781" s="1"/>
      <c r="R781"/>
      <c r="S781"/>
      <c r="T781"/>
      <c r="U781"/>
      <c r="V781"/>
      <c r="W781"/>
      <c r="X781" s="1"/>
      <c r="Y781" s="1"/>
      <c r="Z781" s="1"/>
      <c r="AA781" s="1"/>
      <c r="AB781" s="1"/>
      <c r="AC781" s="7"/>
      <c r="AD781" s="7"/>
      <c r="AE781" s="7"/>
      <c r="AF781" s="7"/>
      <c r="AG781" s="7"/>
      <c r="AI781" s="15"/>
      <c r="AJ781" s="15"/>
      <c r="AK781" s="15"/>
      <c r="AL781" s="15"/>
      <c r="AM781" s="15"/>
      <c r="AN781" s="15"/>
      <c r="AO781" s="15"/>
      <c r="AP781" s="15"/>
      <c r="AQ781" s="15"/>
      <c r="AR781" s="15"/>
      <c r="AS781" s="15"/>
      <c r="AT781" s="15"/>
      <c r="AU781" s="15"/>
      <c r="AV781" s="15"/>
      <c r="AW781" s="15"/>
      <c r="AX781" s="15"/>
      <c r="AY781" s="15"/>
      <c r="AZ781" s="15"/>
      <c r="BA781" s="15"/>
      <c r="BB781" s="15"/>
      <c r="BC781" s="15"/>
      <c r="BD781" s="15"/>
      <c r="BE781" s="15"/>
      <c r="BF781" s="15"/>
      <c r="BG781" s="15"/>
      <c r="BH781" s="15"/>
      <c r="BI781" s="15"/>
      <c r="BJ781" s="15"/>
      <c r="BK781" s="15"/>
      <c r="BL781" s="15"/>
      <c r="BM781" s="15"/>
      <c r="BN781" s="15"/>
      <c r="BO781" s="15"/>
      <c r="BP781" s="15"/>
      <c r="BQ781" s="15"/>
      <c r="BR781" s="15"/>
      <c r="BT781" s="15"/>
      <c r="BU781" s="15"/>
      <c r="BV781" s="15"/>
      <c r="BW781" s="15"/>
      <c r="BX781" s="15"/>
      <c r="BZ781" s="5"/>
      <c r="CA781" s="5"/>
      <c r="CB781" s="5"/>
      <c r="CC781" s="5"/>
      <c r="CD781" s="5"/>
      <c r="CF781" s="5"/>
      <c r="CG781" s="5"/>
      <c r="CH781" s="5"/>
      <c r="CI781" s="5"/>
      <c r="CJ781" s="5"/>
    </row>
    <row r="782" spans="1:88" x14ac:dyDescent="0.25">
      <c r="A782" s="174" t="str">
        <f t="shared" si="400"/>
        <v>NNNN</v>
      </c>
      <c r="B782" s="174" t="str">
        <f t="shared" si="401"/>
        <v>35MM</v>
      </c>
      <c r="C782" s="29" t="str">
        <f t="shared" si="402"/>
        <v>MM</v>
      </c>
      <c r="D782" s="29" t="str">
        <f t="shared" si="403"/>
        <v>N</v>
      </c>
      <c r="E782" s="29" t="str">
        <f t="shared" si="399"/>
        <v>N</v>
      </c>
      <c r="F782" s="175" t="s">
        <v>9</v>
      </c>
      <c r="G782" s="175" t="s">
        <v>7</v>
      </c>
      <c r="H782" s="175" t="s">
        <v>7</v>
      </c>
      <c r="I782" s="176">
        <v>35</v>
      </c>
      <c r="J782" s="175" t="s">
        <v>9</v>
      </c>
      <c r="K782" s="175" t="s">
        <v>9</v>
      </c>
      <c r="L782" s="176">
        <v>1</v>
      </c>
      <c r="M782" s="176">
        <v>1</v>
      </c>
      <c r="N782" s="176">
        <v>1</v>
      </c>
      <c r="O782" s="176">
        <v>1</v>
      </c>
      <c r="P782" s="176">
        <v>1</v>
      </c>
      <c r="Q782" s="1"/>
      <c r="R782"/>
      <c r="S782"/>
      <c r="T782"/>
      <c r="U782"/>
      <c r="V782"/>
      <c r="W782"/>
      <c r="X782" s="1"/>
      <c r="Y782" s="1"/>
      <c r="Z782" s="1"/>
      <c r="AA782" s="1"/>
      <c r="AB782" s="1"/>
      <c r="AC782" s="7"/>
      <c r="AD782" s="7"/>
      <c r="AE782" s="7"/>
      <c r="AF782" s="7"/>
      <c r="AG782" s="7"/>
      <c r="AI782" s="15"/>
      <c r="AJ782" s="15"/>
      <c r="AK782" s="15"/>
      <c r="AL782" s="15"/>
      <c r="AM782" s="15"/>
      <c r="AN782" s="15"/>
      <c r="AO782" s="15"/>
      <c r="AP782" s="15"/>
      <c r="AQ782" s="15"/>
      <c r="AR782" s="15"/>
      <c r="AS782" s="15"/>
      <c r="AT782" s="15"/>
      <c r="AU782" s="15"/>
      <c r="AV782" s="15"/>
      <c r="AW782" s="15"/>
      <c r="AX782" s="15"/>
      <c r="AY782" s="15"/>
      <c r="AZ782" s="15"/>
      <c r="BA782" s="15"/>
      <c r="BB782" s="15"/>
      <c r="BC782" s="15"/>
      <c r="BD782" s="15"/>
      <c r="BE782" s="15"/>
      <c r="BF782" s="15"/>
      <c r="BG782" s="15"/>
      <c r="BH782" s="15"/>
      <c r="BI782" s="15"/>
      <c r="BJ782" s="15"/>
      <c r="BK782" s="15"/>
      <c r="BL782" s="15"/>
      <c r="BM782" s="15"/>
      <c r="BN782" s="15"/>
      <c r="BO782" s="15"/>
      <c r="BP782" s="15"/>
      <c r="BQ782" s="15"/>
      <c r="BR782" s="15"/>
      <c r="BT782" s="15"/>
      <c r="BU782" s="15"/>
      <c r="BV782" s="15"/>
      <c r="BW782" s="15"/>
      <c r="BX782" s="15"/>
      <c r="BZ782" s="5"/>
      <c r="CA782" s="5"/>
      <c r="CB782" s="5"/>
      <c r="CC782" s="5"/>
      <c r="CD782" s="5"/>
      <c r="CF782" s="5"/>
      <c r="CG782" s="5"/>
      <c r="CH782" s="5"/>
      <c r="CI782" s="5"/>
      <c r="CJ782" s="5"/>
    </row>
    <row r="783" spans="1:88" x14ac:dyDescent="0.25">
      <c r="A783" s="174" t="str">
        <f t="shared" si="400"/>
        <v>NNNN</v>
      </c>
      <c r="B783" s="174" t="str">
        <f t="shared" si="401"/>
        <v>36MM</v>
      </c>
      <c r="C783" s="29" t="str">
        <f t="shared" si="402"/>
        <v>MM</v>
      </c>
      <c r="D783" s="29" t="str">
        <f t="shared" si="403"/>
        <v>N</v>
      </c>
      <c r="E783" s="29" t="str">
        <f t="shared" si="399"/>
        <v>N</v>
      </c>
      <c r="F783" s="175" t="s">
        <v>9</v>
      </c>
      <c r="G783" s="175" t="s">
        <v>7</v>
      </c>
      <c r="H783" s="175" t="s">
        <v>7</v>
      </c>
      <c r="I783" s="176">
        <v>36</v>
      </c>
      <c r="J783" s="175" t="s">
        <v>5</v>
      </c>
      <c r="K783" s="175" t="s">
        <v>5</v>
      </c>
      <c r="L783" s="176">
        <v>18066</v>
      </c>
      <c r="M783" s="176">
        <v>10491</v>
      </c>
      <c r="N783" s="176">
        <v>15957</v>
      </c>
      <c r="O783" s="176">
        <v>15634</v>
      </c>
      <c r="P783" s="176">
        <v>17709</v>
      </c>
      <c r="Q783" s="1"/>
      <c r="R783"/>
      <c r="S783"/>
      <c r="T783"/>
      <c r="U783"/>
      <c r="V783"/>
      <c r="W783"/>
      <c r="X783" s="1"/>
      <c r="Y783" s="1"/>
      <c r="Z783" s="1"/>
      <c r="AA783" s="1"/>
      <c r="AB783" s="1"/>
      <c r="AC783" s="7"/>
      <c r="AD783" s="7"/>
      <c r="AE783" s="7"/>
      <c r="AF783" s="7"/>
      <c r="AG783" s="7"/>
      <c r="AI783" s="15"/>
      <c r="AJ783" s="15"/>
      <c r="AK783" s="15"/>
      <c r="AL783" s="15"/>
      <c r="AM783" s="15"/>
      <c r="AN783" s="15"/>
      <c r="AO783" s="15"/>
      <c r="AP783" s="15"/>
      <c r="AQ783" s="15"/>
      <c r="AR783" s="15"/>
      <c r="AS783" s="15"/>
      <c r="AT783" s="15"/>
      <c r="AU783" s="15"/>
      <c r="AV783" s="15"/>
      <c r="AW783" s="15"/>
      <c r="AX783" s="15"/>
      <c r="AY783" s="15"/>
      <c r="AZ783" s="15"/>
      <c r="BA783" s="15"/>
      <c r="BB783" s="15"/>
      <c r="BC783" s="15"/>
      <c r="BD783" s="15"/>
      <c r="BE783" s="15"/>
      <c r="BF783" s="15"/>
      <c r="BG783" s="15"/>
      <c r="BH783" s="15"/>
      <c r="BI783" s="15"/>
      <c r="BJ783" s="15"/>
      <c r="BK783" s="15"/>
      <c r="BL783" s="15"/>
      <c r="BM783" s="15"/>
      <c r="BN783" s="15"/>
      <c r="BO783" s="15"/>
      <c r="BP783" s="15"/>
      <c r="BQ783" s="15"/>
      <c r="BR783" s="15"/>
      <c r="BT783" s="15"/>
      <c r="BU783" s="15"/>
      <c r="BV783" s="15"/>
      <c r="BW783" s="15"/>
      <c r="BX783" s="15"/>
      <c r="BZ783" s="5"/>
      <c r="CA783" s="5"/>
      <c r="CB783" s="5"/>
      <c r="CC783" s="5"/>
      <c r="CD783" s="5"/>
      <c r="CF783" s="5"/>
      <c r="CG783" s="5"/>
      <c r="CH783" s="5"/>
      <c r="CI783" s="5"/>
      <c r="CJ783" s="5"/>
    </row>
    <row r="784" spans="1:88" x14ac:dyDescent="0.25">
      <c r="A784" s="174" t="str">
        <f t="shared" si="400"/>
        <v>NNNN</v>
      </c>
      <c r="B784" s="174" t="str">
        <f t="shared" si="401"/>
        <v>36MM</v>
      </c>
      <c r="C784" s="29" t="str">
        <f t="shared" si="402"/>
        <v>MM</v>
      </c>
      <c r="D784" s="29" t="str">
        <f t="shared" si="403"/>
        <v>N</v>
      </c>
      <c r="E784" s="29" t="str">
        <f t="shared" si="399"/>
        <v>N</v>
      </c>
      <c r="F784" s="175" t="s">
        <v>9</v>
      </c>
      <c r="G784" s="175" t="s">
        <v>7</v>
      </c>
      <c r="H784" s="175" t="s">
        <v>7</v>
      </c>
      <c r="I784" s="176">
        <v>36</v>
      </c>
      <c r="J784" s="175" t="s">
        <v>5</v>
      </c>
      <c r="K784" s="175" t="s">
        <v>9</v>
      </c>
      <c r="L784" s="176">
        <v>2</v>
      </c>
      <c r="M784" s="176">
        <v>1</v>
      </c>
      <c r="N784" s="176">
        <v>2</v>
      </c>
      <c r="O784" s="176">
        <v>2</v>
      </c>
      <c r="P784" s="176">
        <v>2</v>
      </c>
      <c r="Q784" s="1"/>
      <c r="R784"/>
      <c r="S784"/>
      <c r="T784"/>
      <c r="U784"/>
      <c r="V784"/>
      <c r="W784"/>
      <c r="X784" s="1"/>
      <c r="Y784" s="1"/>
      <c r="Z784" s="1"/>
      <c r="AA784" s="1"/>
      <c r="AB784" s="1"/>
      <c r="AC784" s="7"/>
      <c r="AD784" s="7"/>
      <c r="AE784" s="7"/>
      <c r="AF784" s="7"/>
      <c r="AG784" s="7"/>
      <c r="AI784" s="15"/>
      <c r="AJ784" s="15"/>
      <c r="AK784" s="15"/>
      <c r="AL784" s="15"/>
      <c r="AM784" s="15"/>
      <c r="AN784" s="15"/>
      <c r="AO784" s="15"/>
      <c r="AP784" s="15"/>
      <c r="AQ784" s="15"/>
      <c r="AR784" s="15"/>
      <c r="AS784" s="15"/>
      <c r="AT784" s="15"/>
      <c r="AU784" s="15"/>
      <c r="AV784" s="15"/>
      <c r="AW784" s="15"/>
      <c r="AX784" s="15"/>
      <c r="AY784" s="15"/>
      <c r="AZ784" s="15"/>
      <c r="BA784" s="15"/>
      <c r="BB784" s="15"/>
      <c r="BC784" s="15"/>
      <c r="BD784" s="15"/>
      <c r="BE784" s="15"/>
      <c r="BF784" s="15"/>
      <c r="BG784" s="15"/>
      <c r="BH784" s="15"/>
      <c r="BI784" s="15"/>
      <c r="BJ784" s="15"/>
      <c r="BK784" s="15"/>
      <c r="BL784" s="15"/>
      <c r="BM784" s="15"/>
      <c r="BN784" s="15"/>
      <c r="BO784" s="15"/>
      <c r="BP784" s="15"/>
      <c r="BQ784" s="15"/>
      <c r="BR784" s="15"/>
      <c r="BT784" s="15"/>
      <c r="BU784" s="15"/>
      <c r="BV784" s="15"/>
      <c r="BW784" s="15"/>
      <c r="BX784" s="15"/>
      <c r="BZ784" s="5"/>
      <c r="CA784" s="5"/>
      <c r="CB784" s="5"/>
      <c r="CC784" s="5"/>
      <c r="CD784" s="5"/>
      <c r="CF784" s="5"/>
      <c r="CG784" s="5"/>
      <c r="CH784" s="5"/>
      <c r="CI784" s="5"/>
      <c r="CJ784" s="5"/>
    </row>
    <row r="785" spans="1:88" x14ac:dyDescent="0.25">
      <c r="A785" s="174" t="str">
        <f t="shared" si="400"/>
        <v>NNNN</v>
      </c>
      <c r="B785" s="174" t="str">
        <f t="shared" si="401"/>
        <v>36MM</v>
      </c>
      <c r="C785" s="29" t="str">
        <f t="shared" si="402"/>
        <v>MM</v>
      </c>
      <c r="D785" s="29" t="str">
        <f t="shared" si="403"/>
        <v>N</v>
      </c>
      <c r="E785" s="29" t="str">
        <f t="shared" si="399"/>
        <v>N</v>
      </c>
      <c r="F785" s="175" t="s">
        <v>9</v>
      </c>
      <c r="G785" s="175" t="s">
        <v>7</v>
      </c>
      <c r="H785" s="175" t="s">
        <v>7</v>
      </c>
      <c r="I785" s="176">
        <v>36</v>
      </c>
      <c r="J785" s="175" t="s">
        <v>9</v>
      </c>
      <c r="K785" s="175" t="s">
        <v>5</v>
      </c>
      <c r="L785" s="176">
        <v>1</v>
      </c>
      <c r="M785" s="176">
        <v>0</v>
      </c>
      <c r="N785" s="176">
        <v>1</v>
      </c>
      <c r="O785" s="176">
        <v>1</v>
      </c>
      <c r="P785" s="176">
        <v>1</v>
      </c>
      <c r="Q785" s="1"/>
      <c r="R785"/>
      <c r="S785"/>
      <c r="T785"/>
      <c r="U785"/>
      <c r="V785"/>
      <c r="W785"/>
      <c r="X785" s="1"/>
      <c r="Y785" s="1"/>
      <c r="Z785" s="1"/>
      <c r="AA785" s="1"/>
      <c r="AB785" s="1"/>
      <c r="AC785" s="7"/>
      <c r="AD785" s="7"/>
      <c r="AE785" s="7"/>
      <c r="AF785" s="7"/>
      <c r="AG785" s="7"/>
      <c r="AI785" s="15"/>
      <c r="AJ785" s="15"/>
      <c r="AK785" s="15"/>
      <c r="AL785" s="15"/>
      <c r="AM785" s="15"/>
      <c r="AN785" s="15"/>
      <c r="AO785" s="15"/>
      <c r="AP785" s="15"/>
      <c r="AQ785" s="15"/>
      <c r="AR785" s="15"/>
      <c r="AS785" s="15"/>
      <c r="AT785" s="15"/>
      <c r="AU785" s="15"/>
      <c r="AV785" s="15"/>
      <c r="AW785" s="15"/>
      <c r="AX785" s="15"/>
      <c r="AY785" s="15"/>
      <c r="AZ785" s="15"/>
      <c r="BA785" s="15"/>
      <c r="BB785" s="15"/>
      <c r="BC785" s="15"/>
      <c r="BD785" s="15"/>
      <c r="BE785" s="15"/>
      <c r="BF785" s="15"/>
      <c r="BG785" s="15"/>
      <c r="BH785" s="15"/>
      <c r="BI785" s="15"/>
      <c r="BJ785" s="15"/>
      <c r="BK785" s="15"/>
      <c r="BL785" s="15"/>
      <c r="BM785" s="15"/>
      <c r="BN785" s="15"/>
      <c r="BO785" s="15"/>
      <c r="BP785" s="15"/>
      <c r="BQ785" s="15"/>
      <c r="BR785" s="15"/>
      <c r="BT785" s="15"/>
      <c r="BU785" s="15"/>
      <c r="BV785" s="15"/>
      <c r="BW785" s="15"/>
      <c r="BX785" s="15"/>
      <c r="BZ785" s="5"/>
      <c r="CA785" s="5"/>
      <c r="CB785" s="5"/>
      <c r="CC785" s="5"/>
      <c r="CD785" s="5"/>
      <c r="CF785" s="5"/>
      <c r="CG785" s="5"/>
      <c r="CH785" s="5"/>
      <c r="CI785" s="5"/>
      <c r="CJ785" s="5"/>
    </row>
    <row r="786" spans="1:88" x14ac:dyDescent="0.25">
      <c r="A786" s="174" t="str">
        <f t="shared" si="400"/>
        <v>NNNN</v>
      </c>
      <c r="B786" s="174" t="str">
        <f t="shared" si="401"/>
        <v>36MM</v>
      </c>
      <c r="C786" s="29" t="str">
        <f t="shared" si="402"/>
        <v>MM</v>
      </c>
      <c r="D786" s="29" t="str">
        <f t="shared" si="403"/>
        <v>N</v>
      </c>
      <c r="E786" s="29" t="str">
        <f t="shared" si="399"/>
        <v>N</v>
      </c>
      <c r="F786" s="175" t="s">
        <v>9</v>
      </c>
      <c r="G786" s="175" t="s">
        <v>7</v>
      </c>
      <c r="H786" s="175" t="s">
        <v>7</v>
      </c>
      <c r="I786" s="176">
        <v>36</v>
      </c>
      <c r="J786" s="175" t="s">
        <v>9</v>
      </c>
      <c r="K786" s="175" t="s">
        <v>9</v>
      </c>
      <c r="L786" s="176">
        <v>1</v>
      </c>
      <c r="M786" s="176">
        <v>1</v>
      </c>
      <c r="N786" s="176">
        <v>1</v>
      </c>
      <c r="O786" s="176">
        <v>1</v>
      </c>
      <c r="P786" s="176">
        <v>1</v>
      </c>
      <c r="Q786" s="1"/>
      <c r="R786"/>
      <c r="S786"/>
      <c r="T786"/>
      <c r="U786"/>
      <c r="V786"/>
      <c r="W786"/>
      <c r="X786" s="1"/>
      <c r="Y786" s="1"/>
      <c r="Z786" s="1"/>
      <c r="AA786" s="1"/>
      <c r="AB786" s="1"/>
      <c r="AC786" s="7"/>
      <c r="AD786" s="7"/>
      <c r="AE786" s="7"/>
      <c r="AF786" s="7"/>
      <c r="AG786" s="7"/>
      <c r="AI786" s="15"/>
      <c r="AJ786" s="15"/>
      <c r="AK786" s="15"/>
      <c r="AL786" s="15"/>
      <c r="AM786" s="15"/>
      <c r="AN786" s="15"/>
      <c r="AO786" s="15"/>
      <c r="AP786" s="15"/>
      <c r="AQ786" s="15"/>
      <c r="AR786" s="15"/>
      <c r="AS786" s="15"/>
      <c r="AT786" s="15"/>
      <c r="AU786" s="15"/>
      <c r="AV786" s="15"/>
      <c r="AW786" s="15"/>
      <c r="AX786" s="15"/>
      <c r="AY786" s="15"/>
      <c r="AZ786" s="15"/>
      <c r="BA786" s="15"/>
      <c r="BB786" s="15"/>
      <c r="BC786" s="15"/>
      <c r="BD786" s="15"/>
      <c r="BE786" s="15"/>
      <c r="BF786" s="15"/>
      <c r="BG786" s="15"/>
      <c r="BH786" s="15"/>
      <c r="BI786" s="15"/>
      <c r="BJ786" s="15"/>
      <c r="BK786" s="15"/>
      <c r="BL786" s="15"/>
      <c r="BM786" s="15"/>
      <c r="BN786" s="15"/>
      <c r="BO786" s="15"/>
      <c r="BP786" s="15"/>
      <c r="BQ786" s="15"/>
      <c r="BR786" s="15"/>
      <c r="BT786" s="15"/>
      <c r="BU786" s="15"/>
      <c r="BV786" s="15"/>
      <c r="BW786" s="15"/>
      <c r="BX786" s="15"/>
      <c r="BZ786" s="5"/>
      <c r="CA786" s="5"/>
      <c r="CB786" s="5"/>
      <c r="CC786" s="5"/>
      <c r="CD786" s="5"/>
      <c r="CF786" s="5"/>
      <c r="CG786" s="5"/>
      <c r="CH786" s="5"/>
      <c r="CI786" s="5"/>
      <c r="CJ786" s="5"/>
    </row>
    <row r="787" spans="1:88" x14ac:dyDescent="0.25">
      <c r="A787" s="174" t="str">
        <f t="shared" si="400"/>
        <v>NNNN</v>
      </c>
      <c r="B787" s="174" t="str">
        <f t="shared" si="401"/>
        <v>37MM</v>
      </c>
      <c r="C787" s="29" t="str">
        <f t="shared" si="402"/>
        <v>MM</v>
      </c>
      <c r="D787" s="29" t="str">
        <f t="shared" si="403"/>
        <v>N</v>
      </c>
      <c r="E787" s="29" t="str">
        <f t="shared" si="399"/>
        <v>N</v>
      </c>
      <c r="F787" s="175" t="s">
        <v>9</v>
      </c>
      <c r="G787" s="175" t="s">
        <v>7</v>
      </c>
      <c r="H787" s="175" t="s">
        <v>7</v>
      </c>
      <c r="I787" s="176">
        <v>37</v>
      </c>
      <c r="J787" s="175" t="s">
        <v>5</v>
      </c>
      <c r="K787" s="175" t="s">
        <v>5</v>
      </c>
      <c r="L787" s="176">
        <v>18793</v>
      </c>
      <c r="M787" s="176">
        <v>10997</v>
      </c>
      <c r="N787" s="176">
        <v>16526</v>
      </c>
      <c r="O787" s="176">
        <v>16180</v>
      </c>
      <c r="P787" s="176">
        <v>18438</v>
      </c>
      <c r="Q787" s="1"/>
      <c r="R787"/>
      <c r="S787"/>
      <c r="T787"/>
      <c r="U787"/>
      <c r="V787"/>
      <c r="W787"/>
      <c r="X787" s="1"/>
      <c r="Y787" s="1"/>
      <c r="Z787" s="1"/>
      <c r="AA787" s="1"/>
      <c r="AB787" s="1"/>
      <c r="AC787" s="7"/>
      <c r="AD787" s="7"/>
      <c r="AE787" s="7"/>
      <c r="AF787" s="7"/>
      <c r="AG787" s="7"/>
      <c r="AI787" s="15"/>
      <c r="AJ787" s="15"/>
      <c r="AK787" s="15"/>
      <c r="AL787" s="15"/>
      <c r="AM787" s="15"/>
      <c r="AN787" s="15"/>
      <c r="AO787" s="15"/>
      <c r="AP787" s="15"/>
      <c r="AQ787" s="15"/>
      <c r="AR787" s="15"/>
      <c r="AS787" s="15"/>
      <c r="AT787" s="15"/>
      <c r="AU787" s="15"/>
      <c r="AV787" s="15"/>
      <c r="AW787" s="15"/>
      <c r="AX787" s="15"/>
      <c r="AY787" s="15"/>
      <c r="AZ787" s="15"/>
      <c r="BA787" s="15"/>
      <c r="BB787" s="15"/>
      <c r="BC787" s="15"/>
      <c r="BD787" s="15"/>
      <c r="BE787" s="15"/>
      <c r="BF787" s="15"/>
      <c r="BG787" s="15"/>
      <c r="BH787" s="15"/>
      <c r="BI787" s="15"/>
      <c r="BJ787" s="15"/>
      <c r="BK787" s="15"/>
      <c r="BL787" s="15"/>
      <c r="BM787" s="15"/>
      <c r="BN787" s="15"/>
      <c r="BO787" s="15"/>
      <c r="BP787" s="15"/>
      <c r="BQ787" s="15"/>
      <c r="BR787" s="15"/>
      <c r="BT787" s="15"/>
      <c r="BU787" s="15"/>
      <c r="BV787" s="15"/>
      <c r="BW787" s="15"/>
      <c r="BX787" s="15"/>
      <c r="BZ787" s="5"/>
      <c r="CA787" s="5"/>
      <c r="CB787" s="5"/>
      <c r="CC787" s="5"/>
      <c r="CD787" s="5"/>
      <c r="CF787" s="5"/>
      <c r="CG787" s="5"/>
      <c r="CH787" s="5"/>
      <c r="CI787" s="5"/>
      <c r="CJ787" s="5"/>
    </row>
    <row r="788" spans="1:88" x14ac:dyDescent="0.25">
      <c r="A788" s="174" t="str">
        <f t="shared" si="400"/>
        <v>NNNN</v>
      </c>
      <c r="B788" s="174" t="str">
        <f t="shared" si="401"/>
        <v>37MM</v>
      </c>
      <c r="C788" s="29" t="str">
        <f t="shared" si="402"/>
        <v>MM</v>
      </c>
      <c r="D788" s="29" t="str">
        <f t="shared" si="403"/>
        <v>N</v>
      </c>
      <c r="E788" s="29" t="str">
        <f t="shared" si="399"/>
        <v>N</v>
      </c>
      <c r="F788" s="175" t="s">
        <v>9</v>
      </c>
      <c r="G788" s="175" t="s">
        <v>7</v>
      </c>
      <c r="H788" s="175" t="s">
        <v>7</v>
      </c>
      <c r="I788" s="176">
        <v>37</v>
      </c>
      <c r="J788" s="175" t="s">
        <v>5</v>
      </c>
      <c r="K788" s="175" t="s">
        <v>9</v>
      </c>
      <c r="L788" s="176">
        <v>0</v>
      </c>
      <c r="M788" s="176">
        <v>0</v>
      </c>
      <c r="N788" s="176">
        <v>1</v>
      </c>
      <c r="O788" s="176">
        <v>0</v>
      </c>
      <c r="P788" s="176">
        <v>0</v>
      </c>
      <c r="Q788" s="1"/>
      <c r="R788"/>
      <c r="S788"/>
      <c r="T788"/>
      <c r="U788"/>
      <c r="V788"/>
      <c r="W788"/>
      <c r="X788" s="1"/>
      <c r="Y788" s="1"/>
      <c r="Z788" s="1"/>
      <c r="AA788" s="1"/>
      <c r="AB788" s="1"/>
      <c r="AC788" s="7"/>
      <c r="AD788" s="7"/>
      <c r="AE788" s="7"/>
      <c r="AF788" s="7"/>
      <c r="AG788" s="7"/>
      <c r="AI788" s="15"/>
      <c r="AJ788" s="15"/>
      <c r="AK788" s="15"/>
      <c r="AL788" s="15"/>
      <c r="AM788" s="15"/>
      <c r="AN788" s="15"/>
      <c r="AO788" s="15"/>
      <c r="AP788" s="15"/>
      <c r="AQ788" s="15"/>
      <c r="AR788" s="15"/>
      <c r="AS788" s="15"/>
      <c r="AT788" s="15"/>
      <c r="AU788" s="15"/>
      <c r="AV788" s="15"/>
      <c r="AW788" s="15"/>
      <c r="AX788" s="15"/>
      <c r="AY788" s="15"/>
      <c r="AZ788" s="15"/>
      <c r="BA788" s="15"/>
      <c r="BB788" s="15"/>
      <c r="BC788" s="15"/>
      <c r="BD788" s="15"/>
      <c r="BE788" s="15"/>
      <c r="BF788" s="15"/>
      <c r="BG788" s="15"/>
      <c r="BH788" s="15"/>
      <c r="BI788" s="15"/>
      <c r="BJ788" s="15"/>
      <c r="BK788" s="15"/>
      <c r="BL788" s="15"/>
      <c r="BM788" s="15"/>
      <c r="BN788" s="15"/>
      <c r="BO788" s="15"/>
      <c r="BP788" s="15"/>
      <c r="BQ788" s="15"/>
      <c r="BR788" s="15"/>
      <c r="BT788" s="15"/>
      <c r="BU788" s="15"/>
      <c r="BV788" s="15"/>
      <c r="BW788" s="15"/>
      <c r="BX788" s="15"/>
      <c r="BZ788" s="5"/>
      <c r="CA788" s="5"/>
      <c r="CB788" s="5"/>
      <c r="CC788" s="5"/>
      <c r="CD788" s="5"/>
      <c r="CF788" s="5"/>
      <c r="CG788" s="5"/>
      <c r="CH788" s="5"/>
      <c r="CI788" s="5"/>
      <c r="CJ788" s="5"/>
    </row>
    <row r="789" spans="1:88" x14ac:dyDescent="0.25">
      <c r="A789" s="174" t="str">
        <f t="shared" si="400"/>
        <v>NNNN</v>
      </c>
      <c r="B789" s="174" t="str">
        <f t="shared" si="401"/>
        <v>37MM</v>
      </c>
      <c r="C789" s="29" t="str">
        <f t="shared" si="402"/>
        <v>MM</v>
      </c>
      <c r="D789" s="29" t="str">
        <f t="shared" si="403"/>
        <v>N</v>
      </c>
      <c r="E789" s="29" t="str">
        <f t="shared" si="399"/>
        <v>N</v>
      </c>
      <c r="F789" s="175" t="s">
        <v>9</v>
      </c>
      <c r="G789" s="175" t="s">
        <v>7</v>
      </c>
      <c r="H789" s="175" t="s">
        <v>7</v>
      </c>
      <c r="I789" s="176">
        <v>37</v>
      </c>
      <c r="J789" s="175" t="s">
        <v>9</v>
      </c>
      <c r="K789" s="175" t="s">
        <v>9</v>
      </c>
      <c r="L789" s="176">
        <v>1</v>
      </c>
      <c r="M789" s="176">
        <v>1</v>
      </c>
      <c r="N789" s="176">
        <v>1</v>
      </c>
      <c r="O789" s="176">
        <v>1</v>
      </c>
      <c r="P789" s="176">
        <v>1</v>
      </c>
      <c r="Q789" s="1"/>
      <c r="R789"/>
      <c r="S789"/>
      <c r="T789"/>
      <c r="U789"/>
      <c r="V789"/>
      <c r="W789"/>
      <c r="X789" s="1"/>
      <c r="Y789" s="1"/>
      <c r="Z789" s="1"/>
      <c r="AA789" s="1"/>
      <c r="AB789" s="1"/>
      <c r="AC789" s="7"/>
      <c r="AD789" s="7"/>
      <c r="AE789" s="7"/>
      <c r="AF789" s="7"/>
      <c r="AG789" s="7"/>
      <c r="AI789" s="15"/>
      <c r="AJ789" s="15"/>
      <c r="AK789" s="15"/>
      <c r="AL789" s="15"/>
      <c r="AM789" s="15"/>
      <c r="AN789" s="15"/>
      <c r="AO789" s="15"/>
      <c r="AP789" s="15"/>
      <c r="AQ789" s="15"/>
      <c r="AR789" s="15"/>
      <c r="AS789" s="15"/>
      <c r="AT789" s="15"/>
      <c r="AU789" s="15"/>
      <c r="AV789" s="15"/>
      <c r="AW789" s="15"/>
      <c r="AX789" s="15"/>
      <c r="AY789" s="15"/>
      <c r="AZ789" s="15"/>
      <c r="BA789" s="15"/>
      <c r="BB789" s="15"/>
      <c r="BC789" s="15"/>
      <c r="BD789" s="15"/>
      <c r="BE789" s="15"/>
      <c r="BF789" s="15"/>
      <c r="BG789" s="15"/>
      <c r="BH789" s="15"/>
      <c r="BI789" s="15"/>
      <c r="BJ789" s="15"/>
      <c r="BK789" s="15"/>
      <c r="BL789" s="15"/>
      <c r="BM789" s="15"/>
      <c r="BN789" s="15"/>
      <c r="BO789" s="15"/>
      <c r="BP789" s="15"/>
      <c r="BQ789" s="15"/>
      <c r="BR789" s="15"/>
      <c r="BT789" s="15"/>
      <c r="BU789" s="15"/>
      <c r="BV789" s="15"/>
      <c r="BW789" s="15"/>
      <c r="BX789" s="15"/>
      <c r="BZ789" s="5"/>
      <c r="CA789" s="5"/>
      <c r="CB789" s="5"/>
      <c r="CC789" s="5"/>
      <c r="CD789" s="5"/>
      <c r="CF789" s="5"/>
      <c r="CG789" s="5"/>
      <c r="CH789" s="5"/>
      <c r="CI789" s="5"/>
      <c r="CJ789" s="5"/>
    </row>
    <row r="790" spans="1:88" x14ac:dyDescent="0.25">
      <c r="A790" s="174" t="str">
        <f t="shared" si="400"/>
        <v>NNNN</v>
      </c>
      <c r="B790" s="174" t="str">
        <f t="shared" si="401"/>
        <v>38MM</v>
      </c>
      <c r="C790" s="29" t="str">
        <f t="shared" si="402"/>
        <v>MM</v>
      </c>
      <c r="D790" s="29" t="str">
        <f t="shared" si="403"/>
        <v>N</v>
      </c>
      <c r="E790" s="29" t="str">
        <f t="shared" si="399"/>
        <v>N</v>
      </c>
      <c r="F790" s="175" t="s">
        <v>9</v>
      </c>
      <c r="G790" s="175" t="s">
        <v>7</v>
      </c>
      <c r="H790" s="175" t="s">
        <v>7</v>
      </c>
      <c r="I790" s="176">
        <v>38</v>
      </c>
      <c r="J790" s="175" t="s">
        <v>5</v>
      </c>
      <c r="K790" s="175" t="s">
        <v>5</v>
      </c>
      <c r="L790" s="176">
        <v>18099</v>
      </c>
      <c r="M790" s="176">
        <v>10715</v>
      </c>
      <c r="N790" s="176">
        <v>15999</v>
      </c>
      <c r="O790" s="176">
        <v>15620</v>
      </c>
      <c r="P790" s="176">
        <v>17788</v>
      </c>
      <c r="Q790" s="1"/>
      <c r="R790"/>
      <c r="S790"/>
      <c r="T790"/>
      <c r="U790"/>
      <c r="V790"/>
      <c r="W790"/>
      <c r="X790" s="1"/>
      <c r="Y790" s="1"/>
      <c r="Z790" s="1"/>
      <c r="AA790" s="1"/>
      <c r="AB790" s="1"/>
      <c r="AC790" s="7"/>
      <c r="AD790" s="7"/>
      <c r="AE790" s="7"/>
      <c r="AF790" s="7"/>
      <c r="AG790" s="7"/>
      <c r="AI790" s="15"/>
      <c r="AJ790" s="15"/>
      <c r="AK790" s="15"/>
      <c r="AL790" s="15"/>
      <c r="AM790" s="15"/>
      <c r="AN790" s="15"/>
      <c r="AO790" s="15"/>
      <c r="AP790" s="15"/>
      <c r="AQ790" s="15"/>
      <c r="AR790" s="15"/>
      <c r="AS790" s="15"/>
      <c r="AT790" s="15"/>
      <c r="AU790" s="15"/>
      <c r="AV790" s="15"/>
      <c r="AW790" s="15"/>
      <c r="AX790" s="15"/>
      <c r="AY790" s="15"/>
      <c r="AZ790" s="15"/>
      <c r="BA790" s="15"/>
      <c r="BB790" s="15"/>
      <c r="BC790" s="15"/>
      <c r="BD790" s="15"/>
      <c r="BE790" s="15"/>
      <c r="BF790" s="15"/>
      <c r="BG790" s="15"/>
      <c r="BH790" s="15"/>
      <c r="BI790" s="15"/>
      <c r="BJ790" s="15"/>
      <c r="BK790" s="15"/>
      <c r="BL790" s="15"/>
      <c r="BM790" s="15"/>
      <c r="BN790" s="15"/>
      <c r="BO790" s="15"/>
      <c r="BP790" s="15"/>
      <c r="BQ790" s="15"/>
      <c r="BR790" s="15"/>
      <c r="BT790" s="15"/>
      <c r="BU790" s="15"/>
      <c r="BV790" s="15"/>
      <c r="BW790" s="15"/>
      <c r="BX790" s="15"/>
      <c r="BZ790" s="5"/>
      <c r="CA790" s="5"/>
      <c r="CB790" s="5"/>
      <c r="CC790" s="5"/>
      <c r="CD790" s="5"/>
      <c r="CF790" s="5"/>
      <c r="CG790" s="5"/>
      <c r="CH790" s="5"/>
      <c r="CI790" s="5"/>
      <c r="CJ790" s="5"/>
    </row>
    <row r="791" spans="1:88" x14ac:dyDescent="0.25">
      <c r="A791" s="174" t="str">
        <f t="shared" si="400"/>
        <v>NNNN</v>
      </c>
      <c r="B791" s="174" t="str">
        <f t="shared" si="401"/>
        <v>38MM</v>
      </c>
      <c r="C791" s="29" t="str">
        <f t="shared" si="402"/>
        <v>MM</v>
      </c>
      <c r="D791" s="29" t="str">
        <f t="shared" si="403"/>
        <v>N</v>
      </c>
      <c r="E791" s="29" t="str">
        <f t="shared" si="399"/>
        <v>N</v>
      </c>
      <c r="F791" s="175" t="s">
        <v>9</v>
      </c>
      <c r="G791" s="175" t="s">
        <v>7</v>
      </c>
      <c r="H791" s="175" t="s">
        <v>7</v>
      </c>
      <c r="I791" s="176">
        <v>38</v>
      </c>
      <c r="J791" s="175" t="s">
        <v>5</v>
      </c>
      <c r="K791" s="175" t="s">
        <v>9</v>
      </c>
      <c r="L791" s="176">
        <v>1</v>
      </c>
      <c r="M791" s="176">
        <v>1</v>
      </c>
      <c r="N791" s="176">
        <v>0</v>
      </c>
      <c r="O791" s="176">
        <v>0</v>
      </c>
      <c r="P791" s="176">
        <v>1</v>
      </c>
      <c r="Q791" s="1"/>
      <c r="R791"/>
      <c r="S791"/>
      <c r="T791"/>
      <c r="U791"/>
      <c r="V791"/>
      <c r="W791"/>
      <c r="X791" s="1"/>
      <c r="Y791" s="1"/>
      <c r="Z791" s="1"/>
      <c r="AA791" s="1"/>
      <c r="AB791" s="1"/>
      <c r="AC791" s="7"/>
      <c r="AD791" s="7"/>
      <c r="AE791" s="7"/>
      <c r="AF791" s="7"/>
      <c r="AG791" s="7"/>
      <c r="AI791" s="15"/>
      <c r="AJ791" s="15"/>
      <c r="AK791" s="15"/>
      <c r="AL791" s="15"/>
      <c r="AM791" s="15"/>
      <c r="AN791" s="15"/>
      <c r="AO791" s="15"/>
      <c r="AP791" s="15"/>
      <c r="AQ791" s="15"/>
      <c r="AR791" s="15"/>
      <c r="AS791" s="15"/>
      <c r="AT791" s="15"/>
      <c r="AU791" s="15"/>
      <c r="AV791" s="15"/>
      <c r="AW791" s="15"/>
      <c r="AX791" s="15"/>
      <c r="AY791" s="15"/>
      <c r="AZ791" s="15"/>
      <c r="BA791" s="15"/>
      <c r="BB791" s="15"/>
      <c r="BC791" s="15"/>
      <c r="BD791" s="15"/>
      <c r="BE791" s="15"/>
      <c r="BF791" s="15"/>
      <c r="BG791" s="15"/>
      <c r="BH791" s="15"/>
      <c r="BI791" s="15"/>
      <c r="BJ791" s="15"/>
      <c r="BK791" s="15"/>
      <c r="BL791" s="15"/>
      <c r="BM791" s="15"/>
      <c r="BN791" s="15"/>
      <c r="BO791" s="15"/>
      <c r="BP791" s="15"/>
      <c r="BQ791" s="15"/>
      <c r="BR791" s="15"/>
      <c r="BT791" s="15"/>
      <c r="BU791" s="15"/>
      <c r="BV791" s="15"/>
      <c r="BW791" s="15"/>
      <c r="BX791" s="15"/>
      <c r="BZ791" s="5"/>
      <c r="CA791" s="5"/>
      <c r="CB791" s="5"/>
      <c r="CC791" s="5"/>
      <c r="CD791" s="5"/>
      <c r="CF791" s="5"/>
      <c r="CG791" s="5"/>
      <c r="CH791" s="5"/>
      <c r="CI791" s="5"/>
      <c r="CJ791" s="5"/>
    </row>
    <row r="792" spans="1:88" x14ac:dyDescent="0.25">
      <c r="A792" s="174" t="str">
        <f t="shared" si="400"/>
        <v>NNNN</v>
      </c>
      <c r="B792" s="174" t="str">
        <f t="shared" si="401"/>
        <v>39MM</v>
      </c>
      <c r="C792" s="29" t="str">
        <f t="shared" si="402"/>
        <v>MM</v>
      </c>
      <c r="D792" s="29" t="str">
        <f t="shared" si="403"/>
        <v>N</v>
      </c>
      <c r="E792" s="29" t="str">
        <f t="shared" si="399"/>
        <v>N</v>
      </c>
      <c r="F792" s="175" t="s">
        <v>9</v>
      </c>
      <c r="G792" s="175" t="s">
        <v>7</v>
      </c>
      <c r="H792" s="175" t="s">
        <v>7</v>
      </c>
      <c r="I792" s="176">
        <v>39</v>
      </c>
      <c r="J792" s="175" t="s">
        <v>5</v>
      </c>
      <c r="K792" s="175" t="s">
        <v>5</v>
      </c>
      <c r="L792" s="176">
        <v>18099</v>
      </c>
      <c r="M792" s="176">
        <v>10986</v>
      </c>
      <c r="N792" s="176">
        <v>15999</v>
      </c>
      <c r="O792" s="176">
        <v>15592</v>
      </c>
      <c r="P792" s="176">
        <v>17810</v>
      </c>
      <c r="Q792" s="1"/>
      <c r="R792"/>
      <c r="S792"/>
      <c r="T792"/>
      <c r="U792"/>
      <c r="V792"/>
      <c r="W792"/>
      <c r="X792" s="1"/>
      <c r="Y792" s="1"/>
      <c r="Z792" s="1"/>
      <c r="AA792" s="1"/>
      <c r="AB792" s="1"/>
      <c r="AC792" s="7"/>
      <c r="AD792" s="7"/>
      <c r="AE792" s="7"/>
      <c r="AF792" s="7"/>
      <c r="AG792" s="7"/>
      <c r="AI792" s="15"/>
      <c r="AJ792" s="15"/>
      <c r="AK792" s="15"/>
      <c r="AL792" s="15"/>
      <c r="AM792" s="15"/>
      <c r="AN792" s="15"/>
      <c r="AO792" s="15"/>
      <c r="AP792" s="15"/>
      <c r="AQ792" s="15"/>
      <c r="AR792" s="15"/>
      <c r="AS792" s="15"/>
      <c r="AT792" s="15"/>
      <c r="AU792" s="15"/>
      <c r="AV792" s="15"/>
      <c r="AW792" s="15"/>
      <c r="AX792" s="15"/>
      <c r="AY792" s="15"/>
      <c r="AZ792" s="15"/>
      <c r="BA792" s="15"/>
      <c r="BB792" s="15"/>
      <c r="BC792" s="15"/>
      <c r="BD792" s="15"/>
      <c r="BE792" s="15"/>
      <c r="BF792" s="15"/>
      <c r="BG792" s="15"/>
      <c r="BH792" s="15"/>
      <c r="BI792" s="15"/>
      <c r="BJ792" s="15"/>
      <c r="BK792" s="15"/>
      <c r="BL792" s="15"/>
      <c r="BM792" s="15"/>
      <c r="BN792" s="15"/>
      <c r="BO792" s="15"/>
      <c r="BP792" s="15"/>
      <c r="BQ792" s="15"/>
      <c r="BR792" s="15"/>
      <c r="BT792" s="15"/>
      <c r="BU792" s="15"/>
      <c r="BV792" s="15"/>
      <c r="BW792" s="15"/>
      <c r="BX792" s="15"/>
      <c r="BZ792" s="5"/>
      <c r="CA792" s="5"/>
      <c r="CB792" s="5"/>
      <c r="CC792" s="5"/>
      <c r="CD792" s="5"/>
      <c r="CF792" s="5"/>
      <c r="CG792" s="5"/>
      <c r="CH792" s="5"/>
      <c r="CI792" s="5"/>
      <c r="CJ792" s="5"/>
    </row>
    <row r="793" spans="1:88" x14ac:dyDescent="0.25">
      <c r="A793" s="174" t="str">
        <f t="shared" si="400"/>
        <v>NNNN</v>
      </c>
      <c r="B793" s="174" t="str">
        <f t="shared" si="401"/>
        <v>39MM</v>
      </c>
      <c r="C793" s="29" t="str">
        <f t="shared" si="402"/>
        <v>MM</v>
      </c>
      <c r="D793" s="29" t="str">
        <f t="shared" si="403"/>
        <v>N</v>
      </c>
      <c r="E793" s="29" t="str">
        <f t="shared" si="399"/>
        <v>N</v>
      </c>
      <c r="F793" s="175" t="s">
        <v>9</v>
      </c>
      <c r="G793" s="175" t="s">
        <v>7</v>
      </c>
      <c r="H793" s="175" t="s">
        <v>7</v>
      </c>
      <c r="I793" s="176">
        <v>39</v>
      </c>
      <c r="J793" s="175" t="s">
        <v>5</v>
      </c>
      <c r="K793" s="175" t="s">
        <v>9</v>
      </c>
      <c r="L793" s="176">
        <v>1</v>
      </c>
      <c r="M793" s="176">
        <v>0</v>
      </c>
      <c r="N793" s="176">
        <v>1</v>
      </c>
      <c r="O793" s="176">
        <v>1</v>
      </c>
      <c r="P793" s="176">
        <v>1</v>
      </c>
      <c r="Q793" s="1"/>
      <c r="R793"/>
      <c r="S793"/>
      <c r="T793"/>
      <c r="U793"/>
      <c r="V793"/>
      <c r="W793"/>
      <c r="X793" s="1"/>
      <c r="Y793" s="1"/>
      <c r="Z793" s="1"/>
      <c r="AA793" s="1"/>
      <c r="AB793" s="1"/>
      <c r="AC793" s="7"/>
      <c r="AD793" s="7"/>
      <c r="AE793" s="7"/>
      <c r="AF793" s="7"/>
      <c r="AG793" s="7"/>
      <c r="AI793" s="15"/>
      <c r="AJ793" s="15"/>
      <c r="AK793" s="15"/>
      <c r="AL793" s="15"/>
      <c r="AM793" s="15"/>
      <c r="AN793" s="15"/>
      <c r="AO793" s="15"/>
      <c r="AP793" s="15"/>
      <c r="AQ793" s="15"/>
      <c r="AR793" s="15"/>
      <c r="AS793" s="15"/>
      <c r="AT793" s="15"/>
      <c r="AU793" s="15"/>
      <c r="AV793" s="15"/>
      <c r="AW793" s="15"/>
      <c r="AX793" s="15"/>
      <c r="AY793" s="15"/>
      <c r="AZ793" s="15"/>
      <c r="BA793" s="15"/>
      <c r="BB793" s="15"/>
      <c r="BC793" s="15"/>
      <c r="BD793" s="15"/>
      <c r="BE793" s="15"/>
      <c r="BF793" s="15"/>
      <c r="BG793" s="15"/>
      <c r="BH793" s="15"/>
      <c r="BI793" s="15"/>
      <c r="BJ793" s="15"/>
      <c r="BK793" s="15"/>
      <c r="BL793" s="15"/>
      <c r="BM793" s="15"/>
      <c r="BN793" s="15"/>
      <c r="BO793" s="15"/>
      <c r="BP793" s="15"/>
      <c r="BQ793" s="15"/>
      <c r="BR793" s="15"/>
      <c r="BT793" s="15"/>
      <c r="BU793" s="15"/>
      <c r="BV793" s="15"/>
      <c r="BW793" s="15"/>
      <c r="BX793" s="15"/>
      <c r="BZ793" s="5"/>
      <c r="CA793" s="5"/>
      <c r="CB793" s="5"/>
      <c r="CC793" s="5"/>
      <c r="CD793" s="5"/>
      <c r="CF793" s="5"/>
      <c r="CG793" s="5"/>
      <c r="CH793" s="5"/>
      <c r="CI793" s="5"/>
      <c r="CJ793" s="5"/>
    </row>
    <row r="794" spans="1:88" x14ac:dyDescent="0.25">
      <c r="A794" s="174" t="str">
        <f t="shared" si="400"/>
        <v>NNNN</v>
      </c>
      <c r="B794" s="174" t="str">
        <f t="shared" si="401"/>
        <v>39MM</v>
      </c>
      <c r="C794" s="29" t="str">
        <f t="shared" si="402"/>
        <v>MM</v>
      </c>
      <c r="D794" s="29" t="str">
        <f t="shared" si="403"/>
        <v>N</v>
      </c>
      <c r="E794" s="29" t="str">
        <f t="shared" si="399"/>
        <v>N</v>
      </c>
      <c r="F794" s="175" t="s">
        <v>9</v>
      </c>
      <c r="G794" s="175" t="s">
        <v>7</v>
      </c>
      <c r="H794" s="175" t="s">
        <v>7</v>
      </c>
      <c r="I794" s="176">
        <v>39</v>
      </c>
      <c r="J794" s="175" t="s">
        <v>9</v>
      </c>
      <c r="K794" s="175" t="s">
        <v>5</v>
      </c>
      <c r="L794" s="176">
        <v>1</v>
      </c>
      <c r="M794" s="176">
        <v>1</v>
      </c>
      <c r="N794" s="176">
        <v>1</v>
      </c>
      <c r="O794" s="176">
        <v>1</v>
      </c>
      <c r="P794" s="176">
        <v>1</v>
      </c>
      <c r="Q794" s="1"/>
      <c r="R794"/>
      <c r="S794"/>
      <c r="T794"/>
      <c r="U794"/>
      <c r="V794"/>
      <c r="W794"/>
      <c r="X794" s="1"/>
      <c r="Y794" s="1"/>
      <c r="Z794" s="1"/>
      <c r="AA794" s="1"/>
      <c r="AB794" s="1"/>
      <c r="AC794" s="7"/>
      <c r="AD794" s="7"/>
      <c r="AE794" s="7"/>
      <c r="AF794" s="7"/>
      <c r="AG794" s="7"/>
      <c r="AI794" s="15"/>
      <c r="AJ794" s="15"/>
      <c r="AK794" s="15"/>
      <c r="AL794" s="15"/>
      <c r="AM794" s="15"/>
      <c r="AN794" s="15"/>
      <c r="AO794" s="15"/>
      <c r="AP794" s="15"/>
      <c r="AQ794" s="15"/>
      <c r="AR794" s="15"/>
      <c r="AS794" s="15"/>
      <c r="AT794" s="15"/>
      <c r="AU794" s="15"/>
      <c r="AV794" s="15"/>
      <c r="AW794" s="15"/>
      <c r="AX794" s="15"/>
      <c r="AY794" s="15"/>
      <c r="AZ794" s="15"/>
      <c r="BA794" s="15"/>
      <c r="BB794" s="15"/>
      <c r="BC794" s="15"/>
      <c r="BD794" s="15"/>
      <c r="BE794" s="15"/>
      <c r="BF794" s="15"/>
      <c r="BG794" s="15"/>
      <c r="BH794" s="15"/>
      <c r="BI794" s="15"/>
      <c r="BJ794" s="15"/>
      <c r="BK794" s="15"/>
      <c r="BL794" s="15"/>
      <c r="BM794" s="15"/>
      <c r="BN794" s="15"/>
      <c r="BO794" s="15"/>
      <c r="BP794" s="15"/>
      <c r="BQ794" s="15"/>
      <c r="BR794" s="15"/>
      <c r="BT794" s="15"/>
      <c r="BU794" s="15"/>
      <c r="BV794" s="15"/>
      <c r="BW794" s="15"/>
      <c r="BX794" s="15"/>
      <c r="BZ794" s="5"/>
      <c r="CA794" s="5"/>
      <c r="CB794" s="5"/>
      <c r="CC794" s="5"/>
      <c r="CD794" s="5"/>
      <c r="CF794" s="5"/>
      <c r="CG794" s="5"/>
      <c r="CH794" s="5"/>
      <c r="CI794" s="5"/>
      <c r="CJ794" s="5"/>
    </row>
    <row r="795" spans="1:88" x14ac:dyDescent="0.25">
      <c r="A795" s="174" t="str">
        <f t="shared" si="400"/>
        <v>NNNN</v>
      </c>
      <c r="B795" s="174" t="str">
        <f t="shared" si="401"/>
        <v>39MM</v>
      </c>
      <c r="C795" s="29" t="str">
        <f t="shared" si="402"/>
        <v>MM</v>
      </c>
      <c r="D795" s="29" t="str">
        <f t="shared" si="403"/>
        <v>N</v>
      </c>
      <c r="E795" s="29" t="str">
        <f t="shared" si="399"/>
        <v>N</v>
      </c>
      <c r="F795" s="175" t="s">
        <v>9</v>
      </c>
      <c r="G795" s="175" t="s">
        <v>7</v>
      </c>
      <c r="H795" s="175" t="s">
        <v>7</v>
      </c>
      <c r="I795" s="176">
        <v>39</v>
      </c>
      <c r="J795" s="175" t="s">
        <v>9</v>
      </c>
      <c r="K795" s="175" t="s">
        <v>9</v>
      </c>
      <c r="L795" s="176">
        <v>1</v>
      </c>
      <c r="M795" s="176">
        <v>0</v>
      </c>
      <c r="N795" s="176">
        <v>1</v>
      </c>
      <c r="O795" s="176">
        <v>1</v>
      </c>
      <c r="P795" s="176">
        <v>1</v>
      </c>
      <c r="Q795" s="1"/>
      <c r="R795"/>
      <c r="S795"/>
      <c r="T795"/>
      <c r="U795"/>
      <c r="V795"/>
      <c r="W795"/>
      <c r="X795" s="1"/>
      <c r="Y795" s="1"/>
      <c r="Z795" s="1"/>
      <c r="AA795" s="1"/>
      <c r="AB795" s="1"/>
      <c r="AC795" s="7"/>
      <c r="AD795" s="7"/>
      <c r="AE795" s="7"/>
      <c r="AF795" s="7"/>
      <c r="AG795" s="7"/>
      <c r="AI795" s="15"/>
      <c r="AJ795" s="15"/>
      <c r="AK795" s="15"/>
      <c r="AL795" s="15"/>
      <c r="AM795" s="15"/>
      <c r="AN795" s="15"/>
      <c r="AO795" s="15"/>
      <c r="AP795" s="15"/>
      <c r="AQ795" s="15"/>
      <c r="AR795" s="15"/>
      <c r="AS795" s="15"/>
      <c r="AT795" s="15"/>
      <c r="AU795" s="15"/>
      <c r="AV795" s="15"/>
      <c r="AW795" s="15"/>
      <c r="AX795" s="15"/>
      <c r="AY795" s="15"/>
      <c r="AZ795" s="15"/>
      <c r="BA795" s="15"/>
      <c r="BB795" s="15"/>
      <c r="BC795" s="15"/>
      <c r="BD795" s="15"/>
      <c r="BE795" s="15"/>
      <c r="BF795" s="15"/>
      <c r="BG795" s="15"/>
      <c r="BH795" s="15"/>
      <c r="BI795" s="15"/>
      <c r="BJ795" s="15"/>
      <c r="BK795" s="15"/>
      <c r="BL795" s="15"/>
      <c r="BM795" s="15"/>
      <c r="BN795" s="15"/>
      <c r="BO795" s="15"/>
      <c r="BP795" s="15"/>
      <c r="BQ795" s="15"/>
      <c r="BR795" s="15"/>
      <c r="BT795" s="15"/>
      <c r="BU795" s="15"/>
      <c r="BV795" s="15"/>
      <c r="BW795" s="15"/>
      <c r="BX795" s="15"/>
      <c r="BZ795" s="5"/>
      <c r="CA795" s="5"/>
      <c r="CB795" s="5"/>
      <c r="CC795" s="5"/>
      <c r="CD795" s="5"/>
      <c r="CF795" s="5"/>
      <c r="CG795" s="5"/>
      <c r="CH795" s="5"/>
      <c r="CI795" s="5"/>
      <c r="CJ795" s="5"/>
    </row>
    <row r="796" spans="1:88" x14ac:dyDescent="0.25">
      <c r="A796" s="174" t="str">
        <f t="shared" si="400"/>
        <v>NNNN</v>
      </c>
      <c r="B796" s="174" t="str">
        <f t="shared" si="401"/>
        <v>40MM</v>
      </c>
      <c r="C796" s="29" t="str">
        <f t="shared" si="402"/>
        <v>MM</v>
      </c>
      <c r="D796" s="29" t="str">
        <f t="shared" si="403"/>
        <v>N</v>
      </c>
      <c r="E796" s="29" t="str">
        <f t="shared" si="399"/>
        <v>N</v>
      </c>
      <c r="F796" s="175" t="s">
        <v>9</v>
      </c>
      <c r="G796" s="175" t="s">
        <v>7</v>
      </c>
      <c r="H796" s="175" t="s">
        <v>7</v>
      </c>
      <c r="I796" s="176">
        <v>40</v>
      </c>
      <c r="J796" s="175" t="s">
        <v>5</v>
      </c>
      <c r="K796" s="175" t="s">
        <v>5</v>
      </c>
      <c r="L796" s="176">
        <v>18022</v>
      </c>
      <c r="M796" s="176">
        <v>11029</v>
      </c>
      <c r="N796" s="176">
        <v>16001</v>
      </c>
      <c r="O796" s="176">
        <v>15611</v>
      </c>
      <c r="P796" s="176">
        <v>17726</v>
      </c>
      <c r="Q796" s="1"/>
      <c r="R796"/>
      <c r="S796"/>
      <c r="T796"/>
      <c r="U796"/>
      <c r="V796"/>
      <c r="W796"/>
      <c r="X796" s="1"/>
      <c r="Y796" s="1"/>
      <c r="Z796" s="1"/>
      <c r="AA796" s="1"/>
      <c r="AB796" s="1"/>
      <c r="AC796" s="7"/>
      <c r="AD796" s="7"/>
      <c r="AE796" s="7"/>
      <c r="AF796" s="7"/>
      <c r="AG796" s="7"/>
      <c r="AI796" s="15"/>
      <c r="AJ796" s="15"/>
      <c r="AK796" s="15"/>
      <c r="AL796" s="15"/>
      <c r="AM796" s="15"/>
      <c r="AN796" s="15"/>
      <c r="AO796" s="15"/>
      <c r="AP796" s="15"/>
      <c r="AQ796" s="15"/>
      <c r="AR796" s="15"/>
      <c r="AS796" s="15"/>
      <c r="AT796" s="15"/>
      <c r="AU796" s="15"/>
      <c r="AV796" s="15"/>
      <c r="AW796" s="15"/>
      <c r="AX796" s="15"/>
      <c r="AY796" s="15"/>
      <c r="AZ796" s="15"/>
      <c r="BA796" s="15"/>
      <c r="BB796" s="15"/>
      <c r="BC796" s="15"/>
      <c r="BD796" s="15"/>
      <c r="BE796" s="15"/>
      <c r="BF796" s="15"/>
      <c r="BG796" s="15"/>
      <c r="BH796" s="15"/>
      <c r="BI796" s="15"/>
      <c r="BJ796" s="15"/>
      <c r="BK796" s="15"/>
      <c r="BL796" s="15"/>
      <c r="BM796" s="15"/>
      <c r="BN796" s="15"/>
      <c r="BO796" s="15"/>
      <c r="BP796" s="15"/>
      <c r="BQ796" s="15"/>
      <c r="BR796" s="15"/>
      <c r="BT796" s="15"/>
      <c r="BU796" s="15"/>
      <c r="BV796" s="15"/>
      <c r="BW796" s="15"/>
      <c r="BX796" s="15"/>
      <c r="BZ796" s="5"/>
      <c r="CA796" s="5"/>
      <c r="CB796" s="5"/>
      <c r="CC796" s="5"/>
      <c r="CD796" s="5"/>
      <c r="CF796" s="5"/>
      <c r="CG796" s="5"/>
      <c r="CH796" s="5"/>
      <c r="CI796" s="5"/>
      <c r="CJ796" s="5"/>
    </row>
    <row r="797" spans="1:88" x14ac:dyDescent="0.25">
      <c r="A797" s="174" t="str">
        <f t="shared" si="400"/>
        <v>NNNN</v>
      </c>
      <c r="B797" s="174" t="str">
        <f t="shared" si="401"/>
        <v>40MM</v>
      </c>
      <c r="C797" s="29" t="str">
        <f t="shared" si="402"/>
        <v>MM</v>
      </c>
      <c r="D797" s="29" t="str">
        <f t="shared" si="403"/>
        <v>N</v>
      </c>
      <c r="E797" s="29" t="str">
        <f t="shared" si="399"/>
        <v>N</v>
      </c>
      <c r="F797" s="175" t="s">
        <v>9</v>
      </c>
      <c r="G797" s="175" t="s">
        <v>7</v>
      </c>
      <c r="H797" s="175" t="s">
        <v>7</v>
      </c>
      <c r="I797" s="176">
        <v>40</v>
      </c>
      <c r="J797" s="175" t="s">
        <v>5</v>
      </c>
      <c r="K797" s="175" t="s">
        <v>9</v>
      </c>
      <c r="L797" s="176">
        <v>2</v>
      </c>
      <c r="M797" s="176">
        <v>1</v>
      </c>
      <c r="N797" s="176">
        <v>2</v>
      </c>
      <c r="O797" s="176">
        <v>2</v>
      </c>
      <c r="P797" s="176">
        <v>2</v>
      </c>
      <c r="Q797" s="1"/>
      <c r="R797"/>
      <c r="S797"/>
      <c r="T797"/>
      <c r="U797"/>
      <c r="V797"/>
      <c r="W797"/>
      <c r="X797" s="1"/>
      <c r="Y797" s="1"/>
      <c r="Z797" s="1"/>
      <c r="AA797" s="1"/>
      <c r="AB797" s="1"/>
      <c r="AC797" s="7"/>
      <c r="AD797" s="7"/>
      <c r="AE797" s="7"/>
      <c r="AF797" s="7"/>
      <c r="AG797" s="7"/>
      <c r="AI797" s="15"/>
      <c r="AJ797" s="15"/>
      <c r="AK797" s="15"/>
      <c r="AL797" s="15"/>
      <c r="AM797" s="15"/>
      <c r="AN797" s="15"/>
      <c r="AO797" s="15"/>
      <c r="AP797" s="15"/>
      <c r="AQ797" s="15"/>
      <c r="AR797" s="15"/>
      <c r="AS797" s="15"/>
      <c r="AT797" s="15"/>
      <c r="AU797" s="15"/>
      <c r="AV797" s="15"/>
      <c r="AW797" s="15"/>
      <c r="AX797" s="15"/>
      <c r="AY797" s="15"/>
      <c r="AZ797" s="15"/>
      <c r="BA797" s="15"/>
      <c r="BB797" s="15"/>
      <c r="BC797" s="15"/>
      <c r="BD797" s="15"/>
      <c r="BE797" s="15"/>
      <c r="BF797" s="15"/>
      <c r="BG797" s="15"/>
      <c r="BH797" s="15"/>
      <c r="BI797" s="15"/>
      <c r="BJ797" s="15"/>
      <c r="BK797" s="15"/>
      <c r="BL797" s="15"/>
      <c r="BM797" s="15"/>
      <c r="BN797" s="15"/>
      <c r="BO797" s="15"/>
      <c r="BP797" s="15"/>
      <c r="BQ797" s="15"/>
      <c r="BR797" s="15"/>
      <c r="BT797" s="15"/>
      <c r="BU797" s="15"/>
      <c r="BV797" s="15"/>
      <c r="BW797" s="15"/>
      <c r="BX797" s="15"/>
      <c r="BZ797" s="5"/>
      <c r="CA797" s="5"/>
      <c r="CB797" s="5"/>
      <c r="CC797" s="5"/>
      <c r="CD797" s="5"/>
      <c r="CF797" s="5"/>
      <c r="CG797" s="5"/>
      <c r="CH797" s="5"/>
      <c r="CI797" s="5"/>
      <c r="CJ797" s="5"/>
    </row>
    <row r="798" spans="1:88" x14ac:dyDescent="0.25">
      <c r="A798" s="174" t="str">
        <f t="shared" si="400"/>
        <v>NNNN</v>
      </c>
      <c r="B798" s="174" t="str">
        <f t="shared" si="401"/>
        <v>40MM</v>
      </c>
      <c r="C798" s="29" t="str">
        <f t="shared" si="402"/>
        <v>MM</v>
      </c>
      <c r="D798" s="29" t="str">
        <f t="shared" si="403"/>
        <v>N</v>
      </c>
      <c r="E798" s="29" t="str">
        <f t="shared" si="399"/>
        <v>N</v>
      </c>
      <c r="F798" s="175" t="s">
        <v>9</v>
      </c>
      <c r="G798" s="175" t="s">
        <v>7</v>
      </c>
      <c r="H798" s="175" t="s">
        <v>7</v>
      </c>
      <c r="I798" s="176">
        <v>40</v>
      </c>
      <c r="J798" s="175" t="s">
        <v>9</v>
      </c>
      <c r="K798" s="175" t="s">
        <v>5</v>
      </c>
      <c r="L798" s="176">
        <v>1</v>
      </c>
      <c r="M798" s="176">
        <v>1</v>
      </c>
      <c r="N798" s="176">
        <v>1</v>
      </c>
      <c r="O798" s="176">
        <v>1</v>
      </c>
      <c r="P798" s="176">
        <v>1</v>
      </c>
      <c r="Q798" s="1"/>
      <c r="R798"/>
      <c r="S798"/>
      <c r="T798"/>
      <c r="U798"/>
      <c r="V798"/>
      <c r="W798"/>
      <c r="X798" s="1"/>
      <c r="Y798" s="1"/>
      <c r="Z798" s="1"/>
      <c r="AA798" s="1"/>
      <c r="AB798" s="1"/>
      <c r="AC798" s="7"/>
      <c r="AD798" s="7"/>
      <c r="AE798" s="7"/>
      <c r="AF798" s="7"/>
      <c r="AG798" s="7"/>
      <c r="AI798" s="15"/>
      <c r="AJ798" s="15"/>
      <c r="AK798" s="15"/>
      <c r="AL798" s="15"/>
      <c r="AM798" s="15"/>
      <c r="AN798" s="15"/>
      <c r="AO798" s="15"/>
      <c r="AP798" s="15"/>
      <c r="AQ798" s="15"/>
      <c r="AR798" s="15"/>
      <c r="AS798" s="15"/>
      <c r="AT798" s="15"/>
      <c r="AU798" s="15"/>
      <c r="AV798" s="15"/>
      <c r="AW798" s="15"/>
      <c r="AX798" s="15"/>
      <c r="AY798" s="15"/>
      <c r="AZ798" s="15"/>
      <c r="BA798" s="15"/>
      <c r="BB798" s="15"/>
      <c r="BC798" s="15"/>
      <c r="BD798" s="15"/>
      <c r="BE798" s="15"/>
      <c r="BF798" s="15"/>
      <c r="BG798" s="15"/>
      <c r="BH798" s="15"/>
      <c r="BI798" s="15"/>
      <c r="BJ798" s="15"/>
      <c r="BK798" s="15"/>
      <c r="BL798" s="15"/>
      <c r="BM798" s="15"/>
      <c r="BN798" s="15"/>
      <c r="BO798" s="15"/>
      <c r="BP798" s="15"/>
      <c r="BQ798" s="15"/>
      <c r="BR798" s="15"/>
      <c r="BT798" s="15"/>
      <c r="BU798" s="15"/>
      <c r="BV798" s="15"/>
      <c r="BW798" s="15"/>
      <c r="BX798" s="15"/>
      <c r="BZ798" s="5"/>
      <c r="CA798" s="5"/>
      <c r="CB798" s="5"/>
      <c r="CC798" s="5"/>
      <c r="CD798" s="5"/>
      <c r="CF798" s="5"/>
      <c r="CG798" s="5"/>
      <c r="CH798" s="5"/>
      <c r="CI798" s="5"/>
      <c r="CJ798" s="5"/>
    </row>
    <row r="799" spans="1:88" x14ac:dyDescent="0.25">
      <c r="A799" s="174" t="str">
        <f t="shared" si="400"/>
        <v>NNNN</v>
      </c>
      <c r="B799" s="174" t="str">
        <f t="shared" si="401"/>
        <v>41MM</v>
      </c>
      <c r="C799" s="29" t="str">
        <f t="shared" si="402"/>
        <v>MM</v>
      </c>
      <c r="D799" s="29" t="str">
        <f t="shared" si="403"/>
        <v>N</v>
      </c>
      <c r="E799" s="29" t="str">
        <f t="shared" si="399"/>
        <v>N</v>
      </c>
      <c r="F799" s="175" t="s">
        <v>9</v>
      </c>
      <c r="G799" s="175" t="s">
        <v>7</v>
      </c>
      <c r="H799" s="175" t="s">
        <v>7</v>
      </c>
      <c r="I799" s="176">
        <v>41</v>
      </c>
      <c r="J799" s="175" t="s">
        <v>5</v>
      </c>
      <c r="K799" s="175" t="s">
        <v>5</v>
      </c>
      <c r="L799" s="176">
        <v>17676</v>
      </c>
      <c r="M799" s="176">
        <v>10961</v>
      </c>
      <c r="N799" s="176">
        <v>15650</v>
      </c>
      <c r="O799" s="176">
        <v>15251</v>
      </c>
      <c r="P799" s="176">
        <v>17379</v>
      </c>
      <c r="Q799" s="1"/>
      <c r="R799"/>
      <c r="S799"/>
      <c r="T799"/>
      <c r="U799"/>
      <c r="V799"/>
      <c r="W799"/>
      <c r="X799" s="1"/>
      <c r="Y799" s="1"/>
      <c r="Z799" s="1"/>
      <c r="AA799" s="1"/>
      <c r="AB799" s="1"/>
      <c r="AC799" s="7"/>
      <c r="AD799" s="7"/>
      <c r="AE799" s="7"/>
      <c r="AF799" s="7"/>
      <c r="AG799" s="7"/>
      <c r="AI799" s="15"/>
      <c r="AJ799" s="15"/>
      <c r="AK799" s="15"/>
      <c r="AL799" s="15"/>
      <c r="AM799" s="15"/>
      <c r="AN799" s="15"/>
      <c r="AO799" s="15"/>
      <c r="AP799" s="15"/>
      <c r="AQ799" s="15"/>
      <c r="AR799" s="15"/>
      <c r="AS799" s="15"/>
      <c r="AT799" s="15"/>
      <c r="AU799" s="15"/>
      <c r="AV799" s="15"/>
      <c r="AW799" s="15"/>
      <c r="AX799" s="15"/>
      <c r="AY799" s="15"/>
      <c r="AZ799" s="15"/>
      <c r="BA799" s="15"/>
      <c r="BB799" s="15"/>
      <c r="BC799" s="15"/>
      <c r="BD799" s="15"/>
      <c r="BE799" s="15"/>
      <c r="BF799" s="15"/>
      <c r="BG799" s="15"/>
      <c r="BH799" s="15"/>
      <c r="BI799" s="15"/>
      <c r="BJ799" s="15"/>
      <c r="BK799" s="15"/>
      <c r="BL799" s="15"/>
      <c r="BM799" s="15"/>
      <c r="BN799" s="15"/>
      <c r="BO799" s="15"/>
      <c r="BP799" s="15"/>
      <c r="BQ799" s="15"/>
      <c r="BR799" s="15"/>
      <c r="BT799" s="15"/>
      <c r="BU799" s="15"/>
      <c r="BV799" s="15"/>
      <c r="BW799" s="15"/>
      <c r="BX799" s="15"/>
      <c r="BZ799" s="5"/>
      <c r="CA799" s="5"/>
      <c r="CB799" s="5"/>
      <c r="CC799" s="5"/>
      <c r="CD799" s="5"/>
      <c r="CF799" s="5"/>
      <c r="CG799" s="5"/>
      <c r="CH799" s="5"/>
      <c r="CI799" s="5"/>
      <c r="CJ799" s="5"/>
    </row>
    <row r="800" spans="1:88" x14ac:dyDescent="0.25">
      <c r="A800" s="174" t="str">
        <f t="shared" si="400"/>
        <v>NNNN</v>
      </c>
      <c r="B800" s="174" t="str">
        <f t="shared" si="401"/>
        <v>41MM</v>
      </c>
      <c r="C800" s="29" t="str">
        <f t="shared" si="402"/>
        <v>MM</v>
      </c>
      <c r="D800" s="29" t="str">
        <f t="shared" si="403"/>
        <v>N</v>
      </c>
      <c r="E800" s="29" t="str">
        <f t="shared" si="399"/>
        <v>N</v>
      </c>
      <c r="F800" s="175" t="s">
        <v>9</v>
      </c>
      <c r="G800" s="175" t="s">
        <v>7</v>
      </c>
      <c r="H800" s="175" t="s">
        <v>7</v>
      </c>
      <c r="I800" s="176">
        <v>41</v>
      </c>
      <c r="J800" s="175" t="s">
        <v>9</v>
      </c>
      <c r="K800" s="175" t="s">
        <v>5</v>
      </c>
      <c r="L800" s="176">
        <v>2</v>
      </c>
      <c r="M800" s="176">
        <v>2</v>
      </c>
      <c r="N800" s="176">
        <v>2</v>
      </c>
      <c r="O800" s="176">
        <v>2</v>
      </c>
      <c r="P800" s="176">
        <v>2</v>
      </c>
      <c r="Q800" s="1"/>
      <c r="R800"/>
      <c r="S800"/>
      <c r="T800"/>
      <c r="U800"/>
      <c r="V800"/>
      <c r="W800"/>
      <c r="X800" s="1"/>
      <c r="Y800" s="1"/>
      <c r="Z800" s="1"/>
      <c r="AA800" s="1"/>
      <c r="AB800" s="1"/>
      <c r="AC800" s="7"/>
      <c r="AD800" s="7"/>
      <c r="AE800" s="7"/>
      <c r="AF800" s="7"/>
      <c r="AG800" s="7"/>
      <c r="AI800" s="15"/>
      <c r="AJ800" s="15"/>
      <c r="AK800" s="15"/>
      <c r="AL800" s="15"/>
      <c r="AM800" s="15"/>
      <c r="AN800" s="15"/>
      <c r="AO800" s="15"/>
      <c r="AP800" s="15"/>
      <c r="AQ800" s="15"/>
      <c r="AR800" s="15"/>
      <c r="AS800" s="15"/>
      <c r="AT800" s="15"/>
      <c r="AU800" s="15"/>
      <c r="AV800" s="15"/>
      <c r="AW800" s="15"/>
      <c r="AX800" s="15"/>
      <c r="AY800" s="15"/>
      <c r="AZ800" s="15"/>
      <c r="BA800" s="15"/>
      <c r="BB800" s="15"/>
      <c r="BC800" s="15"/>
      <c r="BD800" s="15"/>
      <c r="BE800" s="15"/>
      <c r="BF800" s="15"/>
      <c r="BG800" s="15"/>
      <c r="BH800" s="15"/>
      <c r="BI800" s="15"/>
      <c r="BJ800" s="15"/>
      <c r="BK800" s="15"/>
      <c r="BL800" s="15"/>
      <c r="BM800" s="15"/>
      <c r="BN800" s="15"/>
      <c r="BO800" s="15"/>
      <c r="BP800" s="15"/>
      <c r="BQ800" s="15"/>
      <c r="BR800" s="15"/>
      <c r="BT800" s="15"/>
      <c r="BU800" s="15"/>
      <c r="BV800" s="15"/>
      <c r="BW800" s="15"/>
      <c r="BX800" s="15"/>
      <c r="BZ800" s="5"/>
      <c r="CA800" s="5"/>
      <c r="CB800" s="5"/>
      <c r="CC800" s="5"/>
      <c r="CD800" s="5"/>
      <c r="CF800" s="5"/>
      <c r="CG800" s="5"/>
      <c r="CH800" s="5"/>
      <c r="CI800" s="5"/>
      <c r="CJ800" s="5"/>
    </row>
    <row r="801" spans="1:88" x14ac:dyDescent="0.25">
      <c r="A801" s="174" t="str">
        <f t="shared" si="400"/>
        <v>NNNN</v>
      </c>
      <c r="B801" s="174" t="str">
        <f t="shared" si="401"/>
        <v>42MM</v>
      </c>
      <c r="C801" s="29" t="str">
        <f t="shared" si="402"/>
        <v>MM</v>
      </c>
      <c r="D801" s="29" t="str">
        <f t="shared" si="403"/>
        <v>N</v>
      </c>
      <c r="E801" s="29" t="str">
        <f t="shared" si="399"/>
        <v>N</v>
      </c>
      <c r="F801" s="175" t="s">
        <v>9</v>
      </c>
      <c r="G801" s="175" t="s">
        <v>7</v>
      </c>
      <c r="H801" s="175" t="s">
        <v>7</v>
      </c>
      <c r="I801" s="176">
        <v>42</v>
      </c>
      <c r="J801" s="175" t="s">
        <v>5</v>
      </c>
      <c r="K801" s="175" t="s">
        <v>5</v>
      </c>
      <c r="L801" s="176">
        <v>17418</v>
      </c>
      <c r="M801" s="176">
        <v>11094</v>
      </c>
      <c r="N801" s="176">
        <v>15415</v>
      </c>
      <c r="O801" s="176">
        <v>15048</v>
      </c>
      <c r="P801" s="176">
        <v>17134</v>
      </c>
      <c r="Q801" s="1"/>
      <c r="R801"/>
      <c r="S801"/>
      <c r="T801"/>
      <c r="U801"/>
      <c r="V801"/>
      <c r="W801"/>
      <c r="X801" s="1"/>
      <c r="Y801" s="1"/>
      <c r="Z801" s="1"/>
      <c r="AA801" s="1"/>
      <c r="AB801" s="1"/>
      <c r="AC801" s="7"/>
      <c r="AD801" s="7"/>
      <c r="AE801" s="7"/>
      <c r="AF801" s="7"/>
      <c r="AG801" s="7"/>
      <c r="AI801" s="15"/>
      <c r="AJ801" s="15"/>
      <c r="AK801" s="15"/>
      <c r="AL801" s="15"/>
      <c r="AM801" s="15"/>
      <c r="AN801" s="15"/>
      <c r="AO801" s="15"/>
      <c r="AP801" s="15"/>
      <c r="AQ801" s="15"/>
      <c r="AR801" s="15"/>
      <c r="AS801" s="15"/>
      <c r="AT801" s="15"/>
      <c r="AU801" s="15"/>
      <c r="AV801" s="15"/>
      <c r="AW801" s="15"/>
      <c r="AX801" s="15"/>
      <c r="AY801" s="15"/>
      <c r="AZ801" s="15"/>
      <c r="BA801" s="15"/>
      <c r="BB801" s="15"/>
      <c r="BC801" s="15"/>
      <c r="BD801" s="15"/>
      <c r="BE801" s="15"/>
      <c r="BF801" s="15"/>
      <c r="BG801" s="15"/>
      <c r="BH801" s="15"/>
      <c r="BI801" s="15"/>
      <c r="BJ801" s="15"/>
      <c r="BK801" s="15"/>
      <c r="BL801" s="15"/>
      <c r="BM801" s="15"/>
      <c r="BN801" s="15"/>
      <c r="BO801" s="15"/>
      <c r="BP801" s="15"/>
      <c r="BQ801" s="15"/>
      <c r="BR801" s="15"/>
      <c r="BT801" s="15"/>
      <c r="BU801" s="15"/>
      <c r="BV801" s="15"/>
      <c r="BW801" s="15"/>
      <c r="BX801" s="15"/>
      <c r="BZ801" s="5"/>
      <c r="CA801" s="5"/>
      <c r="CB801" s="5"/>
      <c r="CC801" s="5"/>
      <c r="CD801" s="5"/>
      <c r="CF801" s="5"/>
      <c r="CG801" s="5"/>
      <c r="CH801" s="5"/>
      <c r="CI801" s="5"/>
      <c r="CJ801" s="5"/>
    </row>
    <row r="802" spans="1:88" x14ac:dyDescent="0.25">
      <c r="A802" s="174" t="str">
        <f t="shared" si="400"/>
        <v>NNNN</v>
      </c>
      <c r="B802" s="174" t="str">
        <f t="shared" si="401"/>
        <v>43MM</v>
      </c>
      <c r="C802" s="29" t="str">
        <f t="shared" si="402"/>
        <v>MM</v>
      </c>
      <c r="D802" s="29" t="str">
        <f t="shared" si="403"/>
        <v>N</v>
      </c>
      <c r="E802" s="29" t="str">
        <f t="shared" si="399"/>
        <v>N</v>
      </c>
      <c r="F802" s="175" t="s">
        <v>9</v>
      </c>
      <c r="G802" s="175" t="s">
        <v>7</v>
      </c>
      <c r="H802" s="175" t="s">
        <v>7</v>
      </c>
      <c r="I802" s="176">
        <v>43</v>
      </c>
      <c r="J802" s="175" t="s">
        <v>5</v>
      </c>
      <c r="K802" s="175" t="s">
        <v>5</v>
      </c>
      <c r="L802" s="176">
        <v>17037</v>
      </c>
      <c r="M802" s="176">
        <v>11017</v>
      </c>
      <c r="N802" s="176">
        <v>15156</v>
      </c>
      <c r="O802" s="176">
        <v>14765</v>
      </c>
      <c r="P802" s="176">
        <v>16736</v>
      </c>
      <c r="Q802" s="1"/>
      <c r="R802"/>
      <c r="S802"/>
      <c r="T802"/>
      <c r="U802"/>
      <c r="V802"/>
      <c r="W802"/>
      <c r="X802" s="1"/>
      <c r="Y802" s="1"/>
      <c r="Z802" s="1"/>
      <c r="AA802" s="1"/>
      <c r="AB802" s="1"/>
      <c r="AC802" s="7"/>
      <c r="AD802" s="7"/>
      <c r="AE802" s="7"/>
      <c r="AF802" s="7"/>
      <c r="AG802" s="7"/>
      <c r="AI802" s="15"/>
      <c r="AJ802" s="15"/>
      <c r="AK802" s="15"/>
      <c r="AL802" s="15"/>
      <c r="AM802" s="15"/>
      <c r="AN802" s="15"/>
      <c r="AO802" s="15"/>
      <c r="AP802" s="15"/>
      <c r="AQ802" s="15"/>
      <c r="AR802" s="15"/>
      <c r="AS802" s="15"/>
      <c r="AT802" s="15"/>
      <c r="AU802" s="15"/>
      <c r="AV802" s="15"/>
      <c r="AW802" s="15"/>
      <c r="AX802" s="15"/>
      <c r="AY802" s="15"/>
      <c r="AZ802" s="15"/>
      <c r="BA802" s="15"/>
      <c r="BB802" s="15"/>
      <c r="BC802" s="15"/>
      <c r="BD802" s="15"/>
      <c r="BE802" s="15"/>
      <c r="BF802" s="15"/>
      <c r="BG802" s="15"/>
      <c r="BH802" s="15"/>
      <c r="BI802" s="15"/>
      <c r="BJ802" s="15"/>
      <c r="BK802" s="15"/>
      <c r="BL802" s="15"/>
      <c r="BM802" s="15"/>
      <c r="BN802" s="15"/>
      <c r="BO802" s="15"/>
      <c r="BP802" s="15"/>
      <c r="BQ802" s="15"/>
      <c r="BR802" s="15"/>
      <c r="BT802" s="15"/>
      <c r="BU802" s="15"/>
      <c r="BV802" s="15"/>
      <c r="BW802" s="15"/>
      <c r="BX802" s="15"/>
      <c r="BZ802" s="5"/>
      <c r="CA802" s="5"/>
      <c r="CB802" s="5"/>
      <c r="CC802" s="5"/>
      <c r="CD802" s="5"/>
      <c r="CF802" s="5"/>
      <c r="CG802" s="5"/>
      <c r="CH802" s="5"/>
      <c r="CI802" s="5"/>
      <c r="CJ802" s="5"/>
    </row>
    <row r="803" spans="1:88" x14ac:dyDescent="0.25">
      <c r="A803" s="174" t="str">
        <f t="shared" si="400"/>
        <v>NNNN</v>
      </c>
      <c r="B803" s="174" t="str">
        <f t="shared" si="401"/>
        <v>43MM</v>
      </c>
      <c r="C803" s="29" t="str">
        <f t="shared" si="402"/>
        <v>MM</v>
      </c>
      <c r="D803" s="29" t="str">
        <f t="shared" si="403"/>
        <v>N</v>
      </c>
      <c r="E803" s="29" t="str">
        <f t="shared" si="399"/>
        <v>N</v>
      </c>
      <c r="F803" s="175" t="s">
        <v>9</v>
      </c>
      <c r="G803" s="175" t="s">
        <v>7</v>
      </c>
      <c r="H803" s="175" t="s">
        <v>7</v>
      </c>
      <c r="I803" s="176">
        <v>43</v>
      </c>
      <c r="J803" s="175" t="s">
        <v>5</v>
      </c>
      <c r="K803" s="175" t="s">
        <v>9</v>
      </c>
      <c r="L803" s="176">
        <v>2</v>
      </c>
      <c r="M803" s="176">
        <v>1</v>
      </c>
      <c r="N803" s="176">
        <v>2</v>
      </c>
      <c r="O803" s="176">
        <v>2</v>
      </c>
      <c r="P803" s="176">
        <v>2</v>
      </c>
      <c r="Q803" s="1"/>
      <c r="R803"/>
      <c r="S803"/>
      <c r="T803"/>
      <c r="U803"/>
      <c r="V803"/>
      <c r="W803"/>
      <c r="X803" s="1"/>
      <c r="Y803" s="1"/>
      <c r="Z803" s="1"/>
      <c r="AA803" s="1"/>
      <c r="AB803" s="1"/>
      <c r="AC803" s="7"/>
      <c r="AD803" s="7"/>
      <c r="AE803" s="7"/>
      <c r="AF803" s="7"/>
      <c r="AG803" s="7"/>
      <c r="AI803" s="15"/>
      <c r="AJ803" s="15"/>
      <c r="AK803" s="15"/>
      <c r="AL803" s="15"/>
      <c r="AM803" s="15"/>
      <c r="AN803" s="15"/>
      <c r="AO803" s="15"/>
      <c r="AP803" s="15"/>
      <c r="AQ803" s="15"/>
      <c r="AR803" s="15"/>
      <c r="AS803" s="15"/>
      <c r="AT803" s="15"/>
      <c r="AU803" s="15"/>
      <c r="AV803" s="15"/>
      <c r="AW803" s="15"/>
      <c r="AX803" s="15"/>
      <c r="AY803" s="15"/>
      <c r="AZ803" s="15"/>
      <c r="BA803" s="15"/>
      <c r="BB803" s="15"/>
      <c r="BC803" s="15"/>
      <c r="BD803" s="15"/>
      <c r="BE803" s="15"/>
      <c r="BF803" s="15"/>
      <c r="BG803" s="15"/>
      <c r="BH803" s="15"/>
      <c r="BI803" s="15"/>
      <c r="BJ803" s="15"/>
      <c r="BK803" s="15"/>
      <c r="BL803" s="15"/>
      <c r="BM803" s="15"/>
      <c r="BN803" s="15"/>
      <c r="BO803" s="15"/>
      <c r="BP803" s="15"/>
      <c r="BQ803" s="15"/>
      <c r="BR803" s="15"/>
      <c r="BT803" s="15"/>
      <c r="BU803" s="15"/>
      <c r="BV803" s="15"/>
      <c r="BW803" s="15"/>
      <c r="BX803" s="15"/>
      <c r="BZ803" s="5"/>
      <c r="CA803" s="5"/>
      <c r="CB803" s="5"/>
      <c r="CC803" s="5"/>
      <c r="CD803" s="5"/>
      <c r="CF803" s="5"/>
      <c r="CG803" s="5"/>
      <c r="CH803" s="5"/>
      <c r="CI803" s="5"/>
      <c r="CJ803" s="5"/>
    </row>
    <row r="804" spans="1:88" x14ac:dyDescent="0.25">
      <c r="A804" s="174" t="str">
        <f t="shared" si="400"/>
        <v>NNNN</v>
      </c>
      <c r="B804" s="174" t="str">
        <f t="shared" si="401"/>
        <v>43MM</v>
      </c>
      <c r="C804" s="29" t="str">
        <f t="shared" si="402"/>
        <v>MM</v>
      </c>
      <c r="D804" s="29" t="str">
        <f t="shared" si="403"/>
        <v>N</v>
      </c>
      <c r="E804" s="29" t="str">
        <f t="shared" si="399"/>
        <v>N</v>
      </c>
      <c r="F804" s="175" t="s">
        <v>9</v>
      </c>
      <c r="G804" s="175" t="s">
        <v>7</v>
      </c>
      <c r="H804" s="175" t="s">
        <v>7</v>
      </c>
      <c r="I804" s="176">
        <v>43</v>
      </c>
      <c r="J804" s="175" t="s">
        <v>9</v>
      </c>
      <c r="K804" s="175" t="s">
        <v>5</v>
      </c>
      <c r="L804" s="176">
        <v>1</v>
      </c>
      <c r="M804" s="176">
        <v>1</v>
      </c>
      <c r="N804" s="176">
        <v>1</v>
      </c>
      <c r="O804" s="176">
        <v>1</v>
      </c>
      <c r="P804" s="176">
        <v>1</v>
      </c>
      <c r="Q804" s="1"/>
      <c r="R804"/>
      <c r="S804"/>
      <c r="T804"/>
      <c r="U804"/>
      <c r="V804"/>
      <c r="W804"/>
      <c r="X804" s="1"/>
      <c r="Y804" s="1"/>
      <c r="Z804" s="1"/>
      <c r="AA804" s="1"/>
      <c r="AB804" s="1"/>
      <c r="AC804" s="7"/>
      <c r="AD804" s="7"/>
      <c r="AE804" s="7"/>
      <c r="AF804" s="7"/>
      <c r="AG804" s="7"/>
      <c r="AI804" s="15"/>
      <c r="AJ804" s="15"/>
      <c r="AK804" s="15"/>
      <c r="AL804" s="15"/>
      <c r="AM804" s="15"/>
      <c r="AN804" s="15"/>
      <c r="AO804" s="15"/>
      <c r="AP804" s="15"/>
      <c r="AQ804" s="15"/>
      <c r="AR804" s="15"/>
      <c r="AS804" s="15"/>
      <c r="AT804" s="15"/>
      <c r="AU804" s="15"/>
      <c r="AV804" s="15"/>
      <c r="AW804" s="15"/>
      <c r="AX804" s="15"/>
      <c r="AY804" s="15"/>
      <c r="AZ804" s="15"/>
      <c r="BA804" s="15"/>
      <c r="BB804" s="15"/>
      <c r="BC804" s="15"/>
      <c r="BD804" s="15"/>
      <c r="BE804" s="15"/>
      <c r="BF804" s="15"/>
      <c r="BG804" s="15"/>
      <c r="BH804" s="15"/>
      <c r="BI804" s="15"/>
      <c r="BJ804" s="15"/>
      <c r="BK804" s="15"/>
      <c r="BL804" s="15"/>
      <c r="BM804" s="15"/>
      <c r="BN804" s="15"/>
      <c r="BO804" s="15"/>
      <c r="BP804" s="15"/>
      <c r="BQ804" s="15"/>
      <c r="BR804" s="15"/>
      <c r="BT804" s="15"/>
      <c r="BU804" s="15"/>
      <c r="BV804" s="15"/>
      <c r="BW804" s="15"/>
      <c r="BX804" s="15"/>
      <c r="BZ804" s="5"/>
      <c r="CA804" s="5"/>
      <c r="CB804" s="5"/>
      <c r="CC804" s="5"/>
      <c r="CD804" s="5"/>
      <c r="CF804" s="5"/>
      <c r="CG804" s="5"/>
      <c r="CH804" s="5"/>
      <c r="CI804" s="5"/>
      <c r="CJ804" s="5"/>
    </row>
    <row r="805" spans="1:88" x14ac:dyDescent="0.25">
      <c r="A805" s="174" t="str">
        <f t="shared" si="400"/>
        <v>NNNN</v>
      </c>
      <c r="B805" s="174" t="str">
        <f t="shared" si="401"/>
        <v>44MM</v>
      </c>
      <c r="C805" s="29" t="str">
        <f t="shared" si="402"/>
        <v>MM</v>
      </c>
      <c r="D805" s="29" t="str">
        <f t="shared" si="403"/>
        <v>N</v>
      </c>
      <c r="E805" s="29" t="str">
        <f t="shared" si="399"/>
        <v>N</v>
      </c>
      <c r="F805" s="175" t="s">
        <v>9</v>
      </c>
      <c r="G805" s="175" t="s">
        <v>7</v>
      </c>
      <c r="H805" s="175" t="s">
        <v>7</v>
      </c>
      <c r="I805" s="176">
        <v>44</v>
      </c>
      <c r="J805" s="175" t="s">
        <v>5</v>
      </c>
      <c r="K805" s="175" t="s">
        <v>5</v>
      </c>
      <c r="L805" s="176">
        <v>16858</v>
      </c>
      <c r="M805" s="176">
        <v>11096</v>
      </c>
      <c r="N805" s="176">
        <v>15020</v>
      </c>
      <c r="O805" s="176">
        <v>14626</v>
      </c>
      <c r="P805" s="176">
        <v>16622</v>
      </c>
      <c r="Q805" s="1"/>
      <c r="R805"/>
      <c r="S805"/>
      <c r="T805"/>
      <c r="U805"/>
      <c r="V805"/>
      <c r="W805"/>
      <c r="X805" s="1"/>
      <c r="Y805" s="1"/>
      <c r="Z805" s="1"/>
      <c r="AA805" s="1"/>
      <c r="AB805" s="1"/>
      <c r="AC805" s="7"/>
      <c r="AD805" s="7"/>
      <c r="AE805" s="7"/>
      <c r="AF805" s="7"/>
      <c r="AG805" s="7"/>
      <c r="AI805" s="15"/>
      <c r="AJ805" s="15"/>
      <c r="AK805" s="15"/>
      <c r="AL805" s="15"/>
      <c r="AM805" s="15"/>
      <c r="AN805" s="15"/>
      <c r="AO805" s="15"/>
      <c r="AP805" s="15"/>
      <c r="AQ805" s="15"/>
      <c r="AR805" s="15"/>
      <c r="AS805" s="15"/>
      <c r="AT805" s="15"/>
      <c r="AU805" s="15"/>
      <c r="AV805" s="15"/>
      <c r="AW805" s="15"/>
      <c r="AX805" s="15"/>
      <c r="AY805" s="15"/>
      <c r="AZ805" s="15"/>
      <c r="BA805" s="15"/>
      <c r="BB805" s="15"/>
      <c r="BC805" s="15"/>
      <c r="BD805" s="15"/>
      <c r="BE805" s="15"/>
      <c r="BF805" s="15"/>
      <c r="BG805" s="15"/>
      <c r="BH805" s="15"/>
      <c r="BI805" s="15"/>
      <c r="BJ805" s="15"/>
      <c r="BK805" s="15"/>
      <c r="BL805" s="15"/>
      <c r="BM805" s="15"/>
      <c r="BN805" s="15"/>
      <c r="BO805" s="15"/>
      <c r="BP805" s="15"/>
      <c r="BQ805" s="15"/>
      <c r="BR805" s="15"/>
      <c r="BT805" s="15"/>
      <c r="BU805" s="15"/>
      <c r="BV805" s="15"/>
      <c r="BW805" s="15"/>
      <c r="BX805" s="15"/>
      <c r="BZ805" s="5"/>
      <c r="CA805" s="5"/>
      <c r="CB805" s="5"/>
      <c r="CC805" s="5"/>
      <c r="CD805" s="5"/>
      <c r="CF805" s="5"/>
      <c r="CG805" s="5"/>
      <c r="CH805" s="5"/>
      <c r="CI805" s="5"/>
      <c r="CJ805" s="5"/>
    </row>
    <row r="806" spans="1:88" x14ac:dyDescent="0.25">
      <c r="A806" s="174" t="str">
        <f t="shared" si="400"/>
        <v>NNNN</v>
      </c>
      <c r="B806" s="174" t="str">
        <f t="shared" si="401"/>
        <v>44MM</v>
      </c>
      <c r="C806" s="29" t="str">
        <f t="shared" si="402"/>
        <v>MM</v>
      </c>
      <c r="D806" s="29" t="str">
        <f t="shared" si="403"/>
        <v>N</v>
      </c>
      <c r="E806" s="29" t="str">
        <f t="shared" si="399"/>
        <v>N</v>
      </c>
      <c r="F806" s="175" t="s">
        <v>9</v>
      </c>
      <c r="G806" s="175" t="s">
        <v>7</v>
      </c>
      <c r="H806" s="175" t="s">
        <v>7</v>
      </c>
      <c r="I806" s="176">
        <v>44</v>
      </c>
      <c r="J806" s="175" t="s">
        <v>5</v>
      </c>
      <c r="K806" s="175" t="s">
        <v>9</v>
      </c>
      <c r="L806" s="176">
        <v>2</v>
      </c>
      <c r="M806" s="176">
        <v>2</v>
      </c>
      <c r="N806" s="176">
        <v>2</v>
      </c>
      <c r="O806" s="176">
        <v>2</v>
      </c>
      <c r="P806" s="176">
        <v>2</v>
      </c>
      <c r="Q806" s="1"/>
      <c r="R806"/>
      <c r="S806"/>
      <c r="T806"/>
      <c r="U806"/>
      <c r="V806"/>
      <c r="W806"/>
      <c r="X806" s="1"/>
      <c r="Y806" s="1"/>
      <c r="Z806" s="1"/>
      <c r="AA806" s="1"/>
      <c r="AB806" s="1"/>
      <c r="AC806" s="7"/>
      <c r="AD806" s="7"/>
      <c r="AE806" s="7"/>
      <c r="AF806" s="7"/>
      <c r="AG806" s="7"/>
      <c r="AI806" s="15"/>
      <c r="AJ806" s="15"/>
      <c r="AK806" s="15"/>
      <c r="AL806" s="15"/>
      <c r="AM806" s="15"/>
      <c r="AN806" s="15"/>
      <c r="AO806" s="15"/>
      <c r="AP806" s="15"/>
      <c r="AQ806" s="15"/>
      <c r="AR806" s="15"/>
      <c r="AS806" s="15"/>
      <c r="AT806" s="15"/>
      <c r="AU806" s="15"/>
      <c r="AV806" s="15"/>
      <c r="AW806" s="15"/>
      <c r="AX806" s="15"/>
      <c r="AY806" s="15"/>
      <c r="AZ806" s="15"/>
      <c r="BA806" s="15"/>
      <c r="BB806" s="15"/>
      <c r="BC806" s="15"/>
      <c r="BD806" s="15"/>
      <c r="BE806" s="15"/>
      <c r="BF806" s="15"/>
      <c r="BG806" s="15"/>
      <c r="BH806" s="15"/>
      <c r="BI806" s="15"/>
      <c r="BJ806" s="15"/>
      <c r="BK806" s="15"/>
      <c r="BL806" s="15"/>
      <c r="BM806" s="15"/>
      <c r="BN806" s="15"/>
      <c r="BO806" s="15"/>
      <c r="BP806" s="15"/>
      <c r="BQ806" s="15"/>
      <c r="BR806" s="15"/>
      <c r="BT806" s="15"/>
      <c r="BU806" s="15"/>
      <c r="BV806" s="15"/>
      <c r="BW806" s="15"/>
      <c r="BX806" s="15"/>
      <c r="BZ806" s="5"/>
      <c r="CA806" s="5"/>
      <c r="CB806" s="5"/>
      <c r="CC806" s="5"/>
      <c r="CD806" s="5"/>
      <c r="CF806" s="5"/>
      <c r="CG806" s="5"/>
      <c r="CH806" s="5"/>
      <c r="CI806" s="5"/>
      <c r="CJ806" s="5"/>
    </row>
    <row r="807" spans="1:88" x14ac:dyDescent="0.25">
      <c r="A807" s="174" t="str">
        <f t="shared" si="400"/>
        <v>NNNN</v>
      </c>
      <c r="B807" s="174" t="str">
        <f t="shared" si="401"/>
        <v>45MM</v>
      </c>
      <c r="C807" s="29" t="str">
        <f t="shared" si="402"/>
        <v>MM</v>
      </c>
      <c r="D807" s="29" t="str">
        <f t="shared" si="403"/>
        <v>N</v>
      </c>
      <c r="E807" s="29" t="str">
        <f t="shared" si="399"/>
        <v>N</v>
      </c>
      <c r="F807" s="175" t="s">
        <v>9</v>
      </c>
      <c r="G807" s="175" t="s">
        <v>7</v>
      </c>
      <c r="H807" s="175" t="s">
        <v>7</v>
      </c>
      <c r="I807" s="176">
        <v>45</v>
      </c>
      <c r="J807" s="175" t="s">
        <v>5</v>
      </c>
      <c r="K807" s="175" t="s">
        <v>5</v>
      </c>
      <c r="L807" s="176">
        <v>16334</v>
      </c>
      <c r="M807" s="176">
        <v>10951</v>
      </c>
      <c r="N807" s="176">
        <v>14577</v>
      </c>
      <c r="O807" s="176">
        <v>14151</v>
      </c>
      <c r="P807" s="176">
        <v>16100</v>
      </c>
      <c r="Q807" s="1"/>
      <c r="R807"/>
      <c r="S807"/>
      <c r="T807"/>
      <c r="U807"/>
      <c r="V807"/>
      <c r="W807"/>
      <c r="X807" s="1"/>
      <c r="Y807" s="1"/>
      <c r="Z807" s="1"/>
      <c r="AA807" s="1"/>
      <c r="AB807" s="1"/>
      <c r="AC807" s="7"/>
      <c r="AD807" s="7"/>
      <c r="AE807" s="7"/>
      <c r="AF807" s="7"/>
      <c r="AG807" s="7"/>
      <c r="AI807" s="15"/>
      <c r="AJ807" s="15"/>
      <c r="AK807" s="15"/>
      <c r="AL807" s="15"/>
      <c r="AM807" s="15"/>
      <c r="AN807" s="15"/>
      <c r="AO807" s="15"/>
      <c r="AP807" s="15"/>
      <c r="AQ807" s="15"/>
      <c r="AR807" s="15"/>
      <c r="AS807" s="15"/>
      <c r="AT807" s="15"/>
      <c r="AU807" s="15"/>
      <c r="AV807" s="15"/>
      <c r="AW807" s="15"/>
      <c r="AX807" s="15"/>
      <c r="AY807" s="15"/>
      <c r="AZ807" s="15"/>
      <c r="BA807" s="15"/>
      <c r="BB807" s="15"/>
      <c r="BC807" s="15"/>
      <c r="BD807" s="15"/>
      <c r="BE807" s="15"/>
      <c r="BF807" s="15"/>
      <c r="BG807" s="15"/>
      <c r="BH807" s="15"/>
      <c r="BI807" s="15"/>
      <c r="BJ807" s="15"/>
      <c r="BK807" s="15"/>
      <c r="BL807" s="15"/>
      <c r="BM807" s="15"/>
      <c r="BN807" s="15"/>
      <c r="BO807" s="15"/>
      <c r="BP807" s="15"/>
      <c r="BQ807" s="15"/>
      <c r="BR807" s="15"/>
      <c r="BT807" s="15"/>
      <c r="BU807" s="15"/>
      <c r="BV807" s="15"/>
      <c r="BW807" s="15"/>
      <c r="BX807" s="15"/>
      <c r="BZ807" s="5"/>
      <c r="CA807" s="5"/>
      <c r="CB807" s="5"/>
      <c r="CC807" s="5"/>
      <c r="CD807" s="5"/>
      <c r="CF807" s="5"/>
      <c r="CG807" s="5"/>
      <c r="CH807" s="5"/>
      <c r="CI807" s="5"/>
      <c r="CJ807" s="5"/>
    </row>
    <row r="808" spans="1:88" x14ac:dyDescent="0.25">
      <c r="A808" s="174" t="str">
        <f t="shared" si="400"/>
        <v>NNNN</v>
      </c>
      <c r="B808" s="174" t="str">
        <f t="shared" si="401"/>
        <v>45MM</v>
      </c>
      <c r="C808" s="29" t="str">
        <f t="shared" si="402"/>
        <v>MM</v>
      </c>
      <c r="D808" s="29" t="str">
        <f t="shared" si="403"/>
        <v>N</v>
      </c>
      <c r="E808" s="29" t="str">
        <f t="shared" si="399"/>
        <v>N</v>
      </c>
      <c r="F808" s="175" t="s">
        <v>9</v>
      </c>
      <c r="G808" s="175" t="s">
        <v>7</v>
      </c>
      <c r="H808" s="175" t="s">
        <v>7</v>
      </c>
      <c r="I808" s="176">
        <v>45</v>
      </c>
      <c r="J808" s="175" t="s">
        <v>9</v>
      </c>
      <c r="K808" s="175" t="s">
        <v>5</v>
      </c>
      <c r="L808" s="176">
        <v>1</v>
      </c>
      <c r="M808" s="176">
        <v>1</v>
      </c>
      <c r="N808" s="176">
        <v>1</v>
      </c>
      <c r="O808" s="176">
        <v>1</v>
      </c>
      <c r="P808" s="176">
        <v>1</v>
      </c>
      <c r="Q808" s="1"/>
      <c r="R808"/>
      <c r="S808"/>
      <c r="T808"/>
      <c r="U808"/>
      <c r="V808"/>
      <c r="W808"/>
      <c r="X808" s="1"/>
      <c r="Y808" s="1"/>
      <c r="Z808" s="1"/>
      <c r="AA808" s="1"/>
      <c r="AB808" s="1"/>
      <c r="AC808" s="7"/>
      <c r="AD808" s="7"/>
      <c r="AE808" s="7"/>
      <c r="AF808" s="7"/>
      <c r="AG808" s="7"/>
      <c r="AI808" s="15"/>
      <c r="AJ808" s="15"/>
      <c r="AK808" s="15"/>
      <c r="AL808" s="15"/>
      <c r="AM808" s="15"/>
      <c r="AN808" s="15"/>
      <c r="AO808" s="15"/>
      <c r="AP808" s="15"/>
      <c r="AQ808" s="15"/>
      <c r="AR808" s="15"/>
      <c r="AS808" s="15"/>
      <c r="AT808" s="15"/>
      <c r="AU808" s="15"/>
      <c r="AV808" s="15"/>
      <c r="AW808" s="15"/>
      <c r="AX808" s="15"/>
      <c r="AY808" s="15"/>
      <c r="AZ808" s="15"/>
      <c r="BA808" s="15"/>
      <c r="BB808" s="15"/>
      <c r="BC808" s="15"/>
      <c r="BD808" s="15"/>
      <c r="BE808" s="15"/>
      <c r="BF808" s="15"/>
      <c r="BG808" s="15"/>
      <c r="BH808" s="15"/>
      <c r="BI808" s="15"/>
      <c r="BJ808" s="15"/>
      <c r="BK808" s="15"/>
      <c r="BL808" s="15"/>
      <c r="BM808" s="15"/>
      <c r="BN808" s="15"/>
      <c r="BO808" s="15"/>
      <c r="BP808" s="15"/>
      <c r="BQ808" s="15"/>
      <c r="BR808" s="15"/>
      <c r="BT808" s="15"/>
      <c r="BU808" s="15"/>
      <c r="BV808" s="15"/>
      <c r="BW808" s="15"/>
      <c r="BX808" s="15"/>
      <c r="BZ808" s="5"/>
      <c r="CA808" s="5"/>
      <c r="CB808" s="5"/>
      <c r="CC808" s="5"/>
      <c r="CD808" s="5"/>
      <c r="CF808" s="5"/>
      <c r="CG808" s="5"/>
      <c r="CH808" s="5"/>
      <c r="CI808" s="5"/>
      <c r="CJ808" s="5"/>
    </row>
    <row r="809" spans="1:88" x14ac:dyDescent="0.25">
      <c r="A809" s="174" t="str">
        <f t="shared" si="400"/>
        <v>NNNN</v>
      </c>
      <c r="B809" s="174" t="str">
        <f t="shared" si="401"/>
        <v>46MM</v>
      </c>
      <c r="C809" s="29" t="str">
        <f t="shared" si="402"/>
        <v>MM</v>
      </c>
      <c r="D809" s="29" t="str">
        <f t="shared" si="403"/>
        <v>N</v>
      </c>
      <c r="E809" s="29" t="str">
        <f t="shared" si="399"/>
        <v>N</v>
      </c>
      <c r="F809" s="175" t="s">
        <v>9</v>
      </c>
      <c r="G809" s="175" t="s">
        <v>7</v>
      </c>
      <c r="H809" s="175" t="s">
        <v>7</v>
      </c>
      <c r="I809" s="176">
        <v>46</v>
      </c>
      <c r="J809" s="175" t="s">
        <v>5</v>
      </c>
      <c r="K809" s="175" t="s">
        <v>5</v>
      </c>
      <c r="L809" s="176">
        <v>16254</v>
      </c>
      <c r="M809" s="176">
        <v>11157</v>
      </c>
      <c r="N809" s="176">
        <v>14578</v>
      </c>
      <c r="O809" s="176">
        <v>14161</v>
      </c>
      <c r="P809" s="176">
        <v>16045</v>
      </c>
      <c r="Q809" s="1"/>
      <c r="R809"/>
      <c r="S809"/>
      <c r="T809"/>
      <c r="U809"/>
      <c r="V809"/>
      <c r="W809"/>
      <c r="X809" s="1"/>
      <c r="Y809" s="1"/>
      <c r="Z809" s="1"/>
      <c r="AA809" s="1"/>
      <c r="AB809" s="1"/>
      <c r="AC809" s="7"/>
      <c r="AD809" s="7"/>
      <c r="AE809" s="7"/>
      <c r="AF809" s="7"/>
      <c r="AG809" s="7"/>
      <c r="AI809" s="15"/>
      <c r="AJ809" s="15"/>
      <c r="AK809" s="15"/>
      <c r="AL809" s="15"/>
      <c r="AM809" s="15"/>
      <c r="AN809" s="15"/>
      <c r="AO809" s="15"/>
      <c r="AP809" s="15"/>
      <c r="AQ809" s="15"/>
      <c r="AR809" s="15"/>
      <c r="AS809" s="15"/>
      <c r="AT809" s="15"/>
      <c r="AU809" s="15"/>
      <c r="AV809" s="15"/>
      <c r="AW809" s="15"/>
      <c r="AX809" s="15"/>
      <c r="AY809" s="15"/>
      <c r="AZ809" s="15"/>
      <c r="BA809" s="15"/>
      <c r="BB809" s="15"/>
      <c r="BC809" s="15"/>
      <c r="BD809" s="15"/>
      <c r="BE809" s="15"/>
      <c r="BF809" s="15"/>
      <c r="BG809" s="15"/>
      <c r="BH809" s="15"/>
      <c r="BI809" s="15"/>
      <c r="BJ809" s="15"/>
      <c r="BK809" s="15"/>
      <c r="BL809" s="15"/>
      <c r="BM809" s="15"/>
      <c r="BN809" s="15"/>
      <c r="BO809" s="15"/>
      <c r="BP809" s="15"/>
      <c r="BQ809" s="15"/>
      <c r="BR809" s="15"/>
      <c r="BT809" s="15"/>
      <c r="BU809" s="15"/>
      <c r="BV809" s="15"/>
      <c r="BW809" s="15"/>
      <c r="BX809" s="15"/>
      <c r="BZ809" s="5"/>
      <c r="CA809" s="5"/>
      <c r="CB809" s="5"/>
      <c r="CC809" s="5"/>
      <c r="CD809" s="5"/>
      <c r="CF809" s="5"/>
      <c r="CG809" s="5"/>
      <c r="CH809" s="5"/>
      <c r="CI809" s="5"/>
      <c r="CJ809" s="5"/>
    </row>
    <row r="810" spans="1:88" x14ac:dyDescent="0.25">
      <c r="A810" s="174" t="str">
        <f t="shared" si="400"/>
        <v>NNNN</v>
      </c>
      <c r="B810" s="174" t="str">
        <f t="shared" si="401"/>
        <v>46MM</v>
      </c>
      <c r="C810" s="29" t="str">
        <f t="shared" si="402"/>
        <v>MM</v>
      </c>
      <c r="D810" s="29" t="str">
        <f t="shared" si="403"/>
        <v>N</v>
      </c>
      <c r="E810" s="29" t="str">
        <f t="shared" si="399"/>
        <v>N</v>
      </c>
      <c r="F810" s="175" t="s">
        <v>9</v>
      </c>
      <c r="G810" s="175" t="s">
        <v>7</v>
      </c>
      <c r="H810" s="175" t="s">
        <v>7</v>
      </c>
      <c r="I810" s="176">
        <v>46</v>
      </c>
      <c r="J810" s="175" t="s">
        <v>5</v>
      </c>
      <c r="K810" s="175" t="s">
        <v>9</v>
      </c>
      <c r="L810" s="176">
        <v>1</v>
      </c>
      <c r="M810" s="176">
        <v>1</v>
      </c>
      <c r="N810" s="176">
        <v>0</v>
      </c>
      <c r="O810" s="176">
        <v>0</v>
      </c>
      <c r="P810" s="176">
        <v>1</v>
      </c>
      <c r="Q810" s="1"/>
      <c r="R810"/>
      <c r="S810"/>
      <c r="T810"/>
      <c r="U810"/>
      <c r="V810"/>
      <c r="W810"/>
      <c r="X810" s="1"/>
      <c r="Y810" s="1"/>
      <c r="Z810" s="1"/>
      <c r="AA810" s="1"/>
      <c r="AB810" s="1"/>
      <c r="AC810" s="7"/>
      <c r="AD810" s="7"/>
      <c r="AE810" s="7"/>
      <c r="AF810" s="7"/>
      <c r="AG810" s="7"/>
      <c r="AI810" s="15"/>
      <c r="AJ810" s="15"/>
      <c r="AK810" s="15"/>
      <c r="AL810" s="15"/>
      <c r="AM810" s="15"/>
      <c r="AN810" s="15"/>
      <c r="AO810" s="15"/>
      <c r="AP810" s="15"/>
      <c r="AQ810" s="15"/>
      <c r="AR810" s="15"/>
      <c r="AS810" s="15"/>
      <c r="AT810" s="15"/>
      <c r="AU810" s="15"/>
      <c r="AV810" s="15"/>
      <c r="AW810" s="15"/>
      <c r="AX810" s="15"/>
      <c r="AY810" s="15"/>
      <c r="AZ810" s="15"/>
      <c r="BA810" s="15"/>
      <c r="BB810" s="15"/>
      <c r="BC810" s="15"/>
      <c r="BD810" s="15"/>
      <c r="BE810" s="15"/>
      <c r="BF810" s="15"/>
      <c r="BG810" s="15"/>
      <c r="BH810" s="15"/>
      <c r="BI810" s="15"/>
      <c r="BJ810" s="15"/>
      <c r="BK810" s="15"/>
      <c r="BL810" s="15"/>
      <c r="BM810" s="15"/>
      <c r="BN810" s="15"/>
      <c r="BO810" s="15"/>
      <c r="BP810" s="15"/>
      <c r="BQ810" s="15"/>
      <c r="BR810" s="15"/>
      <c r="BT810" s="15"/>
      <c r="BU810" s="15"/>
      <c r="BV810" s="15"/>
      <c r="BW810" s="15"/>
      <c r="BX810" s="15"/>
      <c r="BZ810" s="5"/>
      <c r="CA810" s="5"/>
      <c r="CB810" s="5"/>
      <c r="CC810" s="5"/>
      <c r="CD810" s="5"/>
      <c r="CF810" s="5"/>
      <c r="CG810" s="5"/>
      <c r="CH810" s="5"/>
      <c r="CI810" s="5"/>
      <c r="CJ810" s="5"/>
    </row>
    <row r="811" spans="1:88" x14ac:dyDescent="0.25">
      <c r="A811" s="174" t="str">
        <f t="shared" si="400"/>
        <v>NNNN</v>
      </c>
      <c r="B811" s="174" t="str">
        <f t="shared" si="401"/>
        <v>47MM</v>
      </c>
      <c r="C811" s="29" t="str">
        <f t="shared" si="402"/>
        <v>MM</v>
      </c>
      <c r="D811" s="29" t="str">
        <f t="shared" si="403"/>
        <v>N</v>
      </c>
      <c r="E811" s="29" t="str">
        <f t="shared" si="399"/>
        <v>N</v>
      </c>
      <c r="F811" s="175" t="s">
        <v>9</v>
      </c>
      <c r="G811" s="175" t="s">
        <v>7</v>
      </c>
      <c r="H811" s="175" t="s">
        <v>7</v>
      </c>
      <c r="I811" s="176">
        <v>47</v>
      </c>
      <c r="J811" s="175" t="s">
        <v>5</v>
      </c>
      <c r="K811" s="175" t="s">
        <v>5</v>
      </c>
      <c r="L811" s="176">
        <v>16479</v>
      </c>
      <c r="M811" s="176">
        <v>11460</v>
      </c>
      <c r="N811" s="176">
        <v>14868</v>
      </c>
      <c r="O811" s="176">
        <v>14470</v>
      </c>
      <c r="P811" s="176">
        <v>16250</v>
      </c>
      <c r="Q811" s="1"/>
      <c r="R811"/>
      <c r="S811"/>
      <c r="T811"/>
      <c r="U811"/>
      <c r="V811"/>
      <c r="W811"/>
      <c r="X811" s="1"/>
      <c r="Y811" s="1"/>
      <c r="Z811" s="1"/>
      <c r="AA811" s="1"/>
      <c r="AB811" s="1"/>
      <c r="AC811" s="7"/>
      <c r="AD811" s="7"/>
      <c r="AE811" s="7"/>
      <c r="AF811" s="7"/>
      <c r="AG811" s="7"/>
      <c r="AI811" s="15"/>
      <c r="AJ811" s="15"/>
      <c r="AK811" s="15"/>
      <c r="AL811" s="15"/>
      <c r="AM811" s="15"/>
      <c r="AN811" s="15"/>
      <c r="AO811" s="15"/>
      <c r="AP811" s="15"/>
      <c r="AQ811" s="15"/>
      <c r="AR811" s="15"/>
      <c r="AS811" s="15"/>
      <c r="AT811" s="15"/>
      <c r="AU811" s="15"/>
      <c r="AV811" s="15"/>
      <c r="AW811" s="15"/>
      <c r="AX811" s="15"/>
      <c r="AY811" s="15"/>
      <c r="AZ811" s="15"/>
      <c r="BA811" s="15"/>
      <c r="BB811" s="15"/>
      <c r="BC811" s="15"/>
      <c r="BD811" s="15"/>
      <c r="BE811" s="15"/>
      <c r="BF811" s="15"/>
      <c r="BG811" s="15"/>
      <c r="BH811" s="15"/>
      <c r="BI811" s="15"/>
      <c r="BJ811" s="15"/>
      <c r="BK811" s="15"/>
      <c r="BL811" s="15"/>
      <c r="BM811" s="15"/>
      <c r="BN811" s="15"/>
      <c r="BO811" s="15"/>
      <c r="BP811" s="15"/>
      <c r="BQ811" s="15"/>
      <c r="BR811" s="15"/>
      <c r="BT811" s="15"/>
      <c r="BU811" s="15"/>
      <c r="BV811" s="15"/>
      <c r="BW811" s="15"/>
      <c r="BX811" s="15"/>
      <c r="BZ811" s="5"/>
      <c r="CA811" s="5"/>
      <c r="CB811" s="5"/>
      <c r="CC811" s="5"/>
      <c r="CD811" s="5"/>
      <c r="CF811" s="5"/>
      <c r="CG811" s="5"/>
      <c r="CH811" s="5"/>
      <c r="CI811" s="5"/>
      <c r="CJ811" s="5"/>
    </row>
    <row r="812" spans="1:88" x14ac:dyDescent="0.25">
      <c r="A812" s="174" t="str">
        <f t="shared" si="400"/>
        <v>NNNN</v>
      </c>
      <c r="B812" s="174" t="str">
        <f t="shared" si="401"/>
        <v>47MM</v>
      </c>
      <c r="C812" s="29" t="str">
        <f t="shared" si="402"/>
        <v>MM</v>
      </c>
      <c r="D812" s="29" t="str">
        <f t="shared" si="403"/>
        <v>N</v>
      </c>
      <c r="E812" s="29" t="str">
        <f t="shared" si="399"/>
        <v>N</v>
      </c>
      <c r="F812" s="175" t="s">
        <v>9</v>
      </c>
      <c r="G812" s="175" t="s">
        <v>7</v>
      </c>
      <c r="H812" s="175" t="s">
        <v>7</v>
      </c>
      <c r="I812" s="176">
        <v>47</v>
      </c>
      <c r="J812" s="175" t="s">
        <v>5</v>
      </c>
      <c r="K812" s="175" t="s">
        <v>9</v>
      </c>
      <c r="L812" s="176">
        <v>1</v>
      </c>
      <c r="M812" s="176">
        <v>1</v>
      </c>
      <c r="N812" s="176">
        <v>1</v>
      </c>
      <c r="O812" s="176">
        <v>1</v>
      </c>
      <c r="P812" s="176">
        <v>1</v>
      </c>
      <c r="Q812" s="1"/>
      <c r="R812"/>
      <c r="S812"/>
      <c r="T812"/>
      <c r="U812"/>
      <c r="V812"/>
      <c r="W812"/>
      <c r="X812" s="1"/>
      <c r="Y812" s="1"/>
      <c r="Z812" s="1"/>
      <c r="AA812" s="1"/>
      <c r="AB812" s="1"/>
      <c r="AC812" s="7"/>
      <c r="AD812" s="7"/>
      <c r="AE812" s="7"/>
      <c r="AF812" s="7"/>
      <c r="AG812" s="7"/>
      <c r="AI812" s="15"/>
      <c r="AJ812" s="15"/>
      <c r="AK812" s="15"/>
      <c r="AL812" s="15"/>
      <c r="AM812" s="15"/>
      <c r="AN812" s="15"/>
      <c r="AO812" s="15"/>
      <c r="AP812" s="15"/>
      <c r="AQ812" s="15"/>
      <c r="AR812" s="15"/>
      <c r="AS812" s="15"/>
      <c r="AT812" s="15"/>
      <c r="AU812" s="15"/>
      <c r="AV812" s="15"/>
      <c r="AW812" s="15"/>
      <c r="AX812" s="15"/>
      <c r="AY812" s="15"/>
      <c r="AZ812" s="15"/>
      <c r="BA812" s="15"/>
      <c r="BB812" s="15"/>
      <c r="BC812" s="15"/>
      <c r="BD812" s="15"/>
      <c r="BE812" s="15"/>
      <c r="BF812" s="15"/>
      <c r="BG812" s="15"/>
      <c r="BH812" s="15"/>
      <c r="BI812" s="15"/>
      <c r="BJ812" s="15"/>
      <c r="BK812" s="15"/>
      <c r="BL812" s="15"/>
      <c r="BM812" s="15"/>
      <c r="BN812" s="15"/>
      <c r="BO812" s="15"/>
      <c r="BP812" s="15"/>
      <c r="BQ812" s="15"/>
      <c r="BR812" s="15"/>
      <c r="BT812" s="15"/>
      <c r="BU812" s="15"/>
      <c r="BV812" s="15"/>
      <c r="BW812" s="15"/>
      <c r="BX812" s="15"/>
      <c r="BZ812" s="5"/>
      <c r="CA812" s="5"/>
      <c r="CB812" s="5"/>
      <c r="CC812" s="5"/>
      <c r="CD812" s="5"/>
      <c r="CF812" s="5"/>
      <c r="CG812" s="5"/>
      <c r="CH812" s="5"/>
      <c r="CI812" s="5"/>
      <c r="CJ812" s="5"/>
    </row>
    <row r="813" spans="1:88" x14ac:dyDescent="0.25">
      <c r="A813" s="174" t="str">
        <f t="shared" si="400"/>
        <v>NNNN</v>
      </c>
      <c r="B813" s="174" t="str">
        <f t="shared" si="401"/>
        <v>48MM</v>
      </c>
      <c r="C813" s="29" t="str">
        <f t="shared" si="402"/>
        <v>MM</v>
      </c>
      <c r="D813" s="29" t="str">
        <f t="shared" si="403"/>
        <v>N</v>
      </c>
      <c r="E813" s="29" t="str">
        <f t="shared" si="399"/>
        <v>N</v>
      </c>
      <c r="F813" s="175" t="s">
        <v>9</v>
      </c>
      <c r="G813" s="175" t="s">
        <v>7</v>
      </c>
      <c r="H813" s="175" t="s">
        <v>7</v>
      </c>
      <c r="I813" s="176">
        <v>48</v>
      </c>
      <c r="J813" s="175" t="s">
        <v>5</v>
      </c>
      <c r="K813" s="175" t="s">
        <v>5</v>
      </c>
      <c r="L813" s="176">
        <v>16004</v>
      </c>
      <c r="M813" s="176">
        <v>11267</v>
      </c>
      <c r="N813" s="176">
        <v>14380</v>
      </c>
      <c r="O813" s="176">
        <v>13974</v>
      </c>
      <c r="P813" s="176">
        <v>15818</v>
      </c>
      <c r="Q813" s="1"/>
      <c r="R813"/>
      <c r="S813"/>
      <c r="T813"/>
      <c r="U813"/>
      <c r="V813"/>
      <c r="W813"/>
      <c r="X813" s="1"/>
      <c r="Y813" s="1"/>
      <c r="Z813" s="1"/>
      <c r="AA813" s="1"/>
      <c r="AB813" s="1"/>
      <c r="AC813" s="7"/>
      <c r="AD813" s="7"/>
      <c r="AE813" s="7"/>
      <c r="AF813" s="7"/>
      <c r="AG813" s="7"/>
      <c r="AI813" s="15"/>
      <c r="AJ813" s="15"/>
      <c r="AK813" s="15"/>
      <c r="AL813" s="15"/>
      <c r="AM813" s="15"/>
      <c r="AN813" s="15"/>
      <c r="AO813" s="15"/>
      <c r="AP813" s="15"/>
      <c r="AQ813" s="15"/>
      <c r="AR813" s="15"/>
      <c r="AS813" s="15"/>
      <c r="AT813" s="15"/>
      <c r="AU813" s="15"/>
      <c r="AV813" s="15"/>
      <c r="AW813" s="15"/>
      <c r="AX813" s="15"/>
      <c r="AY813" s="15"/>
      <c r="AZ813" s="15"/>
      <c r="BA813" s="15"/>
      <c r="BB813" s="15"/>
      <c r="BC813" s="15"/>
      <c r="BD813" s="15"/>
      <c r="BE813" s="15"/>
      <c r="BF813" s="15"/>
      <c r="BG813" s="15"/>
      <c r="BH813" s="15"/>
      <c r="BI813" s="15"/>
      <c r="BJ813" s="15"/>
      <c r="BK813" s="15"/>
      <c r="BL813" s="15"/>
      <c r="BM813" s="15"/>
      <c r="BN813" s="15"/>
      <c r="BO813" s="15"/>
      <c r="BP813" s="15"/>
      <c r="BQ813" s="15"/>
      <c r="BR813" s="15"/>
      <c r="BT813" s="15"/>
      <c r="BU813" s="15"/>
      <c r="BV813" s="15"/>
      <c r="BW813" s="15"/>
      <c r="BX813" s="15"/>
      <c r="BZ813" s="5"/>
      <c r="CA813" s="5"/>
      <c r="CB813" s="5"/>
      <c r="CC813" s="5"/>
      <c r="CD813" s="5"/>
      <c r="CF813" s="5"/>
      <c r="CG813" s="5"/>
      <c r="CH813" s="5"/>
      <c r="CI813" s="5"/>
      <c r="CJ813" s="5"/>
    </row>
    <row r="814" spans="1:88" x14ac:dyDescent="0.25">
      <c r="A814" s="174" t="str">
        <f t="shared" si="400"/>
        <v>NNNN</v>
      </c>
      <c r="B814" s="174" t="str">
        <f t="shared" si="401"/>
        <v>48MM</v>
      </c>
      <c r="C814" s="29" t="str">
        <f t="shared" si="402"/>
        <v>MM</v>
      </c>
      <c r="D814" s="29" t="str">
        <f t="shared" si="403"/>
        <v>N</v>
      </c>
      <c r="E814" s="29" t="str">
        <f t="shared" si="399"/>
        <v>N</v>
      </c>
      <c r="F814" s="175" t="s">
        <v>9</v>
      </c>
      <c r="G814" s="175" t="s">
        <v>7</v>
      </c>
      <c r="H814" s="175" t="s">
        <v>7</v>
      </c>
      <c r="I814" s="176">
        <v>48</v>
      </c>
      <c r="J814" s="175" t="s">
        <v>5</v>
      </c>
      <c r="K814" s="175" t="s">
        <v>9</v>
      </c>
      <c r="L814" s="176">
        <v>1</v>
      </c>
      <c r="M814" s="176">
        <v>1</v>
      </c>
      <c r="N814" s="176">
        <v>1</v>
      </c>
      <c r="O814" s="176">
        <v>0</v>
      </c>
      <c r="P814" s="176">
        <v>1</v>
      </c>
      <c r="Q814" s="1"/>
      <c r="R814"/>
      <c r="S814"/>
      <c r="T814"/>
      <c r="U814"/>
      <c r="V814"/>
      <c r="W814"/>
      <c r="X814" s="1"/>
      <c r="Y814" s="1"/>
      <c r="Z814" s="1"/>
      <c r="AA814" s="1"/>
      <c r="AB814" s="1"/>
      <c r="AC814" s="7"/>
      <c r="AD814" s="7"/>
      <c r="AE814" s="7"/>
      <c r="AF814" s="7"/>
      <c r="AG814" s="7"/>
      <c r="AI814" s="15"/>
      <c r="AJ814" s="15"/>
      <c r="AK814" s="15"/>
      <c r="AL814" s="15"/>
      <c r="AM814" s="15"/>
      <c r="AN814" s="15"/>
      <c r="AO814" s="15"/>
      <c r="AP814" s="15"/>
      <c r="AQ814" s="15"/>
      <c r="AR814" s="15"/>
      <c r="AS814" s="15"/>
      <c r="AT814" s="15"/>
      <c r="AU814" s="15"/>
      <c r="AV814" s="15"/>
      <c r="AW814" s="15"/>
      <c r="AX814" s="15"/>
      <c r="AY814" s="15"/>
      <c r="AZ814" s="15"/>
      <c r="BA814" s="15"/>
      <c r="BB814" s="15"/>
      <c r="BC814" s="15"/>
      <c r="BD814" s="15"/>
      <c r="BE814" s="15"/>
      <c r="BF814" s="15"/>
      <c r="BG814" s="15"/>
      <c r="BH814" s="15"/>
      <c r="BI814" s="15"/>
      <c r="BJ814" s="15"/>
      <c r="BK814" s="15"/>
      <c r="BL814" s="15"/>
      <c r="BM814" s="15"/>
      <c r="BN814" s="15"/>
      <c r="BO814" s="15"/>
      <c r="BP814" s="15"/>
      <c r="BQ814" s="15"/>
      <c r="BR814" s="15"/>
      <c r="BT814" s="15"/>
      <c r="BU814" s="15"/>
      <c r="BV814" s="15"/>
      <c r="BW814" s="15"/>
      <c r="BX814" s="15"/>
      <c r="BZ814" s="5"/>
      <c r="CA814" s="5"/>
      <c r="CB814" s="5"/>
      <c r="CC814" s="5"/>
      <c r="CD814" s="5"/>
      <c r="CF814" s="5"/>
      <c r="CG814" s="5"/>
      <c r="CH814" s="5"/>
      <c r="CI814" s="5"/>
      <c r="CJ814" s="5"/>
    </row>
    <row r="815" spans="1:88" x14ac:dyDescent="0.25">
      <c r="A815" s="174" t="str">
        <f t="shared" si="400"/>
        <v>NNNN</v>
      </c>
      <c r="B815" s="174" t="str">
        <f t="shared" si="401"/>
        <v>48MM</v>
      </c>
      <c r="C815" s="29" t="str">
        <f t="shared" si="402"/>
        <v>MM</v>
      </c>
      <c r="D815" s="29" t="str">
        <f t="shared" si="403"/>
        <v>N</v>
      </c>
      <c r="E815" s="29" t="str">
        <f t="shared" si="399"/>
        <v>N</v>
      </c>
      <c r="F815" s="175" t="s">
        <v>9</v>
      </c>
      <c r="G815" s="175" t="s">
        <v>7</v>
      </c>
      <c r="H815" s="175" t="s">
        <v>7</v>
      </c>
      <c r="I815" s="176">
        <v>48</v>
      </c>
      <c r="J815" s="175" t="s">
        <v>9</v>
      </c>
      <c r="K815" s="175" t="s">
        <v>9</v>
      </c>
      <c r="L815" s="176">
        <v>1</v>
      </c>
      <c r="M815" s="176">
        <v>1</v>
      </c>
      <c r="N815" s="176">
        <v>1</v>
      </c>
      <c r="O815" s="176">
        <v>1</v>
      </c>
      <c r="P815" s="176">
        <v>1</v>
      </c>
      <c r="Q815" s="1"/>
      <c r="R815"/>
      <c r="S815"/>
      <c r="T815"/>
      <c r="U815"/>
      <c r="V815"/>
      <c r="W815"/>
      <c r="X815" s="1"/>
      <c r="Y815" s="1"/>
      <c r="Z815" s="1"/>
      <c r="AA815" s="1"/>
      <c r="AB815" s="1"/>
      <c r="AC815" s="7"/>
      <c r="AD815" s="7"/>
      <c r="AE815" s="7"/>
      <c r="AF815" s="7"/>
      <c r="AG815" s="7"/>
      <c r="AI815" s="15"/>
      <c r="AJ815" s="15"/>
      <c r="AK815" s="15"/>
      <c r="AL815" s="15"/>
      <c r="AM815" s="15"/>
      <c r="AN815" s="15"/>
      <c r="AO815" s="15"/>
      <c r="AP815" s="15"/>
      <c r="AQ815" s="15"/>
      <c r="AR815" s="15"/>
      <c r="AS815" s="15"/>
      <c r="AT815" s="15"/>
      <c r="AU815" s="15"/>
      <c r="AV815" s="15"/>
      <c r="AW815" s="15"/>
      <c r="AX815" s="15"/>
      <c r="AY815" s="15"/>
      <c r="AZ815" s="15"/>
      <c r="BA815" s="15"/>
      <c r="BB815" s="15"/>
      <c r="BC815" s="15"/>
      <c r="BD815" s="15"/>
      <c r="BE815" s="15"/>
      <c r="BF815" s="15"/>
      <c r="BG815" s="15"/>
      <c r="BH815" s="15"/>
      <c r="BI815" s="15"/>
      <c r="BJ815" s="15"/>
      <c r="BK815" s="15"/>
      <c r="BL815" s="15"/>
      <c r="BM815" s="15"/>
      <c r="BN815" s="15"/>
      <c r="BO815" s="15"/>
      <c r="BP815" s="15"/>
      <c r="BQ815" s="15"/>
      <c r="BR815" s="15"/>
      <c r="BT815" s="15"/>
      <c r="BU815" s="15"/>
      <c r="BV815" s="15"/>
      <c r="BW815" s="15"/>
      <c r="BX815" s="15"/>
      <c r="BZ815" s="5"/>
      <c r="CA815" s="5"/>
      <c r="CB815" s="5"/>
      <c r="CC815" s="5"/>
      <c r="CD815" s="5"/>
      <c r="CF815" s="5"/>
      <c r="CG815" s="5"/>
      <c r="CH815" s="5"/>
      <c r="CI815" s="5"/>
      <c r="CJ815" s="5"/>
    </row>
    <row r="816" spans="1:88" x14ac:dyDescent="0.25">
      <c r="A816" s="174" t="str">
        <f t="shared" si="400"/>
        <v>NNNN</v>
      </c>
      <c r="B816" s="174" t="str">
        <f t="shared" si="401"/>
        <v>49MM</v>
      </c>
      <c r="C816" s="29" t="str">
        <f t="shared" si="402"/>
        <v>MM</v>
      </c>
      <c r="D816" s="29" t="str">
        <f t="shared" si="403"/>
        <v>N</v>
      </c>
      <c r="E816" s="29" t="str">
        <f t="shared" si="399"/>
        <v>N</v>
      </c>
      <c r="F816" s="175" t="s">
        <v>9</v>
      </c>
      <c r="G816" s="175" t="s">
        <v>7</v>
      </c>
      <c r="H816" s="175" t="s">
        <v>7</v>
      </c>
      <c r="I816" s="176">
        <v>49</v>
      </c>
      <c r="J816" s="175" t="s">
        <v>5</v>
      </c>
      <c r="K816" s="175" t="s">
        <v>5</v>
      </c>
      <c r="L816" s="176">
        <v>14730</v>
      </c>
      <c r="M816" s="176">
        <v>10501</v>
      </c>
      <c r="N816" s="176">
        <v>13363</v>
      </c>
      <c r="O816" s="176">
        <v>12943</v>
      </c>
      <c r="P816" s="176">
        <v>14561</v>
      </c>
      <c r="Q816" s="1"/>
      <c r="R816"/>
      <c r="S816"/>
      <c r="T816"/>
      <c r="U816"/>
      <c r="V816"/>
      <c r="W816"/>
      <c r="X816" s="1"/>
      <c r="Y816" s="1"/>
      <c r="Z816" s="1"/>
      <c r="AA816" s="1"/>
      <c r="AB816" s="1"/>
      <c r="AC816" s="7"/>
      <c r="AD816" s="7"/>
      <c r="AE816" s="7"/>
      <c r="AF816" s="7"/>
      <c r="AG816" s="7"/>
      <c r="AI816" s="15"/>
      <c r="AJ816" s="15"/>
      <c r="AK816" s="15"/>
      <c r="AL816" s="15"/>
      <c r="AM816" s="15"/>
      <c r="AN816" s="15"/>
      <c r="AO816" s="15"/>
      <c r="AP816" s="15"/>
      <c r="AQ816" s="15"/>
      <c r="AR816" s="15"/>
      <c r="AS816" s="15"/>
      <c r="AT816" s="15"/>
      <c r="AU816" s="15"/>
      <c r="AV816" s="15"/>
      <c r="AW816" s="15"/>
      <c r="AX816" s="15"/>
      <c r="AY816" s="15"/>
      <c r="AZ816" s="15"/>
      <c r="BA816" s="15"/>
      <c r="BB816" s="15"/>
      <c r="BC816" s="15"/>
      <c r="BD816" s="15"/>
      <c r="BE816" s="15"/>
      <c r="BF816" s="15"/>
      <c r="BG816" s="15"/>
      <c r="BH816" s="15"/>
      <c r="BI816" s="15"/>
      <c r="BJ816" s="15"/>
      <c r="BK816" s="15"/>
      <c r="BL816" s="15"/>
      <c r="BM816" s="15"/>
      <c r="BN816" s="15"/>
      <c r="BO816" s="15"/>
      <c r="BP816" s="15"/>
      <c r="BQ816" s="15"/>
      <c r="BR816" s="15"/>
      <c r="BT816" s="15"/>
      <c r="BU816" s="15"/>
      <c r="BV816" s="15"/>
      <c r="BW816" s="15"/>
      <c r="BX816" s="15"/>
      <c r="BZ816" s="5"/>
      <c r="CA816" s="5"/>
      <c r="CB816" s="5"/>
      <c r="CC816" s="5"/>
      <c r="CD816" s="5"/>
      <c r="CF816" s="5"/>
      <c r="CG816" s="5"/>
      <c r="CH816" s="5"/>
      <c r="CI816" s="5"/>
      <c r="CJ816" s="5"/>
    </row>
    <row r="817" spans="1:88" x14ac:dyDescent="0.25">
      <c r="A817" s="174" t="str">
        <f t="shared" si="400"/>
        <v>NNNN</v>
      </c>
      <c r="B817" s="174" t="str">
        <f t="shared" si="401"/>
        <v>50MM</v>
      </c>
      <c r="C817" s="29" t="str">
        <f t="shared" si="402"/>
        <v>MM</v>
      </c>
      <c r="D817" s="29" t="str">
        <f t="shared" si="403"/>
        <v>N</v>
      </c>
      <c r="E817" s="29" t="str">
        <f t="shared" si="399"/>
        <v>N</v>
      </c>
      <c r="F817" s="175" t="s">
        <v>9</v>
      </c>
      <c r="G817" s="175" t="s">
        <v>7</v>
      </c>
      <c r="H817" s="175" t="s">
        <v>7</v>
      </c>
      <c r="I817" s="176">
        <v>50</v>
      </c>
      <c r="J817" s="175" t="s">
        <v>5</v>
      </c>
      <c r="K817" s="175" t="s">
        <v>5</v>
      </c>
      <c r="L817" s="176">
        <v>14239</v>
      </c>
      <c r="M817" s="176">
        <v>10143</v>
      </c>
      <c r="N817" s="176">
        <v>12881</v>
      </c>
      <c r="O817" s="176">
        <v>12440</v>
      </c>
      <c r="P817" s="176">
        <v>14055</v>
      </c>
      <c r="Q817" s="1"/>
      <c r="R817"/>
      <c r="S817"/>
      <c r="T817"/>
      <c r="U817"/>
      <c r="V817"/>
      <c r="W817"/>
      <c r="X817" s="1"/>
      <c r="Y817" s="1"/>
      <c r="Z817" s="1"/>
      <c r="AA817" s="1"/>
      <c r="AB817" s="1"/>
      <c r="AC817" s="7"/>
      <c r="AD817" s="7"/>
      <c r="AE817" s="7"/>
      <c r="AF817" s="7"/>
      <c r="AG817" s="7"/>
      <c r="AI817" s="15"/>
      <c r="AJ817" s="15"/>
      <c r="AK817" s="15"/>
      <c r="AL817" s="15"/>
      <c r="AM817" s="15"/>
      <c r="AN817" s="15"/>
      <c r="AO817" s="15"/>
      <c r="AP817" s="15"/>
      <c r="AQ817" s="15"/>
      <c r="AR817" s="15"/>
      <c r="AS817" s="15"/>
      <c r="AT817" s="15"/>
      <c r="AU817" s="15"/>
      <c r="AV817" s="15"/>
      <c r="AW817" s="15"/>
      <c r="AX817" s="15"/>
      <c r="AY817" s="15"/>
      <c r="AZ817" s="15"/>
      <c r="BA817" s="15"/>
      <c r="BB817" s="15"/>
      <c r="BC817" s="15"/>
      <c r="BD817" s="15"/>
      <c r="BE817" s="15"/>
      <c r="BF817" s="15"/>
      <c r="BG817" s="15"/>
      <c r="BH817" s="15"/>
      <c r="BI817" s="15"/>
      <c r="BJ817" s="15"/>
      <c r="BK817" s="15"/>
      <c r="BL817" s="15"/>
      <c r="BM817" s="15"/>
      <c r="BN817" s="15"/>
      <c r="BO817" s="15"/>
      <c r="BP817" s="15"/>
      <c r="BQ817" s="15"/>
      <c r="BR817" s="15"/>
      <c r="BT817" s="15"/>
      <c r="BU817" s="15"/>
      <c r="BV817" s="15"/>
      <c r="BW817" s="15"/>
      <c r="BX817" s="15"/>
      <c r="BZ817" s="5"/>
      <c r="CA817" s="5"/>
      <c r="CB817" s="5"/>
      <c r="CC817" s="5"/>
      <c r="CD817" s="5"/>
      <c r="CF817" s="5"/>
      <c r="CG817" s="5"/>
      <c r="CH817" s="5"/>
      <c r="CI817" s="5"/>
      <c r="CJ817" s="5"/>
    </row>
    <row r="818" spans="1:88" x14ac:dyDescent="0.25">
      <c r="A818" s="174" t="str">
        <f t="shared" si="400"/>
        <v>NNNN</v>
      </c>
      <c r="B818" s="174" t="str">
        <f t="shared" si="401"/>
        <v>51MM</v>
      </c>
      <c r="C818" s="29" t="str">
        <f t="shared" si="402"/>
        <v>MM</v>
      </c>
      <c r="D818" s="29" t="str">
        <f t="shared" si="403"/>
        <v>N</v>
      </c>
      <c r="E818" s="29" t="str">
        <f t="shared" si="399"/>
        <v>N</v>
      </c>
      <c r="F818" s="175" t="s">
        <v>9</v>
      </c>
      <c r="G818" s="175" t="s">
        <v>7</v>
      </c>
      <c r="H818" s="175" t="s">
        <v>7</v>
      </c>
      <c r="I818" s="176">
        <v>51</v>
      </c>
      <c r="J818" s="175" t="s">
        <v>5</v>
      </c>
      <c r="K818" s="175" t="s">
        <v>5</v>
      </c>
      <c r="L818" s="176">
        <v>14507</v>
      </c>
      <c r="M818" s="176">
        <v>10511</v>
      </c>
      <c r="N818" s="176">
        <v>13204</v>
      </c>
      <c r="O818" s="176">
        <v>12822</v>
      </c>
      <c r="P818" s="176">
        <v>14345</v>
      </c>
      <c r="Q818" s="1"/>
      <c r="R818"/>
      <c r="S818"/>
      <c r="T818"/>
      <c r="U818"/>
      <c r="V818"/>
      <c r="W818"/>
      <c r="X818" s="1"/>
      <c r="Y818" s="1"/>
      <c r="Z818" s="1"/>
      <c r="AA818" s="1"/>
      <c r="AB818" s="1"/>
      <c r="AC818" s="7"/>
      <c r="AD818" s="7"/>
      <c r="AE818" s="7"/>
      <c r="AF818" s="7"/>
      <c r="AG818" s="7"/>
      <c r="AI818" s="15"/>
      <c r="AJ818" s="15"/>
      <c r="AK818" s="15"/>
      <c r="AL818" s="15"/>
      <c r="AM818" s="15"/>
      <c r="AN818" s="15"/>
      <c r="AO818" s="15"/>
      <c r="AP818" s="15"/>
      <c r="AQ818" s="15"/>
      <c r="AR818" s="15"/>
      <c r="AS818" s="15"/>
      <c r="AT818" s="15"/>
      <c r="AU818" s="15"/>
      <c r="AV818" s="15"/>
      <c r="AW818" s="15"/>
      <c r="AX818" s="15"/>
      <c r="AY818" s="15"/>
      <c r="AZ818" s="15"/>
      <c r="BA818" s="15"/>
      <c r="BB818" s="15"/>
      <c r="BC818" s="15"/>
      <c r="BD818" s="15"/>
      <c r="BE818" s="15"/>
      <c r="BF818" s="15"/>
      <c r="BG818" s="15"/>
      <c r="BH818" s="15"/>
      <c r="BI818" s="15"/>
      <c r="BJ818" s="15"/>
      <c r="BK818" s="15"/>
      <c r="BL818" s="15"/>
      <c r="BM818" s="15"/>
      <c r="BN818" s="15"/>
      <c r="BO818" s="15"/>
      <c r="BP818" s="15"/>
      <c r="BQ818" s="15"/>
      <c r="BR818" s="15"/>
      <c r="BT818" s="15"/>
      <c r="BU818" s="15"/>
      <c r="BV818" s="15"/>
      <c r="BW818" s="15"/>
      <c r="BX818" s="15"/>
      <c r="BZ818" s="5"/>
      <c r="CA818" s="5"/>
      <c r="CB818" s="5"/>
      <c r="CC818" s="5"/>
      <c r="CD818" s="5"/>
      <c r="CF818" s="5"/>
      <c r="CG818" s="5"/>
      <c r="CH818" s="5"/>
      <c r="CI818" s="5"/>
      <c r="CJ818" s="5"/>
    </row>
    <row r="819" spans="1:88" x14ac:dyDescent="0.25">
      <c r="A819" s="174" t="str">
        <f t="shared" si="400"/>
        <v>NNNN</v>
      </c>
      <c r="B819" s="174" t="str">
        <f t="shared" si="401"/>
        <v>51MM</v>
      </c>
      <c r="C819" s="29" t="str">
        <f t="shared" si="402"/>
        <v>MM</v>
      </c>
      <c r="D819" s="29" t="str">
        <f t="shared" si="403"/>
        <v>N</v>
      </c>
      <c r="E819" s="29" t="str">
        <f t="shared" si="399"/>
        <v>N</v>
      </c>
      <c r="F819" s="175" t="s">
        <v>9</v>
      </c>
      <c r="G819" s="175" t="s">
        <v>7</v>
      </c>
      <c r="H819" s="175" t="s">
        <v>7</v>
      </c>
      <c r="I819" s="176">
        <v>51</v>
      </c>
      <c r="J819" s="175" t="s">
        <v>5</v>
      </c>
      <c r="K819" s="175" t="s">
        <v>9</v>
      </c>
      <c r="L819" s="176">
        <v>1</v>
      </c>
      <c r="M819" s="176">
        <v>1</v>
      </c>
      <c r="N819" s="176">
        <v>1</v>
      </c>
      <c r="O819" s="176">
        <v>1</v>
      </c>
      <c r="P819" s="176">
        <v>1</v>
      </c>
      <c r="Q819" s="1"/>
      <c r="R819"/>
      <c r="S819"/>
      <c r="T819"/>
      <c r="U819"/>
      <c r="V819"/>
      <c r="W819"/>
      <c r="X819" s="1"/>
      <c r="Y819" s="1"/>
      <c r="Z819" s="1"/>
      <c r="AA819" s="1"/>
      <c r="AB819" s="1"/>
      <c r="AC819" s="7"/>
      <c r="AD819" s="7"/>
      <c r="AE819" s="7"/>
      <c r="AF819" s="7"/>
      <c r="AG819" s="7"/>
      <c r="AI819" s="15"/>
      <c r="AJ819" s="15"/>
      <c r="AK819" s="15"/>
      <c r="AL819" s="15"/>
      <c r="AM819" s="15"/>
      <c r="AN819" s="15"/>
      <c r="AO819" s="15"/>
      <c r="AP819" s="15"/>
      <c r="AQ819" s="15"/>
      <c r="AR819" s="15"/>
      <c r="AS819" s="15"/>
      <c r="AT819" s="15"/>
      <c r="AU819" s="15"/>
      <c r="AV819" s="15"/>
      <c r="AW819" s="15"/>
      <c r="AX819" s="15"/>
      <c r="AY819" s="15"/>
      <c r="AZ819" s="15"/>
      <c r="BA819" s="15"/>
      <c r="BB819" s="15"/>
      <c r="BC819" s="15"/>
      <c r="BD819" s="15"/>
      <c r="BE819" s="15"/>
      <c r="BF819" s="15"/>
      <c r="BG819" s="15"/>
      <c r="BH819" s="15"/>
      <c r="BI819" s="15"/>
      <c r="BJ819" s="15"/>
      <c r="BK819" s="15"/>
      <c r="BL819" s="15"/>
      <c r="BM819" s="15"/>
      <c r="BN819" s="15"/>
      <c r="BO819" s="15"/>
      <c r="BP819" s="15"/>
      <c r="BQ819" s="15"/>
      <c r="BR819" s="15"/>
      <c r="BT819" s="15"/>
      <c r="BU819" s="15"/>
      <c r="BV819" s="15"/>
      <c r="BW819" s="15"/>
      <c r="BX819" s="15"/>
      <c r="BZ819" s="5"/>
      <c r="CA819" s="5"/>
      <c r="CB819" s="5"/>
      <c r="CC819" s="5"/>
      <c r="CD819" s="5"/>
      <c r="CF819" s="5"/>
      <c r="CG819" s="5"/>
      <c r="CH819" s="5"/>
      <c r="CI819" s="5"/>
      <c r="CJ819" s="5"/>
    </row>
    <row r="820" spans="1:88" x14ac:dyDescent="0.25">
      <c r="A820" s="174" t="str">
        <f t="shared" si="400"/>
        <v>NNNN</v>
      </c>
      <c r="B820" s="174" t="str">
        <f t="shared" si="401"/>
        <v>51MM</v>
      </c>
      <c r="C820" s="29" t="str">
        <f t="shared" si="402"/>
        <v>MM</v>
      </c>
      <c r="D820" s="29" t="str">
        <f t="shared" si="403"/>
        <v>N</v>
      </c>
      <c r="E820" s="29" t="str">
        <f t="shared" si="399"/>
        <v>N</v>
      </c>
      <c r="F820" s="175" t="s">
        <v>9</v>
      </c>
      <c r="G820" s="175" t="s">
        <v>7</v>
      </c>
      <c r="H820" s="175" t="s">
        <v>7</v>
      </c>
      <c r="I820" s="176">
        <v>51</v>
      </c>
      <c r="J820" s="175" t="s">
        <v>9</v>
      </c>
      <c r="K820" s="175" t="s">
        <v>5</v>
      </c>
      <c r="L820" s="176">
        <v>1</v>
      </c>
      <c r="M820" s="176">
        <v>1</v>
      </c>
      <c r="N820" s="176">
        <v>1</v>
      </c>
      <c r="O820" s="176">
        <v>1</v>
      </c>
      <c r="P820" s="176">
        <v>1</v>
      </c>
      <c r="Q820" s="1"/>
      <c r="R820"/>
      <c r="S820"/>
      <c r="T820"/>
      <c r="U820"/>
      <c r="V820"/>
      <c r="W820"/>
      <c r="X820" s="1"/>
      <c r="Y820" s="1"/>
      <c r="Z820" s="1"/>
      <c r="AA820" s="1"/>
      <c r="AB820" s="1"/>
      <c r="AC820" s="7"/>
      <c r="AD820" s="7"/>
      <c r="AE820" s="7"/>
      <c r="AF820" s="7"/>
      <c r="AG820" s="7"/>
      <c r="AI820" s="15"/>
      <c r="AJ820" s="15"/>
      <c r="AK820" s="15"/>
      <c r="AL820" s="15"/>
      <c r="AM820" s="15"/>
      <c r="AN820" s="15"/>
      <c r="AO820" s="15"/>
      <c r="AP820" s="15"/>
      <c r="AQ820" s="15"/>
      <c r="AR820" s="15"/>
      <c r="AS820" s="15"/>
      <c r="AT820" s="15"/>
      <c r="AU820" s="15"/>
      <c r="AV820" s="15"/>
      <c r="AW820" s="15"/>
      <c r="AX820" s="15"/>
      <c r="AY820" s="15"/>
      <c r="AZ820" s="15"/>
      <c r="BA820" s="15"/>
      <c r="BB820" s="15"/>
      <c r="BC820" s="15"/>
      <c r="BD820" s="15"/>
      <c r="BE820" s="15"/>
      <c r="BF820" s="15"/>
      <c r="BG820" s="15"/>
      <c r="BH820" s="15"/>
      <c r="BI820" s="15"/>
      <c r="BJ820" s="15"/>
      <c r="BK820" s="15"/>
      <c r="BL820" s="15"/>
      <c r="BM820" s="15"/>
      <c r="BN820" s="15"/>
      <c r="BO820" s="15"/>
      <c r="BP820" s="15"/>
      <c r="BQ820" s="15"/>
      <c r="BR820" s="15"/>
      <c r="BT820" s="15"/>
      <c r="BU820" s="15"/>
      <c r="BV820" s="15"/>
      <c r="BW820" s="15"/>
      <c r="BX820" s="15"/>
      <c r="BZ820" s="5"/>
      <c r="CA820" s="5"/>
      <c r="CB820" s="5"/>
      <c r="CC820" s="5"/>
      <c r="CD820" s="5"/>
      <c r="CF820" s="5"/>
      <c r="CG820" s="5"/>
      <c r="CH820" s="5"/>
      <c r="CI820" s="5"/>
      <c r="CJ820" s="5"/>
    </row>
    <row r="821" spans="1:88" x14ac:dyDescent="0.25">
      <c r="A821" s="174" t="str">
        <f t="shared" si="400"/>
        <v>NNNN</v>
      </c>
      <c r="B821" s="174" t="str">
        <f t="shared" si="401"/>
        <v>52MM</v>
      </c>
      <c r="C821" s="29" t="str">
        <f t="shared" si="402"/>
        <v>MM</v>
      </c>
      <c r="D821" s="29" t="str">
        <f t="shared" si="403"/>
        <v>N</v>
      </c>
      <c r="E821" s="29" t="str">
        <f t="shared" si="399"/>
        <v>N</v>
      </c>
      <c r="F821" s="175" t="s">
        <v>9</v>
      </c>
      <c r="G821" s="175" t="s">
        <v>7</v>
      </c>
      <c r="H821" s="175" t="s">
        <v>7</v>
      </c>
      <c r="I821" s="176">
        <v>52</v>
      </c>
      <c r="J821" s="175" t="s">
        <v>5</v>
      </c>
      <c r="K821" s="175" t="s">
        <v>5</v>
      </c>
      <c r="L821" s="176">
        <v>14765</v>
      </c>
      <c r="M821" s="176">
        <v>10822</v>
      </c>
      <c r="N821" s="176">
        <v>13485</v>
      </c>
      <c r="O821" s="176">
        <v>13073</v>
      </c>
      <c r="P821" s="176">
        <v>14624</v>
      </c>
      <c r="Q821" s="1"/>
      <c r="R821"/>
      <c r="S821"/>
      <c r="T821"/>
      <c r="U821"/>
      <c r="V821"/>
      <c r="W821"/>
      <c r="X821" s="1"/>
      <c r="Y821" s="1"/>
      <c r="Z821" s="1"/>
      <c r="AA821" s="1"/>
      <c r="AB821" s="1"/>
      <c r="AC821" s="7"/>
      <c r="AD821" s="7"/>
      <c r="AE821" s="7"/>
      <c r="AF821" s="7"/>
      <c r="AG821" s="7"/>
      <c r="AI821" s="15"/>
      <c r="AJ821" s="15"/>
      <c r="AK821" s="15"/>
      <c r="AL821" s="15"/>
      <c r="AM821" s="15"/>
      <c r="AN821" s="15"/>
      <c r="AO821" s="15"/>
      <c r="AP821" s="15"/>
      <c r="AQ821" s="15"/>
      <c r="AR821" s="15"/>
      <c r="AS821" s="15"/>
      <c r="AT821" s="15"/>
      <c r="AU821" s="15"/>
      <c r="AV821" s="15"/>
      <c r="AW821" s="15"/>
      <c r="AX821" s="15"/>
      <c r="AY821" s="15"/>
      <c r="AZ821" s="15"/>
      <c r="BA821" s="15"/>
      <c r="BB821" s="15"/>
      <c r="BC821" s="15"/>
      <c r="BD821" s="15"/>
      <c r="BE821" s="15"/>
      <c r="BF821" s="15"/>
      <c r="BG821" s="15"/>
      <c r="BH821" s="15"/>
      <c r="BI821" s="15"/>
      <c r="BJ821" s="15"/>
      <c r="BK821" s="15"/>
      <c r="BL821" s="15"/>
      <c r="BM821" s="15"/>
      <c r="BN821" s="15"/>
      <c r="BO821" s="15"/>
      <c r="BP821" s="15"/>
      <c r="BQ821" s="15"/>
      <c r="BR821" s="15"/>
      <c r="BT821" s="15"/>
      <c r="BU821" s="15"/>
      <c r="BV821" s="15"/>
      <c r="BW821" s="15"/>
      <c r="BX821" s="15"/>
      <c r="BZ821" s="5"/>
      <c r="CA821" s="5"/>
      <c r="CB821" s="5"/>
      <c r="CC821" s="5"/>
      <c r="CD821" s="5"/>
      <c r="CF821" s="5"/>
      <c r="CG821" s="5"/>
      <c r="CH821" s="5"/>
      <c r="CI821" s="5"/>
      <c r="CJ821" s="5"/>
    </row>
    <row r="822" spans="1:88" x14ac:dyDescent="0.25">
      <c r="A822" s="174" t="str">
        <f t="shared" si="400"/>
        <v>NNNN</v>
      </c>
      <c r="B822" s="174" t="str">
        <f t="shared" si="401"/>
        <v>52MM</v>
      </c>
      <c r="C822" s="29" t="str">
        <f t="shared" si="402"/>
        <v>MM</v>
      </c>
      <c r="D822" s="29" t="str">
        <f t="shared" si="403"/>
        <v>N</v>
      </c>
      <c r="E822" s="29" t="str">
        <f t="shared" si="399"/>
        <v>N</v>
      </c>
      <c r="F822" s="175" t="s">
        <v>9</v>
      </c>
      <c r="G822" s="175" t="s">
        <v>7</v>
      </c>
      <c r="H822" s="175" t="s">
        <v>7</v>
      </c>
      <c r="I822" s="176">
        <v>52</v>
      </c>
      <c r="J822" s="175" t="s">
        <v>5</v>
      </c>
      <c r="K822" s="175" t="s">
        <v>9</v>
      </c>
      <c r="L822" s="176">
        <v>1</v>
      </c>
      <c r="M822" s="176">
        <v>1</v>
      </c>
      <c r="N822" s="176">
        <v>1</v>
      </c>
      <c r="O822" s="176">
        <v>1</v>
      </c>
      <c r="P822" s="176">
        <v>1</v>
      </c>
      <c r="Q822" s="1"/>
      <c r="R822"/>
      <c r="S822"/>
      <c r="T822"/>
      <c r="U822"/>
      <c r="V822"/>
      <c r="W822"/>
      <c r="X822" s="1"/>
      <c r="Y822" s="1"/>
      <c r="Z822" s="1"/>
      <c r="AA822" s="1"/>
      <c r="AB822" s="1"/>
      <c r="AC822" s="7"/>
      <c r="AD822" s="7"/>
      <c r="AE822" s="7"/>
      <c r="AF822" s="7"/>
      <c r="AG822" s="7"/>
      <c r="AI822" s="15"/>
      <c r="AJ822" s="15"/>
      <c r="AK822" s="15"/>
      <c r="AL822" s="15"/>
      <c r="AM822" s="15"/>
      <c r="AN822" s="15"/>
      <c r="AO822" s="15"/>
      <c r="AP822" s="15"/>
      <c r="AQ822" s="15"/>
      <c r="AR822" s="15"/>
      <c r="AS822" s="15"/>
      <c r="AT822" s="15"/>
      <c r="AU822" s="15"/>
      <c r="AV822" s="15"/>
      <c r="AW822" s="15"/>
      <c r="AX822" s="15"/>
      <c r="AY822" s="15"/>
      <c r="AZ822" s="15"/>
      <c r="BA822" s="15"/>
      <c r="BB822" s="15"/>
      <c r="BC822" s="15"/>
      <c r="BD822" s="15"/>
      <c r="BE822" s="15"/>
      <c r="BF822" s="15"/>
      <c r="BG822" s="15"/>
      <c r="BH822" s="15"/>
      <c r="BI822" s="15"/>
      <c r="BJ822" s="15"/>
      <c r="BK822" s="15"/>
      <c r="BL822" s="15"/>
      <c r="BM822" s="15"/>
      <c r="BN822" s="15"/>
      <c r="BO822" s="15"/>
      <c r="BP822" s="15"/>
      <c r="BQ822" s="15"/>
      <c r="BR822" s="15"/>
      <c r="BT822" s="15"/>
      <c r="BU822" s="15"/>
      <c r="BV822" s="15"/>
      <c r="BW822" s="15"/>
      <c r="BX822" s="15"/>
      <c r="BZ822" s="5"/>
      <c r="CA822" s="5"/>
      <c r="CB822" s="5"/>
      <c r="CC822" s="5"/>
      <c r="CD822" s="5"/>
      <c r="CF822" s="5"/>
      <c r="CG822" s="5"/>
      <c r="CH822" s="5"/>
      <c r="CI822" s="5"/>
      <c r="CJ822" s="5"/>
    </row>
    <row r="823" spans="1:88" x14ac:dyDescent="0.25">
      <c r="A823" s="174" t="str">
        <f t="shared" si="400"/>
        <v>NNNN</v>
      </c>
      <c r="B823" s="174" t="str">
        <f t="shared" si="401"/>
        <v>53MM</v>
      </c>
      <c r="C823" s="29" t="str">
        <f t="shared" si="402"/>
        <v>MM</v>
      </c>
      <c r="D823" s="29" t="str">
        <f t="shared" si="403"/>
        <v>N</v>
      </c>
      <c r="E823" s="29" t="str">
        <f t="shared" si="399"/>
        <v>N</v>
      </c>
      <c r="F823" s="175" t="s">
        <v>9</v>
      </c>
      <c r="G823" s="175" t="s">
        <v>7</v>
      </c>
      <c r="H823" s="175" t="s">
        <v>7</v>
      </c>
      <c r="I823" s="176">
        <v>53</v>
      </c>
      <c r="J823" s="175" t="s">
        <v>5</v>
      </c>
      <c r="K823" s="175" t="s">
        <v>5</v>
      </c>
      <c r="L823" s="176">
        <v>14588</v>
      </c>
      <c r="M823" s="176">
        <v>10809</v>
      </c>
      <c r="N823" s="176">
        <v>13382</v>
      </c>
      <c r="O823" s="176">
        <v>12935</v>
      </c>
      <c r="P823" s="176">
        <v>14419</v>
      </c>
      <c r="Q823" s="1"/>
      <c r="R823"/>
      <c r="S823"/>
      <c r="T823"/>
      <c r="U823"/>
      <c r="V823"/>
      <c r="W823"/>
      <c r="X823" s="1"/>
      <c r="Y823" s="1"/>
      <c r="Z823" s="1"/>
      <c r="AA823" s="1"/>
      <c r="AB823" s="1"/>
      <c r="AC823" s="7"/>
      <c r="AD823" s="7"/>
      <c r="AE823" s="7"/>
      <c r="AF823" s="7"/>
      <c r="AG823" s="7"/>
      <c r="AI823" s="15"/>
      <c r="AJ823" s="15"/>
      <c r="AK823" s="15"/>
      <c r="AL823" s="15"/>
      <c r="AM823" s="15"/>
      <c r="AN823" s="15"/>
      <c r="AO823" s="15"/>
      <c r="AP823" s="15"/>
      <c r="AQ823" s="15"/>
      <c r="AR823" s="15"/>
      <c r="AS823" s="15"/>
      <c r="AT823" s="15"/>
      <c r="AU823" s="15"/>
      <c r="AV823" s="15"/>
      <c r="AW823" s="15"/>
      <c r="AX823" s="15"/>
      <c r="AY823" s="15"/>
      <c r="AZ823" s="15"/>
      <c r="BA823" s="15"/>
      <c r="BB823" s="15"/>
      <c r="BC823" s="15"/>
      <c r="BD823" s="15"/>
      <c r="BE823" s="15"/>
      <c r="BF823" s="15"/>
      <c r="BG823" s="15"/>
      <c r="BH823" s="15"/>
      <c r="BI823" s="15"/>
      <c r="BJ823" s="15"/>
      <c r="BK823" s="15"/>
      <c r="BL823" s="15"/>
      <c r="BM823" s="15"/>
      <c r="BN823" s="15"/>
      <c r="BO823" s="15"/>
      <c r="BP823" s="15"/>
      <c r="BQ823" s="15"/>
      <c r="BR823" s="15"/>
      <c r="BT823" s="15"/>
      <c r="BU823" s="15"/>
      <c r="BV823" s="15"/>
      <c r="BW823" s="15"/>
      <c r="BX823" s="15"/>
      <c r="BZ823" s="5"/>
      <c r="CA823" s="5"/>
      <c r="CB823" s="5"/>
      <c r="CC823" s="5"/>
      <c r="CD823" s="5"/>
      <c r="CF823" s="5"/>
      <c r="CG823" s="5"/>
      <c r="CH823" s="5"/>
      <c r="CI823" s="5"/>
      <c r="CJ823" s="5"/>
    </row>
    <row r="824" spans="1:88" x14ac:dyDescent="0.25">
      <c r="A824" s="174" t="str">
        <f t="shared" si="400"/>
        <v>NNNN</v>
      </c>
      <c r="B824" s="174" t="str">
        <f t="shared" si="401"/>
        <v>54MM</v>
      </c>
      <c r="C824" s="29" t="str">
        <f t="shared" si="402"/>
        <v>MM</v>
      </c>
      <c r="D824" s="29" t="str">
        <f t="shared" si="403"/>
        <v>N</v>
      </c>
      <c r="E824" s="29" t="str">
        <f t="shared" si="399"/>
        <v>N</v>
      </c>
      <c r="F824" s="175" t="s">
        <v>9</v>
      </c>
      <c r="G824" s="175" t="s">
        <v>7</v>
      </c>
      <c r="H824" s="175" t="s">
        <v>7</v>
      </c>
      <c r="I824" s="176">
        <v>54</v>
      </c>
      <c r="J824" s="175" t="s">
        <v>5</v>
      </c>
      <c r="K824" s="175" t="s">
        <v>5</v>
      </c>
      <c r="L824" s="176">
        <v>15212</v>
      </c>
      <c r="M824" s="176">
        <v>11280</v>
      </c>
      <c r="N824" s="176">
        <v>14012</v>
      </c>
      <c r="O824" s="176">
        <v>13526</v>
      </c>
      <c r="P824" s="176">
        <v>15075</v>
      </c>
      <c r="Q824" s="1"/>
      <c r="R824"/>
      <c r="S824"/>
      <c r="T824"/>
      <c r="U824"/>
      <c r="V824"/>
      <c r="W824"/>
      <c r="X824" s="1"/>
      <c r="Y824" s="1"/>
      <c r="Z824" s="1"/>
      <c r="AA824" s="1"/>
      <c r="AB824" s="1"/>
      <c r="AC824" s="7"/>
      <c r="AD824" s="7"/>
      <c r="AE824" s="7"/>
      <c r="AF824" s="7"/>
      <c r="AG824" s="7"/>
      <c r="AI824" s="15"/>
      <c r="AJ824" s="15"/>
      <c r="AK824" s="15"/>
      <c r="AL824" s="15"/>
      <c r="AM824" s="15"/>
      <c r="AN824" s="15"/>
      <c r="AO824" s="15"/>
      <c r="AP824" s="15"/>
      <c r="AQ824" s="15"/>
      <c r="AR824" s="15"/>
      <c r="AS824" s="15"/>
      <c r="AT824" s="15"/>
      <c r="AU824" s="15"/>
      <c r="AV824" s="15"/>
      <c r="AW824" s="15"/>
      <c r="AX824" s="15"/>
      <c r="AY824" s="15"/>
      <c r="AZ824" s="15"/>
      <c r="BA824" s="15"/>
      <c r="BB824" s="15"/>
      <c r="BC824" s="15"/>
      <c r="BD824" s="15"/>
      <c r="BE824" s="15"/>
      <c r="BF824" s="15"/>
      <c r="BG824" s="15"/>
      <c r="BH824" s="15"/>
      <c r="BI824" s="15"/>
      <c r="BJ824" s="15"/>
      <c r="BK824" s="15"/>
      <c r="BL824" s="15"/>
      <c r="BM824" s="15"/>
      <c r="BN824" s="15"/>
      <c r="BO824" s="15"/>
      <c r="BP824" s="15"/>
      <c r="BQ824" s="15"/>
      <c r="BR824" s="15"/>
      <c r="BT824" s="15"/>
      <c r="BU824" s="15"/>
      <c r="BV824" s="15"/>
      <c r="BW824" s="15"/>
      <c r="BX824" s="15"/>
      <c r="BZ824" s="5"/>
      <c r="CA824" s="5"/>
      <c r="CB824" s="5"/>
      <c r="CC824" s="5"/>
      <c r="CD824" s="5"/>
      <c r="CF824" s="5"/>
      <c r="CG824" s="5"/>
      <c r="CH824" s="5"/>
      <c r="CI824" s="5"/>
      <c r="CJ824" s="5"/>
    </row>
    <row r="825" spans="1:88" x14ac:dyDescent="0.25">
      <c r="A825" s="174" t="str">
        <f t="shared" si="400"/>
        <v>NNNN</v>
      </c>
      <c r="B825" s="174" t="str">
        <f t="shared" si="401"/>
        <v>55MM</v>
      </c>
      <c r="C825" s="29" t="str">
        <f t="shared" si="402"/>
        <v>MM</v>
      </c>
      <c r="D825" s="29" t="str">
        <f t="shared" si="403"/>
        <v>N</v>
      </c>
      <c r="E825" s="29" t="str">
        <f t="shared" si="399"/>
        <v>N</v>
      </c>
      <c r="F825" s="175" t="s">
        <v>9</v>
      </c>
      <c r="G825" s="175" t="s">
        <v>7</v>
      </c>
      <c r="H825" s="175" t="s">
        <v>7</v>
      </c>
      <c r="I825" s="176">
        <v>55</v>
      </c>
      <c r="J825" s="175" t="s">
        <v>5</v>
      </c>
      <c r="K825" s="175" t="s">
        <v>5</v>
      </c>
      <c r="L825" s="176">
        <v>12113</v>
      </c>
      <c r="M825" s="176">
        <v>9138</v>
      </c>
      <c r="N825" s="176">
        <v>11161</v>
      </c>
      <c r="O825" s="176">
        <v>10761</v>
      </c>
      <c r="P825" s="176">
        <v>11996</v>
      </c>
      <c r="Q825" s="1"/>
      <c r="R825"/>
      <c r="S825"/>
      <c r="T825"/>
      <c r="U825"/>
      <c r="V825"/>
      <c r="W825"/>
      <c r="X825" s="1"/>
      <c r="Y825" s="1"/>
      <c r="Z825" s="1"/>
      <c r="AA825" s="1"/>
      <c r="AB825" s="1"/>
      <c r="AC825" s="7"/>
      <c r="AD825" s="7"/>
      <c r="AE825" s="7"/>
      <c r="AF825" s="7"/>
      <c r="AG825" s="7"/>
      <c r="AI825" s="15"/>
      <c r="AJ825" s="15"/>
      <c r="AK825" s="15"/>
      <c r="AL825" s="15"/>
      <c r="AM825" s="15"/>
      <c r="AN825" s="15"/>
      <c r="AO825" s="15"/>
      <c r="AP825" s="15"/>
      <c r="AQ825" s="15"/>
      <c r="AR825" s="15"/>
      <c r="AS825" s="15"/>
      <c r="AT825" s="15"/>
      <c r="AU825" s="15"/>
      <c r="AV825" s="15"/>
      <c r="AW825" s="15"/>
      <c r="AX825" s="15"/>
      <c r="AY825" s="15"/>
      <c r="AZ825" s="15"/>
      <c r="BA825" s="15"/>
      <c r="BB825" s="15"/>
      <c r="BC825" s="15"/>
      <c r="BD825" s="15"/>
      <c r="BE825" s="15"/>
      <c r="BF825" s="15"/>
      <c r="BG825" s="15"/>
      <c r="BH825" s="15"/>
      <c r="BI825" s="15"/>
      <c r="BJ825" s="15"/>
      <c r="BK825" s="15"/>
      <c r="BL825" s="15"/>
      <c r="BM825" s="15"/>
      <c r="BN825" s="15"/>
      <c r="BO825" s="15"/>
      <c r="BP825" s="15"/>
      <c r="BQ825" s="15"/>
      <c r="BR825" s="15"/>
      <c r="BT825" s="15"/>
      <c r="BU825" s="15"/>
      <c r="BV825" s="15"/>
      <c r="BW825" s="15"/>
      <c r="BX825" s="15"/>
      <c r="BZ825" s="5"/>
      <c r="CA825" s="5"/>
      <c r="CB825" s="5"/>
      <c r="CC825" s="5"/>
      <c r="CD825" s="5"/>
      <c r="CF825" s="5"/>
      <c r="CG825" s="5"/>
      <c r="CH825" s="5"/>
      <c r="CI825" s="5"/>
      <c r="CJ825" s="5"/>
    </row>
    <row r="826" spans="1:88" x14ac:dyDescent="0.25">
      <c r="A826" s="174" t="str">
        <f t="shared" si="400"/>
        <v>NNNN</v>
      </c>
      <c r="B826" s="174" t="str">
        <f t="shared" si="401"/>
        <v>56MM</v>
      </c>
      <c r="C826" s="29" t="str">
        <f t="shared" si="402"/>
        <v>MM</v>
      </c>
      <c r="D826" s="29" t="str">
        <f t="shared" si="403"/>
        <v>N</v>
      </c>
      <c r="E826" s="29" t="str">
        <f t="shared" si="399"/>
        <v>N</v>
      </c>
      <c r="F826" s="175" t="s">
        <v>9</v>
      </c>
      <c r="G826" s="175" t="s">
        <v>7</v>
      </c>
      <c r="H826" s="175" t="s">
        <v>7</v>
      </c>
      <c r="I826" s="176">
        <v>56</v>
      </c>
      <c r="J826" s="175" t="s">
        <v>5</v>
      </c>
      <c r="K826" s="175" t="s">
        <v>5</v>
      </c>
      <c r="L826" s="176">
        <v>11637</v>
      </c>
      <c r="M826" s="176">
        <v>8702</v>
      </c>
      <c r="N826" s="176">
        <v>10719</v>
      </c>
      <c r="O826" s="176">
        <v>10371</v>
      </c>
      <c r="P826" s="176">
        <v>11514</v>
      </c>
      <c r="Q826" s="1"/>
      <c r="R826"/>
      <c r="S826"/>
      <c r="T826"/>
      <c r="U826"/>
      <c r="V826"/>
      <c r="W826"/>
      <c r="X826" s="1"/>
      <c r="Y826" s="1"/>
      <c r="Z826" s="1"/>
      <c r="AA826" s="1"/>
      <c r="AB826" s="1"/>
      <c r="AC826" s="7"/>
      <c r="AD826" s="7"/>
      <c r="AE826" s="7"/>
      <c r="AF826" s="7"/>
      <c r="AG826" s="7"/>
      <c r="AI826" s="15"/>
      <c r="AJ826" s="15"/>
      <c r="AK826" s="15"/>
      <c r="AL826" s="15"/>
      <c r="AM826" s="15"/>
      <c r="AN826" s="15"/>
      <c r="AO826" s="15"/>
      <c r="AP826" s="15"/>
      <c r="AQ826" s="15"/>
      <c r="AR826" s="15"/>
      <c r="AS826" s="15"/>
      <c r="AT826" s="15"/>
      <c r="AU826" s="15"/>
      <c r="AV826" s="15"/>
      <c r="AW826" s="15"/>
      <c r="AX826" s="15"/>
      <c r="AY826" s="15"/>
      <c r="AZ826" s="15"/>
      <c r="BA826" s="15"/>
      <c r="BB826" s="15"/>
      <c r="BC826" s="15"/>
      <c r="BD826" s="15"/>
      <c r="BE826" s="15"/>
      <c r="BF826" s="15"/>
      <c r="BG826" s="15"/>
      <c r="BH826" s="15"/>
      <c r="BI826" s="15"/>
      <c r="BJ826" s="15"/>
      <c r="BK826" s="15"/>
      <c r="BL826" s="15"/>
      <c r="BM826" s="15"/>
      <c r="BN826" s="15"/>
      <c r="BO826" s="15"/>
      <c r="BP826" s="15"/>
      <c r="BQ826" s="15"/>
      <c r="BR826" s="15"/>
      <c r="BT826" s="15"/>
      <c r="BU826" s="15"/>
      <c r="BV826" s="15"/>
      <c r="BW826" s="15"/>
      <c r="BX826" s="15"/>
      <c r="BZ826" s="5"/>
      <c r="CA826" s="5"/>
      <c r="CB826" s="5"/>
      <c r="CC826" s="5"/>
      <c r="CD826" s="5"/>
      <c r="CF826" s="5"/>
      <c r="CG826" s="5"/>
      <c r="CH826" s="5"/>
      <c r="CI826" s="5"/>
      <c r="CJ826" s="5"/>
    </row>
    <row r="827" spans="1:88" x14ac:dyDescent="0.25">
      <c r="A827" s="174" t="str">
        <f t="shared" si="400"/>
        <v>NNNN</v>
      </c>
      <c r="B827" s="174" t="str">
        <f t="shared" si="401"/>
        <v>57MM</v>
      </c>
      <c r="C827" s="29" t="str">
        <f t="shared" si="402"/>
        <v>MM</v>
      </c>
      <c r="D827" s="29" t="str">
        <f t="shared" si="403"/>
        <v>N</v>
      </c>
      <c r="E827" s="29" t="str">
        <f t="shared" si="399"/>
        <v>N</v>
      </c>
      <c r="F827" s="175" t="s">
        <v>9</v>
      </c>
      <c r="G827" s="175" t="s">
        <v>7</v>
      </c>
      <c r="H827" s="175" t="s">
        <v>7</v>
      </c>
      <c r="I827" s="176">
        <v>57</v>
      </c>
      <c r="J827" s="175" t="s">
        <v>5</v>
      </c>
      <c r="K827" s="175" t="s">
        <v>5</v>
      </c>
      <c r="L827" s="176">
        <v>11620</v>
      </c>
      <c r="M827" s="176">
        <v>8762</v>
      </c>
      <c r="N827" s="176">
        <v>10670</v>
      </c>
      <c r="O827" s="176">
        <v>10298</v>
      </c>
      <c r="P827" s="176">
        <v>11480</v>
      </c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7"/>
      <c r="AD827" s="7"/>
      <c r="AE827" s="7"/>
      <c r="AF827" s="7"/>
      <c r="AG827" s="7"/>
      <c r="AI827" s="15"/>
      <c r="AJ827" s="15"/>
      <c r="AK827" s="15"/>
      <c r="AL827" s="15"/>
      <c r="AM827" s="15"/>
      <c r="AN827" s="15"/>
      <c r="AO827" s="15"/>
      <c r="AP827" s="15"/>
      <c r="AQ827" s="15"/>
      <c r="AR827" s="15"/>
      <c r="AS827" s="15"/>
      <c r="AT827" s="15"/>
      <c r="AU827" s="15"/>
      <c r="AV827" s="15"/>
      <c r="AW827" s="15"/>
      <c r="AX827" s="15"/>
      <c r="AY827" s="15"/>
      <c r="AZ827" s="15"/>
      <c r="BA827" s="15"/>
      <c r="BB827" s="15"/>
      <c r="BC827" s="15"/>
      <c r="BD827" s="15"/>
      <c r="BE827" s="15"/>
      <c r="BF827" s="15"/>
      <c r="BG827" s="15"/>
      <c r="BH827" s="15"/>
      <c r="BI827" s="15"/>
      <c r="BJ827" s="15"/>
      <c r="BK827" s="15"/>
      <c r="BL827" s="15"/>
      <c r="BM827" s="15"/>
      <c r="BN827" s="15"/>
      <c r="BO827" s="15"/>
      <c r="BP827" s="15"/>
      <c r="BQ827" s="15"/>
      <c r="BR827" s="15"/>
      <c r="BT827" s="15"/>
      <c r="BU827" s="15"/>
      <c r="BV827" s="15"/>
      <c r="BW827" s="15"/>
      <c r="BX827" s="15"/>
      <c r="BZ827" s="5"/>
      <c r="CA827" s="5"/>
      <c r="CB827" s="5"/>
      <c r="CC827" s="5"/>
      <c r="CD827" s="5"/>
      <c r="CF827" s="5"/>
      <c r="CG827" s="5"/>
      <c r="CH827" s="5"/>
      <c r="CI827" s="5"/>
      <c r="CJ827" s="5"/>
    </row>
    <row r="828" spans="1:88" x14ac:dyDescent="0.25">
      <c r="A828" s="174" t="str">
        <f t="shared" si="400"/>
        <v>NNNN</v>
      </c>
      <c r="B828" s="174" t="str">
        <f t="shared" si="401"/>
        <v>58MM</v>
      </c>
      <c r="C828" s="29" t="str">
        <f t="shared" si="402"/>
        <v>MM</v>
      </c>
      <c r="D828" s="29" t="str">
        <f t="shared" si="403"/>
        <v>N</v>
      </c>
      <c r="E828" s="29" t="str">
        <f t="shared" si="399"/>
        <v>N</v>
      </c>
      <c r="F828" s="175" t="s">
        <v>9</v>
      </c>
      <c r="G828" s="175" t="s">
        <v>7</v>
      </c>
      <c r="H828" s="175" t="s">
        <v>7</v>
      </c>
      <c r="I828" s="176">
        <v>58</v>
      </c>
      <c r="J828" s="175" t="s">
        <v>5</v>
      </c>
      <c r="K828" s="175" t="s">
        <v>5</v>
      </c>
      <c r="L828" s="176">
        <v>11581</v>
      </c>
      <c r="M828" s="176">
        <v>8736</v>
      </c>
      <c r="N828" s="176">
        <v>10677</v>
      </c>
      <c r="O828" s="176">
        <v>10270</v>
      </c>
      <c r="P828" s="176">
        <v>11442</v>
      </c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7"/>
      <c r="AD828" s="7"/>
      <c r="AE828" s="7"/>
      <c r="AF828" s="7"/>
      <c r="AG828" s="7"/>
      <c r="AI828" s="15"/>
      <c r="AJ828" s="15"/>
      <c r="AK828" s="15"/>
      <c r="AL828" s="15"/>
      <c r="AM828" s="15"/>
      <c r="AN828" s="15"/>
      <c r="AO828" s="15"/>
      <c r="AP828" s="15"/>
      <c r="AQ828" s="15"/>
      <c r="AR828" s="15"/>
      <c r="AS828" s="15"/>
      <c r="AT828" s="15"/>
      <c r="AU828" s="15"/>
      <c r="AV828" s="15"/>
      <c r="AW828" s="15"/>
      <c r="AX828" s="15"/>
      <c r="AY828" s="15"/>
      <c r="AZ828" s="15"/>
      <c r="BA828" s="15"/>
      <c r="BB828" s="15"/>
      <c r="BC828" s="15"/>
      <c r="BD828" s="15"/>
      <c r="BE828" s="15"/>
      <c r="BF828" s="15"/>
      <c r="BG828" s="15"/>
      <c r="BH828" s="15"/>
      <c r="BI828" s="15"/>
      <c r="BJ828" s="15"/>
      <c r="BK828" s="15"/>
      <c r="BL828" s="15"/>
      <c r="BM828" s="15"/>
      <c r="BN828" s="15"/>
      <c r="BO828" s="15"/>
      <c r="BP828" s="15"/>
      <c r="BQ828" s="15"/>
      <c r="BR828" s="15"/>
      <c r="BT828" s="15"/>
      <c r="BU828" s="15"/>
      <c r="BV828" s="15"/>
      <c r="BW828" s="15"/>
      <c r="BX828" s="15"/>
      <c r="BZ828" s="5"/>
      <c r="CA828" s="5"/>
      <c r="CB828" s="5"/>
      <c r="CC828" s="5"/>
      <c r="CD828" s="5"/>
      <c r="CF828" s="5"/>
      <c r="CG828" s="5"/>
      <c r="CH828" s="5"/>
      <c r="CI828" s="5"/>
      <c r="CJ828" s="5"/>
    </row>
    <row r="829" spans="1:88" x14ac:dyDescent="0.25">
      <c r="A829" s="174" t="str">
        <f t="shared" si="400"/>
        <v>NNNN</v>
      </c>
      <c r="B829" s="174" t="str">
        <f t="shared" si="401"/>
        <v>59MM</v>
      </c>
      <c r="C829" s="29" t="str">
        <f t="shared" si="402"/>
        <v>MM</v>
      </c>
      <c r="D829" s="29" t="str">
        <f t="shared" si="403"/>
        <v>N</v>
      </c>
      <c r="E829" s="29" t="str">
        <f t="shared" si="399"/>
        <v>N</v>
      </c>
      <c r="F829" s="175" t="s">
        <v>9</v>
      </c>
      <c r="G829" s="175" t="s">
        <v>7</v>
      </c>
      <c r="H829" s="175" t="s">
        <v>7</v>
      </c>
      <c r="I829" s="176">
        <v>59</v>
      </c>
      <c r="J829" s="175" t="s">
        <v>5</v>
      </c>
      <c r="K829" s="175" t="s">
        <v>5</v>
      </c>
      <c r="L829" s="176">
        <v>10301</v>
      </c>
      <c r="M829" s="176">
        <v>7842</v>
      </c>
      <c r="N829" s="176">
        <v>9500</v>
      </c>
      <c r="O829" s="176">
        <v>9136</v>
      </c>
      <c r="P829" s="176">
        <v>10192</v>
      </c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7"/>
      <c r="AD829" s="7"/>
      <c r="AE829" s="7"/>
      <c r="AF829" s="7"/>
      <c r="AG829" s="7"/>
      <c r="AI829" s="15"/>
      <c r="AJ829" s="15"/>
      <c r="AK829" s="15"/>
      <c r="AL829" s="15"/>
      <c r="AM829" s="15"/>
      <c r="AN829" s="15"/>
      <c r="AO829" s="15"/>
      <c r="AP829" s="15"/>
      <c r="AQ829" s="15"/>
      <c r="AR829" s="15"/>
      <c r="AS829" s="15"/>
      <c r="AT829" s="15"/>
      <c r="AU829" s="15"/>
      <c r="AV829" s="15"/>
      <c r="AW829" s="15"/>
      <c r="AX829" s="15"/>
      <c r="AY829" s="15"/>
      <c r="AZ829" s="15"/>
      <c r="BA829" s="15"/>
      <c r="BB829" s="15"/>
      <c r="BC829" s="15"/>
      <c r="BD829" s="15"/>
      <c r="BE829" s="15"/>
      <c r="BF829" s="15"/>
      <c r="BG829" s="15"/>
      <c r="BH829" s="15"/>
      <c r="BI829" s="15"/>
      <c r="BJ829" s="15"/>
      <c r="BK829" s="15"/>
      <c r="BL829" s="15"/>
      <c r="BM829" s="15"/>
      <c r="BN829" s="15"/>
      <c r="BO829" s="15"/>
      <c r="BP829" s="15"/>
      <c r="BQ829" s="15"/>
      <c r="BR829" s="15"/>
      <c r="BT829" s="15"/>
      <c r="BU829" s="15"/>
      <c r="BV829" s="15"/>
      <c r="BW829" s="15"/>
      <c r="BX829" s="15"/>
      <c r="BZ829" s="5"/>
      <c r="CA829" s="5"/>
      <c r="CB829" s="5"/>
      <c r="CC829" s="5"/>
      <c r="CD829" s="5"/>
      <c r="CF829" s="5"/>
      <c r="CG829" s="5"/>
      <c r="CH829" s="5"/>
      <c r="CI829" s="5"/>
      <c r="CJ829" s="5"/>
    </row>
    <row r="830" spans="1:88" x14ac:dyDescent="0.25">
      <c r="A830" s="174" t="str">
        <f t="shared" si="400"/>
        <v>NNNN</v>
      </c>
      <c r="B830" s="174" t="str">
        <f t="shared" si="401"/>
        <v>60MM</v>
      </c>
      <c r="C830" s="29" t="str">
        <f t="shared" si="402"/>
        <v>MM</v>
      </c>
      <c r="D830" s="29" t="str">
        <f t="shared" si="403"/>
        <v>N</v>
      </c>
      <c r="E830" s="29" t="str">
        <f t="shared" si="399"/>
        <v>N</v>
      </c>
      <c r="F830" s="175" t="s">
        <v>9</v>
      </c>
      <c r="G830" s="175" t="s">
        <v>7</v>
      </c>
      <c r="H830" s="175" t="s">
        <v>7</v>
      </c>
      <c r="I830" s="176">
        <v>60</v>
      </c>
      <c r="J830" s="175" t="s">
        <v>5</v>
      </c>
      <c r="K830" s="175" t="s">
        <v>5</v>
      </c>
      <c r="L830" s="176">
        <v>8535</v>
      </c>
      <c r="M830" s="176">
        <v>6458</v>
      </c>
      <c r="N830" s="176">
        <v>7811</v>
      </c>
      <c r="O830" s="176">
        <v>7469</v>
      </c>
      <c r="P830" s="176">
        <v>8416</v>
      </c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7"/>
      <c r="AD830" s="7"/>
      <c r="AE830" s="7"/>
      <c r="AF830" s="7"/>
      <c r="AG830" s="7"/>
      <c r="AI830" s="15"/>
      <c r="AJ830" s="15"/>
      <c r="AK830" s="15"/>
      <c r="AL830" s="15"/>
      <c r="AM830" s="15"/>
      <c r="AN830" s="15"/>
      <c r="AO830" s="15"/>
      <c r="AP830" s="15"/>
      <c r="AQ830" s="15"/>
      <c r="AR830" s="15"/>
      <c r="AS830" s="15"/>
      <c r="AT830" s="15"/>
      <c r="AU830" s="15"/>
      <c r="AV830" s="15"/>
      <c r="AW830" s="15"/>
      <c r="AX830" s="15"/>
      <c r="AY830" s="15"/>
      <c r="AZ830" s="15"/>
      <c r="BA830" s="15"/>
      <c r="BB830" s="15"/>
      <c r="BC830" s="15"/>
      <c r="BD830" s="15"/>
      <c r="BE830" s="15"/>
      <c r="BF830" s="15"/>
      <c r="BG830" s="15"/>
      <c r="BH830" s="15"/>
      <c r="BI830" s="15"/>
      <c r="BJ830" s="15"/>
      <c r="BK830" s="15"/>
      <c r="BL830" s="15"/>
      <c r="BM830" s="15"/>
      <c r="BN830" s="15"/>
      <c r="BO830" s="15"/>
      <c r="BP830" s="15"/>
      <c r="BQ830" s="15"/>
      <c r="BR830" s="15"/>
      <c r="BT830" s="15"/>
      <c r="BU830" s="15"/>
      <c r="BV830" s="15"/>
      <c r="BW830" s="15"/>
      <c r="BX830" s="15"/>
      <c r="BZ830" s="5"/>
      <c r="CA830" s="5"/>
      <c r="CB830" s="5"/>
      <c r="CC830" s="5"/>
      <c r="CD830" s="5"/>
      <c r="CF830" s="5"/>
      <c r="CG830" s="5"/>
      <c r="CH830" s="5"/>
      <c r="CI830" s="5"/>
      <c r="CJ830" s="5"/>
    </row>
    <row r="831" spans="1:88" x14ac:dyDescent="0.25">
      <c r="A831" s="174" t="str">
        <f t="shared" si="400"/>
        <v>NNNN</v>
      </c>
      <c r="B831" s="174" t="str">
        <f t="shared" si="401"/>
        <v>61MM</v>
      </c>
      <c r="C831" s="29" t="str">
        <f t="shared" si="402"/>
        <v>MM</v>
      </c>
      <c r="D831" s="29" t="str">
        <f t="shared" si="403"/>
        <v>N</v>
      </c>
      <c r="E831" s="29" t="str">
        <f t="shared" si="399"/>
        <v>N</v>
      </c>
      <c r="F831" s="175" t="s">
        <v>9</v>
      </c>
      <c r="G831" s="175" t="s">
        <v>7</v>
      </c>
      <c r="H831" s="175" t="s">
        <v>7</v>
      </c>
      <c r="I831" s="176">
        <v>61</v>
      </c>
      <c r="J831" s="175" t="s">
        <v>5</v>
      </c>
      <c r="K831" s="175" t="s">
        <v>5</v>
      </c>
      <c r="L831" s="176">
        <v>8310</v>
      </c>
      <c r="M831" s="176">
        <v>6430</v>
      </c>
      <c r="N831" s="176">
        <v>7595</v>
      </c>
      <c r="O831" s="176">
        <v>7289</v>
      </c>
      <c r="P831" s="176">
        <v>8216</v>
      </c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7"/>
      <c r="AD831" s="7"/>
      <c r="AE831" s="7"/>
      <c r="AF831" s="7"/>
      <c r="AG831" s="7"/>
      <c r="AI831" s="15"/>
      <c r="AJ831" s="15"/>
      <c r="AK831" s="15"/>
      <c r="AL831" s="15"/>
      <c r="AM831" s="15"/>
      <c r="AN831" s="15"/>
      <c r="AO831" s="15"/>
      <c r="AP831" s="15"/>
      <c r="AQ831" s="15"/>
      <c r="AR831" s="15"/>
      <c r="AS831" s="15"/>
      <c r="AT831" s="15"/>
      <c r="AU831" s="15"/>
      <c r="AV831" s="15"/>
      <c r="AW831" s="15"/>
      <c r="AX831" s="15"/>
      <c r="AY831" s="15"/>
      <c r="AZ831" s="15"/>
      <c r="BA831" s="15"/>
      <c r="BB831" s="15"/>
      <c r="BC831" s="15"/>
      <c r="BD831" s="15"/>
      <c r="BE831" s="15"/>
      <c r="BF831" s="15"/>
      <c r="BG831" s="15"/>
      <c r="BH831" s="15"/>
      <c r="BI831" s="15"/>
      <c r="BJ831" s="15"/>
      <c r="BK831" s="15"/>
      <c r="BL831" s="15"/>
      <c r="BM831" s="15"/>
      <c r="BN831" s="15"/>
      <c r="BO831" s="15"/>
      <c r="BP831" s="15"/>
      <c r="BQ831" s="15"/>
      <c r="BR831" s="15"/>
      <c r="BT831" s="15"/>
      <c r="BU831" s="15"/>
      <c r="BV831" s="15"/>
      <c r="BW831" s="15"/>
      <c r="BX831" s="15"/>
      <c r="BZ831" s="5"/>
      <c r="CA831" s="5"/>
      <c r="CB831" s="5"/>
      <c r="CC831" s="5"/>
      <c r="CD831" s="5"/>
      <c r="CF831" s="5"/>
      <c r="CG831" s="5"/>
      <c r="CH831" s="5"/>
      <c r="CI831" s="5"/>
      <c r="CJ831" s="5"/>
    </row>
    <row r="832" spans="1:88" x14ac:dyDescent="0.25">
      <c r="A832" s="174" t="str">
        <f t="shared" si="400"/>
        <v>NNNN</v>
      </c>
      <c r="B832" s="174" t="str">
        <f t="shared" si="401"/>
        <v>62MM</v>
      </c>
      <c r="C832" s="29" t="str">
        <f t="shared" si="402"/>
        <v>MM</v>
      </c>
      <c r="D832" s="29" t="str">
        <f t="shared" si="403"/>
        <v>N</v>
      </c>
      <c r="E832" s="29" t="str">
        <f t="shared" si="399"/>
        <v>N</v>
      </c>
      <c r="F832" s="175" t="s">
        <v>9</v>
      </c>
      <c r="G832" s="175" t="s">
        <v>7</v>
      </c>
      <c r="H832" s="175" t="s">
        <v>7</v>
      </c>
      <c r="I832" s="176">
        <v>62</v>
      </c>
      <c r="J832" s="175" t="s">
        <v>5</v>
      </c>
      <c r="K832" s="175" t="s">
        <v>5</v>
      </c>
      <c r="L832" s="176">
        <v>7985</v>
      </c>
      <c r="M832" s="176">
        <v>6104</v>
      </c>
      <c r="N832" s="176">
        <v>7344</v>
      </c>
      <c r="O832" s="176">
        <v>7032</v>
      </c>
      <c r="P832" s="176">
        <v>7880</v>
      </c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7"/>
      <c r="AD832" s="7"/>
      <c r="AE832" s="7"/>
      <c r="AF832" s="7"/>
      <c r="AG832" s="7"/>
      <c r="AI832" s="15"/>
      <c r="AJ832" s="15"/>
      <c r="AK832" s="15"/>
      <c r="AL832" s="15"/>
      <c r="AM832" s="15"/>
      <c r="AN832" s="15"/>
      <c r="AO832" s="15"/>
      <c r="AP832" s="15"/>
      <c r="AQ832" s="15"/>
      <c r="AR832" s="15"/>
      <c r="AS832" s="15"/>
      <c r="AT832" s="15"/>
      <c r="AU832" s="15"/>
      <c r="AV832" s="15"/>
      <c r="AW832" s="15"/>
      <c r="AX832" s="15"/>
      <c r="AY832" s="15"/>
      <c r="AZ832" s="15"/>
      <c r="BA832" s="15"/>
      <c r="BB832" s="15"/>
      <c r="BC832" s="15"/>
      <c r="BD832" s="15"/>
      <c r="BE832" s="15"/>
      <c r="BF832" s="15"/>
      <c r="BG832" s="15"/>
      <c r="BH832" s="15"/>
      <c r="BI832" s="15"/>
      <c r="BJ832" s="15"/>
      <c r="BK832" s="15"/>
      <c r="BL832" s="15"/>
      <c r="BM832" s="15"/>
      <c r="BN832" s="15"/>
      <c r="BO832" s="15"/>
      <c r="BP832" s="15"/>
      <c r="BQ832" s="15"/>
      <c r="BR832" s="15"/>
      <c r="BT832" s="15"/>
      <c r="BU832" s="15"/>
      <c r="BV832" s="15"/>
      <c r="BW832" s="15"/>
      <c r="BX832" s="15"/>
      <c r="BZ832" s="5"/>
      <c r="CA832" s="5"/>
      <c r="CB832" s="5"/>
      <c r="CC832" s="5"/>
      <c r="CD832" s="5"/>
      <c r="CF832" s="5"/>
      <c r="CG832" s="5"/>
      <c r="CH832" s="5"/>
      <c r="CI832" s="5"/>
      <c r="CJ832" s="5"/>
    </row>
    <row r="833" spans="1:88" x14ac:dyDescent="0.25">
      <c r="A833" s="174" t="str">
        <f t="shared" si="400"/>
        <v>NNNN</v>
      </c>
      <c r="B833" s="174" t="str">
        <f t="shared" si="401"/>
        <v>63MM</v>
      </c>
      <c r="C833" s="29" t="str">
        <f t="shared" si="402"/>
        <v>MM</v>
      </c>
      <c r="D833" s="29" t="str">
        <f t="shared" si="403"/>
        <v>N</v>
      </c>
      <c r="E833" s="29" t="str">
        <f t="shared" si="399"/>
        <v>N</v>
      </c>
      <c r="F833" s="175" t="s">
        <v>9</v>
      </c>
      <c r="G833" s="175" t="s">
        <v>7</v>
      </c>
      <c r="H833" s="175" t="s">
        <v>7</v>
      </c>
      <c r="I833" s="176">
        <v>63</v>
      </c>
      <c r="J833" s="175" t="s">
        <v>5</v>
      </c>
      <c r="K833" s="175" t="s">
        <v>5</v>
      </c>
      <c r="L833" s="176">
        <v>6981</v>
      </c>
      <c r="M833" s="176">
        <v>5391</v>
      </c>
      <c r="N833" s="176">
        <v>6394</v>
      </c>
      <c r="O833" s="176">
        <v>6099</v>
      </c>
      <c r="P833" s="176">
        <v>6886</v>
      </c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7"/>
      <c r="AD833" s="7"/>
      <c r="AE833" s="7"/>
      <c r="AF833" s="7"/>
      <c r="AG833" s="7"/>
      <c r="AI833" s="15"/>
      <c r="AJ833" s="15"/>
      <c r="AK833" s="15"/>
      <c r="AL833" s="15"/>
      <c r="AM833" s="15"/>
      <c r="AN833" s="15"/>
      <c r="AO833" s="15"/>
      <c r="AP833" s="15"/>
      <c r="AQ833" s="15"/>
      <c r="AR833" s="15"/>
      <c r="AS833" s="15"/>
      <c r="AT833" s="15"/>
      <c r="AU833" s="15"/>
      <c r="AV833" s="15"/>
      <c r="AW833" s="15"/>
      <c r="AX833" s="15"/>
      <c r="AY833" s="15"/>
      <c r="AZ833" s="15"/>
      <c r="BA833" s="15"/>
      <c r="BB833" s="15"/>
      <c r="BC833" s="15"/>
      <c r="BD833" s="15"/>
      <c r="BE833" s="15"/>
      <c r="BF833" s="15"/>
      <c r="BG833" s="15"/>
      <c r="BH833" s="15"/>
      <c r="BI833" s="15"/>
      <c r="BJ833" s="15"/>
      <c r="BK833" s="15"/>
      <c r="BL833" s="15"/>
      <c r="BM833" s="15"/>
      <c r="BN833" s="15"/>
      <c r="BO833" s="15"/>
      <c r="BP833" s="15"/>
      <c r="BQ833" s="15"/>
      <c r="BR833" s="15"/>
      <c r="BT833" s="15"/>
      <c r="BU833" s="15"/>
      <c r="BV833" s="15"/>
      <c r="BW833" s="15"/>
      <c r="BX833" s="15"/>
      <c r="BZ833" s="5"/>
      <c r="CA833" s="5"/>
      <c r="CB833" s="5"/>
      <c r="CC833" s="5"/>
      <c r="CD833" s="5"/>
      <c r="CF833" s="5"/>
      <c r="CG833" s="5"/>
      <c r="CH833" s="5"/>
      <c r="CI833" s="5"/>
      <c r="CJ833" s="5"/>
    </row>
    <row r="834" spans="1:88" x14ac:dyDescent="0.25">
      <c r="A834" s="174" t="str">
        <f t="shared" si="400"/>
        <v>NNNN</v>
      </c>
      <c r="B834" s="174" t="str">
        <f t="shared" si="401"/>
        <v>64MM</v>
      </c>
      <c r="C834" s="29" t="str">
        <f t="shared" si="402"/>
        <v>MM</v>
      </c>
      <c r="D834" s="29" t="str">
        <f t="shared" si="403"/>
        <v>N</v>
      </c>
      <c r="E834" s="29" t="str">
        <f t="shared" si="399"/>
        <v>N</v>
      </c>
      <c r="F834" s="175" t="s">
        <v>9</v>
      </c>
      <c r="G834" s="175" t="s">
        <v>7</v>
      </c>
      <c r="H834" s="175" t="s">
        <v>7</v>
      </c>
      <c r="I834" s="176">
        <v>64</v>
      </c>
      <c r="J834" s="175" t="s">
        <v>5</v>
      </c>
      <c r="K834" s="175" t="s">
        <v>5</v>
      </c>
      <c r="L834" s="176">
        <v>6693</v>
      </c>
      <c r="M834" s="176">
        <v>5098</v>
      </c>
      <c r="N834" s="176">
        <v>6105</v>
      </c>
      <c r="O834" s="176">
        <v>5842</v>
      </c>
      <c r="P834" s="176">
        <v>6596</v>
      </c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7"/>
      <c r="AD834" s="7"/>
      <c r="AE834" s="7"/>
      <c r="AF834" s="7"/>
      <c r="AG834" s="7"/>
      <c r="AI834" s="15"/>
      <c r="AJ834" s="15"/>
      <c r="AK834" s="15"/>
      <c r="AL834" s="15"/>
      <c r="AM834" s="15"/>
      <c r="AN834" s="15"/>
      <c r="AO834" s="15"/>
      <c r="AP834" s="15"/>
      <c r="AQ834" s="15"/>
      <c r="AR834" s="15"/>
      <c r="AS834" s="15"/>
      <c r="AT834" s="15"/>
      <c r="AU834" s="15"/>
      <c r="AV834" s="15"/>
      <c r="AW834" s="15"/>
      <c r="AX834" s="15"/>
      <c r="AY834" s="15"/>
      <c r="AZ834" s="15"/>
      <c r="BA834" s="15"/>
      <c r="BB834" s="15"/>
      <c r="BC834" s="15"/>
      <c r="BD834" s="15"/>
      <c r="BE834" s="15"/>
      <c r="BF834" s="15"/>
      <c r="BG834" s="15"/>
      <c r="BH834" s="15"/>
      <c r="BI834" s="15"/>
      <c r="BJ834" s="15"/>
      <c r="BK834" s="15"/>
      <c r="BL834" s="15"/>
      <c r="BM834" s="15"/>
      <c r="BN834" s="15"/>
      <c r="BO834" s="15"/>
      <c r="BP834" s="15"/>
      <c r="BQ834" s="15"/>
      <c r="BR834" s="15"/>
      <c r="BT834" s="15"/>
      <c r="BU834" s="15"/>
      <c r="BV834" s="15"/>
      <c r="BW834" s="15"/>
      <c r="BX834" s="15"/>
      <c r="BZ834" s="5"/>
      <c r="CA834" s="5"/>
      <c r="CB834" s="5"/>
      <c r="CC834" s="5"/>
      <c r="CD834" s="5"/>
      <c r="CF834" s="5"/>
      <c r="CG834" s="5"/>
      <c r="CH834" s="5"/>
      <c r="CI834" s="5"/>
      <c r="CJ834" s="5"/>
    </row>
    <row r="835" spans="1:88" x14ac:dyDescent="0.25">
      <c r="A835" s="174" t="str">
        <f t="shared" si="400"/>
        <v>NNNN</v>
      </c>
      <c r="B835" s="174" t="str">
        <f t="shared" si="401"/>
        <v>65MM</v>
      </c>
      <c r="C835" s="29" t="str">
        <f t="shared" si="402"/>
        <v>MM</v>
      </c>
      <c r="D835" s="29" t="str">
        <f t="shared" si="403"/>
        <v>N</v>
      </c>
      <c r="E835" s="29" t="str">
        <f t="shared" si="399"/>
        <v>N</v>
      </c>
      <c r="F835" s="175" t="s">
        <v>9</v>
      </c>
      <c r="G835" s="175" t="s">
        <v>7</v>
      </c>
      <c r="H835" s="175" t="s">
        <v>7</v>
      </c>
      <c r="I835" s="176">
        <v>65</v>
      </c>
      <c r="J835" s="175" t="s">
        <v>5</v>
      </c>
      <c r="K835" s="175" t="s">
        <v>5</v>
      </c>
      <c r="L835" s="176">
        <v>6316</v>
      </c>
      <c r="M835" s="176">
        <v>4872</v>
      </c>
      <c r="N835" s="176">
        <v>5748</v>
      </c>
      <c r="O835" s="176">
        <v>5487</v>
      </c>
      <c r="P835" s="176">
        <v>6226</v>
      </c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7"/>
      <c r="AD835" s="7"/>
      <c r="AE835" s="7"/>
      <c r="AF835" s="7"/>
      <c r="AG835" s="7"/>
      <c r="AI835" s="15"/>
      <c r="AJ835" s="15"/>
      <c r="AK835" s="15"/>
      <c r="AL835" s="15"/>
      <c r="AM835" s="15"/>
      <c r="AN835" s="15"/>
      <c r="AO835" s="15"/>
      <c r="AP835" s="15"/>
      <c r="AQ835" s="15"/>
      <c r="AR835" s="15"/>
      <c r="AS835" s="15"/>
      <c r="AT835" s="15"/>
      <c r="AU835" s="15"/>
      <c r="AV835" s="15"/>
      <c r="AW835" s="15"/>
      <c r="AX835" s="15"/>
      <c r="AY835" s="15"/>
      <c r="AZ835" s="15"/>
      <c r="BA835" s="15"/>
      <c r="BB835" s="15"/>
      <c r="BC835" s="15"/>
      <c r="BD835" s="15"/>
      <c r="BE835" s="15"/>
      <c r="BF835" s="15"/>
      <c r="BG835" s="15"/>
      <c r="BH835" s="15"/>
      <c r="BI835" s="15"/>
      <c r="BJ835" s="15"/>
      <c r="BK835" s="15"/>
      <c r="BL835" s="15"/>
      <c r="BM835" s="15"/>
      <c r="BN835" s="15"/>
      <c r="BO835" s="15"/>
      <c r="BP835" s="15"/>
      <c r="BQ835" s="15"/>
      <c r="BR835" s="15"/>
      <c r="BT835" s="15"/>
      <c r="BU835" s="15"/>
      <c r="BV835" s="15"/>
      <c r="BW835" s="15"/>
      <c r="BX835" s="15"/>
      <c r="BZ835" s="5"/>
      <c r="CA835" s="5"/>
      <c r="CB835" s="5"/>
      <c r="CC835" s="5"/>
      <c r="CD835" s="5"/>
      <c r="CF835" s="5"/>
      <c r="CG835" s="5"/>
      <c r="CH835" s="5"/>
      <c r="CI835" s="5"/>
      <c r="CJ835" s="5"/>
    </row>
    <row r="836" spans="1:88" x14ac:dyDescent="0.25">
      <c r="A836" s="174" t="str">
        <f t="shared" si="400"/>
        <v>NNNN</v>
      </c>
      <c r="B836" s="174" t="str">
        <f t="shared" si="401"/>
        <v>66MM</v>
      </c>
      <c r="C836" s="29" t="str">
        <f t="shared" si="402"/>
        <v>MM</v>
      </c>
      <c r="D836" s="29" t="str">
        <f t="shared" si="403"/>
        <v>N</v>
      </c>
      <c r="E836" s="29" t="str">
        <f t="shared" si="399"/>
        <v>N</v>
      </c>
      <c r="F836" s="175" t="s">
        <v>9</v>
      </c>
      <c r="G836" s="175" t="s">
        <v>7</v>
      </c>
      <c r="H836" s="175" t="s">
        <v>7</v>
      </c>
      <c r="I836" s="176">
        <v>66</v>
      </c>
      <c r="J836" s="175" t="s">
        <v>5</v>
      </c>
      <c r="K836" s="175" t="s">
        <v>5</v>
      </c>
      <c r="L836" s="176">
        <v>5524</v>
      </c>
      <c r="M836" s="176">
        <v>4275</v>
      </c>
      <c r="N836" s="176">
        <v>5007</v>
      </c>
      <c r="O836" s="176">
        <v>4766</v>
      </c>
      <c r="P836" s="176">
        <v>5428</v>
      </c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7"/>
      <c r="AD836" s="7"/>
      <c r="AE836" s="7"/>
      <c r="AF836" s="7"/>
      <c r="AG836" s="7"/>
      <c r="AI836" s="15"/>
      <c r="AJ836" s="15"/>
      <c r="AK836" s="15"/>
      <c r="AL836" s="15"/>
      <c r="AM836" s="15"/>
      <c r="AN836" s="15"/>
      <c r="AO836" s="15"/>
      <c r="AP836" s="15"/>
      <c r="AQ836" s="15"/>
      <c r="AR836" s="15"/>
      <c r="AS836" s="15"/>
      <c r="AT836" s="15"/>
      <c r="AU836" s="15"/>
      <c r="AV836" s="15"/>
      <c r="AW836" s="15"/>
      <c r="AX836" s="15"/>
      <c r="AY836" s="15"/>
      <c r="AZ836" s="15"/>
      <c r="BA836" s="15"/>
      <c r="BB836" s="15"/>
      <c r="BC836" s="15"/>
      <c r="BD836" s="15"/>
      <c r="BE836" s="15"/>
      <c r="BF836" s="15"/>
      <c r="BG836" s="15"/>
      <c r="BH836" s="15"/>
      <c r="BI836" s="15"/>
      <c r="BJ836" s="15"/>
      <c r="BK836" s="15"/>
      <c r="BL836" s="15"/>
      <c r="BM836" s="15"/>
      <c r="BN836" s="15"/>
      <c r="BO836" s="15"/>
      <c r="BP836" s="15"/>
      <c r="BQ836" s="15"/>
      <c r="BR836" s="15"/>
      <c r="BT836" s="15"/>
      <c r="BU836" s="15"/>
      <c r="BV836" s="15"/>
      <c r="BW836" s="15"/>
      <c r="BX836" s="15"/>
      <c r="BZ836" s="5"/>
      <c r="CA836" s="5"/>
      <c r="CB836" s="5"/>
      <c r="CC836" s="5"/>
      <c r="CD836" s="5"/>
      <c r="CF836" s="5"/>
      <c r="CG836" s="5"/>
      <c r="CH836" s="5"/>
      <c r="CI836" s="5"/>
      <c r="CJ836" s="5"/>
    </row>
    <row r="837" spans="1:88" x14ac:dyDescent="0.25">
      <c r="A837" s="174" t="str">
        <f t="shared" si="400"/>
        <v>NNNN</v>
      </c>
      <c r="B837" s="174" t="str">
        <f t="shared" si="401"/>
        <v>67MM</v>
      </c>
      <c r="C837" s="29" t="str">
        <f t="shared" si="402"/>
        <v>MM</v>
      </c>
      <c r="D837" s="29" t="str">
        <f t="shared" si="403"/>
        <v>N</v>
      </c>
      <c r="E837" s="29" t="str">
        <f t="shared" si="399"/>
        <v>N</v>
      </c>
      <c r="F837" s="175" t="s">
        <v>9</v>
      </c>
      <c r="G837" s="175" t="s">
        <v>7</v>
      </c>
      <c r="H837" s="175" t="s">
        <v>7</v>
      </c>
      <c r="I837" s="176">
        <v>67</v>
      </c>
      <c r="J837" s="175" t="s">
        <v>5</v>
      </c>
      <c r="K837" s="175" t="s">
        <v>5</v>
      </c>
      <c r="L837" s="176">
        <v>4898</v>
      </c>
      <c r="M837" s="176">
        <v>3809</v>
      </c>
      <c r="N837" s="176">
        <v>4487</v>
      </c>
      <c r="O837" s="176">
        <v>4212</v>
      </c>
      <c r="P837" s="176">
        <v>4812</v>
      </c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7"/>
      <c r="AD837" s="7"/>
      <c r="AE837" s="7"/>
      <c r="AF837" s="7"/>
      <c r="AG837" s="7"/>
      <c r="AI837" s="15"/>
      <c r="AJ837" s="15"/>
      <c r="AK837" s="15"/>
      <c r="AL837" s="15"/>
      <c r="AM837" s="15"/>
      <c r="AN837" s="15"/>
      <c r="AO837" s="15"/>
      <c r="AP837" s="15"/>
      <c r="AQ837" s="15"/>
      <c r="AR837" s="15"/>
      <c r="AS837" s="15"/>
      <c r="AT837" s="15"/>
      <c r="AU837" s="15"/>
      <c r="AV837" s="15"/>
      <c r="AW837" s="15"/>
      <c r="AX837" s="15"/>
      <c r="AY837" s="15"/>
      <c r="AZ837" s="15"/>
      <c r="BA837" s="15"/>
      <c r="BB837" s="15"/>
      <c r="BC837" s="15"/>
      <c r="BD837" s="15"/>
      <c r="BE837" s="15"/>
      <c r="BF837" s="15"/>
      <c r="BG837" s="15"/>
      <c r="BH837" s="15"/>
      <c r="BI837" s="15"/>
      <c r="BJ837" s="15"/>
      <c r="BK837" s="15"/>
      <c r="BL837" s="15"/>
      <c r="BM837" s="15"/>
      <c r="BN837" s="15"/>
      <c r="BO837" s="15"/>
      <c r="BP837" s="15"/>
      <c r="BQ837" s="15"/>
      <c r="BR837" s="15"/>
      <c r="BT837" s="15"/>
      <c r="BU837" s="15"/>
      <c r="BV837" s="15"/>
      <c r="BW837" s="15"/>
      <c r="BX837" s="15"/>
      <c r="BZ837" s="5"/>
      <c r="CA837" s="5"/>
      <c r="CB837" s="5"/>
      <c r="CC837" s="5"/>
      <c r="CD837" s="5"/>
      <c r="CF837" s="5"/>
      <c r="CG837" s="5"/>
      <c r="CH837" s="5"/>
      <c r="CI837" s="5"/>
      <c r="CJ837" s="5"/>
    </row>
    <row r="838" spans="1:88" x14ac:dyDescent="0.25">
      <c r="A838" s="174" t="str">
        <f t="shared" si="400"/>
        <v>NNNN</v>
      </c>
      <c r="B838" s="174" t="str">
        <f t="shared" si="401"/>
        <v>68MM</v>
      </c>
      <c r="C838" s="29" t="str">
        <f t="shared" si="402"/>
        <v>MM</v>
      </c>
      <c r="D838" s="29" t="str">
        <f t="shared" si="403"/>
        <v>N</v>
      </c>
      <c r="E838" s="29" t="str">
        <f t="shared" si="399"/>
        <v>N</v>
      </c>
      <c r="F838" s="175" t="s">
        <v>9</v>
      </c>
      <c r="G838" s="175" t="s">
        <v>7</v>
      </c>
      <c r="H838" s="175" t="s">
        <v>7</v>
      </c>
      <c r="I838" s="176">
        <v>68</v>
      </c>
      <c r="J838" s="175" t="s">
        <v>5</v>
      </c>
      <c r="K838" s="175" t="s">
        <v>5</v>
      </c>
      <c r="L838" s="176">
        <v>4341</v>
      </c>
      <c r="M838" s="176">
        <v>3367</v>
      </c>
      <c r="N838" s="176">
        <v>3980</v>
      </c>
      <c r="O838" s="176">
        <v>3774</v>
      </c>
      <c r="P838" s="176">
        <v>4265</v>
      </c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7"/>
      <c r="AD838" s="7"/>
      <c r="AE838" s="7"/>
      <c r="AF838" s="7"/>
      <c r="AG838" s="7"/>
      <c r="AI838" s="15"/>
      <c r="AJ838" s="15"/>
      <c r="AK838" s="15"/>
      <c r="AL838" s="15"/>
      <c r="AM838" s="15"/>
      <c r="AN838" s="15"/>
      <c r="AO838" s="15"/>
      <c r="AP838" s="15"/>
      <c r="AQ838" s="15"/>
      <c r="AR838" s="15"/>
      <c r="AS838" s="15"/>
      <c r="AT838" s="15"/>
      <c r="AU838" s="15"/>
      <c r="AV838" s="15"/>
      <c r="AW838" s="15"/>
      <c r="AX838" s="15"/>
      <c r="AY838" s="15"/>
      <c r="AZ838" s="15"/>
      <c r="BA838" s="15"/>
      <c r="BB838" s="15"/>
      <c r="BC838" s="15"/>
      <c r="BD838" s="15"/>
      <c r="BE838" s="15"/>
      <c r="BF838" s="15"/>
      <c r="BG838" s="15"/>
      <c r="BH838" s="15"/>
      <c r="BI838" s="15"/>
      <c r="BJ838" s="15"/>
      <c r="BK838" s="15"/>
      <c r="BL838" s="15"/>
      <c r="BM838" s="15"/>
      <c r="BN838" s="15"/>
      <c r="BO838" s="15"/>
      <c r="BP838" s="15"/>
      <c r="BQ838" s="15"/>
      <c r="BR838" s="15"/>
      <c r="BT838" s="15"/>
      <c r="BU838" s="15"/>
      <c r="BV838" s="15"/>
      <c r="BW838" s="15"/>
      <c r="BX838" s="15"/>
      <c r="BZ838" s="5"/>
      <c r="CA838" s="5"/>
      <c r="CB838" s="5"/>
      <c r="CC838" s="5"/>
      <c r="CD838" s="5"/>
      <c r="CF838" s="5"/>
      <c r="CG838" s="5"/>
      <c r="CH838" s="5"/>
      <c r="CI838" s="5"/>
      <c r="CJ838" s="5"/>
    </row>
    <row r="839" spans="1:88" x14ac:dyDescent="0.25">
      <c r="A839" s="174" t="str">
        <f t="shared" si="400"/>
        <v>NNNN</v>
      </c>
      <c r="B839" s="174" t="str">
        <f t="shared" si="401"/>
        <v>69MM</v>
      </c>
      <c r="C839" s="29" t="str">
        <f t="shared" si="402"/>
        <v>MM</v>
      </c>
      <c r="D839" s="29" t="str">
        <f t="shared" si="403"/>
        <v>N</v>
      </c>
      <c r="E839" s="29" t="str">
        <f t="shared" si="399"/>
        <v>N</v>
      </c>
      <c r="F839" s="175" t="s">
        <v>9</v>
      </c>
      <c r="G839" s="175" t="s">
        <v>7</v>
      </c>
      <c r="H839" s="175" t="s">
        <v>7</v>
      </c>
      <c r="I839" s="176">
        <v>69</v>
      </c>
      <c r="J839" s="175" t="s">
        <v>5</v>
      </c>
      <c r="K839" s="175" t="s">
        <v>5</v>
      </c>
      <c r="L839" s="176">
        <v>4105</v>
      </c>
      <c r="M839" s="176">
        <v>3175</v>
      </c>
      <c r="N839" s="176">
        <v>3727</v>
      </c>
      <c r="O839" s="176">
        <v>3539</v>
      </c>
      <c r="P839" s="176">
        <v>4042</v>
      </c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7"/>
      <c r="AD839" s="7"/>
      <c r="AE839" s="7"/>
      <c r="AF839" s="7"/>
      <c r="AG839" s="7"/>
      <c r="AI839" s="15"/>
      <c r="AJ839" s="15"/>
      <c r="AK839" s="15"/>
      <c r="AL839" s="15"/>
      <c r="AM839" s="15"/>
      <c r="AN839" s="15"/>
      <c r="AO839" s="15"/>
      <c r="AP839" s="15"/>
      <c r="AQ839" s="15"/>
      <c r="AR839" s="15"/>
      <c r="AS839" s="15"/>
      <c r="AT839" s="15"/>
      <c r="AU839" s="15"/>
      <c r="AV839" s="15"/>
      <c r="AW839" s="15"/>
      <c r="AX839" s="15"/>
      <c r="AY839" s="15"/>
      <c r="AZ839" s="15"/>
      <c r="BA839" s="15"/>
      <c r="BB839" s="15"/>
      <c r="BC839" s="15"/>
      <c r="BD839" s="15"/>
      <c r="BE839" s="15"/>
      <c r="BF839" s="15"/>
      <c r="BG839" s="15"/>
      <c r="BH839" s="15"/>
      <c r="BI839" s="15"/>
      <c r="BJ839" s="15"/>
      <c r="BK839" s="15"/>
      <c r="BL839" s="15"/>
      <c r="BM839" s="15"/>
      <c r="BN839" s="15"/>
      <c r="BO839" s="15"/>
      <c r="BP839" s="15"/>
      <c r="BQ839" s="15"/>
      <c r="BR839" s="15"/>
      <c r="BT839" s="15"/>
      <c r="BU839" s="15"/>
      <c r="BV839" s="15"/>
      <c r="BW839" s="15"/>
      <c r="BX839" s="15"/>
      <c r="BZ839" s="5"/>
      <c r="CA839" s="5"/>
      <c r="CB839" s="5"/>
      <c r="CC839" s="5"/>
      <c r="CD839" s="5"/>
      <c r="CF839" s="5"/>
      <c r="CG839" s="5"/>
      <c r="CH839" s="5"/>
      <c r="CI839" s="5"/>
      <c r="CJ839" s="5"/>
    </row>
    <row r="840" spans="1:88" x14ac:dyDescent="0.25">
      <c r="A840" s="174" t="str">
        <f t="shared" si="400"/>
        <v>NNNN</v>
      </c>
      <c r="B840" s="174" t="str">
        <f t="shared" si="401"/>
        <v>70MM</v>
      </c>
      <c r="C840" s="29" t="str">
        <f t="shared" si="402"/>
        <v>MM</v>
      </c>
      <c r="D840" s="29" t="str">
        <f t="shared" si="403"/>
        <v>N</v>
      </c>
      <c r="E840" s="29" t="str">
        <f t="shared" ref="E840:E903" si="404">IF(AND(D840="Y",K840="Y"),"Y","N")</f>
        <v>N</v>
      </c>
      <c r="F840" s="175" t="s">
        <v>9</v>
      </c>
      <c r="G840" s="175" t="s">
        <v>7</v>
      </c>
      <c r="H840" s="175" t="s">
        <v>7</v>
      </c>
      <c r="I840" s="176">
        <v>70</v>
      </c>
      <c r="J840" s="175" t="s">
        <v>5</v>
      </c>
      <c r="K840" s="175" t="s">
        <v>5</v>
      </c>
      <c r="L840" s="176">
        <v>3540</v>
      </c>
      <c r="M840" s="176">
        <v>2743</v>
      </c>
      <c r="N840" s="176">
        <v>3209</v>
      </c>
      <c r="O840" s="176">
        <v>3013</v>
      </c>
      <c r="P840" s="176">
        <v>3480</v>
      </c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7"/>
      <c r="AD840" s="7"/>
      <c r="AE840" s="7"/>
      <c r="AF840" s="7"/>
      <c r="AG840" s="7"/>
      <c r="AI840" s="15"/>
      <c r="AJ840" s="15"/>
      <c r="AK840" s="15"/>
      <c r="AL840" s="15"/>
      <c r="AM840" s="15"/>
      <c r="AN840" s="15"/>
      <c r="AO840" s="15"/>
      <c r="AP840" s="15"/>
      <c r="AQ840" s="15"/>
      <c r="AR840" s="15"/>
      <c r="AS840" s="15"/>
      <c r="AT840" s="15"/>
      <c r="AU840" s="15"/>
      <c r="AV840" s="15"/>
      <c r="AW840" s="15"/>
      <c r="AX840" s="15"/>
      <c r="AY840" s="15"/>
      <c r="AZ840" s="15"/>
      <c r="BA840" s="15"/>
      <c r="BB840" s="15"/>
      <c r="BC840" s="15"/>
      <c r="BD840" s="15"/>
      <c r="BE840" s="15"/>
      <c r="BF840" s="15"/>
      <c r="BG840" s="15"/>
      <c r="BH840" s="15"/>
      <c r="BI840" s="15"/>
      <c r="BJ840" s="15"/>
      <c r="BK840" s="15"/>
      <c r="BL840" s="15"/>
      <c r="BM840" s="15"/>
      <c r="BN840" s="15"/>
      <c r="BO840" s="15"/>
      <c r="BP840" s="15"/>
      <c r="BQ840" s="15"/>
      <c r="BR840" s="15"/>
      <c r="BT840" s="15"/>
      <c r="BU840" s="15"/>
      <c r="BV840" s="15"/>
      <c r="BW840" s="15"/>
      <c r="BX840" s="15"/>
      <c r="BZ840" s="5"/>
      <c r="CA840" s="5"/>
      <c r="CB840" s="5"/>
      <c r="CC840" s="5"/>
      <c r="CD840" s="5"/>
      <c r="CF840" s="5"/>
      <c r="CG840" s="5"/>
      <c r="CH840" s="5"/>
      <c r="CI840" s="5"/>
      <c r="CJ840" s="5"/>
    </row>
    <row r="841" spans="1:88" x14ac:dyDescent="0.25">
      <c r="A841" s="174" t="str">
        <f t="shared" ref="A841:A904" si="405">IF(CONCATENATE(D841,E841)="NN","NNNN",CONCATENATE(D841,E841,C841))</f>
        <v>NNNN</v>
      </c>
      <c r="B841" s="174" t="str">
        <f t="shared" ref="B841:B904" si="406">IF(C841="NN","NNNN",CONCATENATE(IF(I841&gt;82,"83",I841),C841))</f>
        <v>71MM</v>
      </c>
      <c r="C841" s="29" t="str">
        <f t="shared" ref="C841:C904" si="407">IF(F841="Y",CONCATENATE(G841,H841),"NN")</f>
        <v>MM</v>
      </c>
      <c r="D841" s="29" t="str">
        <f t="shared" ref="D841:D904" si="408">IF(AND(F841="Y",J841="Y",I841&lt;9),J841,"N")</f>
        <v>N</v>
      </c>
      <c r="E841" s="29" t="str">
        <f t="shared" si="404"/>
        <v>N</v>
      </c>
      <c r="F841" s="175" t="s">
        <v>9</v>
      </c>
      <c r="G841" s="175" t="s">
        <v>7</v>
      </c>
      <c r="H841" s="175" t="s">
        <v>7</v>
      </c>
      <c r="I841" s="176">
        <v>71</v>
      </c>
      <c r="J841" s="175" t="s">
        <v>5</v>
      </c>
      <c r="K841" s="175" t="s">
        <v>5</v>
      </c>
      <c r="L841" s="176">
        <v>3091</v>
      </c>
      <c r="M841" s="176">
        <v>2403</v>
      </c>
      <c r="N841" s="176">
        <v>2800</v>
      </c>
      <c r="O841" s="176">
        <v>2611</v>
      </c>
      <c r="P841" s="176">
        <v>3041</v>
      </c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7"/>
      <c r="AD841" s="7"/>
      <c r="AE841" s="7"/>
      <c r="AF841" s="7"/>
      <c r="AG841" s="7"/>
      <c r="AI841" s="15"/>
      <c r="AJ841" s="15"/>
      <c r="AK841" s="15"/>
      <c r="AL841" s="15"/>
      <c r="AM841" s="15"/>
      <c r="AN841" s="15"/>
      <c r="AO841" s="15"/>
      <c r="AP841" s="15"/>
      <c r="AQ841" s="15"/>
      <c r="AR841" s="15"/>
      <c r="AS841" s="15"/>
      <c r="AT841" s="15"/>
      <c r="AU841" s="15"/>
      <c r="AV841" s="15"/>
      <c r="AW841" s="15"/>
      <c r="AX841" s="15"/>
      <c r="AY841" s="15"/>
      <c r="AZ841" s="15"/>
      <c r="BA841" s="15"/>
      <c r="BB841" s="15"/>
      <c r="BC841" s="15"/>
      <c r="BD841" s="15"/>
      <c r="BE841" s="15"/>
      <c r="BF841" s="15"/>
      <c r="BG841" s="15"/>
      <c r="BH841" s="15"/>
      <c r="BI841" s="15"/>
      <c r="BJ841" s="15"/>
      <c r="BK841" s="15"/>
      <c r="BL841" s="15"/>
      <c r="BM841" s="15"/>
      <c r="BN841" s="15"/>
      <c r="BO841" s="15"/>
      <c r="BP841" s="15"/>
      <c r="BQ841" s="15"/>
      <c r="BR841" s="15"/>
      <c r="BT841" s="15"/>
      <c r="BU841" s="15"/>
      <c r="BV841" s="15"/>
      <c r="BW841" s="15"/>
      <c r="BX841" s="15"/>
      <c r="BZ841" s="5"/>
      <c r="CA841" s="5"/>
      <c r="CB841" s="5"/>
      <c r="CC841" s="5"/>
      <c r="CD841" s="5"/>
      <c r="CF841" s="5"/>
      <c r="CG841" s="5"/>
      <c r="CH841" s="5"/>
      <c r="CI841" s="5"/>
      <c r="CJ841" s="5"/>
    </row>
    <row r="842" spans="1:88" x14ac:dyDescent="0.25">
      <c r="A842" s="174" t="str">
        <f t="shared" si="405"/>
        <v>NNNN</v>
      </c>
      <c r="B842" s="174" t="str">
        <f t="shared" si="406"/>
        <v>72MM</v>
      </c>
      <c r="C842" s="29" t="str">
        <f t="shared" si="407"/>
        <v>MM</v>
      </c>
      <c r="D842" s="29" t="str">
        <f t="shared" si="408"/>
        <v>N</v>
      </c>
      <c r="E842" s="29" t="str">
        <f t="shared" si="404"/>
        <v>N</v>
      </c>
      <c r="F842" s="175" t="s">
        <v>9</v>
      </c>
      <c r="G842" s="175" t="s">
        <v>7</v>
      </c>
      <c r="H842" s="175" t="s">
        <v>7</v>
      </c>
      <c r="I842" s="176">
        <v>72</v>
      </c>
      <c r="J842" s="175" t="s">
        <v>5</v>
      </c>
      <c r="K842" s="175" t="s">
        <v>5</v>
      </c>
      <c r="L842" s="176">
        <v>2527</v>
      </c>
      <c r="M842" s="176">
        <v>1954</v>
      </c>
      <c r="N842" s="176">
        <v>2285</v>
      </c>
      <c r="O842" s="176">
        <v>2148</v>
      </c>
      <c r="P842" s="176">
        <v>2466</v>
      </c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7"/>
      <c r="AD842" s="7"/>
      <c r="AE842" s="7"/>
      <c r="AF842" s="7"/>
      <c r="AG842" s="7"/>
      <c r="AI842" s="15"/>
      <c r="AJ842" s="15"/>
      <c r="AK842" s="15"/>
      <c r="AL842" s="15"/>
      <c r="AM842" s="15"/>
      <c r="AN842" s="15"/>
      <c r="AO842" s="15"/>
      <c r="AP842" s="15"/>
      <c r="AQ842" s="15"/>
      <c r="AR842" s="15"/>
      <c r="AS842" s="15"/>
      <c r="AT842" s="15"/>
      <c r="AU842" s="15"/>
      <c r="AV842" s="15"/>
      <c r="AW842" s="15"/>
      <c r="AX842" s="15"/>
      <c r="AY842" s="15"/>
      <c r="AZ842" s="15"/>
      <c r="BA842" s="15"/>
      <c r="BB842" s="15"/>
      <c r="BC842" s="15"/>
      <c r="BD842" s="15"/>
      <c r="BE842" s="15"/>
      <c r="BF842" s="15"/>
      <c r="BG842" s="15"/>
      <c r="BH842" s="15"/>
      <c r="BI842" s="15"/>
      <c r="BJ842" s="15"/>
      <c r="BK842" s="15"/>
      <c r="BL842" s="15"/>
      <c r="BM842" s="15"/>
      <c r="BN842" s="15"/>
      <c r="BO842" s="15"/>
      <c r="BP842" s="15"/>
      <c r="BQ842" s="15"/>
      <c r="BR842" s="15"/>
      <c r="BT842" s="15"/>
      <c r="BU842" s="15"/>
      <c r="BV842" s="15"/>
      <c r="BW842" s="15"/>
      <c r="BX842" s="15"/>
      <c r="BZ842" s="5"/>
      <c r="CA842" s="5"/>
      <c r="CB842" s="5"/>
      <c r="CC842" s="5"/>
      <c r="CD842" s="5"/>
      <c r="CF842" s="5"/>
      <c r="CG842" s="5"/>
      <c r="CH842" s="5"/>
      <c r="CI842" s="5"/>
      <c r="CJ842" s="5"/>
    </row>
    <row r="843" spans="1:88" x14ac:dyDescent="0.25">
      <c r="A843" s="174" t="str">
        <f t="shared" si="405"/>
        <v>NNNN</v>
      </c>
      <c r="B843" s="174" t="str">
        <f t="shared" si="406"/>
        <v>73MM</v>
      </c>
      <c r="C843" s="29" t="str">
        <f t="shared" si="407"/>
        <v>MM</v>
      </c>
      <c r="D843" s="29" t="str">
        <f t="shared" si="408"/>
        <v>N</v>
      </c>
      <c r="E843" s="29" t="str">
        <f t="shared" si="404"/>
        <v>N</v>
      </c>
      <c r="F843" s="175" t="s">
        <v>9</v>
      </c>
      <c r="G843" s="175" t="s">
        <v>7</v>
      </c>
      <c r="H843" s="175" t="s">
        <v>7</v>
      </c>
      <c r="I843" s="176">
        <v>73</v>
      </c>
      <c r="J843" s="175" t="s">
        <v>5</v>
      </c>
      <c r="K843" s="175" t="s">
        <v>5</v>
      </c>
      <c r="L843" s="176">
        <v>2016</v>
      </c>
      <c r="M843" s="176">
        <v>1533</v>
      </c>
      <c r="N843" s="176">
        <v>1830</v>
      </c>
      <c r="O843" s="176">
        <v>1707</v>
      </c>
      <c r="P843" s="176">
        <v>1957</v>
      </c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7"/>
      <c r="AD843" s="7"/>
      <c r="AE843" s="7"/>
      <c r="AF843" s="7"/>
      <c r="AG843" s="7"/>
      <c r="AI843" s="15"/>
      <c r="AJ843" s="15"/>
      <c r="AK843" s="15"/>
      <c r="AL843" s="15"/>
      <c r="AM843" s="15"/>
      <c r="AN843" s="15"/>
      <c r="AO843" s="15"/>
      <c r="AP843" s="15"/>
      <c r="AQ843" s="15"/>
      <c r="AR843" s="15"/>
      <c r="AS843" s="15"/>
      <c r="AT843" s="15"/>
      <c r="AU843" s="15"/>
      <c r="AV843" s="15"/>
      <c r="AW843" s="15"/>
      <c r="AX843" s="15"/>
      <c r="AY843" s="15"/>
      <c r="AZ843" s="15"/>
      <c r="BA843" s="15"/>
      <c r="BB843" s="15"/>
      <c r="BC843" s="15"/>
      <c r="BD843" s="15"/>
      <c r="BE843" s="15"/>
      <c r="BF843" s="15"/>
      <c r="BG843" s="15"/>
      <c r="BH843" s="15"/>
      <c r="BI843" s="15"/>
      <c r="BJ843" s="15"/>
      <c r="BK843" s="15"/>
      <c r="BL843" s="15"/>
      <c r="BM843" s="15"/>
      <c r="BN843" s="15"/>
      <c r="BO843" s="15"/>
      <c r="BP843" s="15"/>
      <c r="BQ843" s="15"/>
      <c r="BR843" s="15"/>
      <c r="BT843" s="15"/>
      <c r="BU843" s="15"/>
      <c r="BV843" s="15"/>
      <c r="BW843" s="15"/>
      <c r="BX843" s="15"/>
      <c r="BZ843" s="5"/>
      <c r="CA843" s="5"/>
      <c r="CB843" s="5"/>
      <c r="CC843" s="5"/>
      <c r="CD843" s="5"/>
      <c r="CF843" s="5"/>
      <c r="CG843" s="5"/>
      <c r="CH843" s="5"/>
      <c r="CI843" s="5"/>
      <c r="CJ843" s="5"/>
    </row>
    <row r="844" spans="1:88" x14ac:dyDescent="0.25">
      <c r="A844" s="174" t="str">
        <f t="shared" si="405"/>
        <v>NNNN</v>
      </c>
      <c r="B844" s="174" t="str">
        <f t="shared" si="406"/>
        <v>74MM</v>
      </c>
      <c r="C844" s="29" t="str">
        <f t="shared" si="407"/>
        <v>MM</v>
      </c>
      <c r="D844" s="29" t="str">
        <f t="shared" si="408"/>
        <v>N</v>
      </c>
      <c r="E844" s="29" t="str">
        <f t="shared" si="404"/>
        <v>N</v>
      </c>
      <c r="F844" s="175" t="s">
        <v>9</v>
      </c>
      <c r="G844" s="175" t="s">
        <v>7</v>
      </c>
      <c r="H844" s="175" t="s">
        <v>7</v>
      </c>
      <c r="I844" s="176">
        <v>74</v>
      </c>
      <c r="J844" s="175" t="s">
        <v>5</v>
      </c>
      <c r="K844" s="175" t="s">
        <v>5</v>
      </c>
      <c r="L844" s="176">
        <v>1513</v>
      </c>
      <c r="M844" s="176">
        <v>1177</v>
      </c>
      <c r="N844" s="176">
        <v>1364</v>
      </c>
      <c r="O844" s="176">
        <v>1269</v>
      </c>
      <c r="P844" s="176">
        <v>1486</v>
      </c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7"/>
      <c r="AD844" s="7"/>
      <c r="AE844" s="7"/>
      <c r="AF844" s="7"/>
      <c r="AG844" s="7"/>
      <c r="AI844" s="15"/>
      <c r="AJ844" s="15"/>
      <c r="AK844" s="15"/>
      <c r="AL844" s="15"/>
      <c r="AM844" s="15"/>
      <c r="AN844" s="15"/>
      <c r="AO844" s="15"/>
      <c r="AP844" s="15"/>
      <c r="AQ844" s="15"/>
      <c r="AR844" s="15"/>
      <c r="AS844" s="15"/>
      <c r="AT844" s="15"/>
      <c r="AU844" s="15"/>
      <c r="AV844" s="15"/>
      <c r="AW844" s="15"/>
      <c r="AX844" s="15"/>
      <c r="AY844" s="15"/>
      <c r="AZ844" s="15"/>
      <c r="BA844" s="15"/>
      <c r="BB844" s="15"/>
      <c r="BC844" s="15"/>
      <c r="BD844" s="15"/>
      <c r="BE844" s="15"/>
      <c r="BF844" s="15"/>
      <c r="BG844" s="15"/>
      <c r="BH844" s="15"/>
      <c r="BI844" s="15"/>
      <c r="BJ844" s="15"/>
      <c r="BK844" s="15"/>
      <c r="BL844" s="15"/>
      <c r="BM844" s="15"/>
      <c r="BN844" s="15"/>
      <c r="BO844" s="15"/>
      <c r="BP844" s="15"/>
      <c r="BQ844" s="15"/>
      <c r="BR844" s="15"/>
      <c r="BT844" s="15"/>
      <c r="BU844" s="15"/>
      <c r="BV844" s="15"/>
      <c r="BW844" s="15"/>
      <c r="BX844" s="15"/>
      <c r="BZ844" s="5"/>
      <c r="CA844" s="5"/>
      <c r="CB844" s="5"/>
      <c r="CC844" s="5"/>
      <c r="CD844" s="5"/>
      <c r="CF844" s="5"/>
      <c r="CG844" s="5"/>
      <c r="CH844" s="5"/>
      <c r="CI844" s="5"/>
      <c r="CJ844" s="5"/>
    </row>
    <row r="845" spans="1:88" x14ac:dyDescent="0.25">
      <c r="A845" s="174" t="str">
        <f t="shared" si="405"/>
        <v>NNNN</v>
      </c>
      <c r="B845" s="174" t="str">
        <f t="shared" si="406"/>
        <v>75MM</v>
      </c>
      <c r="C845" s="29" t="str">
        <f t="shared" si="407"/>
        <v>MM</v>
      </c>
      <c r="D845" s="29" t="str">
        <f t="shared" si="408"/>
        <v>N</v>
      </c>
      <c r="E845" s="29" t="str">
        <f t="shared" si="404"/>
        <v>N</v>
      </c>
      <c r="F845" s="175" t="s">
        <v>9</v>
      </c>
      <c r="G845" s="175" t="s">
        <v>7</v>
      </c>
      <c r="H845" s="175" t="s">
        <v>7</v>
      </c>
      <c r="I845" s="176">
        <v>75</v>
      </c>
      <c r="J845" s="175" t="s">
        <v>5</v>
      </c>
      <c r="K845" s="175" t="s">
        <v>5</v>
      </c>
      <c r="L845" s="176">
        <v>1240</v>
      </c>
      <c r="M845" s="176">
        <v>944</v>
      </c>
      <c r="N845" s="176">
        <v>1095</v>
      </c>
      <c r="O845" s="176">
        <v>1006</v>
      </c>
      <c r="P845" s="176">
        <v>1215</v>
      </c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7"/>
      <c r="AD845" s="7"/>
      <c r="AE845" s="7"/>
      <c r="AF845" s="7"/>
      <c r="AG845" s="7"/>
      <c r="AI845" s="15"/>
      <c r="AJ845" s="15"/>
      <c r="AK845" s="15"/>
      <c r="AL845" s="15"/>
      <c r="AM845" s="15"/>
      <c r="AN845" s="15"/>
      <c r="AO845" s="15"/>
      <c r="AP845" s="15"/>
      <c r="AQ845" s="15"/>
      <c r="AR845" s="15"/>
      <c r="AS845" s="15"/>
      <c r="AT845" s="15"/>
      <c r="AU845" s="15"/>
      <c r="AV845" s="15"/>
      <c r="AW845" s="15"/>
      <c r="AX845" s="15"/>
      <c r="AY845" s="15"/>
      <c r="AZ845" s="15"/>
      <c r="BA845" s="15"/>
      <c r="BB845" s="15"/>
      <c r="BC845" s="15"/>
      <c r="BD845" s="15"/>
      <c r="BE845" s="15"/>
      <c r="BF845" s="15"/>
      <c r="BG845" s="15"/>
      <c r="BH845" s="15"/>
      <c r="BI845" s="15"/>
      <c r="BJ845" s="15"/>
      <c r="BK845" s="15"/>
      <c r="BL845" s="15"/>
      <c r="BM845" s="15"/>
      <c r="BN845" s="15"/>
      <c r="BO845" s="15"/>
      <c r="BP845" s="15"/>
      <c r="BQ845" s="15"/>
      <c r="BR845" s="15"/>
      <c r="BT845" s="15"/>
      <c r="BU845" s="15"/>
      <c r="BV845" s="15"/>
      <c r="BW845" s="15"/>
      <c r="BX845" s="15"/>
      <c r="BZ845" s="5"/>
      <c r="CA845" s="5"/>
      <c r="CB845" s="5"/>
      <c r="CC845" s="5"/>
      <c r="CD845" s="5"/>
      <c r="CF845" s="5"/>
      <c r="CG845" s="5"/>
      <c r="CH845" s="5"/>
      <c r="CI845" s="5"/>
      <c r="CJ845" s="5"/>
    </row>
    <row r="846" spans="1:88" x14ac:dyDescent="0.25">
      <c r="A846" s="174" t="str">
        <f t="shared" si="405"/>
        <v>NNNN</v>
      </c>
      <c r="B846" s="174" t="str">
        <f t="shared" si="406"/>
        <v>76MM</v>
      </c>
      <c r="C846" s="29" t="str">
        <f t="shared" si="407"/>
        <v>MM</v>
      </c>
      <c r="D846" s="29" t="str">
        <f t="shared" si="408"/>
        <v>N</v>
      </c>
      <c r="E846" s="29" t="str">
        <f t="shared" si="404"/>
        <v>N</v>
      </c>
      <c r="F846" s="175" t="s">
        <v>9</v>
      </c>
      <c r="G846" s="175" t="s">
        <v>7</v>
      </c>
      <c r="H846" s="175" t="s">
        <v>7</v>
      </c>
      <c r="I846" s="176">
        <v>76</v>
      </c>
      <c r="J846" s="175" t="s">
        <v>5</v>
      </c>
      <c r="K846" s="175" t="s">
        <v>5</v>
      </c>
      <c r="L846" s="176">
        <v>755</v>
      </c>
      <c r="M846" s="176">
        <v>571</v>
      </c>
      <c r="N846" s="176">
        <v>673</v>
      </c>
      <c r="O846" s="176">
        <v>616</v>
      </c>
      <c r="P846" s="176">
        <v>738</v>
      </c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7"/>
      <c r="AD846" s="7"/>
      <c r="AE846" s="7"/>
      <c r="AF846" s="7"/>
      <c r="AG846" s="7"/>
      <c r="AI846" s="15"/>
      <c r="AJ846" s="15"/>
      <c r="AK846" s="15"/>
      <c r="AL846" s="15"/>
      <c r="AM846" s="15"/>
      <c r="AN846" s="15"/>
      <c r="AO846" s="15"/>
      <c r="AP846" s="15"/>
      <c r="AQ846" s="15"/>
      <c r="AR846" s="15"/>
      <c r="AS846" s="15"/>
      <c r="AT846" s="15"/>
      <c r="AU846" s="15"/>
      <c r="AV846" s="15"/>
      <c r="AW846" s="15"/>
      <c r="AX846" s="15"/>
      <c r="AY846" s="15"/>
      <c r="AZ846" s="15"/>
      <c r="BA846" s="15"/>
      <c r="BB846" s="15"/>
      <c r="BC846" s="15"/>
      <c r="BD846" s="15"/>
      <c r="BE846" s="15"/>
      <c r="BF846" s="15"/>
      <c r="BG846" s="15"/>
      <c r="BH846" s="15"/>
      <c r="BI846" s="15"/>
      <c r="BJ846" s="15"/>
      <c r="BK846" s="15"/>
      <c r="BL846" s="15"/>
      <c r="BM846" s="15"/>
      <c r="BN846" s="15"/>
      <c r="BO846" s="15"/>
      <c r="BP846" s="15"/>
      <c r="BQ846" s="15"/>
      <c r="BR846" s="15"/>
      <c r="BT846" s="15"/>
      <c r="BU846" s="15"/>
      <c r="BV846" s="15"/>
      <c r="BW846" s="15"/>
      <c r="BX846" s="15"/>
      <c r="BZ846" s="5"/>
      <c r="CA846" s="5"/>
      <c r="CB846" s="5"/>
      <c r="CC846" s="5"/>
      <c r="CD846" s="5"/>
      <c r="CF846" s="5"/>
      <c r="CG846" s="5"/>
      <c r="CH846" s="5"/>
      <c r="CI846" s="5"/>
      <c r="CJ846" s="5"/>
    </row>
    <row r="847" spans="1:88" x14ac:dyDescent="0.25">
      <c r="A847" s="174" t="str">
        <f t="shared" si="405"/>
        <v>NNNN</v>
      </c>
      <c r="B847" s="174" t="str">
        <f t="shared" si="406"/>
        <v>77MM</v>
      </c>
      <c r="C847" s="29" t="str">
        <f t="shared" si="407"/>
        <v>MM</v>
      </c>
      <c r="D847" s="29" t="str">
        <f t="shared" si="408"/>
        <v>N</v>
      </c>
      <c r="E847" s="29" t="str">
        <f t="shared" si="404"/>
        <v>N</v>
      </c>
      <c r="F847" s="175" t="s">
        <v>9</v>
      </c>
      <c r="G847" s="175" t="s">
        <v>7</v>
      </c>
      <c r="H847" s="175" t="s">
        <v>7</v>
      </c>
      <c r="I847" s="176">
        <v>77</v>
      </c>
      <c r="J847" s="175" t="s">
        <v>5</v>
      </c>
      <c r="K847" s="175" t="s">
        <v>5</v>
      </c>
      <c r="L847" s="176">
        <v>555</v>
      </c>
      <c r="M847" s="176">
        <v>430</v>
      </c>
      <c r="N847" s="176">
        <v>509</v>
      </c>
      <c r="O847" s="176">
        <v>463</v>
      </c>
      <c r="P847" s="176">
        <v>545</v>
      </c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7"/>
      <c r="AD847" s="7"/>
      <c r="AE847" s="7"/>
      <c r="AF847" s="7"/>
      <c r="AG847" s="7"/>
      <c r="AI847" s="15"/>
      <c r="AJ847" s="15"/>
      <c r="AK847" s="15"/>
      <c r="AL847" s="15"/>
      <c r="AM847" s="15"/>
      <c r="AN847" s="15"/>
      <c r="AO847" s="15"/>
      <c r="AP847" s="15"/>
      <c r="AQ847" s="15"/>
      <c r="AR847" s="15"/>
      <c r="AS847" s="15"/>
      <c r="AT847" s="15"/>
      <c r="AU847" s="15"/>
      <c r="AV847" s="15"/>
      <c r="AW847" s="15"/>
      <c r="AX847" s="15"/>
      <c r="AY847" s="15"/>
      <c r="AZ847" s="15"/>
      <c r="BA847" s="15"/>
      <c r="BB847" s="15"/>
      <c r="BC847" s="15"/>
      <c r="BD847" s="15"/>
      <c r="BE847" s="15"/>
      <c r="BF847" s="15"/>
      <c r="BG847" s="15"/>
      <c r="BH847" s="15"/>
      <c r="BI847" s="15"/>
      <c r="BJ847" s="15"/>
      <c r="BK847" s="15"/>
      <c r="BL847" s="15"/>
      <c r="BM847" s="15"/>
      <c r="BN847" s="15"/>
      <c r="BO847" s="15"/>
      <c r="BP847" s="15"/>
      <c r="BQ847" s="15"/>
      <c r="BR847" s="15"/>
      <c r="BT847" s="15"/>
      <c r="BU847" s="15"/>
      <c r="BV847" s="15"/>
      <c r="BW847" s="15"/>
      <c r="BX847" s="15"/>
      <c r="BZ847" s="5"/>
      <c r="CA847" s="5"/>
      <c r="CB847" s="5"/>
      <c r="CC847" s="5"/>
      <c r="CD847" s="5"/>
      <c r="CF847" s="5"/>
      <c r="CG847" s="5"/>
      <c r="CH847" s="5"/>
      <c r="CI847" s="5"/>
      <c r="CJ847" s="5"/>
    </row>
    <row r="848" spans="1:88" x14ac:dyDescent="0.25">
      <c r="A848" s="174" t="str">
        <f t="shared" si="405"/>
        <v>NNNN</v>
      </c>
      <c r="B848" s="174" t="str">
        <f t="shared" si="406"/>
        <v>78MM</v>
      </c>
      <c r="C848" s="29" t="str">
        <f t="shared" si="407"/>
        <v>MM</v>
      </c>
      <c r="D848" s="29" t="str">
        <f t="shared" si="408"/>
        <v>N</v>
      </c>
      <c r="E848" s="29" t="str">
        <f t="shared" si="404"/>
        <v>N</v>
      </c>
      <c r="F848" s="175" t="s">
        <v>9</v>
      </c>
      <c r="G848" s="175" t="s">
        <v>7</v>
      </c>
      <c r="H848" s="175" t="s">
        <v>7</v>
      </c>
      <c r="I848" s="176">
        <v>78</v>
      </c>
      <c r="J848" s="175" t="s">
        <v>5</v>
      </c>
      <c r="K848" s="175" t="s">
        <v>5</v>
      </c>
      <c r="L848" s="176">
        <v>509</v>
      </c>
      <c r="M848" s="176">
        <v>408</v>
      </c>
      <c r="N848" s="176">
        <v>460</v>
      </c>
      <c r="O848" s="176">
        <v>421</v>
      </c>
      <c r="P848" s="176">
        <v>503</v>
      </c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7"/>
      <c r="AD848" s="7"/>
      <c r="AE848" s="7"/>
      <c r="AF848" s="7"/>
      <c r="AG848" s="7"/>
      <c r="AI848" s="15"/>
      <c r="AJ848" s="15"/>
      <c r="AK848" s="15"/>
      <c r="AL848" s="15"/>
      <c r="AM848" s="15"/>
      <c r="AN848" s="15"/>
      <c r="AO848" s="15"/>
      <c r="AP848" s="15"/>
      <c r="AQ848" s="15"/>
      <c r="AR848" s="15"/>
      <c r="AS848" s="15"/>
      <c r="AT848" s="15"/>
      <c r="AU848" s="15"/>
      <c r="AV848" s="15"/>
      <c r="AW848" s="15"/>
      <c r="AX848" s="15"/>
      <c r="AY848" s="15"/>
      <c r="AZ848" s="15"/>
      <c r="BA848" s="15"/>
      <c r="BB848" s="15"/>
      <c r="BC848" s="15"/>
      <c r="BD848" s="15"/>
      <c r="BE848" s="15"/>
      <c r="BF848" s="15"/>
      <c r="BG848" s="15"/>
      <c r="BH848" s="15"/>
      <c r="BI848" s="15"/>
      <c r="BJ848" s="15"/>
      <c r="BK848" s="15"/>
      <c r="BL848" s="15"/>
      <c r="BM848" s="15"/>
      <c r="BN848" s="15"/>
      <c r="BO848" s="15"/>
      <c r="BP848" s="15"/>
      <c r="BQ848" s="15"/>
      <c r="BR848" s="15"/>
      <c r="BT848" s="15"/>
      <c r="BU848" s="15"/>
      <c r="BV848" s="15"/>
      <c r="BW848" s="15"/>
      <c r="BX848" s="15"/>
      <c r="BZ848" s="5"/>
      <c r="CA848" s="5"/>
      <c r="CB848" s="5"/>
      <c r="CC848" s="5"/>
      <c r="CD848" s="5"/>
      <c r="CF848" s="5"/>
      <c r="CG848" s="5"/>
      <c r="CH848" s="5"/>
      <c r="CI848" s="5"/>
      <c r="CJ848" s="5"/>
    </row>
    <row r="849" spans="1:88" x14ac:dyDescent="0.25">
      <c r="A849" s="174" t="str">
        <f t="shared" si="405"/>
        <v>NNNN</v>
      </c>
      <c r="B849" s="174" t="str">
        <f t="shared" si="406"/>
        <v>79MM</v>
      </c>
      <c r="C849" s="29" t="str">
        <f t="shared" si="407"/>
        <v>MM</v>
      </c>
      <c r="D849" s="29" t="str">
        <f t="shared" si="408"/>
        <v>N</v>
      </c>
      <c r="E849" s="29" t="str">
        <f t="shared" si="404"/>
        <v>N</v>
      </c>
      <c r="F849" s="175" t="s">
        <v>9</v>
      </c>
      <c r="G849" s="175" t="s">
        <v>7</v>
      </c>
      <c r="H849" s="175" t="s">
        <v>7</v>
      </c>
      <c r="I849" s="176">
        <v>79</v>
      </c>
      <c r="J849" s="175" t="s">
        <v>5</v>
      </c>
      <c r="K849" s="175" t="s">
        <v>5</v>
      </c>
      <c r="L849" s="176">
        <v>342</v>
      </c>
      <c r="M849" s="176">
        <v>248</v>
      </c>
      <c r="N849" s="176">
        <v>305</v>
      </c>
      <c r="O849" s="176">
        <v>278</v>
      </c>
      <c r="P849" s="176">
        <v>328</v>
      </c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7"/>
      <c r="AD849" s="7"/>
      <c r="AE849" s="7"/>
      <c r="AF849" s="7"/>
      <c r="AG849" s="7"/>
      <c r="AI849" s="15"/>
      <c r="AJ849" s="15"/>
      <c r="AK849" s="15"/>
      <c r="AL849" s="15"/>
      <c r="AM849" s="15"/>
      <c r="AN849" s="15"/>
      <c r="AO849" s="15"/>
      <c r="AP849" s="15"/>
      <c r="AQ849" s="15"/>
      <c r="AR849" s="15"/>
      <c r="AS849" s="15"/>
      <c r="AT849" s="15"/>
      <c r="AU849" s="15"/>
      <c r="AV849" s="15"/>
      <c r="AW849" s="15"/>
      <c r="AX849" s="15"/>
      <c r="AY849" s="15"/>
      <c r="AZ849" s="15"/>
      <c r="BA849" s="15"/>
      <c r="BB849" s="15"/>
      <c r="BC849" s="15"/>
      <c r="BD849" s="15"/>
      <c r="BE849" s="15"/>
      <c r="BF849" s="15"/>
      <c r="BG849" s="15"/>
      <c r="BH849" s="15"/>
      <c r="BI849" s="15"/>
      <c r="BJ849" s="15"/>
      <c r="BK849" s="15"/>
      <c r="BL849" s="15"/>
      <c r="BM849" s="15"/>
      <c r="BN849" s="15"/>
      <c r="BO849" s="15"/>
      <c r="BP849" s="15"/>
      <c r="BQ849" s="15"/>
      <c r="BR849" s="15"/>
      <c r="BT849" s="15"/>
      <c r="BU849" s="15"/>
      <c r="BV849" s="15"/>
      <c r="BW849" s="15"/>
      <c r="BX849" s="15"/>
      <c r="BZ849" s="5"/>
      <c r="CA849" s="5"/>
      <c r="CB849" s="5"/>
      <c r="CC849" s="5"/>
      <c r="CD849" s="5"/>
      <c r="CF849" s="5"/>
      <c r="CG849" s="5"/>
      <c r="CH849" s="5"/>
      <c r="CI849" s="5"/>
      <c r="CJ849" s="5"/>
    </row>
    <row r="850" spans="1:88" x14ac:dyDescent="0.25">
      <c r="A850" s="174" t="str">
        <f t="shared" si="405"/>
        <v>NNNN</v>
      </c>
      <c r="B850" s="174" t="str">
        <f t="shared" si="406"/>
        <v>80MM</v>
      </c>
      <c r="C850" s="29" t="str">
        <f t="shared" si="407"/>
        <v>MM</v>
      </c>
      <c r="D850" s="29" t="str">
        <f t="shared" si="408"/>
        <v>N</v>
      </c>
      <c r="E850" s="29" t="str">
        <f t="shared" si="404"/>
        <v>N</v>
      </c>
      <c r="F850" s="175" t="s">
        <v>9</v>
      </c>
      <c r="G850" s="175" t="s">
        <v>7</v>
      </c>
      <c r="H850" s="175" t="s">
        <v>7</v>
      </c>
      <c r="I850" s="176">
        <v>80</v>
      </c>
      <c r="J850" s="175" t="s">
        <v>5</v>
      </c>
      <c r="K850" s="175" t="s">
        <v>5</v>
      </c>
      <c r="L850" s="176">
        <v>249</v>
      </c>
      <c r="M850" s="176">
        <v>191</v>
      </c>
      <c r="N850" s="176">
        <v>233</v>
      </c>
      <c r="O850" s="176">
        <v>208</v>
      </c>
      <c r="P850" s="176">
        <v>245</v>
      </c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7"/>
      <c r="AD850" s="7"/>
      <c r="AE850" s="7"/>
      <c r="AF850" s="7"/>
      <c r="AG850" s="7"/>
      <c r="AI850" s="15"/>
      <c r="AJ850" s="15"/>
      <c r="AK850" s="15"/>
      <c r="AL850" s="15"/>
      <c r="AM850" s="15"/>
      <c r="AN850" s="15"/>
      <c r="AO850" s="15"/>
      <c r="AP850" s="15"/>
      <c r="AQ850" s="15"/>
      <c r="AR850" s="15"/>
      <c r="AS850" s="15"/>
      <c r="AT850" s="15"/>
      <c r="AU850" s="15"/>
      <c r="AV850" s="15"/>
      <c r="AW850" s="15"/>
      <c r="AX850" s="15"/>
      <c r="AY850" s="15"/>
      <c r="AZ850" s="15"/>
      <c r="BA850" s="15"/>
      <c r="BB850" s="15"/>
      <c r="BC850" s="15"/>
      <c r="BD850" s="15"/>
      <c r="BE850" s="15"/>
      <c r="BF850" s="15"/>
      <c r="BG850" s="15"/>
      <c r="BH850" s="15"/>
      <c r="BI850" s="15"/>
      <c r="BJ850" s="15"/>
      <c r="BK850" s="15"/>
      <c r="BL850" s="15"/>
      <c r="BM850" s="15"/>
      <c r="BN850" s="15"/>
      <c r="BO850" s="15"/>
      <c r="BP850" s="15"/>
      <c r="BQ850" s="15"/>
      <c r="BR850" s="15"/>
      <c r="BT850" s="15"/>
      <c r="BU850" s="15"/>
      <c r="BV850" s="15"/>
      <c r="BW850" s="15"/>
      <c r="BX850" s="15"/>
      <c r="BZ850" s="5"/>
      <c r="CA850" s="5"/>
      <c r="CB850" s="5"/>
      <c r="CC850" s="5"/>
      <c r="CD850" s="5"/>
      <c r="CF850" s="5"/>
      <c r="CG850" s="5"/>
      <c r="CH850" s="5"/>
      <c r="CI850" s="5"/>
      <c r="CJ850" s="5"/>
    </row>
    <row r="851" spans="1:88" x14ac:dyDescent="0.25">
      <c r="A851" s="174" t="str">
        <f t="shared" si="405"/>
        <v>NNNN</v>
      </c>
      <c r="B851" s="174" t="str">
        <f t="shared" si="406"/>
        <v>81MM</v>
      </c>
      <c r="C851" s="29" t="str">
        <f t="shared" si="407"/>
        <v>MM</v>
      </c>
      <c r="D851" s="29" t="str">
        <f t="shared" si="408"/>
        <v>N</v>
      </c>
      <c r="E851" s="29" t="str">
        <f t="shared" si="404"/>
        <v>N</v>
      </c>
      <c r="F851" s="175" t="s">
        <v>9</v>
      </c>
      <c r="G851" s="175" t="s">
        <v>7</v>
      </c>
      <c r="H851" s="175" t="s">
        <v>7</v>
      </c>
      <c r="I851" s="176">
        <v>81</v>
      </c>
      <c r="J851" s="175" t="s">
        <v>5</v>
      </c>
      <c r="K851" s="175" t="s">
        <v>5</v>
      </c>
      <c r="L851" s="176">
        <v>133</v>
      </c>
      <c r="M851" s="176">
        <v>105</v>
      </c>
      <c r="N851" s="176">
        <v>116</v>
      </c>
      <c r="O851" s="176">
        <v>108</v>
      </c>
      <c r="P851" s="176">
        <v>127</v>
      </c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7"/>
      <c r="AD851" s="7"/>
      <c r="AE851" s="7"/>
      <c r="AF851" s="7"/>
      <c r="AG851" s="7"/>
      <c r="AI851" s="15"/>
      <c r="AJ851" s="15"/>
      <c r="AK851" s="15"/>
      <c r="AL851" s="15"/>
      <c r="AM851" s="15"/>
      <c r="AN851" s="15"/>
      <c r="AO851" s="15"/>
      <c r="AP851" s="15"/>
      <c r="AQ851" s="15"/>
      <c r="AR851" s="15"/>
      <c r="AS851" s="15"/>
      <c r="AT851" s="15"/>
      <c r="AU851" s="15"/>
      <c r="AV851" s="15"/>
      <c r="AW851" s="15"/>
      <c r="AX851" s="15"/>
      <c r="AY851" s="15"/>
      <c r="AZ851" s="15"/>
      <c r="BA851" s="15"/>
      <c r="BB851" s="15"/>
      <c r="BC851" s="15"/>
      <c r="BD851" s="15"/>
      <c r="BE851" s="15"/>
      <c r="BF851" s="15"/>
      <c r="BG851" s="15"/>
      <c r="BH851" s="15"/>
      <c r="BI851" s="15"/>
      <c r="BJ851" s="15"/>
      <c r="BK851" s="15"/>
      <c r="BL851" s="15"/>
      <c r="BM851" s="15"/>
      <c r="BN851" s="15"/>
      <c r="BO851" s="15"/>
      <c r="BP851" s="15"/>
      <c r="BQ851" s="15"/>
      <c r="BR851" s="15"/>
      <c r="BT851" s="15"/>
      <c r="BU851" s="15"/>
      <c r="BV851" s="15"/>
      <c r="BW851" s="15"/>
      <c r="BX851" s="15"/>
      <c r="BZ851" s="5"/>
      <c r="CA851" s="5"/>
      <c r="CB851" s="5"/>
      <c r="CC851" s="5"/>
      <c r="CD851" s="5"/>
      <c r="CF851" s="5"/>
      <c r="CG851" s="5"/>
      <c r="CH851" s="5"/>
      <c r="CI851" s="5"/>
      <c r="CJ851" s="5"/>
    </row>
    <row r="852" spans="1:88" x14ac:dyDescent="0.25">
      <c r="A852" s="174" t="str">
        <f t="shared" si="405"/>
        <v>NNNN</v>
      </c>
      <c r="B852" s="174" t="str">
        <f t="shared" si="406"/>
        <v>82MM</v>
      </c>
      <c r="C852" s="29" t="str">
        <f t="shared" si="407"/>
        <v>MM</v>
      </c>
      <c r="D852" s="29" t="str">
        <f t="shared" si="408"/>
        <v>N</v>
      </c>
      <c r="E852" s="29" t="str">
        <f t="shared" si="404"/>
        <v>N</v>
      </c>
      <c r="F852" s="175" t="s">
        <v>9</v>
      </c>
      <c r="G852" s="175" t="s">
        <v>7</v>
      </c>
      <c r="H852" s="175" t="s">
        <v>7</v>
      </c>
      <c r="I852" s="176">
        <v>82</v>
      </c>
      <c r="J852" s="175" t="s">
        <v>5</v>
      </c>
      <c r="K852" s="175" t="s">
        <v>5</v>
      </c>
      <c r="L852" s="176">
        <v>71</v>
      </c>
      <c r="M852" s="176">
        <v>59</v>
      </c>
      <c r="N852" s="176">
        <v>71</v>
      </c>
      <c r="O852" s="176">
        <v>62</v>
      </c>
      <c r="P852" s="176">
        <v>70</v>
      </c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7"/>
      <c r="AD852" s="7"/>
      <c r="AE852" s="7"/>
      <c r="AF852" s="7"/>
      <c r="AG852" s="7"/>
      <c r="AI852" s="15"/>
      <c r="AJ852" s="15"/>
      <c r="AK852" s="15"/>
      <c r="AL852" s="15"/>
      <c r="AM852" s="15"/>
      <c r="AN852" s="15"/>
      <c r="AO852" s="15"/>
      <c r="AP852" s="15"/>
      <c r="AQ852" s="15"/>
      <c r="AR852" s="15"/>
      <c r="AS852" s="15"/>
      <c r="AT852" s="15"/>
      <c r="AU852" s="15"/>
      <c r="AV852" s="15"/>
      <c r="AW852" s="15"/>
      <c r="AX852" s="15"/>
      <c r="AY852" s="15"/>
      <c r="AZ852" s="15"/>
      <c r="BA852" s="15"/>
      <c r="BB852" s="15"/>
      <c r="BC852" s="15"/>
      <c r="BD852" s="15"/>
      <c r="BE852" s="15"/>
      <c r="BF852" s="15"/>
      <c r="BG852" s="15"/>
      <c r="BH852" s="15"/>
      <c r="BI852" s="15"/>
      <c r="BJ852" s="15"/>
      <c r="BK852" s="15"/>
      <c r="BL852" s="15"/>
      <c r="BM852" s="15"/>
      <c r="BN852" s="15"/>
      <c r="BO852" s="15"/>
      <c r="BP852" s="15"/>
      <c r="BQ852" s="15"/>
      <c r="BR852" s="15"/>
      <c r="BT852" s="15"/>
      <c r="BU852" s="15"/>
      <c r="BV852" s="15"/>
      <c r="BW852" s="15"/>
      <c r="BX852" s="15"/>
      <c r="BZ852" s="5"/>
      <c r="CA852" s="5"/>
      <c r="CB852" s="5"/>
      <c r="CC852" s="5"/>
      <c r="CD852" s="5"/>
      <c r="CF852" s="5"/>
      <c r="CG852" s="5"/>
      <c r="CH852" s="5"/>
      <c r="CI852" s="5"/>
      <c r="CJ852" s="5"/>
    </row>
    <row r="853" spans="1:88" x14ac:dyDescent="0.25">
      <c r="A853" s="174" t="str">
        <f t="shared" si="405"/>
        <v>NNNN</v>
      </c>
      <c r="B853" s="174" t="str">
        <f t="shared" si="406"/>
        <v>83MM</v>
      </c>
      <c r="C853" s="29" t="str">
        <f t="shared" si="407"/>
        <v>MM</v>
      </c>
      <c r="D853" s="29" t="str">
        <f t="shared" si="408"/>
        <v>N</v>
      </c>
      <c r="E853" s="29" t="str">
        <f t="shared" si="404"/>
        <v>N</v>
      </c>
      <c r="F853" s="175" t="s">
        <v>9</v>
      </c>
      <c r="G853" s="175" t="s">
        <v>7</v>
      </c>
      <c r="H853" s="175" t="s">
        <v>7</v>
      </c>
      <c r="I853" s="176">
        <v>83</v>
      </c>
      <c r="J853" s="175" t="s">
        <v>5</v>
      </c>
      <c r="K853" s="175" t="s">
        <v>5</v>
      </c>
      <c r="L853" s="176">
        <v>108</v>
      </c>
      <c r="M853" s="176">
        <v>80</v>
      </c>
      <c r="N853" s="176">
        <v>88</v>
      </c>
      <c r="O853" s="176">
        <v>81</v>
      </c>
      <c r="P853" s="176">
        <v>104</v>
      </c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7"/>
      <c r="AD853" s="7"/>
      <c r="AE853" s="7"/>
      <c r="AF853" s="7"/>
      <c r="AG853" s="7"/>
      <c r="AI853" s="15"/>
      <c r="AJ853" s="15"/>
      <c r="AK853" s="15"/>
      <c r="AL853" s="15"/>
      <c r="AM853" s="15"/>
      <c r="AN853" s="15"/>
      <c r="AO853" s="15"/>
      <c r="AP853" s="15"/>
      <c r="AQ853" s="15"/>
      <c r="AR853" s="15"/>
      <c r="AS853" s="15"/>
      <c r="AT853" s="15"/>
      <c r="AU853" s="15"/>
      <c r="AV853" s="15"/>
      <c r="AW853" s="15"/>
      <c r="AX853" s="15"/>
      <c r="AY853" s="15"/>
      <c r="AZ853" s="15"/>
      <c r="BA853" s="15"/>
      <c r="BB853" s="15"/>
      <c r="BC853" s="15"/>
      <c r="BD853" s="15"/>
      <c r="BE853" s="15"/>
      <c r="BF853" s="15"/>
      <c r="BG853" s="15"/>
      <c r="BH853" s="15"/>
      <c r="BI853" s="15"/>
      <c r="BJ853" s="15"/>
      <c r="BK853" s="15"/>
      <c r="BL853" s="15"/>
      <c r="BM853" s="15"/>
      <c r="BN853" s="15"/>
      <c r="BO853" s="15"/>
      <c r="BP853" s="15"/>
      <c r="BQ853" s="15"/>
      <c r="BR853" s="15"/>
      <c r="BT853" s="15"/>
      <c r="BU853" s="15"/>
      <c r="BV853" s="15"/>
      <c r="BW853" s="15"/>
      <c r="BX853" s="15"/>
      <c r="BZ853" s="5"/>
      <c r="CA853" s="5"/>
      <c r="CB853" s="5"/>
      <c r="CC853" s="5"/>
      <c r="CD853" s="5"/>
      <c r="CF853" s="5"/>
      <c r="CG853" s="5"/>
      <c r="CH853" s="5"/>
      <c r="CI853" s="5"/>
      <c r="CJ853" s="5"/>
    </row>
    <row r="854" spans="1:88" x14ac:dyDescent="0.25">
      <c r="A854" s="174" t="str">
        <f t="shared" si="405"/>
        <v>NNNN</v>
      </c>
      <c r="B854" s="174" t="str">
        <f t="shared" si="406"/>
        <v>0MS</v>
      </c>
      <c r="C854" s="29" t="str">
        <f t="shared" si="407"/>
        <v>MS</v>
      </c>
      <c r="D854" s="29" t="str">
        <f t="shared" si="408"/>
        <v>N</v>
      </c>
      <c r="E854" s="29" t="str">
        <f t="shared" si="404"/>
        <v>N</v>
      </c>
      <c r="F854" s="175" t="s">
        <v>9</v>
      </c>
      <c r="G854" s="175" t="s">
        <v>7</v>
      </c>
      <c r="H854" s="175" t="s">
        <v>8</v>
      </c>
      <c r="I854" s="176">
        <v>0</v>
      </c>
      <c r="J854" s="175" t="s">
        <v>5</v>
      </c>
      <c r="K854" s="175" t="s">
        <v>5</v>
      </c>
      <c r="L854" s="176">
        <v>4208</v>
      </c>
      <c r="M854" s="176">
        <v>1992</v>
      </c>
      <c r="N854" s="176">
        <v>2302</v>
      </c>
      <c r="O854" s="176">
        <v>2058</v>
      </c>
      <c r="P854" s="176">
        <v>4078</v>
      </c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7"/>
      <c r="AD854" s="7"/>
      <c r="AE854" s="7"/>
      <c r="AF854" s="7"/>
      <c r="AG854" s="7"/>
      <c r="AI854" s="15"/>
      <c r="AJ854" s="15"/>
      <c r="AK854" s="15"/>
      <c r="AL854" s="15"/>
      <c r="AM854" s="15"/>
      <c r="AN854" s="15"/>
      <c r="AO854" s="15"/>
      <c r="AP854" s="15"/>
      <c r="AQ854" s="15"/>
      <c r="AR854" s="15"/>
      <c r="AS854" s="15"/>
      <c r="AT854" s="15"/>
      <c r="AU854" s="15"/>
      <c r="AV854" s="15"/>
      <c r="AW854" s="15"/>
      <c r="AX854" s="15"/>
      <c r="AY854" s="15"/>
      <c r="AZ854" s="15"/>
      <c r="BA854" s="15"/>
      <c r="BB854" s="15"/>
      <c r="BC854" s="15"/>
      <c r="BD854" s="15"/>
      <c r="BE854" s="15"/>
      <c r="BF854" s="15"/>
      <c r="BG854" s="15"/>
      <c r="BH854" s="15"/>
      <c r="BI854" s="15"/>
      <c r="BJ854" s="15"/>
      <c r="BK854" s="15"/>
      <c r="BL854" s="15"/>
      <c r="BM854" s="15"/>
      <c r="BN854" s="15"/>
      <c r="BO854" s="15"/>
      <c r="BP854" s="15"/>
      <c r="BQ854" s="15"/>
      <c r="BR854" s="15"/>
      <c r="BT854" s="15"/>
      <c r="BU854" s="15"/>
      <c r="BV854" s="15"/>
      <c r="BW854" s="15"/>
      <c r="BX854" s="15"/>
      <c r="BZ854" s="5"/>
      <c r="CA854" s="5"/>
      <c r="CB854" s="5"/>
      <c r="CC854" s="5"/>
      <c r="CD854" s="5"/>
      <c r="CF854" s="5"/>
      <c r="CG854" s="5"/>
      <c r="CH854" s="5"/>
      <c r="CI854" s="5"/>
      <c r="CJ854" s="5"/>
    </row>
    <row r="855" spans="1:88" x14ac:dyDescent="0.25">
      <c r="A855" s="174" t="str">
        <f t="shared" si="405"/>
        <v>NNNN</v>
      </c>
      <c r="B855" s="174" t="str">
        <f t="shared" si="406"/>
        <v>0MS</v>
      </c>
      <c r="C855" s="29" t="str">
        <f t="shared" si="407"/>
        <v>MS</v>
      </c>
      <c r="D855" s="29" t="str">
        <f t="shared" si="408"/>
        <v>N</v>
      </c>
      <c r="E855" s="29" t="str">
        <f t="shared" si="404"/>
        <v>N</v>
      </c>
      <c r="F855" s="175" t="s">
        <v>9</v>
      </c>
      <c r="G855" s="175" t="s">
        <v>7</v>
      </c>
      <c r="H855" s="175" t="s">
        <v>8</v>
      </c>
      <c r="I855" s="176">
        <v>0</v>
      </c>
      <c r="J855" s="175" t="s">
        <v>5</v>
      </c>
      <c r="K855" s="175" t="s">
        <v>9</v>
      </c>
      <c r="L855" s="176">
        <v>105</v>
      </c>
      <c r="M855" s="176">
        <v>47</v>
      </c>
      <c r="N855" s="176">
        <v>61</v>
      </c>
      <c r="O855" s="176">
        <v>57</v>
      </c>
      <c r="P855" s="176">
        <v>96</v>
      </c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7"/>
      <c r="AD855" s="7"/>
      <c r="AE855" s="7"/>
      <c r="AF855" s="7"/>
      <c r="AG855" s="7"/>
      <c r="AI855" s="15"/>
      <c r="AJ855" s="15"/>
      <c r="AK855" s="15"/>
      <c r="AL855" s="15"/>
      <c r="AM855" s="15"/>
      <c r="AN855" s="15"/>
      <c r="AO855" s="15"/>
      <c r="AP855" s="15"/>
      <c r="AQ855" s="15"/>
      <c r="AR855" s="15"/>
      <c r="AS855" s="15"/>
      <c r="AT855" s="15"/>
      <c r="AU855" s="15"/>
      <c r="AV855" s="15"/>
      <c r="AW855" s="15"/>
      <c r="AX855" s="15"/>
      <c r="AY855" s="15"/>
      <c r="AZ855" s="15"/>
      <c r="BA855" s="15"/>
      <c r="BB855" s="15"/>
      <c r="BC855" s="15"/>
      <c r="BD855" s="15"/>
      <c r="BE855" s="15"/>
      <c r="BF855" s="15"/>
      <c r="BG855" s="15"/>
      <c r="BH855" s="15"/>
      <c r="BI855" s="15"/>
      <c r="BJ855" s="15"/>
      <c r="BK855" s="15"/>
      <c r="BL855" s="15"/>
      <c r="BM855" s="15"/>
      <c r="BN855" s="15"/>
      <c r="BO855" s="15"/>
      <c r="BP855" s="15"/>
      <c r="BQ855" s="15"/>
      <c r="BR855" s="15"/>
      <c r="BT855" s="15"/>
      <c r="BU855" s="15"/>
      <c r="BV855" s="15"/>
      <c r="BW855" s="15"/>
      <c r="BX855" s="15"/>
      <c r="BZ855" s="5"/>
      <c r="CA855" s="5"/>
      <c r="CB855" s="5"/>
      <c r="CC855" s="5"/>
      <c r="CD855" s="5"/>
      <c r="CF855" s="5"/>
      <c r="CG855" s="5"/>
      <c r="CH855" s="5"/>
      <c r="CI855" s="5"/>
      <c r="CJ855" s="5"/>
    </row>
    <row r="856" spans="1:88" x14ac:dyDescent="0.25">
      <c r="A856" s="174" t="str">
        <f t="shared" si="405"/>
        <v>YNMS</v>
      </c>
      <c r="B856" s="174" t="str">
        <f t="shared" si="406"/>
        <v>0MS</v>
      </c>
      <c r="C856" s="29" t="str">
        <f t="shared" si="407"/>
        <v>MS</v>
      </c>
      <c r="D856" s="29" t="str">
        <f t="shared" si="408"/>
        <v>Y</v>
      </c>
      <c r="E856" s="29" t="str">
        <f t="shared" si="404"/>
        <v>N</v>
      </c>
      <c r="F856" s="175" t="s">
        <v>9</v>
      </c>
      <c r="G856" s="175" t="s">
        <v>7</v>
      </c>
      <c r="H856" s="175" t="s">
        <v>8</v>
      </c>
      <c r="I856" s="176">
        <v>0</v>
      </c>
      <c r="J856" s="175" t="s">
        <v>9</v>
      </c>
      <c r="K856" s="175" t="s">
        <v>5</v>
      </c>
      <c r="L856" s="176">
        <v>6207</v>
      </c>
      <c r="M856" s="176">
        <v>3547</v>
      </c>
      <c r="N856" s="176">
        <v>4350</v>
      </c>
      <c r="O856" s="176">
        <v>3997</v>
      </c>
      <c r="P856" s="176">
        <v>6065</v>
      </c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7"/>
      <c r="AD856" s="7"/>
      <c r="AE856" s="7"/>
      <c r="AF856" s="7"/>
      <c r="AG856" s="7"/>
      <c r="AI856" s="15"/>
      <c r="AJ856" s="15"/>
      <c r="AK856" s="15"/>
      <c r="AL856" s="15"/>
      <c r="AM856" s="15"/>
      <c r="AN856" s="15"/>
      <c r="AO856" s="15"/>
      <c r="AP856" s="15"/>
      <c r="AQ856" s="15"/>
      <c r="AR856" s="15"/>
      <c r="AS856" s="15"/>
      <c r="AT856" s="15"/>
      <c r="AU856" s="15"/>
      <c r="AV856" s="15"/>
      <c r="AW856" s="15"/>
      <c r="AX856" s="15"/>
      <c r="AY856" s="15"/>
      <c r="AZ856" s="15"/>
      <c r="BA856" s="15"/>
      <c r="BB856" s="15"/>
      <c r="BC856" s="15"/>
      <c r="BD856" s="15"/>
      <c r="BE856" s="15"/>
      <c r="BF856" s="15"/>
      <c r="BG856" s="15"/>
      <c r="BH856" s="15"/>
      <c r="BI856" s="15"/>
      <c r="BJ856" s="15"/>
      <c r="BK856" s="15"/>
      <c r="BL856" s="15"/>
      <c r="BM856" s="15"/>
      <c r="BN856" s="15"/>
      <c r="BO856" s="15"/>
      <c r="BP856" s="15"/>
      <c r="BQ856" s="15"/>
      <c r="BR856" s="15"/>
      <c r="BT856" s="15"/>
      <c r="BU856" s="15"/>
      <c r="BV856" s="15"/>
      <c r="BW856" s="15"/>
      <c r="BX856" s="15"/>
      <c r="BZ856" s="5"/>
      <c r="CA856" s="5"/>
      <c r="CB856" s="5"/>
      <c r="CC856" s="5"/>
      <c r="CD856" s="5"/>
      <c r="CF856" s="5"/>
      <c r="CG856" s="5"/>
      <c r="CH856" s="5"/>
      <c r="CI856" s="5"/>
      <c r="CJ856" s="5"/>
    </row>
    <row r="857" spans="1:88" x14ac:dyDescent="0.25">
      <c r="A857" s="174" t="str">
        <f t="shared" si="405"/>
        <v>YYMS</v>
      </c>
      <c r="B857" s="174" t="str">
        <f t="shared" si="406"/>
        <v>0MS</v>
      </c>
      <c r="C857" s="29" t="str">
        <f t="shared" si="407"/>
        <v>MS</v>
      </c>
      <c r="D857" s="29" t="str">
        <f t="shared" si="408"/>
        <v>Y</v>
      </c>
      <c r="E857" s="29" t="str">
        <f t="shared" si="404"/>
        <v>Y</v>
      </c>
      <c r="F857" s="175" t="s">
        <v>9</v>
      </c>
      <c r="G857" s="175" t="s">
        <v>7</v>
      </c>
      <c r="H857" s="175" t="s">
        <v>8</v>
      </c>
      <c r="I857" s="176">
        <v>0</v>
      </c>
      <c r="J857" s="175" t="s">
        <v>9</v>
      </c>
      <c r="K857" s="175" t="s">
        <v>9</v>
      </c>
      <c r="L857" s="176">
        <v>162</v>
      </c>
      <c r="M857" s="176">
        <v>97</v>
      </c>
      <c r="N857" s="176">
        <v>139</v>
      </c>
      <c r="O857" s="176">
        <v>133</v>
      </c>
      <c r="P857" s="176">
        <v>159</v>
      </c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7"/>
      <c r="AD857" s="7"/>
      <c r="AE857" s="7"/>
      <c r="AF857" s="7"/>
      <c r="AG857" s="7"/>
      <c r="AI857" s="15"/>
      <c r="AJ857" s="15"/>
      <c r="AK857" s="15"/>
      <c r="AL857" s="15"/>
      <c r="AM857" s="15"/>
      <c r="AN857" s="15"/>
      <c r="AO857" s="15"/>
      <c r="AP857" s="15"/>
      <c r="AQ857" s="15"/>
      <c r="AR857" s="15"/>
      <c r="AS857" s="15"/>
      <c r="AT857" s="15"/>
      <c r="AU857" s="15"/>
      <c r="AV857" s="15"/>
      <c r="AW857" s="15"/>
      <c r="AX857" s="15"/>
      <c r="AY857" s="15"/>
      <c r="AZ857" s="15"/>
      <c r="BA857" s="15"/>
      <c r="BB857" s="15"/>
      <c r="BC857" s="15"/>
      <c r="BD857" s="15"/>
      <c r="BE857" s="15"/>
      <c r="BF857" s="15"/>
      <c r="BG857" s="15"/>
      <c r="BH857" s="15"/>
      <c r="BI857" s="15"/>
      <c r="BJ857" s="15"/>
      <c r="BK857" s="15"/>
      <c r="BL857" s="15"/>
      <c r="BM857" s="15"/>
      <c r="BN857" s="15"/>
      <c r="BO857" s="15"/>
      <c r="BP857" s="15"/>
      <c r="BQ857" s="15"/>
      <c r="BR857" s="15"/>
      <c r="BT857" s="15"/>
      <c r="BU857" s="15"/>
      <c r="BV857" s="15"/>
      <c r="BW857" s="15"/>
      <c r="BX857" s="15"/>
      <c r="BZ857" s="5"/>
      <c r="CA857" s="5"/>
      <c r="CB857" s="5"/>
      <c r="CC857" s="5"/>
      <c r="CD857" s="5"/>
      <c r="CF857" s="5"/>
      <c r="CG857" s="5"/>
      <c r="CH857" s="5"/>
      <c r="CI857" s="5"/>
      <c r="CJ857" s="5"/>
    </row>
    <row r="858" spans="1:88" x14ac:dyDescent="0.25">
      <c r="A858" s="174" t="str">
        <f t="shared" si="405"/>
        <v>NNNN</v>
      </c>
      <c r="B858" s="174" t="str">
        <f t="shared" si="406"/>
        <v>1MS</v>
      </c>
      <c r="C858" s="29" t="str">
        <f t="shared" si="407"/>
        <v>MS</v>
      </c>
      <c r="D858" s="29" t="str">
        <f t="shared" si="408"/>
        <v>N</v>
      </c>
      <c r="E858" s="29" t="str">
        <f t="shared" si="404"/>
        <v>N</v>
      </c>
      <c r="F858" s="175" t="s">
        <v>9</v>
      </c>
      <c r="G858" s="175" t="s">
        <v>7</v>
      </c>
      <c r="H858" s="175" t="s">
        <v>8</v>
      </c>
      <c r="I858" s="176">
        <v>1</v>
      </c>
      <c r="J858" s="175" t="s">
        <v>5</v>
      </c>
      <c r="K858" s="175" t="s">
        <v>5</v>
      </c>
      <c r="L858" s="176">
        <v>6576</v>
      </c>
      <c r="M858" s="176">
        <v>3155</v>
      </c>
      <c r="N858" s="176">
        <v>3746</v>
      </c>
      <c r="O858" s="176">
        <v>3334</v>
      </c>
      <c r="P858" s="176">
        <v>6331</v>
      </c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7"/>
      <c r="AD858" s="7"/>
      <c r="AE858" s="7"/>
      <c r="AF858" s="7"/>
      <c r="AG858" s="7"/>
      <c r="AI858" s="15"/>
      <c r="AJ858" s="15"/>
      <c r="AK858" s="15"/>
      <c r="AL858" s="15"/>
      <c r="AM858" s="15"/>
      <c r="AN858" s="15"/>
      <c r="AO858" s="15"/>
      <c r="AP858" s="15"/>
      <c r="AQ858" s="15"/>
      <c r="AR858" s="15"/>
      <c r="AS858" s="15"/>
      <c r="AT858" s="15"/>
      <c r="AU858" s="15"/>
      <c r="AV858" s="15"/>
      <c r="AW858" s="15"/>
      <c r="AX858" s="15"/>
      <c r="AY858" s="15"/>
      <c r="AZ858" s="15"/>
      <c r="BA858" s="15"/>
      <c r="BB858" s="15"/>
      <c r="BC858" s="15"/>
      <c r="BD858" s="15"/>
      <c r="BE858" s="15"/>
      <c r="BF858" s="15"/>
      <c r="BG858" s="15"/>
      <c r="BH858" s="15"/>
      <c r="BI858" s="15"/>
      <c r="BJ858" s="15"/>
      <c r="BK858" s="15"/>
      <c r="BL858" s="15"/>
      <c r="BM858" s="15"/>
      <c r="BN858" s="15"/>
      <c r="BO858" s="15"/>
      <c r="BP858" s="15"/>
      <c r="BQ858" s="15"/>
      <c r="BR858" s="15"/>
      <c r="BT858" s="15"/>
      <c r="BU858" s="15"/>
      <c r="BV858" s="15"/>
      <c r="BW858" s="15"/>
      <c r="BX858" s="15"/>
      <c r="BZ858" s="5"/>
      <c r="CA858" s="5"/>
      <c r="CB858" s="5"/>
      <c r="CC858" s="5"/>
      <c r="CD858" s="5"/>
      <c r="CF858" s="5"/>
      <c r="CG858" s="5"/>
      <c r="CH858" s="5"/>
      <c r="CI858" s="5"/>
      <c r="CJ858" s="5"/>
    </row>
    <row r="859" spans="1:88" x14ac:dyDescent="0.25">
      <c r="A859" s="174" t="str">
        <f t="shared" si="405"/>
        <v>NNNN</v>
      </c>
      <c r="B859" s="174" t="str">
        <f t="shared" si="406"/>
        <v>1MS</v>
      </c>
      <c r="C859" s="29" t="str">
        <f t="shared" si="407"/>
        <v>MS</v>
      </c>
      <c r="D859" s="29" t="str">
        <f t="shared" si="408"/>
        <v>N</v>
      </c>
      <c r="E859" s="29" t="str">
        <f t="shared" si="404"/>
        <v>N</v>
      </c>
      <c r="F859" s="175" t="s">
        <v>9</v>
      </c>
      <c r="G859" s="175" t="s">
        <v>7</v>
      </c>
      <c r="H859" s="175" t="s">
        <v>8</v>
      </c>
      <c r="I859" s="176">
        <v>1</v>
      </c>
      <c r="J859" s="175" t="s">
        <v>5</v>
      </c>
      <c r="K859" s="175" t="s">
        <v>9</v>
      </c>
      <c r="L859" s="176">
        <v>279</v>
      </c>
      <c r="M859" s="176">
        <v>141</v>
      </c>
      <c r="N859" s="176">
        <v>197</v>
      </c>
      <c r="O859" s="176">
        <v>185</v>
      </c>
      <c r="P859" s="176">
        <v>272</v>
      </c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7"/>
      <c r="AD859" s="7"/>
      <c r="AE859" s="7"/>
      <c r="AF859" s="7"/>
      <c r="AG859" s="7"/>
      <c r="AI859" s="15"/>
      <c r="AJ859" s="15"/>
      <c r="AK859" s="15"/>
      <c r="AL859" s="15"/>
      <c r="AM859" s="15"/>
      <c r="AN859" s="15"/>
      <c r="AO859" s="15"/>
      <c r="AP859" s="15"/>
      <c r="AQ859" s="15"/>
      <c r="AR859" s="15"/>
      <c r="AS859" s="15"/>
      <c r="AT859" s="15"/>
      <c r="AU859" s="15"/>
      <c r="AV859" s="15"/>
      <c r="AW859" s="15"/>
      <c r="AX859" s="15"/>
      <c r="AY859" s="15"/>
      <c r="AZ859" s="15"/>
      <c r="BA859" s="15"/>
      <c r="BB859" s="15"/>
      <c r="BC859" s="15"/>
      <c r="BD859" s="15"/>
      <c r="BE859" s="15"/>
      <c r="BF859" s="15"/>
      <c r="BG859" s="15"/>
      <c r="BH859" s="15"/>
      <c r="BI859" s="15"/>
      <c r="BJ859" s="15"/>
      <c r="BK859" s="15"/>
      <c r="BL859" s="15"/>
      <c r="BM859" s="15"/>
      <c r="BN859" s="15"/>
      <c r="BO859" s="15"/>
      <c r="BP859" s="15"/>
      <c r="BQ859" s="15"/>
      <c r="BR859" s="15"/>
      <c r="BT859" s="15"/>
      <c r="BU859" s="15"/>
      <c r="BV859" s="15"/>
      <c r="BW859" s="15"/>
      <c r="BX859" s="15"/>
      <c r="BZ859" s="5"/>
      <c r="CA859" s="5"/>
      <c r="CB859" s="5"/>
      <c r="CC859" s="5"/>
      <c r="CD859" s="5"/>
      <c r="CF859" s="5"/>
      <c r="CG859" s="5"/>
      <c r="CH859" s="5"/>
      <c r="CI859" s="5"/>
      <c r="CJ859" s="5"/>
    </row>
    <row r="860" spans="1:88" x14ac:dyDescent="0.25">
      <c r="A860" s="174" t="str">
        <f t="shared" si="405"/>
        <v>YNMS</v>
      </c>
      <c r="B860" s="174" t="str">
        <f t="shared" si="406"/>
        <v>1MS</v>
      </c>
      <c r="C860" s="29" t="str">
        <f t="shared" si="407"/>
        <v>MS</v>
      </c>
      <c r="D860" s="29" t="str">
        <f t="shared" si="408"/>
        <v>Y</v>
      </c>
      <c r="E860" s="29" t="str">
        <f t="shared" si="404"/>
        <v>N</v>
      </c>
      <c r="F860" s="175" t="s">
        <v>9</v>
      </c>
      <c r="G860" s="175" t="s">
        <v>7</v>
      </c>
      <c r="H860" s="175" t="s">
        <v>8</v>
      </c>
      <c r="I860" s="176">
        <v>1</v>
      </c>
      <c r="J860" s="175" t="s">
        <v>9</v>
      </c>
      <c r="K860" s="175" t="s">
        <v>5</v>
      </c>
      <c r="L860" s="176">
        <v>6070</v>
      </c>
      <c r="M860" s="176">
        <v>3489</v>
      </c>
      <c r="N860" s="176">
        <v>4261</v>
      </c>
      <c r="O860" s="176">
        <v>3855</v>
      </c>
      <c r="P860" s="176">
        <v>5953</v>
      </c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7"/>
      <c r="AD860" s="7"/>
      <c r="AE860" s="7"/>
      <c r="AF860" s="7"/>
      <c r="AG860" s="7"/>
      <c r="AI860" s="15"/>
      <c r="AJ860" s="15"/>
      <c r="AK860" s="15"/>
      <c r="AL860" s="15"/>
      <c r="AM860" s="15"/>
      <c r="AN860" s="15"/>
      <c r="AO860" s="15"/>
      <c r="AP860" s="15"/>
      <c r="AQ860" s="15"/>
      <c r="AR860" s="15"/>
      <c r="AS860" s="15"/>
      <c r="AT860" s="15"/>
      <c r="AU860" s="15"/>
      <c r="AV860" s="15"/>
      <c r="AW860" s="15"/>
      <c r="AX860" s="15"/>
      <c r="AY860" s="15"/>
      <c r="AZ860" s="15"/>
      <c r="BA860" s="15"/>
      <c r="BB860" s="15"/>
      <c r="BC860" s="15"/>
      <c r="BD860" s="15"/>
      <c r="BE860" s="15"/>
      <c r="BF860" s="15"/>
      <c r="BG860" s="15"/>
      <c r="BH860" s="15"/>
      <c r="BI860" s="15"/>
      <c r="BJ860" s="15"/>
      <c r="BK860" s="15"/>
      <c r="BL860" s="15"/>
      <c r="BM860" s="15"/>
      <c r="BN860" s="15"/>
      <c r="BO860" s="15"/>
      <c r="BP860" s="15"/>
      <c r="BQ860" s="15"/>
      <c r="BR860" s="15"/>
      <c r="BT860" s="15"/>
      <c r="BU860" s="15"/>
      <c r="BV860" s="15"/>
      <c r="BW860" s="15"/>
      <c r="BX860" s="15"/>
      <c r="BZ860" s="5"/>
      <c r="CA860" s="5"/>
      <c r="CB860" s="5"/>
      <c r="CC860" s="5"/>
      <c r="CD860" s="5"/>
      <c r="CF860" s="5"/>
      <c r="CG860" s="5"/>
      <c r="CH860" s="5"/>
      <c r="CI860" s="5"/>
      <c r="CJ860" s="5"/>
    </row>
    <row r="861" spans="1:88" x14ac:dyDescent="0.25">
      <c r="A861" s="174" t="str">
        <f t="shared" si="405"/>
        <v>YYMS</v>
      </c>
      <c r="B861" s="174" t="str">
        <f t="shared" si="406"/>
        <v>1MS</v>
      </c>
      <c r="C861" s="29" t="str">
        <f t="shared" si="407"/>
        <v>MS</v>
      </c>
      <c r="D861" s="29" t="str">
        <f t="shared" si="408"/>
        <v>Y</v>
      </c>
      <c r="E861" s="29" t="str">
        <f t="shared" si="404"/>
        <v>Y</v>
      </c>
      <c r="F861" s="175" t="s">
        <v>9</v>
      </c>
      <c r="G861" s="175" t="s">
        <v>7</v>
      </c>
      <c r="H861" s="175" t="s">
        <v>8</v>
      </c>
      <c r="I861" s="176">
        <v>1</v>
      </c>
      <c r="J861" s="175" t="s">
        <v>9</v>
      </c>
      <c r="K861" s="175" t="s">
        <v>9</v>
      </c>
      <c r="L861" s="176">
        <v>519</v>
      </c>
      <c r="M861" s="176">
        <v>325</v>
      </c>
      <c r="N861" s="176">
        <v>419</v>
      </c>
      <c r="O861" s="176">
        <v>380</v>
      </c>
      <c r="P861" s="176">
        <v>509</v>
      </c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7"/>
      <c r="AD861" s="7"/>
      <c r="AE861" s="7"/>
      <c r="AF861" s="7"/>
      <c r="AG861" s="7"/>
      <c r="AI861" s="15"/>
      <c r="AJ861" s="15"/>
      <c r="AK861" s="15"/>
      <c r="AL861" s="15"/>
      <c r="AM861" s="15"/>
      <c r="AN861" s="15"/>
      <c r="AO861" s="15"/>
      <c r="AP861" s="15"/>
      <c r="AQ861" s="15"/>
      <c r="AR861" s="15"/>
      <c r="AS861" s="15"/>
      <c r="AT861" s="15"/>
      <c r="AU861" s="15"/>
      <c r="AV861" s="15"/>
      <c r="AW861" s="15"/>
      <c r="AX861" s="15"/>
      <c r="AY861" s="15"/>
      <c r="AZ861" s="15"/>
      <c r="BA861" s="15"/>
      <c r="BB861" s="15"/>
      <c r="BC861" s="15"/>
      <c r="BD861" s="15"/>
      <c r="BE861" s="15"/>
      <c r="BF861" s="15"/>
      <c r="BG861" s="15"/>
      <c r="BH861" s="15"/>
      <c r="BI861" s="15"/>
      <c r="BJ861" s="15"/>
      <c r="BK861" s="15"/>
      <c r="BL861" s="15"/>
      <c r="BM861" s="15"/>
      <c r="BN861" s="15"/>
      <c r="BO861" s="15"/>
      <c r="BP861" s="15"/>
      <c r="BQ861" s="15"/>
      <c r="BR861" s="15"/>
      <c r="BT861" s="15"/>
      <c r="BU861" s="15"/>
      <c r="BV861" s="15"/>
      <c r="BW861" s="15"/>
      <c r="BX861" s="15"/>
      <c r="BZ861" s="5"/>
      <c r="CA861" s="5"/>
      <c r="CB861" s="5"/>
      <c r="CC861" s="5"/>
      <c r="CD861" s="5"/>
      <c r="CF861" s="5"/>
      <c r="CG861" s="5"/>
      <c r="CH861" s="5"/>
      <c r="CI861" s="5"/>
      <c r="CJ861" s="5"/>
    </row>
    <row r="862" spans="1:88" x14ac:dyDescent="0.25">
      <c r="A862" s="174" t="str">
        <f t="shared" si="405"/>
        <v>NNNN</v>
      </c>
      <c r="B862" s="174" t="str">
        <f t="shared" si="406"/>
        <v>2MS</v>
      </c>
      <c r="C862" s="29" t="str">
        <f t="shared" si="407"/>
        <v>MS</v>
      </c>
      <c r="D862" s="29" t="str">
        <f t="shared" si="408"/>
        <v>N</v>
      </c>
      <c r="E862" s="29" t="str">
        <f t="shared" si="404"/>
        <v>N</v>
      </c>
      <c r="F862" s="175" t="s">
        <v>9</v>
      </c>
      <c r="G862" s="175" t="s">
        <v>7</v>
      </c>
      <c r="H862" s="175" t="s">
        <v>8</v>
      </c>
      <c r="I862" s="176">
        <v>2</v>
      </c>
      <c r="J862" s="175" t="s">
        <v>5</v>
      </c>
      <c r="K862" s="175" t="s">
        <v>5</v>
      </c>
      <c r="L862" s="176">
        <v>7692</v>
      </c>
      <c r="M862" s="176">
        <v>3809</v>
      </c>
      <c r="N862" s="176">
        <v>4496</v>
      </c>
      <c r="O862" s="176">
        <v>4097</v>
      </c>
      <c r="P862" s="176">
        <v>7430</v>
      </c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7"/>
      <c r="AD862" s="7"/>
      <c r="AE862" s="7"/>
      <c r="AF862" s="7"/>
      <c r="AG862" s="7"/>
      <c r="AI862" s="15"/>
      <c r="AJ862" s="15"/>
      <c r="AK862" s="15"/>
      <c r="AL862" s="15"/>
      <c r="AM862" s="15"/>
      <c r="AN862" s="15"/>
      <c r="AO862" s="15"/>
      <c r="AP862" s="15"/>
      <c r="AQ862" s="15"/>
      <c r="AR862" s="15"/>
      <c r="AS862" s="15"/>
      <c r="AT862" s="15"/>
      <c r="AU862" s="15"/>
      <c r="AV862" s="15"/>
      <c r="AW862" s="15"/>
      <c r="AX862" s="15"/>
      <c r="AY862" s="15"/>
      <c r="AZ862" s="15"/>
      <c r="BA862" s="15"/>
      <c r="BB862" s="15"/>
      <c r="BC862" s="15"/>
      <c r="BD862" s="15"/>
      <c r="BE862" s="15"/>
      <c r="BF862" s="15"/>
      <c r="BG862" s="15"/>
      <c r="BH862" s="15"/>
      <c r="BI862" s="15"/>
      <c r="BJ862" s="15"/>
      <c r="BK862" s="15"/>
      <c r="BL862" s="15"/>
      <c r="BM862" s="15"/>
      <c r="BN862" s="15"/>
      <c r="BO862" s="15"/>
      <c r="BP862" s="15"/>
      <c r="BQ862" s="15"/>
      <c r="BR862" s="15"/>
      <c r="BT862" s="15"/>
      <c r="BU862" s="15"/>
      <c r="BV862" s="15"/>
      <c r="BW862" s="15"/>
      <c r="BX862" s="15"/>
      <c r="BZ862" s="5"/>
      <c r="CA862" s="5"/>
      <c r="CB862" s="5"/>
      <c r="CC862" s="5"/>
      <c r="CD862" s="5"/>
      <c r="CF862" s="5"/>
      <c r="CG862" s="5"/>
      <c r="CH862" s="5"/>
      <c r="CI862" s="5"/>
      <c r="CJ862" s="5"/>
    </row>
    <row r="863" spans="1:88" x14ac:dyDescent="0.25">
      <c r="A863" s="174" t="str">
        <f t="shared" si="405"/>
        <v>NNNN</v>
      </c>
      <c r="B863" s="174" t="str">
        <f t="shared" si="406"/>
        <v>2MS</v>
      </c>
      <c r="C863" s="29" t="str">
        <f t="shared" si="407"/>
        <v>MS</v>
      </c>
      <c r="D863" s="29" t="str">
        <f t="shared" si="408"/>
        <v>N</v>
      </c>
      <c r="E863" s="29" t="str">
        <f t="shared" si="404"/>
        <v>N</v>
      </c>
      <c r="F863" s="175" t="s">
        <v>9</v>
      </c>
      <c r="G863" s="175" t="s">
        <v>7</v>
      </c>
      <c r="H863" s="175" t="s">
        <v>8</v>
      </c>
      <c r="I863" s="176">
        <v>2</v>
      </c>
      <c r="J863" s="175" t="s">
        <v>5</v>
      </c>
      <c r="K863" s="175" t="s">
        <v>9</v>
      </c>
      <c r="L863" s="176">
        <v>624</v>
      </c>
      <c r="M863" s="176">
        <v>343</v>
      </c>
      <c r="N863" s="176">
        <v>474</v>
      </c>
      <c r="O863" s="176">
        <v>435</v>
      </c>
      <c r="P863" s="176">
        <v>605</v>
      </c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7"/>
      <c r="AD863" s="7"/>
      <c r="AE863" s="7"/>
      <c r="AF863" s="7"/>
      <c r="AG863" s="7"/>
      <c r="AI863" s="15"/>
      <c r="AJ863" s="15"/>
      <c r="AK863" s="15"/>
      <c r="AL863" s="15"/>
      <c r="AM863" s="15"/>
      <c r="AN863" s="15"/>
      <c r="AO863" s="15"/>
      <c r="AP863" s="15"/>
      <c r="AQ863" s="15"/>
      <c r="AR863" s="15"/>
      <c r="AS863" s="15"/>
      <c r="AT863" s="15"/>
      <c r="AU863" s="15"/>
      <c r="AV863" s="15"/>
      <c r="AW863" s="15"/>
      <c r="AX863" s="15"/>
      <c r="AY863" s="15"/>
      <c r="AZ863" s="15"/>
      <c r="BA863" s="15"/>
      <c r="BB863" s="15"/>
      <c r="BC863" s="15"/>
      <c r="BD863" s="15"/>
      <c r="BE863" s="15"/>
      <c r="BF863" s="15"/>
      <c r="BG863" s="15"/>
      <c r="BH863" s="15"/>
      <c r="BI863" s="15"/>
      <c r="BJ863" s="15"/>
      <c r="BK863" s="15"/>
      <c r="BL863" s="15"/>
      <c r="BM863" s="15"/>
      <c r="BN863" s="15"/>
      <c r="BO863" s="15"/>
      <c r="BP863" s="15"/>
      <c r="BQ863" s="15"/>
      <c r="BR863" s="15"/>
      <c r="BT863" s="15"/>
      <c r="BU863" s="15"/>
      <c r="BV863" s="15"/>
      <c r="BW863" s="15"/>
      <c r="BX863" s="15"/>
      <c r="BZ863" s="5"/>
      <c r="CA863" s="5"/>
      <c r="CB863" s="5"/>
      <c r="CC863" s="5"/>
      <c r="CD863" s="5"/>
      <c r="CF863" s="5"/>
      <c r="CG863" s="5"/>
      <c r="CH863" s="5"/>
      <c r="CI863" s="5"/>
      <c r="CJ863" s="5"/>
    </row>
    <row r="864" spans="1:88" x14ac:dyDescent="0.25">
      <c r="A864" s="174" t="str">
        <f t="shared" si="405"/>
        <v>YNMS</v>
      </c>
      <c r="B864" s="174" t="str">
        <f t="shared" si="406"/>
        <v>2MS</v>
      </c>
      <c r="C864" s="29" t="str">
        <f t="shared" si="407"/>
        <v>MS</v>
      </c>
      <c r="D864" s="29" t="str">
        <f t="shared" si="408"/>
        <v>Y</v>
      </c>
      <c r="E864" s="29" t="str">
        <f t="shared" si="404"/>
        <v>N</v>
      </c>
      <c r="F864" s="175" t="s">
        <v>9</v>
      </c>
      <c r="G864" s="175" t="s">
        <v>7</v>
      </c>
      <c r="H864" s="175" t="s">
        <v>8</v>
      </c>
      <c r="I864" s="176">
        <v>2</v>
      </c>
      <c r="J864" s="175" t="s">
        <v>9</v>
      </c>
      <c r="K864" s="175" t="s">
        <v>5</v>
      </c>
      <c r="L864" s="176">
        <v>3943</v>
      </c>
      <c r="M864" s="176">
        <v>2243</v>
      </c>
      <c r="N864" s="176">
        <v>2809</v>
      </c>
      <c r="O864" s="176">
        <v>2563</v>
      </c>
      <c r="P864" s="176">
        <v>3859</v>
      </c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7"/>
      <c r="AD864" s="7"/>
      <c r="AE864" s="7"/>
      <c r="AF864" s="7"/>
      <c r="AG864" s="7"/>
      <c r="AI864" s="15"/>
      <c r="AJ864" s="15"/>
      <c r="AK864" s="15"/>
      <c r="AL864" s="15"/>
      <c r="AM864" s="15"/>
      <c r="AN864" s="15"/>
      <c r="AO864" s="15"/>
      <c r="AP864" s="15"/>
      <c r="AQ864" s="15"/>
      <c r="AR864" s="15"/>
      <c r="AS864" s="15"/>
      <c r="AT864" s="15"/>
      <c r="AU864" s="15"/>
      <c r="AV864" s="15"/>
      <c r="AW864" s="15"/>
      <c r="AX864" s="15"/>
      <c r="AY864" s="15"/>
      <c r="AZ864" s="15"/>
      <c r="BA864" s="15"/>
      <c r="BB864" s="15"/>
      <c r="BC864" s="15"/>
      <c r="BD864" s="15"/>
      <c r="BE864" s="15"/>
      <c r="BF864" s="15"/>
      <c r="BG864" s="15"/>
      <c r="BH864" s="15"/>
      <c r="BI864" s="15"/>
      <c r="BJ864" s="15"/>
      <c r="BK864" s="15"/>
      <c r="BL864" s="15"/>
      <c r="BM864" s="15"/>
      <c r="BN864" s="15"/>
      <c r="BO864" s="15"/>
      <c r="BP864" s="15"/>
      <c r="BQ864" s="15"/>
      <c r="BR864" s="15"/>
      <c r="BT864" s="15"/>
      <c r="BU864" s="15"/>
      <c r="BV864" s="15"/>
      <c r="BW864" s="15"/>
      <c r="BX864" s="15"/>
      <c r="BZ864" s="5"/>
      <c r="CA864" s="5"/>
      <c r="CB864" s="5"/>
      <c r="CC864" s="5"/>
      <c r="CD864" s="5"/>
      <c r="CF864" s="5"/>
      <c r="CG864" s="5"/>
      <c r="CH864" s="5"/>
      <c r="CI864" s="5"/>
      <c r="CJ864" s="5"/>
    </row>
    <row r="865" spans="1:88" x14ac:dyDescent="0.25">
      <c r="A865" s="174" t="str">
        <f t="shared" si="405"/>
        <v>YYMS</v>
      </c>
      <c r="B865" s="174" t="str">
        <f t="shared" si="406"/>
        <v>2MS</v>
      </c>
      <c r="C865" s="29" t="str">
        <f t="shared" si="407"/>
        <v>MS</v>
      </c>
      <c r="D865" s="29" t="str">
        <f t="shared" si="408"/>
        <v>Y</v>
      </c>
      <c r="E865" s="29" t="str">
        <f t="shared" si="404"/>
        <v>Y</v>
      </c>
      <c r="F865" s="175" t="s">
        <v>9</v>
      </c>
      <c r="G865" s="175" t="s">
        <v>7</v>
      </c>
      <c r="H865" s="175" t="s">
        <v>8</v>
      </c>
      <c r="I865" s="176">
        <v>2</v>
      </c>
      <c r="J865" s="175" t="s">
        <v>9</v>
      </c>
      <c r="K865" s="175" t="s">
        <v>9</v>
      </c>
      <c r="L865" s="176">
        <v>912</v>
      </c>
      <c r="M865" s="176">
        <v>574</v>
      </c>
      <c r="N865" s="176">
        <v>734</v>
      </c>
      <c r="O865" s="176">
        <v>664</v>
      </c>
      <c r="P865" s="176">
        <v>900</v>
      </c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7"/>
      <c r="AD865" s="7"/>
      <c r="AE865" s="7"/>
      <c r="AF865" s="7"/>
      <c r="AG865" s="7"/>
      <c r="AI865" s="15"/>
      <c r="AJ865" s="15"/>
      <c r="AK865" s="15"/>
      <c r="AL865" s="15"/>
      <c r="AM865" s="15"/>
      <c r="AN865" s="15"/>
      <c r="AO865" s="15"/>
      <c r="AP865" s="15"/>
      <c r="AQ865" s="15"/>
      <c r="AR865" s="15"/>
      <c r="AS865" s="15"/>
      <c r="AT865" s="15"/>
      <c r="AU865" s="15"/>
      <c r="AV865" s="15"/>
      <c r="AW865" s="15"/>
      <c r="AX865" s="15"/>
      <c r="AY865" s="15"/>
      <c r="AZ865" s="15"/>
      <c r="BA865" s="15"/>
      <c r="BB865" s="15"/>
      <c r="BC865" s="15"/>
      <c r="BD865" s="15"/>
      <c r="BE865" s="15"/>
      <c r="BF865" s="15"/>
      <c r="BG865" s="15"/>
      <c r="BH865" s="15"/>
      <c r="BI865" s="15"/>
      <c r="BJ865" s="15"/>
      <c r="BK865" s="15"/>
      <c r="BL865" s="15"/>
      <c r="BM865" s="15"/>
      <c r="BN865" s="15"/>
      <c r="BO865" s="15"/>
      <c r="BP865" s="15"/>
      <c r="BQ865" s="15"/>
      <c r="BR865" s="15"/>
      <c r="BT865" s="15"/>
      <c r="BU865" s="15"/>
      <c r="BV865" s="15"/>
      <c r="BW865" s="15"/>
      <c r="BX865" s="15"/>
      <c r="BZ865" s="5"/>
      <c r="CA865" s="5"/>
      <c r="CB865" s="5"/>
      <c r="CC865" s="5"/>
      <c r="CD865" s="5"/>
      <c r="CF865" s="5"/>
      <c r="CG865" s="5"/>
      <c r="CH865" s="5"/>
      <c r="CI865" s="5"/>
      <c r="CJ865" s="5"/>
    </row>
    <row r="866" spans="1:88" x14ac:dyDescent="0.25">
      <c r="A866" s="174" t="str">
        <f t="shared" si="405"/>
        <v>NNNN</v>
      </c>
      <c r="B866" s="174" t="str">
        <f t="shared" si="406"/>
        <v>3MS</v>
      </c>
      <c r="C866" s="29" t="str">
        <f t="shared" si="407"/>
        <v>MS</v>
      </c>
      <c r="D866" s="29" t="str">
        <f t="shared" si="408"/>
        <v>N</v>
      </c>
      <c r="E866" s="29" t="str">
        <f t="shared" si="404"/>
        <v>N</v>
      </c>
      <c r="F866" s="175" t="s">
        <v>9</v>
      </c>
      <c r="G866" s="175" t="s">
        <v>7</v>
      </c>
      <c r="H866" s="175" t="s">
        <v>8</v>
      </c>
      <c r="I866" s="176">
        <v>3</v>
      </c>
      <c r="J866" s="175" t="s">
        <v>5</v>
      </c>
      <c r="K866" s="175" t="s">
        <v>5</v>
      </c>
      <c r="L866" s="176">
        <v>8467</v>
      </c>
      <c r="M866" s="176">
        <v>4247</v>
      </c>
      <c r="N866" s="176">
        <v>5239</v>
      </c>
      <c r="O866" s="176">
        <v>4784</v>
      </c>
      <c r="P866" s="176">
        <v>8208</v>
      </c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7"/>
      <c r="AD866" s="7"/>
      <c r="AE866" s="7"/>
      <c r="AF866" s="7"/>
      <c r="AG866" s="7"/>
      <c r="AI866" s="15"/>
      <c r="AJ866" s="15"/>
      <c r="AK866" s="15"/>
      <c r="AL866" s="15"/>
      <c r="AM866" s="15"/>
      <c r="AN866" s="15"/>
      <c r="AO866" s="15"/>
      <c r="AP866" s="15"/>
      <c r="AQ866" s="15"/>
      <c r="AR866" s="15"/>
      <c r="AS866" s="15"/>
      <c r="AT866" s="15"/>
      <c r="AU866" s="15"/>
      <c r="AV866" s="15"/>
      <c r="AW866" s="15"/>
      <c r="AX866" s="15"/>
      <c r="AY866" s="15"/>
      <c r="AZ866" s="15"/>
      <c r="BA866" s="15"/>
      <c r="BB866" s="15"/>
      <c r="BC866" s="15"/>
      <c r="BD866" s="15"/>
      <c r="BE866" s="15"/>
      <c r="BF866" s="15"/>
      <c r="BG866" s="15"/>
      <c r="BH866" s="15"/>
      <c r="BI866" s="15"/>
      <c r="BJ866" s="15"/>
      <c r="BK866" s="15"/>
      <c r="BL866" s="15"/>
      <c r="BM866" s="15"/>
      <c r="BN866" s="15"/>
      <c r="BO866" s="15"/>
      <c r="BP866" s="15"/>
      <c r="BQ866" s="15"/>
      <c r="BR866" s="15"/>
      <c r="BT866" s="15"/>
      <c r="BU866" s="15"/>
      <c r="BV866" s="15"/>
      <c r="BW866" s="15"/>
      <c r="BX866" s="15"/>
      <c r="BZ866" s="5"/>
      <c r="CA866" s="5"/>
      <c r="CB866" s="5"/>
      <c r="CC866" s="5"/>
      <c r="CD866" s="5"/>
      <c r="CF866" s="5"/>
      <c r="CG866" s="5"/>
      <c r="CH866" s="5"/>
      <c r="CI866" s="5"/>
      <c r="CJ866" s="5"/>
    </row>
    <row r="867" spans="1:88" x14ac:dyDescent="0.25">
      <c r="A867" s="174" t="str">
        <f t="shared" si="405"/>
        <v>NNNN</v>
      </c>
      <c r="B867" s="174" t="str">
        <f t="shared" si="406"/>
        <v>3MS</v>
      </c>
      <c r="C867" s="29" t="str">
        <f t="shared" si="407"/>
        <v>MS</v>
      </c>
      <c r="D867" s="29" t="str">
        <f t="shared" si="408"/>
        <v>N</v>
      </c>
      <c r="E867" s="29" t="str">
        <f t="shared" si="404"/>
        <v>N</v>
      </c>
      <c r="F867" s="175" t="s">
        <v>9</v>
      </c>
      <c r="G867" s="175" t="s">
        <v>7</v>
      </c>
      <c r="H867" s="175" t="s">
        <v>8</v>
      </c>
      <c r="I867" s="176">
        <v>3</v>
      </c>
      <c r="J867" s="175" t="s">
        <v>5</v>
      </c>
      <c r="K867" s="175" t="s">
        <v>9</v>
      </c>
      <c r="L867" s="176">
        <v>924</v>
      </c>
      <c r="M867" s="176">
        <v>571</v>
      </c>
      <c r="N867" s="176">
        <v>722</v>
      </c>
      <c r="O867" s="176">
        <v>665</v>
      </c>
      <c r="P867" s="176">
        <v>915</v>
      </c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7"/>
      <c r="AD867" s="7"/>
      <c r="AE867" s="7"/>
      <c r="AF867" s="7"/>
      <c r="AG867" s="7"/>
      <c r="AI867" s="15"/>
      <c r="AJ867" s="15"/>
      <c r="AK867" s="15"/>
      <c r="AL867" s="15"/>
      <c r="AM867" s="15"/>
      <c r="AN867" s="15"/>
      <c r="AO867" s="15"/>
      <c r="AP867" s="15"/>
      <c r="AQ867" s="15"/>
      <c r="AR867" s="15"/>
      <c r="AS867" s="15"/>
      <c r="AT867" s="15"/>
      <c r="AU867" s="15"/>
      <c r="AV867" s="15"/>
      <c r="AW867" s="15"/>
      <c r="AX867" s="15"/>
      <c r="AY867" s="15"/>
      <c r="AZ867" s="15"/>
      <c r="BA867" s="15"/>
      <c r="BB867" s="15"/>
      <c r="BC867" s="15"/>
      <c r="BD867" s="15"/>
      <c r="BE867" s="15"/>
      <c r="BF867" s="15"/>
      <c r="BG867" s="15"/>
      <c r="BH867" s="15"/>
      <c r="BI867" s="15"/>
      <c r="BJ867" s="15"/>
      <c r="BK867" s="15"/>
      <c r="BL867" s="15"/>
      <c r="BM867" s="15"/>
      <c r="BN867" s="15"/>
      <c r="BO867" s="15"/>
      <c r="BP867" s="15"/>
      <c r="BQ867" s="15"/>
      <c r="BR867" s="15"/>
      <c r="BT867" s="15"/>
      <c r="BU867" s="15"/>
      <c r="BV867" s="15"/>
      <c r="BW867" s="15"/>
      <c r="BX867" s="15"/>
      <c r="BZ867" s="5"/>
      <c r="CA867" s="5"/>
      <c r="CB867" s="5"/>
      <c r="CC867" s="5"/>
      <c r="CD867" s="5"/>
      <c r="CF867" s="5"/>
      <c r="CG867" s="5"/>
      <c r="CH867" s="5"/>
      <c r="CI867" s="5"/>
      <c r="CJ867" s="5"/>
    </row>
    <row r="868" spans="1:88" x14ac:dyDescent="0.25">
      <c r="A868" s="174" t="str">
        <f t="shared" si="405"/>
        <v>YNMS</v>
      </c>
      <c r="B868" s="174" t="str">
        <f t="shared" si="406"/>
        <v>3MS</v>
      </c>
      <c r="C868" s="29" t="str">
        <f t="shared" si="407"/>
        <v>MS</v>
      </c>
      <c r="D868" s="29" t="str">
        <f t="shared" si="408"/>
        <v>Y</v>
      </c>
      <c r="E868" s="29" t="str">
        <f t="shared" si="404"/>
        <v>N</v>
      </c>
      <c r="F868" s="175" t="s">
        <v>9</v>
      </c>
      <c r="G868" s="175" t="s">
        <v>7</v>
      </c>
      <c r="H868" s="175" t="s">
        <v>8</v>
      </c>
      <c r="I868" s="176">
        <v>3</v>
      </c>
      <c r="J868" s="175" t="s">
        <v>9</v>
      </c>
      <c r="K868" s="175" t="s">
        <v>5</v>
      </c>
      <c r="L868" s="176">
        <v>2815</v>
      </c>
      <c r="M868" s="176">
        <v>1580</v>
      </c>
      <c r="N868" s="176">
        <v>2062</v>
      </c>
      <c r="O868" s="176">
        <v>1908</v>
      </c>
      <c r="P868" s="176">
        <v>2755</v>
      </c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7"/>
      <c r="AD868" s="7"/>
      <c r="AE868" s="7"/>
      <c r="AF868" s="7"/>
      <c r="AG868" s="7"/>
      <c r="AI868" s="15"/>
      <c r="AJ868" s="15"/>
      <c r="AK868" s="15"/>
      <c r="AL868" s="15"/>
      <c r="AM868" s="15"/>
      <c r="AN868" s="15"/>
      <c r="AO868" s="15"/>
      <c r="AP868" s="15"/>
      <c r="AQ868" s="15"/>
      <c r="AR868" s="15"/>
      <c r="AS868" s="15"/>
      <c r="AT868" s="15"/>
      <c r="AU868" s="15"/>
      <c r="AV868" s="15"/>
      <c r="AW868" s="15"/>
      <c r="AX868" s="15"/>
      <c r="AY868" s="15"/>
      <c r="AZ868" s="15"/>
      <c r="BA868" s="15"/>
      <c r="BB868" s="15"/>
      <c r="BC868" s="15"/>
      <c r="BD868" s="15"/>
      <c r="BE868" s="15"/>
      <c r="BF868" s="15"/>
      <c r="BG868" s="15"/>
      <c r="BH868" s="15"/>
      <c r="BI868" s="15"/>
      <c r="BJ868" s="15"/>
      <c r="BK868" s="15"/>
      <c r="BL868" s="15"/>
      <c r="BM868" s="15"/>
      <c r="BN868" s="15"/>
      <c r="BO868" s="15"/>
      <c r="BP868" s="15"/>
      <c r="BQ868" s="15"/>
      <c r="BR868" s="15"/>
      <c r="BT868" s="15"/>
      <c r="BU868" s="15"/>
      <c r="BV868" s="15"/>
      <c r="BW868" s="15"/>
      <c r="BX868" s="15"/>
      <c r="BZ868" s="5"/>
      <c r="CA868" s="5"/>
      <c r="CB868" s="5"/>
      <c r="CC868" s="5"/>
      <c r="CD868" s="5"/>
      <c r="CF868" s="5"/>
      <c r="CG868" s="5"/>
      <c r="CH868" s="5"/>
      <c r="CI868" s="5"/>
      <c r="CJ868" s="5"/>
    </row>
    <row r="869" spans="1:88" x14ac:dyDescent="0.25">
      <c r="A869" s="174" t="str">
        <f t="shared" si="405"/>
        <v>YYMS</v>
      </c>
      <c r="B869" s="174" t="str">
        <f t="shared" si="406"/>
        <v>3MS</v>
      </c>
      <c r="C869" s="29" t="str">
        <f t="shared" si="407"/>
        <v>MS</v>
      </c>
      <c r="D869" s="29" t="str">
        <f t="shared" si="408"/>
        <v>Y</v>
      </c>
      <c r="E869" s="29" t="str">
        <f t="shared" si="404"/>
        <v>Y</v>
      </c>
      <c r="F869" s="175" t="s">
        <v>9</v>
      </c>
      <c r="G869" s="175" t="s">
        <v>7</v>
      </c>
      <c r="H869" s="175" t="s">
        <v>8</v>
      </c>
      <c r="I869" s="176">
        <v>3</v>
      </c>
      <c r="J869" s="175" t="s">
        <v>9</v>
      </c>
      <c r="K869" s="175" t="s">
        <v>9</v>
      </c>
      <c r="L869" s="176">
        <v>802</v>
      </c>
      <c r="M869" s="176">
        <v>518</v>
      </c>
      <c r="N869" s="176">
        <v>660</v>
      </c>
      <c r="O869" s="176">
        <v>606</v>
      </c>
      <c r="P869" s="176">
        <v>792</v>
      </c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7"/>
      <c r="AD869" s="7"/>
      <c r="AE869" s="7"/>
      <c r="AF869" s="7"/>
      <c r="AG869" s="7"/>
      <c r="AI869" s="15"/>
      <c r="AJ869" s="15"/>
      <c r="AK869" s="15"/>
      <c r="AL869" s="15"/>
      <c r="AM869" s="15"/>
      <c r="AN869" s="15"/>
      <c r="AO869" s="15"/>
      <c r="AP869" s="15"/>
      <c r="AQ869" s="15"/>
      <c r="AR869" s="15"/>
      <c r="AS869" s="15"/>
      <c r="AT869" s="15"/>
      <c r="AU869" s="15"/>
      <c r="AV869" s="15"/>
      <c r="AW869" s="15"/>
      <c r="AX869" s="15"/>
      <c r="AY869" s="15"/>
      <c r="AZ869" s="15"/>
      <c r="BA869" s="15"/>
      <c r="BB869" s="15"/>
      <c r="BC869" s="15"/>
      <c r="BD869" s="15"/>
      <c r="BE869" s="15"/>
      <c r="BF869" s="15"/>
      <c r="BG869" s="15"/>
      <c r="BH869" s="15"/>
      <c r="BI869" s="15"/>
      <c r="BJ869" s="15"/>
      <c r="BK869" s="15"/>
      <c r="BL869" s="15"/>
      <c r="BM869" s="15"/>
      <c r="BN869" s="15"/>
      <c r="BO869" s="15"/>
      <c r="BP869" s="15"/>
      <c r="BQ869" s="15"/>
      <c r="BR869" s="15"/>
      <c r="BT869" s="15"/>
      <c r="BU869" s="15"/>
      <c r="BV869" s="15"/>
      <c r="BW869" s="15"/>
      <c r="BX869" s="15"/>
      <c r="BZ869" s="5"/>
      <c r="CA869" s="5"/>
      <c r="CB869" s="5"/>
      <c r="CC869" s="5"/>
      <c r="CD869" s="5"/>
      <c r="CF869" s="5"/>
      <c r="CG869" s="5"/>
      <c r="CH869" s="5"/>
      <c r="CI869" s="5"/>
      <c r="CJ869" s="5"/>
    </row>
    <row r="870" spans="1:88" x14ac:dyDescent="0.25">
      <c r="A870" s="174" t="str">
        <f t="shared" si="405"/>
        <v>NNNN</v>
      </c>
      <c r="B870" s="174" t="str">
        <f t="shared" si="406"/>
        <v>4MS</v>
      </c>
      <c r="C870" s="29" t="str">
        <f t="shared" si="407"/>
        <v>MS</v>
      </c>
      <c r="D870" s="29" t="str">
        <f t="shared" si="408"/>
        <v>N</v>
      </c>
      <c r="E870" s="29" t="str">
        <f t="shared" si="404"/>
        <v>N</v>
      </c>
      <c r="F870" s="175" t="s">
        <v>9</v>
      </c>
      <c r="G870" s="175" t="s">
        <v>7</v>
      </c>
      <c r="H870" s="175" t="s">
        <v>8</v>
      </c>
      <c r="I870" s="176">
        <v>4</v>
      </c>
      <c r="J870" s="175" t="s">
        <v>5</v>
      </c>
      <c r="K870" s="175" t="s">
        <v>5</v>
      </c>
      <c r="L870" s="176">
        <v>7534</v>
      </c>
      <c r="M870" s="176">
        <v>3640</v>
      </c>
      <c r="N870" s="176">
        <v>4836</v>
      </c>
      <c r="O870" s="176">
        <v>4488</v>
      </c>
      <c r="P870" s="176">
        <v>7268</v>
      </c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7"/>
      <c r="AD870" s="7"/>
      <c r="AE870" s="7"/>
      <c r="AF870" s="7"/>
      <c r="AG870" s="7"/>
      <c r="AI870" s="15"/>
      <c r="AJ870" s="15"/>
      <c r="AK870" s="15"/>
      <c r="AL870" s="15"/>
      <c r="AM870" s="15"/>
      <c r="AN870" s="15"/>
      <c r="AO870" s="15"/>
      <c r="AP870" s="15"/>
      <c r="AQ870" s="15"/>
      <c r="AR870" s="15"/>
      <c r="AS870" s="15"/>
      <c r="AT870" s="15"/>
      <c r="AU870" s="15"/>
      <c r="AV870" s="15"/>
      <c r="AW870" s="15"/>
      <c r="AX870" s="15"/>
      <c r="AY870" s="15"/>
      <c r="AZ870" s="15"/>
      <c r="BA870" s="15"/>
      <c r="BB870" s="15"/>
      <c r="BC870" s="15"/>
      <c r="BD870" s="15"/>
      <c r="BE870" s="15"/>
      <c r="BF870" s="15"/>
      <c r="BG870" s="15"/>
      <c r="BH870" s="15"/>
      <c r="BI870" s="15"/>
      <c r="BJ870" s="15"/>
      <c r="BK870" s="15"/>
      <c r="BL870" s="15"/>
      <c r="BM870" s="15"/>
      <c r="BN870" s="15"/>
      <c r="BO870" s="15"/>
      <c r="BP870" s="15"/>
      <c r="BQ870" s="15"/>
      <c r="BR870" s="15"/>
      <c r="BT870" s="15"/>
      <c r="BU870" s="15"/>
      <c r="BV870" s="15"/>
      <c r="BW870" s="15"/>
      <c r="BX870" s="15"/>
      <c r="BZ870" s="5"/>
      <c r="CA870" s="5"/>
      <c r="CB870" s="5"/>
      <c r="CC870" s="5"/>
      <c r="CD870" s="5"/>
      <c r="CF870" s="5"/>
      <c r="CG870" s="5"/>
      <c r="CH870" s="5"/>
      <c r="CI870" s="5"/>
      <c r="CJ870" s="5"/>
    </row>
    <row r="871" spans="1:88" x14ac:dyDescent="0.25">
      <c r="A871" s="174" t="str">
        <f t="shared" si="405"/>
        <v>NNNN</v>
      </c>
      <c r="B871" s="174" t="str">
        <f t="shared" si="406"/>
        <v>4MS</v>
      </c>
      <c r="C871" s="29" t="str">
        <f t="shared" si="407"/>
        <v>MS</v>
      </c>
      <c r="D871" s="29" t="str">
        <f t="shared" si="408"/>
        <v>N</v>
      </c>
      <c r="E871" s="29" t="str">
        <f t="shared" si="404"/>
        <v>N</v>
      </c>
      <c r="F871" s="175" t="s">
        <v>9</v>
      </c>
      <c r="G871" s="175" t="s">
        <v>7</v>
      </c>
      <c r="H871" s="175" t="s">
        <v>8</v>
      </c>
      <c r="I871" s="176">
        <v>4</v>
      </c>
      <c r="J871" s="175" t="s">
        <v>5</v>
      </c>
      <c r="K871" s="175" t="s">
        <v>9</v>
      </c>
      <c r="L871" s="176">
        <v>913</v>
      </c>
      <c r="M871" s="176">
        <v>558</v>
      </c>
      <c r="N871" s="176">
        <v>735</v>
      </c>
      <c r="O871" s="176">
        <v>677</v>
      </c>
      <c r="P871" s="176">
        <v>898</v>
      </c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7"/>
      <c r="AD871" s="7"/>
      <c r="AE871" s="7"/>
      <c r="AF871" s="7"/>
      <c r="AG871" s="7"/>
      <c r="AI871" s="15"/>
      <c r="AJ871" s="15"/>
      <c r="AK871" s="15"/>
      <c r="AL871" s="15"/>
      <c r="AM871" s="15"/>
      <c r="AN871" s="15"/>
      <c r="AO871" s="15"/>
      <c r="AP871" s="15"/>
      <c r="AQ871" s="15"/>
      <c r="AR871" s="15"/>
      <c r="AS871" s="15"/>
      <c r="AT871" s="15"/>
      <c r="AU871" s="15"/>
      <c r="AV871" s="15"/>
      <c r="AW871" s="15"/>
      <c r="AX871" s="15"/>
      <c r="AY871" s="15"/>
      <c r="AZ871" s="15"/>
      <c r="BA871" s="15"/>
      <c r="BB871" s="15"/>
      <c r="BC871" s="15"/>
      <c r="BD871" s="15"/>
      <c r="BE871" s="15"/>
      <c r="BF871" s="15"/>
      <c r="BG871" s="15"/>
      <c r="BH871" s="15"/>
      <c r="BI871" s="15"/>
      <c r="BJ871" s="15"/>
      <c r="BK871" s="15"/>
      <c r="BL871" s="15"/>
      <c r="BM871" s="15"/>
      <c r="BN871" s="15"/>
      <c r="BO871" s="15"/>
      <c r="BP871" s="15"/>
      <c r="BQ871" s="15"/>
      <c r="BR871" s="15"/>
      <c r="BT871" s="15"/>
      <c r="BU871" s="15"/>
      <c r="BV871" s="15"/>
      <c r="BW871" s="15"/>
      <c r="BX871" s="15"/>
      <c r="BZ871" s="5"/>
      <c r="CA871" s="5"/>
      <c r="CB871" s="5"/>
      <c r="CC871" s="5"/>
      <c r="CD871" s="5"/>
      <c r="CF871" s="5"/>
      <c r="CG871" s="5"/>
      <c r="CH871" s="5"/>
      <c r="CI871" s="5"/>
      <c r="CJ871" s="5"/>
    </row>
    <row r="872" spans="1:88" x14ac:dyDescent="0.25">
      <c r="A872" s="174" t="str">
        <f t="shared" si="405"/>
        <v>YNMS</v>
      </c>
      <c r="B872" s="174" t="str">
        <f t="shared" si="406"/>
        <v>4MS</v>
      </c>
      <c r="C872" s="29" t="str">
        <f t="shared" si="407"/>
        <v>MS</v>
      </c>
      <c r="D872" s="29" t="str">
        <f t="shared" si="408"/>
        <v>Y</v>
      </c>
      <c r="E872" s="29" t="str">
        <f t="shared" si="404"/>
        <v>N</v>
      </c>
      <c r="F872" s="175" t="s">
        <v>9</v>
      </c>
      <c r="G872" s="175" t="s">
        <v>7</v>
      </c>
      <c r="H872" s="175" t="s">
        <v>8</v>
      </c>
      <c r="I872" s="176">
        <v>4</v>
      </c>
      <c r="J872" s="175" t="s">
        <v>9</v>
      </c>
      <c r="K872" s="175" t="s">
        <v>5</v>
      </c>
      <c r="L872" s="176">
        <v>1928</v>
      </c>
      <c r="M872" s="176">
        <v>1095</v>
      </c>
      <c r="N872" s="176">
        <v>1439</v>
      </c>
      <c r="O872" s="176">
        <v>1340</v>
      </c>
      <c r="P872" s="176">
        <v>1891</v>
      </c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7"/>
      <c r="AD872" s="7"/>
      <c r="AE872" s="7"/>
      <c r="AF872" s="7"/>
      <c r="AG872" s="7"/>
      <c r="AI872" s="15"/>
      <c r="AJ872" s="15"/>
      <c r="AK872" s="15"/>
      <c r="AL872" s="15"/>
      <c r="AM872" s="15"/>
      <c r="AN872" s="15"/>
      <c r="AO872" s="15"/>
      <c r="AP872" s="15"/>
      <c r="AQ872" s="15"/>
      <c r="AR872" s="15"/>
      <c r="AS872" s="15"/>
      <c r="AT872" s="15"/>
      <c r="AU872" s="15"/>
      <c r="AV872" s="15"/>
      <c r="AW872" s="15"/>
      <c r="AX872" s="15"/>
      <c r="AY872" s="15"/>
      <c r="AZ872" s="15"/>
      <c r="BA872" s="15"/>
      <c r="BB872" s="15"/>
      <c r="BC872" s="15"/>
      <c r="BD872" s="15"/>
      <c r="BE872" s="15"/>
      <c r="BF872" s="15"/>
      <c r="BG872" s="15"/>
      <c r="BH872" s="15"/>
      <c r="BI872" s="15"/>
      <c r="BJ872" s="15"/>
      <c r="BK872" s="15"/>
      <c r="BL872" s="15"/>
      <c r="BM872" s="15"/>
      <c r="BN872" s="15"/>
      <c r="BO872" s="15"/>
      <c r="BP872" s="15"/>
      <c r="BQ872" s="15"/>
      <c r="BR872" s="15"/>
      <c r="BT872" s="15"/>
      <c r="BU872" s="15"/>
      <c r="BV872" s="15"/>
      <c r="BW872" s="15"/>
      <c r="BX872" s="15"/>
      <c r="BZ872" s="5"/>
      <c r="CA872" s="5"/>
      <c r="CB872" s="5"/>
      <c r="CC872" s="5"/>
      <c r="CD872" s="5"/>
      <c r="CF872" s="5"/>
      <c r="CG872" s="5"/>
      <c r="CH872" s="5"/>
      <c r="CI872" s="5"/>
      <c r="CJ872" s="5"/>
    </row>
    <row r="873" spans="1:88" x14ac:dyDescent="0.25">
      <c r="A873" s="174" t="str">
        <f t="shared" si="405"/>
        <v>YYMS</v>
      </c>
      <c r="B873" s="174" t="str">
        <f t="shared" si="406"/>
        <v>4MS</v>
      </c>
      <c r="C873" s="29" t="str">
        <f t="shared" si="407"/>
        <v>MS</v>
      </c>
      <c r="D873" s="29" t="str">
        <f t="shared" si="408"/>
        <v>Y</v>
      </c>
      <c r="E873" s="29" t="str">
        <f t="shared" si="404"/>
        <v>Y</v>
      </c>
      <c r="F873" s="175" t="s">
        <v>9</v>
      </c>
      <c r="G873" s="175" t="s">
        <v>7</v>
      </c>
      <c r="H873" s="175" t="s">
        <v>8</v>
      </c>
      <c r="I873" s="176">
        <v>4</v>
      </c>
      <c r="J873" s="175" t="s">
        <v>9</v>
      </c>
      <c r="K873" s="175" t="s">
        <v>9</v>
      </c>
      <c r="L873" s="176">
        <v>618</v>
      </c>
      <c r="M873" s="176">
        <v>394</v>
      </c>
      <c r="N873" s="176">
        <v>534</v>
      </c>
      <c r="O873" s="176">
        <v>498</v>
      </c>
      <c r="P873" s="176">
        <v>614</v>
      </c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7"/>
      <c r="AD873" s="7"/>
      <c r="AE873" s="7"/>
      <c r="AF873" s="7"/>
      <c r="AG873" s="7"/>
      <c r="AI873" s="15"/>
      <c r="AJ873" s="15"/>
      <c r="AK873" s="15"/>
      <c r="AL873" s="15"/>
      <c r="AM873" s="15"/>
      <c r="AN873" s="15"/>
      <c r="AO873" s="15"/>
      <c r="AP873" s="15"/>
      <c r="AQ873" s="15"/>
      <c r="AR873" s="15"/>
      <c r="AS873" s="15"/>
      <c r="AT873" s="15"/>
      <c r="AU873" s="15"/>
      <c r="AV873" s="15"/>
      <c r="AW873" s="15"/>
      <c r="AX873" s="15"/>
      <c r="AY873" s="15"/>
      <c r="AZ873" s="15"/>
      <c r="BA873" s="15"/>
      <c r="BB873" s="15"/>
      <c r="BC873" s="15"/>
      <c r="BD873" s="15"/>
      <c r="BE873" s="15"/>
      <c r="BF873" s="15"/>
      <c r="BG873" s="15"/>
      <c r="BH873" s="15"/>
      <c r="BI873" s="15"/>
      <c r="BJ873" s="15"/>
      <c r="BK873" s="15"/>
      <c r="BL873" s="15"/>
      <c r="BM873" s="15"/>
      <c r="BN873" s="15"/>
      <c r="BO873" s="15"/>
      <c r="BP873" s="15"/>
      <c r="BQ873" s="15"/>
      <c r="BR873" s="15"/>
      <c r="BT873" s="15"/>
      <c r="BU873" s="15"/>
      <c r="BV873" s="15"/>
      <c r="BW873" s="15"/>
      <c r="BX873" s="15"/>
      <c r="BZ873" s="5"/>
      <c r="CA873" s="5"/>
      <c r="CB873" s="5"/>
      <c r="CC873" s="5"/>
      <c r="CD873" s="5"/>
      <c r="CF873" s="5"/>
      <c r="CG873" s="5"/>
      <c r="CH873" s="5"/>
      <c r="CI873" s="5"/>
      <c r="CJ873" s="5"/>
    </row>
    <row r="874" spans="1:88" x14ac:dyDescent="0.25">
      <c r="A874" s="174" t="str">
        <f t="shared" si="405"/>
        <v>NNNN</v>
      </c>
      <c r="B874" s="174" t="str">
        <f t="shared" si="406"/>
        <v>5MS</v>
      </c>
      <c r="C874" s="29" t="str">
        <f t="shared" si="407"/>
        <v>MS</v>
      </c>
      <c r="D874" s="29" t="str">
        <f t="shared" si="408"/>
        <v>N</v>
      </c>
      <c r="E874" s="29" t="str">
        <f t="shared" si="404"/>
        <v>N</v>
      </c>
      <c r="F874" s="175" t="s">
        <v>9</v>
      </c>
      <c r="G874" s="175" t="s">
        <v>7</v>
      </c>
      <c r="H874" s="175" t="s">
        <v>8</v>
      </c>
      <c r="I874" s="176">
        <v>5</v>
      </c>
      <c r="J874" s="175" t="s">
        <v>5</v>
      </c>
      <c r="K874" s="175" t="s">
        <v>5</v>
      </c>
      <c r="L874" s="176">
        <v>9060</v>
      </c>
      <c r="M874" s="176">
        <v>4470</v>
      </c>
      <c r="N874" s="176">
        <v>6094</v>
      </c>
      <c r="O874" s="176">
        <v>5687</v>
      </c>
      <c r="P874" s="176">
        <v>8752</v>
      </c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7"/>
      <c r="AD874" s="7"/>
      <c r="AE874" s="7"/>
      <c r="AF874" s="7"/>
      <c r="AG874" s="7"/>
      <c r="AI874" s="15"/>
      <c r="AJ874" s="15"/>
      <c r="AK874" s="15"/>
      <c r="AL874" s="15"/>
      <c r="AM874" s="15"/>
      <c r="AN874" s="15"/>
      <c r="AO874" s="15"/>
      <c r="AP874" s="15"/>
      <c r="AQ874" s="15"/>
      <c r="AR874" s="15"/>
      <c r="AS874" s="15"/>
      <c r="AT874" s="15"/>
      <c r="AU874" s="15"/>
      <c r="AV874" s="15"/>
      <c r="AW874" s="15"/>
      <c r="AX874" s="15"/>
      <c r="AY874" s="15"/>
      <c r="AZ874" s="15"/>
      <c r="BA874" s="15"/>
      <c r="BB874" s="15"/>
      <c r="BC874" s="15"/>
      <c r="BD874" s="15"/>
      <c r="BE874" s="15"/>
      <c r="BF874" s="15"/>
      <c r="BG874" s="15"/>
      <c r="BH874" s="15"/>
      <c r="BI874" s="15"/>
      <c r="BJ874" s="15"/>
      <c r="BK874" s="15"/>
      <c r="BL874" s="15"/>
      <c r="BM874" s="15"/>
      <c r="BN874" s="15"/>
      <c r="BO874" s="15"/>
      <c r="BP874" s="15"/>
      <c r="BQ874" s="15"/>
      <c r="BR874" s="15"/>
      <c r="BT874" s="15"/>
      <c r="BU874" s="15"/>
      <c r="BV874" s="15"/>
      <c r="BW874" s="15"/>
      <c r="BX874" s="15"/>
      <c r="BZ874" s="5"/>
      <c r="CA874" s="5"/>
      <c r="CB874" s="5"/>
      <c r="CC874" s="5"/>
      <c r="CD874" s="5"/>
      <c r="CF874" s="5"/>
      <c r="CG874" s="5"/>
      <c r="CH874" s="5"/>
      <c r="CI874" s="5"/>
      <c r="CJ874" s="5"/>
    </row>
    <row r="875" spans="1:88" x14ac:dyDescent="0.25">
      <c r="A875" s="174" t="str">
        <f t="shared" si="405"/>
        <v>NNNN</v>
      </c>
      <c r="B875" s="174" t="str">
        <f t="shared" si="406"/>
        <v>5MS</v>
      </c>
      <c r="C875" s="29" t="str">
        <f t="shared" si="407"/>
        <v>MS</v>
      </c>
      <c r="D875" s="29" t="str">
        <f t="shared" si="408"/>
        <v>N</v>
      </c>
      <c r="E875" s="29" t="str">
        <f t="shared" si="404"/>
        <v>N</v>
      </c>
      <c r="F875" s="175" t="s">
        <v>9</v>
      </c>
      <c r="G875" s="175" t="s">
        <v>7</v>
      </c>
      <c r="H875" s="175" t="s">
        <v>8</v>
      </c>
      <c r="I875" s="176">
        <v>5</v>
      </c>
      <c r="J875" s="175" t="s">
        <v>5</v>
      </c>
      <c r="K875" s="175" t="s">
        <v>9</v>
      </c>
      <c r="L875" s="176">
        <v>1175</v>
      </c>
      <c r="M875" s="176">
        <v>766</v>
      </c>
      <c r="N875" s="176">
        <v>963</v>
      </c>
      <c r="O875" s="176">
        <v>904</v>
      </c>
      <c r="P875" s="176">
        <v>1158</v>
      </c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7"/>
      <c r="AD875" s="7"/>
      <c r="AE875" s="7"/>
      <c r="AF875" s="7"/>
      <c r="AG875" s="7"/>
      <c r="AI875" s="15"/>
      <c r="AJ875" s="15"/>
      <c r="AK875" s="15"/>
      <c r="AL875" s="15"/>
      <c r="AM875" s="15"/>
      <c r="AN875" s="15"/>
      <c r="AO875" s="15"/>
      <c r="AP875" s="15"/>
      <c r="AQ875" s="15"/>
      <c r="AR875" s="15"/>
      <c r="AS875" s="15"/>
      <c r="AT875" s="15"/>
      <c r="AU875" s="15"/>
      <c r="AV875" s="15"/>
      <c r="AW875" s="15"/>
      <c r="AX875" s="15"/>
      <c r="AY875" s="15"/>
      <c r="AZ875" s="15"/>
      <c r="BA875" s="15"/>
      <c r="BB875" s="15"/>
      <c r="BC875" s="15"/>
      <c r="BD875" s="15"/>
      <c r="BE875" s="15"/>
      <c r="BF875" s="15"/>
      <c r="BG875" s="15"/>
      <c r="BH875" s="15"/>
      <c r="BI875" s="15"/>
      <c r="BJ875" s="15"/>
      <c r="BK875" s="15"/>
      <c r="BL875" s="15"/>
      <c r="BM875" s="15"/>
      <c r="BN875" s="15"/>
      <c r="BO875" s="15"/>
      <c r="BP875" s="15"/>
      <c r="BQ875" s="15"/>
      <c r="BR875" s="15"/>
      <c r="BT875" s="15"/>
      <c r="BU875" s="15"/>
      <c r="BV875" s="15"/>
      <c r="BW875" s="15"/>
      <c r="BX875" s="15"/>
      <c r="BZ875" s="5"/>
      <c r="CA875" s="5"/>
      <c r="CB875" s="5"/>
      <c r="CC875" s="5"/>
      <c r="CD875" s="5"/>
      <c r="CF875" s="5"/>
      <c r="CG875" s="5"/>
      <c r="CH875" s="5"/>
      <c r="CI875" s="5"/>
      <c r="CJ875" s="5"/>
    </row>
    <row r="876" spans="1:88" x14ac:dyDescent="0.25">
      <c r="A876" s="174" t="str">
        <f t="shared" si="405"/>
        <v>YNMS</v>
      </c>
      <c r="B876" s="174" t="str">
        <f t="shared" si="406"/>
        <v>5MS</v>
      </c>
      <c r="C876" s="29" t="str">
        <f t="shared" si="407"/>
        <v>MS</v>
      </c>
      <c r="D876" s="29" t="str">
        <f t="shared" si="408"/>
        <v>Y</v>
      </c>
      <c r="E876" s="29" t="str">
        <f t="shared" si="404"/>
        <v>N</v>
      </c>
      <c r="F876" s="175" t="s">
        <v>9</v>
      </c>
      <c r="G876" s="175" t="s">
        <v>7</v>
      </c>
      <c r="H876" s="175" t="s">
        <v>8</v>
      </c>
      <c r="I876" s="176">
        <v>5</v>
      </c>
      <c r="J876" s="175" t="s">
        <v>9</v>
      </c>
      <c r="K876" s="175" t="s">
        <v>5</v>
      </c>
      <c r="L876" s="176">
        <v>2124</v>
      </c>
      <c r="M876" s="176">
        <v>1152</v>
      </c>
      <c r="N876" s="176">
        <v>1627</v>
      </c>
      <c r="O876" s="176">
        <v>1548</v>
      </c>
      <c r="P876" s="176">
        <v>2088</v>
      </c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7"/>
      <c r="AD876" s="7"/>
      <c r="AE876" s="7"/>
      <c r="AF876" s="7"/>
      <c r="AG876" s="7"/>
      <c r="AI876" s="15"/>
      <c r="AJ876" s="15"/>
      <c r="AK876" s="15"/>
      <c r="AL876" s="15"/>
      <c r="AM876" s="15"/>
      <c r="AN876" s="15"/>
      <c r="AO876" s="15"/>
      <c r="AP876" s="15"/>
      <c r="AQ876" s="15"/>
      <c r="AR876" s="15"/>
      <c r="AS876" s="15"/>
      <c r="AT876" s="15"/>
      <c r="AU876" s="15"/>
      <c r="AV876" s="15"/>
      <c r="AW876" s="15"/>
      <c r="AX876" s="15"/>
      <c r="AY876" s="15"/>
      <c r="AZ876" s="15"/>
      <c r="BA876" s="15"/>
      <c r="BB876" s="15"/>
      <c r="BC876" s="15"/>
      <c r="BD876" s="15"/>
      <c r="BE876" s="15"/>
      <c r="BF876" s="15"/>
      <c r="BG876" s="15"/>
      <c r="BH876" s="15"/>
      <c r="BI876" s="15"/>
      <c r="BJ876" s="15"/>
      <c r="BK876" s="15"/>
      <c r="BL876" s="15"/>
      <c r="BM876" s="15"/>
      <c r="BN876" s="15"/>
      <c r="BO876" s="15"/>
      <c r="BP876" s="15"/>
      <c r="BQ876" s="15"/>
      <c r="BR876" s="15"/>
      <c r="BT876" s="15"/>
      <c r="BU876" s="15"/>
      <c r="BV876" s="15"/>
      <c r="BW876" s="15"/>
      <c r="BX876" s="15"/>
      <c r="BZ876" s="5"/>
      <c r="CA876" s="5"/>
      <c r="CB876" s="5"/>
      <c r="CC876" s="5"/>
      <c r="CD876" s="5"/>
      <c r="CF876" s="5"/>
      <c r="CG876" s="5"/>
      <c r="CH876" s="5"/>
      <c r="CI876" s="5"/>
      <c r="CJ876" s="5"/>
    </row>
    <row r="877" spans="1:88" x14ac:dyDescent="0.25">
      <c r="A877" s="174" t="str">
        <f t="shared" si="405"/>
        <v>YYMS</v>
      </c>
      <c r="B877" s="174" t="str">
        <f t="shared" si="406"/>
        <v>5MS</v>
      </c>
      <c r="C877" s="29" t="str">
        <f t="shared" si="407"/>
        <v>MS</v>
      </c>
      <c r="D877" s="29" t="str">
        <f t="shared" si="408"/>
        <v>Y</v>
      </c>
      <c r="E877" s="29" t="str">
        <f t="shared" si="404"/>
        <v>Y</v>
      </c>
      <c r="F877" s="175" t="s">
        <v>9</v>
      </c>
      <c r="G877" s="175" t="s">
        <v>7</v>
      </c>
      <c r="H877" s="175" t="s">
        <v>8</v>
      </c>
      <c r="I877" s="176">
        <v>5</v>
      </c>
      <c r="J877" s="175" t="s">
        <v>9</v>
      </c>
      <c r="K877" s="175" t="s">
        <v>9</v>
      </c>
      <c r="L877" s="176">
        <v>618</v>
      </c>
      <c r="M877" s="176">
        <v>409</v>
      </c>
      <c r="N877" s="176">
        <v>520</v>
      </c>
      <c r="O877" s="176">
        <v>490</v>
      </c>
      <c r="P877" s="176">
        <v>611</v>
      </c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7"/>
      <c r="AD877" s="7"/>
      <c r="AE877" s="7"/>
      <c r="AF877" s="7"/>
      <c r="AG877" s="7"/>
      <c r="AI877" s="15"/>
      <c r="AJ877" s="15"/>
      <c r="AK877" s="15"/>
      <c r="AL877" s="15"/>
      <c r="AM877" s="15"/>
      <c r="AN877" s="15"/>
      <c r="AO877" s="15"/>
      <c r="AP877" s="15"/>
      <c r="AQ877" s="15"/>
      <c r="AR877" s="15"/>
      <c r="AS877" s="15"/>
      <c r="AT877" s="15"/>
      <c r="AU877" s="15"/>
      <c r="AV877" s="15"/>
      <c r="AW877" s="15"/>
      <c r="AX877" s="15"/>
      <c r="AY877" s="15"/>
      <c r="AZ877" s="15"/>
      <c r="BA877" s="15"/>
      <c r="BB877" s="15"/>
      <c r="BC877" s="15"/>
      <c r="BD877" s="15"/>
      <c r="BE877" s="15"/>
      <c r="BF877" s="15"/>
      <c r="BG877" s="15"/>
      <c r="BH877" s="15"/>
      <c r="BI877" s="15"/>
      <c r="BJ877" s="15"/>
      <c r="BK877" s="15"/>
      <c r="BL877" s="15"/>
      <c r="BM877" s="15"/>
      <c r="BN877" s="15"/>
      <c r="BO877" s="15"/>
      <c r="BP877" s="15"/>
      <c r="BQ877" s="15"/>
      <c r="BR877" s="15"/>
      <c r="BT877" s="15"/>
      <c r="BU877" s="15"/>
      <c r="BV877" s="15"/>
      <c r="BW877" s="15"/>
      <c r="BX877" s="15"/>
      <c r="BZ877" s="5"/>
      <c r="CA877" s="5"/>
      <c r="CB877" s="5"/>
      <c r="CC877" s="5"/>
      <c r="CD877" s="5"/>
      <c r="CF877" s="5"/>
      <c r="CG877" s="5"/>
      <c r="CH877" s="5"/>
      <c r="CI877" s="5"/>
      <c r="CJ877" s="5"/>
    </row>
    <row r="878" spans="1:88" x14ac:dyDescent="0.25">
      <c r="A878" s="174" t="str">
        <f t="shared" si="405"/>
        <v>NNNN</v>
      </c>
      <c r="B878" s="174" t="str">
        <f t="shared" si="406"/>
        <v>6MS</v>
      </c>
      <c r="C878" s="29" t="str">
        <f t="shared" si="407"/>
        <v>MS</v>
      </c>
      <c r="D878" s="29" t="str">
        <f t="shared" si="408"/>
        <v>N</v>
      </c>
      <c r="E878" s="29" t="str">
        <f t="shared" si="404"/>
        <v>N</v>
      </c>
      <c r="F878" s="175" t="s">
        <v>9</v>
      </c>
      <c r="G878" s="175" t="s">
        <v>7</v>
      </c>
      <c r="H878" s="175" t="s">
        <v>8</v>
      </c>
      <c r="I878" s="176">
        <v>6</v>
      </c>
      <c r="J878" s="175" t="s">
        <v>5</v>
      </c>
      <c r="K878" s="175" t="s">
        <v>5</v>
      </c>
      <c r="L878" s="176">
        <v>10798</v>
      </c>
      <c r="M878" s="176">
        <v>5509</v>
      </c>
      <c r="N878" s="176">
        <v>7686</v>
      </c>
      <c r="O878" s="176">
        <v>7212</v>
      </c>
      <c r="P878" s="176">
        <v>10484</v>
      </c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7"/>
      <c r="AD878" s="7"/>
      <c r="AE878" s="7"/>
      <c r="AF878" s="7"/>
      <c r="AG878" s="7"/>
      <c r="AI878" s="15"/>
      <c r="AJ878" s="15"/>
      <c r="AK878" s="15"/>
      <c r="AL878" s="15"/>
      <c r="AM878" s="15"/>
      <c r="AN878" s="15"/>
      <c r="AO878" s="15"/>
      <c r="AP878" s="15"/>
      <c r="AQ878" s="15"/>
      <c r="AR878" s="15"/>
      <c r="AS878" s="15"/>
      <c r="AT878" s="15"/>
      <c r="AU878" s="15"/>
      <c r="AV878" s="15"/>
      <c r="AW878" s="15"/>
      <c r="AX878" s="15"/>
      <c r="AY878" s="15"/>
      <c r="AZ878" s="15"/>
      <c r="BA878" s="15"/>
      <c r="BB878" s="15"/>
      <c r="BC878" s="15"/>
      <c r="BD878" s="15"/>
      <c r="BE878" s="15"/>
      <c r="BF878" s="15"/>
      <c r="BG878" s="15"/>
      <c r="BH878" s="15"/>
      <c r="BI878" s="15"/>
      <c r="BJ878" s="15"/>
      <c r="BK878" s="15"/>
      <c r="BL878" s="15"/>
      <c r="BM878" s="15"/>
      <c r="BN878" s="15"/>
      <c r="BO878" s="15"/>
      <c r="BP878" s="15"/>
      <c r="BQ878" s="15"/>
      <c r="BR878" s="15"/>
      <c r="BT878" s="15"/>
      <c r="BU878" s="15"/>
      <c r="BV878" s="15"/>
      <c r="BW878" s="15"/>
      <c r="BX878" s="15"/>
      <c r="BZ878" s="5"/>
      <c r="CA878" s="5"/>
      <c r="CB878" s="5"/>
      <c r="CC878" s="5"/>
      <c r="CD878" s="5"/>
      <c r="CF878" s="5"/>
      <c r="CG878" s="5"/>
      <c r="CH878" s="5"/>
      <c r="CI878" s="5"/>
      <c r="CJ878" s="5"/>
    </row>
    <row r="879" spans="1:88" x14ac:dyDescent="0.25">
      <c r="A879" s="174" t="str">
        <f t="shared" si="405"/>
        <v>NNNN</v>
      </c>
      <c r="B879" s="174" t="str">
        <f t="shared" si="406"/>
        <v>6MS</v>
      </c>
      <c r="C879" s="29" t="str">
        <f t="shared" si="407"/>
        <v>MS</v>
      </c>
      <c r="D879" s="29" t="str">
        <f t="shared" si="408"/>
        <v>N</v>
      </c>
      <c r="E879" s="29" t="str">
        <f t="shared" si="404"/>
        <v>N</v>
      </c>
      <c r="F879" s="175" t="s">
        <v>9</v>
      </c>
      <c r="G879" s="175" t="s">
        <v>7</v>
      </c>
      <c r="H879" s="175" t="s">
        <v>8</v>
      </c>
      <c r="I879" s="176">
        <v>6</v>
      </c>
      <c r="J879" s="175" t="s">
        <v>5</v>
      </c>
      <c r="K879" s="175" t="s">
        <v>9</v>
      </c>
      <c r="L879" s="176">
        <v>1339</v>
      </c>
      <c r="M879" s="176">
        <v>838</v>
      </c>
      <c r="N879" s="176">
        <v>1123</v>
      </c>
      <c r="O879" s="176">
        <v>1057</v>
      </c>
      <c r="P879" s="176">
        <v>1316</v>
      </c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7"/>
      <c r="AD879" s="7"/>
      <c r="AE879" s="7"/>
      <c r="AF879" s="7"/>
      <c r="AG879" s="7"/>
      <c r="AI879" s="15"/>
      <c r="AJ879" s="15"/>
      <c r="AK879" s="15"/>
      <c r="AL879" s="15"/>
      <c r="AM879" s="15"/>
      <c r="AN879" s="15"/>
      <c r="AO879" s="15"/>
      <c r="AP879" s="15"/>
      <c r="AQ879" s="15"/>
      <c r="AR879" s="15"/>
      <c r="AS879" s="15"/>
      <c r="AT879" s="15"/>
      <c r="AU879" s="15"/>
      <c r="AV879" s="15"/>
      <c r="AW879" s="15"/>
      <c r="AX879" s="15"/>
      <c r="AY879" s="15"/>
      <c r="AZ879" s="15"/>
      <c r="BA879" s="15"/>
      <c r="BB879" s="15"/>
      <c r="BC879" s="15"/>
      <c r="BD879" s="15"/>
      <c r="BE879" s="15"/>
      <c r="BF879" s="15"/>
      <c r="BG879" s="15"/>
      <c r="BH879" s="15"/>
      <c r="BI879" s="15"/>
      <c r="BJ879" s="15"/>
      <c r="BK879" s="15"/>
      <c r="BL879" s="15"/>
      <c r="BM879" s="15"/>
      <c r="BN879" s="15"/>
      <c r="BO879" s="15"/>
      <c r="BP879" s="15"/>
      <c r="BQ879" s="15"/>
      <c r="BR879" s="15"/>
      <c r="BT879" s="15"/>
      <c r="BU879" s="15"/>
      <c r="BV879" s="15"/>
      <c r="BW879" s="15"/>
      <c r="BX879" s="15"/>
      <c r="BZ879" s="5"/>
      <c r="CA879" s="5"/>
      <c r="CB879" s="5"/>
      <c r="CC879" s="5"/>
      <c r="CD879" s="5"/>
      <c r="CF879" s="5"/>
      <c r="CG879" s="5"/>
      <c r="CH879" s="5"/>
      <c r="CI879" s="5"/>
      <c r="CJ879" s="5"/>
    </row>
    <row r="880" spans="1:88" x14ac:dyDescent="0.25">
      <c r="A880" s="174" t="str">
        <f t="shared" si="405"/>
        <v>YNMS</v>
      </c>
      <c r="B880" s="174" t="str">
        <f t="shared" si="406"/>
        <v>6MS</v>
      </c>
      <c r="C880" s="29" t="str">
        <f t="shared" si="407"/>
        <v>MS</v>
      </c>
      <c r="D880" s="29" t="str">
        <f t="shared" si="408"/>
        <v>Y</v>
      </c>
      <c r="E880" s="29" t="str">
        <f t="shared" si="404"/>
        <v>N</v>
      </c>
      <c r="F880" s="175" t="s">
        <v>9</v>
      </c>
      <c r="G880" s="175" t="s">
        <v>7</v>
      </c>
      <c r="H880" s="175" t="s">
        <v>8</v>
      </c>
      <c r="I880" s="176">
        <v>6</v>
      </c>
      <c r="J880" s="175" t="s">
        <v>9</v>
      </c>
      <c r="K880" s="175" t="s">
        <v>5</v>
      </c>
      <c r="L880" s="176">
        <v>1904</v>
      </c>
      <c r="M880" s="176">
        <v>1135</v>
      </c>
      <c r="N880" s="176">
        <v>1544</v>
      </c>
      <c r="O880" s="176">
        <v>1453</v>
      </c>
      <c r="P880" s="176">
        <v>1874</v>
      </c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7"/>
      <c r="AD880" s="7"/>
      <c r="AE880" s="7"/>
      <c r="AF880" s="7"/>
      <c r="AG880" s="7"/>
      <c r="AI880" s="15"/>
      <c r="AJ880" s="15"/>
      <c r="AK880" s="15"/>
      <c r="AL880" s="15"/>
      <c r="AM880" s="15"/>
      <c r="AN880" s="15"/>
      <c r="AO880" s="15"/>
      <c r="AP880" s="15"/>
      <c r="AQ880" s="15"/>
      <c r="AR880" s="15"/>
      <c r="AS880" s="15"/>
      <c r="AT880" s="15"/>
      <c r="AU880" s="15"/>
      <c r="AV880" s="15"/>
      <c r="AW880" s="15"/>
      <c r="AX880" s="15"/>
      <c r="AY880" s="15"/>
      <c r="AZ880" s="15"/>
      <c r="BA880" s="15"/>
      <c r="BB880" s="15"/>
      <c r="BC880" s="15"/>
      <c r="BD880" s="15"/>
      <c r="BE880" s="15"/>
      <c r="BF880" s="15"/>
      <c r="BG880" s="15"/>
      <c r="BH880" s="15"/>
      <c r="BI880" s="15"/>
      <c r="BJ880" s="15"/>
      <c r="BK880" s="15"/>
      <c r="BL880" s="15"/>
      <c r="BM880" s="15"/>
      <c r="BN880" s="15"/>
      <c r="BO880" s="15"/>
      <c r="BP880" s="15"/>
      <c r="BQ880" s="15"/>
      <c r="BR880" s="15"/>
      <c r="BT880" s="15"/>
      <c r="BU880" s="15"/>
      <c r="BV880" s="15"/>
      <c r="BW880" s="15"/>
      <c r="BX880" s="15"/>
      <c r="BZ880" s="5"/>
      <c r="CA880" s="5"/>
      <c r="CB880" s="5"/>
      <c r="CC880" s="5"/>
      <c r="CD880" s="5"/>
      <c r="CF880" s="5"/>
      <c r="CG880" s="5"/>
      <c r="CH880" s="5"/>
      <c r="CI880" s="5"/>
      <c r="CJ880" s="5"/>
    </row>
    <row r="881" spans="1:88" x14ac:dyDescent="0.25">
      <c r="A881" s="174" t="str">
        <f t="shared" si="405"/>
        <v>YYMS</v>
      </c>
      <c r="B881" s="174" t="str">
        <f t="shared" si="406"/>
        <v>6MS</v>
      </c>
      <c r="C881" s="29" t="str">
        <f t="shared" si="407"/>
        <v>MS</v>
      </c>
      <c r="D881" s="29" t="str">
        <f t="shared" si="408"/>
        <v>Y</v>
      </c>
      <c r="E881" s="29" t="str">
        <f t="shared" si="404"/>
        <v>Y</v>
      </c>
      <c r="F881" s="175" t="s">
        <v>9</v>
      </c>
      <c r="G881" s="175" t="s">
        <v>7</v>
      </c>
      <c r="H881" s="175" t="s">
        <v>8</v>
      </c>
      <c r="I881" s="176">
        <v>6</v>
      </c>
      <c r="J881" s="175" t="s">
        <v>9</v>
      </c>
      <c r="K881" s="175" t="s">
        <v>9</v>
      </c>
      <c r="L881" s="176">
        <v>481</v>
      </c>
      <c r="M881" s="176">
        <v>332</v>
      </c>
      <c r="N881" s="176">
        <v>417</v>
      </c>
      <c r="O881" s="176">
        <v>401</v>
      </c>
      <c r="P881" s="176">
        <v>475</v>
      </c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7"/>
      <c r="AD881" s="7"/>
      <c r="AE881" s="7"/>
      <c r="AF881" s="7"/>
      <c r="AG881" s="7"/>
      <c r="AI881" s="15"/>
      <c r="AJ881" s="15"/>
      <c r="AK881" s="15"/>
      <c r="AL881" s="15"/>
      <c r="AM881" s="15"/>
      <c r="AN881" s="15"/>
      <c r="AO881" s="15"/>
      <c r="AP881" s="15"/>
      <c r="AQ881" s="15"/>
      <c r="AR881" s="15"/>
      <c r="AS881" s="15"/>
      <c r="AT881" s="15"/>
      <c r="AU881" s="15"/>
      <c r="AV881" s="15"/>
      <c r="AW881" s="15"/>
      <c r="AX881" s="15"/>
      <c r="AY881" s="15"/>
      <c r="AZ881" s="15"/>
      <c r="BA881" s="15"/>
      <c r="BB881" s="15"/>
      <c r="BC881" s="15"/>
      <c r="BD881" s="15"/>
      <c r="BE881" s="15"/>
      <c r="BF881" s="15"/>
      <c r="BG881" s="15"/>
      <c r="BH881" s="15"/>
      <c r="BI881" s="15"/>
      <c r="BJ881" s="15"/>
      <c r="BK881" s="15"/>
      <c r="BL881" s="15"/>
      <c r="BM881" s="15"/>
      <c r="BN881" s="15"/>
      <c r="BO881" s="15"/>
      <c r="BP881" s="15"/>
      <c r="BQ881" s="15"/>
      <c r="BR881" s="15"/>
      <c r="BT881" s="15"/>
      <c r="BU881" s="15"/>
      <c r="BV881" s="15"/>
      <c r="BW881" s="15"/>
      <c r="BX881" s="15"/>
      <c r="BZ881" s="5"/>
      <c r="CA881" s="5"/>
      <c r="CB881" s="5"/>
      <c r="CC881" s="5"/>
      <c r="CD881" s="5"/>
      <c r="CF881" s="5"/>
      <c r="CG881" s="5"/>
      <c r="CH881" s="5"/>
      <c r="CI881" s="5"/>
      <c r="CJ881" s="5"/>
    </row>
    <row r="882" spans="1:88" x14ac:dyDescent="0.25">
      <c r="A882" s="174" t="str">
        <f t="shared" si="405"/>
        <v>NNNN</v>
      </c>
      <c r="B882" s="174" t="str">
        <f t="shared" si="406"/>
        <v>7MS</v>
      </c>
      <c r="C882" s="29" t="str">
        <f t="shared" si="407"/>
        <v>MS</v>
      </c>
      <c r="D882" s="29" t="str">
        <f t="shared" si="408"/>
        <v>N</v>
      </c>
      <c r="E882" s="29" t="str">
        <f t="shared" si="404"/>
        <v>N</v>
      </c>
      <c r="F882" s="175" t="s">
        <v>9</v>
      </c>
      <c r="G882" s="175" t="s">
        <v>7</v>
      </c>
      <c r="H882" s="175" t="s">
        <v>8</v>
      </c>
      <c r="I882" s="176">
        <v>7</v>
      </c>
      <c r="J882" s="175" t="s">
        <v>5</v>
      </c>
      <c r="K882" s="175" t="s">
        <v>5</v>
      </c>
      <c r="L882" s="176">
        <v>12415</v>
      </c>
      <c r="M882" s="176">
        <v>6367</v>
      </c>
      <c r="N882" s="176">
        <v>9218</v>
      </c>
      <c r="O882" s="176">
        <v>8715</v>
      </c>
      <c r="P882" s="176">
        <v>12070</v>
      </c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7"/>
      <c r="AD882" s="7"/>
      <c r="AE882" s="7"/>
      <c r="AF882" s="7"/>
      <c r="AG882" s="7"/>
      <c r="AI882" s="15"/>
      <c r="AJ882" s="15"/>
      <c r="AK882" s="15"/>
      <c r="AL882" s="15"/>
      <c r="AM882" s="15"/>
      <c r="AN882" s="15"/>
      <c r="AO882" s="15"/>
      <c r="AP882" s="15"/>
      <c r="AQ882" s="15"/>
      <c r="AR882" s="15"/>
      <c r="AS882" s="15"/>
      <c r="AT882" s="15"/>
      <c r="AU882" s="15"/>
      <c r="AV882" s="15"/>
      <c r="AW882" s="15"/>
      <c r="AX882" s="15"/>
      <c r="AY882" s="15"/>
      <c r="AZ882" s="15"/>
      <c r="BA882" s="15"/>
      <c r="BB882" s="15"/>
      <c r="BC882" s="15"/>
      <c r="BD882" s="15"/>
      <c r="BE882" s="15"/>
      <c r="BF882" s="15"/>
      <c r="BG882" s="15"/>
      <c r="BH882" s="15"/>
      <c r="BI882" s="15"/>
      <c r="BJ882" s="15"/>
      <c r="BK882" s="15"/>
      <c r="BL882" s="15"/>
      <c r="BM882" s="15"/>
      <c r="BN882" s="15"/>
      <c r="BO882" s="15"/>
      <c r="BP882" s="15"/>
      <c r="BQ882" s="15"/>
      <c r="BR882" s="15"/>
      <c r="BT882" s="15"/>
      <c r="BU882" s="15"/>
      <c r="BV882" s="15"/>
      <c r="BW882" s="15"/>
      <c r="BX882" s="15"/>
      <c r="BZ882" s="5"/>
      <c r="CA882" s="5"/>
      <c r="CB882" s="5"/>
      <c r="CC882" s="5"/>
      <c r="CD882" s="5"/>
      <c r="CF882" s="5"/>
      <c r="CG882" s="5"/>
      <c r="CH882" s="5"/>
      <c r="CI882" s="5"/>
      <c r="CJ882" s="5"/>
    </row>
    <row r="883" spans="1:88" x14ac:dyDescent="0.25">
      <c r="A883" s="174" t="str">
        <f t="shared" si="405"/>
        <v>NNNN</v>
      </c>
      <c r="B883" s="174" t="str">
        <f t="shared" si="406"/>
        <v>7MS</v>
      </c>
      <c r="C883" s="29" t="str">
        <f t="shared" si="407"/>
        <v>MS</v>
      </c>
      <c r="D883" s="29" t="str">
        <f t="shared" si="408"/>
        <v>N</v>
      </c>
      <c r="E883" s="29" t="str">
        <f t="shared" si="404"/>
        <v>N</v>
      </c>
      <c r="F883" s="175" t="s">
        <v>9</v>
      </c>
      <c r="G883" s="175" t="s">
        <v>7</v>
      </c>
      <c r="H883" s="175" t="s">
        <v>8</v>
      </c>
      <c r="I883" s="176">
        <v>7</v>
      </c>
      <c r="J883" s="175" t="s">
        <v>5</v>
      </c>
      <c r="K883" s="175" t="s">
        <v>9</v>
      </c>
      <c r="L883" s="176">
        <v>1330</v>
      </c>
      <c r="M883" s="176">
        <v>872</v>
      </c>
      <c r="N883" s="176">
        <v>1166</v>
      </c>
      <c r="O883" s="176">
        <v>1110</v>
      </c>
      <c r="P883" s="176">
        <v>1313</v>
      </c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7"/>
      <c r="AD883" s="7"/>
      <c r="AE883" s="7"/>
      <c r="AF883" s="7"/>
      <c r="AG883" s="7"/>
      <c r="AI883" s="15"/>
      <c r="AJ883" s="15"/>
      <c r="AK883" s="15"/>
      <c r="AL883" s="15"/>
      <c r="AM883" s="15"/>
      <c r="AN883" s="15"/>
      <c r="AO883" s="15"/>
      <c r="AP883" s="15"/>
      <c r="AQ883" s="15"/>
      <c r="AR883" s="15"/>
      <c r="AS883" s="15"/>
      <c r="AT883" s="15"/>
      <c r="AU883" s="15"/>
      <c r="AV883" s="15"/>
      <c r="AW883" s="15"/>
      <c r="AX883" s="15"/>
      <c r="AY883" s="15"/>
      <c r="AZ883" s="15"/>
      <c r="BA883" s="15"/>
      <c r="BB883" s="15"/>
      <c r="BC883" s="15"/>
      <c r="BD883" s="15"/>
      <c r="BE883" s="15"/>
      <c r="BF883" s="15"/>
      <c r="BG883" s="15"/>
      <c r="BH883" s="15"/>
      <c r="BI883" s="15"/>
      <c r="BJ883" s="15"/>
      <c r="BK883" s="15"/>
      <c r="BL883" s="15"/>
      <c r="BM883" s="15"/>
      <c r="BN883" s="15"/>
      <c r="BO883" s="15"/>
      <c r="BP883" s="15"/>
      <c r="BQ883" s="15"/>
      <c r="BR883" s="15"/>
      <c r="BT883" s="15"/>
      <c r="BU883" s="15"/>
      <c r="BV883" s="15"/>
      <c r="BW883" s="15"/>
      <c r="BX883" s="15"/>
      <c r="BZ883" s="5"/>
      <c r="CA883" s="5"/>
      <c r="CB883" s="5"/>
      <c r="CC883" s="5"/>
      <c r="CD883" s="5"/>
      <c r="CF883" s="5"/>
      <c r="CG883" s="5"/>
      <c r="CH883" s="5"/>
      <c r="CI883" s="5"/>
      <c r="CJ883" s="5"/>
    </row>
    <row r="884" spans="1:88" x14ac:dyDescent="0.25">
      <c r="A884" s="174" t="str">
        <f t="shared" si="405"/>
        <v>YNMS</v>
      </c>
      <c r="B884" s="174" t="str">
        <f t="shared" si="406"/>
        <v>7MS</v>
      </c>
      <c r="C884" s="29" t="str">
        <f t="shared" si="407"/>
        <v>MS</v>
      </c>
      <c r="D884" s="29" t="str">
        <f t="shared" si="408"/>
        <v>Y</v>
      </c>
      <c r="E884" s="29" t="str">
        <f t="shared" si="404"/>
        <v>N</v>
      </c>
      <c r="F884" s="175" t="s">
        <v>9</v>
      </c>
      <c r="G884" s="175" t="s">
        <v>7</v>
      </c>
      <c r="H884" s="175" t="s">
        <v>8</v>
      </c>
      <c r="I884" s="176">
        <v>7</v>
      </c>
      <c r="J884" s="175" t="s">
        <v>9</v>
      </c>
      <c r="K884" s="175" t="s">
        <v>5</v>
      </c>
      <c r="L884" s="176">
        <v>1373</v>
      </c>
      <c r="M884" s="176">
        <v>779</v>
      </c>
      <c r="N884" s="176">
        <v>1139</v>
      </c>
      <c r="O884" s="176">
        <v>1097</v>
      </c>
      <c r="P884" s="176">
        <v>1355</v>
      </c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7"/>
      <c r="AD884" s="7"/>
      <c r="AE884" s="7"/>
      <c r="AF884" s="7"/>
      <c r="AG884" s="7"/>
      <c r="AI884" s="15"/>
      <c r="AJ884" s="15"/>
      <c r="AK884" s="15"/>
      <c r="AL884" s="15"/>
      <c r="AM884" s="15"/>
      <c r="AN884" s="15"/>
      <c r="AO884" s="15"/>
      <c r="AP884" s="15"/>
      <c r="AQ884" s="15"/>
      <c r="AR884" s="15"/>
      <c r="AS884" s="15"/>
      <c r="AT884" s="15"/>
      <c r="AU884" s="15"/>
      <c r="AV884" s="15"/>
      <c r="AW884" s="15"/>
      <c r="AX884" s="15"/>
      <c r="AY884" s="15"/>
      <c r="AZ884" s="15"/>
      <c r="BA884" s="15"/>
      <c r="BB884" s="15"/>
      <c r="BC884" s="15"/>
      <c r="BD884" s="15"/>
      <c r="BE884" s="15"/>
      <c r="BF884" s="15"/>
      <c r="BG884" s="15"/>
      <c r="BH884" s="15"/>
      <c r="BI884" s="15"/>
      <c r="BJ884" s="15"/>
      <c r="BK884" s="15"/>
      <c r="BL884" s="15"/>
      <c r="BM884" s="15"/>
      <c r="BN884" s="15"/>
      <c r="BO884" s="15"/>
      <c r="BP884" s="15"/>
      <c r="BQ884" s="15"/>
      <c r="BR884" s="15"/>
      <c r="BT884" s="15"/>
      <c r="BU884" s="15"/>
      <c r="BV884" s="15"/>
      <c r="BW884" s="15"/>
      <c r="BX884" s="15"/>
      <c r="BZ884" s="5"/>
      <c r="CA884" s="5"/>
      <c r="CB884" s="5"/>
      <c r="CC884" s="5"/>
      <c r="CD884" s="5"/>
      <c r="CF884" s="5"/>
      <c r="CG884" s="5"/>
      <c r="CH884" s="5"/>
      <c r="CI884" s="5"/>
      <c r="CJ884" s="5"/>
    </row>
    <row r="885" spans="1:88" x14ac:dyDescent="0.25">
      <c r="A885" s="174" t="str">
        <f t="shared" si="405"/>
        <v>YYMS</v>
      </c>
      <c r="B885" s="174" t="str">
        <f t="shared" si="406"/>
        <v>7MS</v>
      </c>
      <c r="C885" s="29" t="str">
        <f t="shared" si="407"/>
        <v>MS</v>
      </c>
      <c r="D885" s="29" t="str">
        <f t="shared" si="408"/>
        <v>Y</v>
      </c>
      <c r="E885" s="29" t="str">
        <f t="shared" si="404"/>
        <v>Y</v>
      </c>
      <c r="F885" s="175" t="s">
        <v>9</v>
      </c>
      <c r="G885" s="175" t="s">
        <v>7</v>
      </c>
      <c r="H885" s="175" t="s">
        <v>8</v>
      </c>
      <c r="I885" s="176">
        <v>7</v>
      </c>
      <c r="J885" s="175" t="s">
        <v>9</v>
      </c>
      <c r="K885" s="175" t="s">
        <v>9</v>
      </c>
      <c r="L885" s="176">
        <v>250</v>
      </c>
      <c r="M885" s="176">
        <v>164</v>
      </c>
      <c r="N885" s="176">
        <v>222</v>
      </c>
      <c r="O885" s="176">
        <v>219</v>
      </c>
      <c r="P885" s="176">
        <v>246</v>
      </c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7"/>
      <c r="AD885" s="7"/>
      <c r="AE885" s="7"/>
      <c r="AF885" s="7"/>
      <c r="AG885" s="7"/>
      <c r="AI885" s="15"/>
      <c r="AJ885" s="15"/>
      <c r="AK885" s="15"/>
      <c r="AL885" s="15"/>
      <c r="AM885" s="15"/>
      <c r="AN885" s="15"/>
      <c r="AO885" s="15"/>
      <c r="AP885" s="15"/>
      <c r="AQ885" s="15"/>
      <c r="AR885" s="15"/>
      <c r="AS885" s="15"/>
      <c r="AT885" s="15"/>
      <c r="AU885" s="15"/>
      <c r="AV885" s="15"/>
      <c r="AW885" s="15"/>
      <c r="AX885" s="15"/>
      <c r="AY885" s="15"/>
      <c r="AZ885" s="15"/>
      <c r="BA885" s="15"/>
      <c r="BB885" s="15"/>
      <c r="BC885" s="15"/>
      <c r="BD885" s="15"/>
      <c r="BE885" s="15"/>
      <c r="BF885" s="15"/>
      <c r="BG885" s="15"/>
      <c r="BH885" s="15"/>
      <c r="BI885" s="15"/>
      <c r="BJ885" s="15"/>
      <c r="BK885" s="15"/>
      <c r="BL885" s="15"/>
      <c r="BM885" s="15"/>
      <c r="BN885" s="15"/>
      <c r="BO885" s="15"/>
      <c r="BP885" s="15"/>
      <c r="BQ885" s="15"/>
      <c r="BR885" s="15"/>
      <c r="BT885" s="15"/>
      <c r="BU885" s="15"/>
      <c r="BV885" s="15"/>
      <c r="BW885" s="15"/>
      <c r="BX885" s="15"/>
      <c r="BZ885" s="5"/>
      <c r="CA885" s="5"/>
      <c r="CB885" s="5"/>
      <c r="CC885" s="5"/>
      <c r="CD885" s="5"/>
      <c r="CF885" s="5"/>
      <c r="CG885" s="5"/>
      <c r="CH885" s="5"/>
      <c r="CI885" s="5"/>
      <c r="CJ885" s="5"/>
    </row>
    <row r="886" spans="1:88" x14ac:dyDescent="0.25">
      <c r="A886" s="174" t="str">
        <f t="shared" si="405"/>
        <v>NNNN</v>
      </c>
      <c r="B886" s="174" t="str">
        <f t="shared" si="406"/>
        <v>8MS</v>
      </c>
      <c r="C886" s="29" t="str">
        <f t="shared" si="407"/>
        <v>MS</v>
      </c>
      <c r="D886" s="29" t="str">
        <f t="shared" si="408"/>
        <v>N</v>
      </c>
      <c r="E886" s="29" t="str">
        <f t="shared" si="404"/>
        <v>N</v>
      </c>
      <c r="F886" s="175" t="s">
        <v>9</v>
      </c>
      <c r="G886" s="175" t="s">
        <v>7</v>
      </c>
      <c r="H886" s="175" t="s">
        <v>8</v>
      </c>
      <c r="I886" s="176">
        <v>8</v>
      </c>
      <c r="J886" s="175" t="s">
        <v>5</v>
      </c>
      <c r="K886" s="175" t="s">
        <v>5</v>
      </c>
      <c r="L886" s="176">
        <v>13498</v>
      </c>
      <c r="M886" s="176">
        <v>7282</v>
      </c>
      <c r="N886" s="176">
        <v>10389</v>
      </c>
      <c r="O886" s="176">
        <v>9914</v>
      </c>
      <c r="P886" s="176">
        <v>13178</v>
      </c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7"/>
      <c r="AD886" s="7"/>
      <c r="AE886" s="7"/>
      <c r="AF886" s="7"/>
      <c r="AG886" s="7"/>
      <c r="AI886" s="15"/>
      <c r="AJ886" s="15"/>
      <c r="AK886" s="15"/>
      <c r="AL886" s="15"/>
      <c r="AM886" s="15"/>
      <c r="AN886" s="15"/>
      <c r="AO886" s="15"/>
      <c r="AP886" s="15"/>
      <c r="AQ886" s="15"/>
      <c r="AR886" s="15"/>
      <c r="AS886" s="15"/>
      <c r="AT886" s="15"/>
      <c r="AU886" s="15"/>
      <c r="AV886" s="15"/>
      <c r="AW886" s="15"/>
      <c r="AX886" s="15"/>
      <c r="AY886" s="15"/>
      <c r="AZ886" s="15"/>
      <c r="BA886" s="15"/>
      <c r="BB886" s="15"/>
      <c r="BC886" s="15"/>
      <c r="BD886" s="15"/>
      <c r="BE886" s="15"/>
      <c r="BF886" s="15"/>
      <c r="BG886" s="15"/>
      <c r="BH886" s="15"/>
      <c r="BI886" s="15"/>
      <c r="BJ886" s="15"/>
      <c r="BK886" s="15"/>
      <c r="BL886" s="15"/>
      <c r="BM886" s="15"/>
      <c r="BN886" s="15"/>
      <c r="BO886" s="15"/>
      <c r="BP886" s="15"/>
      <c r="BQ886" s="15"/>
      <c r="BR886" s="15"/>
      <c r="BT886" s="15"/>
      <c r="BU886" s="15"/>
      <c r="BV886" s="15"/>
      <c r="BW886" s="15"/>
      <c r="BX886" s="15"/>
      <c r="BZ886" s="5"/>
      <c r="CA886" s="5"/>
      <c r="CB886" s="5"/>
      <c r="CC886" s="5"/>
      <c r="CD886" s="5"/>
      <c r="CF886" s="5"/>
      <c r="CG886" s="5"/>
      <c r="CH886" s="5"/>
      <c r="CI886" s="5"/>
      <c r="CJ886" s="5"/>
    </row>
    <row r="887" spans="1:88" x14ac:dyDescent="0.25">
      <c r="A887" s="174" t="str">
        <f t="shared" si="405"/>
        <v>NNNN</v>
      </c>
      <c r="B887" s="174" t="str">
        <f t="shared" si="406"/>
        <v>8MS</v>
      </c>
      <c r="C887" s="29" t="str">
        <f t="shared" si="407"/>
        <v>MS</v>
      </c>
      <c r="D887" s="29" t="str">
        <f t="shared" si="408"/>
        <v>N</v>
      </c>
      <c r="E887" s="29" t="str">
        <f t="shared" si="404"/>
        <v>N</v>
      </c>
      <c r="F887" s="175" t="s">
        <v>9</v>
      </c>
      <c r="G887" s="175" t="s">
        <v>7</v>
      </c>
      <c r="H887" s="175" t="s">
        <v>8</v>
      </c>
      <c r="I887" s="176">
        <v>8</v>
      </c>
      <c r="J887" s="175" t="s">
        <v>5</v>
      </c>
      <c r="K887" s="175" t="s">
        <v>9</v>
      </c>
      <c r="L887" s="176">
        <v>1222</v>
      </c>
      <c r="M887" s="176">
        <v>800</v>
      </c>
      <c r="N887" s="176">
        <v>1048</v>
      </c>
      <c r="O887" s="176">
        <v>984</v>
      </c>
      <c r="P887" s="176">
        <v>1206</v>
      </c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7"/>
      <c r="AD887" s="7"/>
      <c r="AE887" s="7"/>
      <c r="AF887" s="7"/>
      <c r="AG887" s="7"/>
      <c r="AI887" s="15"/>
      <c r="AJ887" s="15"/>
      <c r="AK887" s="15"/>
      <c r="AL887" s="15"/>
      <c r="AM887" s="15"/>
      <c r="AN887" s="15"/>
      <c r="AO887" s="15"/>
      <c r="AP887" s="15"/>
      <c r="AQ887" s="15"/>
      <c r="AR887" s="15"/>
      <c r="AS887" s="15"/>
      <c r="AT887" s="15"/>
      <c r="AU887" s="15"/>
      <c r="AV887" s="15"/>
      <c r="AW887" s="15"/>
      <c r="AX887" s="15"/>
      <c r="AY887" s="15"/>
      <c r="AZ887" s="15"/>
      <c r="BA887" s="15"/>
      <c r="BB887" s="15"/>
      <c r="BC887" s="15"/>
      <c r="BD887" s="15"/>
      <c r="BE887" s="15"/>
      <c r="BF887" s="15"/>
      <c r="BG887" s="15"/>
      <c r="BH887" s="15"/>
      <c r="BI887" s="15"/>
      <c r="BJ887" s="15"/>
      <c r="BK887" s="15"/>
      <c r="BL887" s="15"/>
      <c r="BM887" s="15"/>
      <c r="BN887" s="15"/>
      <c r="BO887" s="15"/>
      <c r="BP887" s="15"/>
      <c r="BQ887" s="15"/>
      <c r="BR887" s="15"/>
      <c r="BT887" s="15"/>
      <c r="BU887" s="15"/>
      <c r="BV887" s="15"/>
      <c r="BW887" s="15"/>
      <c r="BX887" s="15"/>
      <c r="BZ887" s="5"/>
      <c r="CA887" s="5"/>
      <c r="CB887" s="5"/>
      <c r="CC887" s="5"/>
      <c r="CD887" s="5"/>
      <c r="CF887" s="5"/>
      <c r="CG887" s="5"/>
      <c r="CH887" s="5"/>
      <c r="CI887" s="5"/>
      <c r="CJ887" s="5"/>
    </row>
    <row r="888" spans="1:88" x14ac:dyDescent="0.25">
      <c r="A888" s="174" t="str">
        <f t="shared" si="405"/>
        <v>YNMS</v>
      </c>
      <c r="B888" s="174" t="str">
        <f t="shared" si="406"/>
        <v>8MS</v>
      </c>
      <c r="C888" s="29" t="str">
        <f t="shared" si="407"/>
        <v>MS</v>
      </c>
      <c r="D888" s="29" t="str">
        <f t="shared" si="408"/>
        <v>Y</v>
      </c>
      <c r="E888" s="29" t="str">
        <f t="shared" si="404"/>
        <v>N</v>
      </c>
      <c r="F888" s="175" t="s">
        <v>9</v>
      </c>
      <c r="G888" s="175" t="s">
        <v>7</v>
      </c>
      <c r="H888" s="175" t="s">
        <v>8</v>
      </c>
      <c r="I888" s="176">
        <v>8</v>
      </c>
      <c r="J888" s="175" t="s">
        <v>9</v>
      </c>
      <c r="K888" s="175" t="s">
        <v>5</v>
      </c>
      <c r="L888" s="176">
        <v>932</v>
      </c>
      <c r="M888" s="176">
        <v>531</v>
      </c>
      <c r="N888" s="176">
        <v>766</v>
      </c>
      <c r="O888" s="176">
        <v>731</v>
      </c>
      <c r="P888" s="176">
        <v>911</v>
      </c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7"/>
      <c r="AD888" s="7"/>
      <c r="AE888" s="7"/>
      <c r="AF888" s="7"/>
      <c r="AG888" s="7"/>
      <c r="AI888" s="15"/>
      <c r="AJ888" s="15"/>
      <c r="AK888" s="15"/>
      <c r="AL888" s="15"/>
      <c r="AM888" s="15"/>
      <c r="AN888" s="15"/>
      <c r="AO888" s="15"/>
      <c r="AP888" s="15"/>
      <c r="AQ888" s="15"/>
      <c r="AR888" s="15"/>
      <c r="AS888" s="15"/>
      <c r="AT888" s="15"/>
      <c r="AU888" s="15"/>
      <c r="AV888" s="15"/>
      <c r="AW888" s="15"/>
      <c r="AX888" s="15"/>
      <c r="AY888" s="15"/>
      <c r="AZ888" s="15"/>
      <c r="BA888" s="15"/>
      <c r="BB888" s="15"/>
      <c r="BC888" s="15"/>
      <c r="BD888" s="15"/>
      <c r="BE888" s="15"/>
      <c r="BF888" s="15"/>
      <c r="BG888" s="15"/>
      <c r="BH888" s="15"/>
      <c r="BI888" s="15"/>
      <c r="BJ888" s="15"/>
      <c r="BK888" s="15"/>
      <c r="BL888" s="15"/>
      <c r="BM888" s="15"/>
      <c r="BN888" s="15"/>
      <c r="BO888" s="15"/>
      <c r="BP888" s="15"/>
      <c r="BQ888" s="15"/>
      <c r="BR888" s="15"/>
      <c r="BT888" s="15"/>
      <c r="BU888" s="15"/>
      <c r="BV888" s="15"/>
      <c r="BW888" s="15"/>
      <c r="BX888" s="15"/>
      <c r="BZ888" s="5"/>
      <c r="CA888" s="5"/>
      <c r="CB888" s="5"/>
      <c r="CC888" s="5"/>
      <c r="CD888" s="5"/>
      <c r="CF888" s="5"/>
      <c r="CG888" s="5"/>
      <c r="CH888" s="5"/>
      <c r="CI888" s="5"/>
      <c r="CJ888" s="5"/>
    </row>
    <row r="889" spans="1:88" x14ac:dyDescent="0.25">
      <c r="A889" s="174" t="str">
        <f t="shared" si="405"/>
        <v>YYMS</v>
      </c>
      <c r="B889" s="174" t="str">
        <f t="shared" si="406"/>
        <v>8MS</v>
      </c>
      <c r="C889" s="29" t="str">
        <f t="shared" si="407"/>
        <v>MS</v>
      </c>
      <c r="D889" s="29" t="str">
        <f t="shared" si="408"/>
        <v>Y</v>
      </c>
      <c r="E889" s="29" t="str">
        <f t="shared" si="404"/>
        <v>Y</v>
      </c>
      <c r="F889" s="175" t="s">
        <v>9</v>
      </c>
      <c r="G889" s="175" t="s">
        <v>7</v>
      </c>
      <c r="H889" s="175" t="s">
        <v>8</v>
      </c>
      <c r="I889" s="176">
        <v>8</v>
      </c>
      <c r="J889" s="175" t="s">
        <v>9</v>
      </c>
      <c r="K889" s="175" t="s">
        <v>9</v>
      </c>
      <c r="L889" s="176">
        <v>138</v>
      </c>
      <c r="M889" s="176">
        <v>95</v>
      </c>
      <c r="N889" s="176">
        <v>120</v>
      </c>
      <c r="O889" s="176">
        <v>115</v>
      </c>
      <c r="P889" s="176">
        <v>137</v>
      </c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7"/>
      <c r="AD889" s="7"/>
      <c r="AE889" s="7"/>
      <c r="AF889" s="7"/>
      <c r="AG889" s="7"/>
      <c r="AI889" s="15"/>
      <c r="AJ889" s="15"/>
      <c r="AK889" s="15"/>
      <c r="AL889" s="15"/>
      <c r="AM889" s="15"/>
      <c r="AN889" s="15"/>
      <c r="AO889" s="15"/>
      <c r="AP889" s="15"/>
      <c r="AQ889" s="15"/>
      <c r="AR889" s="15"/>
      <c r="AS889" s="15"/>
      <c r="AT889" s="15"/>
      <c r="AU889" s="15"/>
      <c r="AV889" s="15"/>
      <c r="AW889" s="15"/>
      <c r="AX889" s="15"/>
      <c r="AY889" s="15"/>
      <c r="AZ889" s="15"/>
      <c r="BA889" s="15"/>
      <c r="BB889" s="15"/>
      <c r="BC889" s="15"/>
      <c r="BD889" s="15"/>
      <c r="BE889" s="15"/>
      <c r="BF889" s="15"/>
      <c r="BG889" s="15"/>
      <c r="BH889" s="15"/>
      <c r="BI889" s="15"/>
      <c r="BJ889" s="15"/>
      <c r="BK889" s="15"/>
      <c r="BL889" s="15"/>
      <c r="BM889" s="15"/>
      <c r="BN889" s="15"/>
      <c r="BO889" s="15"/>
      <c r="BP889" s="15"/>
      <c r="BQ889" s="15"/>
      <c r="BR889" s="15"/>
      <c r="BT889" s="15"/>
      <c r="BU889" s="15"/>
      <c r="BV889" s="15"/>
      <c r="BW889" s="15"/>
      <c r="BX889" s="15"/>
      <c r="BZ889" s="5"/>
      <c r="CA889" s="5"/>
      <c r="CB889" s="5"/>
      <c r="CC889" s="5"/>
      <c r="CD889" s="5"/>
      <c r="CF889" s="5"/>
      <c r="CG889" s="5"/>
      <c r="CH889" s="5"/>
      <c r="CI889" s="5"/>
      <c r="CJ889" s="5"/>
    </row>
    <row r="890" spans="1:88" x14ac:dyDescent="0.25">
      <c r="A890" s="174" t="str">
        <f t="shared" si="405"/>
        <v>NNNN</v>
      </c>
      <c r="B890" s="174" t="str">
        <f t="shared" si="406"/>
        <v>9MS</v>
      </c>
      <c r="C890" s="29" t="str">
        <f t="shared" si="407"/>
        <v>MS</v>
      </c>
      <c r="D890" s="29" t="str">
        <f t="shared" si="408"/>
        <v>N</v>
      </c>
      <c r="E890" s="29" t="str">
        <f t="shared" si="404"/>
        <v>N</v>
      </c>
      <c r="F890" s="175" t="s">
        <v>9</v>
      </c>
      <c r="G890" s="175" t="s">
        <v>7</v>
      </c>
      <c r="H890" s="175" t="s">
        <v>8</v>
      </c>
      <c r="I890" s="176">
        <v>9</v>
      </c>
      <c r="J890" s="175" t="s">
        <v>5</v>
      </c>
      <c r="K890" s="175" t="s">
        <v>5</v>
      </c>
      <c r="L890" s="176">
        <v>17479</v>
      </c>
      <c r="M890" s="176">
        <v>9449</v>
      </c>
      <c r="N890" s="176">
        <v>13969</v>
      </c>
      <c r="O890" s="176">
        <v>13386</v>
      </c>
      <c r="P890" s="176">
        <v>17100</v>
      </c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7"/>
      <c r="AD890" s="7"/>
      <c r="AE890" s="7"/>
      <c r="AF890" s="7"/>
      <c r="AG890" s="7"/>
      <c r="AI890" s="15"/>
      <c r="AJ890" s="15"/>
      <c r="AK890" s="15"/>
      <c r="AL890" s="15"/>
      <c r="AM890" s="15"/>
      <c r="AN890" s="15"/>
      <c r="AO890" s="15"/>
      <c r="AP890" s="15"/>
      <c r="AQ890" s="15"/>
      <c r="AR890" s="15"/>
      <c r="AS890" s="15"/>
      <c r="AT890" s="15"/>
      <c r="AU890" s="15"/>
      <c r="AV890" s="15"/>
      <c r="AW890" s="15"/>
      <c r="AX890" s="15"/>
      <c r="AY890" s="15"/>
      <c r="AZ890" s="15"/>
      <c r="BA890" s="15"/>
      <c r="BB890" s="15"/>
      <c r="BC890" s="15"/>
      <c r="BD890" s="15"/>
      <c r="BE890" s="15"/>
      <c r="BF890" s="15"/>
      <c r="BG890" s="15"/>
      <c r="BH890" s="15"/>
      <c r="BI890" s="15"/>
      <c r="BJ890" s="15"/>
      <c r="BK890" s="15"/>
      <c r="BL890" s="15"/>
      <c r="BM890" s="15"/>
      <c r="BN890" s="15"/>
      <c r="BO890" s="15"/>
      <c r="BP890" s="15"/>
      <c r="BQ890" s="15"/>
      <c r="BR890" s="15"/>
      <c r="BT890" s="15"/>
      <c r="BU890" s="15"/>
      <c r="BV890" s="15"/>
      <c r="BW890" s="15"/>
      <c r="BX890" s="15"/>
      <c r="BZ890" s="5"/>
      <c r="CA890" s="5"/>
      <c r="CB890" s="5"/>
      <c r="CC890" s="5"/>
      <c r="CD890" s="5"/>
      <c r="CF890" s="5"/>
      <c r="CG890" s="5"/>
      <c r="CH890" s="5"/>
      <c r="CI890" s="5"/>
      <c r="CJ890" s="5"/>
    </row>
    <row r="891" spans="1:88" x14ac:dyDescent="0.25">
      <c r="A891" s="174" t="str">
        <f t="shared" si="405"/>
        <v>NNNN</v>
      </c>
      <c r="B891" s="174" t="str">
        <f t="shared" si="406"/>
        <v>10MS</v>
      </c>
      <c r="C891" s="29" t="str">
        <f t="shared" si="407"/>
        <v>MS</v>
      </c>
      <c r="D891" s="29" t="str">
        <f t="shared" si="408"/>
        <v>N</v>
      </c>
      <c r="E891" s="29" t="str">
        <f t="shared" si="404"/>
        <v>N</v>
      </c>
      <c r="F891" s="175" t="s">
        <v>9</v>
      </c>
      <c r="G891" s="175" t="s">
        <v>7</v>
      </c>
      <c r="H891" s="175" t="s">
        <v>8</v>
      </c>
      <c r="I891" s="176">
        <v>10</v>
      </c>
      <c r="J891" s="175" t="s">
        <v>5</v>
      </c>
      <c r="K891" s="175" t="s">
        <v>5</v>
      </c>
      <c r="L891" s="176">
        <v>14266</v>
      </c>
      <c r="M891" s="176">
        <v>7790</v>
      </c>
      <c r="N891" s="176">
        <v>11744</v>
      </c>
      <c r="O891" s="176">
        <v>11317</v>
      </c>
      <c r="P891" s="176">
        <v>13968</v>
      </c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7"/>
      <c r="AD891" s="7"/>
      <c r="AE891" s="7"/>
      <c r="AF891" s="7"/>
      <c r="AG891" s="7"/>
      <c r="AI891" s="15"/>
      <c r="AJ891" s="15"/>
      <c r="AK891" s="15"/>
      <c r="AL891" s="15"/>
      <c r="AM891" s="15"/>
      <c r="AN891" s="15"/>
      <c r="AO891" s="15"/>
      <c r="AP891" s="15"/>
      <c r="AQ891" s="15"/>
      <c r="AR891" s="15"/>
      <c r="AS891" s="15"/>
      <c r="AT891" s="15"/>
      <c r="AU891" s="15"/>
      <c r="AV891" s="15"/>
      <c r="AW891" s="15"/>
      <c r="AX891" s="15"/>
      <c r="AY891" s="15"/>
      <c r="AZ891" s="15"/>
      <c r="BA891" s="15"/>
      <c r="BB891" s="15"/>
      <c r="BC891" s="15"/>
      <c r="BD891" s="15"/>
      <c r="BE891" s="15"/>
      <c r="BF891" s="15"/>
      <c r="BG891" s="15"/>
      <c r="BH891" s="15"/>
      <c r="BI891" s="15"/>
      <c r="BJ891" s="15"/>
      <c r="BK891" s="15"/>
      <c r="BL891" s="15"/>
      <c r="BM891" s="15"/>
      <c r="BN891" s="15"/>
      <c r="BO891" s="15"/>
      <c r="BP891" s="15"/>
      <c r="BQ891" s="15"/>
      <c r="BR891" s="15"/>
      <c r="BT891" s="15"/>
      <c r="BU891" s="15"/>
      <c r="BV891" s="15"/>
      <c r="BW891" s="15"/>
      <c r="BX891" s="15"/>
      <c r="BZ891" s="5"/>
      <c r="CA891" s="5"/>
      <c r="CB891" s="5"/>
      <c r="CC891" s="5"/>
      <c r="CD891" s="5"/>
      <c r="CF891" s="5"/>
      <c r="CG891" s="5"/>
      <c r="CH891" s="5"/>
      <c r="CI891" s="5"/>
      <c r="CJ891" s="5"/>
    </row>
    <row r="892" spans="1:88" x14ac:dyDescent="0.25">
      <c r="A892" s="174" t="str">
        <f t="shared" si="405"/>
        <v>NNNN</v>
      </c>
      <c r="B892" s="174" t="str">
        <f t="shared" si="406"/>
        <v>10MS</v>
      </c>
      <c r="C892" s="29" t="str">
        <f t="shared" si="407"/>
        <v>MS</v>
      </c>
      <c r="D892" s="29" t="str">
        <f t="shared" si="408"/>
        <v>N</v>
      </c>
      <c r="E892" s="29" t="str">
        <f t="shared" si="404"/>
        <v>N</v>
      </c>
      <c r="F892" s="175" t="s">
        <v>9</v>
      </c>
      <c r="G892" s="175" t="s">
        <v>7</v>
      </c>
      <c r="H892" s="175" t="s">
        <v>8</v>
      </c>
      <c r="I892" s="176">
        <v>10</v>
      </c>
      <c r="J892" s="175" t="s">
        <v>9</v>
      </c>
      <c r="K892" s="175" t="s">
        <v>5</v>
      </c>
      <c r="L892" s="176">
        <v>1</v>
      </c>
      <c r="M892" s="176">
        <v>0</v>
      </c>
      <c r="N892" s="176">
        <v>1</v>
      </c>
      <c r="O892" s="176">
        <v>1</v>
      </c>
      <c r="P892" s="176">
        <v>1</v>
      </c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7"/>
      <c r="AD892" s="7"/>
      <c r="AE892" s="7"/>
      <c r="AF892" s="7"/>
      <c r="AG892" s="7"/>
      <c r="AI892" s="15"/>
      <c r="AJ892" s="15"/>
      <c r="AK892" s="15"/>
      <c r="AL892" s="15"/>
      <c r="AM892" s="15"/>
      <c r="AN892" s="15"/>
      <c r="AO892" s="15"/>
      <c r="AP892" s="15"/>
      <c r="AQ892" s="15"/>
      <c r="AR892" s="15"/>
      <c r="AS892" s="15"/>
      <c r="AT892" s="15"/>
      <c r="AU892" s="15"/>
      <c r="AV892" s="15"/>
      <c r="AW892" s="15"/>
      <c r="AX892" s="15"/>
      <c r="AY892" s="15"/>
      <c r="AZ892" s="15"/>
      <c r="BA892" s="15"/>
      <c r="BB892" s="15"/>
      <c r="BC892" s="15"/>
      <c r="BD892" s="15"/>
      <c r="BE892" s="15"/>
      <c r="BF892" s="15"/>
      <c r="BG892" s="15"/>
      <c r="BH892" s="15"/>
      <c r="BI892" s="15"/>
      <c r="BJ892" s="15"/>
      <c r="BK892" s="15"/>
      <c r="BL892" s="15"/>
      <c r="BM892" s="15"/>
      <c r="BN892" s="15"/>
      <c r="BO892" s="15"/>
      <c r="BP892" s="15"/>
      <c r="BQ892" s="15"/>
      <c r="BR892" s="15"/>
      <c r="BT892" s="15"/>
      <c r="BU892" s="15"/>
      <c r="BV892" s="15"/>
      <c r="BW892" s="15"/>
      <c r="BX892" s="15"/>
      <c r="BZ892" s="5"/>
      <c r="CA892" s="5"/>
      <c r="CB892" s="5"/>
      <c r="CC892" s="5"/>
      <c r="CD892" s="5"/>
      <c r="CF892" s="5"/>
      <c r="CG892" s="5"/>
      <c r="CH892" s="5"/>
      <c r="CI892" s="5"/>
      <c r="CJ892" s="5"/>
    </row>
    <row r="893" spans="1:88" x14ac:dyDescent="0.25">
      <c r="A893" s="174" t="str">
        <f t="shared" si="405"/>
        <v>NNNN</v>
      </c>
      <c r="B893" s="174" t="str">
        <f t="shared" si="406"/>
        <v>11MS</v>
      </c>
      <c r="C893" s="29" t="str">
        <f t="shared" si="407"/>
        <v>MS</v>
      </c>
      <c r="D893" s="29" t="str">
        <f t="shared" si="408"/>
        <v>N</v>
      </c>
      <c r="E893" s="29" t="str">
        <f t="shared" si="404"/>
        <v>N</v>
      </c>
      <c r="F893" s="175" t="s">
        <v>9</v>
      </c>
      <c r="G893" s="175" t="s">
        <v>7</v>
      </c>
      <c r="H893" s="175" t="s">
        <v>8</v>
      </c>
      <c r="I893" s="176">
        <v>11</v>
      </c>
      <c r="J893" s="175" t="s">
        <v>5</v>
      </c>
      <c r="K893" s="175" t="s">
        <v>5</v>
      </c>
      <c r="L893" s="176">
        <v>14006</v>
      </c>
      <c r="M893" s="176">
        <v>7453</v>
      </c>
      <c r="N893" s="176">
        <v>11663</v>
      </c>
      <c r="O893" s="176">
        <v>11237</v>
      </c>
      <c r="P893" s="176">
        <v>13705</v>
      </c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7"/>
      <c r="AD893" s="7"/>
      <c r="AE893" s="7"/>
      <c r="AF893" s="7"/>
      <c r="AG893" s="7"/>
      <c r="AI893" s="15"/>
      <c r="AJ893" s="15"/>
      <c r="AK893" s="15"/>
      <c r="AL893" s="15"/>
      <c r="AM893" s="15"/>
      <c r="AN893" s="15"/>
      <c r="AO893" s="15"/>
      <c r="AP893" s="15"/>
      <c r="AQ893" s="15"/>
      <c r="AR893" s="15"/>
      <c r="AS893" s="15"/>
      <c r="AT893" s="15"/>
      <c r="AU893" s="15"/>
      <c r="AV893" s="15"/>
      <c r="AW893" s="15"/>
      <c r="AX893" s="15"/>
      <c r="AY893" s="15"/>
      <c r="AZ893" s="15"/>
      <c r="BA893" s="15"/>
      <c r="BB893" s="15"/>
      <c r="BC893" s="15"/>
      <c r="BD893" s="15"/>
      <c r="BE893" s="15"/>
      <c r="BF893" s="15"/>
      <c r="BG893" s="15"/>
      <c r="BH893" s="15"/>
      <c r="BI893" s="15"/>
      <c r="BJ893" s="15"/>
      <c r="BK893" s="15"/>
      <c r="BL893" s="15"/>
      <c r="BM893" s="15"/>
      <c r="BN893" s="15"/>
      <c r="BO893" s="15"/>
      <c r="BP893" s="15"/>
      <c r="BQ893" s="15"/>
      <c r="BR893" s="15"/>
      <c r="BT893" s="15"/>
      <c r="BU893" s="15"/>
      <c r="BV893" s="15"/>
      <c r="BW893" s="15"/>
      <c r="BX893" s="15"/>
      <c r="BZ893" s="5"/>
      <c r="CA893" s="5"/>
      <c r="CB893" s="5"/>
      <c r="CC893" s="5"/>
      <c r="CD893" s="5"/>
      <c r="CF893" s="5"/>
      <c r="CG893" s="5"/>
      <c r="CH893" s="5"/>
      <c r="CI893" s="5"/>
      <c r="CJ893" s="5"/>
    </row>
    <row r="894" spans="1:88" x14ac:dyDescent="0.25">
      <c r="A894" s="174" t="str">
        <f t="shared" si="405"/>
        <v>NNNN</v>
      </c>
      <c r="B894" s="174" t="str">
        <f t="shared" si="406"/>
        <v>12MS</v>
      </c>
      <c r="C894" s="29" t="str">
        <f t="shared" si="407"/>
        <v>MS</v>
      </c>
      <c r="D894" s="29" t="str">
        <f t="shared" si="408"/>
        <v>N</v>
      </c>
      <c r="E894" s="29" t="str">
        <f t="shared" si="404"/>
        <v>N</v>
      </c>
      <c r="F894" s="175" t="s">
        <v>9</v>
      </c>
      <c r="G894" s="175" t="s">
        <v>7</v>
      </c>
      <c r="H894" s="175" t="s">
        <v>8</v>
      </c>
      <c r="I894" s="176">
        <v>12</v>
      </c>
      <c r="J894" s="175" t="s">
        <v>5</v>
      </c>
      <c r="K894" s="175" t="s">
        <v>5</v>
      </c>
      <c r="L894" s="176">
        <v>12865</v>
      </c>
      <c r="M894" s="176">
        <v>6859</v>
      </c>
      <c r="N894" s="176">
        <v>10775</v>
      </c>
      <c r="O894" s="176">
        <v>10404</v>
      </c>
      <c r="P894" s="176">
        <v>12598</v>
      </c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7"/>
      <c r="AD894" s="7"/>
      <c r="AE894" s="7"/>
      <c r="AF894" s="7"/>
      <c r="AG894" s="7"/>
      <c r="AI894" s="15"/>
      <c r="AJ894" s="15"/>
      <c r="AK894" s="15"/>
      <c r="AL894" s="15"/>
      <c r="AM894" s="15"/>
      <c r="AN894" s="15"/>
      <c r="AO894" s="15"/>
      <c r="AP894" s="15"/>
      <c r="AQ894" s="15"/>
      <c r="AR894" s="15"/>
      <c r="AS894" s="15"/>
      <c r="AT894" s="15"/>
      <c r="AU894" s="15"/>
      <c r="AV894" s="15"/>
      <c r="AW894" s="15"/>
      <c r="AX894" s="15"/>
      <c r="AY894" s="15"/>
      <c r="AZ894" s="15"/>
      <c r="BA894" s="15"/>
      <c r="BB894" s="15"/>
      <c r="BC894" s="15"/>
      <c r="BD894" s="15"/>
      <c r="BE894" s="15"/>
      <c r="BF894" s="15"/>
      <c r="BG894" s="15"/>
      <c r="BH894" s="15"/>
      <c r="BI894" s="15"/>
      <c r="BJ894" s="15"/>
      <c r="BK894" s="15"/>
      <c r="BL894" s="15"/>
      <c r="BM894" s="15"/>
      <c r="BN894" s="15"/>
      <c r="BO894" s="15"/>
      <c r="BP894" s="15"/>
      <c r="BQ894" s="15"/>
      <c r="BR894" s="15"/>
      <c r="BT894" s="15"/>
      <c r="BU894" s="15"/>
      <c r="BV894" s="15"/>
      <c r="BW894" s="15"/>
      <c r="BX894" s="15"/>
      <c r="BZ894" s="5"/>
      <c r="CA894" s="5"/>
      <c r="CB894" s="5"/>
      <c r="CC894" s="5"/>
      <c r="CD894" s="5"/>
      <c r="CF894" s="5"/>
      <c r="CG894" s="5"/>
      <c r="CH894" s="5"/>
      <c r="CI894" s="5"/>
      <c r="CJ894" s="5"/>
    </row>
    <row r="895" spans="1:88" x14ac:dyDescent="0.25">
      <c r="A895" s="174" t="str">
        <f t="shared" si="405"/>
        <v>NNNN</v>
      </c>
      <c r="B895" s="174" t="str">
        <f t="shared" si="406"/>
        <v>13MS</v>
      </c>
      <c r="C895" s="29" t="str">
        <f t="shared" si="407"/>
        <v>MS</v>
      </c>
      <c r="D895" s="29" t="str">
        <f t="shared" si="408"/>
        <v>N</v>
      </c>
      <c r="E895" s="29" t="str">
        <f t="shared" si="404"/>
        <v>N</v>
      </c>
      <c r="F895" s="175" t="s">
        <v>9</v>
      </c>
      <c r="G895" s="175" t="s">
        <v>7</v>
      </c>
      <c r="H895" s="175" t="s">
        <v>8</v>
      </c>
      <c r="I895" s="176">
        <v>13</v>
      </c>
      <c r="J895" s="175" t="s">
        <v>5</v>
      </c>
      <c r="K895" s="175" t="s">
        <v>5</v>
      </c>
      <c r="L895" s="176">
        <v>12146</v>
      </c>
      <c r="M895" s="176">
        <v>6440</v>
      </c>
      <c r="N895" s="176">
        <v>10172</v>
      </c>
      <c r="O895" s="176">
        <v>9810</v>
      </c>
      <c r="P895" s="176">
        <v>11899</v>
      </c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7"/>
      <c r="AD895" s="7"/>
      <c r="AE895" s="7"/>
      <c r="AF895" s="7"/>
      <c r="AG895" s="7"/>
      <c r="AI895" s="15"/>
      <c r="AJ895" s="15"/>
      <c r="AK895" s="15"/>
      <c r="AL895" s="15"/>
      <c r="AM895" s="15"/>
      <c r="AN895" s="15"/>
      <c r="AO895" s="15"/>
      <c r="AP895" s="15"/>
      <c r="AQ895" s="15"/>
      <c r="AR895" s="15"/>
      <c r="AS895" s="15"/>
      <c r="AT895" s="15"/>
      <c r="AU895" s="15"/>
      <c r="AV895" s="15"/>
      <c r="AW895" s="15"/>
      <c r="AX895" s="15"/>
      <c r="AY895" s="15"/>
      <c r="AZ895" s="15"/>
      <c r="BA895" s="15"/>
      <c r="BB895" s="15"/>
      <c r="BC895" s="15"/>
      <c r="BD895" s="15"/>
      <c r="BE895" s="15"/>
      <c r="BF895" s="15"/>
      <c r="BG895" s="15"/>
      <c r="BH895" s="15"/>
      <c r="BI895" s="15"/>
      <c r="BJ895" s="15"/>
      <c r="BK895" s="15"/>
      <c r="BL895" s="15"/>
      <c r="BM895" s="15"/>
      <c r="BN895" s="15"/>
      <c r="BO895" s="15"/>
      <c r="BP895" s="15"/>
      <c r="BQ895" s="15"/>
      <c r="BR895" s="15"/>
      <c r="BT895" s="15"/>
      <c r="BU895" s="15"/>
      <c r="BV895" s="15"/>
      <c r="BW895" s="15"/>
      <c r="BX895" s="15"/>
      <c r="BZ895" s="5"/>
      <c r="CA895" s="5"/>
      <c r="CB895" s="5"/>
      <c r="CC895" s="5"/>
      <c r="CD895" s="5"/>
      <c r="CF895" s="5"/>
      <c r="CG895" s="5"/>
      <c r="CH895" s="5"/>
      <c r="CI895" s="5"/>
      <c r="CJ895" s="5"/>
    </row>
    <row r="896" spans="1:88" x14ac:dyDescent="0.25">
      <c r="A896" s="174" t="str">
        <f t="shared" si="405"/>
        <v>NNNN</v>
      </c>
      <c r="B896" s="174" t="str">
        <f t="shared" si="406"/>
        <v>14MS</v>
      </c>
      <c r="C896" s="29" t="str">
        <f t="shared" si="407"/>
        <v>MS</v>
      </c>
      <c r="D896" s="29" t="str">
        <f t="shared" si="408"/>
        <v>N</v>
      </c>
      <c r="E896" s="29" t="str">
        <f t="shared" si="404"/>
        <v>N</v>
      </c>
      <c r="F896" s="175" t="s">
        <v>9</v>
      </c>
      <c r="G896" s="175" t="s">
        <v>7</v>
      </c>
      <c r="H896" s="175" t="s">
        <v>8</v>
      </c>
      <c r="I896" s="176">
        <v>14</v>
      </c>
      <c r="J896" s="175" t="s">
        <v>5</v>
      </c>
      <c r="K896" s="175" t="s">
        <v>5</v>
      </c>
      <c r="L896" s="176">
        <v>11522</v>
      </c>
      <c r="M896" s="176">
        <v>6074</v>
      </c>
      <c r="N896" s="176">
        <v>9732</v>
      </c>
      <c r="O896" s="176">
        <v>9434</v>
      </c>
      <c r="P896" s="176">
        <v>11300</v>
      </c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7"/>
      <c r="AD896" s="7"/>
      <c r="AE896" s="7"/>
      <c r="AF896" s="7"/>
      <c r="AG896" s="7"/>
      <c r="AI896" s="15"/>
      <c r="AJ896" s="15"/>
      <c r="AK896" s="15"/>
      <c r="AL896" s="15"/>
      <c r="AM896" s="15"/>
      <c r="AN896" s="15"/>
      <c r="AO896" s="15"/>
      <c r="AP896" s="15"/>
      <c r="AQ896" s="15"/>
      <c r="AR896" s="15"/>
      <c r="AS896" s="15"/>
      <c r="AT896" s="15"/>
      <c r="AU896" s="15"/>
      <c r="AV896" s="15"/>
      <c r="AW896" s="15"/>
      <c r="AX896" s="15"/>
      <c r="AY896" s="15"/>
      <c r="AZ896" s="15"/>
      <c r="BA896" s="15"/>
      <c r="BB896" s="15"/>
      <c r="BC896" s="15"/>
      <c r="BD896" s="15"/>
      <c r="BE896" s="15"/>
      <c r="BF896" s="15"/>
      <c r="BG896" s="15"/>
      <c r="BH896" s="15"/>
      <c r="BI896" s="15"/>
      <c r="BJ896" s="15"/>
      <c r="BK896" s="15"/>
      <c r="BL896" s="15"/>
      <c r="BM896" s="15"/>
      <c r="BN896" s="15"/>
      <c r="BO896" s="15"/>
      <c r="BP896" s="15"/>
      <c r="BQ896" s="15"/>
      <c r="BR896" s="15"/>
      <c r="BT896" s="15"/>
      <c r="BU896" s="15"/>
      <c r="BV896" s="15"/>
      <c r="BW896" s="15"/>
      <c r="BX896" s="15"/>
      <c r="BZ896" s="5"/>
      <c r="CA896" s="5"/>
      <c r="CB896" s="5"/>
      <c r="CC896" s="5"/>
      <c r="CD896" s="5"/>
      <c r="CF896" s="5"/>
      <c r="CG896" s="5"/>
      <c r="CH896" s="5"/>
      <c r="CI896" s="5"/>
      <c r="CJ896" s="5"/>
    </row>
    <row r="897" spans="1:88" x14ac:dyDescent="0.25">
      <c r="A897" s="174" t="str">
        <f t="shared" si="405"/>
        <v>NNNN</v>
      </c>
      <c r="B897" s="174" t="str">
        <f t="shared" si="406"/>
        <v>15MS</v>
      </c>
      <c r="C897" s="29" t="str">
        <f t="shared" si="407"/>
        <v>MS</v>
      </c>
      <c r="D897" s="29" t="str">
        <f t="shared" si="408"/>
        <v>N</v>
      </c>
      <c r="E897" s="29" t="str">
        <f t="shared" si="404"/>
        <v>N</v>
      </c>
      <c r="F897" s="175" t="s">
        <v>9</v>
      </c>
      <c r="G897" s="175" t="s">
        <v>7</v>
      </c>
      <c r="H897" s="175" t="s">
        <v>8</v>
      </c>
      <c r="I897" s="176">
        <v>15</v>
      </c>
      <c r="J897" s="175" t="s">
        <v>5</v>
      </c>
      <c r="K897" s="175" t="s">
        <v>5</v>
      </c>
      <c r="L897" s="176">
        <v>11067</v>
      </c>
      <c r="M897" s="176">
        <v>5862</v>
      </c>
      <c r="N897" s="176">
        <v>9351</v>
      </c>
      <c r="O897" s="176">
        <v>9052</v>
      </c>
      <c r="P897" s="176">
        <v>10862</v>
      </c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7"/>
      <c r="AD897" s="7"/>
      <c r="AE897" s="7"/>
      <c r="AF897" s="7"/>
      <c r="AG897" s="7"/>
      <c r="AI897" s="15"/>
      <c r="AJ897" s="15"/>
      <c r="AK897" s="15"/>
      <c r="AL897" s="15"/>
      <c r="AM897" s="15"/>
      <c r="AN897" s="15"/>
      <c r="AO897" s="15"/>
      <c r="AP897" s="15"/>
      <c r="AQ897" s="15"/>
      <c r="AR897" s="15"/>
      <c r="AS897" s="15"/>
      <c r="AT897" s="15"/>
      <c r="AU897" s="15"/>
      <c r="AV897" s="15"/>
      <c r="AW897" s="15"/>
      <c r="AX897" s="15"/>
      <c r="AY897" s="15"/>
      <c r="AZ897" s="15"/>
      <c r="BA897" s="15"/>
      <c r="BB897" s="15"/>
      <c r="BC897" s="15"/>
      <c r="BD897" s="15"/>
      <c r="BE897" s="15"/>
      <c r="BF897" s="15"/>
      <c r="BG897" s="15"/>
      <c r="BH897" s="15"/>
      <c r="BI897" s="15"/>
      <c r="BJ897" s="15"/>
      <c r="BK897" s="15"/>
      <c r="BL897" s="15"/>
      <c r="BM897" s="15"/>
      <c r="BN897" s="15"/>
      <c r="BO897" s="15"/>
      <c r="BP897" s="15"/>
      <c r="BQ897" s="15"/>
      <c r="BR897" s="15"/>
      <c r="BT897" s="15"/>
      <c r="BU897" s="15"/>
      <c r="BV897" s="15"/>
      <c r="BW897" s="15"/>
      <c r="BX897" s="15"/>
      <c r="BZ897" s="5"/>
      <c r="CA897" s="5"/>
      <c r="CB897" s="5"/>
      <c r="CC897" s="5"/>
      <c r="CD897" s="5"/>
      <c r="CF897" s="5"/>
      <c r="CG897" s="5"/>
      <c r="CH897" s="5"/>
      <c r="CI897" s="5"/>
      <c r="CJ897" s="5"/>
    </row>
    <row r="898" spans="1:88" x14ac:dyDescent="0.25">
      <c r="A898" s="174" t="str">
        <f t="shared" si="405"/>
        <v>NNNN</v>
      </c>
      <c r="B898" s="174" t="str">
        <f t="shared" si="406"/>
        <v>16MS</v>
      </c>
      <c r="C898" s="29" t="str">
        <f t="shared" si="407"/>
        <v>MS</v>
      </c>
      <c r="D898" s="29" t="str">
        <f t="shared" si="408"/>
        <v>N</v>
      </c>
      <c r="E898" s="29" t="str">
        <f t="shared" si="404"/>
        <v>N</v>
      </c>
      <c r="F898" s="175" t="s">
        <v>9</v>
      </c>
      <c r="G898" s="175" t="s">
        <v>7</v>
      </c>
      <c r="H898" s="175" t="s">
        <v>8</v>
      </c>
      <c r="I898" s="176">
        <v>16</v>
      </c>
      <c r="J898" s="175" t="s">
        <v>5</v>
      </c>
      <c r="K898" s="175" t="s">
        <v>5</v>
      </c>
      <c r="L898" s="176">
        <v>10292</v>
      </c>
      <c r="M898" s="176">
        <v>5315</v>
      </c>
      <c r="N898" s="176">
        <v>8743</v>
      </c>
      <c r="O898" s="176">
        <v>8477</v>
      </c>
      <c r="P898" s="176">
        <v>10044</v>
      </c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7"/>
      <c r="AD898" s="7"/>
      <c r="AE898" s="7"/>
      <c r="AF898" s="7"/>
      <c r="AG898" s="7"/>
      <c r="AI898" s="15"/>
      <c r="AJ898" s="15"/>
      <c r="AK898" s="15"/>
      <c r="AL898" s="15"/>
      <c r="AM898" s="15"/>
      <c r="AN898" s="15"/>
      <c r="AO898" s="15"/>
      <c r="AP898" s="15"/>
      <c r="AQ898" s="15"/>
      <c r="AR898" s="15"/>
      <c r="AS898" s="15"/>
      <c r="AT898" s="15"/>
      <c r="AU898" s="15"/>
      <c r="AV898" s="15"/>
      <c r="AW898" s="15"/>
      <c r="AX898" s="15"/>
      <c r="AY898" s="15"/>
      <c r="AZ898" s="15"/>
      <c r="BA898" s="15"/>
      <c r="BB898" s="15"/>
      <c r="BC898" s="15"/>
      <c r="BD898" s="15"/>
      <c r="BE898" s="15"/>
      <c r="BF898" s="15"/>
      <c r="BG898" s="15"/>
      <c r="BH898" s="15"/>
      <c r="BI898" s="15"/>
      <c r="BJ898" s="15"/>
      <c r="BK898" s="15"/>
      <c r="BL898" s="15"/>
      <c r="BM898" s="15"/>
      <c r="BN898" s="15"/>
      <c r="BO898" s="15"/>
      <c r="BP898" s="15"/>
      <c r="BQ898" s="15"/>
      <c r="BR898" s="15"/>
      <c r="BT898" s="15"/>
      <c r="BU898" s="15"/>
      <c r="BV898" s="15"/>
      <c r="BW898" s="15"/>
      <c r="BX898" s="15"/>
      <c r="BZ898" s="5"/>
      <c r="CA898" s="5"/>
      <c r="CB898" s="5"/>
      <c r="CC898" s="5"/>
      <c r="CD898" s="5"/>
      <c r="CF898" s="5"/>
      <c r="CG898" s="5"/>
      <c r="CH898" s="5"/>
      <c r="CI898" s="5"/>
      <c r="CJ898" s="5"/>
    </row>
    <row r="899" spans="1:88" x14ac:dyDescent="0.25">
      <c r="A899" s="174" t="str">
        <f t="shared" si="405"/>
        <v>NNNN</v>
      </c>
      <c r="B899" s="174" t="str">
        <f t="shared" si="406"/>
        <v>16MS</v>
      </c>
      <c r="C899" s="29" t="str">
        <f t="shared" si="407"/>
        <v>MS</v>
      </c>
      <c r="D899" s="29" t="str">
        <f t="shared" si="408"/>
        <v>N</v>
      </c>
      <c r="E899" s="29" t="str">
        <f t="shared" si="404"/>
        <v>N</v>
      </c>
      <c r="F899" s="175" t="s">
        <v>9</v>
      </c>
      <c r="G899" s="175" t="s">
        <v>7</v>
      </c>
      <c r="H899" s="175" t="s">
        <v>8</v>
      </c>
      <c r="I899" s="176">
        <v>16</v>
      </c>
      <c r="J899" s="175" t="s">
        <v>9</v>
      </c>
      <c r="K899" s="175" t="s">
        <v>5</v>
      </c>
      <c r="L899" s="176">
        <v>1</v>
      </c>
      <c r="M899" s="176">
        <v>0</v>
      </c>
      <c r="N899" s="176">
        <v>1</v>
      </c>
      <c r="O899" s="176">
        <v>1</v>
      </c>
      <c r="P899" s="176">
        <v>1</v>
      </c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7"/>
      <c r="AD899" s="7"/>
      <c r="AE899" s="7"/>
      <c r="AF899" s="7"/>
      <c r="AG899" s="7"/>
      <c r="AI899" s="15"/>
      <c r="AJ899" s="15"/>
      <c r="AK899" s="15"/>
      <c r="AL899" s="15"/>
      <c r="AM899" s="15"/>
      <c r="AN899" s="15"/>
      <c r="AO899" s="15"/>
      <c r="AP899" s="15"/>
      <c r="AQ899" s="15"/>
      <c r="AR899" s="15"/>
      <c r="AS899" s="15"/>
      <c r="AT899" s="15"/>
      <c r="AU899" s="15"/>
      <c r="AV899" s="15"/>
      <c r="AW899" s="15"/>
      <c r="AX899" s="15"/>
      <c r="AY899" s="15"/>
      <c r="AZ899" s="15"/>
      <c r="BA899" s="15"/>
      <c r="BB899" s="15"/>
      <c r="BC899" s="15"/>
      <c r="BD899" s="15"/>
      <c r="BE899" s="15"/>
      <c r="BF899" s="15"/>
      <c r="BG899" s="15"/>
      <c r="BH899" s="15"/>
      <c r="BI899" s="15"/>
      <c r="BJ899" s="15"/>
      <c r="BK899" s="15"/>
      <c r="BL899" s="15"/>
      <c r="BM899" s="15"/>
      <c r="BN899" s="15"/>
      <c r="BO899" s="15"/>
      <c r="BP899" s="15"/>
      <c r="BQ899" s="15"/>
      <c r="BR899" s="15"/>
      <c r="BT899" s="15"/>
      <c r="BU899" s="15"/>
      <c r="BV899" s="15"/>
      <c r="BW899" s="15"/>
      <c r="BX899" s="15"/>
      <c r="BZ899" s="5"/>
      <c r="CA899" s="5"/>
      <c r="CB899" s="5"/>
      <c r="CC899" s="5"/>
      <c r="CD899" s="5"/>
      <c r="CF899" s="5"/>
      <c r="CG899" s="5"/>
      <c r="CH899" s="5"/>
      <c r="CI899" s="5"/>
      <c r="CJ899" s="5"/>
    </row>
    <row r="900" spans="1:88" x14ac:dyDescent="0.25">
      <c r="A900" s="174" t="str">
        <f t="shared" si="405"/>
        <v>NNNN</v>
      </c>
      <c r="B900" s="174" t="str">
        <f t="shared" si="406"/>
        <v>17MS</v>
      </c>
      <c r="C900" s="29" t="str">
        <f t="shared" si="407"/>
        <v>MS</v>
      </c>
      <c r="D900" s="29" t="str">
        <f t="shared" si="408"/>
        <v>N</v>
      </c>
      <c r="E900" s="29" t="str">
        <f t="shared" si="404"/>
        <v>N</v>
      </c>
      <c r="F900" s="175" t="s">
        <v>9</v>
      </c>
      <c r="G900" s="175" t="s">
        <v>7</v>
      </c>
      <c r="H900" s="175" t="s">
        <v>8</v>
      </c>
      <c r="I900" s="176">
        <v>17</v>
      </c>
      <c r="J900" s="175" t="s">
        <v>5</v>
      </c>
      <c r="K900" s="175" t="s">
        <v>5</v>
      </c>
      <c r="L900" s="176">
        <v>9363</v>
      </c>
      <c r="M900" s="176">
        <v>4844</v>
      </c>
      <c r="N900" s="176">
        <v>7911</v>
      </c>
      <c r="O900" s="176">
        <v>7703</v>
      </c>
      <c r="P900" s="176">
        <v>9156</v>
      </c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7"/>
      <c r="AD900" s="7"/>
      <c r="AE900" s="7"/>
      <c r="AF900" s="7"/>
      <c r="AG900" s="7"/>
      <c r="AI900" s="15"/>
      <c r="AJ900" s="15"/>
      <c r="AK900" s="15"/>
      <c r="AL900" s="15"/>
      <c r="AM900" s="15"/>
      <c r="AN900" s="15"/>
      <c r="AO900" s="15"/>
      <c r="AP900" s="15"/>
      <c r="AQ900" s="15"/>
      <c r="AR900" s="15"/>
      <c r="AS900" s="15"/>
      <c r="AT900" s="15"/>
      <c r="AU900" s="15"/>
      <c r="AV900" s="15"/>
      <c r="AW900" s="15"/>
      <c r="AX900" s="15"/>
      <c r="AY900" s="15"/>
      <c r="AZ900" s="15"/>
      <c r="BA900" s="15"/>
      <c r="BB900" s="15"/>
      <c r="BC900" s="15"/>
      <c r="BD900" s="15"/>
      <c r="BE900" s="15"/>
      <c r="BF900" s="15"/>
      <c r="BG900" s="15"/>
      <c r="BH900" s="15"/>
      <c r="BI900" s="15"/>
      <c r="BJ900" s="15"/>
      <c r="BK900" s="15"/>
      <c r="BL900" s="15"/>
      <c r="BM900" s="15"/>
      <c r="BN900" s="15"/>
      <c r="BO900" s="15"/>
      <c r="BP900" s="15"/>
      <c r="BQ900" s="15"/>
      <c r="BR900" s="15"/>
      <c r="BT900" s="15"/>
      <c r="BU900" s="15"/>
      <c r="BV900" s="15"/>
      <c r="BW900" s="15"/>
      <c r="BX900" s="15"/>
      <c r="BZ900" s="5"/>
      <c r="CA900" s="5"/>
      <c r="CB900" s="5"/>
      <c r="CC900" s="5"/>
      <c r="CD900" s="5"/>
      <c r="CF900" s="5"/>
      <c r="CG900" s="5"/>
      <c r="CH900" s="5"/>
      <c r="CI900" s="5"/>
      <c r="CJ900" s="5"/>
    </row>
    <row r="901" spans="1:88" x14ac:dyDescent="0.25">
      <c r="A901" s="174" t="str">
        <f t="shared" si="405"/>
        <v>NNNN</v>
      </c>
      <c r="B901" s="174" t="str">
        <f t="shared" si="406"/>
        <v>18MS</v>
      </c>
      <c r="C901" s="29" t="str">
        <f t="shared" si="407"/>
        <v>MS</v>
      </c>
      <c r="D901" s="29" t="str">
        <f t="shared" si="408"/>
        <v>N</v>
      </c>
      <c r="E901" s="29" t="str">
        <f t="shared" si="404"/>
        <v>N</v>
      </c>
      <c r="F901" s="175" t="s">
        <v>9</v>
      </c>
      <c r="G901" s="175" t="s">
        <v>7</v>
      </c>
      <c r="H901" s="175" t="s">
        <v>8</v>
      </c>
      <c r="I901" s="176">
        <v>18</v>
      </c>
      <c r="J901" s="175" t="s">
        <v>5</v>
      </c>
      <c r="K901" s="175" t="s">
        <v>5</v>
      </c>
      <c r="L901" s="176">
        <v>8534</v>
      </c>
      <c r="M901" s="176">
        <v>4400</v>
      </c>
      <c r="N901" s="176">
        <v>7202</v>
      </c>
      <c r="O901" s="176">
        <v>6988</v>
      </c>
      <c r="P901" s="176">
        <v>8335</v>
      </c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7"/>
      <c r="AD901" s="7"/>
      <c r="AE901" s="7"/>
      <c r="AF901" s="7"/>
      <c r="AG901" s="7"/>
      <c r="AI901" s="15"/>
      <c r="AJ901" s="15"/>
      <c r="AK901" s="15"/>
      <c r="AL901" s="15"/>
      <c r="AM901" s="15"/>
      <c r="AN901" s="15"/>
      <c r="AO901" s="15"/>
      <c r="AP901" s="15"/>
      <c r="AQ901" s="15"/>
      <c r="AR901" s="15"/>
      <c r="AS901" s="15"/>
      <c r="AT901" s="15"/>
      <c r="AU901" s="15"/>
      <c r="AV901" s="15"/>
      <c r="AW901" s="15"/>
      <c r="AX901" s="15"/>
      <c r="AY901" s="15"/>
      <c r="AZ901" s="15"/>
      <c r="BA901" s="15"/>
      <c r="BB901" s="15"/>
      <c r="BC901" s="15"/>
      <c r="BD901" s="15"/>
      <c r="BE901" s="15"/>
      <c r="BF901" s="15"/>
      <c r="BG901" s="15"/>
      <c r="BH901" s="15"/>
      <c r="BI901" s="15"/>
      <c r="BJ901" s="15"/>
      <c r="BK901" s="15"/>
      <c r="BL901" s="15"/>
      <c r="BM901" s="15"/>
      <c r="BN901" s="15"/>
      <c r="BO901" s="15"/>
      <c r="BP901" s="15"/>
      <c r="BQ901" s="15"/>
      <c r="BR901" s="15"/>
      <c r="BT901" s="15"/>
      <c r="BU901" s="15"/>
      <c r="BV901" s="15"/>
      <c r="BW901" s="15"/>
      <c r="BX901" s="15"/>
      <c r="BZ901" s="5"/>
      <c r="CA901" s="5"/>
      <c r="CB901" s="5"/>
      <c r="CC901" s="5"/>
      <c r="CD901" s="5"/>
      <c r="CF901" s="5"/>
      <c r="CG901" s="5"/>
      <c r="CH901" s="5"/>
      <c r="CI901" s="5"/>
      <c r="CJ901" s="5"/>
    </row>
    <row r="902" spans="1:88" x14ac:dyDescent="0.25">
      <c r="A902" s="174" t="str">
        <f t="shared" si="405"/>
        <v>NNNN</v>
      </c>
      <c r="B902" s="174" t="str">
        <f t="shared" si="406"/>
        <v>18MS</v>
      </c>
      <c r="C902" s="29" t="str">
        <f t="shared" si="407"/>
        <v>MS</v>
      </c>
      <c r="D902" s="29" t="str">
        <f t="shared" si="408"/>
        <v>N</v>
      </c>
      <c r="E902" s="29" t="str">
        <f t="shared" si="404"/>
        <v>N</v>
      </c>
      <c r="F902" s="175" t="s">
        <v>9</v>
      </c>
      <c r="G902" s="175" t="s">
        <v>7</v>
      </c>
      <c r="H902" s="175" t="s">
        <v>8</v>
      </c>
      <c r="I902" s="176">
        <v>18</v>
      </c>
      <c r="J902" s="175" t="s">
        <v>9</v>
      </c>
      <c r="K902" s="175" t="s">
        <v>5</v>
      </c>
      <c r="L902" s="176">
        <v>1</v>
      </c>
      <c r="M902" s="176">
        <v>0</v>
      </c>
      <c r="N902" s="176">
        <v>0</v>
      </c>
      <c r="O902" s="176">
        <v>0</v>
      </c>
      <c r="P902" s="176">
        <v>1</v>
      </c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7"/>
      <c r="AD902" s="7"/>
      <c r="AE902" s="7"/>
      <c r="AF902" s="7"/>
      <c r="AG902" s="7"/>
      <c r="AI902" s="15"/>
      <c r="AJ902" s="15"/>
      <c r="AK902" s="15"/>
      <c r="AL902" s="15"/>
      <c r="AM902" s="15"/>
      <c r="AN902" s="15"/>
      <c r="AO902" s="15"/>
      <c r="AP902" s="15"/>
      <c r="AQ902" s="15"/>
      <c r="AR902" s="15"/>
      <c r="AS902" s="15"/>
      <c r="AT902" s="15"/>
      <c r="AU902" s="15"/>
      <c r="AV902" s="15"/>
      <c r="AW902" s="15"/>
      <c r="AX902" s="15"/>
      <c r="AY902" s="15"/>
      <c r="AZ902" s="15"/>
      <c r="BA902" s="15"/>
      <c r="BB902" s="15"/>
      <c r="BC902" s="15"/>
      <c r="BD902" s="15"/>
      <c r="BE902" s="15"/>
      <c r="BF902" s="15"/>
      <c r="BG902" s="15"/>
      <c r="BH902" s="15"/>
      <c r="BI902" s="15"/>
      <c r="BJ902" s="15"/>
      <c r="BK902" s="15"/>
      <c r="BL902" s="15"/>
      <c r="BM902" s="15"/>
      <c r="BN902" s="15"/>
      <c r="BO902" s="15"/>
      <c r="BP902" s="15"/>
      <c r="BQ902" s="15"/>
      <c r="BR902" s="15"/>
      <c r="BT902" s="15"/>
      <c r="BU902" s="15"/>
      <c r="BV902" s="15"/>
      <c r="BW902" s="15"/>
      <c r="BX902" s="15"/>
      <c r="BZ902" s="5"/>
      <c r="CA902" s="5"/>
      <c r="CB902" s="5"/>
      <c r="CC902" s="5"/>
      <c r="CD902" s="5"/>
      <c r="CF902" s="5"/>
      <c r="CG902" s="5"/>
      <c r="CH902" s="5"/>
      <c r="CI902" s="5"/>
      <c r="CJ902" s="5"/>
    </row>
    <row r="903" spans="1:88" x14ac:dyDescent="0.25">
      <c r="A903" s="174" t="str">
        <f t="shared" si="405"/>
        <v>NNNN</v>
      </c>
      <c r="B903" s="174" t="str">
        <f t="shared" si="406"/>
        <v>19MS</v>
      </c>
      <c r="C903" s="29" t="str">
        <f t="shared" si="407"/>
        <v>MS</v>
      </c>
      <c r="D903" s="29" t="str">
        <f t="shared" si="408"/>
        <v>N</v>
      </c>
      <c r="E903" s="29" t="str">
        <f t="shared" si="404"/>
        <v>N</v>
      </c>
      <c r="F903" s="175" t="s">
        <v>9</v>
      </c>
      <c r="G903" s="175" t="s">
        <v>7</v>
      </c>
      <c r="H903" s="175" t="s">
        <v>8</v>
      </c>
      <c r="I903" s="176">
        <v>19</v>
      </c>
      <c r="J903" s="175" t="s">
        <v>5</v>
      </c>
      <c r="K903" s="175" t="s">
        <v>5</v>
      </c>
      <c r="L903" s="176">
        <v>8494</v>
      </c>
      <c r="M903" s="176">
        <v>4488</v>
      </c>
      <c r="N903" s="176">
        <v>7223</v>
      </c>
      <c r="O903" s="176">
        <v>7008</v>
      </c>
      <c r="P903" s="176">
        <v>8312</v>
      </c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7"/>
      <c r="AD903" s="7"/>
      <c r="AE903" s="7"/>
      <c r="AF903" s="7"/>
      <c r="AG903" s="7"/>
      <c r="AI903" s="15"/>
      <c r="AJ903" s="15"/>
      <c r="AK903" s="15"/>
      <c r="AL903" s="15"/>
      <c r="AM903" s="15"/>
      <c r="AN903" s="15"/>
      <c r="AO903" s="15"/>
      <c r="AP903" s="15"/>
      <c r="AQ903" s="15"/>
      <c r="AR903" s="15"/>
      <c r="AS903" s="15"/>
      <c r="AT903" s="15"/>
      <c r="AU903" s="15"/>
      <c r="AV903" s="15"/>
      <c r="AW903" s="15"/>
      <c r="AX903" s="15"/>
      <c r="AY903" s="15"/>
      <c r="AZ903" s="15"/>
      <c r="BA903" s="15"/>
      <c r="BB903" s="15"/>
      <c r="BC903" s="15"/>
      <c r="BD903" s="15"/>
      <c r="BE903" s="15"/>
      <c r="BF903" s="15"/>
      <c r="BG903" s="15"/>
      <c r="BH903" s="15"/>
      <c r="BI903" s="15"/>
      <c r="BJ903" s="15"/>
      <c r="BK903" s="15"/>
      <c r="BL903" s="15"/>
      <c r="BM903" s="15"/>
      <c r="BN903" s="15"/>
      <c r="BO903" s="15"/>
      <c r="BP903" s="15"/>
      <c r="BQ903" s="15"/>
      <c r="BR903" s="15"/>
      <c r="BT903" s="15"/>
      <c r="BU903" s="15"/>
      <c r="BV903" s="15"/>
      <c r="BW903" s="15"/>
      <c r="BX903" s="15"/>
      <c r="BZ903" s="5"/>
      <c r="CA903" s="5"/>
      <c r="CB903" s="5"/>
      <c r="CC903" s="5"/>
      <c r="CD903" s="5"/>
      <c r="CF903" s="5"/>
      <c r="CG903" s="5"/>
      <c r="CH903" s="5"/>
      <c r="CI903" s="5"/>
      <c r="CJ903" s="5"/>
    </row>
    <row r="904" spans="1:88" x14ac:dyDescent="0.25">
      <c r="A904" s="174" t="str">
        <f t="shared" si="405"/>
        <v>NNNN</v>
      </c>
      <c r="B904" s="174" t="str">
        <f t="shared" si="406"/>
        <v>19MS</v>
      </c>
      <c r="C904" s="29" t="str">
        <f t="shared" si="407"/>
        <v>MS</v>
      </c>
      <c r="D904" s="29" t="str">
        <f t="shared" si="408"/>
        <v>N</v>
      </c>
      <c r="E904" s="29" t="str">
        <f t="shared" ref="E904:E967" si="409">IF(AND(D904="Y",K904="Y"),"Y","N")</f>
        <v>N</v>
      </c>
      <c r="F904" s="175" t="s">
        <v>9</v>
      </c>
      <c r="G904" s="175" t="s">
        <v>7</v>
      </c>
      <c r="H904" s="175" t="s">
        <v>8</v>
      </c>
      <c r="I904" s="176">
        <v>19</v>
      </c>
      <c r="J904" s="175" t="s">
        <v>9</v>
      </c>
      <c r="K904" s="175" t="s">
        <v>5</v>
      </c>
      <c r="L904" s="176">
        <v>1</v>
      </c>
      <c r="M904" s="176">
        <v>0</v>
      </c>
      <c r="N904" s="176">
        <v>1</v>
      </c>
      <c r="O904" s="176">
        <v>1</v>
      </c>
      <c r="P904" s="176">
        <v>1</v>
      </c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7"/>
      <c r="AD904" s="7"/>
      <c r="AE904" s="7"/>
      <c r="AF904" s="7"/>
      <c r="AG904" s="7"/>
      <c r="AI904" s="15"/>
      <c r="AJ904" s="15"/>
      <c r="AK904" s="15"/>
      <c r="AL904" s="15"/>
      <c r="AM904" s="15"/>
      <c r="AN904" s="15"/>
      <c r="AO904" s="15"/>
      <c r="AP904" s="15"/>
      <c r="AQ904" s="15"/>
      <c r="AR904" s="15"/>
      <c r="AS904" s="15"/>
      <c r="AT904" s="15"/>
      <c r="AU904" s="15"/>
      <c r="AV904" s="15"/>
      <c r="AW904" s="15"/>
      <c r="AX904" s="15"/>
      <c r="AY904" s="15"/>
      <c r="AZ904" s="15"/>
      <c r="BA904" s="15"/>
      <c r="BB904" s="15"/>
      <c r="BC904" s="15"/>
      <c r="BD904" s="15"/>
      <c r="BE904" s="15"/>
      <c r="BF904" s="15"/>
      <c r="BG904" s="15"/>
      <c r="BH904" s="15"/>
      <c r="BI904" s="15"/>
      <c r="BJ904" s="15"/>
      <c r="BK904" s="15"/>
      <c r="BL904" s="15"/>
      <c r="BM904" s="15"/>
      <c r="BN904" s="15"/>
      <c r="BO904" s="15"/>
      <c r="BP904" s="15"/>
      <c r="BQ904" s="15"/>
      <c r="BR904" s="15"/>
      <c r="BT904" s="15"/>
      <c r="BU904" s="15"/>
      <c r="BV904" s="15"/>
      <c r="BW904" s="15"/>
      <c r="BX904" s="15"/>
      <c r="BZ904" s="5"/>
      <c r="CA904" s="5"/>
      <c r="CB904" s="5"/>
      <c r="CC904" s="5"/>
      <c r="CD904" s="5"/>
      <c r="CF904" s="5"/>
      <c r="CG904" s="5"/>
      <c r="CH904" s="5"/>
      <c r="CI904" s="5"/>
      <c r="CJ904" s="5"/>
    </row>
    <row r="905" spans="1:88" x14ac:dyDescent="0.25">
      <c r="A905" s="174" t="str">
        <f t="shared" ref="A905:A968" si="410">IF(CONCATENATE(D905,E905)="NN","NNNN",CONCATENATE(D905,E905,C905))</f>
        <v>NNNN</v>
      </c>
      <c r="B905" s="174" t="str">
        <f t="shared" ref="B905:B968" si="411">IF(C905="NN","NNNN",CONCATENATE(IF(I905&gt;82,"83",I905),C905))</f>
        <v>20MS</v>
      </c>
      <c r="C905" s="29" t="str">
        <f t="shared" ref="C905:C968" si="412">IF(F905="Y",CONCATENATE(G905,H905),"NN")</f>
        <v>MS</v>
      </c>
      <c r="D905" s="29" t="str">
        <f t="shared" ref="D905:D968" si="413">IF(AND(F905="Y",J905="Y",I905&lt;9),J905,"N")</f>
        <v>N</v>
      </c>
      <c r="E905" s="29" t="str">
        <f t="shared" si="409"/>
        <v>N</v>
      </c>
      <c r="F905" s="175" t="s">
        <v>9</v>
      </c>
      <c r="G905" s="175" t="s">
        <v>7</v>
      </c>
      <c r="H905" s="175" t="s">
        <v>8</v>
      </c>
      <c r="I905" s="176">
        <v>20</v>
      </c>
      <c r="J905" s="175" t="s">
        <v>5</v>
      </c>
      <c r="K905" s="175" t="s">
        <v>5</v>
      </c>
      <c r="L905" s="176">
        <v>7821</v>
      </c>
      <c r="M905" s="176">
        <v>3921</v>
      </c>
      <c r="N905" s="176">
        <v>6576</v>
      </c>
      <c r="O905" s="176">
        <v>6388</v>
      </c>
      <c r="P905" s="176">
        <v>7604</v>
      </c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7"/>
      <c r="AD905" s="7"/>
      <c r="AE905" s="7"/>
      <c r="AF905" s="7"/>
      <c r="AG905" s="7"/>
      <c r="AI905" s="15"/>
      <c r="AJ905" s="15"/>
      <c r="AK905" s="15"/>
      <c r="AL905" s="15"/>
      <c r="AM905" s="15"/>
      <c r="AN905" s="15"/>
      <c r="AO905" s="15"/>
      <c r="AP905" s="15"/>
      <c r="AQ905" s="15"/>
      <c r="AR905" s="15"/>
      <c r="AS905" s="15"/>
      <c r="AT905" s="15"/>
      <c r="AU905" s="15"/>
      <c r="AV905" s="15"/>
      <c r="AW905" s="15"/>
      <c r="AX905" s="15"/>
      <c r="AY905" s="15"/>
      <c r="AZ905" s="15"/>
      <c r="BA905" s="15"/>
      <c r="BB905" s="15"/>
      <c r="BC905" s="15"/>
      <c r="BD905" s="15"/>
      <c r="BE905" s="15"/>
      <c r="BF905" s="15"/>
      <c r="BG905" s="15"/>
      <c r="BH905" s="15"/>
      <c r="BI905" s="15"/>
      <c r="BJ905" s="15"/>
      <c r="BK905" s="15"/>
      <c r="BL905" s="15"/>
      <c r="BM905" s="15"/>
      <c r="BN905" s="15"/>
      <c r="BO905" s="15"/>
      <c r="BP905" s="15"/>
      <c r="BQ905" s="15"/>
      <c r="BR905" s="15"/>
      <c r="BT905" s="15"/>
      <c r="BU905" s="15"/>
      <c r="BV905" s="15"/>
      <c r="BW905" s="15"/>
      <c r="BX905" s="15"/>
      <c r="BZ905" s="5"/>
      <c r="CA905" s="5"/>
      <c r="CB905" s="5"/>
      <c r="CC905" s="5"/>
      <c r="CD905" s="5"/>
      <c r="CF905" s="5"/>
      <c r="CG905" s="5"/>
      <c r="CH905" s="5"/>
      <c r="CI905" s="5"/>
      <c r="CJ905" s="5"/>
    </row>
    <row r="906" spans="1:88" x14ac:dyDescent="0.25">
      <c r="A906" s="174" t="str">
        <f t="shared" si="410"/>
        <v>NNNN</v>
      </c>
      <c r="B906" s="174" t="str">
        <f t="shared" si="411"/>
        <v>21MS</v>
      </c>
      <c r="C906" s="29" t="str">
        <f t="shared" si="412"/>
        <v>MS</v>
      </c>
      <c r="D906" s="29" t="str">
        <f t="shared" si="413"/>
        <v>N</v>
      </c>
      <c r="E906" s="29" t="str">
        <f t="shared" si="409"/>
        <v>N</v>
      </c>
      <c r="F906" s="175" t="s">
        <v>9</v>
      </c>
      <c r="G906" s="175" t="s">
        <v>7</v>
      </c>
      <c r="H906" s="175" t="s">
        <v>8</v>
      </c>
      <c r="I906" s="176">
        <v>21</v>
      </c>
      <c r="J906" s="175" t="s">
        <v>5</v>
      </c>
      <c r="K906" s="175" t="s">
        <v>5</v>
      </c>
      <c r="L906" s="176">
        <v>7352</v>
      </c>
      <c r="M906" s="176">
        <v>3699</v>
      </c>
      <c r="N906" s="176">
        <v>6171</v>
      </c>
      <c r="O906" s="176">
        <v>5993</v>
      </c>
      <c r="P906" s="176">
        <v>7157</v>
      </c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7"/>
      <c r="AD906" s="7"/>
      <c r="AE906" s="7"/>
      <c r="AF906" s="7"/>
      <c r="AG906" s="7"/>
      <c r="AI906" s="15"/>
      <c r="AJ906" s="15"/>
      <c r="AK906" s="15"/>
      <c r="AL906" s="15"/>
      <c r="AM906" s="15"/>
      <c r="AN906" s="15"/>
      <c r="AO906" s="15"/>
      <c r="AP906" s="15"/>
      <c r="AQ906" s="15"/>
      <c r="AR906" s="15"/>
      <c r="AS906" s="15"/>
      <c r="AT906" s="15"/>
      <c r="AU906" s="15"/>
      <c r="AV906" s="15"/>
      <c r="AW906" s="15"/>
      <c r="AX906" s="15"/>
      <c r="AY906" s="15"/>
      <c r="AZ906" s="15"/>
      <c r="BA906" s="15"/>
      <c r="BB906" s="15"/>
      <c r="BC906" s="15"/>
      <c r="BD906" s="15"/>
      <c r="BE906" s="15"/>
      <c r="BF906" s="15"/>
      <c r="BG906" s="15"/>
      <c r="BH906" s="15"/>
      <c r="BI906" s="15"/>
      <c r="BJ906" s="15"/>
      <c r="BK906" s="15"/>
      <c r="BL906" s="15"/>
      <c r="BM906" s="15"/>
      <c r="BN906" s="15"/>
      <c r="BO906" s="15"/>
      <c r="BP906" s="15"/>
      <c r="BQ906" s="15"/>
      <c r="BR906" s="15"/>
      <c r="BT906" s="15"/>
      <c r="BU906" s="15"/>
      <c r="BV906" s="15"/>
      <c r="BW906" s="15"/>
      <c r="BX906" s="15"/>
      <c r="BZ906" s="5"/>
      <c r="CA906" s="5"/>
      <c r="CB906" s="5"/>
      <c r="CC906" s="5"/>
      <c r="CD906" s="5"/>
      <c r="CF906" s="5"/>
      <c r="CG906" s="5"/>
      <c r="CH906" s="5"/>
      <c r="CI906" s="5"/>
      <c r="CJ906" s="5"/>
    </row>
    <row r="907" spans="1:88" x14ac:dyDescent="0.25">
      <c r="A907" s="174" t="str">
        <f t="shared" si="410"/>
        <v>NNNN</v>
      </c>
      <c r="B907" s="174" t="str">
        <f t="shared" si="411"/>
        <v>22MS</v>
      </c>
      <c r="C907" s="29" t="str">
        <f t="shared" si="412"/>
        <v>MS</v>
      </c>
      <c r="D907" s="29" t="str">
        <f t="shared" si="413"/>
        <v>N</v>
      </c>
      <c r="E907" s="29" t="str">
        <f t="shared" si="409"/>
        <v>N</v>
      </c>
      <c r="F907" s="175" t="s">
        <v>9</v>
      </c>
      <c r="G907" s="175" t="s">
        <v>7</v>
      </c>
      <c r="H907" s="175" t="s">
        <v>8</v>
      </c>
      <c r="I907" s="176">
        <v>22</v>
      </c>
      <c r="J907" s="175" t="s">
        <v>5</v>
      </c>
      <c r="K907" s="175" t="s">
        <v>5</v>
      </c>
      <c r="L907" s="176">
        <v>6894</v>
      </c>
      <c r="M907" s="176">
        <v>3421</v>
      </c>
      <c r="N907" s="176">
        <v>5817</v>
      </c>
      <c r="O907" s="176">
        <v>5672</v>
      </c>
      <c r="P907" s="176">
        <v>6711</v>
      </c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7"/>
      <c r="AD907" s="7"/>
      <c r="AE907" s="7"/>
      <c r="AF907" s="7"/>
      <c r="AG907" s="7"/>
      <c r="AI907" s="15"/>
      <c r="AJ907" s="15"/>
      <c r="AK907" s="15"/>
      <c r="AL907" s="15"/>
      <c r="AM907" s="15"/>
      <c r="AN907" s="15"/>
      <c r="AO907" s="15"/>
      <c r="AP907" s="15"/>
      <c r="AQ907" s="15"/>
      <c r="AR907" s="15"/>
      <c r="AS907" s="15"/>
      <c r="AT907" s="15"/>
      <c r="AU907" s="15"/>
      <c r="AV907" s="15"/>
      <c r="AW907" s="15"/>
      <c r="AX907" s="15"/>
      <c r="AY907" s="15"/>
      <c r="AZ907" s="15"/>
      <c r="BA907" s="15"/>
      <c r="BB907" s="15"/>
      <c r="BC907" s="15"/>
      <c r="BD907" s="15"/>
      <c r="BE907" s="15"/>
      <c r="BF907" s="15"/>
      <c r="BG907" s="15"/>
      <c r="BH907" s="15"/>
      <c r="BI907" s="15"/>
      <c r="BJ907" s="15"/>
      <c r="BK907" s="15"/>
      <c r="BL907" s="15"/>
      <c r="BM907" s="15"/>
      <c r="BN907" s="15"/>
      <c r="BO907" s="15"/>
      <c r="BP907" s="15"/>
      <c r="BQ907" s="15"/>
      <c r="BR907" s="15"/>
      <c r="BT907" s="15"/>
      <c r="BU907" s="15"/>
      <c r="BV907" s="15"/>
      <c r="BW907" s="15"/>
      <c r="BX907" s="15"/>
      <c r="BZ907" s="5"/>
      <c r="CA907" s="5"/>
      <c r="CB907" s="5"/>
      <c r="CC907" s="5"/>
      <c r="CD907" s="5"/>
      <c r="CF907" s="5"/>
      <c r="CG907" s="5"/>
      <c r="CH907" s="5"/>
      <c r="CI907" s="5"/>
      <c r="CJ907" s="5"/>
    </row>
    <row r="908" spans="1:88" x14ac:dyDescent="0.25">
      <c r="A908" s="174" t="str">
        <f t="shared" si="410"/>
        <v>NNNN</v>
      </c>
      <c r="B908" s="174" t="str">
        <f t="shared" si="411"/>
        <v>22MS</v>
      </c>
      <c r="C908" s="29" t="str">
        <f t="shared" si="412"/>
        <v>MS</v>
      </c>
      <c r="D908" s="29" t="str">
        <f t="shared" si="413"/>
        <v>N</v>
      </c>
      <c r="E908" s="29" t="str">
        <f t="shared" si="409"/>
        <v>N</v>
      </c>
      <c r="F908" s="175" t="s">
        <v>9</v>
      </c>
      <c r="G908" s="175" t="s">
        <v>7</v>
      </c>
      <c r="H908" s="175" t="s">
        <v>8</v>
      </c>
      <c r="I908" s="176">
        <v>22</v>
      </c>
      <c r="J908" s="175" t="s">
        <v>5</v>
      </c>
      <c r="K908" s="175" t="s">
        <v>9</v>
      </c>
      <c r="L908" s="176">
        <v>1</v>
      </c>
      <c r="M908" s="176">
        <v>0</v>
      </c>
      <c r="N908" s="176">
        <v>1</v>
      </c>
      <c r="O908" s="176">
        <v>1</v>
      </c>
      <c r="P908" s="176">
        <v>1</v>
      </c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7"/>
      <c r="AD908" s="7"/>
      <c r="AE908" s="7"/>
      <c r="AF908" s="7"/>
      <c r="AG908" s="7"/>
      <c r="AI908" s="15"/>
      <c r="AJ908" s="15"/>
      <c r="AK908" s="15"/>
      <c r="AL908" s="15"/>
      <c r="AM908" s="15"/>
      <c r="AN908" s="15"/>
      <c r="AO908" s="15"/>
      <c r="AP908" s="15"/>
      <c r="AQ908" s="15"/>
      <c r="AR908" s="15"/>
      <c r="AS908" s="15"/>
      <c r="AT908" s="15"/>
      <c r="AU908" s="15"/>
      <c r="AV908" s="15"/>
      <c r="AW908" s="15"/>
      <c r="AX908" s="15"/>
      <c r="AY908" s="15"/>
      <c r="AZ908" s="15"/>
      <c r="BA908" s="15"/>
      <c r="BB908" s="15"/>
      <c r="BC908" s="15"/>
      <c r="BD908" s="15"/>
      <c r="BE908" s="15"/>
      <c r="BF908" s="15"/>
      <c r="BG908" s="15"/>
      <c r="BH908" s="15"/>
      <c r="BI908" s="15"/>
      <c r="BJ908" s="15"/>
      <c r="BK908" s="15"/>
      <c r="BL908" s="15"/>
      <c r="BM908" s="15"/>
      <c r="BN908" s="15"/>
      <c r="BO908" s="15"/>
      <c r="BP908" s="15"/>
      <c r="BQ908" s="15"/>
      <c r="BR908" s="15"/>
      <c r="BT908" s="15"/>
      <c r="BU908" s="15"/>
      <c r="BV908" s="15"/>
      <c r="BW908" s="15"/>
      <c r="BX908" s="15"/>
      <c r="BZ908" s="5"/>
      <c r="CA908" s="5"/>
      <c r="CB908" s="5"/>
      <c r="CC908" s="5"/>
      <c r="CD908" s="5"/>
      <c r="CF908" s="5"/>
      <c r="CG908" s="5"/>
      <c r="CH908" s="5"/>
      <c r="CI908" s="5"/>
      <c r="CJ908" s="5"/>
    </row>
    <row r="909" spans="1:88" x14ac:dyDescent="0.25">
      <c r="A909" s="174" t="str">
        <f t="shared" si="410"/>
        <v>NNNN</v>
      </c>
      <c r="B909" s="174" t="str">
        <f t="shared" si="411"/>
        <v>22MS</v>
      </c>
      <c r="C909" s="29" t="str">
        <f t="shared" si="412"/>
        <v>MS</v>
      </c>
      <c r="D909" s="29" t="str">
        <f t="shared" si="413"/>
        <v>N</v>
      </c>
      <c r="E909" s="29" t="str">
        <f t="shared" si="409"/>
        <v>N</v>
      </c>
      <c r="F909" s="175" t="s">
        <v>9</v>
      </c>
      <c r="G909" s="175" t="s">
        <v>7</v>
      </c>
      <c r="H909" s="175" t="s">
        <v>8</v>
      </c>
      <c r="I909" s="176">
        <v>22</v>
      </c>
      <c r="J909" s="175" t="s">
        <v>9</v>
      </c>
      <c r="K909" s="175" t="s">
        <v>5</v>
      </c>
      <c r="L909" s="176">
        <v>1</v>
      </c>
      <c r="M909" s="176">
        <v>0</v>
      </c>
      <c r="N909" s="176">
        <v>0</v>
      </c>
      <c r="O909" s="176">
        <v>0</v>
      </c>
      <c r="P909" s="176">
        <v>1</v>
      </c>
      <c r="Q909" s="1"/>
      <c r="R909" s="1"/>
      <c r="S909" s="1"/>
      <c r="T909" s="1"/>
      <c r="U909" s="1"/>
      <c r="V909" s="1"/>
      <c r="W909" s="1"/>
      <c r="X909" s="1"/>
    </row>
    <row r="910" spans="1:88" x14ac:dyDescent="0.25">
      <c r="A910" s="174" t="str">
        <f t="shared" si="410"/>
        <v>NNNN</v>
      </c>
      <c r="B910" s="174" t="str">
        <f t="shared" si="411"/>
        <v>23MS</v>
      </c>
      <c r="C910" s="29" t="str">
        <f t="shared" si="412"/>
        <v>MS</v>
      </c>
      <c r="D910" s="29" t="str">
        <f t="shared" si="413"/>
        <v>N</v>
      </c>
      <c r="E910" s="29" t="str">
        <f t="shared" si="409"/>
        <v>N</v>
      </c>
      <c r="F910" s="175" t="s">
        <v>9</v>
      </c>
      <c r="G910" s="175" t="s">
        <v>7</v>
      </c>
      <c r="H910" s="175" t="s">
        <v>8</v>
      </c>
      <c r="I910" s="176">
        <v>23</v>
      </c>
      <c r="J910" s="175" t="s">
        <v>5</v>
      </c>
      <c r="K910" s="175" t="s">
        <v>5</v>
      </c>
      <c r="L910" s="176">
        <v>6814</v>
      </c>
      <c r="M910" s="176">
        <v>3402</v>
      </c>
      <c r="N910" s="176">
        <v>5736</v>
      </c>
      <c r="O910" s="176">
        <v>5574</v>
      </c>
      <c r="P910" s="176">
        <v>6635</v>
      </c>
      <c r="Q910" s="1"/>
      <c r="R910" s="1"/>
      <c r="S910" s="1"/>
      <c r="T910" s="1"/>
      <c r="U910" s="1"/>
      <c r="V910" s="1"/>
      <c r="W910" s="1"/>
      <c r="X910" s="1"/>
    </row>
    <row r="911" spans="1:88" x14ac:dyDescent="0.25">
      <c r="A911" s="174" t="str">
        <f t="shared" si="410"/>
        <v>NNNN</v>
      </c>
      <c r="B911" s="174" t="str">
        <f t="shared" si="411"/>
        <v>24MS</v>
      </c>
      <c r="C911" s="29" t="str">
        <f t="shared" si="412"/>
        <v>MS</v>
      </c>
      <c r="D911" s="29" t="str">
        <f t="shared" si="413"/>
        <v>N</v>
      </c>
      <c r="E911" s="29" t="str">
        <f t="shared" si="409"/>
        <v>N</v>
      </c>
      <c r="F911" s="175" t="s">
        <v>9</v>
      </c>
      <c r="G911" s="175" t="s">
        <v>7</v>
      </c>
      <c r="H911" s="175" t="s">
        <v>8</v>
      </c>
      <c r="I911" s="176">
        <v>24</v>
      </c>
      <c r="J911" s="175" t="s">
        <v>5</v>
      </c>
      <c r="K911" s="175" t="s">
        <v>5</v>
      </c>
      <c r="L911" s="176">
        <v>6300</v>
      </c>
      <c r="M911" s="176">
        <v>3069</v>
      </c>
      <c r="N911" s="176">
        <v>5256</v>
      </c>
      <c r="O911" s="176">
        <v>5108</v>
      </c>
      <c r="P911" s="176">
        <v>6137</v>
      </c>
      <c r="Q911" s="1"/>
      <c r="R911" s="1"/>
      <c r="S911" s="1"/>
      <c r="T911" s="1"/>
      <c r="U911" s="1"/>
      <c r="V911" s="1"/>
      <c r="W911" s="1"/>
      <c r="X911" s="1"/>
    </row>
    <row r="912" spans="1:88" x14ac:dyDescent="0.25">
      <c r="A912" s="174" t="str">
        <f t="shared" si="410"/>
        <v>NNNN</v>
      </c>
      <c r="B912" s="174" t="str">
        <f t="shared" si="411"/>
        <v>25MS</v>
      </c>
      <c r="C912" s="29" t="str">
        <f t="shared" si="412"/>
        <v>MS</v>
      </c>
      <c r="D912" s="29" t="str">
        <f t="shared" si="413"/>
        <v>N</v>
      </c>
      <c r="E912" s="29" t="str">
        <f t="shared" si="409"/>
        <v>N</v>
      </c>
      <c r="F912" s="175" t="s">
        <v>9</v>
      </c>
      <c r="G912" s="175" t="s">
        <v>7</v>
      </c>
      <c r="H912" s="175" t="s">
        <v>8</v>
      </c>
      <c r="I912" s="176">
        <v>25</v>
      </c>
      <c r="J912" s="175" t="s">
        <v>5</v>
      </c>
      <c r="K912" s="175" t="s">
        <v>5</v>
      </c>
      <c r="L912" s="176">
        <v>6306</v>
      </c>
      <c r="M912" s="176">
        <v>3151</v>
      </c>
      <c r="N912" s="176">
        <v>5221</v>
      </c>
      <c r="O912" s="176">
        <v>5100</v>
      </c>
      <c r="P912" s="176">
        <v>6119</v>
      </c>
      <c r="Q912" s="1"/>
      <c r="R912" s="1"/>
      <c r="S912" s="1"/>
      <c r="T912" s="1"/>
      <c r="U912" s="1"/>
      <c r="V912" s="1"/>
      <c r="W912" s="1"/>
      <c r="X912" s="1"/>
    </row>
    <row r="913" spans="1:24" x14ac:dyDescent="0.25">
      <c r="A913" s="174" t="str">
        <f t="shared" si="410"/>
        <v>NNNN</v>
      </c>
      <c r="B913" s="174" t="str">
        <f t="shared" si="411"/>
        <v>26MS</v>
      </c>
      <c r="C913" s="29" t="str">
        <f t="shared" si="412"/>
        <v>MS</v>
      </c>
      <c r="D913" s="29" t="str">
        <f t="shared" si="413"/>
        <v>N</v>
      </c>
      <c r="E913" s="29" t="str">
        <f t="shared" si="409"/>
        <v>N</v>
      </c>
      <c r="F913" s="175" t="s">
        <v>9</v>
      </c>
      <c r="G913" s="175" t="s">
        <v>7</v>
      </c>
      <c r="H913" s="175" t="s">
        <v>8</v>
      </c>
      <c r="I913" s="176">
        <v>26</v>
      </c>
      <c r="J913" s="175" t="s">
        <v>5</v>
      </c>
      <c r="K913" s="175" t="s">
        <v>5</v>
      </c>
      <c r="L913" s="176">
        <v>6168</v>
      </c>
      <c r="M913" s="176">
        <v>2964</v>
      </c>
      <c r="N913" s="176">
        <v>5080</v>
      </c>
      <c r="O913" s="176">
        <v>4958</v>
      </c>
      <c r="P913" s="176">
        <v>5991</v>
      </c>
      <c r="Q913" s="1"/>
      <c r="R913" s="1"/>
      <c r="S913" s="1"/>
      <c r="T913" s="1"/>
      <c r="U913" s="1"/>
      <c r="V913" s="1"/>
      <c r="W913" s="1"/>
      <c r="X913" s="1"/>
    </row>
    <row r="914" spans="1:24" x14ac:dyDescent="0.25">
      <c r="A914" s="174" t="str">
        <f t="shared" si="410"/>
        <v>NNNN</v>
      </c>
      <c r="B914" s="174" t="str">
        <f t="shared" si="411"/>
        <v>27MS</v>
      </c>
      <c r="C914" s="29" t="str">
        <f t="shared" si="412"/>
        <v>MS</v>
      </c>
      <c r="D914" s="29" t="str">
        <f t="shared" si="413"/>
        <v>N</v>
      </c>
      <c r="E914" s="29" t="str">
        <f t="shared" si="409"/>
        <v>N</v>
      </c>
      <c r="F914" s="175" t="s">
        <v>9</v>
      </c>
      <c r="G914" s="175" t="s">
        <v>7</v>
      </c>
      <c r="H914" s="175" t="s">
        <v>8</v>
      </c>
      <c r="I914" s="176">
        <v>27</v>
      </c>
      <c r="J914" s="175" t="s">
        <v>5</v>
      </c>
      <c r="K914" s="175" t="s">
        <v>5</v>
      </c>
      <c r="L914" s="176">
        <v>6435</v>
      </c>
      <c r="M914" s="176">
        <v>3089</v>
      </c>
      <c r="N914" s="176">
        <v>5281</v>
      </c>
      <c r="O914" s="176">
        <v>5129</v>
      </c>
      <c r="P914" s="176">
        <v>6244</v>
      </c>
      <c r="Q914" s="1"/>
      <c r="R914" s="1"/>
      <c r="S914" s="1"/>
      <c r="T914" s="1"/>
      <c r="U914" s="1"/>
      <c r="V914" s="1"/>
      <c r="W914" s="1"/>
      <c r="X914" s="1"/>
    </row>
    <row r="915" spans="1:24" x14ac:dyDescent="0.25">
      <c r="A915" s="174" t="str">
        <f t="shared" si="410"/>
        <v>NNNN</v>
      </c>
      <c r="B915" s="174" t="str">
        <f t="shared" si="411"/>
        <v>28MS</v>
      </c>
      <c r="C915" s="29" t="str">
        <f t="shared" si="412"/>
        <v>MS</v>
      </c>
      <c r="D915" s="29" t="str">
        <f t="shared" si="413"/>
        <v>N</v>
      </c>
      <c r="E915" s="29" t="str">
        <f t="shared" si="409"/>
        <v>N</v>
      </c>
      <c r="F915" s="175" t="s">
        <v>9</v>
      </c>
      <c r="G915" s="175" t="s">
        <v>7</v>
      </c>
      <c r="H915" s="175" t="s">
        <v>8</v>
      </c>
      <c r="I915" s="176">
        <v>28</v>
      </c>
      <c r="J915" s="175" t="s">
        <v>5</v>
      </c>
      <c r="K915" s="175" t="s">
        <v>5</v>
      </c>
      <c r="L915" s="176">
        <v>6451</v>
      </c>
      <c r="M915" s="176">
        <v>3175</v>
      </c>
      <c r="N915" s="176">
        <v>5243</v>
      </c>
      <c r="O915" s="176">
        <v>5079</v>
      </c>
      <c r="P915" s="176">
        <v>6246</v>
      </c>
      <c r="Q915" s="1"/>
      <c r="R915" s="1"/>
      <c r="S915" s="1"/>
      <c r="T915" s="1"/>
      <c r="U915" s="1"/>
      <c r="V915" s="1"/>
      <c r="W915" s="1"/>
      <c r="X915" s="1"/>
    </row>
    <row r="916" spans="1:24" x14ac:dyDescent="0.25">
      <c r="A916" s="174" t="str">
        <f t="shared" si="410"/>
        <v>NNNN</v>
      </c>
      <c r="B916" s="174" t="str">
        <f t="shared" si="411"/>
        <v>29MS</v>
      </c>
      <c r="C916" s="29" t="str">
        <f t="shared" si="412"/>
        <v>MS</v>
      </c>
      <c r="D916" s="29" t="str">
        <f t="shared" si="413"/>
        <v>N</v>
      </c>
      <c r="E916" s="29" t="str">
        <f t="shared" si="409"/>
        <v>N</v>
      </c>
      <c r="F916" s="175" t="s">
        <v>9</v>
      </c>
      <c r="G916" s="175" t="s">
        <v>7</v>
      </c>
      <c r="H916" s="175" t="s">
        <v>8</v>
      </c>
      <c r="I916" s="176">
        <v>29</v>
      </c>
      <c r="J916" s="175" t="s">
        <v>5</v>
      </c>
      <c r="K916" s="175" t="s">
        <v>5</v>
      </c>
      <c r="L916" s="176">
        <v>6739</v>
      </c>
      <c r="M916" s="176">
        <v>3263</v>
      </c>
      <c r="N916" s="176">
        <v>5465</v>
      </c>
      <c r="O916" s="176">
        <v>5291</v>
      </c>
      <c r="P916" s="176">
        <v>6521</v>
      </c>
      <c r="Q916" s="1"/>
      <c r="R916" s="1"/>
      <c r="S916" s="1"/>
      <c r="T916" s="1"/>
      <c r="U916" s="1"/>
      <c r="V916" s="1"/>
      <c r="W916" s="1"/>
      <c r="X916" s="1"/>
    </row>
    <row r="917" spans="1:24" x14ac:dyDescent="0.25">
      <c r="A917" s="174" t="str">
        <f t="shared" si="410"/>
        <v>NNNN</v>
      </c>
      <c r="B917" s="174" t="str">
        <f t="shared" si="411"/>
        <v>30MS</v>
      </c>
      <c r="C917" s="29" t="str">
        <f t="shared" si="412"/>
        <v>MS</v>
      </c>
      <c r="D917" s="29" t="str">
        <f t="shared" si="413"/>
        <v>N</v>
      </c>
      <c r="E917" s="29" t="str">
        <f t="shared" si="409"/>
        <v>N</v>
      </c>
      <c r="F917" s="175" t="s">
        <v>9</v>
      </c>
      <c r="G917" s="175" t="s">
        <v>7</v>
      </c>
      <c r="H917" s="175" t="s">
        <v>8</v>
      </c>
      <c r="I917" s="176">
        <v>30</v>
      </c>
      <c r="J917" s="175" t="s">
        <v>5</v>
      </c>
      <c r="K917" s="175" t="s">
        <v>5</v>
      </c>
      <c r="L917" s="176">
        <v>7527</v>
      </c>
      <c r="M917" s="176">
        <v>3769</v>
      </c>
      <c r="N917" s="176">
        <v>6172</v>
      </c>
      <c r="O917" s="176">
        <v>6002</v>
      </c>
      <c r="P917" s="176">
        <v>7294</v>
      </c>
      <c r="Q917" s="1"/>
      <c r="R917" s="1"/>
      <c r="S917" s="1"/>
      <c r="T917" s="1"/>
      <c r="U917" s="1"/>
      <c r="V917" s="1"/>
      <c r="W917" s="1"/>
      <c r="X917" s="1"/>
    </row>
    <row r="918" spans="1:24" x14ac:dyDescent="0.25">
      <c r="A918" s="174" t="str">
        <f t="shared" si="410"/>
        <v>NNNN</v>
      </c>
      <c r="B918" s="174" t="str">
        <f t="shared" si="411"/>
        <v>31MS</v>
      </c>
      <c r="C918" s="29" t="str">
        <f t="shared" si="412"/>
        <v>MS</v>
      </c>
      <c r="D918" s="29" t="str">
        <f t="shared" si="413"/>
        <v>N</v>
      </c>
      <c r="E918" s="29" t="str">
        <f t="shared" si="409"/>
        <v>N</v>
      </c>
      <c r="F918" s="175" t="s">
        <v>9</v>
      </c>
      <c r="G918" s="175" t="s">
        <v>7</v>
      </c>
      <c r="H918" s="175" t="s">
        <v>8</v>
      </c>
      <c r="I918" s="176">
        <v>31</v>
      </c>
      <c r="J918" s="175" t="s">
        <v>5</v>
      </c>
      <c r="K918" s="175" t="s">
        <v>5</v>
      </c>
      <c r="L918" s="176">
        <v>7500</v>
      </c>
      <c r="M918" s="176">
        <v>3685</v>
      </c>
      <c r="N918" s="176">
        <v>6150</v>
      </c>
      <c r="O918" s="176">
        <v>5963</v>
      </c>
      <c r="P918" s="176">
        <v>7259</v>
      </c>
      <c r="Q918" s="1"/>
      <c r="R918" s="1"/>
      <c r="S918" s="1"/>
      <c r="T918" s="1"/>
      <c r="U918" s="1"/>
      <c r="V918" s="1"/>
      <c r="W918" s="1"/>
      <c r="X918" s="1"/>
    </row>
    <row r="919" spans="1:24" x14ac:dyDescent="0.25">
      <c r="A919" s="174" t="str">
        <f t="shared" si="410"/>
        <v>NNNN</v>
      </c>
      <c r="B919" s="174" t="str">
        <f t="shared" si="411"/>
        <v>32MS</v>
      </c>
      <c r="C919" s="29" t="str">
        <f t="shared" si="412"/>
        <v>MS</v>
      </c>
      <c r="D919" s="29" t="str">
        <f t="shared" si="413"/>
        <v>N</v>
      </c>
      <c r="E919" s="29" t="str">
        <f t="shared" si="409"/>
        <v>N</v>
      </c>
      <c r="F919" s="175" t="s">
        <v>9</v>
      </c>
      <c r="G919" s="175" t="s">
        <v>7</v>
      </c>
      <c r="H919" s="175" t="s">
        <v>8</v>
      </c>
      <c r="I919" s="176">
        <v>32</v>
      </c>
      <c r="J919" s="175" t="s">
        <v>5</v>
      </c>
      <c r="K919" s="175" t="s">
        <v>5</v>
      </c>
      <c r="L919" s="176">
        <v>7047</v>
      </c>
      <c r="M919" s="176">
        <v>3569</v>
      </c>
      <c r="N919" s="176">
        <v>5766</v>
      </c>
      <c r="O919" s="176">
        <v>5591</v>
      </c>
      <c r="P919" s="176">
        <v>6836</v>
      </c>
      <c r="Q919" s="1"/>
      <c r="R919" s="1"/>
      <c r="S919" s="1"/>
      <c r="T919" s="1"/>
      <c r="U919" s="1"/>
      <c r="V919" s="1"/>
      <c r="W919" s="1"/>
      <c r="X919" s="1"/>
    </row>
    <row r="920" spans="1:24" x14ac:dyDescent="0.25">
      <c r="A920" s="174" t="str">
        <f t="shared" si="410"/>
        <v>NNNN</v>
      </c>
      <c r="B920" s="174" t="str">
        <f t="shared" si="411"/>
        <v>33MS</v>
      </c>
      <c r="C920" s="29" t="str">
        <f t="shared" si="412"/>
        <v>MS</v>
      </c>
      <c r="D920" s="29" t="str">
        <f t="shared" si="413"/>
        <v>N</v>
      </c>
      <c r="E920" s="29" t="str">
        <f t="shared" si="409"/>
        <v>N</v>
      </c>
      <c r="F920" s="175" t="s">
        <v>9</v>
      </c>
      <c r="G920" s="175" t="s">
        <v>7</v>
      </c>
      <c r="H920" s="175" t="s">
        <v>8</v>
      </c>
      <c r="I920" s="176">
        <v>33</v>
      </c>
      <c r="J920" s="175" t="s">
        <v>5</v>
      </c>
      <c r="K920" s="175" t="s">
        <v>5</v>
      </c>
      <c r="L920" s="176">
        <v>6869</v>
      </c>
      <c r="M920" s="176">
        <v>3493</v>
      </c>
      <c r="N920" s="176">
        <v>5602</v>
      </c>
      <c r="O920" s="176">
        <v>5416</v>
      </c>
      <c r="P920" s="176">
        <v>6663</v>
      </c>
      <c r="Q920" s="1"/>
      <c r="R920" s="1"/>
      <c r="S920" s="1"/>
      <c r="T920" s="1"/>
      <c r="U920" s="1"/>
      <c r="V920" s="1"/>
      <c r="W920" s="1"/>
      <c r="X920" s="1"/>
    </row>
    <row r="921" spans="1:24" x14ac:dyDescent="0.25">
      <c r="A921" s="174" t="str">
        <f t="shared" si="410"/>
        <v>NNNN</v>
      </c>
      <c r="B921" s="174" t="str">
        <f t="shared" si="411"/>
        <v>34MS</v>
      </c>
      <c r="C921" s="29" t="str">
        <f t="shared" si="412"/>
        <v>MS</v>
      </c>
      <c r="D921" s="29" t="str">
        <f t="shared" si="413"/>
        <v>N</v>
      </c>
      <c r="E921" s="29" t="str">
        <f t="shared" si="409"/>
        <v>N</v>
      </c>
      <c r="F921" s="175" t="s">
        <v>9</v>
      </c>
      <c r="G921" s="175" t="s">
        <v>7</v>
      </c>
      <c r="H921" s="175" t="s">
        <v>8</v>
      </c>
      <c r="I921" s="176">
        <v>34</v>
      </c>
      <c r="J921" s="175" t="s">
        <v>5</v>
      </c>
      <c r="K921" s="175" t="s">
        <v>5</v>
      </c>
      <c r="L921" s="176">
        <v>6882</v>
      </c>
      <c r="M921" s="176">
        <v>3562</v>
      </c>
      <c r="N921" s="176">
        <v>5618</v>
      </c>
      <c r="O921" s="176">
        <v>5437</v>
      </c>
      <c r="P921" s="176">
        <v>6670</v>
      </c>
      <c r="Q921" s="1"/>
      <c r="R921" s="1"/>
      <c r="S921" s="1"/>
      <c r="T921" s="1"/>
      <c r="U921" s="1"/>
      <c r="V921" s="1"/>
      <c r="W921" s="1"/>
      <c r="X921" s="1"/>
    </row>
    <row r="922" spans="1:24" x14ac:dyDescent="0.25">
      <c r="A922" s="174" t="str">
        <f t="shared" si="410"/>
        <v>NNNN</v>
      </c>
      <c r="B922" s="174" t="str">
        <f t="shared" si="411"/>
        <v>34MS</v>
      </c>
      <c r="C922" s="29" t="str">
        <f t="shared" si="412"/>
        <v>MS</v>
      </c>
      <c r="D922" s="29" t="str">
        <f t="shared" si="413"/>
        <v>N</v>
      </c>
      <c r="E922" s="29" t="str">
        <f t="shared" si="409"/>
        <v>N</v>
      </c>
      <c r="F922" s="175" t="s">
        <v>9</v>
      </c>
      <c r="G922" s="175" t="s">
        <v>7</v>
      </c>
      <c r="H922" s="175" t="s">
        <v>8</v>
      </c>
      <c r="I922" s="176">
        <v>34</v>
      </c>
      <c r="J922" s="175" t="s">
        <v>9</v>
      </c>
      <c r="K922" s="175" t="s">
        <v>5</v>
      </c>
      <c r="L922" s="176">
        <v>1</v>
      </c>
      <c r="M922" s="176">
        <v>0</v>
      </c>
      <c r="N922" s="176">
        <v>1</v>
      </c>
      <c r="O922" s="176">
        <v>1</v>
      </c>
      <c r="P922" s="176">
        <v>1</v>
      </c>
      <c r="Q922" s="1"/>
      <c r="R922" s="1"/>
      <c r="S922" s="1"/>
      <c r="T922" s="1"/>
      <c r="U922" s="1"/>
      <c r="V922" s="1"/>
      <c r="W922" s="1"/>
      <c r="X922" s="1"/>
    </row>
    <row r="923" spans="1:24" x14ac:dyDescent="0.25">
      <c r="A923" s="174" t="str">
        <f t="shared" si="410"/>
        <v>NNNN</v>
      </c>
      <c r="B923" s="174" t="str">
        <f t="shared" si="411"/>
        <v>35MS</v>
      </c>
      <c r="C923" s="29" t="str">
        <f t="shared" si="412"/>
        <v>MS</v>
      </c>
      <c r="D923" s="29" t="str">
        <f t="shared" si="413"/>
        <v>N</v>
      </c>
      <c r="E923" s="29" t="str">
        <f t="shared" si="409"/>
        <v>N</v>
      </c>
      <c r="F923" s="175" t="s">
        <v>9</v>
      </c>
      <c r="G923" s="175" t="s">
        <v>7</v>
      </c>
      <c r="H923" s="175" t="s">
        <v>8</v>
      </c>
      <c r="I923" s="176">
        <v>35</v>
      </c>
      <c r="J923" s="175" t="s">
        <v>5</v>
      </c>
      <c r="K923" s="175" t="s">
        <v>5</v>
      </c>
      <c r="L923" s="176">
        <v>7154</v>
      </c>
      <c r="M923" s="176">
        <v>3702</v>
      </c>
      <c r="N923" s="176">
        <v>5882</v>
      </c>
      <c r="O923" s="176">
        <v>5700</v>
      </c>
      <c r="P923" s="176">
        <v>6961</v>
      </c>
      <c r="Q923" s="1"/>
      <c r="R923" s="1"/>
      <c r="S923" s="1"/>
      <c r="T923" s="1"/>
      <c r="U923" s="1"/>
      <c r="V923" s="1"/>
      <c r="W923" s="1"/>
      <c r="X923" s="1"/>
    </row>
    <row r="924" spans="1:24" x14ac:dyDescent="0.25">
      <c r="A924" s="174" t="str">
        <f t="shared" si="410"/>
        <v>NNNN</v>
      </c>
      <c r="B924" s="174" t="str">
        <f t="shared" si="411"/>
        <v>35MS</v>
      </c>
      <c r="C924" s="29" t="str">
        <f t="shared" si="412"/>
        <v>MS</v>
      </c>
      <c r="D924" s="29" t="str">
        <f t="shared" si="413"/>
        <v>N</v>
      </c>
      <c r="E924" s="29" t="str">
        <f t="shared" si="409"/>
        <v>N</v>
      </c>
      <c r="F924" s="175" t="s">
        <v>9</v>
      </c>
      <c r="G924" s="175" t="s">
        <v>7</v>
      </c>
      <c r="H924" s="175" t="s">
        <v>8</v>
      </c>
      <c r="I924" s="176">
        <v>35</v>
      </c>
      <c r="J924" s="175" t="s">
        <v>9</v>
      </c>
      <c r="K924" s="175" t="s">
        <v>5</v>
      </c>
      <c r="L924" s="176">
        <v>1</v>
      </c>
      <c r="M924" s="176">
        <v>0</v>
      </c>
      <c r="N924" s="176">
        <v>0</v>
      </c>
      <c r="O924" s="176">
        <v>0</v>
      </c>
      <c r="P924" s="176">
        <v>1</v>
      </c>
      <c r="Q924" s="1"/>
      <c r="R924" s="1"/>
      <c r="S924" s="1"/>
      <c r="T924" s="1"/>
      <c r="U924" s="1"/>
      <c r="V924" s="1"/>
      <c r="W924" s="1"/>
      <c r="X924" s="1"/>
    </row>
    <row r="925" spans="1:24" x14ac:dyDescent="0.25">
      <c r="A925" s="174" t="str">
        <f t="shared" si="410"/>
        <v>NNNN</v>
      </c>
      <c r="B925" s="174" t="str">
        <f t="shared" si="411"/>
        <v>36MS</v>
      </c>
      <c r="C925" s="29" t="str">
        <f t="shared" si="412"/>
        <v>MS</v>
      </c>
      <c r="D925" s="29" t="str">
        <f t="shared" si="413"/>
        <v>N</v>
      </c>
      <c r="E925" s="29" t="str">
        <f t="shared" si="409"/>
        <v>N</v>
      </c>
      <c r="F925" s="175" t="s">
        <v>9</v>
      </c>
      <c r="G925" s="175" t="s">
        <v>7</v>
      </c>
      <c r="H925" s="175" t="s">
        <v>8</v>
      </c>
      <c r="I925" s="176">
        <v>36</v>
      </c>
      <c r="J925" s="175" t="s">
        <v>5</v>
      </c>
      <c r="K925" s="175" t="s">
        <v>5</v>
      </c>
      <c r="L925" s="176">
        <v>7588</v>
      </c>
      <c r="M925" s="176">
        <v>3909</v>
      </c>
      <c r="N925" s="176">
        <v>6195</v>
      </c>
      <c r="O925" s="176">
        <v>6000</v>
      </c>
      <c r="P925" s="176">
        <v>7335</v>
      </c>
      <c r="Q925" s="1"/>
      <c r="R925" s="1"/>
      <c r="S925" s="1"/>
      <c r="T925" s="1"/>
      <c r="U925" s="1"/>
      <c r="V925" s="1"/>
      <c r="W925" s="1"/>
      <c r="X925" s="1"/>
    </row>
    <row r="926" spans="1:24" x14ac:dyDescent="0.25">
      <c r="A926" s="174" t="str">
        <f t="shared" si="410"/>
        <v>NNNN</v>
      </c>
      <c r="B926" s="174" t="str">
        <f t="shared" si="411"/>
        <v>37MS</v>
      </c>
      <c r="C926" s="29" t="str">
        <f t="shared" si="412"/>
        <v>MS</v>
      </c>
      <c r="D926" s="29" t="str">
        <f t="shared" si="413"/>
        <v>N</v>
      </c>
      <c r="E926" s="29" t="str">
        <f t="shared" si="409"/>
        <v>N</v>
      </c>
      <c r="F926" s="175" t="s">
        <v>9</v>
      </c>
      <c r="G926" s="175" t="s">
        <v>7</v>
      </c>
      <c r="H926" s="175" t="s">
        <v>8</v>
      </c>
      <c r="I926" s="176">
        <v>37</v>
      </c>
      <c r="J926" s="175" t="s">
        <v>5</v>
      </c>
      <c r="K926" s="175" t="s">
        <v>5</v>
      </c>
      <c r="L926" s="176">
        <v>7987</v>
      </c>
      <c r="M926" s="176">
        <v>4172</v>
      </c>
      <c r="N926" s="176">
        <v>6535</v>
      </c>
      <c r="O926" s="176">
        <v>6292</v>
      </c>
      <c r="P926" s="176">
        <v>7738</v>
      </c>
      <c r="Q926" s="1"/>
      <c r="R926" s="1"/>
      <c r="S926" s="1"/>
      <c r="T926" s="1"/>
      <c r="U926" s="1"/>
      <c r="V926" s="1"/>
      <c r="W926" s="1"/>
      <c r="X926" s="1"/>
    </row>
    <row r="927" spans="1:24" x14ac:dyDescent="0.25">
      <c r="A927" s="174" t="str">
        <f t="shared" si="410"/>
        <v>NNNN</v>
      </c>
      <c r="B927" s="174" t="str">
        <f t="shared" si="411"/>
        <v>38MS</v>
      </c>
      <c r="C927" s="29" t="str">
        <f t="shared" si="412"/>
        <v>MS</v>
      </c>
      <c r="D927" s="29" t="str">
        <f t="shared" si="413"/>
        <v>N</v>
      </c>
      <c r="E927" s="29" t="str">
        <f t="shared" si="409"/>
        <v>N</v>
      </c>
      <c r="F927" s="175" t="s">
        <v>9</v>
      </c>
      <c r="G927" s="175" t="s">
        <v>7</v>
      </c>
      <c r="H927" s="175" t="s">
        <v>8</v>
      </c>
      <c r="I927" s="176">
        <v>38</v>
      </c>
      <c r="J927" s="175" t="s">
        <v>5</v>
      </c>
      <c r="K927" s="175" t="s">
        <v>5</v>
      </c>
      <c r="L927" s="176">
        <v>7725</v>
      </c>
      <c r="M927" s="176">
        <v>4038</v>
      </c>
      <c r="N927" s="176">
        <v>6275</v>
      </c>
      <c r="O927" s="176">
        <v>6016</v>
      </c>
      <c r="P927" s="176">
        <v>7478</v>
      </c>
      <c r="Q927" s="1"/>
      <c r="R927" s="1"/>
      <c r="S927" s="1"/>
      <c r="T927" s="1"/>
      <c r="U927" s="1"/>
      <c r="V927" s="1"/>
      <c r="W927" s="1"/>
      <c r="X927" s="1"/>
    </row>
    <row r="928" spans="1:24" x14ac:dyDescent="0.25">
      <c r="A928" s="174" t="str">
        <f t="shared" si="410"/>
        <v>NNNN</v>
      </c>
      <c r="B928" s="174" t="str">
        <f t="shared" si="411"/>
        <v>39MS</v>
      </c>
      <c r="C928" s="29" t="str">
        <f t="shared" si="412"/>
        <v>MS</v>
      </c>
      <c r="D928" s="29" t="str">
        <f t="shared" si="413"/>
        <v>N</v>
      </c>
      <c r="E928" s="29" t="str">
        <f t="shared" si="409"/>
        <v>N</v>
      </c>
      <c r="F928" s="175" t="s">
        <v>9</v>
      </c>
      <c r="G928" s="175" t="s">
        <v>7</v>
      </c>
      <c r="H928" s="175" t="s">
        <v>8</v>
      </c>
      <c r="I928" s="176">
        <v>39</v>
      </c>
      <c r="J928" s="175" t="s">
        <v>5</v>
      </c>
      <c r="K928" s="175" t="s">
        <v>5</v>
      </c>
      <c r="L928" s="176">
        <v>7644</v>
      </c>
      <c r="M928" s="176">
        <v>4062</v>
      </c>
      <c r="N928" s="176">
        <v>6161</v>
      </c>
      <c r="O928" s="176">
        <v>5937</v>
      </c>
      <c r="P928" s="176">
        <v>7443</v>
      </c>
      <c r="Q928" s="1"/>
      <c r="R928" s="1"/>
      <c r="S928" s="1"/>
      <c r="T928" s="1"/>
      <c r="U928" s="1"/>
      <c r="V928" s="1"/>
      <c r="W928" s="1"/>
      <c r="X928" s="1"/>
    </row>
    <row r="929" spans="1:24" x14ac:dyDescent="0.25">
      <c r="A929" s="174" t="str">
        <f t="shared" si="410"/>
        <v>NNNN</v>
      </c>
      <c r="B929" s="174" t="str">
        <f t="shared" si="411"/>
        <v>40MS</v>
      </c>
      <c r="C929" s="29" t="str">
        <f t="shared" si="412"/>
        <v>MS</v>
      </c>
      <c r="D929" s="29" t="str">
        <f t="shared" si="413"/>
        <v>N</v>
      </c>
      <c r="E929" s="29" t="str">
        <f t="shared" si="409"/>
        <v>N</v>
      </c>
      <c r="F929" s="175" t="s">
        <v>9</v>
      </c>
      <c r="G929" s="175" t="s">
        <v>7</v>
      </c>
      <c r="H929" s="175" t="s">
        <v>8</v>
      </c>
      <c r="I929" s="176">
        <v>40</v>
      </c>
      <c r="J929" s="175" t="s">
        <v>5</v>
      </c>
      <c r="K929" s="175" t="s">
        <v>5</v>
      </c>
      <c r="L929" s="176">
        <v>7727</v>
      </c>
      <c r="M929" s="176">
        <v>4215</v>
      </c>
      <c r="N929" s="176">
        <v>6302</v>
      </c>
      <c r="O929" s="176">
        <v>6050</v>
      </c>
      <c r="P929" s="176">
        <v>7526</v>
      </c>
      <c r="Q929" s="1"/>
      <c r="R929" s="1"/>
      <c r="S929" s="1"/>
      <c r="T929" s="1"/>
      <c r="U929" s="1"/>
      <c r="V929" s="1"/>
      <c r="W929" s="1"/>
      <c r="X929" s="1"/>
    </row>
    <row r="930" spans="1:24" x14ac:dyDescent="0.25">
      <c r="A930" s="174" t="str">
        <f t="shared" si="410"/>
        <v>NNNN</v>
      </c>
      <c r="B930" s="174" t="str">
        <f t="shared" si="411"/>
        <v>41MS</v>
      </c>
      <c r="C930" s="29" t="str">
        <f t="shared" si="412"/>
        <v>MS</v>
      </c>
      <c r="D930" s="29" t="str">
        <f t="shared" si="413"/>
        <v>N</v>
      </c>
      <c r="E930" s="29" t="str">
        <f t="shared" si="409"/>
        <v>N</v>
      </c>
      <c r="F930" s="175" t="s">
        <v>9</v>
      </c>
      <c r="G930" s="175" t="s">
        <v>7</v>
      </c>
      <c r="H930" s="175" t="s">
        <v>8</v>
      </c>
      <c r="I930" s="176">
        <v>41</v>
      </c>
      <c r="J930" s="175" t="s">
        <v>5</v>
      </c>
      <c r="K930" s="175" t="s">
        <v>5</v>
      </c>
      <c r="L930" s="176">
        <v>7606</v>
      </c>
      <c r="M930" s="176">
        <v>4161</v>
      </c>
      <c r="N930" s="176">
        <v>6119</v>
      </c>
      <c r="O930" s="176">
        <v>5849</v>
      </c>
      <c r="P930" s="176">
        <v>7367</v>
      </c>
      <c r="Q930" s="1"/>
      <c r="R930" s="1"/>
      <c r="S930" s="1"/>
      <c r="T930" s="1"/>
      <c r="U930" s="1"/>
      <c r="V930" s="1"/>
      <c r="W930" s="1"/>
      <c r="X930" s="1"/>
    </row>
    <row r="931" spans="1:24" x14ac:dyDescent="0.25">
      <c r="A931" s="174" t="str">
        <f t="shared" si="410"/>
        <v>NNNN</v>
      </c>
      <c r="B931" s="174" t="str">
        <f t="shared" si="411"/>
        <v>41MS</v>
      </c>
      <c r="C931" s="29" t="str">
        <f t="shared" si="412"/>
        <v>MS</v>
      </c>
      <c r="D931" s="29" t="str">
        <f t="shared" si="413"/>
        <v>N</v>
      </c>
      <c r="E931" s="29" t="str">
        <f t="shared" si="409"/>
        <v>N</v>
      </c>
      <c r="F931" s="175" t="s">
        <v>9</v>
      </c>
      <c r="G931" s="175" t="s">
        <v>7</v>
      </c>
      <c r="H931" s="175" t="s">
        <v>8</v>
      </c>
      <c r="I931" s="176">
        <v>41</v>
      </c>
      <c r="J931" s="175" t="s">
        <v>9</v>
      </c>
      <c r="K931" s="175" t="s">
        <v>5</v>
      </c>
      <c r="L931" s="176">
        <v>1</v>
      </c>
      <c r="M931" s="176">
        <v>1</v>
      </c>
      <c r="N931" s="176">
        <v>1</v>
      </c>
      <c r="O931" s="176">
        <v>1</v>
      </c>
      <c r="P931" s="176">
        <v>1</v>
      </c>
      <c r="Q931" s="1"/>
      <c r="R931" s="1"/>
      <c r="S931" s="1"/>
      <c r="T931" s="1"/>
      <c r="U931" s="1"/>
      <c r="V931" s="1"/>
      <c r="W931" s="1"/>
      <c r="X931" s="1"/>
    </row>
    <row r="932" spans="1:24" x14ac:dyDescent="0.25">
      <c r="A932" s="174" t="str">
        <f t="shared" si="410"/>
        <v>NNNN</v>
      </c>
      <c r="B932" s="174" t="str">
        <f t="shared" si="411"/>
        <v>42MS</v>
      </c>
      <c r="C932" s="29" t="str">
        <f t="shared" si="412"/>
        <v>MS</v>
      </c>
      <c r="D932" s="29" t="str">
        <f t="shared" si="413"/>
        <v>N</v>
      </c>
      <c r="E932" s="29" t="str">
        <f t="shared" si="409"/>
        <v>N</v>
      </c>
      <c r="F932" s="175" t="s">
        <v>9</v>
      </c>
      <c r="G932" s="175" t="s">
        <v>7</v>
      </c>
      <c r="H932" s="175" t="s">
        <v>8</v>
      </c>
      <c r="I932" s="176">
        <v>42</v>
      </c>
      <c r="J932" s="175" t="s">
        <v>5</v>
      </c>
      <c r="K932" s="175" t="s">
        <v>5</v>
      </c>
      <c r="L932" s="176">
        <v>7250</v>
      </c>
      <c r="M932" s="176">
        <v>4029</v>
      </c>
      <c r="N932" s="176">
        <v>5861</v>
      </c>
      <c r="O932" s="176">
        <v>5591</v>
      </c>
      <c r="P932" s="176">
        <v>7013</v>
      </c>
      <c r="Q932" s="1"/>
      <c r="R932" s="1"/>
      <c r="S932" s="1"/>
      <c r="T932" s="1"/>
      <c r="U932" s="1"/>
      <c r="V932" s="1"/>
      <c r="W932" s="1"/>
      <c r="X932" s="1"/>
    </row>
    <row r="933" spans="1:24" x14ac:dyDescent="0.25">
      <c r="A933" s="174" t="str">
        <f t="shared" si="410"/>
        <v>NNNN</v>
      </c>
      <c r="B933" s="174" t="str">
        <f t="shared" si="411"/>
        <v>42MS</v>
      </c>
      <c r="C933" s="29" t="str">
        <f t="shared" si="412"/>
        <v>MS</v>
      </c>
      <c r="D933" s="29" t="str">
        <f t="shared" si="413"/>
        <v>N</v>
      </c>
      <c r="E933" s="29" t="str">
        <f t="shared" si="409"/>
        <v>N</v>
      </c>
      <c r="F933" s="175" t="s">
        <v>9</v>
      </c>
      <c r="G933" s="175" t="s">
        <v>7</v>
      </c>
      <c r="H933" s="175" t="s">
        <v>8</v>
      </c>
      <c r="I933" s="176">
        <v>42</v>
      </c>
      <c r="J933" s="175" t="s">
        <v>5</v>
      </c>
      <c r="K933" s="175" t="s">
        <v>9</v>
      </c>
      <c r="L933" s="176">
        <v>1</v>
      </c>
      <c r="M933" s="176">
        <v>1</v>
      </c>
      <c r="N933" s="176">
        <v>1</v>
      </c>
      <c r="O933" s="176">
        <v>1</v>
      </c>
      <c r="P933" s="176">
        <v>1</v>
      </c>
      <c r="Q933" s="1"/>
      <c r="R933" s="1"/>
      <c r="S933" s="1"/>
      <c r="T933" s="1"/>
      <c r="U933" s="1"/>
      <c r="V933" s="1"/>
      <c r="W933" s="1"/>
      <c r="X933" s="1"/>
    </row>
    <row r="934" spans="1:24" x14ac:dyDescent="0.25">
      <c r="A934" s="174" t="str">
        <f t="shared" si="410"/>
        <v>NNNN</v>
      </c>
      <c r="B934" s="174" t="str">
        <f t="shared" si="411"/>
        <v>43MS</v>
      </c>
      <c r="C934" s="29" t="str">
        <f t="shared" si="412"/>
        <v>MS</v>
      </c>
      <c r="D934" s="29" t="str">
        <f t="shared" si="413"/>
        <v>N</v>
      </c>
      <c r="E934" s="29" t="str">
        <f t="shared" si="409"/>
        <v>N</v>
      </c>
      <c r="F934" s="175" t="s">
        <v>9</v>
      </c>
      <c r="G934" s="175" t="s">
        <v>7</v>
      </c>
      <c r="H934" s="175" t="s">
        <v>8</v>
      </c>
      <c r="I934" s="176">
        <v>43</v>
      </c>
      <c r="J934" s="175" t="s">
        <v>5</v>
      </c>
      <c r="K934" s="175" t="s">
        <v>5</v>
      </c>
      <c r="L934" s="176">
        <v>7021</v>
      </c>
      <c r="M934" s="176">
        <v>4000</v>
      </c>
      <c r="N934" s="176">
        <v>5725</v>
      </c>
      <c r="O934" s="176">
        <v>5448</v>
      </c>
      <c r="P934" s="176">
        <v>6822</v>
      </c>
      <c r="Q934" s="1"/>
      <c r="R934" s="1"/>
      <c r="S934" s="1"/>
      <c r="T934" s="1"/>
      <c r="U934" s="1"/>
      <c r="V934" s="1"/>
      <c r="W934" s="1"/>
      <c r="X934" s="1"/>
    </row>
    <row r="935" spans="1:24" x14ac:dyDescent="0.25">
      <c r="A935" s="174" t="str">
        <f t="shared" si="410"/>
        <v>NNNN</v>
      </c>
      <c r="B935" s="174" t="str">
        <f t="shared" si="411"/>
        <v>43MS</v>
      </c>
      <c r="C935" s="29" t="str">
        <f t="shared" si="412"/>
        <v>MS</v>
      </c>
      <c r="D935" s="29" t="str">
        <f t="shared" si="413"/>
        <v>N</v>
      </c>
      <c r="E935" s="29" t="str">
        <f t="shared" si="409"/>
        <v>N</v>
      </c>
      <c r="F935" s="175" t="s">
        <v>9</v>
      </c>
      <c r="G935" s="175" t="s">
        <v>7</v>
      </c>
      <c r="H935" s="175" t="s">
        <v>8</v>
      </c>
      <c r="I935" s="176">
        <v>43</v>
      </c>
      <c r="J935" s="175" t="s">
        <v>9</v>
      </c>
      <c r="K935" s="175" t="s">
        <v>5</v>
      </c>
      <c r="L935" s="176">
        <v>1</v>
      </c>
      <c r="M935" s="176">
        <v>1</v>
      </c>
      <c r="N935" s="176">
        <v>1</v>
      </c>
      <c r="O935" s="176">
        <v>1</v>
      </c>
      <c r="P935" s="176">
        <v>1</v>
      </c>
      <c r="Q935" s="1"/>
      <c r="R935" s="1"/>
      <c r="S935" s="1"/>
      <c r="T935" s="1"/>
      <c r="U935" s="1"/>
      <c r="V935" s="1"/>
      <c r="W935" s="1"/>
      <c r="X935" s="1"/>
    </row>
    <row r="936" spans="1:24" x14ac:dyDescent="0.25">
      <c r="A936" s="174" t="str">
        <f t="shared" si="410"/>
        <v>NNNN</v>
      </c>
      <c r="B936" s="174" t="str">
        <f t="shared" si="411"/>
        <v>44MS</v>
      </c>
      <c r="C936" s="29" t="str">
        <f t="shared" si="412"/>
        <v>MS</v>
      </c>
      <c r="D936" s="29" t="str">
        <f t="shared" si="413"/>
        <v>N</v>
      </c>
      <c r="E936" s="29" t="str">
        <f t="shared" si="409"/>
        <v>N</v>
      </c>
      <c r="F936" s="175" t="s">
        <v>9</v>
      </c>
      <c r="G936" s="175" t="s">
        <v>7</v>
      </c>
      <c r="H936" s="175" t="s">
        <v>8</v>
      </c>
      <c r="I936" s="176">
        <v>44</v>
      </c>
      <c r="J936" s="175" t="s">
        <v>5</v>
      </c>
      <c r="K936" s="175" t="s">
        <v>5</v>
      </c>
      <c r="L936" s="176">
        <v>6734</v>
      </c>
      <c r="M936" s="176">
        <v>3795</v>
      </c>
      <c r="N936" s="176">
        <v>5464</v>
      </c>
      <c r="O936" s="176">
        <v>5222</v>
      </c>
      <c r="P936" s="176">
        <v>6518</v>
      </c>
      <c r="Q936" s="1"/>
      <c r="R936" s="1"/>
      <c r="S936" s="1"/>
      <c r="T936" s="1"/>
      <c r="U936" s="1"/>
      <c r="V936" s="1"/>
      <c r="W936" s="1"/>
      <c r="X936" s="1"/>
    </row>
    <row r="937" spans="1:24" x14ac:dyDescent="0.25">
      <c r="A937" s="174" t="str">
        <f t="shared" si="410"/>
        <v>NNNN</v>
      </c>
      <c r="B937" s="174" t="str">
        <f t="shared" si="411"/>
        <v>45MS</v>
      </c>
      <c r="C937" s="29" t="str">
        <f t="shared" si="412"/>
        <v>MS</v>
      </c>
      <c r="D937" s="29" t="str">
        <f t="shared" si="413"/>
        <v>N</v>
      </c>
      <c r="E937" s="29" t="str">
        <f t="shared" si="409"/>
        <v>N</v>
      </c>
      <c r="F937" s="175" t="s">
        <v>9</v>
      </c>
      <c r="G937" s="175" t="s">
        <v>7</v>
      </c>
      <c r="H937" s="175" t="s">
        <v>8</v>
      </c>
      <c r="I937" s="176">
        <v>45</v>
      </c>
      <c r="J937" s="175" t="s">
        <v>5</v>
      </c>
      <c r="K937" s="175" t="s">
        <v>5</v>
      </c>
      <c r="L937" s="176">
        <v>6353</v>
      </c>
      <c r="M937" s="176">
        <v>3659</v>
      </c>
      <c r="N937" s="176">
        <v>5118</v>
      </c>
      <c r="O937" s="176">
        <v>4869</v>
      </c>
      <c r="P937" s="176">
        <v>6167</v>
      </c>
      <c r="Q937" s="1"/>
      <c r="R937" s="1"/>
      <c r="S937" s="1"/>
      <c r="T937" s="1"/>
      <c r="U937" s="1"/>
      <c r="V937" s="1"/>
      <c r="W937" s="1"/>
      <c r="X937" s="1"/>
    </row>
    <row r="938" spans="1:24" x14ac:dyDescent="0.25">
      <c r="A938" s="174" t="str">
        <f t="shared" si="410"/>
        <v>NNNN</v>
      </c>
      <c r="B938" s="174" t="str">
        <f t="shared" si="411"/>
        <v>45MS</v>
      </c>
      <c r="C938" s="29" t="str">
        <f t="shared" si="412"/>
        <v>MS</v>
      </c>
      <c r="D938" s="29" t="str">
        <f t="shared" si="413"/>
        <v>N</v>
      </c>
      <c r="E938" s="29" t="str">
        <f t="shared" si="409"/>
        <v>N</v>
      </c>
      <c r="F938" s="175" t="s">
        <v>9</v>
      </c>
      <c r="G938" s="175" t="s">
        <v>7</v>
      </c>
      <c r="H938" s="175" t="s">
        <v>8</v>
      </c>
      <c r="I938" s="176">
        <v>45</v>
      </c>
      <c r="J938" s="175" t="s">
        <v>9</v>
      </c>
      <c r="K938" s="175" t="s">
        <v>9</v>
      </c>
      <c r="L938" s="176">
        <v>1</v>
      </c>
      <c r="M938" s="176">
        <v>1</v>
      </c>
      <c r="N938" s="176">
        <v>1</v>
      </c>
      <c r="O938" s="176">
        <v>0</v>
      </c>
      <c r="P938" s="176">
        <v>1</v>
      </c>
      <c r="Q938" s="1"/>
      <c r="R938" s="1"/>
      <c r="S938" s="1"/>
      <c r="T938" s="1"/>
      <c r="U938" s="1"/>
      <c r="V938" s="1"/>
      <c r="W938" s="1"/>
      <c r="X938" s="1"/>
    </row>
    <row r="939" spans="1:24" x14ac:dyDescent="0.25">
      <c r="A939" s="174" t="str">
        <f t="shared" si="410"/>
        <v>NNNN</v>
      </c>
      <c r="B939" s="174" t="str">
        <f t="shared" si="411"/>
        <v>46MS</v>
      </c>
      <c r="C939" s="29" t="str">
        <f t="shared" si="412"/>
        <v>MS</v>
      </c>
      <c r="D939" s="29" t="str">
        <f t="shared" si="413"/>
        <v>N</v>
      </c>
      <c r="E939" s="29" t="str">
        <f t="shared" si="409"/>
        <v>N</v>
      </c>
      <c r="F939" s="175" t="s">
        <v>9</v>
      </c>
      <c r="G939" s="175" t="s">
        <v>7</v>
      </c>
      <c r="H939" s="175" t="s">
        <v>8</v>
      </c>
      <c r="I939" s="176">
        <v>46</v>
      </c>
      <c r="J939" s="175" t="s">
        <v>5</v>
      </c>
      <c r="K939" s="175" t="s">
        <v>5</v>
      </c>
      <c r="L939" s="176">
        <v>6126</v>
      </c>
      <c r="M939" s="176">
        <v>3589</v>
      </c>
      <c r="N939" s="176">
        <v>4930</v>
      </c>
      <c r="O939" s="176">
        <v>4684</v>
      </c>
      <c r="P939" s="176">
        <v>5942</v>
      </c>
      <c r="Q939" s="1"/>
      <c r="R939" s="1"/>
      <c r="S939" s="1"/>
      <c r="T939" s="1"/>
      <c r="U939" s="1"/>
      <c r="V939" s="1"/>
      <c r="W939" s="1"/>
      <c r="X939" s="1"/>
    </row>
    <row r="940" spans="1:24" x14ac:dyDescent="0.25">
      <c r="A940" s="174" t="str">
        <f t="shared" si="410"/>
        <v>NNNN</v>
      </c>
      <c r="B940" s="174" t="str">
        <f t="shared" si="411"/>
        <v>47MS</v>
      </c>
      <c r="C940" s="29" t="str">
        <f t="shared" si="412"/>
        <v>MS</v>
      </c>
      <c r="D940" s="29" t="str">
        <f t="shared" si="413"/>
        <v>N</v>
      </c>
      <c r="E940" s="29" t="str">
        <f t="shared" si="409"/>
        <v>N</v>
      </c>
      <c r="F940" s="175" t="s">
        <v>9</v>
      </c>
      <c r="G940" s="175" t="s">
        <v>7</v>
      </c>
      <c r="H940" s="175" t="s">
        <v>8</v>
      </c>
      <c r="I940" s="176">
        <v>47</v>
      </c>
      <c r="J940" s="175" t="s">
        <v>5</v>
      </c>
      <c r="K940" s="175" t="s">
        <v>5</v>
      </c>
      <c r="L940" s="176">
        <v>5902</v>
      </c>
      <c r="M940" s="176">
        <v>3512</v>
      </c>
      <c r="N940" s="176">
        <v>4755</v>
      </c>
      <c r="O940" s="176">
        <v>4505</v>
      </c>
      <c r="P940" s="176">
        <v>5747</v>
      </c>
      <c r="Q940" s="1"/>
      <c r="R940" s="1"/>
      <c r="S940" s="1"/>
      <c r="T940" s="1"/>
      <c r="U940" s="1"/>
      <c r="V940" s="1"/>
      <c r="W940" s="1"/>
      <c r="X940" s="1"/>
    </row>
    <row r="941" spans="1:24" x14ac:dyDescent="0.25">
      <c r="A941" s="174" t="str">
        <f t="shared" si="410"/>
        <v>NNNN</v>
      </c>
      <c r="B941" s="174" t="str">
        <f t="shared" si="411"/>
        <v>48MS</v>
      </c>
      <c r="C941" s="29" t="str">
        <f t="shared" si="412"/>
        <v>MS</v>
      </c>
      <c r="D941" s="29" t="str">
        <f t="shared" si="413"/>
        <v>N</v>
      </c>
      <c r="E941" s="29" t="str">
        <f t="shared" si="409"/>
        <v>N</v>
      </c>
      <c r="F941" s="175" t="s">
        <v>9</v>
      </c>
      <c r="G941" s="175" t="s">
        <v>7</v>
      </c>
      <c r="H941" s="175" t="s">
        <v>8</v>
      </c>
      <c r="I941" s="176">
        <v>48</v>
      </c>
      <c r="J941" s="175" t="s">
        <v>5</v>
      </c>
      <c r="K941" s="175" t="s">
        <v>5</v>
      </c>
      <c r="L941" s="176">
        <v>5629</v>
      </c>
      <c r="M941" s="176">
        <v>3397</v>
      </c>
      <c r="N941" s="176">
        <v>4582</v>
      </c>
      <c r="O941" s="176">
        <v>4361</v>
      </c>
      <c r="P941" s="176">
        <v>5461</v>
      </c>
      <c r="Q941" s="1"/>
      <c r="R941" s="1"/>
      <c r="S941" s="1"/>
      <c r="T941" s="1"/>
      <c r="U941" s="1"/>
      <c r="V941" s="1"/>
      <c r="W941" s="1"/>
      <c r="X941" s="1"/>
    </row>
    <row r="942" spans="1:24" x14ac:dyDescent="0.25">
      <c r="A942" s="174" t="str">
        <f t="shared" si="410"/>
        <v>NNNN</v>
      </c>
      <c r="B942" s="174" t="str">
        <f t="shared" si="411"/>
        <v>49MS</v>
      </c>
      <c r="C942" s="29" t="str">
        <f t="shared" si="412"/>
        <v>MS</v>
      </c>
      <c r="D942" s="29" t="str">
        <f t="shared" si="413"/>
        <v>N</v>
      </c>
      <c r="E942" s="29" t="str">
        <f t="shared" si="409"/>
        <v>N</v>
      </c>
      <c r="F942" s="175" t="s">
        <v>9</v>
      </c>
      <c r="G942" s="175" t="s">
        <v>7</v>
      </c>
      <c r="H942" s="175" t="s">
        <v>8</v>
      </c>
      <c r="I942" s="176">
        <v>49</v>
      </c>
      <c r="J942" s="175" t="s">
        <v>5</v>
      </c>
      <c r="K942" s="175" t="s">
        <v>5</v>
      </c>
      <c r="L942" s="176">
        <v>5241</v>
      </c>
      <c r="M942" s="176">
        <v>3165</v>
      </c>
      <c r="N942" s="176">
        <v>4307</v>
      </c>
      <c r="O942" s="176">
        <v>4108</v>
      </c>
      <c r="P942" s="176">
        <v>5099</v>
      </c>
      <c r="Q942" s="1"/>
      <c r="R942" s="1"/>
      <c r="S942" s="1"/>
      <c r="T942" s="1"/>
      <c r="U942" s="1"/>
      <c r="V942" s="1"/>
      <c r="W942" s="1"/>
      <c r="X942" s="1"/>
    </row>
    <row r="943" spans="1:24" x14ac:dyDescent="0.25">
      <c r="A943" s="174" t="str">
        <f t="shared" si="410"/>
        <v>NNNN</v>
      </c>
      <c r="B943" s="174" t="str">
        <f t="shared" si="411"/>
        <v>50MS</v>
      </c>
      <c r="C943" s="29" t="str">
        <f t="shared" si="412"/>
        <v>MS</v>
      </c>
      <c r="D943" s="29" t="str">
        <f t="shared" si="413"/>
        <v>N</v>
      </c>
      <c r="E943" s="29" t="str">
        <f t="shared" si="409"/>
        <v>N</v>
      </c>
      <c r="F943" s="175" t="s">
        <v>9</v>
      </c>
      <c r="G943" s="175" t="s">
        <v>7</v>
      </c>
      <c r="H943" s="175" t="s">
        <v>8</v>
      </c>
      <c r="I943" s="176">
        <v>50</v>
      </c>
      <c r="J943" s="175" t="s">
        <v>5</v>
      </c>
      <c r="K943" s="175" t="s">
        <v>5</v>
      </c>
      <c r="L943" s="176">
        <v>5018</v>
      </c>
      <c r="M943" s="176">
        <v>3050</v>
      </c>
      <c r="N943" s="176">
        <v>4130</v>
      </c>
      <c r="O943" s="176">
        <v>3885</v>
      </c>
      <c r="P943" s="176">
        <v>4878</v>
      </c>
      <c r="Q943" s="1"/>
      <c r="R943" s="1"/>
      <c r="S943" s="1"/>
      <c r="T943" s="1"/>
      <c r="U943" s="1"/>
      <c r="V943" s="1"/>
      <c r="W943" s="1"/>
      <c r="X943" s="1"/>
    </row>
    <row r="944" spans="1:24" x14ac:dyDescent="0.25">
      <c r="A944" s="174" t="str">
        <f t="shared" si="410"/>
        <v>NNNN</v>
      </c>
      <c r="B944" s="174" t="str">
        <f t="shared" si="411"/>
        <v>51MS</v>
      </c>
      <c r="C944" s="29" t="str">
        <f t="shared" si="412"/>
        <v>MS</v>
      </c>
      <c r="D944" s="29" t="str">
        <f t="shared" si="413"/>
        <v>N</v>
      </c>
      <c r="E944" s="29" t="str">
        <f t="shared" si="409"/>
        <v>N</v>
      </c>
      <c r="F944" s="175" t="s">
        <v>9</v>
      </c>
      <c r="G944" s="175" t="s">
        <v>7</v>
      </c>
      <c r="H944" s="175" t="s">
        <v>8</v>
      </c>
      <c r="I944" s="176">
        <v>51</v>
      </c>
      <c r="J944" s="175" t="s">
        <v>5</v>
      </c>
      <c r="K944" s="175" t="s">
        <v>5</v>
      </c>
      <c r="L944" s="176">
        <v>4732</v>
      </c>
      <c r="M944" s="176">
        <v>2842</v>
      </c>
      <c r="N944" s="176">
        <v>3845</v>
      </c>
      <c r="O944" s="176">
        <v>3658</v>
      </c>
      <c r="P944" s="176">
        <v>4605</v>
      </c>
      <c r="Q944" s="1"/>
      <c r="R944" s="1"/>
      <c r="S944" s="1"/>
      <c r="T944" s="1"/>
      <c r="U944" s="1"/>
      <c r="V944" s="1"/>
      <c r="W944" s="1"/>
      <c r="X944" s="1"/>
    </row>
    <row r="945" spans="1:24" x14ac:dyDescent="0.25">
      <c r="A945" s="174" t="str">
        <f t="shared" si="410"/>
        <v>NNNN</v>
      </c>
      <c r="B945" s="174" t="str">
        <f t="shared" si="411"/>
        <v>52MS</v>
      </c>
      <c r="C945" s="29" t="str">
        <f t="shared" si="412"/>
        <v>MS</v>
      </c>
      <c r="D945" s="29" t="str">
        <f t="shared" si="413"/>
        <v>N</v>
      </c>
      <c r="E945" s="29" t="str">
        <f t="shared" si="409"/>
        <v>N</v>
      </c>
      <c r="F945" s="175" t="s">
        <v>9</v>
      </c>
      <c r="G945" s="175" t="s">
        <v>7</v>
      </c>
      <c r="H945" s="175" t="s">
        <v>8</v>
      </c>
      <c r="I945" s="176">
        <v>52</v>
      </c>
      <c r="J945" s="175" t="s">
        <v>5</v>
      </c>
      <c r="K945" s="175" t="s">
        <v>5</v>
      </c>
      <c r="L945" s="176">
        <v>4468</v>
      </c>
      <c r="M945" s="176">
        <v>2790</v>
      </c>
      <c r="N945" s="176">
        <v>3703</v>
      </c>
      <c r="O945" s="176">
        <v>3503</v>
      </c>
      <c r="P945" s="176">
        <v>4342</v>
      </c>
      <c r="Q945" s="1"/>
      <c r="R945" s="1"/>
      <c r="S945" s="1"/>
      <c r="T945" s="1"/>
      <c r="U945" s="1"/>
      <c r="V945" s="1"/>
      <c r="W945" s="1"/>
      <c r="X945" s="1"/>
    </row>
    <row r="946" spans="1:24" x14ac:dyDescent="0.25">
      <c r="A946" s="174" t="str">
        <f t="shared" si="410"/>
        <v>NNNN</v>
      </c>
      <c r="B946" s="174" t="str">
        <f t="shared" si="411"/>
        <v>53MS</v>
      </c>
      <c r="C946" s="29" t="str">
        <f t="shared" si="412"/>
        <v>MS</v>
      </c>
      <c r="D946" s="29" t="str">
        <f t="shared" si="413"/>
        <v>N</v>
      </c>
      <c r="E946" s="29" t="str">
        <f t="shared" si="409"/>
        <v>N</v>
      </c>
      <c r="F946" s="175" t="s">
        <v>9</v>
      </c>
      <c r="G946" s="175" t="s">
        <v>7</v>
      </c>
      <c r="H946" s="175" t="s">
        <v>8</v>
      </c>
      <c r="I946" s="176">
        <v>53</v>
      </c>
      <c r="J946" s="175" t="s">
        <v>5</v>
      </c>
      <c r="K946" s="175" t="s">
        <v>5</v>
      </c>
      <c r="L946" s="176">
        <v>4384</v>
      </c>
      <c r="M946" s="176">
        <v>2764</v>
      </c>
      <c r="N946" s="176">
        <v>3683</v>
      </c>
      <c r="O946" s="176">
        <v>3472</v>
      </c>
      <c r="P946" s="176">
        <v>4276</v>
      </c>
      <c r="Q946" s="1"/>
      <c r="R946" s="1"/>
      <c r="S946" s="1"/>
      <c r="T946" s="1"/>
      <c r="U946" s="1"/>
      <c r="V946" s="1"/>
      <c r="W946" s="1"/>
      <c r="X946" s="1"/>
    </row>
    <row r="947" spans="1:24" x14ac:dyDescent="0.25">
      <c r="A947" s="174" t="str">
        <f t="shared" si="410"/>
        <v>NNNN</v>
      </c>
      <c r="B947" s="174" t="str">
        <f t="shared" si="411"/>
        <v>54MS</v>
      </c>
      <c r="C947" s="29" t="str">
        <f t="shared" si="412"/>
        <v>MS</v>
      </c>
      <c r="D947" s="29" t="str">
        <f t="shared" si="413"/>
        <v>N</v>
      </c>
      <c r="E947" s="29" t="str">
        <f t="shared" si="409"/>
        <v>N</v>
      </c>
      <c r="F947" s="175" t="s">
        <v>9</v>
      </c>
      <c r="G947" s="175" t="s">
        <v>7</v>
      </c>
      <c r="H947" s="175" t="s">
        <v>8</v>
      </c>
      <c r="I947" s="176">
        <v>54</v>
      </c>
      <c r="J947" s="175" t="s">
        <v>5</v>
      </c>
      <c r="K947" s="175" t="s">
        <v>5</v>
      </c>
      <c r="L947" s="176">
        <v>4389</v>
      </c>
      <c r="M947" s="176">
        <v>2757</v>
      </c>
      <c r="N947" s="176">
        <v>3724</v>
      </c>
      <c r="O947" s="176">
        <v>3506</v>
      </c>
      <c r="P947" s="176">
        <v>4290</v>
      </c>
      <c r="Q947" s="1"/>
      <c r="R947" s="1"/>
      <c r="S947" s="1"/>
      <c r="T947" s="1"/>
      <c r="U947" s="1"/>
      <c r="V947" s="1"/>
      <c r="W947" s="1"/>
      <c r="X947" s="1"/>
    </row>
    <row r="948" spans="1:24" x14ac:dyDescent="0.25">
      <c r="A948" s="174" t="str">
        <f t="shared" si="410"/>
        <v>NNNN</v>
      </c>
      <c r="B948" s="174" t="str">
        <f t="shared" si="411"/>
        <v>55MS</v>
      </c>
      <c r="C948" s="29" t="str">
        <f t="shared" si="412"/>
        <v>MS</v>
      </c>
      <c r="D948" s="29" t="str">
        <f t="shared" si="413"/>
        <v>N</v>
      </c>
      <c r="E948" s="29" t="str">
        <f t="shared" si="409"/>
        <v>N</v>
      </c>
      <c r="F948" s="175" t="s">
        <v>9</v>
      </c>
      <c r="G948" s="175" t="s">
        <v>7</v>
      </c>
      <c r="H948" s="175" t="s">
        <v>8</v>
      </c>
      <c r="I948" s="176">
        <v>55</v>
      </c>
      <c r="J948" s="175" t="s">
        <v>5</v>
      </c>
      <c r="K948" s="175" t="s">
        <v>5</v>
      </c>
      <c r="L948" s="176">
        <v>3350</v>
      </c>
      <c r="M948" s="176">
        <v>2146</v>
      </c>
      <c r="N948" s="176">
        <v>2802</v>
      </c>
      <c r="O948" s="176">
        <v>2657</v>
      </c>
      <c r="P948" s="176">
        <v>3256</v>
      </c>
      <c r="Q948" s="1"/>
      <c r="R948" s="1"/>
      <c r="S948" s="1"/>
      <c r="T948" s="1"/>
      <c r="U948" s="1"/>
      <c r="V948" s="1"/>
      <c r="W948" s="1"/>
      <c r="X948" s="1"/>
    </row>
    <row r="949" spans="1:24" x14ac:dyDescent="0.25">
      <c r="A949" s="174" t="str">
        <f t="shared" si="410"/>
        <v>NNNN</v>
      </c>
      <c r="B949" s="174" t="str">
        <f t="shared" si="411"/>
        <v>56MS</v>
      </c>
      <c r="C949" s="29" t="str">
        <f t="shared" si="412"/>
        <v>MS</v>
      </c>
      <c r="D949" s="29" t="str">
        <f t="shared" si="413"/>
        <v>N</v>
      </c>
      <c r="E949" s="29" t="str">
        <f t="shared" si="409"/>
        <v>N</v>
      </c>
      <c r="F949" s="175" t="s">
        <v>9</v>
      </c>
      <c r="G949" s="175" t="s">
        <v>7</v>
      </c>
      <c r="H949" s="175" t="s">
        <v>8</v>
      </c>
      <c r="I949" s="176">
        <v>56</v>
      </c>
      <c r="J949" s="175" t="s">
        <v>5</v>
      </c>
      <c r="K949" s="175" t="s">
        <v>5</v>
      </c>
      <c r="L949" s="176">
        <v>3038</v>
      </c>
      <c r="M949" s="176">
        <v>1938</v>
      </c>
      <c r="N949" s="176">
        <v>2523</v>
      </c>
      <c r="O949" s="176">
        <v>2366</v>
      </c>
      <c r="P949" s="176">
        <v>2941</v>
      </c>
      <c r="Q949" s="1"/>
      <c r="R949" s="1"/>
      <c r="S949" s="1"/>
      <c r="T949" s="1"/>
      <c r="U949" s="1"/>
      <c r="V949" s="1"/>
      <c r="W949" s="1"/>
      <c r="X949" s="1"/>
    </row>
    <row r="950" spans="1:24" x14ac:dyDescent="0.25">
      <c r="A950" s="174" t="str">
        <f t="shared" si="410"/>
        <v>NNNN</v>
      </c>
      <c r="B950" s="174" t="str">
        <f t="shared" si="411"/>
        <v>57MS</v>
      </c>
      <c r="C950" s="29" t="str">
        <f t="shared" si="412"/>
        <v>MS</v>
      </c>
      <c r="D950" s="29" t="str">
        <f t="shared" si="413"/>
        <v>N</v>
      </c>
      <c r="E950" s="29" t="str">
        <f t="shared" si="409"/>
        <v>N</v>
      </c>
      <c r="F950" s="175" t="s">
        <v>9</v>
      </c>
      <c r="G950" s="175" t="s">
        <v>7</v>
      </c>
      <c r="H950" s="175" t="s">
        <v>8</v>
      </c>
      <c r="I950" s="176">
        <v>57</v>
      </c>
      <c r="J950" s="175" t="s">
        <v>5</v>
      </c>
      <c r="K950" s="175" t="s">
        <v>5</v>
      </c>
      <c r="L950" s="176">
        <v>2837</v>
      </c>
      <c r="M950" s="176">
        <v>1809</v>
      </c>
      <c r="N950" s="176">
        <v>2392</v>
      </c>
      <c r="O950" s="176">
        <v>2242</v>
      </c>
      <c r="P950" s="176">
        <v>2762</v>
      </c>
      <c r="Q950" s="1"/>
      <c r="R950" s="1"/>
      <c r="S950" s="1"/>
      <c r="T950" s="1"/>
      <c r="U950" s="1"/>
      <c r="V950" s="1"/>
      <c r="W950" s="1"/>
      <c r="X950" s="1"/>
    </row>
    <row r="951" spans="1:24" x14ac:dyDescent="0.25">
      <c r="A951" s="174" t="str">
        <f t="shared" si="410"/>
        <v>NNNN</v>
      </c>
      <c r="B951" s="174" t="str">
        <f t="shared" si="411"/>
        <v>58MS</v>
      </c>
      <c r="C951" s="29" t="str">
        <f t="shared" si="412"/>
        <v>MS</v>
      </c>
      <c r="D951" s="29" t="str">
        <f t="shared" si="413"/>
        <v>N</v>
      </c>
      <c r="E951" s="29" t="str">
        <f t="shared" si="409"/>
        <v>N</v>
      </c>
      <c r="F951" s="175" t="s">
        <v>9</v>
      </c>
      <c r="G951" s="175" t="s">
        <v>7</v>
      </c>
      <c r="H951" s="175" t="s">
        <v>8</v>
      </c>
      <c r="I951" s="176">
        <v>58</v>
      </c>
      <c r="J951" s="175" t="s">
        <v>5</v>
      </c>
      <c r="K951" s="175" t="s">
        <v>5</v>
      </c>
      <c r="L951" s="176">
        <v>2683</v>
      </c>
      <c r="M951" s="176">
        <v>1742</v>
      </c>
      <c r="N951" s="176">
        <v>2241</v>
      </c>
      <c r="O951" s="176">
        <v>2109</v>
      </c>
      <c r="P951" s="176">
        <v>2606</v>
      </c>
      <c r="Q951" s="1"/>
      <c r="R951" s="1"/>
      <c r="S951" s="1"/>
      <c r="T951" s="1"/>
      <c r="U951" s="1"/>
      <c r="V951" s="1"/>
      <c r="W951" s="1"/>
      <c r="X951" s="1"/>
    </row>
    <row r="952" spans="1:24" x14ac:dyDescent="0.25">
      <c r="A952" s="174" t="str">
        <f t="shared" si="410"/>
        <v>NNNN</v>
      </c>
      <c r="B952" s="174" t="str">
        <f t="shared" si="411"/>
        <v>59MS</v>
      </c>
      <c r="C952" s="29" t="str">
        <f t="shared" si="412"/>
        <v>MS</v>
      </c>
      <c r="D952" s="29" t="str">
        <f t="shared" si="413"/>
        <v>N</v>
      </c>
      <c r="E952" s="29" t="str">
        <f t="shared" si="409"/>
        <v>N</v>
      </c>
      <c r="F952" s="175" t="s">
        <v>9</v>
      </c>
      <c r="G952" s="175" t="s">
        <v>7</v>
      </c>
      <c r="H952" s="175" t="s">
        <v>8</v>
      </c>
      <c r="I952" s="176">
        <v>59</v>
      </c>
      <c r="J952" s="175" t="s">
        <v>5</v>
      </c>
      <c r="K952" s="175" t="s">
        <v>5</v>
      </c>
      <c r="L952" s="176">
        <v>2322</v>
      </c>
      <c r="M952" s="176">
        <v>1538</v>
      </c>
      <c r="N952" s="176">
        <v>1935</v>
      </c>
      <c r="O952" s="176">
        <v>1832</v>
      </c>
      <c r="P952" s="176">
        <v>2258</v>
      </c>
      <c r="Q952" s="1"/>
      <c r="R952" s="1"/>
      <c r="S952" s="1"/>
      <c r="T952" s="1"/>
      <c r="U952" s="1"/>
      <c r="V952" s="1"/>
      <c r="W952" s="1"/>
      <c r="X952" s="1"/>
    </row>
    <row r="953" spans="1:24" x14ac:dyDescent="0.25">
      <c r="A953" s="174" t="str">
        <f t="shared" si="410"/>
        <v>NNNN</v>
      </c>
      <c r="B953" s="174" t="str">
        <f t="shared" si="411"/>
        <v>60MS</v>
      </c>
      <c r="C953" s="29" t="str">
        <f t="shared" si="412"/>
        <v>MS</v>
      </c>
      <c r="D953" s="29" t="str">
        <f t="shared" si="413"/>
        <v>N</v>
      </c>
      <c r="E953" s="29" t="str">
        <f t="shared" si="409"/>
        <v>N</v>
      </c>
      <c r="F953" s="175" t="s">
        <v>9</v>
      </c>
      <c r="G953" s="175" t="s">
        <v>7</v>
      </c>
      <c r="H953" s="175" t="s">
        <v>8</v>
      </c>
      <c r="I953" s="176">
        <v>60</v>
      </c>
      <c r="J953" s="175" t="s">
        <v>5</v>
      </c>
      <c r="K953" s="175" t="s">
        <v>5</v>
      </c>
      <c r="L953" s="176">
        <v>1905</v>
      </c>
      <c r="M953" s="176">
        <v>1235</v>
      </c>
      <c r="N953" s="176">
        <v>1574</v>
      </c>
      <c r="O953" s="176">
        <v>1466</v>
      </c>
      <c r="P953" s="176">
        <v>1841</v>
      </c>
      <c r="Q953" s="1"/>
      <c r="R953" s="1"/>
      <c r="S953" s="1"/>
      <c r="T953" s="1"/>
      <c r="U953" s="1"/>
      <c r="V953" s="1"/>
      <c r="W953" s="1"/>
      <c r="X953" s="1"/>
    </row>
    <row r="954" spans="1:24" x14ac:dyDescent="0.25">
      <c r="A954" s="174" t="str">
        <f t="shared" si="410"/>
        <v>NNNN</v>
      </c>
      <c r="B954" s="174" t="str">
        <f t="shared" si="411"/>
        <v>61MS</v>
      </c>
      <c r="C954" s="29" t="str">
        <f t="shared" si="412"/>
        <v>MS</v>
      </c>
      <c r="D954" s="29" t="str">
        <f t="shared" si="413"/>
        <v>N</v>
      </c>
      <c r="E954" s="29" t="str">
        <f t="shared" si="409"/>
        <v>N</v>
      </c>
      <c r="F954" s="175" t="s">
        <v>9</v>
      </c>
      <c r="G954" s="175" t="s">
        <v>7</v>
      </c>
      <c r="H954" s="175" t="s">
        <v>8</v>
      </c>
      <c r="I954" s="176">
        <v>61</v>
      </c>
      <c r="J954" s="175" t="s">
        <v>5</v>
      </c>
      <c r="K954" s="175" t="s">
        <v>5</v>
      </c>
      <c r="L954" s="176">
        <v>1798</v>
      </c>
      <c r="M954" s="176">
        <v>1163</v>
      </c>
      <c r="N954" s="176">
        <v>1503</v>
      </c>
      <c r="O954" s="176">
        <v>1412</v>
      </c>
      <c r="P954" s="176">
        <v>1745</v>
      </c>
      <c r="Q954" s="1"/>
      <c r="R954" s="1"/>
      <c r="S954" s="1"/>
      <c r="T954" s="1"/>
      <c r="U954" s="1"/>
      <c r="V954" s="1"/>
      <c r="W954" s="1"/>
      <c r="X954" s="1"/>
    </row>
    <row r="955" spans="1:24" x14ac:dyDescent="0.25">
      <c r="A955" s="174" t="str">
        <f t="shared" si="410"/>
        <v>NNNN</v>
      </c>
      <c r="B955" s="174" t="str">
        <f t="shared" si="411"/>
        <v>62MS</v>
      </c>
      <c r="C955" s="29" t="str">
        <f t="shared" si="412"/>
        <v>MS</v>
      </c>
      <c r="D955" s="29" t="str">
        <f t="shared" si="413"/>
        <v>N</v>
      </c>
      <c r="E955" s="29" t="str">
        <f t="shared" si="409"/>
        <v>N</v>
      </c>
      <c r="F955" s="175" t="s">
        <v>9</v>
      </c>
      <c r="G955" s="175" t="s">
        <v>7</v>
      </c>
      <c r="H955" s="175" t="s">
        <v>8</v>
      </c>
      <c r="I955" s="176">
        <v>62</v>
      </c>
      <c r="J955" s="175" t="s">
        <v>5</v>
      </c>
      <c r="K955" s="175" t="s">
        <v>5</v>
      </c>
      <c r="L955" s="176">
        <v>1590</v>
      </c>
      <c r="M955" s="176">
        <v>1043</v>
      </c>
      <c r="N955" s="176">
        <v>1332</v>
      </c>
      <c r="O955" s="176">
        <v>1238</v>
      </c>
      <c r="P955" s="176">
        <v>1547</v>
      </c>
      <c r="Q955" s="1"/>
      <c r="R955" s="1"/>
      <c r="S955" s="1"/>
      <c r="T955" s="1"/>
      <c r="U955" s="1"/>
      <c r="V955" s="1"/>
      <c r="W955" s="1"/>
      <c r="X955" s="1"/>
    </row>
    <row r="956" spans="1:24" x14ac:dyDescent="0.25">
      <c r="A956" s="174" t="str">
        <f t="shared" si="410"/>
        <v>NNNN</v>
      </c>
      <c r="B956" s="174" t="str">
        <f t="shared" si="411"/>
        <v>63MS</v>
      </c>
      <c r="C956" s="29" t="str">
        <f t="shared" si="412"/>
        <v>MS</v>
      </c>
      <c r="D956" s="29" t="str">
        <f t="shared" si="413"/>
        <v>N</v>
      </c>
      <c r="E956" s="29" t="str">
        <f t="shared" si="409"/>
        <v>N</v>
      </c>
      <c r="F956" s="175" t="s">
        <v>9</v>
      </c>
      <c r="G956" s="175" t="s">
        <v>7</v>
      </c>
      <c r="H956" s="175" t="s">
        <v>8</v>
      </c>
      <c r="I956" s="176">
        <v>63</v>
      </c>
      <c r="J956" s="175" t="s">
        <v>5</v>
      </c>
      <c r="K956" s="175" t="s">
        <v>5</v>
      </c>
      <c r="L956" s="176">
        <v>1364</v>
      </c>
      <c r="M956" s="176">
        <v>887</v>
      </c>
      <c r="N956" s="176">
        <v>1123</v>
      </c>
      <c r="O956" s="176">
        <v>1050</v>
      </c>
      <c r="P956" s="176">
        <v>1324</v>
      </c>
      <c r="Q956" s="1"/>
      <c r="R956" s="1"/>
      <c r="S956" s="1"/>
      <c r="T956" s="1"/>
      <c r="U956" s="1"/>
      <c r="V956" s="1"/>
      <c r="W956" s="1"/>
      <c r="X956" s="1"/>
    </row>
    <row r="957" spans="1:24" x14ac:dyDescent="0.25">
      <c r="A957" s="174" t="str">
        <f t="shared" si="410"/>
        <v>NNNN</v>
      </c>
      <c r="B957" s="174" t="str">
        <f t="shared" si="411"/>
        <v>64MS</v>
      </c>
      <c r="C957" s="29" t="str">
        <f t="shared" si="412"/>
        <v>MS</v>
      </c>
      <c r="D957" s="29" t="str">
        <f t="shared" si="413"/>
        <v>N</v>
      </c>
      <c r="E957" s="29" t="str">
        <f t="shared" si="409"/>
        <v>N</v>
      </c>
      <c r="F957" s="175" t="s">
        <v>9</v>
      </c>
      <c r="G957" s="175" t="s">
        <v>7</v>
      </c>
      <c r="H957" s="175" t="s">
        <v>8</v>
      </c>
      <c r="I957" s="176">
        <v>64</v>
      </c>
      <c r="J957" s="175" t="s">
        <v>5</v>
      </c>
      <c r="K957" s="175" t="s">
        <v>5</v>
      </c>
      <c r="L957" s="176">
        <v>1102</v>
      </c>
      <c r="M957" s="176">
        <v>703</v>
      </c>
      <c r="N957" s="176">
        <v>912</v>
      </c>
      <c r="O957" s="176">
        <v>851</v>
      </c>
      <c r="P957" s="176">
        <v>1073</v>
      </c>
      <c r="Q957" s="1"/>
      <c r="R957" s="1"/>
      <c r="S957" s="1"/>
      <c r="T957" s="1"/>
      <c r="U957" s="1"/>
      <c r="V957" s="1"/>
      <c r="W957" s="1"/>
      <c r="X957" s="1"/>
    </row>
    <row r="958" spans="1:24" x14ac:dyDescent="0.25">
      <c r="A958" s="174" t="str">
        <f t="shared" si="410"/>
        <v>NNNN</v>
      </c>
      <c r="B958" s="174" t="str">
        <f t="shared" si="411"/>
        <v>65MS</v>
      </c>
      <c r="C958" s="29" t="str">
        <f t="shared" si="412"/>
        <v>MS</v>
      </c>
      <c r="D958" s="29" t="str">
        <f t="shared" si="413"/>
        <v>N</v>
      </c>
      <c r="E958" s="29" t="str">
        <f t="shared" si="409"/>
        <v>N</v>
      </c>
      <c r="F958" s="175" t="s">
        <v>9</v>
      </c>
      <c r="G958" s="175" t="s">
        <v>7</v>
      </c>
      <c r="H958" s="175" t="s">
        <v>8</v>
      </c>
      <c r="I958" s="176">
        <v>65</v>
      </c>
      <c r="J958" s="175" t="s">
        <v>5</v>
      </c>
      <c r="K958" s="175" t="s">
        <v>5</v>
      </c>
      <c r="L958" s="176">
        <v>1016</v>
      </c>
      <c r="M958" s="176">
        <v>658</v>
      </c>
      <c r="N958" s="176">
        <v>842</v>
      </c>
      <c r="O958" s="176">
        <v>785</v>
      </c>
      <c r="P958" s="176">
        <v>980</v>
      </c>
      <c r="Q958" s="1"/>
      <c r="R958" s="1"/>
      <c r="S958" s="1"/>
      <c r="T958" s="1"/>
      <c r="U958" s="1"/>
      <c r="V958" s="1"/>
      <c r="W958" s="1"/>
      <c r="X958" s="1"/>
    </row>
    <row r="959" spans="1:24" x14ac:dyDescent="0.25">
      <c r="A959" s="174" t="str">
        <f t="shared" si="410"/>
        <v>NNNN</v>
      </c>
      <c r="B959" s="174" t="str">
        <f t="shared" si="411"/>
        <v>66MS</v>
      </c>
      <c r="C959" s="29" t="str">
        <f t="shared" si="412"/>
        <v>MS</v>
      </c>
      <c r="D959" s="29" t="str">
        <f t="shared" si="413"/>
        <v>N</v>
      </c>
      <c r="E959" s="29" t="str">
        <f t="shared" si="409"/>
        <v>N</v>
      </c>
      <c r="F959" s="175" t="s">
        <v>9</v>
      </c>
      <c r="G959" s="175" t="s">
        <v>7</v>
      </c>
      <c r="H959" s="175" t="s">
        <v>8</v>
      </c>
      <c r="I959" s="176">
        <v>66</v>
      </c>
      <c r="J959" s="175" t="s">
        <v>5</v>
      </c>
      <c r="K959" s="175" t="s">
        <v>5</v>
      </c>
      <c r="L959" s="176">
        <v>855</v>
      </c>
      <c r="M959" s="176">
        <v>567</v>
      </c>
      <c r="N959" s="176">
        <v>730</v>
      </c>
      <c r="O959" s="176">
        <v>676</v>
      </c>
      <c r="P959" s="176">
        <v>828</v>
      </c>
      <c r="Q959" s="1"/>
      <c r="R959" s="1"/>
      <c r="S959" s="1"/>
      <c r="T959" s="1"/>
      <c r="U959" s="1"/>
      <c r="V959" s="1"/>
      <c r="W959" s="1"/>
      <c r="X959" s="1"/>
    </row>
    <row r="960" spans="1:24" x14ac:dyDescent="0.25">
      <c r="A960" s="174" t="str">
        <f t="shared" si="410"/>
        <v>NNNN</v>
      </c>
      <c r="B960" s="174" t="str">
        <f t="shared" si="411"/>
        <v>67MS</v>
      </c>
      <c r="C960" s="29" t="str">
        <f t="shared" si="412"/>
        <v>MS</v>
      </c>
      <c r="D960" s="29" t="str">
        <f t="shared" si="413"/>
        <v>N</v>
      </c>
      <c r="E960" s="29" t="str">
        <f t="shared" si="409"/>
        <v>N</v>
      </c>
      <c r="F960" s="175" t="s">
        <v>9</v>
      </c>
      <c r="G960" s="175" t="s">
        <v>7</v>
      </c>
      <c r="H960" s="175" t="s">
        <v>8</v>
      </c>
      <c r="I960" s="176">
        <v>67</v>
      </c>
      <c r="J960" s="175" t="s">
        <v>5</v>
      </c>
      <c r="K960" s="175" t="s">
        <v>5</v>
      </c>
      <c r="L960" s="176">
        <v>784</v>
      </c>
      <c r="M960" s="176">
        <v>514</v>
      </c>
      <c r="N960" s="176">
        <v>655</v>
      </c>
      <c r="O960" s="176">
        <v>609</v>
      </c>
      <c r="P960" s="176">
        <v>762</v>
      </c>
      <c r="Q960" s="1"/>
      <c r="R960" s="1"/>
      <c r="S960" s="1"/>
      <c r="T960" s="1"/>
      <c r="U960" s="1"/>
      <c r="V960" s="1"/>
      <c r="W960" s="1"/>
      <c r="X960" s="1"/>
    </row>
    <row r="961" spans="1:24" x14ac:dyDescent="0.25">
      <c r="A961" s="174" t="str">
        <f t="shared" si="410"/>
        <v>NNNN</v>
      </c>
      <c r="B961" s="174" t="str">
        <f t="shared" si="411"/>
        <v>68MS</v>
      </c>
      <c r="C961" s="29" t="str">
        <f t="shared" si="412"/>
        <v>MS</v>
      </c>
      <c r="D961" s="29" t="str">
        <f t="shared" si="413"/>
        <v>N</v>
      </c>
      <c r="E961" s="29" t="str">
        <f t="shared" si="409"/>
        <v>N</v>
      </c>
      <c r="F961" s="175" t="s">
        <v>9</v>
      </c>
      <c r="G961" s="175" t="s">
        <v>7</v>
      </c>
      <c r="H961" s="175" t="s">
        <v>8</v>
      </c>
      <c r="I961" s="176">
        <v>68</v>
      </c>
      <c r="J961" s="175" t="s">
        <v>5</v>
      </c>
      <c r="K961" s="175" t="s">
        <v>5</v>
      </c>
      <c r="L961" s="176">
        <v>610</v>
      </c>
      <c r="M961" s="176">
        <v>400</v>
      </c>
      <c r="N961" s="176">
        <v>497</v>
      </c>
      <c r="O961" s="176">
        <v>446</v>
      </c>
      <c r="P961" s="176">
        <v>585</v>
      </c>
      <c r="Q961" s="1"/>
      <c r="R961" s="1"/>
      <c r="S961" s="1"/>
      <c r="T961" s="1"/>
      <c r="U961" s="1"/>
      <c r="V961" s="1"/>
      <c r="W961" s="1"/>
      <c r="X961" s="1"/>
    </row>
    <row r="962" spans="1:24" x14ac:dyDescent="0.25">
      <c r="A962" s="174" t="str">
        <f t="shared" si="410"/>
        <v>NNNN</v>
      </c>
      <c r="B962" s="174" t="str">
        <f t="shared" si="411"/>
        <v>69MS</v>
      </c>
      <c r="C962" s="29" t="str">
        <f t="shared" si="412"/>
        <v>MS</v>
      </c>
      <c r="D962" s="29" t="str">
        <f t="shared" si="413"/>
        <v>N</v>
      </c>
      <c r="E962" s="29" t="str">
        <f t="shared" si="409"/>
        <v>N</v>
      </c>
      <c r="F962" s="175" t="s">
        <v>9</v>
      </c>
      <c r="G962" s="175" t="s">
        <v>7</v>
      </c>
      <c r="H962" s="175" t="s">
        <v>8</v>
      </c>
      <c r="I962" s="176">
        <v>69</v>
      </c>
      <c r="J962" s="175" t="s">
        <v>5</v>
      </c>
      <c r="K962" s="175" t="s">
        <v>5</v>
      </c>
      <c r="L962" s="176">
        <v>603</v>
      </c>
      <c r="M962" s="176">
        <v>411</v>
      </c>
      <c r="N962" s="176">
        <v>505</v>
      </c>
      <c r="O962" s="176">
        <v>469</v>
      </c>
      <c r="P962" s="176">
        <v>583</v>
      </c>
      <c r="Q962" s="1"/>
      <c r="R962" s="1"/>
      <c r="S962" s="1"/>
      <c r="T962" s="1"/>
      <c r="U962" s="1"/>
      <c r="V962" s="1"/>
      <c r="W962" s="1"/>
      <c r="X962" s="1"/>
    </row>
    <row r="963" spans="1:24" x14ac:dyDescent="0.25">
      <c r="A963" s="174" t="str">
        <f t="shared" si="410"/>
        <v>NNNN</v>
      </c>
      <c r="B963" s="174" t="str">
        <f t="shared" si="411"/>
        <v>70MS</v>
      </c>
      <c r="C963" s="29" t="str">
        <f t="shared" si="412"/>
        <v>MS</v>
      </c>
      <c r="D963" s="29" t="str">
        <f t="shared" si="413"/>
        <v>N</v>
      </c>
      <c r="E963" s="29" t="str">
        <f t="shared" si="409"/>
        <v>N</v>
      </c>
      <c r="F963" s="175" t="s">
        <v>9</v>
      </c>
      <c r="G963" s="175" t="s">
        <v>7</v>
      </c>
      <c r="H963" s="175" t="s">
        <v>8</v>
      </c>
      <c r="I963" s="176">
        <v>70</v>
      </c>
      <c r="J963" s="175" t="s">
        <v>5</v>
      </c>
      <c r="K963" s="175" t="s">
        <v>5</v>
      </c>
      <c r="L963" s="176">
        <v>506</v>
      </c>
      <c r="M963" s="176">
        <v>334</v>
      </c>
      <c r="N963" s="176">
        <v>414</v>
      </c>
      <c r="O963" s="176">
        <v>388</v>
      </c>
      <c r="P963" s="176">
        <v>489</v>
      </c>
      <c r="Q963" s="1"/>
      <c r="R963" s="1"/>
      <c r="S963" s="1"/>
      <c r="T963" s="1"/>
      <c r="U963" s="1"/>
      <c r="V963" s="1"/>
      <c r="W963" s="1"/>
      <c r="X963" s="1"/>
    </row>
    <row r="964" spans="1:24" x14ac:dyDescent="0.25">
      <c r="A964" s="174" t="str">
        <f t="shared" si="410"/>
        <v>NNNN</v>
      </c>
      <c r="B964" s="174" t="str">
        <f t="shared" si="411"/>
        <v>71MS</v>
      </c>
      <c r="C964" s="29" t="str">
        <f t="shared" si="412"/>
        <v>MS</v>
      </c>
      <c r="D964" s="29" t="str">
        <f t="shared" si="413"/>
        <v>N</v>
      </c>
      <c r="E964" s="29" t="str">
        <f t="shared" si="409"/>
        <v>N</v>
      </c>
      <c r="F964" s="175" t="s">
        <v>9</v>
      </c>
      <c r="G964" s="175" t="s">
        <v>7</v>
      </c>
      <c r="H964" s="175" t="s">
        <v>8</v>
      </c>
      <c r="I964" s="176">
        <v>71</v>
      </c>
      <c r="J964" s="175" t="s">
        <v>5</v>
      </c>
      <c r="K964" s="175" t="s">
        <v>5</v>
      </c>
      <c r="L964" s="176">
        <v>421</v>
      </c>
      <c r="M964" s="176">
        <v>275</v>
      </c>
      <c r="N964" s="176">
        <v>358</v>
      </c>
      <c r="O964" s="176">
        <v>333</v>
      </c>
      <c r="P964" s="176">
        <v>407</v>
      </c>
      <c r="Q964" s="1"/>
      <c r="R964" s="1"/>
      <c r="S964" s="1"/>
      <c r="T964" s="1"/>
      <c r="U964" s="1"/>
      <c r="V964" s="1"/>
      <c r="W964" s="1"/>
      <c r="X964" s="1"/>
    </row>
    <row r="965" spans="1:24" x14ac:dyDescent="0.25">
      <c r="A965" s="174" t="str">
        <f t="shared" si="410"/>
        <v>NNNN</v>
      </c>
      <c r="B965" s="174" t="str">
        <f t="shared" si="411"/>
        <v>72MS</v>
      </c>
      <c r="C965" s="29" t="str">
        <f t="shared" si="412"/>
        <v>MS</v>
      </c>
      <c r="D965" s="29" t="str">
        <f t="shared" si="413"/>
        <v>N</v>
      </c>
      <c r="E965" s="29" t="str">
        <f t="shared" si="409"/>
        <v>N</v>
      </c>
      <c r="F965" s="175" t="s">
        <v>9</v>
      </c>
      <c r="G965" s="175" t="s">
        <v>7</v>
      </c>
      <c r="H965" s="175" t="s">
        <v>8</v>
      </c>
      <c r="I965" s="176">
        <v>72</v>
      </c>
      <c r="J965" s="175" t="s">
        <v>5</v>
      </c>
      <c r="K965" s="175" t="s">
        <v>5</v>
      </c>
      <c r="L965" s="176">
        <v>325</v>
      </c>
      <c r="M965" s="176">
        <v>221</v>
      </c>
      <c r="N965" s="176">
        <v>271</v>
      </c>
      <c r="O965" s="176">
        <v>249</v>
      </c>
      <c r="P965" s="176">
        <v>309</v>
      </c>
      <c r="Q965" s="1"/>
      <c r="R965" s="1"/>
      <c r="S965" s="1"/>
      <c r="T965" s="1"/>
      <c r="U965" s="1"/>
      <c r="V965" s="1"/>
      <c r="W965" s="1"/>
      <c r="X965" s="1"/>
    </row>
    <row r="966" spans="1:24" x14ac:dyDescent="0.25">
      <c r="A966" s="174" t="str">
        <f t="shared" si="410"/>
        <v>NNNN</v>
      </c>
      <c r="B966" s="174" t="str">
        <f t="shared" si="411"/>
        <v>73MS</v>
      </c>
      <c r="C966" s="29" t="str">
        <f t="shared" si="412"/>
        <v>MS</v>
      </c>
      <c r="D966" s="29" t="str">
        <f t="shared" si="413"/>
        <v>N</v>
      </c>
      <c r="E966" s="29" t="str">
        <f t="shared" si="409"/>
        <v>N</v>
      </c>
      <c r="F966" s="175" t="s">
        <v>9</v>
      </c>
      <c r="G966" s="175" t="s">
        <v>7</v>
      </c>
      <c r="H966" s="175" t="s">
        <v>8</v>
      </c>
      <c r="I966" s="176">
        <v>73</v>
      </c>
      <c r="J966" s="175" t="s">
        <v>5</v>
      </c>
      <c r="K966" s="175" t="s">
        <v>5</v>
      </c>
      <c r="L966" s="176">
        <v>263</v>
      </c>
      <c r="M966" s="176">
        <v>175</v>
      </c>
      <c r="N966" s="176">
        <v>216</v>
      </c>
      <c r="O966" s="176">
        <v>200</v>
      </c>
      <c r="P966" s="176">
        <v>249</v>
      </c>
      <c r="Q966" s="1"/>
      <c r="R966" s="1"/>
      <c r="S966" s="1"/>
      <c r="T966" s="1"/>
      <c r="U966" s="1"/>
      <c r="V966" s="1"/>
      <c r="W966" s="1"/>
      <c r="X966" s="1"/>
    </row>
    <row r="967" spans="1:24" x14ac:dyDescent="0.25">
      <c r="A967" s="174" t="str">
        <f t="shared" si="410"/>
        <v>NNNN</v>
      </c>
      <c r="B967" s="174" t="str">
        <f t="shared" si="411"/>
        <v>74MS</v>
      </c>
      <c r="C967" s="29" t="str">
        <f t="shared" si="412"/>
        <v>MS</v>
      </c>
      <c r="D967" s="29" t="str">
        <f t="shared" si="413"/>
        <v>N</v>
      </c>
      <c r="E967" s="29" t="str">
        <f t="shared" si="409"/>
        <v>N</v>
      </c>
      <c r="F967" s="175" t="s">
        <v>9</v>
      </c>
      <c r="G967" s="175" t="s">
        <v>7</v>
      </c>
      <c r="H967" s="175" t="s">
        <v>8</v>
      </c>
      <c r="I967" s="176">
        <v>74</v>
      </c>
      <c r="J967" s="175" t="s">
        <v>5</v>
      </c>
      <c r="K967" s="175" t="s">
        <v>5</v>
      </c>
      <c r="L967" s="176">
        <v>174</v>
      </c>
      <c r="M967" s="176">
        <v>121</v>
      </c>
      <c r="N967" s="176">
        <v>144</v>
      </c>
      <c r="O967" s="176">
        <v>128</v>
      </c>
      <c r="P967" s="176">
        <v>167</v>
      </c>
      <c r="Q967" s="1"/>
      <c r="R967" s="1"/>
      <c r="S967" s="1"/>
      <c r="T967" s="1"/>
      <c r="U967" s="1"/>
      <c r="V967" s="1"/>
      <c r="W967" s="1"/>
      <c r="X967" s="1"/>
    </row>
    <row r="968" spans="1:24" x14ac:dyDescent="0.25">
      <c r="A968" s="174" t="str">
        <f t="shared" si="410"/>
        <v>NNNN</v>
      </c>
      <c r="B968" s="174" t="str">
        <f t="shared" si="411"/>
        <v>75MS</v>
      </c>
      <c r="C968" s="29" t="str">
        <f t="shared" si="412"/>
        <v>MS</v>
      </c>
      <c r="D968" s="29" t="str">
        <f t="shared" si="413"/>
        <v>N</v>
      </c>
      <c r="E968" s="29" t="str">
        <f t="shared" ref="E968:E980" si="414">IF(AND(D968="Y",K968="Y"),"Y","N")</f>
        <v>N</v>
      </c>
      <c r="F968" s="175" t="s">
        <v>9</v>
      </c>
      <c r="G968" s="175" t="s">
        <v>7</v>
      </c>
      <c r="H968" s="175" t="s">
        <v>8</v>
      </c>
      <c r="I968" s="176">
        <v>75</v>
      </c>
      <c r="J968" s="175" t="s">
        <v>5</v>
      </c>
      <c r="K968" s="175" t="s">
        <v>5</v>
      </c>
      <c r="L968" s="176">
        <v>142</v>
      </c>
      <c r="M968" s="176">
        <v>90</v>
      </c>
      <c r="N968" s="176">
        <v>116</v>
      </c>
      <c r="O968" s="176">
        <v>103</v>
      </c>
      <c r="P968" s="176">
        <v>132</v>
      </c>
      <c r="Q968" s="1"/>
      <c r="R968" s="1"/>
      <c r="S968" s="1"/>
      <c r="T968" s="1"/>
      <c r="U968" s="1"/>
      <c r="V968" s="1"/>
      <c r="W968" s="1"/>
      <c r="X968" s="1"/>
    </row>
    <row r="969" spans="1:24" x14ac:dyDescent="0.25">
      <c r="A969" s="174" t="str">
        <f t="shared" ref="A969:A980" si="415">IF(CONCATENATE(D969,E969)="NN","NNNN",CONCATENATE(D969,E969,C969))</f>
        <v>NNNN</v>
      </c>
      <c r="B969" s="174" t="str">
        <f t="shared" ref="B969:B980" si="416">IF(C969="NN","NNNN",CONCATENATE(IF(I969&gt;82,"83",I969),C969))</f>
        <v>76MS</v>
      </c>
      <c r="C969" s="29" t="str">
        <f t="shared" ref="C969:C980" si="417">IF(F969="Y",CONCATENATE(G969,H969),"NN")</f>
        <v>MS</v>
      </c>
      <c r="D969" s="29" t="str">
        <f t="shared" ref="D969:D980" si="418">IF(AND(F969="Y",J969="Y",I969&lt;9),J969,"N")</f>
        <v>N</v>
      </c>
      <c r="E969" s="29" t="str">
        <f t="shared" si="414"/>
        <v>N</v>
      </c>
      <c r="F969" s="175" t="s">
        <v>9</v>
      </c>
      <c r="G969" s="175" t="s">
        <v>7</v>
      </c>
      <c r="H969" s="175" t="s">
        <v>8</v>
      </c>
      <c r="I969" s="176">
        <v>76</v>
      </c>
      <c r="J969" s="175" t="s">
        <v>5</v>
      </c>
      <c r="K969" s="175" t="s">
        <v>5</v>
      </c>
      <c r="L969" s="176">
        <v>105</v>
      </c>
      <c r="M969" s="176">
        <v>82</v>
      </c>
      <c r="N969" s="176">
        <v>93</v>
      </c>
      <c r="O969" s="176">
        <v>83</v>
      </c>
      <c r="P969" s="176">
        <v>102</v>
      </c>
      <c r="Q969" s="1"/>
      <c r="R969" s="1"/>
      <c r="S969" s="1"/>
      <c r="T969" s="1"/>
      <c r="U969" s="1"/>
      <c r="V969" s="1"/>
      <c r="W969" s="1"/>
      <c r="X969" s="1"/>
    </row>
    <row r="970" spans="1:24" x14ac:dyDescent="0.25">
      <c r="A970" s="174" t="str">
        <f t="shared" si="415"/>
        <v>NNNN</v>
      </c>
      <c r="B970" s="174" t="str">
        <f t="shared" si="416"/>
        <v>77MS</v>
      </c>
      <c r="C970" s="29" t="str">
        <f t="shared" si="417"/>
        <v>MS</v>
      </c>
      <c r="D970" s="29" t="str">
        <f t="shared" si="418"/>
        <v>N</v>
      </c>
      <c r="E970" s="29" t="str">
        <f t="shared" si="414"/>
        <v>N</v>
      </c>
      <c r="F970" s="175" t="s">
        <v>9</v>
      </c>
      <c r="G970" s="175" t="s">
        <v>7</v>
      </c>
      <c r="H970" s="175" t="s">
        <v>8</v>
      </c>
      <c r="I970" s="176">
        <v>77</v>
      </c>
      <c r="J970" s="175" t="s">
        <v>5</v>
      </c>
      <c r="K970" s="175" t="s">
        <v>5</v>
      </c>
      <c r="L970" s="176">
        <v>56</v>
      </c>
      <c r="M970" s="176">
        <v>35</v>
      </c>
      <c r="N970" s="176">
        <v>48</v>
      </c>
      <c r="O970" s="176">
        <v>43</v>
      </c>
      <c r="P970" s="176">
        <v>53</v>
      </c>
      <c r="Q970" s="1"/>
      <c r="R970" s="1"/>
      <c r="S970" s="1"/>
      <c r="T970" s="1"/>
      <c r="U970" s="1"/>
      <c r="V970" s="1"/>
      <c r="W970" s="1"/>
      <c r="X970" s="1"/>
    </row>
    <row r="971" spans="1:24" x14ac:dyDescent="0.25">
      <c r="A971" s="174" t="str">
        <f t="shared" si="415"/>
        <v>NNNN</v>
      </c>
      <c r="B971" s="174" t="str">
        <f t="shared" si="416"/>
        <v>78MS</v>
      </c>
      <c r="C971" s="29" t="str">
        <f t="shared" si="417"/>
        <v>MS</v>
      </c>
      <c r="D971" s="29" t="str">
        <f t="shared" si="418"/>
        <v>N</v>
      </c>
      <c r="E971" s="29" t="str">
        <f t="shared" si="414"/>
        <v>N</v>
      </c>
      <c r="F971" s="175" t="s">
        <v>9</v>
      </c>
      <c r="G971" s="175" t="s">
        <v>7</v>
      </c>
      <c r="H971" s="175" t="s">
        <v>8</v>
      </c>
      <c r="I971" s="176">
        <v>78</v>
      </c>
      <c r="J971" s="175" t="s">
        <v>5</v>
      </c>
      <c r="K971" s="175" t="s">
        <v>5</v>
      </c>
      <c r="L971" s="176">
        <v>57</v>
      </c>
      <c r="M971" s="176">
        <v>36</v>
      </c>
      <c r="N971" s="176">
        <v>50</v>
      </c>
      <c r="O971" s="176">
        <v>43</v>
      </c>
      <c r="P971" s="176">
        <v>52</v>
      </c>
      <c r="Q971" s="1"/>
      <c r="R971" s="1"/>
      <c r="S971" s="1"/>
      <c r="T971" s="1"/>
      <c r="U971" s="1"/>
      <c r="V971" s="1"/>
      <c r="W971" s="1"/>
      <c r="X971" s="1"/>
    </row>
    <row r="972" spans="1:24" x14ac:dyDescent="0.25">
      <c r="A972" s="174" t="str">
        <f t="shared" si="415"/>
        <v>NNNN</v>
      </c>
      <c r="B972" s="174" t="str">
        <f t="shared" si="416"/>
        <v>79MS</v>
      </c>
      <c r="C972" s="29" t="str">
        <f t="shared" si="417"/>
        <v>MS</v>
      </c>
      <c r="D972" s="29" t="str">
        <f t="shared" si="418"/>
        <v>N</v>
      </c>
      <c r="E972" s="29" t="str">
        <f t="shared" si="414"/>
        <v>N</v>
      </c>
      <c r="F972" s="175" t="s">
        <v>9</v>
      </c>
      <c r="G972" s="175" t="s">
        <v>7</v>
      </c>
      <c r="H972" s="175" t="s">
        <v>8</v>
      </c>
      <c r="I972" s="176">
        <v>79</v>
      </c>
      <c r="J972" s="175" t="s">
        <v>5</v>
      </c>
      <c r="K972" s="175" t="s">
        <v>5</v>
      </c>
      <c r="L972" s="176">
        <v>45</v>
      </c>
      <c r="M972" s="176">
        <v>31</v>
      </c>
      <c r="N972" s="176">
        <v>34</v>
      </c>
      <c r="O972" s="176">
        <v>32</v>
      </c>
      <c r="P972" s="176">
        <v>42</v>
      </c>
      <c r="Q972" s="1"/>
      <c r="R972" s="1"/>
      <c r="S972" s="1"/>
      <c r="T972" s="1"/>
      <c r="U972" s="1"/>
      <c r="V972" s="1"/>
      <c r="W972" s="1"/>
      <c r="X972" s="1"/>
    </row>
    <row r="973" spans="1:24" x14ac:dyDescent="0.25">
      <c r="A973" s="174" t="str">
        <f t="shared" si="415"/>
        <v>NNNN</v>
      </c>
      <c r="B973" s="174" t="str">
        <f t="shared" si="416"/>
        <v>80MS</v>
      </c>
      <c r="C973" s="29" t="str">
        <f t="shared" si="417"/>
        <v>MS</v>
      </c>
      <c r="D973" s="29" t="str">
        <f t="shared" si="418"/>
        <v>N</v>
      </c>
      <c r="E973" s="29" t="str">
        <f t="shared" si="414"/>
        <v>N</v>
      </c>
      <c r="F973" s="175" t="s">
        <v>9</v>
      </c>
      <c r="G973" s="175" t="s">
        <v>7</v>
      </c>
      <c r="H973" s="175" t="s">
        <v>8</v>
      </c>
      <c r="I973" s="176">
        <v>80</v>
      </c>
      <c r="J973" s="175" t="s">
        <v>5</v>
      </c>
      <c r="K973" s="175" t="s">
        <v>5</v>
      </c>
      <c r="L973" s="176">
        <v>24</v>
      </c>
      <c r="M973" s="176">
        <v>18</v>
      </c>
      <c r="N973" s="176">
        <v>21</v>
      </c>
      <c r="O973" s="176">
        <v>20</v>
      </c>
      <c r="P973" s="176">
        <v>24</v>
      </c>
      <c r="Q973" s="1"/>
      <c r="R973" s="1"/>
      <c r="S973" s="1"/>
      <c r="T973" s="1"/>
      <c r="U973" s="1"/>
      <c r="V973" s="1"/>
      <c r="W973" s="1"/>
      <c r="X973" s="1"/>
    </row>
    <row r="974" spans="1:24" x14ac:dyDescent="0.25">
      <c r="A974" s="174" t="str">
        <f t="shared" si="415"/>
        <v>NNNN</v>
      </c>
      <c r="B974" s="174" t="str">
        <f t="shared" si="416"/>
        <v>81MS</v>
      </c>
      <c r="C974" s="29" t="str">
        <f t="shared" si="417"/>
        <v>MS</v>
      </c>
      <c r="D974" s="29" t="str">
        <f t="shared" si="418"/>
        <v>N</v>
      </c>
      <c r="E974" s="29" t="str">
        <f t="shared" si="414"/>
        <v>N</v>
      </c>
      <c r="F974" s="175" t="s">
        <v>9</v>
      </c>
      <c r="G974" s="175" t="s">
        <v>7</v>
      </c>
      <c r="H974" s="175" t="s">
        <v>8</v>
      </c>
      <c r="I974" s="176">
        <v>81</v>
      </c>
      <c r="J974" s="175" t="s">
        <v>5</v>
      </c>
      <c r="K974" s="175" t="s">
        <v>5</v>
      </c>
      <c r="L974" s="176">
        <v>12</v>
      </c>
      <c r="M974" s="176">
        <v>9</v>
      </c>
      <c r="N974" s="176">
        <v>9</v>
      </c>
      <c r="O974" s="176">
        <v>8</v>
      </c>
      <c r="P974" s="176">
        <v>12</v>
      </c>
      <c r="Q974" s="1"/>
      <c r="R974" s="1"/>
      <c r="S974" s="1"/>
      <c r="T974" s="1"/>
      <c r="U974" s="1"/>
      <c r="V974" s="1"/>
      <c r="W974" s="1"/>
      <c r="X974" s="1"/>
    </row>
    <row r="975" spans="1:24" x14ac:dyDescent="0.25">
      <c r="A975" s="174" t="str">
        <f t="shared" si="415"/>
        <v>NNNN</v>
      </c>
      <c r="B975" s="174" t="str">
        <f t="shared" si="416"/>
        <v>82MS</v>
      </c>
      <c r="C975" s="29" t="str">
        <f t="shared" si="417"/>
        <v>MS</v>
      </c>
      <c r="D975" s="29" t="str">
        <f t="shared" si="418"/>
        <v>N</v>
      </c>
      <c r="E975" s="29" t="str">
        <f t="shared" si="414"/>
        <v>N</v>
      </c>
      <c r="F975" s="175" t="s">
        <v>9</v>
      </c>
      <c r="G975" s="175" t="s">
        <v>7</v>
      </c>
      <c r="H975" s="175" t="s">
        <v>8</v>
      </c>
      <c r="I975" s="176">
        <v>82</v>
      </c>
      <c r="J975" s="175" t="s">
        <v>5</v>
      </c>
      <c r="K975" s="175" t="s">
        <v>5</v>
      </c>
      <c r="L975" s="176">
        <v>11</v>
      </c>
      <c r="M975" s="176">
        <v>8</v>
      </c>
      <c r="N975" s="176">
        <v>9</v>
      </c>
      <c r="O975" s="176">
        <v>7</v>
      </c>
      <c r="P975" s="176">
        <v>11</v>
      </c>
      <c r="Q975" s="1"/>
      <c r="R975" s="1"/>
      <c r="S975" s="1"/>
      <c r="T975" s="1"/>
      <c r="U975" s="1"/>
      <c r="V975" s="1"/>
      <c r="W975" s="1"/>
      <c r="X975" s="1"/>
    </row>
    <row r="976" spans="1:24" x14ac:dyDescent="0.25">
      <c r="A976" s="174" t="str">
        <f t="shared" si="415"/>
        <v>NNNN</v>
      </c>
      <c r="B976" s="174" t="str">
        <f t="shared" si="416"/>
        <v>83MS</v>
      </c>
      <c r="C976" s="29" t="str">
        <f t="shared" si="417"/>
        <v>MS</v>
      </c>
      <c r="D976" s="29" t="str">
        <f t="shared" si="418"/>
        <v>N</v>
      </c>
      <c r="E976" s="29" t="str">
        <f t="shared" si="414"/>
        <v>N</v>
      </c>
      <c r="F976" s="175" t="s">
        <v>9</v>
      </c>
      <c r="G976" s="175" t="s">
        <v>7</v>
      </c>
      <c r="H976" s="175" t="s">
        <v>8</v>
      </c>
      <c r="I976" s="176">
        <v>83</v>
      </c>
      <c r="J976" s="175" t="s">
        <v>5</v>
      </c>
      <c r="K976" s="175" t="s">
        <v>5</v>
      </c>
      <c r="L976" s="176">
        <v>3</v>
      </c>
      <c r="M976" s="176">
        <v>2</v>
      </c>
      <c r="N976" s="176">
        <v>2</v>
      </c>
      <c r="O976" s="176">
        <v>2</v>
      </c>
      <c r="P976" s="176">
        <v>3</v>
      </c>
      <c r="Q976" s="1"/>
      <c r="R976" s="1"/>
      <c r="S976" s="1"/>
      <c r="T976" s="1"/>
      <c r="U976" s="1"/>
      <c r="V976" s="1"/>
      <c r="W976" s="1"/>
      <c r="X976" s="1"/>
    </row>
    <row r="977" spans="1:24" x14ac:dyDescent="0.25">
      <c r="A977" s="174" t="str">
        <f t="shared" si="415"/>
        <v>NNNN</v>
      </c>
      <c r="B977" s="174" t="str">
        <f t="shared" si="416"/>
        <v>NNNN</v>
      </c>
      <c r="C977" s="29" t="str">
        <f t="shared" si="417"/>
        <v>NN</v>
      </c>
      <c r="D977" s="29" t="str">
        <f t="shared" si="418"/>
        <v>N</v>
      </c>
      <c r="E977" s="29" t="str">
        <f t="shared" si="414"/>
        <v>N</v>
      </c>
      <c r="F977" s="175"/>
      <c r="G977" s="175"/>
      <c r="H977" s="175"/>
      <c r="I977" s="176"/>
      <c r="J977" s="175" t="s">
        <v>5</v>
      </c>
      <c r="K977" s="175" t="s">
        <v>5</v>
      </c>
      <c r="L977" s="176">
        <v>2148</v>
      </c>
      <c r="M977" s="176">
        <v>1061</v>
      </c>
      <c r="N977" s="176">
        <v>1701</v>
      </c>
      <c r="O977" s="176">
        <v>1628</v>
      </c>
      <c r="P977" s="176">
        <v>2068</v>
      </c>
      <c r="Q977" s="1"/>
      <c r="R977" s="1"/>
      <c r="S977" s="1"/>
      <c r="T977" s="1"/>
      <c r="U977" s="1"/>
      <c r="V977" s="1"/>
      <c r="W977" s="1"/>
      <c r="X977" s="1"/>
    </row>
    <row r="978" spans="1:24" x14ac:dyDescent="0.25">
      <c r="A978" s="174" t="str">
        <f t="shared" si="415"/>
        <v>NNNN</v>
      </c>
      <c r="B978" s="174" t="str">
        <f t="shared" si="416"/>
        <v>NNNN</v>
      </c>
      <c r="C978" s="29" t="str">
        <f t="shared" si="417"/>
        <v>NN</v>
      </c>
      <c r="D978" s="29" t="str">
        <f t="shared" si="418"/>
        <v>N</v>
      </c>
      <c r="E978" s="29" t="str">
        <f t="shared" si="414"/>
        <v>N</v>
      </c>
      <c r="F978" s="175"/>
      <c r="G978" s="175"/>
      <c r="H978" s="175"/>
      <c r="I978" s="176"/>
      <c r="J978" s="175" t="s">
        <v>5</v>
      </c>
      <c r="K978" s="175" t="s">
        <v>9</v>
      </c>
      <c r="L978" s="176">
        <v>4</v>
      </c>
      <c r="M978" s="176">
        <v>2</v>
      </c>
      <c r="N978" s="176">
        <v>3</v>
      </c>
      <c r="O978" s="176">
        <v>3</v>
      </c>
      <c r="P978" s="176">
        <v>4</v>
      </c>
      <c r="Q978" s="1"/>
      <c r="R978" s="1"/>
      <c r="S978" s="1"/>
      <c r="T978" s="1"/>
      <c r="U978" s="1"/>
      <c r="V978" s="1"/>
      <c r="W978" s="1"/>
      <c r="X978" s="1"/>
    </row>
    <row r="979" spans="1:24" x14ac:dyDescent="0.25">
      <c r="A979" s="174" t="str">
        <f t="shared" si="415"/>
        <v>NNNN</v>
      </c>
      <c r="B979" s="174" t="str">
        <f t="shared" si="416"/>
        <v>NNNN</v>
      </c>
      <c r="C979" s="29" t="str">
        <f t="shared" si="417"/>
        <v>NN</v>
      </c>
      <c r="D979" s="29" t="str">
        <f t="shared" si="418"/>
        <v>N</v>
      </c>
      <c r="E979" s="29" t="str">
        <f t="shared" si="414"/>
        <v>N</v>
      </c>
      <c r="F979" s="175"/>
      <c r="G979" s="175"/>
      <c r="H979" s="175"/>
      <c r="I979" s="176"/>
      <c r="J979" s="175" t="s">
        <v>9</v>
      </c>
      <c r="K979" s="175" t="s">
        <v>5</v>
      </c>
      <c r="L979" s="176">
        <v>45</v>
      </c>
      <c r="M979" s="176">
        <v>15</v>
      </c>
      <c r="N979" s="176">
        <v>31</v>
      </c>
      <c r="O979" s="176">
        <v>30</v>
      </c>
      <c r="P979" s="176">
        <v>44</v>
      </c>
      <c r="Q979" s="1"/>
      <c r="R979" s="1"/>
      <c r="S979" s="1"/>
      <c r="T979" s="1"/>
      <c r="U979" s="1"/>
      <c r="V979" s="1"/>
      <c r="W979" s="1"/>
      <c r="X979" s="1"/>
    </row>
    <row r="980" spans="1:24" x14ac:dyDescent="0.25">
      <c r="A980" s="174" t="str">
        <f t="shared" si="415"/>
        <v>NNNN</v>
      </c>
      <c r="B980" s="174" t="str">
        <f t="shared" si="416"/>
        <v>NNNN</v>
      </c>
      <c r="C980" s="29" t="str">
        <f t="shared" si="417"/>
        <v>NN</v>
      </c>
      <c r="D980" s="29" t="str">
        <f t="shared" si="418"/>
        <v>N</v>
      </c>
      <c r="E980" s="29" t="str">
        <f t="shared" si="414"/>
        <v>N</v>
      </c>
      <c r="F980" s="178"/>
      <c r="G980" s="178"/>
      <c r="H980" s="178"/>
      <c r="I980" s="177"/>
      <c r="J980" s="178" t="s">
        <v>9</v>
      </c>
      <c r="K980" s="175" t="s">
        <v>9</v>
      </c>
      <c r="L980" s="176">
        <v>9</v>
      </c>
      <c r="M980" s="176">
        <v>5</v>
      </c>
      <c r="N980" s="176">
        <v>7</v>
      </c>
      <c r="O980" s="176">
        <v>6</v>
      </c>
      <c r="P980" s="176">
        <v>8</v>
      </c>
      <c r="Q980" s="1"/>
      <c r="R980" s="1"/>
      <c r="S980" s="1"/>
      <c r="T980" s="1"/>
      <c r="U980" s="1"/>
      <c r="V980" s="1"/>
      <c r="W980" s="1"/>
      <c r="X980" s="1"/>
    </row>
    <row r="981" spans="1:24" x14ac:dyDescent="0.25">
      <c r="K981" s="16" t="s">
        <v>149</v>
      </c>
      <c r="L981" s="16">
        <f>SUM(L7:L980)</f>
        <v>3601074</v>
      </c>
      <c r="M981" s="16">
        <f>SUM(M7:M980)</f>
        <v>2087938</v>
      </c>
      <c r="N981" s="16">
        <f>SUM(N7:N980)</f>
        <v>3124504</v>
      </c>
      <c r="O981" s="16">
        <f>SUM(O7:O980)</f>
        <v>3018921</v>
      </c>
      <c r="P981" s="16">
        <f>SUM(P7:P980)</f>
        <v>3527313</v>
      </c>
    </row>
  </sheetData>
  <mergeCells count="12">
    <mergeCell ref="F6:P6"/>
    <mergeCell ref="R6:W6"/>
    <mergeCell ref="CR6:CV6"/>
    <mergeCell ref="AI6:AM6"/>
    <mergeCell ref="BN6:BR6"/>
    <mergeCell ref="Y6:AA6"/>
    <mergeCell ref="CM6:CQ6"/>
    <mergeCell ref="AO6:AS6"/>
    <mergeCell ref="AU2:AY6"/>
    <mergeCell ref="BA2:BE6"/>
    <mergeCell ref="BH2:BL6"/>
    <mergeCell ref="AC6:AG6"/>
  </mergeCells>
  <pageMargins left="0.7" right="0.7" top="0.75" bottom="0.75" header="0.3" footer="0.3"/>
  <pageSetup scale="76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M1273"/>
  <sheetViews>
    <sheetView tabSelected="1" view="pageBreakPreview" zoomScale="60" zoomScaleNormal="80" workbookViewId="0">
      <selection activeCell="Q22" sqref="Q22"/>
    </sheetView>
  </sheetViews>
  <sheetFormatPr defaultColWidth="9.7109375" defaultRowHeight="12.75" x14ac:dyDescent="0.2"/>
  <cols>
    <col min="1" max="1" width="11.85546875" style="111" customWidth="1"/>
    <col min="2" max="2" width="15" style="114" customWidth="1"/>
    <col min="3" max="3" width="15" style="22" customWidth="1"/>
    <col min="4" max="4" width="12" style="22" customWidth="1"/>
    <col min="5" max="5" width="15.85546875" style="22" customWidth="1"/>
    <col min="6" max="7" width="17.5703125" style="22" customWidth="1"/>
    <col min="8" max="8" width="18" style="22" customWidth="1"/>
    <col min="9" max="9" width="18" style="114" customWidth="1"/>
    <col min="10" max="10" width="10.7109375" style="114" customWidth="1"/>
    <col min="11" max="11" width="15.85546875" style="23" customWidth="1"/>
    <col min="12" max="13" width="15.85546875" style="114" customWidth="1"/>
    <col min="14" max="14" width="10" style="114" customWidth="1"/>
    <col min="15" max="15" width="17.140625" style="114" customWidth="1"/>
    <col min="16" max="16" width="13" style="114" customWidth="1"/>
    <col min="17" max="17" width="11.5703125" style="114" bestFit="1" customWidth="1"/>
    <col min="18" max="18" width="18.5703125" style="114" customWidth="1"/>
    <col min="19" max="19" width="14.85546875" style="114" customWidth="1"/>
    <col min="20" max="20" width="12" style="22" customWidth="1"/>
    <col min="21" max="21" width="22.140625" style="114" customWidth="1"/>
    <col min="22" max="22" width="11.7109375" style="114" customWidth="1"/>
    <col min="23" max="23" width="9.140625" style="22" customWidth="1"/>
    <col min="24" max="24" width="21.7109375" style="114" customWidth="1"/>
    <col min="25" max="26" width="11.7109375" style="114" customWidth="1"/>
    <col min="27" max="27" width="9" style="22" customWidth="1"/>
    <col min="28" max="28" width="17.140625" style="114" customWidth="1"/>
    <col min="29" max="30" width="11.5703125" style="114" bestFit="1" customWidth="1"/>
    <col min="31" max="31" width="19.85546875" style="114" customWidth="1"/>
    <col min="32" max="32" width="11.7109375" style="114" customWidth="1"/>
    <col min="33" max="33" width="8.7109375" style="22" customWidth="1"/>
    <col min="34" max="34" width="20.28515625" style="114" customWidth="1"/>
    <col min="35" max="35" width="11.7109375" style="114" customWidth="1"/>
    <col min="36" max="36" width="9.140625" style="22" customWidth="1"/>
    <col min="37" max="37" width="21" style="114" customWidth="1"/>
    <col min="38" max="38" width="11.7109375" style="114" customWidth="1"/>
    <col min="39" max="16384" width="9.7109375" style="114"/>
  </cols>
  <sheetData>
    <row r="1" spans="1:36" s="111" customFormat="1" ht="15.75" x14ac:dyDescent="0.25">
      <c r="A1" s="140" t="s">
        <v>31</v>
      </c>
      <c r="D1" s="113" t="s">
        <v>72</v>
      </c>
      <c r="E1" s="113"/>
      <c r="F1" s="113"/>
      <c r="G1" s="113"/>
      <c r="H1" s="113"/>
      <c r="J1" s="11" t="s">
        <v>159</v>
      </c>
      <c r="K1" s="17"/>
    </row>
    <row r="2" spans="1:36" s="111" customFormat="1" ht="15" x14ac:dyDescent="0.25">
      <c r="A2" s="18" t="s">
        <v>32</v>
      </c>
      <c r="C2" s="113"/>
      <c r="D2" s="113"/>
      <c r="E2" s="113"/>
      <c r="F2" s="113"/>
      <c r="G2" s="113"/>
      <c r="H2" s="113"/>
      <c r="J2" s="11" t="s">
        <v>160</v>
      </c>
      <c r="K2" s="17"/>
    </row>
    <row r="3" spans="1:36" s="111" customFormat="1" ht="15" x14ac:dyDescent="0.25">
      <c r="A3" s="18" t="s">
        <v>33</v>
      </c>
      <c r="C3" s="113"/>
      <c r="D3" s="113"/>
      <c r="E3" s="113"/>
      <c r="F3" s="113"/>
      <c r="G3" s="113"/>
      <c r="H3" s="113"/>
      <c r="J3" s="11"/>
      <c r="V3" s="39"/>
    </row>
    <row r="4" spans="1:36" s="111" customFormat="1" ht="15" x14ac:dyDescent="0.25">
      <c r="A4" s="18" t="s">
        <v>34</v>
      </c>
      <c r="C4" s="113"/>
      <c r="D4" s="113"/>
      <c r="E4" s="113"/>
      <c r="F4" s="113"/>
      <c r="G4" s="113"/>
      <c r="H4" s="8" t="s">
        <v>18</v>
      </c>
      <c r="I4" s="9">
        <v>1</v>
      </c>
      <c r="J4" s="11" t="s">
        <v>167</v>
      </c>
      <c r="V4" s="112"/>
    </row>
    <row r="5" spans="1:36" s="111" customFormat="1" ht="15" x14ac:dyDescent="0.25">
      <c r="A5" s="18" t="s">
        <v>35</v>
      </c>
      <c r="C5" s="113"/>
      <c r="D5" s="113"/>
      <c r="E5" s="113"/>
      <c r="F5" s="113"/>
      <c r="G5" s="113"/>
      <c r="H5" s="113"/>
      <c r="J5" s="11" t="s">
        <v>162</v>
      </c>
      <c r="K5" s="17"/>
    </row>
    <row r="6" spans="1:36" s="111" customFormat="1" x14ac:dyDescent="0.2">
      <c r="C6" s="113"/>
      <c r="D6" s="113"/>
      <c r="E6" s="113"/>
      <c r="F6" s="113"/>
      <c r="G6" s="113"/>
      <c r="H6" s="113"/>
      <c r="K6" s="17"/>
    </row>
    <row r="7" spans="1:36" s="111" customFormat="1" ht="13.5" thickBot="1" x14ac:dyDescent="0.25">
      <c r="A7" s="39" t="s">
        <v>129</v>
      </c>
      <c r="C7" s="113"/>
      <c r="D7" s="113"/>
      <c r="E7" s="113"/>
      <c r="F7" s="113"/>
      <c r="G7" s="113"/>
      <c r="H7" s="113"/>
      <c r="K7" s="17"/>
    </row>
    <row r="8" spans="1:36" s="21" customFormat="1" ht="38.25" x14ac:dyDescent="0.2">
      <c r="A8" s="36" t="s">
        <v>36</v>
      </c>
      <c r="B8" s="37" t="s">
        <v>19</v>
      </c>
      <c r="C8" s="37" t="s">
        <v>158</v>
      </c>
      <c r="D8" s="100"/>
      <c r="E8" s="36" t="s">
        <v>19</v>
      </c>
      <c r="F8" s="37" t="s">
        <v>158</v>
      </c>
      <c r="G8" s="56"/>
      <c r="H8" s="36" t="s">
        <v>19</v>
      </c>
      <c r="I8" s="37" t="s">
        <v>158</v>
      </c>
      <c r="J8" s="80"/>
      <c r="K8" s="36" t="s">
        <v>19</v>
      </c>
      <c r="L8" s="37" t="s">
        <v>158</v>
      </c>
      <c r="M8" s="80"/>
    </row>
    <row r="9" spans="1:36" hidden="1" x14ac:dyDescent="0.2">
      <c r="A9" s="38"/>
      <c r="B9" s="39" t="s">
        <v>171</v>
      </c>
      <c r="C9" s="39" t="s">
        <v>171</v>
      </c>
      <c r="D9" s="101"/>
      <c r="E9" s="81" t="s">
        <v>170</v>
      </c>
      <c r="F9" s="39" t="s">
        <v>170</v>
      </c>
      <c r="G9" s="102"/>
      <c r="H9" s="81" t="s">
        <v>169</v>
      </c>
      <c r="I9" s="39" t="s">
        <v>169</v>
      </c>
      <c r="J9" s="42"/>
      <c r="K9" s="81" t="s">
        <v>168</v>
      </c>
      <c r="L9" s="39" t="s">
        <v>168</v>
      </c>
      <c r="M9" s="42"/>
      <c r="T9" s="114"/>
      <c r="W9" s="114"/>
      <c r="AA9" s="114"/>
      <c r="AG9" s="114"/>
      <c r="AJ9" s="114"/>
    </row>
    <row r="10" spans="1:36" s="111" customFormat="1" ht="13.5" thickBot="1" x14ac:dyDescent="0.25">
      <c r="A10" s="98"/>
      <c r="B10" s="330" t="s">
        <v>37</v>
      </c>
      <c r="C10" s="330"/>
      <c r="D10" s="99"/>
      <c r="E10" s="329" t="s">
        <v>38</v>
      </c>
      <c r="F10" s="330"/>
      <c r="G10" s="134"/>
      <c r="H10" s="329" t="s">
        <v>39</v>
      </c>
      <c r="I10" s="330"/>
      <c r="J10" s="99"/>
      <c r="K10" s="329" t="s">
        <v>40</v>
      </c>
      <c r="L10" s="330"/>
      <c r="M10" s="134"/>
    </row>
    <row r="11" spans="1:36" s="111" customFormat="1" ht="13.5" hidden="1" thickBot="1" x14ac:dyDescent="0.25">
      <c r="A11" s="98"/>
      <c r="B11" s="74" t="s">
        <v>128</v>
      </c>
      <c r="C11" s="74" t="s">
        <v>6</v>
      </c>
      <c r="D11" s="99"/>
      <c r="E11" s="103" t="s">
        <v>128</v>
      </c>
      <c r="F11" s="74" t="s">
        <v>6</v>
      </c>
      <c r="G11" s="99"/>
      <c r="H11" s="103" t="s">
        <v>128</v>
      </c>
      <c r="I11" s="74" t="s">
        <v>6</v>
      </c>
      <c r="J11" s="99"/>
      <c r="K11" s="297" t="s">
        <v>128</v>
      </c>
      <c r="L11" s="296" t="s">
        <v>6</v>
      </c>
      <c r="M11" s="99"/>
    </row>
    <row r="12" spans="1:36" x14ac:dyDescent="0.2">
      <c r="A12" s="44">
        <v>0</v>
      </c>
      <c r="B12" s="141">
        <f>VLOOKUP(CONCATENATE($A12,B$9),lookups,MATCH(CONCATENATE($A$7,B$11),'Query Result 1'!$CL$7:$CV$7,FALSE),FALSE)</f>
        <v>2.9663372649381824E-3</v>
      </c>
      <c r="C12" s="40">
        <f>VLOOKUP(CONCATENATE($A12,C$9),lookups,MATCH(CONCATENATE($A$7,C$11),'Query Result 1'!$CL$7:$CV$7,FALSE),FALSE)</f>
        <v>2.002001130316835</v>
      </c>
      <c r="D12" s="101"/>
      <c r="E12" s="142">
        <f>VLOOKUP(CONCATENATE($A12,E$9),lookups,MATCH(CONCATENATE($A$7,E$11),'Query Result 1'!$CL$7:$CV$7,FALSE),FALSE)</f>
        <v>3.6516883574178147E-4</v>
      </c>
      <c r="F12" s="40">
        <f>VLOOKUP(CONCATENATE($A12,F$9),lookups,MATCH(CONCATENATE($A$7,F$11),'Query Result 1'!$CL$7:$CV$7,FALSE),FALSE)</f>
        <v>1.5471272039005619</v>
      </c>
      <c r="G12" s="102"/>
      <c r="H12" s="142">
        <f>VLOOKUP(CONCATENATE($A12,H$9),lookups,MATCH(CONCATENATE($A$7,H$11),'Query Result 1'!$CL$7:$CV$7,FALSE),FALSE)</f>
        <v>3.0671405252988412E-3</v>
      </c>
      <c r="I12" s="40">
        <f>VLOOKUP(CONCATENATE($A12,I$9),lookups,MATCH(CONCATENATE($A$7,I$11),'Query Result 1'!$CL$7:$CV$7,FALSE),FALSE)</f>
        <v>1.7370440163554213</v>
      </c>
      <c r="J12" s="72"/>
      <c r="K12" s="142">
        <f>VLOOKUP(CONCATENATE($A12,K$9),lookups,MATCH(CONCATENATE($A$7,K$11),'Query Result 1'!$CL$7:$CV$7,FALSE),FALSE)</f>
        <v>6.3397753003687234E-4</v>
      </c>
      <c r="L12" s="40">
        <f>VLOOKUP(CONCATENATE($A12,L$9),lookups,MATCH(CONCATENATE($A$7,L$11),'Query Result 1'!$CL$7:$CV$7,FALSE),FALSE)</f>
        <v>1.2747587021360318</v>
      </c>
      <c r="M12" s="101"/>
      <c r="T12" s="114"/>
      <c r="W12" s="114"/>
      <c r="AA12" s="114"/>
      <c r="AG12" s="114"/>
      <c r="AJ12" s="114"/>
    </row>
    <row r="13" spans="1:36" x14ac:dyDescent="0.2">
      <c r="A13" s="44">
        <v>1</v>
      </c>
      <c r="B13" s="141">
        <f>VLOOKUP(CONCATENATE($A13,B$9),lookups,MATCH(CONCATENATE($A$7,B$11),'Query Result 1'!$CL$7:$CV$7,FALSE),FALSE)</f>
        <v>3.733330667461985E-3</v>
      </c>
      <c r="C13" s="40">
        <f>VLOOKUP(CONCATENATE($A13,C$9),lookups,MATCH(CONCATENATE($A$7,C$11),'Query Result 1'!$CL$7:$CV$7,FALSE),FALSE)</f>
        <v>1.6610772913734775</v>
      </c>
      <c r="D13" s="101"/>
      <c r="E13" s="142">
        <f>VLOOKUP(CONCATENATE($A13,E$9),lookups,MATCH(CONCATENATE($A$7,E$11),'Query Result 1'!$CL$7:$CV$7,FALSE),FALSE)</f>
        <v>8.9695463075737964E-4</v>
      </c>
      <c r="F13" s="40">
        <f>VLOOKUP(CONCATENATE($A13,F$9),lookups,MATCH(CONCATENATE($A$7,F$11),'Query Result 1'!$CL$7:$CV$7,FALSE),FALSE)</f>
        <v>1.3803709783304414</v>
      </c>
      <c r="G13" s="102"/>
      <c r="H13" s="142">
        <f>VLOOKUP(CONCATENATE($A13,H$9),lookups,MATCH(CONCATENATE($A$7,H$11),'Query Result 1'!$CL$7:$CV$7,FALSE),FALSE)</f>
        <v>4.0501805850143595E-3</v>
      </c>
      <c r="I13" s="40">
        <f>VLOOKUP(CONCATENATE($A13,I$9),lookups,MATCH(CONCATENATE($A$7,I$11),'Query Result 1'!$CL$7:$CV$7,FALSE),FALSE)</f>
        <v>1.6008597654731562</v>
      </c>
      <c r="J13" s="72"/>
      <c r="K13" s="142">
        <f>VLOOKUP(CONCATENATE($A13,K$9),lookups,MATCH(CONCATENATE($A$7,K$11),'Query Result 1'!$CL$7:$CV$7,FALSE),FALSE)</f>
        <v>1.4070802210673816E-3</v>
      </c>
      <c r="L13" s="40">
        <f>VLOOKUP(CONCATENATE($A13,L$9),lookups,MATCH(CONCATENATE($A$7,L$11),'Query Result 1'!$CL$7:$CV$7,FALSE),FALSE)</f>
        <v>1.2599359265297989</v>
      </c>
      <c r="M13" s="101"/>
      <c r="T13" s="114"/>
      <c r="W13" s="114"/>
      <c r="AA13" s="114"/>
      <c r="AG13" s="114"/>
      <c r="AJ13" s="114"/>
    </row>
    <row r="14" spans="1:36" x14ac:dyDescent="0.2">
      <c r="A14" s="45">
        <v>2</v>
      </c>
      <c r="B14" s="141">
        <f>VLOOKUP(CONCATENATE($A14,B$9),lookups,MATCH(CONCATENATE($A$7,B$11),'Query Result 1'!$CL$7:$CV$7,FALSE),FALSE)</f>
        <v>3.6575199509923982E-3</v>
      </c>
      <c r="C14" s="40">
        <f>VLOOKUP(CONCATENATE($A14,C$9),lookups,MATCH(CONCATENATE($A$7,C$11),'Query Result 1'!$CL$7:$CV$7,FALSE),FALSE)</f>
        <v>1.5628764029821844</v>
      </c>
      <c r="D14" s="101"/>
      <c r="E14" s="142">
        <f>VLOOKUP(CONCATENATE($A14,E$9),lookups,MATCH(CONCATENATE($A$7,E$11),'Query Result 1'!$CL$7:$CV$7,FALSE),FALSE)</f>
        <v>1.4553991392567884E-3</v>
      </c>
      <c r="F14" s="40">
        <f>VLOOKUP(CONCATENATE($A14,F$9),lookups,MATCH(CONCATENATE($A$7,F$11),'Query Result 1'!$CL$7:$CV$7,FALSE),FALSE)</f>
        <v>1.3396083454133008</v>
      </c>
      <c r="G14" s="102"/>
      <c r="H14" s="142">
        <f>VLOOKUP(CONCATENATE($A14,H$9),lookups,MATCH(CONCATENATE($A$7,H$11),'Query Result 1'!$CL$7:$CV$7,FALSE),FALSE)</f>
        <v>3.9696490546986818E-3</v>
      </c>
      <c r="I14" s="40">
        <f>VLOOKUP(CONCATENATE($A14,I$9),lookups,MATCH(CONCATENATE($A$7,I$11),'Query Result 1'!$CL$7:$CV$7,FALSE),FALSE)</f>
        <v>1.4869096780002407</v>
      </c>
      <c r="J14" s="72"/>
      <c r="K14" s="142">
        <f>VLOOKUP(CONCATENATE($A14,K$9),lookups,MATCH(CONCATENATE($A$7,K$11),'Query Result 1'!$CL$7:$CV$7,FALSE),FALSE)</f>
        <v>2.1865698955367205E-3</v>
      </c>
      <c r="L14" s="40">
        <f>VLOOKUP(CONCATENATE($A14,L$9),lookups,MATCH(CONCATENATE($A$7,L$11),'Query Result 1'!$CL$7:$CV$7,FALSE),FALSE)</f>
        <v>1.2441867274481764</v>
      </c>
      <c r="M14" s="101"/>
      <c r="T14" s="114"/>
      <c r="W14" s="114"/>
      <c r="AA14" s="114"/>
      <c r="AG14" s="114"/>
      <c r="AJ14" s="114"/>
    </row>
    <row r="15" spans="1:36" x14ac:dyDescent="0.2">
      <c r="A15" s="45">
        <v>3</v>
      </c>
      <c r="B15" s="141">
        <f>VLOOKUP(CONCATENATE($A15,B$9),lookups,MATCH(CONCATENATE($A$7,B$11),'Query Result 1'!$CL$7:$CV$7,FALSE),FALSE)</f>
        <v>3.612255677056345E-3</v>
      </c>
      <c r="C15" s="40">
        <f>VLOOKUP(CONCATENATE($A15,C$9),lookups,MATCH(CONCATENATE($A$7,C$11),'Query Result 1'!$CL$7:$CV$7,FALSE),FALSE)</f>
        <v>1.5471272039005619</v>
      </c>
      <c r="D15" s="101"/>
      <c r="E15" s="142">
        <f>VLOOKUP(CONCATENATE($A15,E$9),lookups,MATCH(CONCATENATE($A$7,E$11),'Query Result 1'!$CL$7:$CV$7,FALSE),FALSE)</f>
        <v>1.0144195870454204E-3</v>
      </c>
      <c r="F15" s="40">
        <f>VLOOKUP(CONCATENATE($A15,F$9),lookups,MATCH(CONCATENATE($A$7,F$11),'Query Result 1'!$CL$7:$CV$7,FALSE),FALSE)</f>
        <v>1.3349762280363531</v>
      </c>
      <c r="G15" s="102"/>
      <c r="H15" s="142">
        <f>VLOOKUP(CONCATENATE($A15,H$9),lookups,MATCH(CONCATENATE($A$7,H$11),'Query Result 1'!$CL$7:$CV$7,FALSE),FALSE)</f>
        <v>4.0224110918020565E-3</v>
      </c>
      <c r="I15" s="40">
        <f>VLOOKUP(CONCATENATE($A15,I$9),lookups,MATCH(CONCATENATE($A$7,I$11),'Query Result 1'!$CL$7:$CV$7,FALSE),FALSE)</f>
        <v>1.4489263155092689</v>
      </c>
      <c r="J15" s="72"/>
      <c r="K15" s="142">
        <f>VLOOKUP(CONCATENATE($A15,K$9),lookups,MATCH(CONCATENATE($A$7,K$11),'Query Result 1'!$CL$7:$CV$7,FALSE),FALSE)</f>
        <v>1.7133777311990812E-3</v>
      </c>
      <c r="L15" s="40">
        <f>VLOOKUP(CONCATENATE($A15,L$9),lookups,MATCH(CONCATENATE($A$7,L$11),'Query Result 1'!$CL$7:$CV$7,FALSE),FALSE)</f>
        <v>1.2219525640388269</v>
      </c>
      <c r="M15" s="101"/>
      <c r="T15" s="114"/>
      <c r="W15" s="114"/>
      <c r="AA15" s="114"/>
      <c r="AG15" s="114"/>
      <c r="AJ15" s="114"/>
    </row>
    <row r="16" spans="1:36" x14ac:dyDescent="0.2">
      <c r="A16" s="44">
        <v>4</v>
      </c>
      <c r="B16" s="141">
        <f>VLOOKUP(CONCATENATE($A16,B$9),lookups,MATCH(CONCATENATE($A$7,B$11),'Query Result 1'!$CL$7:$CV$7,FALSE),FALSE)</f>
        <v>3.052700388828444E-3</v>
      </c>
      <c r="C16" s="40">
        <f>VLOOKUP(CONCATENATE($A16,C$9),lookups,MATCH(CONCATENATE($A$7,C$11),'Query Result 1'!$CL$7:$CV$7,FALSE),FALSE)</f>
        <v>1.4637490911155018</v>
      </c>
      <c r="D16" s="101"/>
      <c r="E16" s="142">
        <f>VLOOKUP(CONCATENATE($A16,E$9),lookups,MATCH(CONCATENATE($A$7,E$11),'Query Result 1'!$CL$7:$CV$7,FALSE),FALSE)</f>
        <v>1.1085581690351268E-3</v>
      </c>
      <c r="F16" s="40">
        <f>VLOOKUP(CONCATENATE($A16,F$9),lookups,MATCH(CONCATENATE($A$7,F$11),'Query Result 1'!$CL$7:$CV$7,FALSE),FALSE)</f>
        <v>1.3201534524301202</v>
      </c>
      <c r="G16" s="102"/>
      <c r="H16" s="142">
        <f>VLOOKUP(CONCATENATE($A16,H$9),lookups,MATCH(CONCATENATE($A$7,H$11),'Query Result 1'!$CL$7:$CV$7,FALSE),FALSE)</f>
        <v>3.4981230599537803E-3</v>
      </c>
      <c r="I16" s="40">
        <f>VLOOKUP(CONCATENATE($A16,I$9),lookups,MATCH(CONCATENATE($A$7,I$11),'Query Result 1'!$CL$7:$CV$7,FALSE),FALSE)</f>
        <v>1.3961201774120637</v>
      </c>
      <c r="J16" s="72"/>
      <c r="K16" s="142">
        <f>VLOOKUP(CONCATENATE($A16,K$9),lookups,MATCH(CONCATENATE($A$7,K$11),'Query Result 1'!$CL$7:$CV$7,FALSE),FALSE)</f>
        <v>1.8158471611524785E-3</v>
      </c>
      <c r="L16" s="40">
        <f>VLOOKUP(CONCATENATE($A16,L$9),lookups,MATCH(CONCATENATE($A$7,L$11),'Query Result 1'!$CL$7:$CV$7,FALSE),FALSE)</f>
        <v>1.198791977154088</v>
      </c>
      <c r="M16" s="101"/>
      <c r="T16" s="114"/>
      <c r="W16" s="114"/>
      <c r="AA16" s="114"/>
      <c r="AG16" s="114"/>
      <c r="AJ16" s="114"/>
    </row>
    <row r="17" spans="1:36" x14ac:dyDescent="0.2">
      <c r="A17" s="45">
        <v>5</v>
      </c>
      <c r="B17" s="141">
        <f>VLOOKUP(CONCATENATE($A17,B$9),lookups,MATCH(CONCATENATE($A$7,B$11),'Query Result 1'!$CL$7:$CV$7,FALSE),FALSE)</f>
        <v>3.603647134160531E-3</v>
      </c>
      <c r="C17" s="40">
        <f>VLOOKUP(CONCATENATE($A17,C$9),lookups,MATCH(CONCATENATE($A$7,C$11),'Query Result 1'!$CL$7:$CV$7,FALSE),FALSE)</f>
        <v>1.358136814921092</v>
      </c>
      <c r="D17" s="101"/>
      <c r="E17" s="142">
        <f>VLOOKUP(CONCATENATE($A17,E$9),lookups,MATCH(CONCATENATE($A$7,E$11),'Query Result 1'!$CL$7:$CV$7,FALSE),FALSE)</f>
        <v>1.1329953230619532E-3</v>
      </c>
      <c r="F17" s="40">
        <f>VLOOKUP(CONCATENATE($A17,F$9),lookups,MATCH(CONCATENATE($A$7,F$11),'Query Result 1'!$CL$7:$CV$7,FALSE),FALSE)</f>
        <v>1.3053306768238873</v>
      </c>
      <c r="G17" s="102"/>
      <c r="H17" s="142">
        <f>VLOOKUP(CONCATENATE($A17,H$9),lookups,MATCH(CONCATENATE($A$7,H$11),'Query Result 1'!$CL$7:$CV$7,FALSE),FALSE)</f>
        <v>3.9588189523458838E-3</v>
      </c>
      <c r="I17" s="40">
        <f>VLOOKUP(CONCATENATE($A17,I$9),lookups,MATCH(CONCATENATE($A$7,I$11),'Query Result 1'!$CL$7:$CV$7,FALSE),FALSE)</f>
        <v>1.2562302326282409</v>
      </c>
      <c r="J17" s="72"/>
      <c r="K17" s="142">
        <f>VLOOKUP(CONCATENATE($A17,K$9),lookups,MATCH(CONCATENATE($A$7,K$11),'Query Result 1'!$CL$7:$CV$7,FALSE),FALSE)</f>
        <v>1.960526220788576E-3</v>
      </c>
      <c r="L17" s="40">
        <f>VLOOKUP(CONCATENATE($A17,L$9),lookups,MATCH(CONCATENATE($A$7,L$11),'Query Result 1'!$CL$7:$CV$7,FALSE),FALSE)</f>
        <v>1.1839692015478551</v>
      </c>
      <c r="M17" s="101"/>
      <c r="T17" s="114"/>
      <c r="W17" s="114"/>
      <c r="AA17" s="114"/>
      <c r="AG17" s="114"/>
      <c r="AJ17" s="114"/>
    </row>
    <row r="18" spans="1:36" x14ac:dyDescent="0.2">
      <c r="A18" s="45">
        <v>6</v>
      </c>
      <c r="B18" s="141">
        <f>VLOOKUP(CONCATENATE($A18,B$9),lookups,MATCH(CONCATENATE($A$7,B$11),'Query Result 1'!$CL$7:$CV$7,FALSE),FALSE)</f>
        <v>4.0326858042906092E-3</v>
      </c>
      <c r="C18" s="40">
        <f>VLOOKUP(CONCATENATE($A18,C$9),lookups,MATCH(CONCATENATE($A$7,C$11),'Query Result 1'!$CL$7:$CV$7,FALSE),FALSE)</f>
        <v>1.3053306768238873</v>
      </c>
      <c r="D18" s="101"/>
      <c r="E18" s="142">
        <f>VLOOKUP(CONCATENATE($A18,E$9),lookups,MATCH(CONCATENATE($A$7,E$11),'Query Result 1'!$CL$7:$CV$7,FALSE),FALSE)</f>
        <v>1.32071709717712E-3</v>
      </c>
      <c r="F18" s="40">
        <f>VLOOKUP(CONCATENATE($A18,F$9),lookups,MATCH(CONCATENATE($A$7,F$11),'Query Result 1'!$CL$7:$CV$7,FALSE),FALSE)</f>
        <v>1.2599359265297989</v>
      </c>
      <c r="G18" s="102"/>
      <c r="H18" s="142">
        <f>VLOOKUP(CONCATENATE($A18,H$9),lookups,MATCH(CONCATENATE($A$7,H$11),'Query Result 1'!$CL$7:$CV$7,FALSE),FALSE)</f>
        <v>4.4425635241041976E-3</v>
      </c>
      <c r="I18" s="40">
        <f>VLOOKUP(CONCATENATE($A18,I$9),lookups,MATCH(CONCATENATE($A$7,I$11),'Query Result 1'!$CL$7:$CV$7,FALSE),FALSE)</f>
        <v>1.2525245387266826</v>
      </c>
      <c r="J18" s="72"/>
      <c r="K18" s="142">
        <f>VLOOKUP(CONCATENATE($A18,K$9),lookups,MATCH(CONCATENATE($A$7,K$11),'Query Result 1'!$CL$7:$CV$7,FALSE),FALSE)</f>
        <v>2.2440527464861874E-3</v>
      </c>
      <c r="L18" s="40">
        <f>VLOOKUP(CONCATENATE($A18,L$9),lookups,MATCH(CONCATENATE($A$7,L$11),'Query Result 1'!$CL$7:$CV$7,FALSE),FALSE)</f>
        <v>1.1691464259416222</v>
      </c>
      <c r="M18" s="101"/>
      <c r="T18" s="114"/>
      <c r="W18" s="114"/>
      <c r="AA18" s="114"/>
      <c r="AG18" s="114"/>
      <c r="AJ18" s="114"/>
    </row>
    <row r="19" spans="1:36" x14ac:dyDescent="0.2">
      <c r="A19" s="44">
        <v>7</v>
      </c>
      <c r="B19" s="141">
        <f>VLOOKUP(CONCATENATE($A19,B$9),lookups,MATCH(CONCATENATE($A$7,B$11),'Query Result 1'!$CL$7:$CV$7,FALSE),FALSE)</f>
        <v>4.2676157168666899E-3</v>
      </c>
      <c r="C19" s="40">
        <f>VLOOKUP(CONCATENATE($A19,C$9),lookups,MATCH(CONCATENATE($A$7,C$11),'Query Result 1'!$CL$7:$CV$7,FALSE),FALSE)</f>
        <v>1.1765578137447388</v>
      </c>
      <c r="D19" s="101"/>
      <c r="E19" s="142">
        <f>VLOOKUP(CONCATENATE($A19,E$9),lookups,MATCH(CONCATENATE($A$7,E$11),'Query Result 1'!$CL$7:$CV$7,FALSE),FALSE)</f>
        <v>1.4767816490302615E-3</v>
      </c>
      <c r="F19" s="40">
        <f>VLOOKUP(CONCATENATE($A19,F$9),lookups,MATCH(CONCATENATE($A$7,F$11),'Query Result 1'!$CL$7:$CV$7,FALSE),FALSE)</f>
        <v>1.1691464259416222</v>
      </c>
      <c r="G19" s="102"/>
      <c r="H19" s="142">
        <f>VLOOKUP(CONCATENATE($A19,H$9),lookups,MATCH(CONCATENATE($A$7,H$11),'Query Result 1'!$CL$7:$CV$7,FALSE),FALSE)</f>
        <v>4.4858839335153904E-3</v>
      </c>
      <c r="I19" s="40">
        <f>VLOOKUP(CONCATENATE($A19,I$9),lookups,MATCH(CONCATENATE($A$7,I$11),'Query Result 1'!$CL$7:$CV$7,FALSE),FALSE)</f>
        <v>1.1765578137447388</v>
      </c>
      <c r="J19" s="72"/>
      <c r="K19" s="142">
        <f>VLOOKUP(CONCATENATE($A19,K$9),lookups,MATCH(CONCATENATE($A$7,K$11),'Query Result 1'!$CL$7:$CV$7,FALSE),FALSE)</f>
        <v>2.581174394083543E-3</v>
      </c>
      <c r="L19" s="40">
        <f>VLOOKUP(CONCATENATE($A19,L$9),lookups,MATCH(CONCATENATE($A$7,L$11),'Query Result 1'!$CL$7:$CV$7,FALSE),FALSE)</f>
        <v>1.1533972268599999</v>
      </c>
      <c r="M19" s="101"/>
      <c r="T19" s="114"/>
      <c r="W19" s="114"/>
      <c r="AA19" s="114"/>
      <c r="AG19" s="114"/>
      <c r="AJ19" s="114"/>
    </row>
    <row r="20" spans="1:36" x14ac:dyDescent="0.2">
      <c r="A20" s="45">
        <v>8</v>
      </c>
      <c r="B20" s="141">
        <f>VLOOKUP(CONCATENATE($A20,B$9),lookups,MATCH(CONCATENATE($A$7,B$11),'Query Result 1'!$CL$7:$CV$7,FALSE),FALSE)</f>
        <v>4.3848029782226081E-3</v>
      </c>
      <c r="C20" s="40">
        <f>VLOOKUP(CONCATENATE($A20,C$9),lookups,MATCH(CONCATENATE($A$7,C$11),'Query Result 1'!$CL$7:$CV$7,FALSE),FALSE)</f>
        <v>1.1459858390568833</v>
      </c>
      <c r="D20" s="101"/>
      <c r="E20" s="142">
        <f>VLOOKUP(CONCATENATE($A20,E$9),lookups,MATCH(CONCATENATE($A$7,E$11),'Query Result 1'!$CL$7:$CV$7,FALSE),FALSE)</f>
        <v>1.5251005672196683E-3</v>
      </c>
      <c r="F20" s="40">
        <f>VLOOKUP(CONCATENATE($A20,F$9),lookups,MATCH(CONCATENATE($A$7,F$11),'Query Result 1'!$CL$7:$CV$7,FALSE),FALSE)</f>
        <v>1.1385744512537668</v>
      </c>
      <c r="G20" s="102"/>
      <c r="H20" s="142">
        <f>VLOOKUP(CONCATENATE($A20,H$9),lookups,MATCH(CONCATENATE($A$7,H$11),'Query Result 1'!$CL$7:$CV$7,FALSE),FALSE)</f>
        <v>4.693044352879169E-3</v>
      </c>
      <c r="I20" s="40">
        <f>VLOOKUP(CONCATENATE($A20,I$9),lookups,MATCH(CONCATENATE($A$7,I$11),'Query Result 1'!$CL$7:$CV$7,FALSE),FALSE)</f>
        <v>1.1459858390568833</v>
      </c>
      <c r="J20" s="72"/>
      <c r="K20" s="142">
        <f>VLOOKUP(CONCATENATE($A20,K$9),lookups,MATCH(CONCATENATE($A$7,K$11),'Query Result 1'!$CL$7:$CV$7,FALSE),FALSE)</f>
        <v>2.7366835560724383E-3</v>
      </c>
      <c r="L20" s="40">
        <f>VLOOKUP(CONCATENATE($A20,L$9),lookups,MATCH(CONCATENATE($A$7,L$11),'Query Result 1'!$CL$7:$CV$7,FALSE),FALSE)</f>
        <v>1.1237516756475339</v>
      </c>
      <c r="M20" s="101"/>
      <c r="T20" s="114"/>
      <c r="W20" s="114"/>
      <c r="AA20" s="114"/>
      <c r="AG20" s="114"/>
      <c r="AJ20" s="114"/>
    </row>
    <row r="21" spans="1:36" x14ac:dyDescent="0.2">
      <c r="A21" s="45">
        <v>9</v>
      </c>
      <c r="B21" s="141">
        <f>VLOOKUP(CONCATENATE($A21,B$9),lookups,MATCH(CONCATENATE($A$7,B$11),'Query Result 1'!$CL$7:$CV$7,FALSE),FALSE)</f>
        <v>4.8538297185784021E-3</v>
      </c>
      <c r="C21" s="40">
        <f>VLOOKUP(CONCATENATE($A21,C$9),lookups,MATCH(CONCATENATE($A$7,C$11),'Query Result 1'!$CL$7:$CV$7,FALSE),FALSE)</f>
        <v>1.0931797009596784</v>
      </c>
      <c r="D21" s="101"/>
      <c r="E21" s="142">
        <f>VLOOKUP(CONCATENATE($A21,E$9),lookups,MATCH(CONCATENATE($A$7,E$11),'Query Result 1'!$CL$7:$CV$7,FALSE),FALSE)</f>
        <v>2.1662981654917393E-3</v>
      </c>
      <c r="F21" s="40">
        <f>VLOOKUP(CONCATENATE($A21,F$9),lookups,MATCH(CONCATENATE($A$7,F$11),'Query Result 1'!$CL$7:$CV$7,FALSE),FALSE)</f>
        <v>1.0931797009596784</v>
      </c>
      <c r="G21" s="102"/>
      <c r="H21" s="142">
        <f>VLOOKUP(CONCATENATE($A21,H$9),lookups,MATCH(CONCATENATE($A$7,H$11),'Query Result 1'!$CL$7:$CV$7,FALSE),FALSE)</f>
        <v>5.1095867510637105E-3</v>
      </c>
      <c r="I21" s="40">
        <f>VLOOKUP(CONCATENATE($A21,I$9),lookups,MATCH(CONCATENATE($A$7,I$11),'Query Result 1'!$CL$7:$CV$7,FALSE),FALSE)</f>
        <v>1.0931797009596784</v>
      </c>
      <c r="J21" s="72"/>
      <c r="K21" s="142">
        <f>VLOOKUP(CONCATENATE($A21,K$9),lookups,MATCH(CONCATENATE($A$7,K$11),'Query Result 1'!$CL$7:$CV$7,FALSE),FALSE)</f>
        <v>3.6988964958787297E-3</v>
      </c>
      <c r="L21" s="40">
        <f>VLOOKUP(CONCATENATE($A21,L$9),lookups,MATCH(CONCATENATE($A$7,L$11),'Query Result 1'!$CL$7:$CV$7,FALSE),FALSE)</f>
        <v>1.0931797009596784</v>
      </c>
      <c r="M21" s="101"/>
      <c r="T21" s="114"/>
      <c r="W21" s="114"/>
      <c r="AA21" s="114"/>
      <c r="AG21" s="114"/>
      <c r="AJ21" s="114"/>
    </row>
    <row r="22" spans="1:36" x14ac:dyDescent="0.2">
      <c r="A22" s="44">
        <v>10</v>
      </c>
      <c r="B22" s="141">
        <f>VLOOKUP(CONCATENATE($A22,B$9),lookups,MATCH(CONCATENATE($A$7,B$11),'Query Result 1'!$CL$7:$CV$7,FALSE),FALSE)</f>
        <v>3.9618735965992365E-3</v>
      </c>
      <c r="C22" s="40">
        <f>VLOOKUP(CONCATENATE($A22,C$9),lookups,MATCH(CONCATENATE($A$7,C$11),'Query Result 1'!$CL$7:$CV$7,FALSE),FALSE)</f>
        <v>1.0931797009596784</v>
      </c>
      <c r="D22" s="101"/>
      <c r="E22" s="142">
        <f>VLOOKUP(CONCATENATE($A22,E$9),lookups,MATCH(CONCATENATE($A$7,E$11),'Query Result 1'!$CL$7:$CV$7,FALSE),FALSE)</f>
        <v>1.9746886623268501E-3</v>
      </c>
      <c r="F22" s="40">
        <f>VLOOKUP(CONCATENATE($A22,F$9),lookups,MATCH(CONCATENATE($A$7,F$11),'Query Result 1'!$CL$7:$CV$7,FALSE),FALSE)</f>
        <v>1.0857683131565619</v>
      </c>
      <c r="G22" s="102"/>
      <c r="H22" s="142">
        <f>VLOOKUP(CONCATENATE($A22,H$9),lookups,MATCH(CONCATENATE($A$7,H$11),'Query Result 1'!$CL$7:$CV$7,FALSE),FALSE)</f>
        <v>4.0993325880001354E-3</v>
      </c>
      <c r="I22" s="40">
        <f>VLOOKUP(CONCATENATE($A22,I$9),lookups,MATCH(CONCATENATE($A$7,I$11),'Query Result 1'!$CL$7:$CV$7,FALSE),FALSE)</f>
        <v>1.0857683131565619</v>
      </c>
      <c r="J22" s="72"/>
      <c r="K22" s="142">
        <f>VLOOKUP(CONCATENATE($A22,K$9),lookups,MATCH(CONCATENATE($A$7,K$11),'Query Result 1'!$CL$7:$CV$7,FALSE),FALSE)</f>
        <v>3.1726645995055918E-3</v>
      </c>
      <c r="L22" s="40">
        <f>VLOOKUP(CONCATENATE($A22,L$9),lookups,MATCH(CONCATENATE($A$7,L$11),'Query Result 1'!$CL$7:$CV$7,FALSE),FALSE)</f>
        <v>1.0857683131565619</v>
      </c>
      <c r="M22" s="101"/>
      <c r="T22" s="114"/>
      <c r="W22" s="114"/>
      <c r="AA22" s="114"/>
      <c r="AG22" s="114"/>
      <c r="AJ22" s="114"/>
    </row>
    <row r="23" spans="1:36" x14ac:dyDescent="0.2">
      <c r="A23" s="45">
        <v>11</v>
      </c>
      <c r="B23" s="141">
        <f>VLOOKUP(CONCATENATE($A23,B$9),lookups,MATCH(CONCATENATE($A$7,B$11),'Query Result 1'!$CL$7:$CV$7,FALSE),FALSE)</f>
        <v>3.8893952193151267E-3</v>
      </c>
      <c r="C23" s="40">
        <f>VLOOKUP(CONCATENATE($A23,C$9),lookups,MATCH(CONCATENATE($A$7,C$11),'Query Result 1'!$CL$7:$CV$7,FALSE),FALSE)</f>
        <v>1.0700191140749395</v>
      </c>
      <c r="D23" s="101"/>
      <c r="E23" s="142">
        <f>VLOOKUP(CONCATENATE($A23,E$9),lookups,MATCH(CONCATENATE($A$7,E$11),'Query Result 1'!$CL$7:$CV$7,FALSE),FALSE)</f>
        <v>2.2251694911018215E-3</v>
      </c>
      <c r="F23" s="40">
        <f>VLOOKUP(CONCATENATE($A23,F$9),lookups,MATCH(CONCATENATE($A$7,F$11),'Query Result 1'!$CL$7:$CV$7,FALSE),FALSE)</f>
        <v>1.0440792567640318</v>
      </c>
      <c r="G23" s="102"/>
      <c r="H23" s="142">
        <f>VLOOKUP(CONCATENATE($A23,H$9),lookups,MATCH(CONCATENATE($A$7,H$11),'Query Result 1'!$CL$7:$CV$7,FALSE),FALSE)</f>
        <v>3.8949491179575873E-3</v>
      </c>
      <c r="I23" s="40">
        <f>VLOOKUP(CONCATENATE($A23,I$9),lookups,MATCH(CONCATENATE($A$7,I$11),'Query Result 1'!$CL$7:$CV$7,FALSE),FALSE)</f>
        <v>1.0440792567640318</v>
      </c>
      <c r="J23" s="72"/>
      <c r="K23" s="142">
        <f>VLOOKUP(CONCATENATE($A23,K$9),lookups,MATCH(CONCATENATE($A$7,K$11),'Query Result 1'!$CL$7:$CV$7,FALSE),FALSE)</f>
        <v>3.4875706525331054E-3</v>
      </c>
      <c r="L23" s="40">
        <f>VLOOKUP(CONCATENATE($A23,L$9),lookups,MATCH(CONCATENATE($A$7,L$11),'Query Result 1'!$CL$7:$CV$7,FALSE),FALSE)</f>
        <v>1.0440792567640318</v>
      </c>
      <c r="M23" s="101"/>
      <c r="T23" s="114"/>
      <c r="W23" s="114"/>
      <c r="AA23" s="114"/>
      <c r="AG23" s="114"/>
      <c r="AJ23" s="114"/>
    </row>
    <row r="24" spans="1:36" x14ac:dyDescent="0.2">
      <c r="A24" s="45">
        <v>12</v>
      </c>
      <c r="B24" s="141">
        <f>VLOOKUP(CONCATENATE($A24,B$9),lookups,MATCH(CONCATENATE($A$7,B$11),'Query Result 1'!$CL$7:$CV$7,FALSE),FALSE)</f>
        <v>3.5725453017627518E-3</v>
      </c>
      <c r="C24" s="40">
        <f>VLOOKUP(CONCATENATE($A24,C$9),lookups,MATCH(CONCATENATE($A$7,C$11),'Query Result 1'!$CL$7:$CV$7,FALSE),FALSE)</f>
        <v>1.0403735628624737</v>
      </c>
      <c r="D24" s="101"/>
      <c r="E24" s="142">
        <f>VLOOKUP(CONCATENATE($A24,E$9),lookups,MATCH(CONCATENATE($A$7,E$11),'Query Result 1'!$CL$7:$CV$7,FALSE),FALSE)</f>
        <v>2.2787646130015657E-3</v>
      </c>
      <c r="F24" s="40">
        <f>VLOOKUP(CONCATENATE($A24,F$9),lookups,MATCH(CONCATENATE($A$7,F$11),'Query Result 1'!$CL$7:$CV$7,FALSE),FALSE)</f>
        <v>1.0403735628624737</v>
      </c>
      <c r="G24" s="102"/>
      <c r="H24" s="142">
        <f>VLOOKUP(CONCATENATE($A24,H$9),lookups,MATCH(CONCATENATE($A$7,H$11),'Query Result 1'!$CL$7:$CV$7,FALSE),FALSE)</f>
        <v>3.6080902530744993E-3</v>
      </c>
      <c r="I24" s="40">
        <f>VLOOKUP(CONCATENATE($A24,I$9),lookups,MATCH(CONCATENATE($A$7,I$11),'Query Result 1'!$CL$7:$CV$7,FALSE),FALSE)</f>
        <v>1.0403735628624737</v>
      </c>
      <c r="J24" s="72"/>
      <c r="K24" s="142">
        <f>VLOOKUP(CONCATENATE($A24,K$9),lookups,MATCH(CONCATENATE($A$7,K$11),'Query Result 1'!$CL$7:$CV$7,FALSE),FALSE)</f>
        <v>3.5908731672828717E-3</v>
      </c>
      <c r="L24" s="40">
        <f>VLOOKUP(CONCATENATE($A24,L$9),lookups,MATCH(CONCATENATE($A$7,L$11),'Query Result 1'!$CL$7:$CV$7,FALSE),FALSE)</f>
        <v>1.0403735628624737</v>
      </c>
      <c r="M24" s="101"/>
      <c r="T24" s="114"/>
      <c r="W24" s="114"/>
      <c r="AA24" s="114"/>
      <c r="AG24" s="114"/>
      <c r="AJ24" s="114"/>
    </row>
    <row r="25" spans="1:36" x14ac:dyDescent="0.2">
      <c r="A25" s="44">
        <v>13</v>
      </c>
      <c r="B25" s="141">
        <f>VLOOKUP(CONCATENATE($A25,B$9),lookups,MATCH(CONCATENATE($A$7,B$11),'Query Result 1'!$CL$7:$CV$7,FALSE),FALSE)</f>
        <v>3.3728826455662951E-3</v>
      </c>
      <c r="C25" s="40">
        <f>VLOOKUP(CONCATENATE($A25,C$9),lookups,MATCH(CONCATENATE($A$7,C$11),'Query Result 1'!$CL$7:$CV$7,FALSE),FALSE)</f>
        <v>1.0246243637808512</v>
      </c>
      <c r="D25" s="101"/>
      <c r="E25" s="142">
        <f>VLOOKUP(CONCATENATE($A25,E$9),lookups,MATCH(CONCATENATE($A$7,E$11),'Query Result 1'!$CL$7:$CV$7,FALSE),FALSE)</f>
        <v>2.6986393503715834E-3</v>
      </c>
      <c r="F25" s="40">
        <f>VLOOKUP(CONCATENATE($A25,F$9),lookups,MATCH(CONCATENATE($A$7,F$11),'Query Result 1'!$CL$7:$CV$7,FALSE),FALSE)</f>
        <v>1.0246243637808512</v>
      </c>
      <c r="G25" s="102"/>
      <c r="H25" s="142">
        <f>VLOOKUP(CONCATENATE($A25,H$9),lookups,MATCH(CONCATENATE($A$7,H$11),'Query Result 1'!$CL$7:$CV$7,FALSE),FALSE)</f>
        <v>3.4611896339814176E-3</v>
      </c>
      <c r="I25" s="40">
        <f>VLOOKUP(CONCATENATE($A25,I$9),lookups,MATCH(CONCATENATE($A$7,I$11),'Query Result 1'!$CL$7:$CV$7,FALSE),FALSE)</f>
        <v>1.0246243637808512</v>
      </c>
      <c r="J25" s="72"/>
      <c r="K25" s="142">
        <f>VLOOKUP(CONCATENATE($A25,K$9),lookups,MATCH(CONCATENATE($A$7,K$11),'Query Result 1'!$CL$7:$CV$7,FALSE),FALSE)</f>
        <v>4.0213003120735651E-3</v>
      </c>
      <c r="L25" s="40">
        <f>VLOOKUP(CONCATENATE($A25,L$9),lookups,MATCH(CONCATENATE($A$7,L$11),'Query Result 1'!$CL$7:$CV$7,FALSE),FALSE)</f>
        <v>1.0246243637808512</v>
      </c>
      <c r="M25" s="101"/>
      <c r="T25" s="114"/>
      <c r="W25" s="114"/>
      <c r="AA25" s="114"/>
      <c r="AG25" s="114"/>
      <c r="AJ25" s="114"/>
    </row>
    <row r="26" spans="1:36" x14ac:dyDescent="0.2">
      <c r="A26" s="45">
        <v>14</v>
      </c>
      <c r="B26" s="141">
        <f>VLOOKUP(CONCATENATE($A26,B$9),lookups,MATCH(CONCATENATE($A$7,B$11),'Query Result 1'!$CL$7:$CV$7,FALSE),FALSE)</f>
        <v>3.1996010079215257E-3</v>
      </c>
      <c r="C26" s="40">
        <f>VLOOKUP(CONCATENATE($A26,C$9),lookups,MATCH(CONCATENATE($A$7,C$11),'Query Result 1'!$CL$7:$CV$7,FALSE),FALSE)</f>
        <v>0.99034669519143748</v>
      </c>
      <c r="D26" s="101"/>
      <c r="E26" s="142">
        <f>VLOOKUP(CONCATENATE($A26,E$9),lookups,MATCH(CONCATENATE($A$7,E$11),'Query Result 1'!$CL$7:$CV$7,FALSE),FALSE)</f>
        <v>2.853870817428356E-3</v>
      </c>
      <c r="F26" s="40">
        <f>VLOOKUP(CONCATENATE($A26,F$9),lookups,MATCH(CONCATENATE($A$7,F$11),'Query Result 1'!$CL$7:$CV$7,FALSE),FALSE)</f>
        <v>0.99034669519143748</v>
      </c>
      <c r="G26" s="102"/>
      <c r="H26" s="142">
        <f>VLOOKUP(CONCATENATE($A26,H$9),lookups,MATCH(CONCATENATE($A$7,H$11),'Query Result 1'!$CL$7:$CV$7,FALSE),FALSE)</f>
        <v>3.2693024358844058E-3</v>
      </c>
      <c r="I26" s="40">
        <f>VLOOKUP(CONCATENATE($A26,I$9),lookups,MATCH(CONCATENATE($A$7,I$11),'Query Result 1'!$CL$7:$CV$7,FALSE),FALSE)</f>
        <v>0.99034669519143748</v>
      </c>
      <c r="J26" s="72"/>
      <c r="K26" s="142">
        <f>VLOOKUP(CONCATENATE($A26,K$9),lookups,MATCH(CONCATENATE($A$7,K$11),'Query Result 1'!$CL$7:$CV$7,FALSE),FALSE)</f>
        <v>4.2084666963244852E-3</v>
      </c>
      <c r="L26" s="40">
        <f>VLOOKUP(CONCATENATE($A26,L$9),lookups,MATCH(CONCATENATE($A$7,L$11),'Query Result 1'!$CL$7:$CV$7,FALSE),FALSE)</f>
        <v>0.99034669519143748</v>
      </c>
      <c r="M26" s="101"/>
      <c r="T26" s="114"/>
      <c r="W26" s="114"/>
      <c r="AA26" s="114"/>
      <c r="AG26" s="114"/>
      <c r="AJ26" s="114"/>
    </row>
    <row r="27" spans="1:36" x14ac:dyDescent="0.2">
      <c r="A27" s="45">
        <v>15</v>
      </c>
      <c r="B27" s="141">
        <f>VLOOKUP(CONCATENATE($A27,B$9),lookups,MATCH(CONCATENATE($A$7,B$11),'Query Result 1'!$CL$7:$CV$7,FALSE),FALSE)</f>
        <v>3.0732498138055478E-3</v>
      </c>
      <c r="C27" s="40">
        <f>VLOOKUP(CONCATENATE($A27,C$9),lookups,MATCH(CONCATENATE($A$7,C$11),'Query Result 1'!$CL$7:$CV$7,FALSE),FALSE)</f>
        <v>0.98664100128987919</v>
      </c>
      <c r="D27" s="101"/>
      <c r="E27" s="142">
        <f>VLOOKUP(CONCATENATE($A27,E$9),lookups,MATCH(CONCATENATE($A$7,E$11),'Query Result 1'!$CL$7:$CV$7,FALSE),FALSE)</f>
        <v>3.2415329426721028E-3</v>
      </c>
      <c r="F27" s="40">
        <f>VLOOKUP(CONCATENATE($A27,F$9),lookups,MATCH(CONCATENATE($A$7,F$11),'Query Result 1'!$CL$7:$CV$7,FALSE),FALSE)</f>
        <v>0.98664100128987919</v>
      </c>
      <c r="G27" s="102"/>
      <c r="H27" s="142">
        <f>VLOOKUP(CONCATENATE($A27,H$9),lookups,MATCH(CONCATENATE($A$7,H$11),'Query Result 1'!$CL$7:$CV$7,FALSE),FALSE)</f>
        <v>3.0560327280139202E-3</v>
      </c>
      <c r="I27" s="40">
        <f>VLOOKUP(CONCATENATE($A27,I$9),lookups,MATCH(CONCATENATE($A$7,I$11),'Query Result 1'!$CL$7:$CV$7,FALSE),FALSE)</f>
        <v>0.98664100128987919</v>
      </c>
      <c r="J27" s="72"/>
      <c r="K27" s="142">
        <f>VLOOKUP(CONCATENATE($A27,K$9),lookups,MATCH(CONCATENATE($A$7,K$11),'Query Result 1'!$CL$7:$CV$7,FALSE),FALSE)</f>
        <v>4.6263975691696419E-3</v>
      </c>
      <c r="L27" s="40">
        <f>VLOOKUP(CONCATENATE($A27,L$9),lookups,MATCH(CONCATENATE($A$7,L$11),'Query Result 1'!$CL$7:$CV$7,FALSE),FALSE)</f>
        <v>0.98664100128987919</v>
      </c>
      <c r="M27" s="101"/>
      <c r="T27" s="114"/>
      <c r="W27" s="114"/>
      <c r="AA27" s="114"/>
      <c r="AG27" s="114"/>
      <c r="AJ27" s="114"/>
    </row>
    <row r="28" spans="1:36" x14ac:dyDescent="0.2">
      <c r="A28" s="44">
        <v>16</v>
      </c>
      <c r="B28" s="141">
        <f>VLOOKUP(CONCATENATE($A28,B$9),lookups,MATCH(CONCATENATE($A$7,B$11),'Query Result 1'!$CL$7:$CV$7,FALSE),FALSE)</f>
        <v>2.8583139363423243E-3</v>
      </c>
      <c r="C28" s="40">
        <f>VLOOKUP(CONCATENATE($A28,C$9),lookups,MATCH(CONCATENATE($A$7,C$11),'Query Result 1'!$CL$7:$CV$7,FALSE),FALSE)</f>
        <v>0.98293530738832102</v>
      </c>
      <c r="D28" s="101"/>
      <c r="E28" s="142">
        <f>VLOOKUP(CONCATENATE($A28,E$9),lookups,MATCH(CONCATENATE($A$7,E$11),'Query Result 1'!$CL$7:$CV$7,FALSE),FALSE)</f>
        <v>3.485071398143998E-3</v>
      </c>
      <c r="F28" s="40">
        <f>VLOOKUP(CONCATENATE($A28,F$9),lookups,MATCH(CONCATENATE($A$7,F$11),'Query Result 1'!$CL$7:$CV$7,FALSE),FALSE)</f>
        <v>0.98293530738832102</v>
      </c>
      <c r="G28" s="102"/>
      <c r="H28" s="142">
        <f>VLOOKUP(CONCATENATE($A28,H$9),lookups,MATCH(CONCATENATE($A$7,H$11),'Query Result 1'!$CL$7:$CV$7,FALSE),FALSE)</f>
        <v>2.8602578008671857E-3</v>
      </c>
      <c r="I28" s="40">
        <f>VLOOKUP(CONCATENATE($A28,I$9),lookups,MATCH(CONCATENATE($A$7,I$11),'Query Result 1'!$CL$7:$CV$7,FALSE),FALSE)</f>
        <v>0.98293530738832102</v>
      </c>
      <c r="J28" s="72"/>
      <c r="K28" s="142">
        <f>VLOOKUP(CONCATENATE($A28,K$9),lookups,MATCH(CONCATENATE($A$7,K$11),'Query Result 1'!$CL$7:$CV$7,FALSE),FALSE)</f>
        <v>4.7405301862722066E-3</v>
      </c>
      <c r="L28" s="40">
        <f>VLOOKUP(CONCATENATE($A28,L$9),lookups,MATCH(CONCATENATE($A$7,L$11),'Query Result 1'!$CL$7:$CV$7,FALSE),FALSE)</f>
        <v>0.98293530738832102</v>
      </c>
      <c r="M28" s="101"/>
      <c r="T28" s="114"/>
      <c r="W28" s="114"/>
      <c r="AA28" s="114"/>
      <c r="AG28" s="114"/>
      <c r="AJ28" s="114"/>
    </row>
    <row r="29" spans="1:36" x14ac:dyDescent="0.2">
      <c r="A29" s="45">
        <v>17</v>
      </c>
      <c r="B29" s="141">
        <f>VLOOKUP(CONCATENATE($A29,B$9),lookups,MATCH(CONCATENATE($A$7,B$11),'Query Result 1'!$CL$7:$CV$7,FALSE),FALSE)</f>
        <v>2.6000576494679089E-3</v>
      </c>
      <c r="C29" s="40">
        <f>VLOOKUP(CONCATENATE($A29,C$9),lookups,MATCH(CONCATENATE($A$7,C$11),'Query Result 1'!$CL$7:$CV$7,FALSE),FALSE)</f>
        <v>0.97922961348676274</v>
      </c>
      <c r="D29" s="101"/>
      <c r="E29" s="142">
        <f>VLOOKUP(CONCATENATE($A29,E$9),lookups,MATCH(CONCATENATE($A$7,E$11),'Query Result 1'!$CL$7:$CV$7,FALSE),FALSE)</f>
        <v>3.6189203554272977E-3</v>
      </c>
      <c r="F29" s="40">
        <f>VLOOKUP(CONCATENATE($A29,F$9),lookups,MATCH(CONCATENATE($A$7,F$11),'Query Result 1'!$CL$7:$CV$7,FALSE),FALSE)</f>
        <v>0.97922961348676274</v>
      </c>
      <c r="G29" s="102"/>
      <c r="H29" s="142">
        <f>VLOOKUP(CONCATENATE($A29,H$9),lookups,MATCH(CONCATENATE($A$7,H$11),'Query Result 1'!$CL$7:$CV$7,FALSE),FALSE)</f>
        <v>2.6547635510961454E-3</v>
      </c>
      <c r="I29" s="40">
        <f>VLOOKUP(CONCATENATE($A29,I$9),lookups,MATCH(CONCATENATE($A$7,I$11),'Query Result 1'!$CL$7:$CV$7,FALSE),FALSE)</f>
        <v>0.97922961348676274</v>
      </c>
      <c r="J29" s="72"/>
      <c r="K29" s="142">
        <f>VLOOKUP(CONCATENATE($A29,K$9),lookups,MATCH(CONCATENATE($A$7,K$11),'Query Result 1'!$CL$7:$CV$7,FALSE),FALSE)</f>
        <v>4.8496642945965564E-3</v>
      </c>
      <c r="L29" s="40">
        <f>VLOOKUP(CONCATENATE($A29,L$9),lookups,MATCH(CONCATENATE($A$7,L$11),'Query Result 1'!$CL$7:$CV$7,FALSE),FALSE)</f>
        <v>0.97922961348676274</v>
      </c>
      <c r="M29" s="101"/>
      <c r="T29" s="114"/>
      <c r="W29" s="114"/>
      <c r="AA29" s="114"/>
      <c r="AG29" s="114"/>
      <c r="AJ29" s="114"/>
    </row>
    <row r="30" spans="1:36" x14ac:dyDescent="0.2">
      <c r="A30" s="45">
        <v>18</v>
      </c>
      <c r="B30" s="141">
        <f>VLOOKUP(CONCATENATE($A30,B$9),lookups,MATCH(CONCATENATE($A$7,B$11),'Query Result 1'!$CL$7:$CV$7,FALSE),FALSE)</f>
        <v>2.3701262456700418E-3</v>
      </c>
      <c r="C30" s="40">
        <f>VLOOKUP(CONCATENATE($A30,C$9),lookups,MATCH(CONCATENATE($A$7,C$11),'Query Result 1'!$CL$7:$CV$7,FALSE),FALSE)</f>
        <v>0.97552391958520457</v>
      </c>
      <c r="D30" s="101"/>
      <c r="E30" s="142">
        <f>VLOOKUP(CONCATENATE($A30,E$9),lookups,MATCH(CONCATENATE($A$7,E$11),'Query Result 1'!$CL$7:$CV$7,FALSE),FALSE)</f>
        <v>3.6566868661960291E-3</v>
      </c>
      <c r="F30" s="40">
        <f>VLOOKUP(CONCATENATE($A30,F$9),lookups,MATCH(CONCATENATE($A$7,F$11),'Query Result 1'!$CL$7:$CV$7,FALSE),FALSE)</f>
        <v>0.97552391958520457</v>
      </c>
      <c r="G30" s="102"/>
      <c r="H30" s="142">
        <f>VLOOKUP(CONCATENATE($A30,H$9),lookups,MATCH(CONCATENATE($A$7,H$11),'Query Result 1'!$CL$7:$CV$7,FALSE),FALSE)</f>
        <v>2.4698187263022088E-3</v>
      </c>
      <c r="I30" s="40">
        <f>VLOOKUP(CONCATENATE($A30,I$9),lookups,MATCH(CONCATENATE($A$7,I$11),'Query Result 1'!$CL$7:$CV$7,FALSE),FALSE)</f>
        <v>0.97552391958520457</v>
      </c>
      <c r="J30" s="72"/>
      <c r="K30" s="142">
        <f>VLOOKUP(CONCATENATE($A30,K$9),lookups,MATCH(CONCATENATE($A$7,K$11),'Query Result 1'!$CL$7:$CV$7,FALSE),FALSE)</f>
        <v>4.8066215801174875E-3</v>
      </c>
      <c r="L30" s="40">
        <f>VLOOKUP(CONCATENATE($A30,L$9),lookups,MATCH(CONCATENATE($A$7,L$11),'Query Result 1'!$CL$7:$CV$7,FALSE),FALSE)</f>
        <v>0.97552391958520457</v>
      </c>
      <c r="M30" s="101"/>
      <c r="T30" s="114"/>
      <c r="W30" s="114"/>
      <c r="AA30" s="114"/>
      <c r="AG30" s="114"/>
      <c r="AJ30" s="114"/>
    </row>
    <row r="31" spans="1:36" x14ac:dyDescent="0.2">
      <c r="A31" s="44">
        <v>19</v>
      </c>
      <c r="B31" s="141">
        <f>VLOOKUP(CONCATENATE($A31,B$9),lookups,MATCH(CONCATENATE($A$7,B$11),'Query Result 1'!$CL$7:$CV$7,FALSE),FALSE)</f>
        <v>2.3590184483851208E-3</v>
      </c>
      <c r="C31" s="40">
        <f>VLOOKUP(CONCATENATE($A31,C$9),lookups,MATCH(CONCATENATE($A$7,C$11),'Query Result 1'!$CL$7:$CV$7,FALSE),FALSE)</f>
        <v>0.97367107263442543</v>
      </c>
      <c r="D31" s="101"/>
      <c r="E31" s="142">
        <f>VLOOKUP(CONCATENATE($A31,E$9),lookups,MATCH(CONCATENATE($A$7,E$11),'Query Result 1'!$CL$7:$CV$7,FALSE),FALSE)</f>
        <v>3.8907836939757415E-3</v>
      </c>
      <c r="F31" s="40">
        <f>VLOOKUP(CONCATENATE($A31,F$9),lookups,MATCH(CONCATENATE($A$7,F$11),'Query Result 1'!$CL$7:$CV$7,FALSE),FALSE)</f>
        <v>0.97367107263442543</v>
      </c>
      <c r="G31" s="102"/>
      <c r="H31" s="142">
        <f>VLOOKUP(CONCATENATE($A31,H$9),lookups,MATCH(CONCATENATE($A$7,H$11),'Query Result 1'!$CL$7:$CV$7,FALSE),FALSE)</f>
        <v>2.4470477418681203E-3</v>
      </c>
      <c r="I31" s="40">
        <f>VLOOKUP(CONCATENATE($A31,I$9),lookups,MATCH(CONCATENATE($A$7,I$11),'Query Result 1'!$CL$7:$CV$7,FALSE),FALSE)</f>
        <v>0.97367107263442543</v>
      </c>
      <c r="J31" s="72"/>
      <c r="K31" s="142">
        <f>VLOOKUP(CONCATENATE($A31,K$9),lookups,MATCH(CONCATENATE($A$7,K$11),'Query Result 1'!$CL$7:$CV$7,FALSE),FALSE)</f>
        <v>4.8566066678996326E-3</v>
      </c>
      <c r="L31" s="40">
        <f>VLOOKUP(CONCATENATE($A31,L$9),lookups,MATCH(CONCATENATE($A$7,L$11),'Query Result 1'!$CL$7:$CV$7,FALSE),FALSE)</f>
        <v>0.97367107263442543</v>
      </c>
      <c r="M31" s="101"/>
      <c r="T31" s="114"/>
      <c r="W31" s="114"/>
      <c r="AA31" s="114"/>
      <c r="AG31" s="114"/>
      <c r="AJ31" s="114"/>
    </row>
    <row r="32" spans="1:36" x14ac:dyDescent="0.2">
      <c r="A32" s="45">
        <v>20</v>
      </c>
      <c r="B32" s="141">
        <f>VLOOKUP(CONCATENATE($A32,B$9),lookups,MATCH(CONCATENATE($A$7,B$11),'Query Result 1'!$CL$7:$CV$7,FALSE),FALSE)</f>
        <v>2.1718520641341998E-3</v>
      </c>
      <c r="C32" s="40">
        <f>VLOOKUP(CONCATENATE($A32,C$9),lookups,MATCH(CONCATENATE($A$7,C$11),'Query Result 1'!$CL$7:$CV$7,FALSE),FALSE)</f>
        <v>0.97181822568364629</v>
      </c>
      <c r="D32" s="101"/>
      <c r="E32" s="142">
        <f>VLOOKUP(CONCATENATE($A32,E$9),lookups,MATCH(CONCATENATE($A$7,E$11),'Query Result 1'!$CL$7:$CV$7,FALSE),FALSE)</f>
        <v>4.025743430987533E-3</v>
      </c>
      <c r="F32" s="40">
        <f>VLOOKUP(CONCATENATE($A32,F$9),lookups,MATCH(CONCATENATE($A$7,F$11),'Query Result 1'!$CL$7:$CV$7,FALSE),FALSE)</f>
        <v>0.97181822568364629</v>
      </c>
      <c r="G32" s="102"/>
      <c r="H32" s="142">
        <f>VLOOKUP(CONCATENATE($A32,H$9),lookups,MATCH(CONCATENATE($A$7,H$11),'Query Result 1'!$CL$7:$CV$7,FALSE),FALSE)</f>
        <v>2.2126732191562852E-3</v>
      </c>
      <c r="I32" s="40">
        <f>VLOOKUP(CONCATENATE($A32,I$9),lookups,MATCH(CONCATENATE($A$7,I$11),'Query Result 1'!$CL$7:$CV$7,FALSE),FALSE)</f>
        <v>0.97181822568364629</v>
      </c>
      <c r="J32" s="72"/>
      <c r="K32" s="142">
        <f>VLOOKUP(CONCATENATE($A32,K$9),lookups,MATCH(CONCATENATE($A$7,K$11),'Query Result 1'!$CL$7:$CV$7,FALSE),FALSE)</f>
        <v>4.8907631445507648E-3</v>
      </c>
      <c r="L32" s="40">
        <f>VLOOKUP(CONCATENATE($A32,L$9),lookups,MATCH(CONCATENATE($A$7,L$11),'Query Result 1'!$CL$7:$CV$7,FALSE),FALSE)</f>
        <v>0.97181822568364629</v>
      </c>
      <c r="M32" s="101"/>
      <c r="T32" s="114"/>
      <c r="W32" s="114"/>
      <c r="AA32" s="114"/>
      <c r="AG32" s="114"/>
      <c r="AJ32" s="114"/>
    </row>
    <row r="33" spans="1:36" x14ac:dyDescent="0.2">
      <c r="A33" s="45">
        <v>21</v>
      </c>
      <c r="B33" s="141">
        <f>VLOOKUP(CONCATENATE($A33,B$9),lookups,MATCH(CONCATENATE($A$7,B$11),'Query Result 1'!$CL$7:$CV$7,FALSE),FALSE)</f>
        <v>2.0416131409684997E-3</v>
      </c>
      <c r="C33" s="40">
        <f>VLOOKUP(CONCATENATE($A33,C$9),lookups,MATCH(CONCATENATE($A$7,C$11),'Query Result 1'!$CL$7:$CV$7,FALSE),FALSE)</f>
        <v>0.968112531782088</v>
      </c>
      <c r="D33" s="101"/>
      <c r="E33" s="142">
        <f>VLOOKUP(CONCATENATE($A33,E$9),lookups,MATCH(CONCATENATE($A$7,E$11),'Query Result 1'!$CL$7:$CV$7,FALSE),FALSE)</f>
        <v>3.9174424074595524E-3</v>
      </c>
      <c r="F33" s="40">
        <f>VLOOKUP(CONCATENATE($A33,F$9),lookups,MATCH(CONCATENATE($A$7,F$11),'Query Result 1'!$CL$7:$CV$7,FALSE),FALSE)</f>
        <v>0.968112531782088</v>
      </c>
      <c r="G33" s="102"/>
      <c r="H33" s="142">
        <f>VLOOKUP(CONCATENATE($A33,H$9),lookups,MATCH(CONCATENATE($A$7,H$11),'Query Result 1'!$CL$7:$CV$7,FALSE),FALSE)</f>
        <v>2.1443602658540203E-3</v>
      </c>
      <c r="I33" s="40">
        <f>VLOOKUP(CONCATENATE($A33,I$9),lookups,MATCH(CONCATENATE($A$7,I$11),'Query Result 1'!$CL$7:$CV$7,FALSE),FALSE)</f>
        <v>0.968112531782088</v>
      </c>
      <c r="J33" s="72"/>
      <c r="K33" s="142">
        <f>VLOOKUP(CONCATENATE($A33,K$9),lookups,MATCH(CONCATENATE($A$7,K$11),'Query Result 1'!$CL$7:$CV$7,FALSE),FALSE)</f>
        <v>4.6552778421104371E-3</v>
      </c>
      <c r="L33" s="40">
        <f>VLOOKUP(CONCATENATE($A33,L$9),lookups,MATCH(CONCATENATE($A$7,L$11),'Query Result 1'!$CL$7:$CV$7,FALSE),FALSE)</f>
        <v>0.968112531782088</v>
      </c>
      <c r="M33" s="101"/>
      <c r="T33" s="114"/>
      <c r="W33" s="114"/>
      <c r="AA33" s="114"/>
      <c r="AG33" s="114"/>
      <c r="AJ33" s="114"/>
    </row>
    <row r="34" spans="1:36" x14ac:dyDescent="0.2">
      <c r="A34" s="44">
        <v>22</v>
      </c>
      <c r="B34" s="141">
        <f>VLOOKUP(CONCATENATE($A34,B$9),lookups,MATCH(CONCATENATE($A$7,B$11),'Query Result 1'!$CL$7:$CV$7,FALSE),FALSE)</f>
        <v>1.9149842519203993E-3</v>
      </c>
      <c r="C34" s="40">
        <f>VLOOKUP(CONCATENATE($A34,C$9),lookups,MATCH(CONCATENATE($A$7,C$11),'Query Result 1'!$CL$7:$CV$7,FALSE),FALSE)</f>
        <v>0.96440683788052983</v>
      </c>
      <c r="D34" s="101"/>
      <c r="E34" s="142">
        <f>VLOOKUP(CONCATENATE($A34,E$9),lookups,MATCH(CONCATENATE($A$7,E$11),'Query Result 1'!$CL$7:$CV$7,FALSE),FALSE)</f>
        <v>3.8627365058313159E-3</v>
      </c>
      <c r="F34" s="40">
        <f>VLOOKUP(CONCATENATE($A34,F$9),lookups,MATCH(CONCATENATE($A$7,F$11),'Query Result 1'!$CL$7:$CV$7,FALSE),FALSE)</f>
        <v>0.96440683788052983</v>
      </c>
      <c r="G34" s="102"/>
      <c r="H34" s="142">
        <f>VLOOKUP(CONCATENATE($A34,H$9),lookups,MATCH(CONCATENATE($A$7,H$11),'Query Result 1'!$CL$7:$CV$7,FALSE),FALSE)</f>
        <v>1.960803915720699E-3</v>
      </c>
      <c r="I34" s="40">
        <f>VLOOKUP(CONCATENATE($A34,I$9),lookups,MATCH(CONCATENATE($A$7,I$11),'Query Result 1'!$CL$7:$CV$7,FALSE),FALSE)</f>
        <v>0.96440683788052983</v>
      </c>
      <c r="J34" s="72"/>
      <c r="K34" s="142">
        <f>VLOOKUP(CONCATENATE($A34,K$9),lookups,MATCH(CONCATENATE($A$7,K$11),'Query Result 1'!$CL$7:$CV$7,FALSE),FALSE)</f>
        <v>4.5789117357766043E-3</v>
      </c>
      <c r="L34" s="40">
        <f>VLOOKUP(CONCATENATE($A34,L$9),lookups,MATCH(CONCATENATE($A$7,L$11),'Query Result 1'!$CL$7:$CV$7,FALSE),FALSE)</f>
        <v>0.96440683788052983</v>
      </c>
      <c r="M34" s="101"/>
      <c r="T34" s="114"/>
      <c r="W34" s="114"/>
      <c r="AA34" s="114"/>
      <c r="AG34" s="114"/>
      <c r="AJ34" s="114"/>
    </row>
    <row r="35" spans="1:36" x14ac:dyDescent="0.2">
      <c r="A35" s="45">
        <v>23</v>
      </c>
      <c r="B35" s="141">
        <f>VLOOKUP(CONCATENATE($A35,B$9),lookups,MATCH(CONCATENATE($A$7,B$11),'Query Result 1'!$CL$7:$CV$7,FALSE),FALSE)</f>
        <v>1.8922132674863111E-3</v>
      </c>
      <c r="C35" s="40">
        <f>VLOOKUP(CONCATENATE($A35,C$9),lookups,MATCH(CONCATENATE($A$7,C$11),'Query Result 1'!$CL$7:$CV$7,FALSE),FALSE)</f>
        <v>0.96070114397897155</v>
      </c>
      <c r="D35" s="101"/>
      <c r="E35" s="142">
        <f>VLOOKUP(CONCATENATE($A35,E$9),lookups,MATCH(CONCATENATE($A$7,E$11),'Query Result 1'!$CL$7:$CV$7,FALSE),FALSE)</f>
        <v>4.2556748347853997E-3</v>
      </c>
      <c r="F35" s="40">
        <f>VLOOKUP(CONCATENATE($A35,F$9),lookups,MATCH(CONCATENATE($A$7,F$11),'Query Result 1'!$CL$7:$CV$7,FALSE),FALSE)</f>
        <v>0.96070114397897155</v>
      </c>
      <c r="G35" s="102"/>
      <c r="H35" s="142">
        <f>VLOOKUP(CONCATENATE($A35,H$9),lookups,MATCH(CONCATENATE($A$7,H$11),'Query Result 1'!$CL$7:$CV$7,FALSE),FALSE)</f>
        <v>1.9846856798832794E-3</v>
      </c>
      <c r="I35" s="40">
        <f>VLOOKUP(CONCATENATE($A35,I$9),lookups,MATCH(CONCATENATE($A$7,I$11),'Query Result 1'!$CL$7:$CV$7,FALSE),FALSE)</f>
        <v>0.96070114397897155</v>
      </c>
      <c r="J35" s="72"/>
      <c r="K35" s="142">
        <f>VLOOKUP(CONCATENATE($A35,K$9),lookups,MATCH(CONCATENATE($A$7,K$11),'Query Result 1'!$CL$7:$CV$7,FALSE),FALSE)</f>
        <v>4.7058183197568283E-3</v>
      </c>
      <c r="L35" s="40">
        <f>VLOOKUP(CONCATENATE($A35,L$9),lookups,MATCH(CONCATENATE($A$7,L$11),'Query Result 1'!$CL$7:$CV$7,FALSE),FALSE)</f>
        <v>0.96070114397897155</v>
      </c>
      <c r="M35" s="101"/>
      <c r="T35" s="114"/>
      <c r="W35" s="114"/>
      <c r="AA35" s="114"/>
      <c r="AG35" s="114"/>
      <c r="AJ35" s="114"/>
    </row>
    <row r="36" spans="1:36" x14ac:dyDescent="0.2">
      <c r="A36" s="45">
        <v>24</v>
      </c>
      <c r="B36" s="141">
        <f>VLOOKUP(CONCATENATE($A36,B$9),lookups,MATCH(CONCATENATE($A$7,B$11),'Query Result 1'!$CL$7:$CV$7,FALSE),FALSE)</f>
        <v>1.7494780723750747E-3</v>
      </c>
      <c r="C36" s="40">
        <f>VLOOKUP(CONCATENATE($A36,C$9),lookups,MATCH(CONCATENATE($A$7,C$11),'Query Result 1'!$CL$7:$CV$7,FALSE),FALSE)</f>
        <v>0.95699545007741338</v>
      </c>
      <c r="D36" s="101"/>
      <c r="E36" s="142">
        <f>VLOOKUP(CONCATENATE($A36,E$9),lookups,MATCH(CONCATENATE($A$7,E$11),'Query Result 1'!$CL$7:$CV$7,FALSE),FALSE)</f>
        <v>3.9363256628439178E-3</v>
      </c>
      <c r="F36" s="40">
        <f>VLOOKUP(CONCATENATE($A36,F$9),lookups,MATCH(CONCATENATE($A$7,F$11),'Query Result 1'!$CL$7:$CV$7,FALSE),FALSE)</f>
        <v>0.95699545007741338</v>
      </c>
      <c r="G36" s="102"/>
      <c r="H36" s="142">
        <f>VLOOKUP(CONCATENATE($A36,H$9),lookups,MATCH(CONCATENATE($A$7,H$11),'Query Result 1'!$CL$7:$CV$7,FALSE),FALSE)</f>
        <v>1.9166504215131375E-3</v>
      </c>
      <c r="I36" s="40">
        <f>VLOOKUP(CONCATENATE($A36,I$9),lookups,MATCH(CONCATENATE($A$7,I$11),'Query Result 1'!$CL$7:$CV$7,FALSE),FALSE)</f>
        <v>0.95699545007741338</v>
      </c>
      <c r="J36" s="72"/>
      <c r="K36" s="142">
        <f>VLOOKUP(CONCATENATE($A36,K$9),lookups,MATCH(CONCATENATE($A$7,K$11),'Query Result 1'!$CL$7:$CV$7,FALSE),FALSE)</f>
        <v>4.3770275201231636E-3</v>
      </c>
      <c r="L36" s="40">
        <f>VLOOKUP(CONCATENATE($A36,L$9),lookups,MATCH(CONCATENATE($A$7,L$11),'Query Result 1'!$CL$7:$CV$7,FALSE),FALSE)</f>
        <v>0.95699545007741338</v>
      </c>
      <c r="M36" s="101"/>
      <c r="T36" s="114"/>
      <c r="W36" s="114"/>
      <c r="AA36" s="114"/>
      <c r="AG36" s="114"/>
      <c r="AJ36" s="114"/>
    </row>
    <row r="37" spans="1:36" x14ac:dyDescent="0.2">
      <c r="A37" s="44">
        <v>25</v>
      </c>
      <c r="B37" s="141">
        <f>VLOOKUP(CONCATENATE($A37,B$9),lookups,MATCH(CONCATENATE($A$7,B$11),'Query Result 1'!$CL$7:$CV$7,FALSE),FALSE)</f>
        <v>1.751144241967813E-3</v>
      </c>
      <c r="C37" s="40">
        <f>VLOOKUP(CONCATENATE($A37,C$9),lookups,MATCH(CONCATENATE($A$7,C$11),'Query Result 1'!$CL$7:$CV$7,FALSE),FALSE)</f>
        <v>0.9532897561758551</v>
      </c>
      <c r="D37" s="101"/>
      <c r="E37" s="142">
        <f>VLOOKUP(CONCATENATE($A37,E$9),lookups,MATCH(CONCATENATE($A$7,E$11),'Query Result 1'!$CL$7:$CV$7,FALSE),FALSE)</f>
        <v>4.2590071739708763E-3</v>
      </c>
      <c r="F37" s="40">
        <f>VLOOKUP(CONCATENATE($A37,F$9),lookups,MATCH(CONCATENATE($A$7,F$11),'Query Result 1'!$CL$7:$CV$7,FALSE),FALSE)</f>
        <v>0.9532897561758551</v>
      </c>
      <c r="G37" s="102"/>
      <c r="H37" s="142">
        <f>VLOOKUP(CONCATENATE($A37,H$9),lookups,MATCH(CONCATENATE($A$7,H$11),'Query Result 1'!$CL$7:$CV$7,FALSE),FALSE)</f>
        <v>1.95080689816427E-3</v>
      </c>
      <c r="I37" s="40">
        <f>VLOOKUP(CONCATENATE($A37,I$9),lookups,MATCH(CONCATENATE($A$7,I$11),'Query Result 1'!$CL$7:$CV$7,FALSE),FALSE)</f>
        <v>0.9532897561758551</v>
      </c>
      <c r="J37" s="72"/>
      <c r="K37" s="142">
        <f>VLOOKUP(CONCATENATE($A37,K$9),lookups,MATCH(CONCATENATE($A$7,K$11),'Query Result 1'!$CL$7:$CV$7,FALSE),FALSE)</f>
        <v>4.6391715360473013E-3</v>
      </c>
      <c r="L37" s="40">
        <f>VLOOKUP(CONCATENATE($A37,L$9),lookups,MATCH(CONCATENATE($A$7,L$11),'Query Result 1'!$CL$7:$CV$7,FALSE),FALSE)</f>
        <v>0.9532897561758551</v>
      </c>
      <c r="M37" s="101"/>
      <c r="T37" s="114"/>
      <c r="W37" s="114"/>
      <c r="AA37" s="114"/>
      <c r="AG37" s="114"/>
      <c r="AJ37" s="114"/>
    </row>
    <row r="38" spans="1:36" x14ac:dyDescent="0.2">
      <c r="A38" s="45">
        <v>26</v>
      </c>
      <c r="B38" s="141">
        <f>VLOOKUP(CONCATENATE($A38,B$9),lookups,MATCH(CONCATENATE($A$7,B$11),'Query Result 1'!$CL$7:$CV$7,FALSE),FALSE)</f>
        <v>1.7128223413348351E-3</v>
      </c>
      <c r="C38" s="40">
        <f>VLOOKUP(CONCATENATE($A38,C$9),lookups,MATCH(CONCATENATE($A$7,C$11),'Query Result 1'!$CL$7:$CV$7,FALSE),FALSE)</f>
        <v>0.94958406227429693</v>
      </c>
      <c r="D38" s="101"/>
      <c r="E38" s="142">
        <f>VLOOKUP(CONCATENATE($A38,E$9),lookups,MATCH(CONCATENATE($A$7,E$11),'Query Result 1'!$CL$7:$CV$7,FALSE),FALSE)</f>
        <v>4.3636981633812582E-3</v>
      </c>
      <c r="F38" s="40">
        <f>VLOOKUP(CONCATENATE($A38,F$9),lookups,MATCH(CONCATENATE($A$7,F$11),'Query Result 1'!$CL$7:$CV$7,FALSE),FALSE)</f>
        <v>0.94958406227429693</v>
      </c>
      <c r="G38" s="102"/>
      <c r="H38" s="142">
        <f>VLOOKUP(CONCATENATE($A38,H$9),lookups,MATCH(CONCATENATE($A$7,H$11),'Query Result 1'!$CL$7:$CV$7,FALSE),FALSE)</f>
        <v>1.952195372824885E-3</v>
      </c>
      <c r="I38" s="40">
        <f>VLOOKUP(CONCATENATE($A38,I$9),lookups,MATCH(CONCATENATE($A$7,I$11),'Query Result 1'!$CL$7:$CV$7,FALSE),FALSE)</f>
        <v>0.94958406227429693</v>
      </c>
      <c r="J38" s="72"/>
      <c r="K38" s="142">
        <f>VLOOKUP(CONCATENATE($A38,K$9),lookups,MATCH(CONCATENATE($A$7,K$11),'Query Result 1'!$CL$7:$CV$7,FALSE),FALSE)</f>
        <v>4.6422261803006548E-3</v>
      </c>
      <c r="L38" s="40">
        <f>VLOOKUP(CONCATENATE($A38,L$9),lookups,MATCH(CONCATENATE($A$7,L$11),'Query Result 1'!$CL$7:$CV$7,FALSE),FALSE)</f>
        <v>0.94958406227429693</v>
      </c>
      <c r="M38" s="101"/>
      <c r="T38" s="114"/>
      <c r="W38" s="114"/>
      <c r="AA38" s="114"/>
      <c r="AG38" s="114"/>
      <c r="AJ38" s="114"/>
    </row>
    <row r="39" spans="1:36" x14ac:dyDescent="0.2">
      <c r="A39" s="45">
        <v>27</v>
      </c>
      <c r="B39" s="141">
        <f>VLOOKUP(CONCATENATE($A39,B$9),lookups,MATCH(CONCATENATE($A$7,B$11),'Query Result 1'!$CL$7:$CV$7,FALSE),FALSE)</f>
        <v>1.7869668882116835E-3</v>
      </c>
      <c r="C39" s="40">
        <f>VLOOKUP(CONCATENATE($A39,C$9),lookups,MATCH(CONCATENATE($A$7,C$11),'Query Result 1'!$CL$7:$CV$7,FALSE),FALSE)</f>
        <v>0.93754055709423267</v>
      </c>
      <c r="D39" s="101"/>
      <c r="E39" s="142">
        <f>VLOOKUP(CONCATENATE($A39,E$9),lookups,MATCH(CONCATENATE($A$7,E$11),'Query Result 1'!$CL$7:$CV$7,FALSE),FALSE)</f>
        <v>4.4892162727008661E-3</v>
      </c>
      <c r="F39" s="40">
        <f>VLOOKUP(CONCATENATE($A39,F$9),lookups,MATCH(CONCATENATE($A$7,F$11),'Query Result 1'!$CL$7:$CV$7,FALSE),FALSE)</f>
        <v>0.93754055709423267</v>
      </c>
      <c r="G39" s="102"/>
      <c r="H39" s="142">
        <f>VLOOKUP(CONCATENATE($A39,H$9),lookups,MATCH(CONCATENATE($A$7,H$11),'Query Result 1'!$CL$7:$CV$7,FALSE),FALSE)</f>
        <v>1.9832972052226641E-3</v>
      </c>
      <c r="I39" s="40">
        <f>VLOOKUP(CONCATENATE($A39,I$9),lookups,MATCH(CONCATENATE($A$7,I$11),'Query Result 1'!$CL$7:$CV$7,FALSE),FALSE)</f>
        <v>0.93754055709423267</v>
      </c>
      <c r="J39" s="72"/>
      <c r="K39" s="142">
        <f>VLOOKUP(CONCATENATE($A39,K$9),lookups,MATCH(CONCATENATE($A$7,K$11),'Query Result 1'!$CL$7:$CV$7,FALSE),FALSE)</f>
        <v>4.7669112048238944E-3</v>
      </c>
      <c r="L39" s="40">
        <f>VLOOKUP(CONCATENATE($A39,L$9),lookups,MATCH(CONCATENATE($A$7,L$11),'Query Result 1'!$CL$7:$CV$7,FALSE),FALSE)</f>
        <v>0.93754055709423267</v>
      </c>
      <c r="M39" s="101"/>
      <c r="T39" s="114"/>
      <c r="W39" s="114"/>
      <c r="AA39" s="114"/>
      <c r="AG39" s="114"/>
      <c r="AJ39" s="114"/>
    </row>
    <row r="40" spans="1:36" x14ac:dyDescent="0.2">
      <c r="A40" s="44">
        <v>28</v>
      </c>
      <c r="B40" s="141">
        <f>VLOOKUP(CONCATENATE($A40,B$9),lookups,MATCH(CONCATENATE($A$7,B$11),'Query Result 1'!$CL$7:$CV$7,FALSE),FALSE)</f>
        <v>1.7914100071256519E-3</v>
      </c>
      <c r="C40" s="40">
        <f>VLOOKUP(CONCATENATE($A40,C$9),lookups,MATCH(CONCATENATE($A$7,C$11),'Query Result 1'!$CL$7:$CV$7,FALSE),FALSE)</f>
        <v>0.9338348631926745</v>
      </c>
      <c r="D40" s="101"/>
      <c r="E40" s="142">
        <f>VLOOKUP(CONCATENATE($A40,E$9),lookups,MATCH(CONCATENATE($A$7,E$11),'Query Result 1'!$CL$7:$CV$7,FALSE),FALSE)</f>
        <v>4.5783563459123582E-3</v>
      </c>
      <c r="F40" s="40">
        <f>VLOOKUP(CONCATENATE($A40,F$9),lookups,MATCH(CONCATENATE($A$7,F$11),'Query Result 1'!$CL$7:$CV$7,FALSE),FALSE)</f>
        <v>0.9338348631926745</v>
      </c>
      <c r="G40" s="102"/>
      <c r="H40" s="142">
        <f>VLOOKUP(CONCATENATE($A40,H$9),lookups,MATCH(CONCATENATE($A$7,H$11),'Query Result 1'!$CL$7:$CV$7,FALSE),FALSE)</f>
        <v>2.0563309723710204E-3</v>
      </c>
      <c r="I40" s="40">
        <f>VLOOKUP(CONCATENATE($A40,I$9),lookups,MATCH(CONCATENATE($A$7,I$11),'Query Result 1'!$CL$7:$CV$7,FALSE),FALSE)</f>
        <v>0.9338348631926745</v>
      </c>
      <c r="J40" s="72"/>
      <c r="K40" s="142">
        <f>VLOOKUP(CONCATENATE($A40,K$9),lookups,MATCH(CONCATENATE($A$7,K$11),'Query Result 1'!$CL$7:$CV$7,FALSE),FALSE)</f>
        <v>4.6716618431056961E-3</v>
      </c>
      <c r="L40" s="40">
        <f>VLOOKUP(CONCATENATE($A40,L$9),lookups,MATCH(CONCATENATE($A$7,L$11),'Query Result 1'!$CL$7:$CV$7,FALSE),FALSE)</f>
        <v>0.9338348631926745</v>
      </c>
      <c r="M40" s="101"/>
      <c r="T40" s="114"/>
      <c r="W40" s="114"/>
      <c r="AA40" s="114"/>
      <c r="AG40" s="114"/>
      <c r="AJ40" s="114"/>
    </row>
    <row r="41" spans="1:36" x14ac:dyDescent="0.2">
      <c r="A41" s="45">
        <v>29</v>
      </c>
      <c r="B41" s="141">
        <f>VLOOKUP(CONCATENATE($A41,B$9),lookups,MATCH(CONCATENATE($A$7,B$11),'Query Result 1'!$CL$7:$CV$7,FALSE),FALSE)</f>
        <v>1.8713861475770839E-3</v>
      </c>
      <c r="C41" s="40">
        <f>VLOOKUP(CONCATENATE($A41,C$9),lookups,MATCH(CONCATENATE($A$7,C$11),'Query Result 1'!$CL$7:$CV$7,FALSE),FALSE)</f>
        <v>0.93012916929111622</v>
      </c>
      <c r="D41" s="101"/>
      <c r="E41" s="142">
        <f>VLOOKUP(CONCATENATE($A41,E$9),lookups,MATCH(CONCATENATE($A$7,E$11),'Query Result 1'!$CL$7:$CV$7,FALSE),FALSE)</f>
        <v>4.8077323598459789E-3</v>
      </c>
      <c r="F41" s="40">
        <f>VLOOKUP(CONCATENATE($A41,F$9),lookups,MATCH(CONCATENATE($A$7,F$11),'Query Result 1'!$CL$7:$CV$7,FALSE),FALSE)</f>
        <v>0.93012916929111622</v>
      </c>
      <c r="G41" s="102"/>
      <c r="H41" s="142">
        <f>VLOOKUP(CONCATENATE($A41,H$9),lookups,MATCH(CONCATENATE($A$7,H$11),'Query Result 1'!$CL$7:$CV$7,FALSE),FALSE)</f>
        <v>2.2021208117356098E-3</v>
      </c>
      <c r="I41" s="40">
        <f>VLOOKUP(CONCATENATE($A41,I$9),lookups,MATCH(CONCATENATE($A$7,I$11),'Query Result 1'!$CL$7:$CV$7,FALSE),FALSE)</f>
        <v>0.93012916929111622</v>
      </c>
      <c r="J41" s="72"/>
      <c r="K41" s="142">
        <f>VLOOKUP(CONCATENATE($A41,K$9),lookups,MATCH(CONCATENATE($A$7,K$11),'Query Result 1'!$CL$7:$CV$7,FALSE),FALSE)</f>
        <v>4.8743791435555059E-3</v>
      </c>
      <c r="L41" s="40">
        <f>VLOOKUP(CONCATENATE($A41,L$9),lookups,MATCH(CONCATENATE($A$7,L$11),'Query Result 1'!$CL$7:$CV$7,FALSE),FALSE)</f>
        <v>0.93012916929111622</v>
      </c>
      <c r="M41" s="101"/>
      <c r="T41" s="114"/>
      <c r="W41" s="114"/>
      <c r="AA41" s="114"/>
      <c r="AG41" s="114"/>
      <c r="AJ41" s="114"/>
    </row>
    <row r="42" spans="1:36" x14ac:dyDescent="0.2">
      <c r="A42" s="45">
        <v>30</v>
      </c>
      <c r="B42" s="141">
        <f>VLOOKUP(CONCATENATE($A42,B$9),lookups,MATCH(CONCATENATE($A$7,B$11),'Query Result 1'!$CL$7:$CV$7,FALSE),FALSE)</f>
        <v>2.09020975409003E-3</v>
      </c>
      <c r="C42" s="40">
        <f>VLOOKUP(CONCATENATE($A42,C$9),lookups,MATCH(CONCATENATE($A$7,C$11),'Query Result 1'!$CL$7:$CV$7,FALSE),FALSE)</f>
        <v>0.92642347538955805</v>
      </c>
      <c r="D42" s="101"/>
      <c r="E42" s="142">
        <f>VLOOKUP(CONCATENATE($A42,E$9),lookups,MATCH(CONCATENATE($A$7,E$11),'Query Result 1'!$CL$7:$CV$7,FALSE),FALSE)</f>
        <v>5.3606229697029271E-3</v>
      </c>
      <c r="F42" s="40">
        <f>VLOOKUP(CONCATENATE($A42,F$9),lookups,MATCH(CONCATENATE($A$7,F$11),'Query Result 1'!$CL$7:$CV$7,FALSE),FALSE)</f>
        <v>0.92642347538955805</v>
      </c>
      <c r="G42" s="102"/>
      <c r="H42" s="142">
        <f>VLOOKUP(CONCATENATE($A42,H$9),lookups,MATCH(CONCATENATE($A$7,H$11),'Query Result 1'!$CL$7:$CV$7,FALSE),FALSE)</f>
        <v>2.3692931608736726E-3</v>
      </c>
      <c r="I42" s="40">
        <f>VLOOKUP(CONCATENATE($A42,I$9),lookups,MATCH(CONCATENATE($A$7,I$11),'Query Result 1'!$CL$7:$CV$7,FALSE),FALSE)</f>
        <v>0.92642347538955805</v>
      </c>
      <c r="J42" s="72"/>
      <c r="K42" s="142">
        <f>VLOOKUP(CONCATENATE($A42,K$9),lookups,MATCH(CONCATENATE($A$7,K$11),'Query Result 1'!$CL$7:$CV$7,FALSE),FALSE)</f>
        <v>5.3334088663548711E-3</v>
      </c>
      <c r="L42" s="40">
        <f>VLOOKUP(CONCATENATE($A42,L$9),lookups,MATCH(CONCATENATE($A$7,L$11),'Query Result 1'!$CL$7:$CV$7,FALSE),FALSE)</f>
        <v>0.92642347538955805</v>
      </c>
      <c r="M42" s="101"/>
      <c r="T42" s="114"/>
      <c r="W42" s="114"/>
      <c r="AA42" s="114"/>
      <c r="AG42" s="114"/>
      <c r="AJ42" s="114"/>
    </row>
    <row r="43" spans="1:36" x14ac:dyDescent="0.2">
      <c r="A43" s="44">
        <v>31</v>
      </c>
      <c r="B43" s="141">
        <f>VLOOKUP(CONCATENATE($A43,B$9),lookups,MATCH(CONCATENATE($A$7,B$11),'Query Result 1'!$CL$7:$CV$7,FALSE),FALSE)</f>
        <v>2.0827119909227081E-3</v>
      </c>
      <c r="C43" s="40">
        <f>VLOOKUP(CONCATENATE($A43,C$9),lookups,MATCH(CONCATENATE($A$7,C$11),'Query Result 1'!$CL$7:$CV$7,FALSE),FALSE)</f>
        <v>0.92271778148799977</v>
      </c>
      <c r="D43" s="101"/>
      <c r="E43" s="142">
        <f>VLOOKUP(CONCATENATE($A43,E$9),lookups,MATCH(CONCATENATE($A$7,E$11),'Query Result 1'!$CL$7:$CV$7,FALSE),FALSE)</f>
        <v>5.3042508984819528E-3</v>
      </c>
      <c r="F43" s="40">
        <f>VLOOKUP(CONCATENATE($A43,F$9),lookups,MATCH(CONCATENATE($A$7,F$11),'Query Result 1'!$CL$7:$CV$7,FALSE),FALSE)</f>
        <v>0.92271778148799977</v>
      </c>
      <c r="G43" s="102"/>
      <c r="H43" s="142">
        <f>VLOOKUP(CONCATENATE($A43,H$9),lookups,MATCH(CONCATENATE($A$7,H$11),'Query Result 1'!$CL$7:$CV$7,FALSE),FALSE)</f>
        <v>2.4476031317323664E-3</v>
      </c>
      <c r="I43" s="40">
        <f>VLOOKUP(CONCATENATE($A43,I$9),lookups,MATCH(CONCATENATE($A$7,I$11),'Query Result 1'!$CL$7:$CV$7,FALSE),FALSE)</f>
        <v>0.92271778148799977</v>
      </c>
      <c r="J43" s="72"/>
      <c r="K43" s="142">
        <f>VLOOKUP(CONCATENATE($A43,K$9),lookups,MATCH(CONCATENATE($A$7,K$11),'Query Result 1'!$CL$7:$CV$7,FALSE),FALSE)</f>
        <v>5.3667322582096342E-3</v>
      </c>
      <c r="L43" s="40">
        <f>VLOOKUP(CONCATENATE($A43,L$9),lookups,MATCH(CONCATENATE($A$7,L$11),'Query Result 1'!$CL$7:$CV$7,FALSE),FALSE)</f>
        <v>0.92271778148799977</v>
      </c>
      <c r="M43" s="101"/>
      <c r="T43" s="114"/>
      <c r="W43" s="114"/>
      <c r="AA43" s="114"/>
      <c r="AG43" s="114"/>
      <c r="AJ43" s="114"/>
    </row>
    <row r="44" spans="1:36" x14ac:dyDescent="0.2">
      <c r="A44" s="45">
        <v>32</v>
      </c>
      <c r="B44" s="141">
        <f>VLOOKUP(CONCATENATE($A44,B$9),lookups,MATCH(CONCATENATE($A$7,B$11),'Query Result 1'!$CL$7:$CV$7,FALSE),FALSE)</f>
        <v>1.9569161866709764E-3</v>
      </c>
      <c r="C44" s="40">
        <f>VLOOKUP(CONCATENATE($A44,C$9),lookups,MATCH(CONCATENATE($A$7,C$11),'Query Result 1'!$CL$7:$CV$7,FALSE),FALSE)</f>
        <v>0.9190120875864416</v>
      </c>
      <c r="D44" s="101"/>
      <c r="E44" s="142">
        <f>VLOOKUP(CONCATENATE($A44,E$9),lookups,MATCH(CONCATENATE($A$7,E$11),'Query Result 1'!$CL$7:$CV$7,FALSE),FALSE)</f>
        <v>4.8477204300716951E-3</v>
      </c>
      <c r="F44" s="40">
        <f>VLOOKUP(CONCATENATE($A44,F$9),lookups,MATCH(CONCATENATE($A$7,F$11),'Query Result 1'!$CL$7:$CV$7,FALSE),FALSE)</f>
        <v>0.9190120875864416</v>
      </c>
      <c r="G44" s="102"/>
      <c r="H44" s="142">
        <f>VLOOKUP(CONCATENATE($A44,H$9),lookups,MATCH(CONCATENATE($A$7,H$11),'Query Result 1'!$CL$7:$CV$7,FALSE),FALSE)</f>
        <v>2.2773761383409505E-3</v>
      </c>
      <c r="I44" s="40">
        <f>VLOOKUP(CONCATENATE($A44,I$9),lookups,MATCH(CONCATENATE($A$7,I$11),'Query Result 1'!$CL$7:$CV$7,FALSE),FALSE)</f>
        <v>0.9190120875864416</v>
      </c>
      <c r="J44" s="72"/>
      <c r="K44" s="142">
        <f>VLOOKUP(CONCATENATE($A44,K$9),lookups,MATCH(CONCATENATE($A$7,K$11),'Query Result 1'!$CL$7:$CV$7,FALSE),FALSE)</f>
        <v>4.8921516192113801E-3</v>
      </c>
      <c r="L44" s="40">
        <f>VLOOKUP(CONCATENATE($A44,L$9),lookups,MATCH(CONCATENATE($A$7,L$11),'Query Result 1'!$CL$7:$CV$7,FALSE),FALSE)</f>
        <v>0.9190120875864416</v>
      </c>
      <c r="M44" s="101"/>
      <c r="T44" s="114"/>
      <c r="W44" s="114"/>
      <c r="AA44" s="114"/>
      <c r="AG44" s="114"/>
      <c r="AJ44" s="114"/>
    </row>
    <row r="45" spans="1:36" x14ac:dyDescent="0.2">
      <c r="A45" s="45">
        <v>33</v>
      </c>
      <c r="B45" s="141">
        <f>VLOOKUP(CONCATENATE($A45,B$9),lookups,MATCH(CONCATENATE($A$7,B$11),'Query Result 1'!$CL$7:$CV$7,FALSE),FALSE)</f>
        <v>1.9074864887530776E-3</v>
      </c>
      <c r="C45" s="40">
        <f>VLOOKUP(CONCATENATE($A45,C$9),lookups,MATCH(CONCATENATE($A$7,C$11),'Query Result 1'!$CL$7:$CV$7,FALSE),FALSE)</f>
        <v>0.91530639368488331</v>
      </c>
      <c r="D45" s="101"/>
      <c r="E45" s="142">
        <f>VLOOKUP(CONCATENATE($A45,E$9),lookups,MATCH(CONCATENATE($A$7,E$11),'Query Result 1'!$CL$7:$CV$7,FALSE),FALSE)</f>
        <v>4.7197030663629798E-3</v>
      </c>
      <c r="F45" s="40">
        <f>VLOOKUP(CONCATENATE($A45,F$9),lookups,MATCH(CONCATENATE($A$7,F$11),'Query Result 1'!$CL$7:$CV$7,FALSE),FALSE)</f>
        <v>0.91530639368488331</v>
      </c>
      <c r="G45" s="102"/>
      <c r="H45" s="142">
        <f>VLOOKUP(CONCATENATE($A45,H$9),lookups,MATCH(CONCATENATE($A$7,H$11),'Query Result 1'!$CL$7:$CV$7,FALSE),FALSE)</f>
        <v>2.2509951197892627E-3</v>
      </c>
      <c r="I45" s="40">
        <f>VLOOKUP(CONCATENATE($A45,I$9),lookups,MATCH(CONCATENATE($A$7,I$11),'Query Result 1'!$CL$7:$CV$7,FALSE),FALSE)</f>
        <v>0.91530639368488331</v>
      </c>
      <c r="J45" s="72"/>
      <c r="K45" s="142">
        <f>VLOOKUP(CONCATENATE($A45,K$9),lookups,MATCH(CONCATENATE($A$7,K$11),'Query Result 1'!$CL$7:$CV$7,FALSE),FALSE)</f>
        <v>4.786627545004629E-3</v>
      </c>
      <c r="L45" s="40">
        <f>VLOOKUP(CONCATENATE($A45,L$9),lookups,MATCH(CONCATENATE($A$7,L$11),'Query Result 1'!$CL$7:$CV$7,FALSE),FALSE)</f>
        <v>0.91530639368488331</v>
      </c>
      <c r="M45" s="101"/>
      <c r="T45" s="114"/>
      <c r="W45" s="114"/>
      <c r="AA45" s="114"/>
      <c r="AG45" s="114"/>
      <c r="AJ45" s="114"/>
    </row>
    <row r="46" spans="1:36" x14ac:dyDescent="0.2">
      <c r="A46" s="44">
        <v>34</v>
      </c>
      <c r="B46" s="141">
        <f>VLOOKUP(CONCATENATE($A46,B$9),lookups,MATCH(CONCATENATE($A$7,B$11),'Query Result 1'!$CL$7:$CV$7,FALSE),FALSE)</f>
        <v>1.9113742178027999E-3</v>
      </c>
      <c r="C46" s="40">
        <f>VLOOKUP(CONCATENATE($A46,C$9),lookups,MATCH(CONCATENATE($A$7,C$11),'Query Result 1'!$CL$7:$CV$7,FALSE),FALSE)</f>
        <v>0.91160069978332503</v>
      </c>
      <c r="D46" s="101"/>
      <c r="E46" s="142">
        <f>VLOOKUP(CONCATENATE($A46,E$9),lookups,MATCH(CONCATENATE($A$7,E$11),'Query Result 1'!$CL$7:$CV$7,FALSE),FALSE)</f>
        <v>4.5919633975863867E-3</v>
      </c>
      <c r="F46" s="40">
        <f>VLOOKUP(CONCATENATE($A46,F$9),lookups,MATCH(CONCATENATE($A$7,F$11),'Query Result 1'!$CL$7:$CV$7,FALSE),FALSE)</f>
        <v>0.91160069978332503</v>
      </c>
      <c r="G46" s="102"/>
      <c r="H46" s="142">
        <f>VLOOKUP(CONCATENATE($A46,H$9),lookups,MATCH(CONCATENATE($A$7,H$11),'Query Result 1'!$CL$7:$CV$7,FALSE),FALSE)</f>
        <v>2.1915684043149349E-3</v>
      </c>
      <c r="I46" s="40">
        <f>VLOOKUP(CONCATENATE($A46,I$9),lookups,MATCH(CONCATENATE($A$7,I$11),'Query Result 1'!$CL$7:$CV$7,FALSE),FALSE)</f>
        <v>0.91160069978332503</v>
      </c>
      <c r="J46" s="72"/>
      <c r="K46" s="142">
        <f>VLOOKUP(CONCATENATE($A46,K$9),lookups,MATCH(CONCATENATE($A$7,K$11),'Query Result 1'!$CL$7:$CV$7,FALSE),FALSE)</f>
        <v>4.7083175741459357E-3</v>
      </c>
      <c r="L46" s="40">
        <f>VLOOKUP(CONCATENATE($A46,L$9),lookups,MATCH(CONCATENATE($A$7,L$11),'Query Result 1'!$CL$7:$CV$7,FALSE),FALSE)</f>
        <v>0.91160069978332503</v>
      </c>
      <c r="M46" s="101"/>
      <c r="T46" s="114"/>
      <c r="W46" s="114"/>
      <c r="AA46" s="114"/>
      <c r="AG46" s="114"/>
      <c r="AJ46" s="114"/>
    </row>
    <row r="47" spans="1:36" x14ac:dyDescent="0.2">
      <c r="A47" s="45">
        <v>35</v>
      </c>
      <c r="B47" s="141">
        <f>VLOOKUP(CONCATENATE($A47,B$9),lookups,MATCH(CONCATENATE($A$7,B$11),'Query Result 1'!$CL$7:$CV$7,FALSE),FALSE)</f>
        <v>1.9869072393402633E-3</v>
      </c>
      <c r="C47" s="40">
        <f>VLOOKUP(CONCATENATE($A47,C$9),lookups,MATCH(CONCATENATE($A$7,C$11),'Query Result 1'!$CL$7:$CV$7,FALSE),FALSE)</f>
        <v>0.90789500588176686</v>
      </c>
      <c r="D47" s="101"/>
      <c r="E47" s="142">
        <f>VLOOKUP(CONCATENATE($A47,E$9),lookups,MATCH(CONCATENATE($A$7,E$11),'Query Result 1'!$CL$7:$CV$7,FALSE),FALSE)</f>
        <v>4.8080100547781019E-3</v>
      </c>
      <c r="F47" s="40">
        <f>VLOOKUP(CONCATENATE($A47,F$9),lookups,MATCH(CONCATENATE($A$7,F$11),'Query Result 1'!$CL$7:$CV$7,FALSE),FALSE)</f>
        <v>0.90789500588176686</v>
      </c>
      <c r="G47" s="102"/>
      <c r="H47" s="142">
        <f>VLOOKUP(CONCATENATE($A47,H$9),lookups,MATCH(CONCATENATE($A$7,H$11),'Query Result 1'!$CL$7:$CV$7,FALSE),FALSE)</f>
        <v>2.2968147835895625E-3</v>
      </c>
      <c r="I47" s="40">
        <f>VLOOKUP(CONCATENATE($A47,I$9),lookups,MATCH(CONCATENATE($A$7,I$11),'Query Result 1'!$CL$7:$CV$7,FALSE),FALSE)</f>
        <v>0.90789500588176686</v>
      </c>
      <c r="J47" s="72"/>
      <c r="K47" s="142">
        <f>VLOOKUP(CONCATENATE($A47,K$9),lookups,MATCH(CONCATENATE($A$7,K$11),'Query Result 1'!$CL$7:$CV$7,FALSE),FALSE)</f>
        <v>4.7794074767694306E-3</v>
      </c>
      <c r="L47" s="40">
        <f>VLOOKUP(CONCATENATE($A47,L$9),lookups,MATCH(CONCATENATE($A$7,L$11),'Query Result 1'!$CL$7:$CV$7,FALSE),FALSE)</f>
        <v>0.90789500588176686</v>
      </c>
      <c r="M47" s="101"/>
      <c r="T47" s="114"/>
      <c r="W47" s="114"/>
      <c r="AA47" s="114"/>
      <c r="AG47" s="114"/>
      <c r="AJ47" s="114"/>
    </row>
    <row r="48" spans="1:36" x14ac:dyDescent="0.2">
      <c r="A48" s="45">
        <v>36</v>
      </c>
      <c r="B48" s="141">
        <f>VLOOKUP(CONCATENATE($A48,B$9),lookups,MATCH(CONCATENATE($A$7,B$11),'Query Result 1'!$CL$7:$CV$7,FALSE),FALSE)</f>
        <v>2.1071491449495346E-3</v>
      </c>
      <c r="C48" s="40">
        <f>VLOOKUP(CONCATENATE($A48,C$9),lookups,MATCH(CONCATENATE($A$7,C$11),'Query Result 1'!$CL$7:$CV$7,FALSE),FALSE)</f>
        <v>0.90326288850481906</v>
      </c>
      <c r="D48" s="101"/>
      <c r="E48" s="142">
        <f>VLOOKUP(CONCATENATE($A48,E$9),lookups,MATCH(CONCATENATE($A$7,E$11),'Query Result 1'!$CL$7:$CV$7,FALSE),FALSE)</f>
        <v>5.017947423463111E-3</v>
      </c>
      <c r="F48" s="40">
        <f>VLOOKUP(CONCATENATE($A48,F$9),lookups,MATCH(CONCATENATE($A$7,F$11),'Query Result 1'!$CL$7:$CV$7,FALSE),FALSE)</f>
        <v>0.90326288850481906</v>
      </c>
      <c r="G48" s="102"/>
      <c r="H48" s="142">
        <f>VLOOKUP(CONCATENATE($A48,H$9),lookups,MATCH(CONCATENATE($A$7,H$11),'Query Result 1'!$CL$7:$CV$7,FALSE),FALSE)</f>
        <v>2.4650979124561175E-3</v>
      </c>
      <c r="I48" s="40">
        <f>VLOOKUP(CONCATENATE($A48,I$9),lookups,MATCH(CONCATENATE($A$7,I$11),'Query Result 1'!$CL$7:$CV$7,FALSE),FALSE)</f>
        <v>0.90326288850481906</v>
      </c>
      <c r="J48" s="72"/>
      <c r="K48" s="142">
        <f>VLOOKUP(CONCATENATE($A48,K$9),lookups,MATCH(CONCATENATE($A$7,K$11),'Query Result 1'!$CL$7:$CV$7,FALSE),FALSE)</f>
        <v>5.0190582031916032E-3</v>
      </c>
      <c r="L48" s="40">
        <f>VLOOKUP(CONCATENATE($A48,L$9),lookups,MATCH(CONCATENATE($A$7,L$11),'Query Result 1'!$CL$7:$CV$7,FALSE),FALSE)</f>
        <v>0.90326288850481906</v>
      </c>
      <c r="M48" s="101"/>
      <c r="T48" s="114"/>
      <c r="W48" s="114"/>
      <c r="AA48" s="114"/>
      <c r="AG48" s="114"/>
      <c r="AJ48" s="114"/>
    </row>
    <row r="49" spans="1:36" x14ac:dyDescent="0.2">
      <c r="A49" s="44">
        <v>37</v>
      </c>
      <c r="B49" s="141">
        <f>VLOOKUP(CONCATENATE($A49,B$9),lookups,MATCH(CONCATENATE($A$7,B$11),'Query Result 1'!$CL$7:$CV$7,FALSE),FALSE)</f>
        <v>2.2179494228666227E-3</v>
      </c>
      <c r="C49" s="40">
        <f>VLOOKUP(CONCATENATE($A49,C$9),lookups,MATCH(CONCATENATE($A$7,C$11),'Query Result 1'!$CL$7:$CV$7,FALSE),FALSE)</f>
        <v>0.89955719460326078</v>
      </c>
      <c r="D49" s="101"/>
      <c r="E49" s="142">
        <f>VLOOKUP(CONCATENATE($A49,E$9),lookups,MATCH(CONCATENATE($A$7,E$11),'Query Result 1'!$CL$7:$CV$7,FALSE),FALSE)</f>
        <v>5.2189985543201834E-3</v>
      </c>
      <c r="F49" s="40">
        <f>VLOOKUP(CONCATENATE($A49,F$9),lookups,MATCH(CONCATENATE($A$7,F$11),'Query Result 1'!$CL$7:$CV$7,FALSE),FALSE)</f>
        <v>0.89955719460326078</v>
      </c>
      <c r="G49" s="102"/>
      <c r="H49" s="142">
        <f>VLOOKUP(CONCATENATE($A49,H$9),lookups,MATCH(CONCATENATE($A$7,H$11),'Query Result 1'!$CL$7:$CV$7,FALSE),FALSE)</f>
        <v>2.5370208998759815E-3</v>
      </c>
      <c r="I49" s="40">
        <f>VLOOKUP(CONCATENATE($A49,I$9),lookups,MATCH(CONCATENATE($A$7,I$11),'Query Result 1'!$CL$7:$CV$7,FALSE),FALSE)</f>
        <v>0.89955719460326078</v>
      </c>
      <c r="J49" s="72"/>
      <c r="K49" s="142">
        <f>VLOOKUP(CONCATENATE($A49,K$9),lookups,MATCH(CONCATENATE($A$7,K$11),'Query Result 1'!$CL$7:$CV$7,FALSE),FALSE)</f>
        <v>5.2359379451796884E-3</v>
      </c>
      <c r="L49" s="40">
        <f>VLOOKUP(CONCATENATE($A49,L$9),lookups,MATCH(CONCATENATE($A$7,L$11),'Query Result 1'!$CL$7:$CV$7,FALSE),FALSE)</f>
        <v>0.89955719460326078</v>
      </c>
      <c r="M49" s="101"/>
      <c r="T49" s="114"/>
      <c r="W49" s="114"/>
      <c r="AA49" s="114"/>
      <c r="AG49" s="114"/>
      <c r="AJ49" s="114"/>
    </row>
    <row r="50" spans="1:36" x14ac:dyDescent="0.2">
      <c r="A50" s="45">
        <v>38</v>
      </c>
      <c r="B50" s="141">
        <f>VLOOKUP(CONCATENATE($A50,B$9),lookups,MATCH(CONCATENATE($A$7,B$11),'Query Result 1'!$CL$7:$CV$7,FALSE),FALSE)</f>
        <v>2.1451933506503895E-3</v>
      </c>
      <c r="C50" s="40">
        <f>VLOOKUP(CONCATENATE($A50,C$9),lookups,MATCH(CONCATENATE($A$7,C$11),'Query Result 1'!$CL$7:$CV$7,FALSE),FALSE)</f>
        <v>0.89585150070170261</v>
      </c>
      <c r="D50" s="101"/>
      <c r="E50" s="142">
        <f>VLOOKUP(CONCATENATE($A50,E$9),lookups,MATCH(CONCATENATE($A$7,E$11),'Query Result 1'!$CL$7:$CV$7,FALSE),FALSE)</f>
        <v>5.0262782714268024E-3</v>
      </c>
      <c r="F50" s="40">
        <f>VLOOKUP(CONCATENATE($A50,F$9),lookups,MATCH(CONCATENATE($A$7,F$11),'Query Result 1'!$CL$7:$CV$7,FALSE),FALSE)</f>
        <v>0.89585150070170261</v>
      </c>
      <c r="G50" s="102"/>
      <c r="H50" s="142">
        <f>VLOOKUP(CONCATENATE($A50,H$9),lookups,MATCH(CONCATENATE($A$7,H$11),'Query Result 1'!$CL$7:$CV$7,FALSE),FALSE)</f>
        <v>2.483981167840483E-3</v>
      </c>
      <c r="I50" s="40">
        <f>VLOOKUP(CONCATENATE($A50,I$9),lookups,MATCH(CONCATENATE($A$7,I$11),'Query Result 1'!$CL$7:$CV$7,FALSE),FALSE)</f>
        <v>0.89585150070170261</v>
      </c>
      <c r="J50" s="72"/>
      <c r="K50" s="142">
        <f>VLOOKUP(CONCATENATE($A50,K$9),lookups,MATCH(CONCATENATE($A$7,K$11),'Query Result 1'!$CL$7:$CV$7,FALSE),FALSE)</f>
        <v>5.0210020677164645E-3</v>
      </c>
      <c r="L50" s="40">
        <f>VLOOKUP(CONCATENATE($A50,L$9),lookups,MATCH(CONCATENATE($A$7,L$11),'Query Result 1'!$CL$7:$CV$7,FALSE),FALSE)</f>
        <v>0.89585150070170261</v>
      </c>
      <c r="M50" s="101"/>
      <c r="T50" s="114"/>
      <c r="W50" s="114"/>
      <c r="AA50" s="114"/>
      <c r="AG50" s="114"/>
      <c r="AJ50" s="114"/>
    </row>
    <row r="51" spans="1:36" x14ac:dyDescent="0.2">
      <c r="A51" s="45">
        <v>39</v>
      </c>
      <c r="B51" s="141">
        <f>VLOOKUP(CONCATENATE($A51,B$9),lookups,MATCH(CONCATENATE($A$7,B$11),'Query Result 1'!$CL$7:$CV$7,FALSE),FALSE)</f>
        <v>2.1227000611484239E-3</v>
      </c>
      <c r="C51" s="40">
        <f>VLOOKUP(CONCATENATE($A51,C$9),lookups,MATCH(CONCATENATE($A$7,C$11),'Query Result 1'!$CL$7:$CV$7,FALSE),FALSE)</f>
        <v>0.88102872509546959</v>
      </c>
      <c r="D51" s="101"/>
      <c r="E51" s="142">
        <f>VLOOKUP(CONCATENATE($A51,E$9),lookups,MATCH(CONCATENATE($A$7,E$11),'Query Result 1'!$CL$7:$CV$7,FALSE),FALSE)</f>
        <v>5.0268336612910485E-3</v>
      </c>
      <c r="F51" s="40">
        <f>VLOOKUP(CONCATENATE($A51,F$9),lookups,MATCH(CONCATENATE($A$7,F$11),'Query Result 1'!$CL$7:$CV$7,FALSE),FALSE)</f>
        <v>0.88102872509546959</v>
      </c>
      <c r="G51" s="102"/>
      <c r="H51" s="142">
        <f>VLOOKUP(CONCATENATE($A51,H$9),lookups,MATCH(CONCATENATE($A$7,H$11),'Query Result 1'!$CL$7:$CV$7,FALSE),FALSE)</f>
        <v>2.4812042185192529E-3</v>
      </c>
      <c r="I51" s="40">
        <f>VLOOKUP(CONCATENATE($A51,I$9),lookups,MATCH(CONCATENATE($A$7,I$11),'Query Result 1'!$CL$7:$CV$7,FALSE),FALSE)</f>
        <v>0.88102872509546959</v>
      </c>
      <c r="J51" s="72"/>
      <c r="K51" s="142">
        <f>VLOOKUP(CONCATENATE($A51,K$9),lookups,MATCH(CONCATENATE($A$7,K$11),'Query Result 1'!$CL$7:$CV$7,FALSE),FALSE)</f>
        <v>5.0118381349564048E-3</v>
      </c>
      <c r="L51" s="40">
        <f>VLOOKUP(CONCATENATE($A51,L$9),lookups,MATCH(CONCATENATE($A$7,L$11),'Query Result 1'!$CL$7:$CV$7,FALSE),FALSE)</f>
        <v>0.88102872509546959</v>
      </c>
      <c r="M51" s="101"/>
      <c r="T51" s="114"/>
      <c r="W51" s="114"/>
      <c r="AA51" s="114"/>
      <c r="AG51" s="114"/>
      <c r="AJ51" s="114"/>
    </row>
    <row r="52" spans="1:36" x14ac:dyDescent="0.2">
      <c r="A52" s="44">
        <v>40</v>
      </c>
      <c r="B52" s="141">
        <f>VLOOKUP(CONCATENATE($A52,B$9),lookups,MATCH(CONCATENATE($A$7,B$11),'Query Result 1'!$CL$7:$CV$7,FALSE),FALSE)</f>
        <v>2.1457487405146356E-3</v>
      </c>
      <c r="C52" s="40">
        <f>VLOOKUP(CONCATENATE($A52,C$9),lookups,MATCH(CONCATENATE($A$7,C$11),'Query Result 1'!$CL$7:$CV$7,FALSE),FALSE)</f>
        <v>0.87732303119391142</v>
      </c>
      <c r="D52" s="101"/>
      <c r="E52" s="142">
        <f>VLOOKUP(CONCATENATE($A52,E$9),lookups,MATCH(CONCATENATE($A$7,E$11),'Query Result 1'!$CL$7:$CV$7,FALSE),FALSE)</f>
        <v>5.0054511515175747E-3</v>
      </c>
      <c r="F52" s="40">
        <f>VLOOKUP(CONCATENATE($A52,F$9),lookups,MATCH(CONCATENATE($A$7,F$11),'Query Result 1'!$CL$7:$CV$7,FALSE),FALSE)</f>
        <v>0.87732303119391142</v>
      </c>
      <c r="G52" s="102"/>
      <c r="H52" s="142">
        <f>VLOOKUP(CONCATENATE($A52,H$9),lookups,MATCH(CONCATENATE($A$7,H$11),'Query Result 1'!$CL$7:$CV$7,FALSE),FALSE)</f>
        <v>2.4451038773432594E-3</v>
      </c>
      <c r="I52" s="40">
        <f>VLOOKUP(CONCATENATE($A52,I$9),lookups,MATCH(CONCATENATE($A$7,I$11),'Query Result 1'!$CL$7:$CV$7,FALSE),FALSE)</f>
        <v>0.87732303119391142</v>
      </c>
      <c r="J52" s="72"/>
      <c r="K52" s="142">
        <f>VLOOKUP(CONCATENATE($A52,K$9),lookups,MATCH(CONCATENATE($A$7,K$11),'Query Result 1'!$CL$7:$CV$7,FALSE),FALSE)</f>
        <v>5.0235013221055719E-3</v>
      </c>
      <c r="L52" s="40">
        <f>VLOOKUP(CONCATENATE($A52,L$9),lookups,MATCH(CONCATENATE($A$7,L$11),'Query Result 1'!$CL$7:$CV$7,FALSE),FALSE)</f>
        <v>0.87732303119391142</v>
      </c>
      <c r="M52" s="101"/>
      <c r="T52" s="114"/>
      <c r="W52" s="114"/>
      <c r="AA52" s="114"/>
      <c r="AG52" s="114"/>
      <c r="AJ52" s="114"/>
    </row>
    <row r="53" spans="1:36" x14ac:dyDescent="0.2">
      <c r="A53" s="45">
        <v>41</v>
      </c>
      <c r="B53" s="141">
        <f>VLOOKUP(CONCATENATE($A53,B$9),lookups,MATCH(CONCATENATE($A$7,B$11),'Query Result 1'!$CL$7:$CV$7,FALSE),FALSE)</f>
        <v>2.112425348659872E-3</v>
      </c>
      <c r="C53" s="40">
        <f>VLOOKUP(CONCATENATE($A53,C$9),lookups,MATCH(CONCATENATE($A$7,C$11),'Query Result 1'!$CL$7:$CV$7,FALSE),FALSE)</f>
        <v>0.85786813821073071</v>
      </c>
      <c r="D53" s="101"/>
      <c r="E53" s="142">
        <f>VLOOKUP(CONCATENATE($A53,E$9),lookups,MATCH(CONCATENATE($A$7,E$11),'Query Result 1'!$CL$7:$CV$7,FALSE),FALSE)</f>
        <v>4.9090910100708842E-3</v>
      </c>
      <c r="F53" s="40">
        <f>VLOOKUP(CONCATENATE($A53,F$9),lookups,MATCH(CONCATENATE($A$7,F$11),'Query Result 1'!$CL$7:$CV$7,FALSE),FALSE)</f>
        <v>0.85786813821073071</v>
      </c>
      <c r="G53" s="102"/>
      <c r="H53" s="142">
        <f>VLOOKUP(CONCATENATE($A53,H$9),lookups,MATCH(CONCATENATE($A$7,H$11),'Query Result 1'!$CL$7:$CV$7,FALSE),FALSE)</f>
        <v>2.4231659777055399E-3</v>
      </c>
      <c r="I53" s="40">
        <f>VLOOKUP(CONCATENATE($A53,I$9),lookups,MATCH(CONCATENATE($A$7,I$11),'Query Result 1'!$CL$7:$CV$7,FALSE),FALSE)</f>
        <v>0.85786813821073071</v>
      </c>
      <c r="J53" s="72"/>
      <c r="K53" s="142">
        <f>VLOOKUP(CONCATENATE($A53,K$9),lookups,MATCH(CONCATENATE($A$7,K$11),'Query Result 1'!$CL$7:$CV$7,FALSE),FALSE)</f>
        <v>5.1462424821039502E-3</v>
      </c>
      <c r="L53" s="40">
        <f>VLOOKUP(CONCATENATE($A53,L$9),lookups,MATCH(CONCATENATE($A$7,L$11),'Query Result 1'!$CL$7:$CV$7,FALSE),FALSE)</f>
        <v>0.85786813821073071</v>
      </c>
      <c r="M53" s="101"/>
      <c r="T53" s="114"/>
      <c r="W53" s="114"/>
      <c r="AA53" s="114"/>
      <c r="AG53" s="114"/>
      <c r="AJ53" s="114"/>
    </row>
    <row r="54" spans="1:36" x14ac:dyDescent="0.2">
      <c r="A54" s="45">
        <v>42</v>
      </c>
      <c r="B54" s="141">
        <f>VLOOKUP(CONCATENATE($A54,B$9),lookups,MATCH(CONCATENATE($A$7,B$11),'Query Result 1'!$CL$7:$CV$7,FALSE),FALSE)</f>
        <v>2.0135659528240741E-3</v>
      </c>
      <c r="C54" s="40">
        <f>VLOOKUP(CONCATENATE($A54,C$9),lookups,MATCH(CONCATENATE($A$7,C$11),'Query Result 1'!$CL$7:$CV$7,FALSE),FALSE)</f>
        <v>0.85045675040761426</v>
      </c>
      <c r="D54" s="101"/>
      <c r="E54" s="142">
        <f>VLOOKUP(CONCATENATE($A54,E$9),lookups,MATCH(CONCATENATE($A$7,E$11),'Query Result 1'!$CL$7:$CV$7,FALSE),FALSE)</f>
        <v>4.8368903277188971E-3</v>
      </c>
      <c r="F54" s="40">
        <f>VLOOKUP(CONCATENATE($A54,F$9),lookups,MATCH(CONCATENATE($A$7,F$11),'Query Result 1'!$CL$7:$CV$7,FALSE),FALSE)</f>
        <v>0.85045675040761426</v>
      </c>
      <c r="G54" s="102"/>
      <c r="H54" s="142">
        <f>VLOOKUP(CONCATENATE($A54,H$9),lookups,MATCH(CONCATENATE($A$7,H$11),'Query Result 1'!$CL$7:$CV$7,FALSE),FALSE)</f>
        <v>2.3754024493803792E-3</v>
      </c>
      <c r="I54" s="40">
        <f>VLOOKUP(CONCATENATE($A54,I$9),lookups,MATCH(CONCATENATE($A$7,I$11),'Query Result 1'!$CL$7:$CV$7,FALSE),FALSE)</f>
        <v>0.85045675040761426</v>
      </c>
      <c r="J54" s="72"/>
      <c r="K54" s="142">
        <f>VLOOKUP(CONCATENATE($A54,K$9),lookups,MATCH(CONCATENATE($A$7,K$11),'Query Result 1'!$CL$7:$CV$7,FALSE),FALSE)</f>
        <v>4.9052032810211624E-3</v>
      </c>
      <c r="L54" s="40">
        <f>VLOOKUP(CONCATENATE($A54,L$9),lookups,MATCH(CONCATENATE($A$7,L$11),'Query Result 1'!$CL$7:$CV$7,FALSE),FALSE)</f>
        <v>0.85045675040761426</v>
      </c>
      <c r="M54" s="101"/>
      <c r="T54" s="114"/>
      <c r="W54" s="114"/>
      <c r="AA54" s="114"/>
      <c r="AG54" s="114"/>
      <c r="AJ54" s="114"/>
    </row>
    <row r="55" spans="1:36" x14ac:dyDescent="0.2">
      <c r="A55" s="44">
        <v>43</v>
      </c>
      <c r="B55" s="141">
        <f>VLOOKUP(CONCATENATE($A55,B$9),lookups,MATCH(CONCATENATE($A$7,B$11),'Query Result 1'!$CL$7:$CV$7,FALSE),FALSE)</f>
        <v>1.9499738133679008E-3</v>
      </c>
      <c r="C55" s="40">
        <f>VLOOKUP(CONCATENATE($A55,C$9),lookups,MATCH(CONCATENATE($A$7,C$11),'Query Result 1'!$CL$7:$CV$7,FALSE),FALSE)</f>
        <v>0.84304536260449781</v>
      </c>
      <c r="D55" s="101"/>
      <c r="E55" s="142">
        <f>VLOOKUP(CONCATENATE($A55,E$9),lookups,MATCH(CONCATENATE($A$7,E$11),'Query Result 1'!$CL$7:$CV$7,FALSE),FALSE)</f>
        <v>4.731921643376393E-3</v>
      </c>
      <c r="F55" s="40">
        <f>VLOOKUP(CONCATENATE($A55,F$9),lookups,MATCH(CONCATENATE($A$7,F$11),'Query Result 1'!$CL$7:$CV$7,FALSE),FALSE)</f>
        <v>0.84304536260449781</v>
      </c>
      <c r="G55" s="102"/>
      <c r="H55" s="142">
        <f>VLOOKUP(CONCATENATE($A55,H$9),lookups,MATCH(CONCATENATE($A$7,H$11),'Query Result 1'!$CL$7:$CV$7,FALSE),FALSE)</f>
        <v>2.3098664453993448E-3</v>
      </c>
      <c r="I55" s="40">
        <f>VLOOKUP(CONCATENATE($A55,I$9),lookups,MATCH(CONCATENATE($A$7,I$11),'Query Result 1'!$CL$7:$CV$7,FALSE),FALSE)</f>
        <v>0.84304536260449781</v>
      </c>
      <c r="J55" s="72"/>
      <c r="K55" s="142">
        <f>VLOOKUP(CONCATENATE($A55,K$9),lookups,MATCH(CONCATENATE($A$7,K$11),'Query Result 1'!$CL$7:$CV$7,FALSE),FALSE)</f>
        <v>4.8960393482611018E-3</v>
      </c>
      <c r="L55" s="40">
        <f>VLOOKUP(CONCATENATE($A55,L$9),lookups,MATCH(CONCATENATE($A$7,L$11),'Query Result 1'!$CL$7:$CV$7,FALSE),FALSE)</f>
        <v>0.84304536260449781</v>
      </c>
      <c r="M55" s="101"/>
      <c r="T55" s="114"/>
      <c r="W55" s="114"/>
      <c r="AA55" s="114"/>
      <c r="AG55" s="114"/>
      <c r="AJ55" s="114"/>
    </row>
    <row r="56" spans="1:36" x14ac:dyDescent="0.2">
      <c r="A56" s="45">
        <v>44</v>
      </c>
      <c r="B56" s="141">
        <f>VLOOKUP(CONCATENATE($A56,B$9),lookups,MATCH(CONCATENATE($A$7,B$11),'Query Result 1'!$CL$7:$CV$7,FALSE),FALSE)</f>
        <v>1.8699976729164688E-3</v>
      </c>
      <c r="C56" s="40">
        <f>VLOOKUP(CONCATENATE($A56,C$9),lookups,MATCH(CONCATENATE($A$7,C$11),'Query Result 1'!$CL$7:$CV$7,FALSE),FALSE)</f>
        <v>0.83563397480138135</v>
      </c>
      <c r="D56" s="101"/>
      <c r="E56" s="142">
        <f>VLOOKUP(CONCATENATE($A56,E$9),lookups,MATCH(CONCATENATE($A$7,E$11),'Query Result 1'!$CL$7:$CV$7,FALSE),FALSE)</f>
        <v>4.6819365555942479E-3</v>
      </c>
      <c r="F56" s="40">
        <f>VLOOKUP(CONCATENATE($A56,F$9),lookups,MATCH(CONCATENATE($A$7,F$11),'Query Result 1'!$CL$7:$CV$7,FALSE),FALSE)</f>
        <v>0.83563397480138135</v>
      </c>
      <c r="G56" s="102"/>
      <c r="H56" s="142">
        <f>VLOOKUP(CONCATENATE($A56,H$9),lookups,MATCH(CONCATENATE($A$7,H$11),'Query Result 1'!$CL$7:$CV$7,FALSE),FALSE)</f>
        <v>2.2907054950828559E-3</v>
      </c>
      <c r="I56" s="40">
        <f>VLOOKUP(CONCATENATE($A56,I$9),lookups,MATCH(CONCATENATE($A$7,I$11),'Query Result 1'!$CL$7:$CV$7,FALSE),FALSE)</f>
        <v>0.83563397480138135</v>
      </c>
      <c r="J56" s="72"/>
      <c r="K56" s="142">
        <f>VLOOKUP(CONCATENATE($A56,K$9),lookups,MATCH(CONCATENATE($A$7,K$11),'Query Result 1'!$CL$7:$CV$7,FALSE),FALSE)</f>
        <v>4.8677144651845536E-3</v>
      </c>
      <c r="L56" s="40">
        <f>VLOOKUP(CONCATENATE($A56,L$9),lookups,MATCH(CONCATENATE($A$7,L$11),'Query Result 1'!$CL$7:$CV$7,FALSE),FALSE)</f>
        <v>0.83563397480138135</v>
      </c>
      <c r="M56" s="101"/>
      <c r="T56" s="114"/>
      <c r="W56" s="114"/>
      <c r="AA56" s="114"/>
      <c r="AG56" s="114"/>
      <c r="AJ56" s="114"/>
    </row>
    <row r="57" spans="1:36" x14ac:dyDescent="0.2">
      <c r="A57" s="45">
        <v>45</v>
      </c>
      <c r="B57" s="141">
        <f>VLOOKUP(CONCATENATE($A57,B$9),lookups,MATCH(CONCATENATE($A$7,B$11),'Query Result 1'!$CL$7:$CV$7,FALSE),FALSE)</f>
        <v>1.7644735987097182E-3</v>
      </c>
      <c r="C57" s="40">
        <f>VLOOKUP(CONCATENATE($A57,C$9),lookups,MATCH(CONCATENATE($A$7,C$11),'Query Result 1'!$CL$7:$CV$7,FALSE),FALSE)</f>
        <v>0.81247338791664236</v>
      </c>
      <c r="D57" s="101"/>
      <c r="E57" s="142">
        <f>VLOOKUP(CONCATENATE($A57,E$9),lookups,MATCH(CONCATENATE($A$7,E$11),'Query Result 1'!$CL$7:$CV$7,FALSE),FALSE)</f>
        <v>4.5361467162296585E-3</v>
      </c>
      <c r="F57" s="40">
        <f>VLOOKUP(CONCATENATE($A57,F$9),lookups,MATCH(CONCATENATE($A$7,F$11),'Query Result 1'!$CL$7:$CV$7,FALSE),FALSE)</f>
        <v>0.81247338791664236</v>
      </c>
      <c r="G57" s="102"/>
      <c r="H57" s="142">
        <f>VLOOKUP(CONCATENATE($A57,H$9),lookups,MATCH(CONCATENATE($A$7,H$11),'Query Result 1'!$CL$7:$CV$7,FALSE),FALSE)</f>
        <v>2.2740437991554743E-3</v>
      </c>
      <c r="I57" s="40">
        <f>VLOOKUP(CONCATENATE($A57,I$9),lookups,MATCH(CONCATENATE($A$7,I$11),'Query Result 1'!$CL$7:$CV$7,FALSE),FALSE)</f>
        <v>0.81247338791664236</v>
      </c>
      <c r="J57" s="72"/>
      <c r="K57" s="142">
        <f>VLOOKUP(CONCATENATE($A57,K$9),lookups,MATCH(CONCATENATE($A$7,K$11),'Query Result 1'!$CL$7:$CV$7,FALSE),FALSE)</f>
        <v>4.7313662535121469E-3</v>
      </c>
      <c r="L57" s="40">
        <f>VLOOKUP(CONCATENATE($A57,L$9),lookups,MATCH(CONCATENATE($A$7,L$11),'Query Result 1'!$CL$7:$CV$7,FALSE),FALSE)</f>
        <v>0.81247338791664236</v>
      </c>
      <c r="M57" s="101"/>
      <c r="T57" s="114"/>
      <c r="W57" s="114"/>
      <c r="AA57" s="114"/>
      <c r="AG57" s="114"/>
      <c r="AJ57" s="114"/>
    </row>
    <row r="58" spans="1:36" x14ac:dyDescent="0.2">
      <c r="A58" s="44">
        <v>46</v>
      </c>
      <c r="B58" s="141">
        <f>VLOOKUP(CONCATENATE($A58,B$9),lookups,MATCH(CONCATENATE($A$7,B$11),'Query Result 1'!$CL$7:$CV$7,FALSE),FALSE)</f>
        <v>1.701159154185668E-3</v>
      </c>
      <c r="C58" s="40">
        <f>VLOOKUP(CONCATENATE($A58,C$9),lookups,MATCH(CONCATENATE($A$7,C$11),'Query Result 1'!$CL$7:$CV$7,FALSE),FALSE)</f>
        <v>0.80135630621196763</v>
      </c>
      <c r="D58" s="101"/>
      <c r="E58" s="142">
        <f>VLOOKUP(CONCATENATE($A58,E$9),lookups,MATCH(CONCATENATE($A$7,E$11),'Query Result 1'!$CL$7:$CV$7,FALSE),FALSE)</f>
        <v>4.5139311216598156E-3</v>
      </c>
      <c r="F58" s="40">
        <f>VLOOKUP(CONCATENATE($A58,F$9),lookups,MATCH(CONCATENATE($A$7,F$11),'Query Result 1'!$CL$7:$CV$7,FALSE),FALSE)</f>
        <v>0.80135630621196763</v>
      </c>
      <c r="G58" s="102"/>
      <c r="H58" s="142">
        <f>VLOOKUP(CONCATENATE($A58,H$9),lookups,MATCH(CONCATENATE($A$7,H$11),'Query Result 1'!$CL$7:$CV$7,FALSE),FALSE)</f>
        <v>2.2329449492012659E-3</v>
      </c>
      <c r="I58" s="40">
        <f>VLOOKUP(CONCATENATE($A58,I$9),lookups,MATCH(CONCATENATE($A$7,I$11),'Query Result 1'!$CL$7:$CV$7,FALSE),FALSE)</f>
        <v>0.80135630621196763</v>
      </c>
      <c r="J58" s="72"/>
      <c r="K58" s="142">
        <f>VLOOKUP(CONCATENATE($A58,K$9),lookups,MATCH(CONCATENATE($A$7,K$11),'Query Result 1'!$CL$7:$CV$7,FALSE),FALSE)</f>
        <v>4.6594432660922828E-3</v>
      </c>
      <c r="L58" s="40">
        <f>VLOOKUP(CONCATENATE($A58,L$9),lookups,MATCH(CONCATENATE($A$7,L$11),'Query Result 1'!$CL$7:$CV$7,FALSE),FALSE)</f>
        <v>0.80135630621196763</v>
      </c>
      <c r="M58" s="101"/>
      <c r="T58" s="114"/>
      <c r="W58" s="114"/>
      <c r="AA58" s="114"/>
      <c r="AG58" s="114"/>
      <c r="AJ58" s="114"/>
    </row>
    <row r="59" spans="1:36" x14ac:dyDescent="0.2">
      <c r="A59" s="45">
        <v>47</v>
      </c>
      <c r="B59" s="141">
        <f>VLOOKUP(CONCATENATE($A59,B$9),lookups,MATCH(CONCATENATE($A$7,B$11),'Query Result 1'!$CL$7:$CV$7,FALSE),FALSE)</f>
        <v>1.6389554893901097E-3</v>
      </c>
      <c r="C59" s="40">
        <f>VLOOKUP(CONCATENATE($A59,C$9),lookups,MATCH(CONCATENATE($A$7,C$11),'Query Result 1'!$CL$7:$CV$7,FALSE),FALSE)</f>
        <v>0.79765061231040946</v>
      </c>
      <c r="D59" s="101"/>
      <c r="E59" s="142">
        <f>VLOOKUP(CONCATENATE($A59,E$9),lookups,MATCH(CONCATENATE($A$7,E$11),'Query Result 1'!$CL$7:$CV$7,FALSE),FALSE)</f>
        <v>4.5764124813874969E-3</v>
      </c>
      <c r="F59" s="40">
        <f>VLOOKUP(CONCATENATE($A59,F$9),lookups,MATCH(CONCATENATE($A$7,F$11),'Query Result 1'!$CL$7:$CV$7,FALSE),FALSE)</f>
        <v>0.79765061231040946</v>
      </c>
      <c r="G59" s="102"/>
      <c r="H59" s="142">
        <f>VLOOKUP(CONCATENATE($A59,H$9),lookups,MATCH(CONCATENATE($A$7,H$11),'Query Result 1'!$CL$7:$CV$7,FALSE),FALSE)</f>
        <v>2.1796275222336447E-3</v>
      </c>
      <c r="I59" s="40">
        <f>VLOOKUP(CONCATENATE($A59,I$9),lookups,MATCH(CONCATENATE($A$7,I$11),'Query Result 1'!$CL$7:$CV$7,FALSE),FALSE)</f>
        <v>0.79765061231040946</v>
      </c>
      <c r="J59" s="72"/>
      <c r="K59" s="142">
        <f>VLOOKUP(CONCATENATE($A59,K$9),lookups,MATCH(CONCATENATE($A$7,K$11),'Query Result 1'!$CL$7:$CV$7,FALSE),FALSE)</f>
        <v>4.7385863217473453E-3</v>
      </c>
      <c r="L59" s="40">
        <f>VLOOKUP(CONCATENATE($A59,L$9),lookups,MATCH(CONCATENATE($A$7,L$11),'Query Result 1'!$CL$7:$CV$7,FALSE),FALSE)</f>
        <v>0.79765061231040946</v>
      </c>
      <c r="M59" s="101"/>
      <c r="T59" s="114"/>
      <c r="W59" s="114"/>
      <c r="AA59" s="114"/>
      <c r="AG59" s="114"/>
      <c r="AJ59" s="114"/>
    </row>
    <row r="60" spans="1:36" x14ac:dyDescent="0.2">
      <c r="A60" s="45">
        <v>48</v>
      </c>
      <c r="B60" s="141">
        <f>VLOOKUP(CONCATENATE($A60,B$9),lookups,MATCH(CONCATENATE($A$7,B$11),'Query Result 1'!$CL$7:$CV$7,FALSE),FALSE)</f>
        <v>1.5631447729205232E-3</v>
      </c>
      <c r="C60" s="40">
        <f>VLOOKUP(CONCATENATE($A60,C$9),lookups,MATCH(CONCATENATE($A$7,C$11),'Query Result 1'!$CL$7:$CV$7,FALSE),FALSE)</f>
        <v>0.75596155591787928</v>
      </c>
      <c r="D60" s="101"/>
      <c r="E60" s="142">
        <f>VLOOKUP(CONCATENATE($A60,E$9),lookups,MATCH(CONCATENATE($A$7,E$11),'Query Result 1'!$CL$7:$CV$7,FALSE),FALSE)</f>
        <v>4.444785083561182E-3</v>
      </c>
      <c r="F60" s="40">
        <f>VLOOKUP(CONCATENATE($A60,F$9),lookups,MATCH(CONCATENATE($A$7,F$11),'Query Result 1'!$CL$7:$CV$7,FALSE),FALSE)</f>
        <v>0.75596155591787928</v>
      </c>
      <c r="G60" s="102"/>
      <c r="H60" s="142">
        <f>VLOOKUP(CONCATENATE($A60,H$9),lookups,MATCH(CONCATENATE($A$7,H$11),'Query Result 1'!$CL$7:$CV$7,FALSE),FALSE)</f>
        <v>2.0979852121894745E-3</v>
      </c>
      <c r="I60" s="40">
        <f>VLOOKUP(CONCATENATE($A60,I$9),lookups,MATCH(CONCATENATE($A$7,I$11),'Query Result 1'!$CL$7:$CV$7,FALSE),FALSE)</f>
        <v>0.75596155591787928</v>
      </c>
      <c r="J60" s="72"/>
      <c r="K60" s="142">
        <f>VLOOKUP(CONCATENATE($A60,K$9),lookups,MATCH(CONCATENATE($A$7,K$11),'Query Result 1'!$CL$7:$CV$7,FALSE),FALSE)</f>
        <v>4.6166782465453362E-3</v>
      </c>
      <c r="L60" s="40">
        <f>VLOOKUP(CONCATENATE($A60,L$9),lookups,MATCH(CONCATENATE($A$7,L$11),'Query Result 1'!$CL$7:$CV$7,FALSE),FALSE)</f>
        <v>0.75596155591787928</v>
      </c>
      <c r="M60" s="101"/>
      <c r="T60" s="114"/>
      <c r="W60" s="114"/>
      <c r="AA60" s="114"/>
      <c r="AG60" s="114"/>
      <c r="AJ60" s="114"/>
    </row>
    <row r="61" spans="1:36" x14ac:dyDescent="0.2">
      <c r="A61" s="44">
        <v>49</v>
      </c>
      <c r="B61" s="141">
        <f>VLOOKUP(CONCATENATE($A61,B$9),lookups,MATCH(CONCATENATE($A$7,B$11),'Query Result 1'!$CL$7:$CV$7,FALSE),FALSE)</f>
        <v>1.4553991392567884E-3</v>
      </c>
      <c r="C61" s="40">
        <f>VLOOKUP(CONCATENATE($A61,C$9),lookups,MATCH(CONCATENATE($A$7,C$11),'Query Result 1'!$CL$7:$CV$7,FALSE),FALSE)</f>
        <v>0.82914901047365441</v>
      </c>
      <c r="D61" s="101"/>
      <c r="E61" s="142">
        <f>VLOOKUP(CONCATENATE($A61,E$9),lookups,MATCH(CONCATENATE($A$7,E$11),'Query Result 1'!$CL$7:$CV$7,FALSE),FALSE)</f>
        <v>4.0904463501721987E-3</v>
      </c>
      <c r="F61" s="40">
        <f>VLOOKUP(CONCATENATE($A61,F$9),lookups,MATCH(CONCATENATE($A$7,F$11),'Query Result 1'!$CL$7:$CV$7,FALSE),FALSE)</f>
        <v>0.82914901047365441</v>
      </c>
      <c r="G61" s="102"/>
      <c r="H61" s="142">
        <f>VLOOKUP(CONCATENATE($A61,H$9),lookups,MATCH(CONCATENATE($A$7,H$11),'Query Result 1'!$CL$7:$CV$7,FALSE),FALSE)</f>
        <v>1.9835749001547872E-3</v>
      </c>
      <c r="I61" s="40">
        <f>VLOOKUP(CONCATENATE($A61,I$9),lookups,MATCH(CONCATENATE($A$7,I$11),'Query Result 1'!$CL$7:$CV$7,FALSE),FALSE)</f>
        <v>0.82914901047365441</v>
      </c>
      <c r="J61" s="72"/>
      <c r="K61" s="142">
        <f>VLOOKUP(CONCATENATE($A61,K$9),lookups,MATCH(CONCATENATE($A$7,K$11),'Query Result 1'!$CL$7:$CV$7,FALSE),FALSE)</f>
        <v>4.0907240451043218E-3</v>
      </c>
      <c r="L61" s="40">
        <f>VLOOKUP(CONCATENATE($A61,L$9),lookups,MATCH(CONCATENATE($A$7,L$11),'Query Result 1'!$CL$7:$CV$7,FALSE),FALSE)</f>
        <v>0.82914901047365441</v>
      </c>
      <c r="M61" s="101"/>
      <c r="T61" s="114"/>
      <c r="W61" s="114"/>
      <c r="AA61" s="114"/>
      <c r="AG61" s="114"/>
      <c r="AJ61" s="114"/>
    </row>
    <row r="62" spans="1:36" x14ac:dyDescent="0.2">
      <c r="A62" s="45">
        <v>50</v>
      </c>
      <c r="B62" s="141">
        <f>VLOOKUP(CONCATENATE($A62,B$9),lookups,MATCH(CONCATENATE($A$7,B$11),'Query Result 1'!$CL$7:$CV$7,FALSE),FALSE)</f>
        <v>1.3934731693933532E-3</v>
      </c>
      <c r="C62" s="40">
        <f>VLOOKUP(CONCATENATE($A62,C$9),lookups,MATCH(CONCATENATE($A$7,C$11),'Query Result 1'!$CL$7:$CV$7,FALSE),FALSE)</f>
        <v>0.86620594948923679</v>
      </c>
      <c r="D62" s="101"/>
      <c r="E62" s="142">
        <f>VLOOKUP(CONCATENATE($A62,E$9),lookups,MATCH(CONCATENATE($A$7,E$11),'Query Result 1'!$CL$7:$CV$7,FALSE),FALSE)</f>
        <v>3.954098138499792E-3</v>
      </c>
      <c r="F62" s="40">
        <f>VLOOKUP(CONCATENATE($A62,F$9),lookups,MATCH(CONCATENATE($A$7,F$11),'Query Result 1'!$CL$7:$CV$7,FALSE),FALSE)</f>
        <v>0.86620594948923679</v>
      </c>
      <c r="G62" s="102"/>
      <c r="H62" s="142">
        <f>VLOOKUP(CONCATENATE($A62,H$9),lookups,MATCH(CONCATENATE($A$7,H$11),'Query Result 1'!$CL$7:$CV$7,FALSE),FALSE)</f>
        <v>1.9263697441374435E-3</v>
      </c>
      <c r="I62" s="40">
        <f>VLOOKUP(CONCATENATE($A62,I$9),lookups,MATCH(CONCATENATE($A$7,I$11),'Query Result 1'!$CL$7:$CV$7,FALSE),FALSE)</f>
        <v>0.86620594948923679</v>
      </c>
      <c r="J62" s="72"/>
      <c r="K62" s="142">
        <f>VLOOKUP(CONCATENATE($A62,K$9),lookups,MATCH(CONCATENATE($A$7,K$11),'Query Result 1'!$CL$7:$CV$7,FALSE),FALSE)</f>
        <v>4.0837816718012456E-3</v>
      </c>
      <c r="L62" s="40">
        <f>VLOOKUP(CONCATENATE($A62,L$9),lookups,MATCH(CONCATENATE($A$7,L$11),'Query Result 1'!$CL$7:$CV$7,FALSE),FALSE)</f>
        <v>0.86620594948923679</v>
      </c>
      <c r="M62" s="101"/>
      <c r="T62" s="114"/>
      <c r="W62" s="114"/>
      <c r="AA62" s="114"/>
      <c r="AG62" s="114"/>
      <c r="AJ62" s="114"/>
    </row>
    <row r="63" spans="1:36" x14ac:dyDescent="0.2">
      <c r="A63" s="45">
        <v>51</v>
      </c>
      <c r="B63" s="141">
        <f>VLOOKUP(CONCATENATE($A63,B$9),lookups,MATCH(CONCATENATE($A$7,B$11),'Query Result 1'!$CL$7:$CV$7,FALSE),FALSE)</f>
        <v>1.3140524188061673E-3</v>
      </c>
      <c r="C63" s="40">
        <f>VLOOKUP(CONCATENATE($A63,C$9),lookups,MATCH(CONCATENATE($A$7,C$11),'Query Result 1'!$CL$7:$CV$7,FALSE),FALSE)</f>
        <v>0.86991164339079496</v>
      </c>
      <c r="D63" s="101"/>
      <c r="E63" s="142">
        <f>VLOOKUP(CONCATENATE($A63,E$9),lookups,MATCH(CONCATENATE($A$7,E$11),'Query Result 1'!$CL$7:$CV$7,FALSE),FALSE)</f>
        <v>4.0290757701730096E-3</v>
      </c>
      <c r="F63" s="40">
        <f>VLOOKUP(CONCATENATE($A63,F$9),lookups,MATCH(CONCATENATE($A$7,F$11),'Query Result 1'!$CL$7:$CV$7,FALSE),FALSE)</f>
        <v>0.86991164339079496</v>
      </c>
      <c r="G63" s="102"/>
      <c r="H63" s="142">
        <f>VLOOKUP(CONCATENATE($A63,H$9),lookups,MATCH(CONCATENATE($A$7,H$11),'Query Result 1'!$CL$7:$CV$7,FALSE),FALSE)</f>
        <v>1.8744407918304372E-3</v>
      </c>
      <c r="I63" s="40">
        <f>VLOOKUP(CONCATENATE($A63,I$9),lookups,MATCH(CONCATENATE($A$7,I$11),'Query Result 1'!$CL$7:$CV$7,FALSE),FALSE)</f>
        <v>0.86991164339079496</v>
      </c>
      <c r="J63" s="72"/>
      <c r="K63" s="142">
        <f>VLOOKUP(CONCATENATE($A63,K$9),lookups,MATCH(CONCATENATE($A$7,K$11),'Query Result 1'!$CL$7:$CV$7,FALSE),FALSE)</f>
        <v>4.0096371249243971E-3</v>
      </c>
      <c r="L63" s="40">
        <f>VLOOKUP(CONCATENATE($A63,L$9),lookups,MATCH(CONCATENATE($A$7,L$11),'Query Result 1'!$CL$7:$CV$7,FALSE),FALSE)</f>
        <v>0.86991164339079496</v>
      </c>
      <c r="M63" s="101"/>
      <c r="T63" s="114"/>
      <c r="W63" s="114"/>
      <c r="AA63" s="114"/>
      <c r="AG63" s="114"/>
      <c r="AJ63" s="114"/>
    </row>
    <row r="64" spans="1:36" x14ac:dyDescent="0.2">
      <c r="A64" s="44">
        <v>52</v>
      </c>
      <c r="B64" s="141">
        <f>VLOOKUP(CONCATENATE($A64,B$9),lookups,MATCH(CONCATENATE($A$7,B$11),'Query Result 1'!$CL$7:$CV$7,FALSE),FALSE)</f>
        <v>1.240740956725688E-3</v>
      </c>
      <c r="C64" s="40">
        <f>VLOOKUP(CONCATENATE($A64,C$9),lookups,MATCH(CONCATENATE($A$7,C$11),'Query Result 1'!$CL$7:$CV$7,FALSE),FALSE)</f>
        <v>0.87269091381696362</v>
      </c>
      <c r="D64" s="101"/>
      <c r="E64" s="142">
        <f>VLOOKUP(CONCATENATE($A64,E$9),lookups,MATCH(CONCATENATE($A$7,E$11),'Query Result 1'!$CL$7:$CV$7,FALSE),FALSE)</f>
        <v>4.1004433677286276E-3</v>
      </c>
      <c r="F64" s="40">
        <f>VLOOKUP(CONCATENATE($A64,F$9),lookups,MATCH(CONCATENATE($A$7,F$11),'Query Result 1'!$CL$7:$CV$7,FALSE),FALSE)</f>
        <v>0.87269091381696362</v>
      </c>
      <c r="G64" s="102"/>
      <c r="H64" s="142">
        <f>VLOOKUP(CONCATENATE($A64,H$9),lookups,MATCH(CONCATENATE($A$7,H$11),'Query Result 1'!$CL$7:$CV$7,FALSE),FALSE)</f>
        <v>1.8458382138217655E-3</v>
      </c>
      <c r="I64" s="40">
        <f>VLOOKUP(CONCATENATE($A64,I$9),lookups,MATCH(CONCATENATE($A$7,I$11),'Query Result 1'!$CL$7:$CV$7,FALSE),FALSE)</f>
        <v>0.87269091381696362</v>
      </c>
      <c r="J64" s="72"/>
      <c r="K64" s="142">
        <f>VLOOKUP(CONCATENATE($A64,K$9),lookups,MATCH(CONCATENATE($A$7,K$11),'Query Result 1'!$CL$7:$CV$7,FALSE),FALSE)</f>
        <v>3.9510434942464385E-3</v>
      </c>
      <c r="L64" s="40">
        <f>VLOOKUP(CONCATENATE($A64,L$9),lookups,MATCH(CONCATENATE($A$7,L$11),'Query Result 1'!$CL$7:$CV$7,FALSE),FALSE)</f>
        <v>0.87269091381696362</v>
      </c>
      <c r="M64" s="101"/>
      <c r="T64" s="114"/>
      <c r="W64" s="114"/>
      <c r="AA64" s="114"/>
      <c r="AG64" s="114"/>
      <c r="AJ64" s="114"/>
    </row>
    <row r="65" spans="1:36" x14ac:dyDescent="0.2">
      <c r="A65" s="45">
        <v>53</v>
      </c>
      <c r="B65" s="141">
        <f>VLOOKUP(CONCATENATE($A65,B$9),lookups,MATCH(CONCATENATE($A$7,B$11),'Query Result 1'!$CL$7:$CV$7,FALSE),FALSE)</f>
        <v>1.2174145824273535E-3</v>
      </c>
      <c r="C65" s="40">
        <f>VLOOKUP(CONCATENATE($A65,C$9),lookups,MATCH(CONCATENATE($A$7,C$11),'Query Result 1'!$CL$7:$CV$7,FALSE),FALSE)</f>
        <v>0.87732303119391142</v>
      </c>
      <c r="D65" s="101"/>
      <c r="E65" s="142">
        <f>VLOOKUP(CONCATENATE($A65,E$9),lookups,MATCH(CONCATENATE($A$7,E$11),'Query Result 1'!$CL$7:$CV$7,FALSE),FALSE)</f>
        <v>4.0510136698107286E-3</v>
      </c>
      <c r="F65" s="40">
        <f>VLOOKUP(CONCATENATE($A65,F$9),lookups,MATCH(CONCATENATE($A$7,F$11),'Query Result 1'!$CL$7:$CV$7,FALSE),FALSE)</f>
        <v>0.87732303119391142</v>
      </c>
      <c r="G65" s="102"/>
      <c r="H65" s="142">
        <f>VLOOKUP(CONCATENATE($A65,H$9),lookups,MATCH(CONCATENATE($A$7,H$11),'Query Result 1'!$CL$7:$CV$7,FALSE),FALSE)</f>
        <v>1.7855784135510683E-3</v>
      </c>
      <c r="I65" s="40">
        <f>VLOOKUP(CONCATENATE($A65,I$9),lookups,MATCH(CONCATENATE($A$7,I$11),'Query Result 1'!$CL$7:$CV$7,FALSE),FALSE)</f>
        <v>0.87732303119391142</v>
      </c>
      <c r="J65" s="72"/>
      <c r="K65" s="142">
        <f>VLOOKUP(CONCATENATE($A65,K$9),lookups,MATCH(CONCATENATE($A$7,K$11),'Query Result 1'!$CL$7:$CV$7,FALSE),FALSE)</f>
        <v>3.9668721053774513E-3</v>
      </c>
      <c r="L65" s="40">
        <f>VLOOKUP(CONCATENATE($A65,L$9),lookups,MATCH(CONCATENATE($A$7,L$11),'Query Result 1'!$CL$7:$CV$7,FALSE),FALSE)</f>
        <v>0.87732303119391142</v>
      </c>
      <c r="M65" s="101"/>
      <c r="T65" s="114"/>
      <c r="W65" s="114"/>
      <c r="AA65" s="114"/>
      <c r="AG65" s="114"/>
      <c r="AJ65" s="114"/>
    </row>
    <row r="66" spans="1:36" x14ac:dyDescent="0.2">
      <c r="A66" s="45">
        <v>54</v>
      </c>
      <c r="B66" s="141">
        <f>VLOOKUP(CONCATENATE($A66,B$9),lookups,MATCH(CONCATENATE($A$7,B$11),'Query Result 1'!$CL$7:$CV$7,FALSE),FALSE)</f>
        <v>1.2188030570879688E-3</v>
      </c>
      <c r="C66" s="40">
        <f>VLOOKUP(CONCATENATE($A66,C$9),lookups,MATCH(CONCATENATE($A$7,C$11),'Query Result 1'!$CL$7:$CV$7,FALSE),FALSE)</f>
        <v>0.88102872509546959</v>
      </c>
      <c r="D66" s="101"/>
      <c r="E66" s="142">
        <f>VLOOKUP(CONCATENATE($A66,E$9),lookups,MATCH(CONCATENATE($A$7,E$11),'Query Result 1'!$CL$7:$CV$7,FALSE),FALSE)</f>
        <v>4.224295307455498E-3</v>
      </c>
      <c r="F66" s="40">
        <f>VLOOKUP(CONCATENATE($A66,F$9),lookups,MATCH(CONCATENATE($A$7,F$11),'Query Result 1'!$CL$7:$CV$7,FALSE),FALSE)</f>
        <v>0.88102872509546959</v>
      </c>
      <c r="G66" s="102"/>
      <c r="H66" s="142">
        <f>VLOOKUP(CONCATENATE($A66,H$9),lookups,MATCH(CONCATENATE($A$7,H$11),'Query Result 1'!$CL$7:$CV$7,FALSE),FALSE)</f>
        <v>1.8550021465818254E-3</v>
      </c>
      <c r="I66" s="40">
        <f>VLOOKUP(CONCATENATE($A66,I$9),lookups,MATCH(CONCATENATE($A$7,I$11),'Query Result 1'!$CL$7:$CV$7,FALSE),FALSE)</f>
        <v>0.88102872509546959</v>
      </c>
      <c r="J66" s="72"/>
      <c r="K66" s="142">
        <f>VLOOKUP(CONCATENATE($A66,K$9),lookups,MATCH(CONCATENATE($A$7,K$11),'Query Result 1'!$CL$7:$CV$7,FALSE),FALSE)</f>
        <v>4.1154388940632712E-3</v>
      </c>
      <c r="L66" s="40">
        <f>VLOOKUP(CONCATENATE($A66,L$9),lookups,MATCH(CONCATENATE($A$7,L$11),'Query Result 1'!$CL$7:$CV$7,FALSE),FALSE)</f>
        <v>0.88102872509546959</v>
      </c>
      <c r="M66" s="101"/>
      <c r="T66" s="114"/>
      <c r="W66" s="114"/>
      <c r="AA66" s="114"/>
      <c r="AG66" s="114"/>
      <c r="AJ66" s="114"/>
    </row>
    <row r="67" spans="1:36" x14ac:dyDescent="0.2">
      <c r="A67" s="44">
        <v>55</v>
      </c>
      <c r="B67" s="141">
        <f>VLOOKUP(CONCATENATE($A67,B$9),lookups,MATCH(CONCATENATE($A$7,B$11),'Query Result 1'!$CL$7:$CV$7,FALSE),FALSE)</f>
        <v>9.3027802261214294E-4</v>
      </c>
      <c r="C67" s="40">
        <f>VLOOKUP(CONCATENATE($A67,C$9),lookups,MATCH(CONCATENATE($A$7,C$11),'Query Result 1'!$CL$7:$CV$7,FALSE),FALSE)</f>
        <v>0.9190120875864416</v>
      </c>
      <c r="D67" s="101"/>
      <c r="E67" s="142">
        <f>VLOOKUP(CONCATENATE($A67,E$9),lookups,MATCH(CONCATENATE($A$7,E$11),'Query Result 1'!$CL$7:$CV$7,FALSE),FALSE)</f>
        <v>3.363718712806235E-3</v>
      </c>
      <c r="F67" s="40">
        <f>VLOOKUP(CONCATENATE($A67,F$9),lookups,MATCH(CONCATENATE($A$7,F$11),'Query Result 1'!$CL$7:$CV$7,FALSE),FALSE)</f>
        <v>0.9190120875864416</v>
      </c>
      <c r="G67" s="102"/>
      <c r="H67" s="142">
        <f>VLOOKUP(CONCATENATE($A67,H$9),lookups,MATCH(CONCATENATE($A$7,H$11),'Query Result 1'!$CL$7:$CV$7,FALSE),FALSE)</f>
        <v>1.3740345241447412E-3</v>
      </c>
      <c r="I67" s="40">
        <f>VLOOKUP(CONCATENATE($A67,I$9),lookups,MATCH(CONCATENATE($A$7,I$11),'Query Result 1'!$CL$7:$CV$7,FALSE),FALSE)</f>
        <v>0.9190120875864416</v>
      </c>
      <c r="J67" s="72"/>
      <c r="K67" s="142">
        <f>VLOOKUP(CONCATENATE($A67,K$9),lookups,MATCH(CONCATENATE($A$7,K$11),'Query Result 1'!$CL$7:$CV$7,FALSE),FALSE)</f>
        <v>3.1635006667455321E-3</v>
      </c>
      <c r="L67" s="40">
        <f>VLOOKUP(CONCATENATE($A67,L$9),lookups,MATCH(CONCATENATE($A$7,L$11),'Query Result 1'!$CL$7:$CV$7,FALSE),FALSE)</f>
        <v>0.9190120875864416</v>
      </c>
      <c r="M67" s="101"/>
      <c r="T67" s="114"/>
      <c r="W67" s="114"/>
      <c r="AA67" s="114"/>
      <c r="AG67" s="114"/>
      <c r="AJ67" s="114"/>
    </row>
    <row r="68" spans="1:36" x14ac:dyDescent="0.2">
      <c r="A68" s="45">
        <v>56</v>
      </c>
      <c r="B68" s="141">
        <f>VLOOKUP(CONCATENATE($A68,B$9),lookups,MATCH(CONCATENATE($A$7,B$11),'Query Result 1'!$CL$7:$CV$7,FALSE),FALSE)</f>
        <v>8.4363720378975823E-4</v>
      </c>
      <c r="C68" s="40">
        <f>VLOOKUP(CONCATENATE($A68,C$9),lookups,MATCH(CONCATENATE($A$7,C$11),'Query Result 1'!$CL$7:$CV$7,FALSE),FALSE)</f>
        <v>0.92179135801261025</v>
      </c>
      <c r="D68" s="101"/>
      <c r="E68" s="142">
        <f>VLOOKUP(CONCATENATE($A68,E$9),lookups,MATCH(CONCATENATE($A$7,E$11),'Query Result 1'!$CL$7:$CV$7,FALSE),FALSE)</f>
        <v>3.231535925115674E-3</v>
      </c>
      <c r="F68" s="40">
        <f>VLOOKUP(CONCATENATE($A68,F$9),lookups,MATCH(CONCATENATE($A$7,F$11),'Query Result 1'!$CL$7:$CV$7,FALSE),FALSE)</f>
        <v>0.92179135801261025</v>
      </c>
      <c r="G68" s="102"/>
      <c r="H68" s="142">
        <f>VLOOKUP(CONCATENATE($A68,H$9),lookups,MATCH(CONCATENATE($A$7,H$11),'Query Result 1'!$CL$7:$CV$7,FALSE),FALSE)</f>
        <v>1.3409888272221009E-3</v>
      </c>
      <c r="I68" s="40">
        <f>VLOOKUP(CONCATENATE($A68,I$9),lookups,MATCH(CONCATENATE($A$7,I$11),'Query Result 1'!$CL$7:$CV$7,FALSE),FALSE)</f>
        <v>0.92179135801261025</v>
      </c>
      <c r="J68" s="72"/>
      <c r="K68" s="142">
        <f>VLOOKUP(CONCATENATE($A68,K$9),lookups,MATCH(CONCATENATE($A$7,K$11),'Query Result 1'!$CL$7:$CV$7,FALSE),FALSE)</f>
        <v>3.0390933371544156E-3</v>
      </c>
      <c r="L68" s="40">
        <f>VLOOKUP(CONCATENATE($A68,L$9),lookups,MATCH(CONCATENATE($A$7,L$11),'Query Result 1'!$CL$7:$CV$7,FALSE),FALSE)</f>
        <v>0.92179135801261025</v>
      </c>
      <c r="M68" s="101"/>
      <c r="T68" s="114"/>
      <c r="W68" s="114"/>
      <c r="AA68" s="114"/>
      <c r="AG68" s="114"/>
      <c r="AJ68" s="114"/>
    </row>
    <row r="69" spans="1:36" x14ac:dyDescent="0.2">
      <c r="A69" s="45">
        <v>57</v>
      </c>
      <c r="B69" s="141">
        <f>VLOOKUP(CONCATENATE($A69,B$9),lookups,MATCH(CONCATENATE($A$7,B$11),'Query Result 1'!$CL$7:$CV$7,FALSE),FALSE)</f>
        <v>7.8782052243302973E-4</v>
      </c>
      <c r="C69" s="40">
        <f>VLOOKUP(CONCATENATE($A69,C$9),lookups,MATCH(CONCATENATE($A$7,C$11),'Query Result 1'!$CL$7:$CV$7,FALSE),FALSE)</f>
        <v>0.94124625099579096</v>
      </c>
      <c r="D69" s="101"/>
      <c r="E69" s="142">
        <f>VLOOKUP(CONCATENATE($A69,E$9),lookups,MATCH(CONCATENATE($A$7,E$11),'Query Result 1'!$CL$7:$CV$7,FALSE),FALSE)</f>
        <v>3.2268151112695822E-3</v>
      </c>
      <c r="F69" s="40">
        <f>VLOOKUP(CONCATENATE($A69,F$9),lookups,MATCH(CONCATENATE($A$7,F$11),'Query Result 1'!$CL$7:$CV$7,FALSE),FALSE)</f>
        <v>0.94124625099579096</v>
      </c>
      <c r="G69" s="102"/>
      <c r="H69" s="142">
        <f>VLOOKUP(CONCATENATE($A69,H$9),lookups,MATCH(CONCATENATE($A$7,H$11),'Query Result 1'!$CL$7:$CV$7,FALSE),FALSE)</f>
        <v>1.2698989245986058E-3</v>
      </c>
      <c r="I69" s="40">
        <f>VLOOKUP(CONCATENATE($A69,I$9),lookups,MATCH(CONCATENATE($A$7,I$11),'Query Result 1'!$CL$7:$CV$7,FALSE),FALSE)</f>
        <v>0.94124625099579096</v>
      </c>
      <c r="J69" s="72"/>
      <c r="K69" s="142">
        <f>VLOOKUP(CONCATENATE($A69,K$9),lookups,MATCH(CONCATENATE($A$7,K$11),'Query Result 1'!$CL$7:$CV$7,FALSE),FALSE)</f>
        <v>3.0735275087376709E-3</v>
      </c>
      <c r="L69" s="40">
        <f>VLOOKUP(CONCATENATE($A69,L$9),lookups,MATCH(CONCATENATE($A$7,L$11),'Query Result 1'!$CL$7:$CV$7,FALSE),FALSE)</f>
        <v>0.94124625099579096</v>
      </c>
      <c r="M69" s="101"/>
      <c r="T69" s="114"/>
      <c r="W69" s="114"/>
      <c r="AA69" s="114"/>
      <c r="AG69" s="114"/>
      <c r="AJ69" s="114"/>
    </row>
    <row r="70" spans="1:36" x14ac:dyDescent="0.2">
      <c r="A70" s="44">
        <v>58</v>
      </c>
      <c r="B70" s="141">
        <f>VLOOKUP(CONCATENATE($A70,B$9),lookups,MATCH(CONCATENATE($A$7,B$11),'Query Result 1'!$CL$7:$CV$7,FALSE),FALSE)</f>
        <v>7.4505550288608347E-4</v>
      </c>
      <c r="C70" s="40">
        <f>VLOOKUP(CONCATENATE($A70,C$9),lookups,MATCH(CONCATENATE($A$7,C$11),'Query Result 1'!$CL$7:$CV$7,FALSE),FALSE)</f>
        <v>1.0023902003715017</v>
      </c>
      <c r="D70" s="101"/>
      <c r="E70" s="142">
        <f>VLOOKUP(CONCATENATE($A70,E$9),lookups,MATCH(CONCATENATE($A$7,E$11),'Query Result 1'!$CL$7:$CV$7,FALSE),FALSE)</f>
        <v>3.2159850089167842E-3</v>
      </c>
      <c r="F70" s="40">
        <f>VLOOKUP(CONCATENATE($A70,F$9),lookups,MATCH(CONCATENATE($A$7,F$11),'Query Result 1'!$CL$7:$CV$7,FALSE),FALSE)</f>
        <v>1.0023902003715017</v>
      </c>
      <c r="G70" s="102"/>
      <c r="H70" s="142">
        <f>VLOOKUP(CONCATENATE($A70,H$9),lookups,MATCH(CONCATENATE($A$7,H$11),'Query Result 1'!$CL$7:$CV$7,FALSE),FALSE)</f>
        <v>1.242129431386303E-3</v>
      </c>
      <c r="I70" s="40">
        <f>VLOOKUP(CONCATENATE($A70,I$9),lookups,MATCH(CONCATENATE($A$7,I$11),'Query Result 1'!$CL$7:$CV$7,FALSE),FALSE)</f>
        <v>1.0023902003715017</v>
      </c>
      <c r="J70" s="72"/>
      <c r="K70" s="142">
        <f>VLOOKUP(CONCATENATE($A70,K$9),lookups,MATCH(CONCATENATE($A$7,K$11),'Query Result 1'!$CL$7:$CV$7,FALSE),FALSE)</f>
        <v>2.9818881811370717E-3</v>
      </c>
      <c r="L70" s="40">
        <f>VLOOKUP(CONCATENATE($A70,L$9),lookups,MATCH(CONCATENATE($A$7,L$11),'Query Result 1'!$CL$7:$CV$7,FALSE),FALSE)</f>
        <v>1.0023902003715017</v>
      </c>
      <c r="M70" s="101"/>
      <c r="T70" s="114"/>
      <c r="W70" s="114"/>
      <c r="AA70" s="114"/>
      <c r="AG70" s="114"/>
      <c r="AJ70" s="114"/>
    </row>
    <row r="71" spans="1:36" x14ac:dyDescent="0.2">
      <c r="A71" s="45">
        <v>59</v>
      </c>
      <c r="B71" s="141">
        <f>VLOOKUP(CONCATENATE($A71,B$9),lookups,MATCH(CONCATENATE($A$7,B$11),'Query Result 1'!$CL$7:$CV$7,FALSE),FALSE)</f>
        <v>6.4480763238967042E-4</v>
      </c>
      <c r="C71" s="40">
        <f>VLOOKUP(CONCATENATE($A71,C$9),lookups,MATCH(CONCATENATE($A$7,C$11),'Query Result 1'!$CL$7:$CV$7,FALSE),FALSE)</f>
        <v>1.0172129759777349</v>
      </c>
      <c r="D71" s="101"/>
      <c r="E71" s="142">
        <f>VLOOKUP(CONCATENATE($A71,E$9),lookups,MATCH(CONCATENATE($A$7,E$11),'Query Result 1'!$CL$7:$CV$7,FALSE),FALSE)</f>
        <v>2.8605354957993087E-3</v>
      </c>
      <c r="F71" s="40">
        <f>VLOOKUP(CONCATENATE($A71,F$9),lookups,MATCH(CONCATENATE($A$7,F$11),'Query Result 1'!$CL$7:$CV$7,FALSE),FALSE)</f>
        <v>1.0172129759777349</v>
      </c>
      <c r="G71" s="102"/>
      <c r="H71" s="142">
        <f>VLOOKUP(CONCATENATE($A71,H$9),lookups,MATCH(CONCATENATE($A$7,H$11),'Query Result 1'!$CL$7:$CV$7,FALSE),FALSE)</f>
        <v>1.0321920627012942E-3</v>
      </c>
      <c r="I71" s="40">
        <f>VLOOKUP(CONCATENATE($A71,I$9),lookups,MATCH(CONCATENATE($A$7,I$11),'Query Result 1'!$CL$7:$CV$7,FALSE),FALSE)</f>
        <v>1.0172129759777349</v>
      </c>
      <c r="J71" s="72"/>
      <c r="K71" s="142">
        <f>VLOOKUP(CONCATENATE($A71,K$9),lookups,MATCH(CONCATENATE($A$7,K$11),'Query Result 1'!$CL$7:$CV$7,FALSE),FALSE)</f>
        <v>2.7144679615025962E-3</v>
      </c>
      <c r="L71" s="40">
        <f>VLOOKUP(CONCATENATE($A71,L$9),lookups,MATCH(CONCATENATE($A$7,L$11),'Query Result 1'!$CL$7:$CV$7,FALSE),FALSE)</f>
        <v>1.0172129759777349</v>
      </c>
      <c r="M71" s="101"/>
      <c r="T71" s="114"/>
      <c r="W71" s="114"/>
      <c r="AA71" s="114"/>
      <c r="AG71" s="114"/>
      <c r="AJ71" s="114"/>
    </row>
    <row r="72" spans="1:36" x14ac:dyDescent="0.2">
      <c r="A72" s="45">
        <v>60</v>
      </c>
      <c r="B72" s="141">
        <f>VLOOKUP(CONCATENATE($A72,B$9),lookups,MATCH(CONCATENATE($A$7,B$11),'Query Result 1'!$CL$7:$CV$7,FALSE),FALSE)</f>
        <v>5.2900884569436781E-4</v>
      </c>
      <c r="C72" s="40">
        <f>VLOOKUP(CONCATENATE($A72,C$9),lookups,MATCH(CONCATENATE($A$7,C$11),'Query Result 1'!$CL$7:$CV$7,FALSE),FALSE)</f>
        <v>1.0320357515839678</v>
      </c>
      <c r="D72" s="101"/>
      <c r="E72" s="142">
        <f>VLOOKUP(CONCATENATE($A72,E$9),lookups,MATCH(CONCATENATE($A$7,E$11),'Query Result 1'!$CL$7:$CV$7,FALSE),FALSE)</f>
        <v>2.3701262456700418E-3</v>
      </c>
      <c r="F72" s="40">
        <f>VLOOKUP(CONCATENATE($A72,F$9),lookups,MATCH(CONCATENATE($A$7,F$11),'Query Result 1'!$CL$7:$CV$7,FALSE),FALSE)</f>
        <v>1.0320357515839678</v>
      </c>
      <c r="G72" s="102"/>
      <c r="H72" s="142">
        <f>VLOOKUP(CONCATENATE($A72,H$9),lookups,MATCH(CONCATENATE($A$7,H$11),'Query Result 1'!$CL$7:$CV$7,FALSE),FALSE)</f>
        <v>8.833475790833513E-4</v>
      </c>
      <c r="I72" s="40">
        <f>VLOOKUP(CONCATENATE($A72,I$9),lookups,MATCH(CONCATENATE($A$7,I$11),'Query Result 1'!$CL$7:$CV$7,FALSE),FALSE)</f>
        <v>1.0320357515839678</v>
      </c>
      <c r="J72" s="72"/>
      <c r="K72" s="142">
        <f>VLOOKUP(CONCATENATE($A72,K$9),lookups,MATCH(CONCATENATE($A$7,K$11),'Query Result 1'!$CL$7:$CV$7,FALSE),FALSE)</f>
        <v>2.2776538332730735E-3</v>
      </c>
      <c r="L72" s="40">
        <f>VLOOKUP(CONCATENATE($A72,L$9),lookups,MATCH(CONCATENATE($A$7,L$11),'Query Result 1'!$CL$7:$CV$7,FALSE),FALSE)</f>
        <v>1.0320357515839678</v>
      </c>
      <c r="M72" s="101"/>
      <c r="T72" s="114"/>
      <c r="W72" s="114"/>
      <c r="AA72" s="114"/>
      <c r="AG72" s="114"/>
      <c r="AJ72" s="114"/>
    </row>
    <row r="73" spans="1:36" x14ac:dyDescent="0.2">
      <c r="A73" s="44">
        <v>61</v>
      </c>
      <c r="B73" s="141">
        <f>VLOOKUP(CONCATENATE($A73,B$9),lookups,MATCH(CONCATENATE($A$7,B$11),'Query Result 1'!$CL$7:$CV$7,FALSE),FALSE)</f>
        <v>4.9929548795720391E-4</v>
      </c>
      <c r="C73" s="40">
        <f>VLOOKUP(CONCATENATE($A73,C$9),lookups,MATCH(CONCATENATE($A$7,C$11),'Query Result 1'!$CL$7:$CV$7,FALSE),FALSE)</f>
        <v>1.0403735628624737</v>
      </c>
      <c r="D73" s="101"/>
      <c r="E73" s="142">
        <f>VLOOKUP(CONCATENATE($A73,E$9),lookups,MATCH(CONCATENATE($A$7,E$11),'Query Result 1'!$CL$7:$CV$7,FALSE),FALSE)</f>
        <v>2.3076448859423605E-3</v>
      </c>
      <c r="F73" s="40">
        <f>VLOOKUP(CONCATENATE($A73,F$9),lookups,MATCH(CONCATENATE($A$7,F$11),'Query Result 1'!$CL$7:$CV$7,FALSE),FALSE)</f>
        <v>1.0403735628624737</v>
      </c>
      <c r="G73" s="102"/>
      <c r="H73" s="142">
        <f>VLOOKUP(CONCATENATE($A73,H$9),lookups,MATCH(CONCATENATE($A$7,H$11),'Query Result 1'!$CL$7:$CV$7,FALSE),FALSE)</f>
        <v>7.9337442107549024E-4</v>
      </c>
      <c r="I73" s="40">
        <f>VLOOKUP(CONCATENATE($A73,I$9),lookups,MATCH(CONCATENATE($A$7,I$11),'Query Result 1'!$CL$7:$CV$7,FALSE),FALSE)</f>
        <v>1.0403735628624737</v>
      </c>
      <c r="J73" s="72"/>
      <c r="K73" s="142">
        <f>VLOOKUP(CONCATENATE($A73,K$9),lookups,MATCH(CONCATENATE($A$7,K$11),'Query Result 1'!$CL$7:$CV$7,FALSE),FALSE)</f>
        <v>2.1804606070300139E-3</v>
      </c>
      <c r="L73" s="40">
        <f>VLOOKUP(CONCATENATE($A73,L$9),lookups,MATCH(CONCATENATE($A$7,L$11),'Query Result 1'!$CL$7:$CV$7,FALSE),FALSE)</f>
        <v>1.0403735628624737</v>
      </c>
      <c r="M73" s="101"/>
      <c r="T73" s="114"/>
      <c r="W73" s="114"/>
      <c r="AA73" s="114"/>
      <c r="AG73" s="114"/>
      <c r="AJ73" s="114"/>
    </row>
    <row r="74" spans="1:36" x14ac:dyDescent="0.2">
      <c r="A74" s="45">
        <v>62</v>
      </c>
      <c r="B74" s="141">
        <f>VLOOKUP(CONCATENATE($A74,B$9),lookups,MATCH(CONCATENATE($A$7,B$11),'Query Result 1'!$CL$7:$CV$7,FALSE),FALSE)</f>
        <v>4.4153494207561412E-4</v>
      </c>
      <c r="C74" s="40">
        <f>VLOOKUP(CONCATENATE($A74,C$9),lookups,MATCH(CONCATENATE($A$7,C$11),'Query Result 1'!$CL$7:$CV$7,FALSE),FALSE)</f>
        <v>1.0931797009596784</v>
      </c>
      <c r="D74" s="101"/>
      <c r="E74" s="142">
        <f>VLOOKUP(CONCATENATE($A74,E$9),lookups,MATCH(CONCATENATE($A$7,E$11),'Query Result 1'!$CL$7:$CV$7,FALSE),FALSE)</f>
        <v>2.2173940330023766E-3</v>
      </c>
      <c r="F74" s="40">
        <f>VLOOKUP(CONCATENATE($A74,F$9),lookups,MATCH(CONCATENATE($A$7,F$11),'Query Result 1'!$CL$7:$CV$7,FALSE),FALSE)</f>
        <v>1.0931797009596784</v>
      </c>
      <c r="G74" s="102"/>
      <c r="H74" s="142">
        <f>VLOOKUP(CONCATENATE($A74,H$9),lookups,MATCH(CONCATENATE($A$7,H$11),'Query Result 1'!$CL$7:$CV$7,FALSE),FALSE)</f>
        <v>7.1006594143858189E-4</v>
      </c>
      <c r="I74" s="40">
        <f>VLOOKUP(CONCATENATE($A74,I$9),lookups,MATCH(CONCATENATE($A$7,I$11),'Query Result 1'!$CL$7:$CV$7,FALSE),FALSE)</f>
        <v>1.0931797009596784</v>
      </c>
      <c r="J74" s="72"/>
      <c r="K74" s="142">
        <f>VLOOKUP(CONCATENATE($A74,K$9),lookups,MATCH(CONCATENATE($A$7,K$11),'Query Result 1'!$CL$7:$CV$7,FALSE),FALSE)</f>
        <v>2.0877104997009226E-3</v>
      </c>
      <c r="L74" s="40">
        <f>VLOOKUP(CONCATENATE($A74,L$9),lookups,MATCH(CONCATENATE($A$7,L$11),'Query Result 1'!$CL$7:$CV$7,FALSE),FALSE)</f>
        <v>1.0931797009596784</v>
      </c>
      <c r="M74" s="101"/>
      <c r="T74" s="114"/>
      <c r="W74" s="114"/>
      <c r="AA74" s="114"/>
      <c r="AG74" s="114"/>
      <c r="AJ74" s="114"/>
    </row>
    <row r="75" spans="1:36" x14ac:dyDescent="0.2">
      <c r="A75" s="45">
        <v>63</v>
      </c>
      <c r="B75" s="141">
        <f>VLOOKUP(CONCATENATE($A75,B$9),lookups,MATCH(CONCATENATE($A$7,B$11),'Query Result 1'!$CL$7:$CV$7,FALSE),FALSE)</f>
        <v>3.7877588741580981E-4</v>
      </c>
      <c r="C75" s="40">
        <f>VLOOKUP(CONCATENATE($A75,C$9),lookups,MATCH(CONCATENATE($A$7,C$11),'Query Result 1'!$CL$7:$CV$7,FALSE),FALSE)</f>
        <v>1.1237516756475339</v>
      </c>
      <c r="D75" s="101"/>
      <c r="E75" s="142">
        <f>VLOOKUP(CONCATENATE($A75,E$9),lookups,MATCH(CONCATENATE($A$7,E$11),'Query Result 1'!$CL$7:$CV$7,FALSE),FALSE)</f>
        <v>1.9385883211508568E-3</v>
      </c>
      <c r="F75" s="40">
        <f>VLOOKUP(CONCATENATE($A75,F$9),lookups,MATCH(CONCATENATE($A$7,F$11),'Query Result 1'!$CL$7:$CV$7,FALSE),FALSE)</f>
        <v>1.1237516756475339</v>
      </c>
      <c r="G75" s="102"/>
      <c r="H75" s="142">
        <f>VLOOKUP(CONCATENATE($A75,H$9),lookups,MATCH(CONCATENATE($A$7,H$11),'Query Result 1'!$CL$7:$CV$7,FALSE),FALSE)</f>
        <v>6.3536600469748746E-4</v>
      </c>
      <c r="I75" s="40">
        <f>VLOOKUP(CONCATENATE($A75,I$9),lookups,MATCH(CONCATENATE($A$7,I$11),'Query Result 1'!$CL$7:$CV$7,FALSE),FALSE)</f>
        <v>1.1237516756475339</v>
      </c>
      <c r="J75" s="72"/>
      <c r="K75" s="142">
        <f>VLOOKUP(CONCATENATE($A75,K$9),lookups,MATCH(CONCATENATE($A$7,K$11),'Query Result 1'!$CL$7:$CV$7,FALSE),FALSE)</f>
        <v>1.8055724486639264E-3</v>
      </c>
      <c r="L75" s="40">
        <f>VLOOKUP(CONCATENATE($A75,L$9),lookups,MATCH(CONCATENATE($A$7,L$11),'Query Result 1'!$CL$7:$CV$7,FALSE),FALSE)</f>
        <v>1.1237516756475339</v>
      </c>
      <c r="M75" s="101"/>
      <c r="T75" s="114"/>
      <c r="W75" s="114"/>
      <c r="AA75" s="114"/>
      <c r="AG75" s="114"/>
      <c r="AJ75" s="114"/>
    </row>
    <row r="76" spans="1:36" x14ac:dyDescent="0.2">
      <c r="A76" s="44">
        <v>64</v>
      </c>
      <c r="B76" s="141">
        <f>VLOOKUP(CONCATENATE($A76,B$9),lookups,MATCH(CONCATENATE($A$7,B$11),'Query Result 1'!$CL$7:$CV$7,FALSE),FALSE)</f>
        <v>3.0601981519957656E-4</v>
      </c>
      <c r="C76" s="40">
        <f>VLOOKUP(CONCATENATE($A76,C$9),lookups,MATCH(CONCATENATE($A$7,C$11),'Query Result 1'!$CL$7:$CV$7,FALSE),FALSE)</f>
        <v>1.1533972268599999</v>
      </c>
      <c r="D76" s="101"/>
      <c r="E76" s="142">
        <f>VLOOKUP(CONCATENATE($A76,E$9),lookups,MATCH(CONCATENATE($A$7,E$11),'Query Result 1'!$CL$7:$CV$7,FALSE),FALSE)</f>
        <v>1.8586121806994248E-3</v>
      </c>
      <c r="F76" s="40">
        <f>VLOOKUP(CONCATENATE($A76,F$9),lookups,MATCH(CONCATENATE($A$7,F$11),'Query Result 1'!$CL$7:$CV$7,FALSE),FALSE)</f>
        <v>1.1533972268599999</v>
      </c>
      <c r="G76" s="102"/>
      <c r="H76" s="142">
        <f>VLOOKUP(CONCATENATE($A76,H$9),lookups,MATCH(CONCATENATE($A$7,H$11),'Query Result 1'!$CL$7:$CV$7,FALSE),FALSE)</f>
        <v>5.2123338759492302E-4</v>
      </c>
      <c r="I76" s="40">
        <f>VLOOKUP(CONCATENATE($A76,I$9),lookups,MATCH(CONCATENATE($A$7,I$11),'Query Result 1'!$CL$7:$CV$7,FALSE),FALSE)</f>
        <v>1.1533972268599999</v>
      </c>
      <c r="J76" s="72"/>
      <c r="K76" s="142">
        <f>VLOOKUP(CONCATENATE($A76,K$9),lookups,MATCH(CONCATENATE($A$7,K$11),'Query Result 1'!$CL$7:$CV$7,FALSE),FALSE)</f>
        <v>1.6681134572630277E-3</v>
      </c>
      <c r="L76" s="40">
        <f>VLOOKUP(CONCATENATE($A76,L$9),lookups,MATCH(CONCATENATE($A$7,L$11),'Query Result 1'!$CL$7:$CV$7,FALSE),FALSE)</f>
        <v>1.1533972268599999</v>
      </c>
      <c r="M76" s="101"/>
      <c r="T76" s="114"/>
      <c r="W76" s="114"/>
      <c r="AA76" s="114"/>
      <c r="AG76" s="114"/>
      <c r="AJ76" s="114"/>
    </row>
    <row r="77" spans="1:36" x14ac:dyDescent="0.2">
      <c r="A77" s="45">
        <v>65</v>
      </c>
      <c r="B77" s="141">
        <f>VLOOKUP(CONCATENATE($A77,B$9),lookups,MATCH(CONCATENATE($A$7,B$11),'Query Result 1'!$CL$7:$CV$7,FALSE),FALSE)</f>
        <v>2.8213805103699616E-4</v>
      </c>
      <c r="C77" s="40">
        <f>VLOOKUP(CONCATENATE($A77,C$9),lookups,MATCH(CONCATENATE($A$7,C$11),'Query Result 1'!$CL$7:$CV$7,FALSE),FALSE)</f>
        <v>1.157102920761558</v>
      </c>
      <c r="D77" s="101"/>
      <c r="E77" s="142">
        <f>VLOOKUP(CONCATENATE($A77,E$9),lookups,MATCH(CONCATENATE($A$7,E$11),'Query Result 1'!$CL$7:$CV$7,FALSE),FALSE)</f>
        <v>1.7539211912890433E-3</v>
      </c>
      <c r="F77" s="40">
        <f>VLOOKUP(CONCATENATE($A77,F$9),lookups,MATCH(CONCATENATE($A$7,F$11),'Query Result 1'!$CL$7:$CV$7,FALSE),FALSE)</f>
        <v>1.157102920761558</v>
      </c>
      <c r="G77" s="102"/>
      <c r="H77" s="142">
        <f>VLOOKUP(CONCATENATE($A77,H$9),lookups,MATCH(CONCATENATE($A$7,H$11),'Query Result 1'!$CL$7:$CV$7,FALSE),FALSE)</f>
        <v>4.4764423058232073E-4</v>
      </c>
      <c r="I77" s="40">
        <f>VLOOKUP(CONCATENATE($A77,I$9),lookups,MATCH(CONCATENATE($A$7,I$11),'Query Result 1'!$CL$7:$CV$7,FALSE),FALSE)</f>
        <v>1.157102920761558</v>
      </c>
      <c r="J77" s="72"/>
      <c r="K77" s="142">
        <f>VLOOKUP(CONCATENATE($A77,K$9),lookups,MATCH(CONCATENATE($A$7,K$11),'Query Result 1'!$CL$7:$CV$7,FALSE),FALSE)</f>
        <v>1.5056619219710565E-3</v>
      </c>
      <c r="L77" s="40">
        <f>VLOOKUP(CONCATENATE($A77,L$9),lookups,MATCH(CONCATENATE($A$7,L$11),'Query Result 1'!$CL$7:$CV$7,FALSE),FALSE)</f>
        <v>1.157102920761558</v>
      </c>
      <c r="M77" s="101"/>
      <c r="T77" s="114"/>
      <c r="W77" s="114"/>
      <c r="AA77" s="114"/>
      <c r="AG77" s="114"/>
      <c r="AJ77" s="114"/>
    </row>
    <row r="78" spans="1:36" x14ac:dyDescent="0.2">
      <c r="A78" s="45">
        <v>66</v>
      </c>
      <c r="B78" s="141">
        <f>VLOOKUP(CONCATENATE($A78,B$9),lookups,MATCH(CONCATENATE($A$7,B$11),'Query Result 1'!$CL$7:$CV$7,FALSE),FALSE)</f>
        <v>2.3742916696518871E-4</v>
      </c>
      <c r="C78" s="40">
        <f>VLOOKUP(CONCATENATE($A78,C$9),lookups,MATCH(CONCATENATE($A$7,C$11),'Query Result 1'!$CL$7:$CV$7,FALSE),FALSE)</f>
        <v>1.160808614663116</v>
      </c>
      <c r="D78" s="101"/>
      <c r="E78" s="142">
        <f>VLOOKUP(CONCATENATE($A78,E$9),lookups,MATCH(CONCATENATE($A$7,E$11),'Query Result 1'!$CL$7:$CV$7,FALSE),FALSE)</f>
        <v>1.5339868050476052E-3</v>
      </c>
      <c r="F78" s="40">
        <f>VLOOKUP(CONCATENATE($A78,F$9),lookups,MATCH(CONCATENATE($A$7,F$11),'Query Result 1'!$CL$7:$CV$7,FALSE),FALSE)</f>
        <v>1.160808614663116</v>
      </c>
      <c r="G78" s="102"/>
      <c r="H78" s="142">
        <f>VLOOKUP(CONCATENATE($A78,H$9),lookups,MATCH(CONCATENATE($A$7,H$11),'Query Result 1'!$CL$7:$CV$7,FALSE),FALSE)</f>
        <v>3.9460449854682243E-4</v>
      </c>
      <c r="I78" s="40">
        <f>VLOOKUP(CONCATENATE($A78,I$9),lookups,MATCH(CONCATENATE($A$7,I$11),'Query Result 1'!$CL$7:$CV$7,FALSE),FALSE)</f>
        <v>1.160808614663116</v>
      </c>
      <c r="J78" s="72"/>
      <c r="K78" s="142">
        <f>VLOOKUP(CONCATENATE($A78,K$9),lookups,MATCH(CONCATENATE($A$7,K$11),'Query Result 1'!$CL$7:$CV$7,FALSE),FALSE)</f>
        <v>1.3734791342804953E-3</v>
      </c>
      <c r="L78" s="40">
        <f>VLOOKUP(CONCATENATE($A78,L$9),lookups,MATCH(CONCATENATE($A$7,L$11),'Query Result 1'!$CL$7:$CV$7,FALSE),FALSE)</f>
        <v>1.160808614663116</v>
      </c>
      <c r="M78" s="101"/>
      <c r="T78" s="114"/>
      <c r="W78" s="114"/>
      <c r="AA78" s="114"/>
      <c r="AG78" s="114"/>
      <c r="AJ78" s="114"/>
    </row>
    <row r="79" spans="1:36" x14ac:dyDescent="0.2">
      <c r="A79" s="44">
        <v>67</v>
      </c>
      <c r="B79" s="141">
        <f>VLOOKUP(CONCATENATE($A79,B$9),lookups,MATCH(CONCATENATE($A$7,B$11),'Query Result 1'!$CL$7:$CV$7,FALSE),FALSE)</f>
        <v>2.1771282678445376E-4</v>
      </c>
      <c r="C79" s="40">
        <f>VLOOKUP(CONCATENATE($A79,C$9),lookups,MATCH(CONCATENATE($A$7,C$11),'Query Result 1'!$CL$7:$CV$7,FALSE),FALSE)</f>
        <v>1.1654407320400639</v>
      </c>
      <c r="D79" s="101"/>
      <c r="E79" s="142">
        <f>VLOOKUP(CONCATENATE($A79,E$9),lookups,MATCH(CONCATENATE($A$7,E$11),'Query Result 1'!$CL$7:$CV$7,FALSE),FALSE)</f>
        <v>1.3601497775385899E-3</v>
      </c>
      <c r="F79" s="40">
        <f>VLOOKUP(CONCATENATE($A79,F$9),lookups,MATCH(CONCATENATE($A$7,F$11),'Query Result 1'!$CL$7:$CV$7,FALSE),FALSE)</f>
        <v>1.1654407320400639</v>
      </c>
      <c r="G79" s="102"/>
      <c r="H79" s="142">
        <f>VLOOKUP(CONCATENATE($A79,H$9),lookups,MATCH(CONCATENATE($A$7,H$11),'Query Result 1'!$CL$7:$CV$7,FALSE),FALSE)</f>
        <v>3.3739934252947868E-4</v>
      </c>
      <c r="I79" s="40">
        <f>VLOOKUP(CONCATENATE($A79,I$9),lookups,MATCH(CONCATENATE($A$7,I$11),'Query Result 1'!$CL$7:$CV$7,FALSE),FALSE)</f>
        <v>1.1654407320400639</v>
      </c>
      <c r="J79" s="72"/>
      <c r="K79" s="142">
        <f>VLOOKUP(CONCATENATE($A79,K$9),lookups,MATCH(CONCATENATE($A$7,K$11),'Query Result 1'!$CL$7:$CV$7,FALSE),FALSE)</f>
        <v>1.1976982422466187E-3</v>
      </c>
      <c r="L79" s="40">
        <f>VLOOKUP(CONCATENATE($A79,L$9),lookups,MATCH(CONCATENATE($A$7,L$11),'Query Result 1'!$CL$7:$CV$7,FALSE),FALSE)</f>
        <v>1.1654407320400639</v>
      </c>
      <c r="M79" s="101"/>
      <c r="T79" s="114"/>
      <c r="W79" s="114"/>
      <c r="AA79" s="114"/>
      <c r="AG79" s="114"/>
      <c r="AJ79" s="114"/>
    </row>
    <row r="80" spans="1:36" x14ac:dyDescent="0.2">
      <c r="A80" s="45">
        <v>68</v>
      </c>
      <c r="B80" s="141">
        <f>VLOOKUP(CONCATENATE($A80,B$9),lookups,MATCH(CONCATENATE($A$7,B$11),'Query Result 1'!$CL$7:$CV$7,FALSE),FALSE)</f>
        <v>1.6939390859504693E-4</v>
      </c>
      <c r="C80" s="40">
        <f>VLOOKUP(CONCATENATE($A80,C$9),lookups,MATCH(CONCATENATE($A$7,C$11),'Query Result 1'!$CL$7:$CV$7,FALSE),FALSE)</f>
        <v>1.1691464259416222</v>
      </c>
      <c r="D80" s="101"/>
      <c r="E80" s="142">
        <f>VLOOKUP(CONCATENATE($A80,E$9),lookups,MATCH(CONCATENATE($A$7,E$11),'Query Result 1'!$CL$7:$CV$7,FALSE),FALSE)</f>
        <v>1.2054737003460634E-3</v>
      </c>
      <c r="F80" s="40">
        <f>VLOOKUP(CONCATENATE($A80,F$9),lookups,MATCH(CONCATENATE($A$7,F$11),'Query Result 1'!$CL$7:$CV$7,FALSE),FALSE)</f>
        <v>1.1691464259416222</v>
      </c>
      <c r="G80" s="102"/>
      <c r="H80" s="142">
        <f>VLOOKUP(CONCATENATE($A80,H$9),lookups,MATCH(CONCATENATE($A$7,H$11),'Query Result 1'!$CL$7:$CV$7,FALSE),FALSE)</f>
        <v>2.6825330443084477E-4</v>
      </c>
      <c r="I80" s="40">
        <f>VLOOKUP(CONCATENATE($A80,I$9),lookups,MATCH(CONCATENATE($A$7,I$11),'Query Result 1'!$CL$7:$CV$7,FALSE),FALSE)</f>
        <v>1.1691464259416222</v>
      </c>
      <c r="J80" s="72"/>
      <c r="K80" s="142">
        <f>VLOOKUP(CONCATENATE($A80,K$9),lookups,MATCH(CONCATENATE($A$7,K$11),'Query Result 1'!$CL$7:$CV$7,FALSE),FALSE)</f>
        <v>1.0963395920217135E-3</v>
      </c>
      <c r="L80" s="40">
        <f>VLOOKUP(CONCATENATE($A80,L$9),lookups,MATCH(CONCATENATE($A$7,L$11),'Query Result 1'!$CL$7:$CV$7,FALSE),FALSE)</f>
        <v>1.1691464259416222</v>
      </c>
      <c r="M80" s="101"/>
      <c r="T80" s="114"/>
      <c r="W80" s="114"/>
      <c r="AA80" s="114"/>
      <c r="AG80" s="114"/>
      <c r="AJ80" s="114"/>
    </row>
    <row r="81" spans="1:36" x14ac:dyDescent="0.2">
      <c r="A81" s="45">
        <v>69</v>
      </c>
      <c r="B81" s="141">
        <f>VLOOKUP(CONCATENATE($A81,B$9),lookups,MATCH(CONCATENATE($A$7,B$11),'Query Result 1'!$CL$7:$CV$7,FALSE),FALSE)</f>
        <v>1.6745004407018574E-4</v>
      </c>
      <c r="C81" s="40">
        <f>VLOOKUP(CONCATENATE($A81,C$9),lookups,MATCH(CONCATENATE($A$7,C$11),'Query Result 1'!$CL$7:$CV$7,FALSE),FALSE)</f>
        <v>1.1691464259416222</v>
      </c>
      <c r="D81" s="101"/>
      <c r="E81" s="142">
        <f>VLOOKUP(CONCATENATE($A81,E$9),lookups,MATCH(CONCATENATE($A$7,E$11),'Query Result 1'!$CL$7:$CV$7,FALSE),FALSE)</f>
        <v>1.1399376963650289E-3</v>
      </c>
      <c r="F81" s="40">
        <f>VLOOKUP(CONCATENATE($A81,F$9),lookups,MATCH(CONCATENATE($A$7,F$11),'Query Result 1'!$CL$7:$CV$7,FALSE),FALSE)</f>
        <v>1.1691464259416222</v>
      </c>
      <c r="G81" s="102"/>
      <c r="H81" s="142">
        <f>VLOOKUP(CONCATENATE($A81,H$9),lookups,MATCH(CONCATENATE($A$7,H$11),'Query Result 1'!$CL$7:$CV$7,FALSE),FALSE)</f>
        <v>2.3770686189731176E-4</v>
      </c>
      <c r="I81" s="40">
        <f>VLOOKUP(CONCATENATE($A81,I$9),lookups,MATCH(CONCATENATE($A$7,I$11),'Query Result 1'!$CL$7:$CV$7,FALSE),FALSE)</f>
        <v>1.1691464259416222</v>
      </c>
      <c r="J81" s="72"/>
      <c r="K81" s="142">
        <f>VLOOKUP(CONCATENATE($A81,K$9),lookups,MATCH(CONCATENATE($A$7,K$11),'Query Result 1'!$CL$7:$CV$7,FALSE),FALSE)</f>
        <v>1.0133088073169282E-3</v>
      </c>
      <c r="L81" s="40">
        <f>VLOOKUP(CONCATENATE($A81,L$9),lookups,MATCH(CONCATENATE($A$7,L$11),'Query Result 1'!$CL$7:$CV$7,FALSE),FALSE)</f>
        <v>1.1691464259416222</v>
      </c>
      <c r="M81" s="101"/>
      <c r="T81" s="114"/>
      <c r="W81" s="114"/>
      <c r="AA81" s="114"/>
      <c r="AG81" s="114"/>
      <c r="AJ81" s="114"/>
    </row>
    <row r="82" spans="1:36" x14ac:dyDescent="0.2">
      <c r="A82" s="44">
        <v>70</v>
      </c>
      <c r="B82" s="141">
        <f>VLOOKUP(CONCATENATE($A82,B$9),lookups,MATCH(CONCATENATE($A$7,B$11),'Query Result 1'!$CL$7:$CV$7,FALSE),FALSE)</f>
        <v>1.4051363565425204E-4</v>
      </c>
      <c r="C82" s="40">
        <f>VLOOKUP(CONCATENATE($A82,C$9),lookups,MATCH(CONCATENATE($A$7,C$11),'Query Result 1'!$CL$7:$CV$7,FALSE),FALSE)</f>
        <v>1.1691464259416222</v>
      </c>
      <c r="D82" s="101"/>
      <c r="E82" s="142">
        <f>VLOOKUP(CONCATENATE($A82,E$9),lookups,MATCH(CONCATENATE($A$7,E$11),'Query Result 1'!$CL$7:$CV$7,FALSE),FALSE)</f>
        <v>9.8304005971551825E-4</v>
      </c>
      <c r="F82" s="40">
        <f>VLOOKUP(CONCATENATE($A82,F$9),lookups,MATCH(CONCATENATE($A$7,F$11),'Query Result 1'!$CL$7:$CV$7,FALSE),FALSE)</f>
        <v>1.1691464259416222</v>
      </c>
      <c r="G82" s="102"/>
      <c r="H82" s="142">
        <f>VLOOKUP(CONCATENATE($A82,H$9),lookups,MATCH(CONCATENATE($A$7,H$11),'Query Result 1'!$CL$7:$CV$7,FALSE),FALSE)</f>
        <v>1.9882957140008787E-4</v>
      </c>
      <c r="I82" s="40">
        <f>VLOOKUP(CONCATENATE($A82,I$9),lookups,MATCH(CONCATENATE($A$7,I$11),'Query Result 1'!$CL$7:$CV$7,FALSE),FALSE)</f>
        <v>1.1691464259416222</v>
      </c>
      <c r="J82" s="72"/>
      <c r="K82" s="142">
        <f>VLOOKUP(CONCATENATE($A82,K$9),lookups,MATCH(CONCATENATE($A$7,K$11),'Query Result 1'!$CL$7:$CV$7,FALSE),FALSE)</f>
        <v>8.3725022035092869E-4</v>
      </c>
      <c r="L82" s="40">
        <f>VLOOKUP(CONCATENATE($A82,L$9),lookups,MATCH(CONCATENATE($A$7,L$11),'Query Result 1'!$CL$7:$CV$7,FALSE),FALSE)</f>
        <v>1.1691464259416222</v>
      </c>
      <c r="M82" s="101"/>
      <c r="T82" s="114"/>
      <c r="W82" s="114"/>
      <c r="AA82" s="114"/>
      <c r="AG82" s="114"/>
      <c r="AJ82" s="114"/>
    </row>
    <row r="83" spans="1:36" x14ac:dyDescent="0.2">
      <c r="A83" s="45">
        <v>71</v>
      </c>
      <c r="B83" s="141">
        <f>VLOOKUP(CONCATENATE($A83,B$9),lookups,MATCH(CONCATENATE($A$7,B$11),'Query Result 1'!$CL$7:$CV$7,FALSE),FALSE)</f>
        <v>1.1690956642379468E-4</v>
      </c>
      <c r="C83" s="40">
        <f>VLOOKUP(CONCATENATE($A83,C$9),lookups,MATCH(CONCATENATE($A$7,C$11),'Query Result 1'!$CL$7:$CV$7,FALSE),FALSE)</f>
        <v>1.1691464259416222</v>
      </c>
      <c r="D83" s="101"/>
      <c r="E83" s="142">
        <f>VLOOKUP(CONCATENATE($A83,E$9),lookups,MATCH(CONCATENATE($A$7,E$11),'Query Result 1'!$CL$7:$CV$7,FALSE),FALSE)</f>
        <v>8.5835503519227877E-4</v>
      </c>
      <c r="F83" s="40">
        <f>VLOOKUP(CONCATENATE($A83,F$9),lookups,MATCH(CONCATENATE($A$7,F$11),'Query Result 1'!$CL$7:$CV$7,FALSE),FALSE)</f>
        <v>1.1691464259416222</v>
      </c>
      <c r="G83" s="102"/>
      <c r="H83" s="142">
        <f>VLOOKUP(CONCATENATE($A83,H$9),lookups,MATCH(CONCATENATE($A$7,H$11),'Query Result 1'!$CL$7:$CV$7,FALSE),FALSE)</f>
        <v>1.6078536569923306E-4</v>
      </c>
      <c r="I83" s="40">
        <f>VLOOKUP(CONCATENATE($A83,I$9),lookups,MATCH(CONCATENATE($A$7,I$11),'Query Result 1'!$CL$7:$CV$7,FALSE),FALSE)</f>
        <v>1.1691464259416222</v>
      </c>
      <c r="J83" s="72"/>
      <c r="K83" s="142">
        <f>VLOOKUP(CONCATENATE($A83,K$9),lookups,MATCH(CONCATENATE($A$7,K$11),'Query Result 1'!$CL$7:$CV$7,FALSE),FALSE)</f>
        <v>7.2200682351987217E-4</v>
      </c>
      <c r="L83" s="40">
        <f>VLOOKUP(CONCATENATE($A83,L$9),lookups,MATCH(CONCATENATE($A$7,L$11),'Query Result 1'!$CL$7:$CV$7,FALSE),FALSE)</f>
        <v>1.1691464259416222</v>
      </c>
      <c r="M83" s="101"/>
      <c r="T83" s="114"/>
      <c r="W83" s="114"/>
      <c r="AA83" s="114"/>
      <c r="AG83" s="114"/>
      <c r="AJ83" s="114"/>
    </row>
    <row r="84" spans="1:36" x14ac:dyDescent="0.2">
      <c r="A84" s="45">
        <v>72</v>
      </c>
      <c r="B84" s="141">
        <f>VLOOKUP(CONCATENATE($A84,B$9),lookups,MATCH(CONCATENATE($A$7,B$11),'Query Result 1'!$CL$7:$CV$7,FALSE),FALSE)</f>
        <v>9.0250852939984021E-5</v>
      </c>
      <c r="C84" s="40">
        <f>VLOOKUP(CONCATENATE($A84,C$9),lookups,MATCH(CONCATENATE($A$7,C$11),'Query Result 1'!$CL$7:$CV$7,FALSE),FALSE)</f>
        <v>1.1691464259416222</v>
      </c>
      <c r="D84" s="101"/>
      <c r="E84" s="142">
        <f>VLOOKUP(CONCATENATE($A84,E$9),lookups,MATCH(CONCATENATE($A$7,E$11),'Query Result 1'!$CL$7:$CV$7,FALSE),FALSE)</f>
        <v>7.0173509347489112E-4</v>
      </c>
      <c r="F84" s="40">
        <f>VLOOKUP(CONCATENATE($A84,F$9),lookups,MATCH(CONCATENATE($A$7,F$11),'Query Result 1'!$CL$7:$CV$7,FALSE),FALSE)</f>
        <v>1.1691464259416222</v>
      </c>
      <c r="G84" s="102"/>
      <c r="H84" s="142">
        <f>VLOOKUP(CONCATENATE($A84,H$9),lookups,MATCH(CONCATENATE($A$7,H$11),'Query Result 1'!$CL$7:$CV$7,FALSE),FALSE)</f>
        <v>1.3551512687603754E-4</v>
      </c>
      <c r="I84" s="40">
        <f>VLOOKUP(CONCATENATE($A84,I$9),lookups,MATCH(CONCATENATE($A$7,I$11),'Query Result 1'!$CL$7:$CV$7,FALSE),FALSE)</f>
        <v>1.1691464259416222</v>
      </c>
      <c r="J84" s="72"/>
      <c r="K84" s="142">
        <f>VLOOKUP(CONCATENATE($A84,K$9),lookups,MATCH(CONCATENATE($A$7,K$11),'Query Result 1'!$CL$7:$CV$7,FALSE),FALSE)</f>
        <v>5.9454484967540243E-4</v>
      </c>
      <c r="L84" s="40">
        <f>VLOOKUP(CONCATENATE($A84,L$9),lookups,MATCH(CONCATENATE($A$7,L$11),'Query Result 1'!$CL$7:$CV$7,FALSE),FALSE)</f>
        <v>1.1691464259416222</v>
      </c>
      <c r="M84" s="101"/>
      <c r="T84" s="114"/>
      <c r="W84" s="114"/>
      <c r="AA84" s="114"/>
      <c r="AG84" s="114"/>
      <c r="AJ84" s="114"/>
    </row>
    <row r="85" spans="1:36" x14ac:dyDescent="0.2">
      <c r="A85" s="44">
        <v>73</v>
      </c>
      <c r="B85" s="141">
        <f>VLOOKUP(CONCATENATE($A85,B$9),lookups,MATCH(CONCATENATE($A$7,B$11),'Query Result 1'!$CL$7:$CV$7,FALSE),FALSE)</f>
        <v>7.3033767148356291E-5</v>
      </c>
      <c r="C85" s="40">
        <f>VLOOKUP(CONCATENATE($A85,C$9),lookups,MATCH(CONCATENATE($A$7,C$11),'Query Result 1'!$CL$7:$CV$7,FALSE),FALSE)</f>
        <v>1.1691464259416222</v>
      </c>
      <c r="D85" s="101"/>
      <c r="E85" s="142">
        <f>VLOOKUP(CONCATENATE($A85,E$9),lookups,MATCH(CONCATENATE($A$7,E$11),'Query Result 1'!$CL$7:$CV$7,FALSE),FALSE)</f>
        <v>5.598329831600239E-4</v>
      </c>
      <c r="F85" s="40">
        <f>VLOOKUP(CONCATENATE($A85,F$9),lookups,MATCH(CONCATENATE($A$7,F$11),'Query Result 1'!$CL$7:$CV$7,FALSE),FALSE)</f>
        <v>1.1691464259416222</v>
      </c>
      <c r="G85" s="102"/>
      <c r="H85" s="142">
        <f>VLOOKUP(CONCATENATE($A85,H$9),lookups,MATCH(CONCATENATE($A$7,H$11),'Query Result 1'!$CL$7:$CV$7,FALSE),FALSE)</f>
        <v>1.0968949818859595E-4</v>
      </c>
      <c r="I85" s="40">
        <f>VLOOKUP(CONCATENATE($A85,I$9),lookups,MATCH(CONCATENATE($A$7,I$11),'Query Result 1'!$CL$7:$CV$7,FALSE),FALSE)</f>
        <v>1.1691464259416222</v>
      </c>
      <c r="J85" s="72"/>
      <c r="K85" s="142">
        <f>VLOOKUP(CONCATENATE($A85,K$9),lookups,MATCH(CONCATENATE($A$7,K$11),'Query Result 1'!$CL$7:$CV$7,FALSE),FALSE)</f>
        <v>4.8568843628317551E-4</v>
      </c>
      <c r="L85" s="40">
        <f>VLOOKUP(CONCATENATE($A85,L$9),lookups,MATCH(CONCATENATE($A$7,L$11),'Query Result 1'!$CL$7:$CV$7,FALSE),FALSE)</f>
        <v>1.1691464259416222</v>
      </c>
      <c r="M85" s="101"/>
      <c r="T85" s="114"/>
      <c r="W85" s="114"/>
      <c r="AA85" s="114"/>
      <c r="AG85" s="114"/>
      <c r="AJ85" s="114"/>
    </row>
    <row r="86" spans="1:36" x14ac:dyDescent="0.2">
      <c r="A86" s="45">
        <v>74</v>
      </c>
      <c r="B86" s="141">
        <f>VLOOKUP(CONCATENATE($A86,B$9),lookups,MATCH(CONCATENATE($A$7,B$11),'Query Result 1'!$CL$7:$CV$7,FALSE),FALSE)</f>
        <v>4.8318918189406825E-5</v>
      </c>
      <c r="C86" s="40">
        <f>VLOOKUP(CONCATENATE($A86,C$9),lookups,MATCH(CONCATENATE($A$7,C$11),'Query Result 1'!$CL$7:$CV$7,FALSE),FALSE)</f>
        <v>1.1691464259416222</v>
      </c>
      <c r="D86" s="101"/>
      <c r="E86" s="142">
        <f>VLOOKUP(CONCATENATE($A86,E$9),lookups,MATCH(CONCATENATE($A$7,E$11),'Query Result 1'!$CL$7:$CV$7,FALSE),FALSE)</f>
        <v>4.20152432302141E-4</v>
      </c>
      <c r="F86" s="40">
        <f>VLOOKUP(CONCATENATE($A86,F$9),lookups,MATCH(CONCATENATE($A$7,F$11),'Query Result 1'!$CL$7:$CV$7,FALSE),FALSE)</f>
        <v>1.1691464259416222</v>
      </c>
      <c r="G86" s="102"/>
      <c r="H86" s="142">
        <f>VLOOKUP(CONCATENATE($A86,H$9),lookups,MATCH(CONCATENATE($A$7,H$11),'Query Result 1'!$CL$7:$CV$7,FALSE),FALSE)</f>
        <v>7.8032275926570791E-5</v>
      </c>
      <c r="I86" s="40">
        <f>VLOOKUP(CONCATENATE($A86,I$9),lookups,MATCH(CONCATENATE($A$7,I$11),'Query Result 1'!$CL$7:$CV$7,FALSE),FALSE)</f>
        <v>1.1691464259416222</v>
      </c>
      <c r="J86" s="72"/>
      <c r="K86" s="142">
        <f>VLOOKUP(CONCATENATE($A86,K$9),lookups,MATCH(CONCATENATE($A$7,K$11),'Query Result 1'!$CL$7:$CV$7,FALSE),FALSE)</f>
        <v>3.9876992252866781E-4</v>
      </c>
      <c r="L86" s="40">
        <f>VLOOKUP(CONCATENATE($A86,L$9),lookups,MATCH(CONCATENATE($A$7,L$11),'Query Result 1'!$CL$7:$CV$7,FALSE),FALSE)</f>
        <v>1.1691464259416222</v>
      </c>
      <c r="M86" s="101"/>
      <c r="T86" s="114"/>
      <c r="W86" s="114"/>
      <c r="AA86" s="114"/>
      <c r="AG86" s="114"/>
      <c r="AJ86" s="114"/>
    </row>
    <row r="87" spans="1:36" x14ac:dyDescent="0.2">
      <c r="A87" s="45">
        <v>75</v>
      </c>
      <c r="B87" s="141">
        <f>VLOOKUP(CONCATENATE($A87,B$9),lookups,MATCH(CONCATENATE($A$7,B$11),'Query Result 1'!$CL$7:$CV$7,FALSE),FALSE)</f>
        <v>3.9432680361469939E-5</v>
      </c>
      <c r="C87" s="40">
        <f>VLOOKUP(CONCATENATE($A87,C$9),lookups,MATCH(CONCATENATE($A$7,C$11),'Query Result 1'!$CL$7:$CV$7,FALSE),FALSE)</f>
        <v>1.1691464259416222</v>
      </c>
      <c r="D87" s="101"/>
      <c r="E87" s="142">
        <f>VLOOKUP(CONCATENATE($A87,E$9),lookups,MATCH(CONCATENATE($A$7,E$11),'Query Result 1'!$CL$7:$CV$7,FALSE),FALSE)</f>
        <v>3.4434171583255438E-4</v>
      </c>
      <c r="F87" s="40">
        <f>VLOOKUP(CONCATENATE($A87,F$9),lookups,MATCH(CONCATENATE($A$7,F$11),'Query Result 1'!$CL$7:$CV$7,FALSE),FALSE)</f>
        <v>1.1691464259416222</v>
      </c>
      <c r="G87" s="102"/>
      <c r="H87" s="142">
        <f>VLOOKUP(CONCATENATE($A87,H$9),lookups,MATCH(CONCATENATE($A$7,H$11),'Query Result 1'!$CL$7:$CV$7,FALSE),FALSE)</f>
        <v>5.942671547432794E-5</v>
      </c>
      <c r="I87" s="40">
        <f>VLOOKUP(CONCATENATE($A87,I$9),lookups,MATCH(CONCATENATE($A$7,I$11),'Query Result 1'!$CL$7:$CV$7,FALSE),FALSE)</f>
        <v>1.1691464259416222</v>
      </c>
      <c r="J87" s="72"/>
      <c r="K87" s="142">
        <f>VLOOKUP(CONCATENATE($A87,K$9),lookups,MATCH(CONCATENATE($A$7,K$11),'Query Result 1'!$CL$7:$CV$7,FALSE),FALSE)</f>
        <v>3.2406998578757339E-4</v>
      </c>
      <c r="L87" s="40">
        <f>VLOOKUP(CONCATENATE($A87,L$9),lookups,MATCH(CONCATENATE($A$7,L$11),'Query Result 1'!$CL$7:$CV$7,FALSE),FALSE)</f>
        <v>1.1691464259416222</v>
      </c>
      <c r="M87" s="101"/>
      <c r="T87" s="114"/>
      <c r="W87" s="114"/>
      <c r="AA87" s="114"/>
      <c r="AG87" s="114"/>
      <c r="AJ87" s="114"/>
    </row>
    <row r="88" spans="1:36" x14ac:dyDescent="0.2">
      <c r="A88" s="44">
        <v>76</v>
      </c>
      <c r="B88" s="141">
        <f>VLOOKUP(CONCATENATE($A88,B$9),lookups,MATCH(CONCATENATE($A$7,B$11),'Query Result 1'!$CL$7:$CV$7,FALSE),FALSE)</f>
        <v>2.9157967872917912E-5</v>
      </c>
      <c r="C88" s="40">
        <f>VLOOKUP(CONCATENATE($A88,C$9),lookups,MATCH(CONCATENATE($A$7,C$11),'Query Result 1'!$CL$7:$CV$7,FALSE),FALSE)</f>
        <v>1.1691464259416222</v>
      </c>
      <c r="D88" s="101"/>
      <c r="E88" s="142">
        <f>VLOOKUP(CONCATENATE($A88,E$9),lookups,MATCH(CONCATENATE($A$7,E$11),'Query Result 1'!$CL$7:$CV$7,FALSE),FALSE)</f>
        <v>2.0965967375288595E-4</v>
      </c>
      <c r="F88" s="40">
        <f>VLOOKUP(CONCATENATE($A88,F$9),lookups,MATCH(CONCATENATE($A$7,F$11),'Query Result 1'!$CL$7:$CV$7,FALSE),FALSE)</f>
        <v>1.1691464259416222</v>
      </c>
      <c r="G88" s="102"/>
      <c r="H88" s="142">
        <f>VLOOKUP(CONCATENATE($A88,H$9),lookups,MATCH(CONCATENATE($A$7,H$11),'Query Result 1'!$CL$7:$CV$7,FALSE),FALSE)</f>
        <v>4.6652748596668662E-5</v>
      </c>
      <c r="I88" s="40">
        <f>VLOOKUP(CONCATENATE($A88,I$9),lookups,MATCH(CONCATENATE($A$7,I$11),'Query Result 1'!$CL$7:$CV$7,FALSE),FALSE)</f>
        <v>1.1691464259416222</v>
      </c>
      <c r="J88" s="72"/>
      <c r="K88" s="142">
        <f>VLOOKUP(CONCATENATE($A88,K$9),lookups,MATCH(CONCATENATE($A$7,K$11),'Query Result 1'!$CL$7:$CV$7,FALSE),FALSE)</f>
        <v>2.2715445447663669E-4</v>
      </c>
      <c r="L88" s="40">
        <f>VLOOKUP(CONCATENATE($A88,L$9),lookups,MATCH(CONCATENATE($A$7,L$11),'Query Result 1'!$CL$7:$CV$7,FALSE),FALSE)</f>
        <v>1.1691464259416222</v>
      </c>
      <c r="M88" s="101"/>
      <c r="T88" s="114"/>
      <c r="W88" s="114"/>
      <c r="AA88" s="114"/>
      <c r="AG88" s="114"/>
      <c r="AJ88" s="114"/>
    </row>
    <row r="89" spans="1:36" x14ac:dyDescent="0.2">
      <c r="A89" s="45">
        <v>77</v>
      </c>
      <c r="B89" s="141">
        <f>VLOOKUP(CONCATENATE($A89,B$9),lookups,MATCH(CONCATENATE($A$7,B$11),'Query Result 1'!$CL$7:$CV$7,FALSE),FALSE)</f>
        <v>1.5550916198889554E-5</v>
      </c>
      <c r="C89" s="40">
        <f>VLOOKUP(CONCATENATE($A89,C$9),lookups,MATCH(CONCATENATE($A$7,C$11),'Query Result 1'!$CL$7:$CV$7,FALSE),FALSE)</f>
        <v>1.1691464259416222</v>
      </c>
      <c r="D89" s="101"/>
      <c r="E89" s="142">
        <f>VLOOKUP(CONCATENATE($A89,E$9),lookups,MATCH(CONCATENATE($A$7,E$11),'Query Result 1'!$CL$7:$CV$7,FALSE),FALSE)</f>
        <v>1.5412068732828039E-4</v>
      </c>
      <c r="F89" s="40">
        <f>VLOOKUP(CONCATENATE($A89,F$9),lookups,MATCH(CONCATENATE($A$7,F$11),'Query Result 1'!$CL$7:$CV$7,FALSE),FALSE)</f>
        <v>1.1691464259416222</v>
      </c>
      <c r="G89" s="102"/>
      <c r="H89" s="142">
        <f>VLOOKUP(CONCATENATE($A89,H$9),lookups,MATCH(CONCATENATE($A$7,H$11),'Query Result 1'!$CL$7:$CV$7,FALSE),FALSE)</f>
        <v>2.721410334805672E-5</v>
      </c>
      <c r="I89" s="40">
        <f>VLOOKUP(CONCATENATE($A89,I$9),lookups,MATCH(CONCATENATE($A$7,I$11),'Query Result 1'!$CL$7:$CV$7,FALSE),FALSE)</f>
        <v>1.1691464259416222</v>
      </c>
      <c r="J89" s="72"/>
      <c r="K89" s="142">
        <f>VLOOKUP(CONCATENATE($A89,K$9),lookups,MATCH(CONCATENATE($A$7,K$11),'Query Result 1'!$CL$7:$CV$7,FALSE),FALSE)</f>
        <v>1.6217384035984819E-4</v>
      </c>
      <c r="L89" s="40">
        <f>VLOOKUP(CONCATENATE($A89,L$9),lookups,MATCH(CONCATENATE($A$7,L$11),'Query Result 1'!$CL$7:$CV$7,FALSE),FALSE)</f>
        <v>1.1691464259416222</v>
      </c>
      <c r="M89" s="101"/>
      <c r="T89" s="114"/>
      <c r="W89" s="114"/>
      <c r="AA89" s="114"/>
      <c r="AG89" s="114"/>
      <c r="AJ89" s="114"/>
    </row>
    <row r="90" spans="1:36" x14ac:dyDescent="0.2">
      <c r="A90" s="45">
        <v>78</v>
      </c>
      <c r="B90" s="141">
        <f>VLOOKUP(CONCATENATE($A90,B$9),lookups,MATCH(CONCATENATE($A$7,B$11),'Query Result 1'!$CL$7:$CV$7,FALSE),FALSE)</f>
        <v>1.5828611131012581E-5</v>
      </c>
      <c r="C90" s="40">
        <f>VLOOKUP(CONCATENATE($A90,C$9),lookups,MATCH(CONCATENATE($A$7,C$11),'Query Result 1'!$CL$7:$CV$7,FALSE),FALSE)</f>
        <v>1.1691464259416222</v>
      </c>
      <c r="D90" s="101"/>
      <c r="E90" s="142">
        <f>VLOOKUP(CONCATENATE($A90,E$9),lookups,MATCH(CONCATENATE($A$7,E$11),'Query Result 1'!$CL$7:$CV$7,FALSE),FALSE)</f>
        <v>1.4134672045062113E-4</v>
      </c>
      <c r="F90" s="40">
        <f>VLOOKUP(CONCATENATE($A90,F$9),lookups,MATCH(CONCATENATE($A$7,F$11),'Query Result 1'!$CL$7:$CV$7,FALSE),FALSE)</f>
        <v>1.1691464259416222</v>
      </c>
      <c r="G90" s="102"/>
      <c r="H90" s="142">
        <f>VLOOKUP(CONCATENATE($A90,H$9),lookups,MATCH(CONCATENATE($A$7,H$11),'Query Result 1'!$CL$7:$CV$7,FALSE),FALSE)</f>
        <v>2.0549424977104054E-5</v>
      </c>
      <c r="I90" s="40">
        <f>VLOOKUP(CONCATENATE($A90,I$9),lookups,MATCH(CONCATENATE($A$7,I$11),'Query Result 1'!$CL$7:$CV$7,FALSE),FALSE)</f>
        <v>1.1691464259416222</v>
      </c>
      <c r="J90" s="72"/>
      <c r="K90" s="142">
        <f>VLOOKUP(CONCATENATE($A90,K$9),lookups,MATCH(CONCATENATE($A$7,K$11),'Query Result 1'!$CL$7:$CV$7,FALSE),FALSE)</f>
        <v>1.2163038026988615E-4</v>
      </c>
      <c r="L90" s="40">
        <f>VLOOKUP(CONCATENATE($A90,L$9),lookups,MATCH(CONCATENATE($A$7,L$11),'Query Result 1'!$CL$7:$CV$7,FALSE),FALSE)</f>
        <v>1.1691464259416222</v>
      </c>
      <c r="M90" s="101"/>
      <c r="T90" s="114"/>
      <c r="W90" s="114"/>
      <c r="AA90" s="114"/>
      <c r="AG90" s="114"/>
      <c r="AJ90" s="114"/>
    </row>
    <row r="91" spans="1:36" x14ac:dyDescent="0.2">
      <c r="A91" s="44">
        <v>79</v>
      </c>
      <c r="B91" s="141">
        <f>VLOOKUP(CONCATENATE($A91,B$9),lookups,MATCH(CONCATENATE($A$7,B$11),'Query Result 1'!$CL$7:$CV$7,FALSE),FALSE)</f>
        <v>1.2496271945536248E-5</v>
      </c>
      <c r="C91" s="40">
        <f>VLOOKUP(CONCATENATE($A91,C$9),lookups,MATCH(CONCATENATE($A$7,C$11),'Query Result 1'!$CL$7:$CV$7,FALSE),FALSE)</f>
        <v>1.1691464259416222</v>
      </c>
      <c r="D91" s="101"/>
      <c r="E91" s="142">
        <f>VLOOKUP(CONCATENATE($A91,E$9),lookups,MATCH(CONCATENATE($A$7,E$11),'Query Result 1'!$CL$7:$CV$7,FALSE),FALSE)</f>
        <v>9.4971666786075487E-5</v>
      </c>
      <c r="F91" s="40">
        <f>VLOOKUP(CONCATENATE($A91,F$9),lookups,MATCH(CONCATENATE($A$7,F$11),'Query Result 1'!$CL$7:$CV$7,FALSE),FALSE)</f>
        <v>1.1691464259416222</v>
      </c>
      <c r="G91" s="102"/>
      <c r="H91" s="142">
        <f>VLOOKUP(CONCATENATE($A91,H$9),lookups,MATCH(CONCATENATE($A$7,H$11),'Query Result 1'!$CL$7:$CV$7,FALSE),FALSE)</f>
        <v>1.0830102352798081E-5</v>
      </c>
      <c r="I91" s="40">
        <f>VLOOKUP(CONCATENATE($A91,I$9),lookups,MATCH(CONCATENATE($A$7,I$11),'Query Result 1'!$CL$7:$CV$7,FALSE),FALSE)</f>
        <v>1.1691464259416222</v>
      </c>
      <c r="J91" s="72"/>
      <c r="K91" s="142">
        <f>VLOOKUP(CONCATENATE($A91,K$9),lookups,MATCH(CONCATENATE($A$7,K$11),'Query Result 1'!$CL$7:$CV$7,FALSE),FALSE)</f>
        <v>8.9973158007860987E-5</v>
      </c>
      <c r="L91" s="40">
        <f>VLOOKUP(CONCATENATE($A91,L$9),lookups,MATCH(CONCATENATE($A$7,L$11),'Query Result 1'!$CL$7:$CV$7,FALSE),FALSE)</f>
        <v>1.1691464259416222</v>
      </c>
      <c r="M91" s="101"/>
      <c r="T91" s="114"/>
      <c r="W91" s="114"/>
      <c r="AA91" s="114"/>
      <c r="AG91" s="114"/>
      <c r="AJ91" s="114"/>
    </row>
    <row r="92" spans="1:36" x14ac:dyDescent="0.2">
      <c r="A92" s="45">
        <v>80</v>
      </c>
      <c r="B92" s="141">
        <f>VLOOKUP(CONCATENATE($A92,B$9),lookups,MATCH(CONCATENATE($A$7,B$11),'Query Result 1'!$CL$7:$CV$7,FALSE),FALSE)</f>
        <v>6.6646783709526656E-6</v>
      </c>
      <c r="C92" s="40">
        <f>VLOOKUP(CONCATENATE($A92,C$9),lookups,MATCH(CONCATENATE($A$7,C$11),'Query Result 1'!$CL$7:$CV$7,FALSE),FALSE)</f>
        <v>1.1691464259416222</v>
      </c>
      <c r="D92" s="101"/>
      <c r="E92" s="142">
        <f>VLOOKUP(CONCATENATE($A92,E$9),lookups,MATCH(CONCATENATE($A$7,E$11),'Query Result 1'!$CL$7:$CV$7,FALSE),FALSE)</f>
        <v>6.9146038098633913E-5</v>
      </c>
      <c r="F92" s="40">
        <f>VLOOKUP(CONCATENATE($A92,F$9),lookups,MATCH(CONCATENATE($A$7,F$11),'Query Result 1'!$CL$7:$CV$7,FALSE),FALSE)</f>
        <v>1.1691464259416222</v>
      </c>
      <c r="G92" s="102"/>
      <c r="H92" s="142">
        <f>VLOOKUP(CONCATENATE($A92,H$9),lookups,MATCH(CONCATENATE($A$7,H$11),'Query Result 1'!$CL$7:$CV$7,FALSE),FALSE)</f>
        <v>1.0274712488552027E-5</v>
      </c>
      <c r="I92" s="40">
        <f>VLOOKUP(CONCATENATE($A92,I$9),lookups,MATCH(CONCATENATE($A$7,I$11),'Query Result 1'!$CL$7:$CV$7,FALSE),FALSE)</f>
        <v>1.1691464259416222</v>
      </c>
      <c r="J92" s="72"/>
      <c r="K92" s="142">
        <f>VLOOKUP(CONCATENATE($A92,K$9),lookups,MATCH(CONCATENATE($A$7,K$11),'Query Result 1'!$CL$7:$CV$7,FALSE),FALSE)</f>
        <v>6.1648274931312163E-5</v>
      </c>
      <c r="L92" s="40">
        <f>VLOOKUP(CONCATENATE($A92,L$9),lookups,MATCH(CONCATENATE($A$7,L$11),'Query Result 1'!$CL$7:$CV$7,FALSE),FALSE)</f>
        <v>1.1691464259416222</v>
      </c>
      <c r="M92" s="101"/>
      <c r="T92" s="114"/>
      <c r="W92" s="114"/>
      <c r="AA92" s="114"/>
      <c r="AG92" s="114"/>
      <c r="AJ92" s="114"/>
    </row>
    <row r="93" spans="1:36" x14ac:dyDescent="0.2">
      <c r="A93" s="45">
        <v>81</v>
      </c>
      <c r="B93" s="141">
        <f>VLOOKUP(CONCATENATE($A93,B$9),lookups,MATCH(CONCATENATE($A$7,B$11),'Query Result 1'!$CL$7:$CV$7,FALSE),FALSE)</f>
        <v>3.3323391854763328E-6</v>
      </c>
      <c r="C93" s="40">
        <f>VLOOKUP(CONCATENATE($A93,C$9),lookups,MATCH(CONCATENATE($A$7,C$11),'Query Result 1'!$CL$7:$CV$7,FALSE),FALSE)</f>
        <v>1.1691464259416222</v>
      </c>
      <c r="D93" s="101"/>
      <c r="E93" s="142">
        <f>VLOOKUP(CONCATENATE($A93,E$9),lookups,MATCH(CONCATENATE($A$7,E$11),'Query Result 1'!$CL$7:$CV$7,FALSE),FALSE)</f>
        <v>3.6933425972362689E-5</v>
      </c>
      <c r="F93" s="40">
        <f>VLOOKUP(CONCATENATE($A93,F$9),lookups,MATCH(CONCATENATE($A$7,F$11),'Query Result 1'!$CL$7:$CV$7,FALSE),FALSE)</f>
        <v>1.1691464259416222</v>
      </c>
      <c r="G93" s="102"/>
      <c r="H93" s="142">
        <f>VLOOKUP(CONCATENATE($A93,H$9),lookups,MATCH(CONCATENATE($A$7,H$11),'Query Result 1'!$CL$7:$CV$7,FALSE),FALSE)</f>
        <v>4.7208138460914713E-6</v>
      </c>
      <c r="I93" s="40">
        <f>VLOOKUP(CONCATENATE($A93,I$9),lookups,MATCH(CONCATENATE($A$7,I$11),'Query Result 1'!$CL$7:$CV$7,FALSE),FALSE)</f>
        <v>1.1691464259416222</v>
      </c>
      <c r="J93" s="72"/>
      <c r="K93" s="142">
        <f>VLOOKUP(CONCATENATE($A93,K$9),lookups,MATCH(CONCATENATE($A$7,K$11),'Query Result 1'!$CL$7:$CV$7,FALSE),FALSE)</f>
        <v>4.4153494207561412E-5</v>
      </c>
      <c r="L93" s="40">
        <f>VLOOKUP(CONCATENATE($A93,L$9),lookups,MATCH(CONCATENATE($A$7,L$11),'Query Result 1'!$CL$7:$CV$7,FALSE),FALSE)</f>
        <v>1.1691464259416222</v>
      </c>
      <c r="M93" s="101"/>
      <c r="T93" s="114"/>
      <c r="W93" s="114"/>
      <c r="AA93" s="114"/>
      <c r="AG93" s="114"/>
      <c r="AJ93" s="114"/>
    </row>
    <row r="94" spans="1:36" x14ac:dyDescent="0.2">
      <c r="A94" s="44">
        <v>82</v>
      </c>
      <c r="B94" s="141">
        <f>VLOOKUP(CONCATENATE($A94,B$9),lookups,MATCH(CONCATENATE($A$7,B$11),'Query Result 1'!$CL$7:$CV$7,FALSE),FALSE)</f>
        <v>3.0546442533533053E-6</v>
      </c>
      <c r="C94" s="40">
        <f>VLOOKUP(CONCATENATE($A94,C$9),lookups,MATCH(CONCATENATE($A$7,C$11),'Query Result 1'!$CL$7:$CV$7,FALSE),FALSE)</f>
        <v>1.1691464259416222</v>
      </c>
      <c r="D94" s="101"/>
      <c r="E94" s="142">
        <f>VLOOKUP(CONCATENATE($A94,E$9),lookups,MATCH(CONCATENATE($A$7,E$11),'Query Result 1'!$CL$7:$CV$7,FALSE),FALSE)</f>
        <v>1.971634018073497E-5</v>
      </c>
      <c r="F94" s="40">
        <f>VLOOKUP(CONCATENATE($A94,F$9),lookups,MATCH(CONCATENATE($A$7,F$11),'Query Result 1'!$CL$7:$CV$7,FALSE),FALSE)</f>
        <v>1.1691464259416222</v>
      </c>
      <c r="G94" s="102"/>
      <c r="H94" s="142">
        <f>VLOOKUP(CONCATENATE($A94,H$9),lookups,MATCH(CONCATENATE($A$7,H$11),'Query Result 1'!$CL$7:$CV$7,FALSE),FALSE)</f>
        <v>3.3323391854763328E-6</v>
      </c>
      <c r="I94" s="40">
        <f>VLOOKUP(CONCATENATE($A94,I$9),lookups,MATCH(CONCATENATE($A$7,I$11),'Query Result 1'!$CL$7:$CV$7,FALSE),FALSE)</f>
        <v>1.1691464259416222</v>
      </c>
      <c r="J94" s="72"/>
      <c r="K94" s="142">
        <f>VLOOKUP(CONCATENATE($A94,K$9),lookups,MATCH(CONCATENATE($A$7,K$11),'Query Result 1'!$CL$7:$CV$7,FALSE),FALSE)</f>
        <v>2.0827119909227081E-5</v>
      </c>
      <c r="L94" s="40">
        <f>VLOOKUP(CONCATENATE($A94,L$9),lookups,MATCH(CONCATENATE($A$7,L$11),'Query Result 1'!$CL$7:$CV$7,FALSE),FALSE)</f>
        <v>1.1691464259416222</v>
      </c>
      <c r="M94" s="101"/>
      <c r="T94" s="114"/>
      <c r="W94" s="114"/>
      <c r="AA94" s="114"/>
      <c r="AG94" s="114"/>
      <c r="AJ94" s="114"/>
    </row>
    <row r="95" spans="1:36" x14ac:dyDescent="0.2">
      <c r="A95" s="45">
        <v>83</v>
      </c>
      <c r="B95" s="141">
        <f>VLOOKUP(CONCATENATE($A95,B$9),lookups,MATCH(CONCATENATE($A$7,B$11),'Query Result 1'!$CL$7:$CV$7,FALSE),FALSE)</f>
        <v>8.330847963690832E-7</v>
      </c>
      <c r="C95" s="40">
        <f>VLOOKUP(CONCATENATE($A95,C$9),lookups,MATCH(CONCATENATE($A$7,C$11),'Query Result 1'!$CL$7:$CV$7,FALSE),FALSE)</f>
        <v>1.1691464259416222</v>
      </c>
      <c r="D95" s="101"/>
      <c r="E95" s="142">
        <f>VLOOKUP(CONCATENATE($A95,E$9),lookups,MATCH(CONCATENATE($A$7,E$11),'Query Result 1'!$CL$7:$CV$7,FALSE),FALSE)</f>
        <v>2.9991052669286997E-5</v>
      </c>
      <c r="F95" s="40">
        <f>VLOOKUP(CONCATENATE($A95,F$9),lookups,MATCH(CONCATENATE($A$7,F$11),'Query Result 1'!$CL$7:$CV$7,FALSE),FALSE)</f>
        <v>1.1691464259416222</v>
      </c>
      <c r="G95" s="102"/>
      <c r="H95" s="142">
        <f>VLOOKUP(CONCATENATE($A95,H$9),lookups,MATCH(CONCATENATE($A$7,H$11),'Query Result 1'!$CL$7:$CV$7,FALSE),FALSE)</f>
        <v>5.8315935745835828E-6</v>
      </c>
      <c r="I95" s="40">
        <f>VLOOKUP(CONCATENATE($A95,I$9),lookups,MATCH(CONCATENATE($A$7,I$11),'Query Result 1'!$CL$7:$CV$7,FALSE),FALSE)</f>
        <v>1.1691464259416222</v>
      </c>
      <c r="J95" s="72"/>
      <c r="K95" s="142">
        <f>VLOOKUP(CONCATENATE($A95,K$9),lookups,MATCH(CONCATENATE($A$7,K$11),'Query Result 1'!$CL$7:$CV$7,FALSE),FALSE)</f>
        <v>3.0824137465656081E-5</v>
      </c>
      <c r="L95" s="40">
        <f>VLOOKUP(CONCATENATE($A95,L$9),lookups,MATCH(CONCATENATE($A$7,L$11),'Query Result 1'!$CL$7:$CV$7,FALSE),FALSE)</f>
        <v>1.1691464259416222</v>
      </c>
      <c r="M95" s="101"/>
      <c r="T95" s="114"/>
      <c r="W95" s="114"/>
      <c r="AA95" s="114"/>
      <c r="AG95" s="114"/>
      <c r="AJ95" s="114"/>
    </row>
    <row r="96" spans="1:36" ht="13.5" thickBot="1" x14ac:dyDescent="0.25">
      <c r="A96" s="46" t="s">
        <v>130</v>
      </c>
      <c r="B96" s="143">
        <f>IFERROR(VLOOKUP(CONCATENATE($A96,B$9),lookups,MATCH(CONCATENATE($A$7,B$11),'Query Result 1'!$CL$7:$CV$7,FALSE),FALSE),VLOOKUP("NNNN",lookups,MATCH(CONCATENATE($A$7,B$11),'Query Result 1'!$CL$7:$CV$7,FALSE),FALSE))</f>
        <v>0.1943525737044004</v>
      </c>
      <c r="C96" s="87">
        <f>IFERROR(VLOOKUP(CONCATENATE($A96,C$9),lookups,MATCH(CONCATENATE($A$7,C$11),'Query Result 1'!$CL$7:$CV$7,FALSE),FALSE),VLOOKUP("NNNN",lookups,MATCH(CONCATENATE($A$7,C$11),'Query Result 1'!$CL$7:$CV$7,FALSE),FALSE))</f>
        <v>1.0403735628624737</v>
      </c>
      <c r="D96" s="144"/>
      <c r="E96" s="145"/>
      <c r="F96" s="87"/>
      <c r="G96" s="89"/>
      <c r="H96" s="86"/>
      <c r="I96" s="87"/>
      <c r="J96" s="77"/>
      <c r="K96" s="85"/>
      <c r="L96" s="87"/>
      <c r="M96" s="144"/>
      <c r="T96" s="114"/>
      <c r="W96" s="114"/>
      <c r="AA96" s="114"/>
      <c r="AG96" s="114"/>
      <c r="AJ96" s="114"/>
    </row>
    <row r="97" spans="1:39" x14ac:dyDescent="0.2">
      <c r="B97" s="25"/>
      <c r="C97" s="26"/>
      <c r="D97" s="26"/>
      <c r="E97" s="26"/>
      <c r="F97" s="26"/>
      <c r="G97" s="26"/>
      <c r="H97" s="26"/>
      <c r="I97" s="26"/>
      <c r="L97" s="26"/>
      <c r="M97" s="26"/>
      <c r="N97" s="26"/>
      <c r="O97" s="26"/>
      <c r="R97" s="26"/>
      <c r="U97" s="26"/>
      <c r="X97" s="26"/>
      <c r="AB97" s="26"/>
      <c r="AE97" s="26"/>
      <c r="AH97" s="26"/>
      <c r="AK97" s="26"/>
    </row>
    <row r="98" spans="1:39" x14ac:dyDescent="0.2">
      <c r="A98" s="27" t="s">
        <v>41</v>
      </c>
      <c r="B98" s="23">
        <f>(SUMPRODUCT(B12:B96,C12:C96)+SUMPRODUCT(E12:E96,F12:F96)+SUMPRODUCT(H12:H96,I12:I96)+SUMPRODUCT(K12:K96,L12:L96))</f>
        <v>1.0000000000000007</v>
      </c>
      <c r="F98" s="26"/>
      <c r="G98" s="26"/>
      <c r="H98" s="26"/>
      <c r="I98" s="26"/>
      <c r="L98" s="26"/>
      <c r="M98" s="26"/>
      <c r="N98" s="26"/>
      <c r="O98" s="22"/>
      <c r="R98" s="26"/>
      <c r="U98" s="26"/>
      <c r="X98" s="26"/>
      <c r="AB98" s="22"/>
      <c r="AE98" s="26"/>
      <c r="AH98" s="26"/>
      <c r="AK98" s="26"/>
    </row>
    <row r="99" spans="1:39" ht="13.5" thickBot="1" x14ac:dyDescent="0.25">
      <c r="A99" s="27"/>
      <c r="B99" s="22"/>
      <c r="C99" s="26"/>
      <c r="F99" s="26"/>
      <c r="G99" s="26"/>
      <c r="H99" s="26"/>
      <c r="I99" s="26"/>
      <c r="L99" s="26"/>
      <c r="M99" s="26"/>
      <c r="N99" s="26"/>
      <c r="O99" s="26"/>
      <c r="R99" s="26"/>
      <c r="U99" s="26"/>
      <c r="X99" s="26"/>
      <c r="AB99" s="26"/>
      <c r="AE99" s="26"/>
      <c r="AH99" s="26"/>
      <c r="AK99" s="26"/>
    </row>
    <row r="100" spans="1:39" x14ac:dyDescent="0.2">
      <c r="A100" s="59"/>
      <c r="B100" s="60"/>
      <c r="C100" s="61"/>
      <c r="D100" s="60"/>
      <c r="E100" s="60"/>
      <c r="F100" s="61"/>
      <c r="G100" s="61"/>
      <c r="H100" s="61"/>
      <c r="I100" s="61"/>
      <c r="J100" s="62"/>
      <c r="K100" s="63"/>
      <c r="L100" s="61"/>
      <c r="M100" s="61"/>
      <c r="N100" s="61"/>
      <c r="O100" s="61"/>
      <c r="P100" s="62"/>
      <c r="Q100" s="62"/>
      <c r="R100" s="61"/>
      <c r="S100" s="62"/>
      <c r="T100" s="61"/>
      <c r="U100" s="61"/>
      <c r="V100" s="62"/>
      <c r="W100" s="60"/>
      <c r="X100" s="61"/>
      <c r="Y100" s="62"/>
      <c r="Z100" s="62"/>
      <c r="AA100" s="61"/>
      <c r="AB100" s="61"/>
      <c r="AC100" s="62"/>
      <c r="AD100" s="62"/>
      <c r="AE100" s="61"/>
      <c r="AF100" s="62"/>
      <c r="AG100" s="61"/>
      <c r="AH100" s="61"/>
      <c r="AI100" s="62"/>
      <c r="AJ100" s="60"/>
      <c r="AK100" s="61"/>
      <c r="AL100" s="62"/>
      <c r="AM100" s="64"/>
    </row>
    <row r="101" spans="1:39" s="28" customFormat="1" ht="15.75" x14ac:dyDescent="0.25">
      <c r="A101" s="65" t="s">
        <v>131</v>
      </c>
      <c r="B101" s="66"/>
      <c r="C101" s="67"/>
      <c r="D101" s="67"/>
      <c r="E101" s="67"/>
      <c r="F101" s="67"/>
      <c r="G101" s="67"/>
      <c r="H101" s="67"/>
      <c r="I101" s="67"/>
      <c r="J101" s="67"/>
      <c r="K101" s="66"/>
      <c r="L101" s="66"/>
      <c r="M101" s="66"/>
      <c r="N101" s="68"/>
      <c r="O101" s="68"/>
      <c r="P101" s="66"/>
      <c r="Q101" s="66"/>
      <c r="R101" s="68"/>
      <c r="S101" s="66"/>
      <c r="T101" s="66"/>
      <c r="U101" s="68"/>
      <c r="V101" s="66"/>
      <c r="W101" s="69"/>
      <c r="X101" s="68"/>
      <c r="Y101" s="66"/>
      <c r="Z101" s="66"/>
      <c r="AA101" s="69"/>
      <c r="AB101" s="68"/>
      <c r="AC101" s="66"/>
      <c r="AD101" s="66"/>
      <c r="AE101" s="68"/>
      <c r="AF101" s="66"/>
      <c r="AG101" s="66"/>
      <c r="AH101" s="68"/>
      <c r="AI101" s="66"/>
      <c r="AJ101" s="69"/>
      <c r="AK101" s="68"/>
      <c r="AL101" s="66"/>
      <c r="AM101" s="70"/>
    </row>
    <row r="102" spans="1:39" x14ac:dyDescent="0.2">
      <c r="A102" s="71" t="s">
        <v>42</v>
      </c>
      <c r="B102" s="43"/>
      <c r="C102" s="112"/>
      <c r="D102" s="112"/>
      <c r="E102" s="112"/>
      <c r="F102" s="112"/>
      <c r="G102" s="112"/>
      <c r="H102" s="112"/>
      <c r="I102" s="112"/>
      <c r="J102" s="112"/>
      <c r="K102" s="43"/>
      <c r="L102" s="43"/>
      <c r="M102" s="43"/>
      <c r="N102" s="146"/>
      <c r="O102" s="146"/>
      <c r="P102" s="43"/>
      <c r="Q102" s="43"/>
      <c r="R102" s="146"/>
      <c r="S102" s="43"/>
      <c r="T102" s="43"/>
      <c r="U102" s="146"/>
      <c r="V102" s="43"/>
      <c r="W102" s="41"/>
      <c r="X102" s="146"/>
      <c r="Y102" s="43"/>
      <c r="Z102" s="43"/>
      <c r="AA102" s="41"/>
      <c r="AB102" s="146"/>
      <c r="AC102" s="43"/>
      <c r="AD102" s="43"/>
      <c r="AE102" s="146"/>
      <c r="AF102" s="43"/>
      <c r="AG102" s="43"/>
      <c r="AH102" s="146"/>
      <c r="AI102" s="43"/>
      <c r="AJ102" s="41"/>
      <c r="AK102" s="146"/>
      <c r="AL102" s="43"/>
      <c r="AM102" s="72"/>
    </row>
    <row r="103" spans="1:39" ht="13.5" thickBot="1" x14ac:dyDescent="0.25">
      <c r="A103" s="98"/>
      <c r="B103" s="73"/>
      <c r="C103" s="74"/>
      <c r="D103" s="74"/>
      <c r="E103" s="74"/>
      <c r="F103" s="74"/>
      <c r="G103" s="74"/>
      <c r="H103" s="74"/>
      <c r="I103" s="74"/>
      <c r="J103" s="74"/>
      <c r="K103" s="73"/>
      <c r="L103" s="73"/>
      <c r="M103" s="73"/>
      <c r="N103" s="75"/>
      <c r="O103" s="75"/>
      <c r="P103" s="73"/>
      <c r="Q103" s="73"/>
      <c r="R103" s="75"/>
      <c r="S103" s="73"/>
      <c r="T103" s="73"/>
      <c r="U103" s="75"/>
      <c r="V103" s="73"/>
      <c r="W103" s="76"/>
      <c r="X103" s="75"/>
      <c r="Y103" s="73"/>
      <c r="Z103" s="73"/>
      <c r="AA103" s="76"/>
      <c r="AB103" s="75"/>
      <c r="AC103" s="73"/>
      <c r="AD103" s="73"/>
      <c r="AE103" s="75"/>
      <c r="AF103" s="73"/>
      <c r="AG103" s="73"/>
      <c r="AH103" s="75"/>
      <c r="AI103" s="73"/>
      <c r="AJ103" s="76"/>
      <c r="AK103" s="75"/>
      <c r="AL103" s="73"/>
      <c r="AM103" s="77"/>
    </row>
    <row r="104" spans="1:39" s="111" customFormat="1" x14ac:dyDescent="0.2">
      <c r="C104" s="113"/>
      <c r="D104" s="113"/>
      <c r="E104" s="113"/>
      <c r="F104" s="113"/>
      <c r="G104" s="113"/>
      <c r="H104" s="113"/>
      <c r="I104" s="113"/>
      <c r="J104" s="113"/>
      <c r="N104" s="17"/>
      <c r="O104" s="17"/>
      <c r="R104" s="17"/>
      <c r="U104" s="17"/>
      <c r="X104" s="17"/>
      <c r="AB104" s="17"/>
      <c r="AE104" s="17"/>
      <c r="AH104" s="17"/>
      <c r="AK104" s="17"/>
      <c r="AM104" s="27"/>
    </row>
    <row r="105" spans="1:39" s="21" customFormat="1" ht="38.25" hidden="1" x14ac:dyDescent="0.2">
      <c r="A105" s="19" t="s">
        <v>36</v>
      </c>
      <c r="B105" s="19" t="s">
        <v>19</v>
      </c>
      <c r="C105" s="19" t="s">
        <v>71</v>
      </c>
      <c r="D105" s="20"/>
      <c r="E105" s="19" t="s">
        <v>19</v>
      </c>
      <c r="F105" s="19" t="s">
        <v>71</v>
      </c>
      <c r="H105" s="19" t="s">
        <v>19</v>
      </c>
      <c r="I105" s="19" t="s">
        <v>71</v>
      </c>
      <c r="J105" s="19"/>
      <c r="K105" s="19" t="s">
        <v>19</v>
      </c>
      <c r="L105" s="19" t="s">
        <v>71</v>
      </c>
      <c r="M105" s="19"/>
      <c r="N105" s="19"/>
      <c r="Q105" s="19"/>
      <c r="T105" s="19"/>
      <c r="W105" s="19"/>
      <c r="AD105" s="19"/>
      <c r="AG105" s="19"/>
      <c r="AJ105" s="19"/>
    </row>
    <row r="106" spans="1:39" hidden="1" x14ac:dyDescent="0.2"/>
    <row r="107" spans="1:39" hidden="1" x14ac:dyDescent="0.2">
      <c r="B107" s="331" t="s">
        <v>37</v>
      </c>
      <c r="C107" s="331"/>
      <c r="D107" s="113"/>
      <c r="E107" s="331" t="s">
        <v>38</v>
      </c>
      <c r="F107" s="331"/>
      <c r="G107" s="113"/>
      <c r="H107" s="331" t="s">
        <v>39</v>
      </c>
      <c r="I107" s="331"/>
      <c r="J107" s="113"/>
      <c r="K107" s="331" t="s">
        <v>40</v>
      </c>
      <c r="L107" s="331"/>
      <c r="M107" s="113"/>
      <c r="N107" s="113"/>
      <c r="O107" s="111"/>
      <c r="R107" s="111"/>
      <c r="T107" s="114"/>
      <c r="U107" s="111"/>
      <c r="W107" s="114"/>
      <c r="X107" s="111"/>
      <c r="AA107" s="114"/>
      <c r="AB107" s="111"/>
      <c r="AE107" s="111"/>
      <c r="AG107" s="114"/>
      <c r="AH107" s="111"/>
      <c r="AJ107" s="114"/>
      <c r="AK107" s="111"/>
    </row>
    <row r="108" spans="1:39" hidden="1" x14ac:dyDescent="0.2">
      <c r="E108" s="114"/>
      <c r="F108" s="114"/>
      <c r="G108" s="114"/>
      <c r="H108" s="114"/>
      <c r="K108" s="114"/>
      <c r="T108" s="114"/>
      <c r="W108" s="114"/>
      <c r="AA108" s="114"/>
      <c r="AG108" s="114"/>
      <c r="AJ108" s="114"/>
    </row>
    <row r="109" spans="1:39" hidden="1" x14ac:dyDescent="0.2">
      <c r="A109" s="24">
        <f>A12</f>
        <v>0</v>
      </c>
      <c r="B109" s="147">
        <f>B12</f>
        <v>2.9663372649381824E-3</v>
      </c>
      <c r="C109" s="23">
        <f>C12/$B$98</f>
        <v>2.0020011303168337</v>
      </c>
      <c r="E109" s="147">
        <f t="shared" ref="E109:E140" si="0">E12</f>
        <v>3.6516883574178147E-4</v>
      </c>
      <c r="F109" s="23">
        <f>F12/$B$98</f>
        <v>1.5471272039005608</v>
      </c>
      <c r="H109" s="147">
        <f t="shared" ref="H109:H140" si="1">H12</f>
        <v>3.0671405252988412E-3</v>
      </c>
      <c r="I109" s="23">
        <f>I12/$B$98</f>
        <v>1.7370440163554202</v>
      </c>
      <c r="J109" s="22"/>
      <c r="K109" s="147">
        <f t="shared" ref="K109:K140" si="2">K12</f>
        <v>6.3397753003687234E-4</v>
      </c>
      <c r="L109" s="23">
        <f>L12/$B$98</f>
        <v>1.2747587021360309</v>
      </c>
      <c r="M109" s="23"/>
      <c r="N109" s="22"/>
      <c r="T109" s="114"/>
      <c r="W109" s="114"/>
      <c r="AA109" s="114"/>
      <c r="AG109" s="114"/>
      <c r="AJ109" s="114"/>
    </row>
    <row r="110" spans="1:39" hidden="1" x14ac:dyDescent="0.2">
      <c r="A110" s="24">
        <f t="shared" ref="A110:B173" si="3">A13</f>
        <v>1</v>
      </c>
      <c r="B110" s="147">
        <f t="shared" si="3"/>
        <v>3.733330667461985E-3</v>
      </c>
      <c r="C110" s="23">
        <f t="shared" ref="C110:C173" si="4">C13/$B$98</f>
        <v>1.6610772913734764</v>
      </c>
      <c r="E110" s="147">
        <f t="shared" si="0"/>
        <v>8.9695463075737964E-4</v>
      </c>
      <c r="F110" s="23">
        <f t="shared" ref="F110:F173" si="5">F13/$B$98</f>
        <v>1.3803709783304405</v>
      </c>
      <c r="H110" s="147">
        <f t="shared" si="1"/>
        <v>4.0501805850143595E-3</v>
      </c>
      <c r="I110" s="23">
        <f t="shared" ref="I110:I173" si="6">I13/$B$98</f>
        <v>1.6008597654731551</v>
      </c>
      <c r="J110" s="22"/>
      <c r="K110" s="147">
        <f t="shared" si="2"/>
        <v>1.4070802210673816E-3</v>
      </c>
      <c r="L110" s="23">
        <f t="shared" ref="L110:L173" si="7">L13/$B$98</f>
        <v>1.259935926529798</v>
      </c>
      <c r="M110" s="23"/>
      <c r="N110" s="22"/>
      <c r="T110" s="114"/>
      <c r="W110" s="114"/>
      <c r="AA110" s="114"/>
      <c r="AG110" s="114"/>
      <c r="AJ110" s="114"/>
    </row>
    <row r="111" spans="1:39" hidden="1" x14ac:dyDescent="0.2">
      <c r="A111" s="24">
        <f t="shared" si="3"/>
        <v>2</v>
      </c>
      <c r="B111" s="147">
        <f t="shared" si="3"/>
        <v>3.6575199509923982E-3</v>
      </c>
      <c r="C111" s="23">
        <f t="shared" si="4"/>
        <v>1.5628764029821833</v>
      </c>
      <c r="E111" s="147">
        <f t="shared" si="0"/>
        <v>1.4553991392567884E-3</v>
      </c>
      <c r="F111" s="23">
        <f t="shared" si="5"/>
        <v>1.3396083454132999</v>
      </c>
      <c r="H111" s="147">
        <f t="shared" si="1"/>
        <v>3.9696490546986818E-3</v>
      </c>
      <c r="I111" s="23">
        <f t="shared" si="6"/>
        <v>1.4869096780002398</v>
      </c>
      <c r="J111" s="22"/>
      <c r="K111" s="147">
        <f t="shared" si="2"/>
        <v>2.1865698955367205E-3</v>
      </c>
      <c r="L111" s="23">
        <f t="shared" si="7"/>
        <v>1.2441867274481755</v>
      </c>
      <c r="M111" s="23"/>
      <c r="N111" s="22"/>
      <c r="T111" s="114"/>
      <c r="W111" s="114"/>
      <c r="AA111" s="114"/>
      <c r="AG111" s="114"/>
      <c r="AJ111" s="114"/>
    </row>
    <row r="112" spans="1:39" hidden="1" x14ac:dyDescent="0.2">
      <c r="A112" s="24">
        <f t="shared" si="3"/>
        <v>3</v>
      </c>
      <c r="B112" s="147">
        <f t="shared" si="3"/>
        <v>3.612255677056345E-3</v>
      </c>
      <c r="C112" s="23">
        <f t="shared" si="4"/>
        <v>1.5471272039005608</v>
      </c>
      <c r="E112" s="147">
        <f t="shared" si="0"/>
        <v>1.0144195870454204E-3</v>
      </c>
      <c r="F112" s="23">
        <f t="shared" si="5"/>
        <v>1.3349762280363522</v>
      </c>
      <c r="H112" s="147">
        <f t="shared" si="1"/>
        <v>4.0224110918020565E-3</v>
      </c>
      <c r="I112" s="23">
        <f t="shared" si="6"/>
        <v>1.448926315509268</v>
      </c>
      <c r="J112" s="22"/>
      <c r="K112" s="147">
        <f t="shared" si="2"/>
        <v>1.7133777311990812E-3</v>
      </c>
      <c r="L112" s="23">
        <f t="shared" si="7"/>
        <v>1.221952564038826</v>
      </c>
      <c r="M112" s="23"/>
      <c r="N112" s="22"/>
      <c r="T112" s="114"/>
      <c r="W112" s="114"/>
      <c r="AA112" s="114"/>
      <c r="AG112" s="114"/>
      <c r="AJ112" s="114"/>
    </row>
    <row r="113" spans="1:38" hidden="1" x14ac:dyDescent="0.2">
      <c r="A113" s="24">
        <f t="shared" si="3"/>
        <v>4</v>
      </c>
      <c r="B113" s="147">
        <f t="shared" si="3"/>
        <v>3.052700388828444E-3</v>
      </c>
      <c r="C113" s="23">
        <f t="shared" si="4"/>
        <v>1.4637490911155009</v>
      </c>
      <c r="E113" s="147">
        <f t="shared" si="0"/>
        <v>1.1085581690351268E-3</v>
      </c>
      <c r="F113" s="23">
        <f t="shared" si="5"/>
        <v>1.3201534524301193</v>
      </c>
      <c r="G113" s="26"/>
      <c r="H113" s="147">
        <f t="shared" si="1"/>
        <v>3.4981230599537803E-3</v>
      </c>
      <c r="I113" s="23">
        <f t="shared" si="6"/>
        <v>1.3961201774120628</v>
      </c>
      <c r="J113" s="147"/>
      <c r="K113" s="147">
        <f t="shared" si="2"/>
        <v>1.8158471611524785E-3</v>
      </c>
      <c r="L113" s="23">
        <f t="shared" si="7"/>
        <v>1.1987919771540871</v>
      </c>
      <c r="M113" s="23"/>
      <c r="N113" s="26"/>
      <c r="P113" s="147"/>
      <c r="Q113" s="26"/>
      <c r="S113" s="147"/>
      <c r="T113" s="26"/>
      <c r="V113" s="147"/>
      <c r="W113" s="26"/>
      <c r="Y113" s="147"/>
      <c r="Z113" s="147"/>
      <c r="AA113" s="26"/>
      <c r="AC113" s="147"/>
      <c r="AD113" s="26"/>
      <c r="AF113" s="147"/>
      <c r="AG113" s="26"/>
      <c r="AI113" s="147"/>
      <c r="AJ113" s="26"/>
      <c r="AL113" s="147"/>
    </row>
    <row r="114" spans="1:38" hidden="1" x14ac:dyDescent="0.2">
      <c r="A114" s="24">
        <f t="shared" si="3"/>
        <v>5</v>
      </c>
      <c r="B114" s="147">
        <f t="shared" si="3"/>
        <v>3.603647134160531E-3</v>
      </c>
      <c r="C114" s="23">
        <f t="shared" si="4"/>
        <v>1.3581368149210911</v>
      </c>
      <c r="E114" s="147">
        <f t="shared" si="0"/>
        <v>1.1329953230619532E-3</v>
      </c>
      <c r="F114" s="23">
        <f t="shared" si="5"/>
        <v>1.3053306768238864</v>
      </c>
      <c r="G114" s="26"/>
      <c r="H114" s="147">
        <f t="shared" si="1"/>
        <v>3.9588189523458838E-3</v>
      </c>
      <c r="I114" s="23">
        <f t="shared" si="6"/>
        <v>1.25623023262824</v>
      </c>
      <c r="J114" s="147"/>
      <c r="K114" s="147">
        <f t="shared" si="2"/>
        <v>1.960526220788576E-3</v>
      </c>
      <c r="L114" s="23">
        <f t="shared" si="7"/>
        <v>1.1839692015478542</v>
      </c>
      <c r="M114" s="23"/>
      <c r="N114" s="26"/>
      <c r="P114" s="147"/>
      <c r="Q114" s="26"/>
      <c r="S114" s="147"/>
      <c r="T114" s="26"/>
      <c r="V114" s="147"/>
      <c r="W114" s="26"/>
      <c r="Y114" s="147"/>
      <c r="Z114" s="147"/>
      <c r="AA114" s="26"/>
      <c r="AC114" s="147"/>
      <c r="AD114" s="26"/>
      <c r="AF114" s="147"/>
      <c r="AG114" s="26"/>
      <c r="AI114" s="147"/>
      <c r="AJ114" s="26"/>
      <c r="AL114" s="147"/>
    </row>
    <row r="115" spans="1:38" hidden="1" x14ac:dyDescent="0.2">
      <c r="A115" s="24">
        <f t="shared" si="3"/>
        <v>6</v>
      </c>
      <c r="B115" s="147">
        <f t="shared" si="3"/>
        <v>4.0326858042906092E-3</v>
      </c>
      <c r="C115" s="23">
        <f t="shared" si="4"/>
        <v>1.3053306768238864</v>
      </c>
      <c r="E115" s="147">
        <f t="shared" si="0"/>
        <v>1.32071709717712E-3</v>
      </c>
      <c r="F115" s="23">
        <f t="shared" si="5"/>
        <v>1.259935926529798</v>
      </c>
      <c r="G115" s="26"/>
      <c r="H115" s="147">
        <f t="shared" si="1"/>
        <v>4.4425635241041976E-3</v>
      </c>
      <c r="I115" s="23">
        <f t="shared" si="6"/>
        <v>1.2525245387266817</v>
      </c>
      <c r="J115" s="147"/>
      <c r="K115" s="147">
        <f t="shared" si="2"/>
        <v>2.2440527464861874E-3</v>
      </c>
      <c r="L115" s="23">
        <f t="shared" si="7"/>
        <v>1.1691464259416213</v>
      </c>
      <c r="M115" s="23"/>
      <c r="N115" s="26"/>
      <c r="P115" s="147"/>
      <c r="Q115" s="26"/>
      <c r="S115" s="147"/>
      <c r="T115" s="26"/>
      <c r="V115" s="147"/>
      <c r="W115" s="26"/>
      <c r="Y115" s="147"/>
      <c r="Z115" s="147"/>
      <c r="AA115" s="26"/>
      <c r="AC115" s="147"/>
      <c r="AD115" s="26"/>
      <c r="AF115" s="147"/>
      <c r="AG115" s="26"/>
      <c r="AI115" s="147"/>
      <c r="AJ115" s="26"/>
      <c r="AL115" s="147"/>
    </row>
    <row r="116" spans="1:38" hidden="1" x14ac:dyDescent="0.2">
      <c r="A116" s="24">
        <f t="shared" si="3"/>
        <v>7</v>
      </c>
      <c r="B116" s="147">
        <f t="shared" si="3"/>
        <v>4.2676157168666899E-3</v>
      </c>
      <c r="C116" s="23">
        <f t="shared" si="4"/>
        <v>1.1765578137447379</v>
      </c>
      <c r="E116" s="147">
        <f t="shared" si="0"/>
        <v>1.4767816490302615E-3</v>
      </c>
      <c r="F116" s="23">
        <f t="shared" si="5"/>
        <v>1.1691464259416213</v>
      </c>
      <c r="G116" s="26"/>
      <c r="H116" s="147">
        <f t="shared" si="1"/>
        <v>4.4858839335153904E-3</v>
      </c>
      <c r="I116" s="23">
        <f t="shared" si="6"/>
        <v>1.1765578137447379</v>
      </c>
      <c r="J116" s="147"/>
      <c r="K116" s="147">
        <f t="shared" si="2"/>
        <v>2.581174394083543E-3</v>
      </c>
      <c r="L116" s="23">
        <f t="shared" si="7"/>
        <v>1.1533972268599992</v>
      </c>
      <c r="M116" s="23"/>
      <c r="N116" s="26"/>
      <c r="P116" s="147"/>
      <c r="Q116" s="26"/>
      <c r="S116" s="147"/>
      <c r="T116" s="26"/>
      <c r="V116" s="147"/>
      <c r="W116" s="26"/>
      <c r="Y116" s="147"/>
      <c r="Z116" s="147"/>
      <c r="AA116" s="26"/>
      <c r="AC116" s="147"/>
      <c r="AD116" s="26"/>
      <c r="AF116" s="147"/>
      <c r="AG116" s="26"/>
      <c r="AI116" s="147"/>
      <c r="AJ116" s="26"/>
      <c r="AL116" s="147"/>
    </row>
    <row r="117" spans="1:38" hidden="1" x14ac:dyDescent="0.2">
      <c r="A117" s="24">
        <f t="shared" si="3"/>
        <v>8</v>
      </c>
      <c r="B117" s="147">
        <f t="shared" si="3"/>
        <v>4.3848029782226081E-3</v>
      </c>
      <c r="C117" s="23">
        <f t="shared" si="4"/>
        <v>1.1459858390568827</v>
      </c>
      <c r="E117" s="147">
        <f t="shared" si="0"/>
        <v>1.5251005672196683E-3</v>
      </c>
      <c r="F117" s="23">
        <f t="shared" si="5"/>
        <v>1.1385744512537661</v>
      </c>
      <c r="G117" s="26"/>
      <c r="H117" s="147">
        <f t="shared" si="1"/>
        <v>4.693044352879169E-3</v>
      </c>
      <c r="I117" s="23">
        <f t="shared" si="6"/>
        <v>1.1459858390568827</v>
      </c>
      <c r="J117" s="147"/>
      <c r="K117" s="147">
        <f t="shared" si="2"/>
        <v>2.7366835560724383E-3</v>
      </c>
      <c r="L117" s="23">
        <f t="shared" si="7"/>
        <v>1.1237516756475332</v>
      </c>
      <c r="M117" s="23"/>
      <c r="N117" s="26"/>
      <c r="P117" s="147"/>
      <c r="Q117" s="26"/>
      <c r="S117" s="147"/>
      <c r="T117" s="26"/>
      <c r="V117" s="147"/>
      <c r="W117" s="26"/>
      <c r="Y117" s="147"/>
      <c r="Z117" s="147"/>
      <c r="AA117" s="26"/>
      <c r="AC117" s="147"/>
      <c r="AD117" s="26"/>
      <c r="AF117" s="147"/>
      <c r="AG117" s="26"/>
      <c r="AI117" s="147"/>
      <c r="AJ117" s="26"/>
      <c r="AL117" s="147"/>
    </row>
    <row r="118" spans="1:38" hidden="1" x14ac:dyDescent="0.2">
      <c r="A118" s="24">
        <f t="shared" si="3"/>
        <v>9</v>
      </c>
      <c r="B118" s="147">
        <f t="shared" si="3"/>
        <v>4.8538297185784021E-3</v>
      </c>
      <c r="C118" s="23">
        <f t="shared" si="4"/>
        <v>1.0931797009596778</v>
      </c>
      <c r="E118" s="147">
        <f t="shared" si="0"/>
        <v>2.1662981654917393E-3</v>
      </c>
      <c r="F118" s="23">
        <f t="shared" si="5"/>
        <v>1.0931797009596778</v>
      </c>
      <c r="G118" s="26"/>
      <c r="H118" s="147">
        <f t="shared" si="1"/>
        <v>5.1095867510637105E-3</v>
      </c>
      <c r="I118" s="23">
        <f t="shared" si="6"/>
        <v>1.0931797009596778</v>
      </c>
      <c r="J118" s="147"/>
      <c r="K118" s="147">
        <f t="shared" si="2"/>
        <v>3.6988964958787297E-3</v>
      </c>
      <c r="L118" s="23">
        <f t="shared" si="7"/>
        <v>1.0931797009596778</v>
      </c>
      <c r="M118" s="23"/>
      <c r="N118" s="26"/>
      <c r="P118" s="147"/>
      <c r="Q118" s="26"/>
      <c r="S118" s="147"/>
      <c r="T118" s="26"/>
      <c r="V118" s="147"/>
      <c r="W118" s="26"/>
      <c r="Y118" s="147"/>
      <c r="Z118" s="147"/>
      <c r="AA118" s="26"/>
      <c r="AC118" s="147"/>
      <c r="AD118" s="26"/>
      <c r="AF118" s="147"/>
      <c r="AG118" s="26"/>
      <c r="AI118" s="147"/>
      <c r="AJ118" s="26"/>
      <c r="AL118" s="147"/>
    </row>
    <row r="119" spans="1:38" hidden="1" x14ac:dyDescent="0.2">
      <c r="A119" s="24">
        <f t="shared" si="3"/>
        <v>10</v>
      </c>
      <c r="B119" s="147">
        <f t="shared" si="3"/>
        <v>3.9618735965992365E-3</v>
      </c>
      <c r="C119" s="23">
        <f t="shared" si="4"/>
        <v>1.0931797009596778</v>
      </c>
      <c r="E119" s="147">
        <f t="shared" si="0"/>
        <v>1.9746886623268501E-3</v>
      </c>
      <c r="F119" s="23">
        <f t="shared" si="5"/>
        <v>1.0857683131565612</v>
      </c>
      <c r="G119" s="26"/>
      <c r="H119" s="147">
        <f t="shared" si="1"/>
        <v>4.0993325880001354E-3</v>
      </c>
      <c r="I119" s="23">
        <f t="shared" si="6"/>
        <v>1.0857683131565612</v>
      </c>
      <c r="J119" s="147"/>
      <c r="K119" s="147">
        <f t="shared" si="2"/>
        <v>3.1726645995055918E-3</v>
      </c>
      <c r="L119" s="23">
        <f t="shared" si="7"/>
        <v>1.0857683131565612</v>
      </c>
      <c r="M119" s="23"/>
      <c r="N119" s="26"/>
      <c r="P119" s="147"/>
      <c r="Q119" s="26"/>
      <c r="S119" s="147"/>
      <c r="T119" s="26"/>
      <c r="V119" s="147"/>
      <c r="W119" s="26"/>
      <c r="Y119" s="147"/>
      <c r="Z119" s="147"/>
      <c r="AA119" s="26"/>
      <c r="AC119" s="147"/>
      <c r="AD119" s="26"/>
      <c r="AF119" s="147"/>
      <c r="AG119" s="26"/>
      <c r="AI119" s="147"/>
      <c r="AJ119" s="26"/>
      <c r="AL119" s="147"/>
    </row>
    <row r="120" spans="1:38" hidden="1" x14ac:dyDescent="0.2">
      <c r="A120" s="24">
        <f t="shared" si="3"/>
        <v>11</v>
      </c>
      <c r="B120" s="147">
        <f t="shared" si="3"/>
        <v>3.8893952193151267E-3</v>
      </c>
      <c r="C120" s="23">
        <f t="shared" si="4"/>
        <v>1.0700191140749389</v>
      </c>
      <c r="E120" s="147">
        <f t="shared" si="0"/>
        <v>2.2251694911018215E-3</v>
      </c>
      <c r="F120" s="23">
        <f t="shared" si="5"/>
        <v>1.0440792567640311</v>
      </c>
      <c r="G120" s="26"/>
      <c r="H120" s="147">
        <f t="shared" si="1"/>
        <v>3.8949491179575873E-3</v>
      </c>
      <c r="I120" s="23">
        <f t="shared" si="6"/>
        <v>1.0440792567640311</v>
      </c>
      <c r="J120" s="147"/>
      <c r="K120" s="147">
        <f t="shared" si="2"/>
        <v>3.4875706525331054E-3</v>
      </c>
      <c r="L120" s="23">
        <f t="shared" si="7"/>
        <v>1.0440792567640311</v>
      </c>
      <c r="M120" s="23"/>
      <c r="N120" s="26"/>
      <c r="P120" s="147"/>
      <c r="Q120" s="26"/>
      <c r="S120" s="147"/>
      <c r="T120" s="26"/>
      <c r="V120" s="147"/>
      <c r="W120" s="26"/>
      <c r="Y120" s="147"/>
      <c r="Z120" s="147"/>
      <c r="AA120" s="26"/>
      <c r="AC120" s="147"/>
      <c r="AD120" s="26"/>
      <c r="AF120" s="147"/>
      <c r="AG120" s="26"/>
      <c r="AI120" s="147"/>
      <c r="AJ120" s="26"/>
      <c r="AL120" s="147"/>
    </row>
    <row r="121" spans="1:38" hidden="1" x14ac:dyDescent="0.2">
      <c r="A121" s="24">
        <f t="shared" si="3"/>
        <v>12</v>
      </c>
      <c r="B121" s="147">
        <f t="shared" si="3"/>
        <v>3.5725453017627518E-3</v>
      </c>
      <c r="C121" s="23">
        <f t="shared" si="4"/>
        <v>1.0403735628624731</v>
      </c>
      <c r="E121" s="147">
        <f t="shared" si="0"/>
        <v>2.2787646130015657E-3</v>
      </c>
      <c r="F121" s="23">
        <f t="shared" si="5"/>
        <v>1.0403735628624731</v>
      </c>
      <c r="G121" s="26"/>
      <c r="H121" s="147">
        <f t="shared" si="1"/>
        <v>3.6080902530744993E-3</v>
      </c>
      <c r="I121" s="23">
        <f t="shared" si="6"/>
        <v>1.0403735628624731</v>
      </c>
      <c r="J121" s="147"/>
      <c r="K121" s="147">
        <f t="shared" si="2"/>
        <v>3.5908731672828717E-3</v>
      </c>
      <c r="L121" s="23">
        <f t="shared" si="7"/>
        <v>1.0403735628624731</v>
      </c>
      <c r="M121" s="23"/>
      <c r="N121" s="26"/>
      <c r="P121" s="147"/>
      <c r="Q121" s="26"/>
      <c r="S121" s="147"/>
      <c r="T121" s="26"/>
      <c r="V121" s="147"/>
      <c r="W121" s="26"/>
      <c r="Y121" s="147"/>
      <c r="Z121" s="147"/>
      <c r="AA121" s="26"/>
      <c r="AC121" s="147"/>
      <c r="AD121" s="26"/>
      <c r="AF121" s="147"/>
      <c r="AG121" s="26"/>
      <c r="AI121" s="147"/>
      <c r="AJ121" s="26"/>
      <c r="AL121" s="147"/>
    </row>
    <row r="122" spans="1:38" hidden="1" x14ac:dyDescent="0.2">
      <c r="A122" s="24">
        <f t="shared" si="3"/>
        <v>13</v>
      </c>
      <c r="B122" s="147">
        <f t="shared" si="3"/>
        <v>3.3728826455662951E-3</v>
      </c>
      <c r="C122" s="23">
        <f t="shared" si="4"/>
        <v>1.0246243637808505</v>
      </c>
      <c r="E122" s="147">
        <f t="shared" si="0"/>
        <v>2.6986393503715834E-3</v>
      </c>
      <c r="F122" s="23">
        <f t="shared" si="5"/>
        <v>1.0246243637808505</v>
      </c>
      <c r="G122" s="26"/>
      <c r="H122" s="147">
        <f t="shared" si="1"/>
        <v>3.4611896339814176E-3</v>
      </c>
      <c r="I122" s="23">
        <f t="shared" si="6"/>
        <v>1.0246243637808505</v>
      </c>
      <c r="J122" s="147"/>
      <c r="K122" s="147">
        <f t="shared" si="2"/>
        <v>4.0213003120735651E-3</v>
      </c>
      <c r="L122" s="23">
        <f t="shared" si="7"/>
        <v>1.0246243637808505</v>
      </c>
      <c r="M122" s="23"/>
      <c r="N122" s="26"/>
      <c r="P122" s="147"/>
      <c r="Q122" s="26"/>
      <c r="S122" s="147"/>
      <c r="T122" s="26"/>
      <c r="V122" s="147"/>
      <c r="W122" s="26"/>
      <c r="Y122" s="147"/>
      <c r="Z122" s="147"/>
      <c r="AA122" s="26"/>
      <c r="AC122" s="147"/>
      <c r="AD122" s="26"/>
      <c r="AF122" s="147"/>
      <c r="AG122" s="26"/>
      <c r="AI122" s="147"/>
      <c r="AJ122" s="26"/>
      <c r="AL122" s="147"/>
    </row>
    <row r="123" spans="1:38" hidden="1" x14ac:dyDescent="0.2">
      <c r="A123" s="24">
        <f t="shared" si="3"/>
        <v>14</v>
      </c>
      <c r="B123" s="147">
        <f t="shared" si="3"/>
        <v>3.1996010079215257E-3</v>
      </c>
      <c r="C123" s="23">
        <f t="shared" si="4"/>
        <v>0.99034669519143681</v>
      </c>
      <c r="E123" s="147">
        <f t="shared" si="0"/>
        <v>2.853870817428356E-3</v>
      </c>
      <c r="F123" s="23">
        <f t="shared" si="5"/>
        <v>0.99034669519143681</v>
      </c>
      <c r="G123" s="26"/>
      <c r="H123" s="147">
        <f t="shared" si="1"/>
        <v>3.2693024358844058E-3</v>
      </c>
      <c r="I123" s="23">
        <f t="shared" si="6"/>
        <v>0.99034669519143681</v>
      </c>
      <c r="J123" s="147"/>
      <c r="K123" s="147">
        <f t="shared" si="2"/>
        <v>4.2084666963244852E-3</v>
      </c>
      <c r="L123" s="23">
        <f t="shared" si="7"/>
        <v>0.99034669519143681</v>
      </c>
      <c r="M123" s="23"/>
      <c r="N123" s="26"/>
      <c r="P123" s="147"/>
      <c r="Q123" s="26"/>
      <c r="S123" s="147"/>
      <c r="T123" s="26"/>
      <c r="V123" s="147"/>
      <c r="W123" s="26"/>
      <c r="Y123" s="147"/>
      <c r="Z123" s="147"/>
      <c r="AA123" s="26"/>
      <c r="AC123" s="147"/>
      <c r="AD123" s="26"/>
      <c r="AF123" s="147"/>
      <c r="AG123" s="26"/>
      <c r="AI123" s="147"/>
      <c r="AJ123" s="26"/>
      <c r="AL123" s="147"/>
    </row>
    <row r="124" spans="1:38" hidden="1" x14ac:dyDescent="0.2">
      <c r="A124" s="24">
        <f t="shared" si="3"/>
        <v>15</v>
      </c>
      <c r="B124" s="147">
        <f t="shared" si="3"/>
        <v>3.0732498138055478E-3</v>
      </c>
      <c r="C124" s="23">
        <f t="shared" si="4"/>
        <v>0.98664100128987853</v>
      </c>
      <c r="E124" s="147">
        <f t="shared" si="0"/>
        <v>3.2415329426721028E-3</v>
      </c>
      <c r="F124" s="23">
        <f t="shared" si="5"/>
        <v>0.98664100128987853</v>
      </c>
      <c r="G124" s="26"/>
      <c r="H124" s="147">
        <f t="shared" si="1"/>
        <v>3.0560327280139202E-3</v>
      </c>
      <c r="I124" s="23">
        <f t="shared" si="6"/>
        <v>0.98664100128987853</v>
      </c>
      <c r="J124" s="147"/>
      <c r="K124" s="147">
        <f t="shared" si="2"/>
        <v>4.6263975691696419E-3</v>
      </c>
      <c r="L124" s="23">
        <f t="shared" si="7"/>
        <v>0.98664100128987853</v>
      </c>
      <c r="M124" s="23"/>
      <c r="N124" s="26"/>
      <c r="P124" s="147"/>
      <c r="Q124" s="26"/>
      <c r="S124" s="147"/>
      <c r="T124" s="26"/>
      <c r="V124" s="147"/>
      <c r="W124" s="26"/>
      <c r="Y124" s="147"/>
      <c r="Z124" s="147"/>
      <c r="AA124" s="26"/>
      <c r="AC124" s="147"/>
      <c r="AD124" s="26"/>
      <c r="AF124" s="147"/>
      <c r="AG124" s="26"/>
      <c r="AI124" s="147"/>
      <c r="AJ124" s="26"/>
      <c r="AL124" s="147"/>
    </row>
    <row r="125" spans="1:38" hidden="1" x14ac:dyDescent="0.2">
      <c r="A125" s="24">
        <f t="shared" si="3"/>
        <v>16</v>
      </c>
      <c r="B125" s="147">
        <f t="shared" si="3"/>
        <v>2.8583139363423243E-3</v>
      </c>
      <c r="C125" s="23">
        <f t="shared" si="4"/>
        <v>0.98293530738832036</v>
      </c>
      <c r="E125" s="147">
        <f t="shared" si="0"/>
        <v>3.485071398143998E-3</v>
      </c>
      <c r="F125" s="23">
        <f t="shared" si="5"/>
        <v>0.98293530738832036</v>
      </c>
      <c r="G125" s="26"/>
      <c r="H125" s="147">
        <f t="shared" si="1"/>
        <v>2.8602578008671857E-3</v>
      </c>
      <c r="I125" s="23">
        <f t="shared" si="6"/>
        <v>0.98293530738832036</v>
      </c>
      <c r="J125" s="147"/>
      <c r="K125" s="147">
        <f t="shared" si="2"/>
        <v>4.7405301862722066E-3</v>
      </c>
      <c r="L125" s="23">
        <f t="shared" si="7"/>
        <v>0.98293530738832036</v>
      </c>
      <c r="M125" s="23"/>
      <c r="N125" s="26"/>
      <c r="P125" s="147"/>
      <c r="Q125" s="26"/>
      <c r="S125" s="147"/>
      <c r="T125" s="26"/>
      <c r="V125" s="147"/>
      <c r="W125" s="26"/>
      <c r="Y125" s="147"/>
      <c r="Z125" s="147"/>
      <c r="AA125" s="26"/>
      <c r="AC125" s="147"/>
      <c r="AD125" s="26"/>
      <c r="AF125" s="147"/>
      <c r="AG125" s="26"/>
      <c r="AI125" s="147"/>
      <c r="AJ125" s="26"/>
      <c r="AL125" s="147"/>
    </row>
    <row r="126" spans="1:38" hidden="1" x14ac:dyDescent="0.2">
      <c r="A126" s="24">
        <f t="shared" si="3"/>
        <v>17</v>
      </c>
      <c r="B126" s="147">
        <f t="shared" si="3"/>
        <v>2.6000576494679089E-3</v>
      </c>
      <c r="C126" s="23">
        <f t="shared" si="4"/>
        <v>0.97922961348676207</v>
      </c>
      <c r="E126" s="147">
        <f t="shared" si="0"/>
        <v>3.6189203554272977E-3</v>
      </c>
      <c r="F126" s="23">
        <f t="shared" si="5"/>
        <v>0.97922961348676207</v>
      </c>
      <c r="G126" s="26"/>
      <c r="H126" s="147">
        <f t="shared" si="1"/>
        <v>2.6547635510961454E-3</v>
      </c>
      <c r="I126" s="23">
        <f t="shared" si="6"/>
        <v>0.97922961348676207</v>
      </c>
      <c r="J126" s="147"/>
      <c r="K126" s="147">
        <f t="shared" si="2"/>
        <v>4.8496642945965564E-3</v>
      </c>
      <c r="L126" s="23">
        <f t="shared" si="7"/>
        <v>0.97922961348676207</v>
      </c>
      <c r="M126" s="23"/>
      <c r="N126" s="26"/>
      <c r="P126" s="147"/>
      <c r="Q126" s="26"/>
      <c r="S126" s="147"/>
      <c r="T126" s="26"/>
      <c r="V126" s="147"/>
      <c r="W126" s="26"/>
      <c r="Y126" s="147"/>
      <c r="Z126" s="147"/>
      <c r="AA126" s="26"/>
      <c r="AC126" s="147"/>
      <c r="AD126" s="26"/>
      <c r="AF126" s="147"/>
      <c r="AG126" s="26"/>
      <c r="AI126" s="147"/>
      <c r="AJ126" s="26"/>
      <c r="AL126" s="147"/>
    </row>
    <row r="127" spans="1:38" hidden="1" x14ac:dyDescent="0.2">
      <c r="A127" s="24">
        <f t="shared" si="3"/>
        <v>18</v>
      </c>
      <c r="B127" s="147">
        <f t="shared" si="3"/>
        <v>2.3701262456700418E-3</v>
      </c>
      <c r="C127" s="23">
        <f t="shared" si="4"/>
        <v>0.9755239195852039</v>
      </c>
      <c r="E127" s="147">
        <f t="shared" si="0"/>
        <v>3.6566868661960291E-3</v>
      </c>
      <c r="F127" s="23">
        <f t="shared" si="5"/>
        <v>0.9755239195852039</v>
      </c>
      <c r="G127" s="26"/>
      <c r="H127" s="147">
        <f t="shared" si="1"/>
        <v>2.4698187263022088E-3</v>
      </c>
      <c r="I127" s="23">
        <f t="shared" si="6"/>
        <v>0.9755239195852039</v>
      </c>
      <c r="J127" s="147"/>
      <c r="K127" s="147">
        <f t="shared" si="2"/>
        <v>4.8066215801174875E-3</v>
      </c>
      <c r="L127" s="23">
        <f t="shared" si="7"/>
        <v>0.9755239195852039</v>
      </c>
      <c r="M127" s="23"/>
      <c r="N127" s="26"/>
      <c r="P127" s="147"/>
      <c r="Q127" s="26"/>
      <c r="S127" s="147"/>
      <c r="T127" s="26"/>
      <c r="V127" s="147"/>
      <c r="W127" s="26"/>
      <c r="Y127" s="147"/>
      <c r="Z127" s="147"/>
      <c r="AA127" s="26"/>
      <c r="AC127" s="147"/>
      <c r="AD127" s="26"/>
      <c r="AF127" s="147"/>
      <c r="AG127" s="26"/>
      <c r="AI127" s="147"/>
      <c r="AJ127" s="26"/>
      <c r="AL127" s="147"/>
    </row>
    <row r="128" spans="1:38" hidden="1" x14ac:dyDescent="0.2">
      <c r="A128" s="24">
        <f t="shared" si="3"/>
        <v>19</v>
      </c>
      <c r="B128" s="147">
        <f t="shared" si="3"/>
        <v>2.3590184483851208E-3</v>
      </c>
      <c r="C128" s="23">
        <f t="shared" si="4"/>
        <v>0.97367107263442476</v>
      </c>
      <c r="E128" s="147">
        <f t="shared" si="0"/>
        <v>3.8907836939757415E-3</v>
      </c>
      <c r="F128" s="23">
        <f t="shared" si="5"/>
        <v>0.97367107263442476</v>
      </c>
      <c r="G128" s="26"/>
      <c r="H128" s="147">
        <f t="shared" si="1"/>
        <v>2.4470477418681203E-3</v>
      </c>
      <c r="I128" s="23">
        <f t="shared" si="6"/>
        <v>0.97367107263442476</v>
      </c>
      <c r="J128" s="147"/>
      <c r="K128" s="147">
        <f t="shared" si="2"/>
        <v>4.8566066678996326E-3</v>
      </c>
      <c r="L128" s="23">
        <f t="shared" si="7"/>
        <v>0.97367107263442476</v>
      </c>
      <c r="M128" s="23"/>
      <c r="N128" s="26"/>
      <c r="P128" s="147"/>
      <c r="Q128" s="26"/>
      <c r="S128" s="147"/>
      <c r="T128" s="26"/>
      <c r="V128" s="147"/>
      <c r="W128" s="26"/>
      <c r="Y128" s="147"/>
      <c r="Z128" s="147"/>
      <c r="AA128" s="26"/>
      <c r="AC128" s="147"/>
      <c r="AD128" s="26"/>
      <c r="AF128" s="147"/>
      <c r="AG128" s="26"/>
      <c r="AI128" s="147"/>
      <c r="AJ128" s="26"/>
      <c r="AL128" s="147"/>
    </row>
    <row r="129" spans="1:38" hidden="1" x14ac:dyDescent="0.2">
      <c r="A129" s="24">
        <f t="shared" si="3"/>
        <v>20</v>
      </c>
      <c r="B129" s="147">
        <f t="shared" si="3"/>
        <v>2.1718520641341998E-3</v>
      </c>
      <c r="C129" s="23">
        <f t="shared" si="4"/>
        <v>0.97181822568364562</v>
      </c>
      <c r="E129" s="147">
        <f t="shared" si="0"/>
        <v>4.025743430987533E-3</v>
      </c>
      <c r="F129" s="23">
        <f t="shared" si="5"/>
        <v>0.97181822568364562</v>
      </c>
      <c r="G129" s="26"/>
      <c r="H129" s="147">
        <f t="shared" si="1"/>
        <v>2.2126732191562852E-3</v>
      </c>
      <c r="I129" s="23">
        <f t="shared" si="6"/>
        <v>0.97181822568364562</v>
      </c>
      <c r="J129" s="147"/>
      <c r="K129" s="147">
        <f t="shared" si="2"/>
        <v>4.8907631445507648E-3</v>
      </c>
      <c r="L129" s="23">
        <f t="shared" si="7"/>
        <v>0.97181822568364562</v>
      </c>
      <c r="M129" s="23"/>
      <c r="N129" s="26"/>
      <c r="P129" s="147"/>
      <c r="Q129" s="26"/>
      <c r="S129" s="147"/>
      <c r="T129" s="26"/>
      <c r="V129" s="147"/>
      <c r="W129" s="26"/>
      <c r="Y129" s="147"/>
      <c r="Z129" s="147"/>
      <c r="AA129" s="26"/>
      <c r="AC129" s="147"/>
      <c r="AD129" s="26"/>
      <c r="AF129" s="147"/>
      <c r="AG129" s="26"/>
      <c r="AI129" s="147"/>
      <c r="AJ129" s="26"/>
      <c r="AL129" s="147"/>
    </row>
    <row r="130" spans="1:38" hidden="1" x14ac:dyDescent="0.2">
      <c r="A130" s="24">
        <f t="shared" si="3"/>
        <v>21</v>
      </c>
      <c r="B130" s="147">
        <f t="shared" si="3"/>
        <v>2.0416131409684997E-3</v>
      </c>
      <c r="C130" s="23">
        <f t="shared" si="4"/>
        <v>0.96811253178208734</v>
      </c>
      <c r="E130" s="147">
        <f t="shared" si="0"/>
        <v>3.9174424074595524E-3</v>
      </c>
      <c r="F130" s="23">
        <f t="shared" si="5"/>
        <v>0.96811253178208734</v>
      </c>
      <c r="G130" s="26"/>
      <c r="H130" s="147">
        <f t="shared" si="1"/>
        <v>2.1443602658540203E-3</v>
      </c>
      <c r="I130" s="23">
        <f t="shared" si="6"/>
        <v>0.96811253178208734</v>
      </c>
      <c r="J130" s="147"/>
      <c r="K130" s="147">
        <f t="shared" si="2"/>
        <v>4.6552778421104371E-3</v>
      </c>
      <c r="L130" s="23">
        <f t="shared" si="7"/>
        <v>0.96811253178208734</v>
      </c>
      <c r="M130" s="23"/>
      <c r="N130" s="26"/>
      <c r="P130" s="147"/>
      <c r="Q130" s="26"/>
      <c r="S130" s="147"/>
      <c r="T130" s="26"/>
      <c r="V130" s="147"/>
      <c r="W130" s="26"/>
      <c r="Y130" s="147"/>
      <c r="Z130" s="147"/>
      <c r="AA130" s="26"/>
      <c r="AC130" s="147"/>
      <c r="AD130" s="26"/>
      <c r="AF130" s="147"/>
      <c r="AG130" s="26"/>
      <c r="AI130" s="147"/>
      <c r="AJ130" s="26"/>
      <c r="AL130" s="147"/>
    </row>
    <row r="131" spans="1:38" hidden="1" x14ac:dyDescent="0.2">
      <c r="A131" s="24">
        <f t="shared" si="3"/>
        <v>22</v>
      </c>
      <c r="B131" s="147">
        <f t="shared" si="3"/>
        <v>1.9149842519203993E-3</v>
      </c>
      <c r="C131" s="23">
        <f t="shared" si="4"/>
        <v>0.96440683788052917</v>
      </c>
      <c r="E131" s="147">
        <f t="shared" si="0"/>
        <v>3.8627365058313159E-3</v>
      </c>
      <c r="F131" s="23">
        <f t="shared" si="5"/>
        <v>0.96440683788052917</v>
      </c>
      <c r="G131" s="26"/>
      <c r="H131" s="147">
        <f t="shared" si="1"/>
        <v>1.960803915720699E-3</v>
      </c>
      <c r="I131" s="23">
        <f t="shared" si="6"/>
        <v>0.96440683788052917</v>
      </c>
      <c r="J131" s="147"/>
      <c r="K131" s="147">
        <f t="shared" si="2"/>
        <v>4.5789117357766043E-3</v>
      </c>
      <c r="L131" s="23">
        <f t="shared" si="7"/>
        <v>0.96440683788052917</v>
      </c>
      <c r="M131" s="23"/>
      <c r="N131" s="26"/>
      <c r="P131" s="147"/>
      <c r="Q131" s="26"/>
      <c r="S131" s="147"/>
      <c r="T131" s="26"/>
      <c r="V131" s="147"/>
      <c r="W131" s="26"/>
      <c r="Y131" s="147"/>
      <c r="Z131" s="147"/>
      <c r="AA131" s="26"/>
      <c r="AC131" s="147"/>
      <c r="AD131" s="26"/>
      <c r="AF131" s="147"/>
      <c r="AG131" s="26"/>
      <c r="AI131" s="147"/>
      <c r="AJ131" s="26"/>
      <c r="AL131" s="147"/>
    </row>
    <row r="132" spans="1:38" hidden="1" x14ac:dyDescent="0.2">
      <c r="A132" s="24">
        <f t="shared" si="3"/>
        <v>23</v>
      </c>
      <c r="B132" s="147">
        <f t="shared" si="3"/>
        <v>1.8922132674863111E-3</v>
      </c>
      <c r="C132" s="23">
        <f t="shared" si="4"/>
        <v>0.96070114397897088</v>
      </c>
      <c r="E132" s="147">
        <f t="shared" si="0"/>
        <v>4.2556748347853997E-3</v>
      </c>
      <c r="F132" s="23">
        <f t="shared" si="5"/>
        <v>0.96070114397897088</v>
      </c>
      <c r="G132" s="26"/>
      <c r="H132" s="147">
        <f t="shared" si="1"/>
        <v>1.9846856798832794E-3</v>
      </c>
      <c r="I132" s="23">
        <f t="shared" si="6"/>
        <v>0.96070114397897088</v>
      </c>
      <c r="J132" s="147"/>
      <c r="K132" s="147">
        <f t="shared" si="2"/>
        <v>4.7058183197568283E-3</v>
      </c>
      <c r="L132" s="23">
        <f t="shared" si="7"/>
        <v>0.96070114397897088</v>
      </c>
      <c r="M132" s="23"/>
      <c r="N132" s="26"/>
      <c r="P132" s="147"/>
      <c r="Q132" s="26"/>
      <c r="S132" s="147"/>
      <c r="T132" s="26"/>
      <c r="V132" s="147"/>
      <c r="W132" s="26"/>
      <c r="Y132" s="147"/>
      <c r="Z132" s="147"/>
      <c r="AA132" s="26"/>
      <c r="AC132" s="147"/>
      <c r="AD132" s="26"/>
      <c r="AF132" s="147"/>
      <c r="AG132" s="26"/>
      <c r="AI132" s="147"/>
      <c r="AJ132" s="26"/>
      <c r="AL132" s="147"/>
    </row>
    <row r="133" spans="1:38" hidden="1" x14ac:dyDescent="0.2">
      <c r="A133" s="24">
        <f t="shared" si="3"/>
        <v>24</v>
      </c>
      <c r="B133" s="147">
        <f t="shared" si="3"/>
        <v>1.7494780723750747E-3</v>
      </c>
      <c r="C133" s="23">
        <f t="shared" si="4"/>
        <v>0.95699545007741271</v>
      </c>
      <c r="E133" s="147">
        <f t="shared" si="0"/>
        <v>3.9363256628439178E-3</v>
      </c>
      <c r="F133" s="23">
        <f t="shared" si="5"/>
        <v>0.95699545007741271</v>
      </c>
      <c r="G133" s="26"/>
      <c r="H133" s="147">
        <f t="shared" si="1"/>
        <v>1.9166504215131375E-3</v>
      </c>
      <c r="I133" s="23">
        <f t="shared" si="6"/>
        <v>0.95699545007741271</v>
      </c>
      <c r="J133" s="147"/>
      <c r="K133" s="147">
        <f t="shared" si="2"/>
        <v>4.3770275201231636E-3</v>
      </c>
      <c r="L133" s="23">
        <f t="shared" si="7"/>
        <v>0.95699545007741271</v>
      </c>
      <c r="M133" s="23"/>
      <c r="N133" s="26"/>
      <c r="P133" s="147"/>
      <c r="Q133" s="26"/>
      <c r="S133" s="147"/>
      <c r="T133" s="26"/>
      <c r="V133" s="147"/>
      <c r="W133" s="26"/>
      <c r="Y133" s="147"/>
      <c r="Z133" s="147"/>
      <c r="AA133" s="26"/>
      <c r="AC133" s="147"/>
      <c r="AD133" s="26"/>
      <c r="AF133" s="147"/>
      <c r="AG133" s="26"/>
      <c r="AI133" s="147"/>
      <c r="AJ133" s="26"/>
      <c r="AL133" s="147"/>
    </row>
    <row r="134" spans="1:38" hidden="1" x14ac:dyDescent="0.2">
      <c r="A134" s="24">
        <f t="shared" si="3"/>
        <v>25</v>
      </c>
      <c r="B134" s="147">
        <f t="shared" si="3"/>
        <v>1.751144241967813E-3</v>
      </c>
      <c r="C134" s="23">
        <f t="shared" si="4"/>
        <v>0.95328975617585443</v>
      </c>
      <c r="E134" s="147">
        <f t="shared" si="0"/>
        <v>4.2590071739708763E-3</v>
      </c>
      <c r="F134" s="23">
        <f t="shared" si="5"/>
        <v>0.95328975617585443</v>
      </c>
      <c r="G134" s="26"/>
      <c r="H134" s="147">
        <f t="shared" si="1"/>
        <v>1.95080689816427E-3</v>
      </c>
      <c r="I134" s="23">
        <f t="shared" si="6"/>
        <v>0.95328975617585443</v>
      </c>
      <c r="J134" s="147"/>
      <c r="K134" s="147">
        <f t="shared" si="2"/>
        <v>4.6391715360473013E-3</v>
      </c>
      <c r="L134" s="23">
        <f t="shared" si="7"/>
        <v>0.95328975617585443</v>
      </c>
      <c r="M134" s="23"/>
      <c r="N134" s="26"/>
      <c r="P134" s="147"/>
      <c r="Q134" s="26"/>
      <c r="S134" s="147"/>
      <c r="T134" s="26"/>
      <c r="V134" s="147"/>
      <c r="W134" s="26"/>
      <c r="Y134" s="147"/>
      <c r="Z134" s="147"/>
      <c r="AA134" s="26"/>
      <c r="AC134" s="147"/>
      <c r="AD134" s="26"/>
      <c r="AF134" s="147"/>
      <c r="AG134" s="26"/>
      <c r="AI134" s="147"/>
      <c r="AJ134" s="26"/>
      <c r="AL134" s="147"/>
    </row>
    <row r="135" spans="1:38" hidden="1" x14ac:dyDescent="0.2">
      <c r="A135" s="24">
        <f t="shared" si="3"/>
        <v>26</v>
      </c>
      <c r="B135" s="147">
        <f t="shared" si="3"/>
        <v>1.7128223413348351E-3</v>
      </c>
      <c r="C135" s="23">
        <f t="shared" si="4"/>
        <v>0.94958406227429626</v>
      </c>
      <c r="E135" s="147">
        <f t="shared" si="0"/>
        <v>4.3636981633812582E-3</v>
      </c>
      <c r="F135" s="23">
        <f t="shared" si="5"/>
        <v>0.94958406227429626</v>
      </c>
      <c r="G135" s="26"/>
      <c r="H135" s="147">
        <f t="shared" si="1"/>
        <v>1.952195372824885E-3</v>
      </c>
      <c r="I135" s="23">
        <f t="shared" si="6"/>
        <v>0.94958406227429626</v>
      </c>
      <c r="J135" s="147"/>
      <c r="K135" s="147">
        <f t="shared" si="2"/>
        <v>4.6422261803006548E-3</v>
      </c>
      <c r="L135" s="23">
        <f t="shared" si="7"/>
        <v>0.94958406227429626</v>
      </c>
      <c r="M135" s="23"/>
      <c r="N135" s="26"/>
      <c r="P135" s="147"/>
      <c r="Q135" s="26"/>
      <c r="S135" s="147"/>
      <c r="T135" s="26"/>
      <c r="V135" s="147"/>
      <c r="W135" s="26"/>
      <c r="Y135" s="147"/>
      <c r="Z135" s="147"/>
      <c r="AA135" s="26"/>
      <c r="AC135" s="147"/>
      <c r="AD135" s="26"/>
      <c r="AF135" s="147"/>
      <c r="AG135" s="26"/>
      <c r="AI135" s="147"/>
      <c r="AJ135" s="26"/>
      <c r="AL135" s="147"/>
    </row>
    <row r="136" spans="1:38" hidden="1" x14ac:dyDescent="0.2">
      <c r="A136" s="24">
        <f t="shared" si="3"/>
        <v>27</v>
      </c>
      <c r="B136" s="147">
        <f t="shared" si="3"/>
        <v>1.7869668882116835E-3</v>
      </c>
      <c r="C136" s="23">
        <f t="shared" si="4"/>
        <v>0.93754055709423201</v>
      </c>
      <c r="E136" s="147">
        <f t="shared" si="0"/>
        <v>4.4892162727008661E-3</v>
      </c>
      <c r="F136" s="23">
        <f t="shared" si="5"/>
        <v>0.93754055709423201</v>
      </c>
      <c r="G136" s="26"/>
      <c r="H136" s="147">
        <f t="shared" si="1"/>
        <v>1.9832972052226641E-3</v>
      </c>
      <c r="I136" s="23">
        <f t="shared" si="6"/>
        <v>0.93754055709423201</v>
      </c>
      <c r="J136" s="147"/>
      <c r="K136" s="147">
        <f t="shared" si="2"/>
        <v>4.7669112048238944E-3</v>
      </c>
      <c r="L136" s="23">
        <f t="shared" si="7"/>
        <v>0.93754055709423201</v>
      </c>
      <c r="M136" s="23"/>
      <c r="N136" s="26"/>
      <c r="P136" s="147"/>
      <c r="Q136" s="26"/>
      <c r="S136" s="147"/>
      <c r="T136" s="26"/>
      <c r="V136" s="147"/>
      <c r="W136" s="26"/>
      <c r="Y136" s="147"/>
      <c r="Z136" s="147"/>
      <c r="AA136" s="26"/>
      <c r="AC136" s="147"/>
      <c r="AD136" s="26"/>
      <c r="AF136" s="147"/>
      <c r="AG136" s="26"/>
      <c r="AI136" s="147"/>
      <c r="AJ136" s="26"/>
      <c r="AL136" s="147"/>
    </row>
    <row r="137" spans="1:38" hidden="1" x14ac:dyDescent="0.2">
      <c r="A137" s="24">
        <f t="shared" si="3"/>
        <v>28</v>
      </c>
      <c r="B137" s="147">
        <f t="shared" si="3"/>
        <v>1.7914100071256519E-3</v>
      </c>
      <c r="C137" s="23">
        <f t="shared" si="4"/>
        <v>0.93383486319267384</v>
      </c>
      <c r="E137" s="147">
        <f t="shared" si="0"/>
        <v>4.5783563459123582E-3</v>
      </c>
      <c r="F137" s="23">
        <f t="shared" si="5"/>
        <v>0.93383486319267384</v>
      </c>
      <c r="G137" s="26"/>
      <c r="H137" s="147">
        <f t="shared" si="1"/>
        <v>2.0563309723710204E-3</v>
      </c>
      <c r="I137" s="23">
        <f t="shared" si="6"/>
        <v>0.93383486319267384</v>
      </c>
      <c r="J137" s="147"/>
      <c r="K137" s="147">
        <f t="shared" si="2"/>
        <v>4.6716618431056961E-3</v>
      </c>
      <c r="L137" s="23">
        <f t="shared" si="7"/>
        <v>0.93383486319267384</v>
      </c>
      <c r="M137" s="23"/>
      <c r="N137" s="26"/>
      <c r="P137" s="147"/>
      <c r="Q137" s="26"/>
      <c r="S137" s="147"/>
      <c r="T137" s="26"/>
      <c r="V137" s="147"/>
      <c r="W137" s="26"/>
      <c r="Y137" s="147"/>
      <c r="Z137" s="147"/>
      <c r="AA137" s="26"/>
      <c r="AC137" s="147"/>
      <c r="AD137" s="26"/>
      <c r="AF137" s="147"/>
      <c r="AG137" s="26"/>
      <c r="AI137" s="147"/>
      <c r="AJ137" s="26"/>
      <c r="AL137" s="147"/>
    </row>
    <row r="138" spans="1:38" hidden="1" x14ac:dyDescent="0.2">
      <c r="A138" s="24">
        <f t="shared" si="3"/>
        <v>29</v>
      </c>
      <c r="B138" s="147">
        <f t="shared" si="3"/>
        <v>1.8713861475770839E-3</v>
      </c>
      <c r="C138" s="23">
        <f t="shared" si="4"/>
        <v>0.93012916929111555</v>
      </c>
      <c r="E138" s="147">
        <f t="shared" si="0"/>
        <v>4.8077323598459789E-3</v>
      </c>
      <c r="F138" s="23">
        <f t="shared" si="5"/>
        <v>0.93012916929111555</v>
      </c>
      <c r="G138" s="26"/>
      <c r="H138" s="147">
        <f t="shared" si="1"/>
        <v>2.2021208117356098E-3</v>
      </c>
      <c r="I138" s="23">
        <f t="shared" si="6"/>
        <v>0.93012916929111555</v>
      </c>
      <c r="J138" s="147"/>
      <c r="K138" s="147">
        <f t="shared" si="2"/>
        <v>4.8743791435555059E-3</v>
      </c>
      <c r="L138" s="23">
        <f t="shared" si="7"/>
        <v>0.93012916929111555</v>
      </c>
      <c r="M138" s="23"/>
      <c r="N138" s="26"/>
      <c r="P138" s="147"/>
      <c r="Q138" s="26"/>
      <c r="S138" s="147"/>
      <c r="T138" s="26"/>
      <c r="V138" s="147"/>
      <c r="W138" s="26"/>
      <c r="Y138" s="147"/>
      <c r="Z138" s="147"/>
      <c r="AA138" s="26"/>
      <c r="AC138" s="147"/>
      <c r="AD138" s="26"/>
      <c r="AF138" s="147"/>
      <c r="AG138" s="26"/>
      <c r="AI138" s="147"/>
      <c r="AJ138" s="26"/>
      <c r="AL138" s="147"/>
    </row>
    <row r="139" spans="1:38" hidden="1" x14ac:dyDescent="0.2">
      <c r="A139" s="24">
        <f t="shared" si="3"/>
        <v>30</v>
      </c>
      <c r="B139" s="147">
        <f t="shared" si="3"/>
        <v>2.09020975409003E-3</v>
      </c>
      <c r="C139" s="23">
        <f t="shared" si="4"/>
        <v>0.92642347538955738</v>
      </c>
      <c r="E139" s="147">
        <f t="shared" si="0"/>
        <v>5.3606229697029271E-3</v>
      </c>
      <c r="F139" s="23">
        <f t="shared" si="5"/>
        <v>0.92642347538955738</v>
      </c>
      <c r="G139" s="26"/>
      <c r="H139" s="147">
        <f t="shared" si="1"/>
        <v>2.3692931608736726E-3</v>
      </c>
      <c r="I139" s="23">
        <f t="shared" si="6"/>
        <v>0.92642347538955738</v>
      </c>
      <c r="J139" s="147"/>
      <c r="K139" s="147">
        <f t="shared" si="2"/>
        <v>5.3334088663548711E-3</v>
      </c>
      <c r="L139" s="23">
        <f t="shared" si="7"/>
        <v>0.92642347538955738</v>
      </c>
      <c r="M139" s="23"/>
      <c r="N139" s="26"/>
      <c r="P139" s="147"/>
      <c r="Q139" s="26"/>
      <c r="S139" s="147"/>
      <c r="T139" s="26"/>
      <c r="V139" s="147"/>
      <c r="W139" s="26"/>
      <c r="Y139" s="147"/>
      <c r="Z139" s="147"/>
      <c r="AA139" s="26"/>
      <c r="AC139" s="147"/>
      <c r="AD139" s="26"/>
      <c r="AF139" s="147"/>
      <c r="AG139" s="26"/>
      <c r="AI139" s="147"/>
      <c r="AJ139" s="26"/>
      <c r="AL139" s="147"/>
    </row>
    <row r="140" spans="1:38" hidden="1" x14ac:dyDescent="0.2">
      <c r="A140" s="24">
        <f t="shared" si="3"/>
        <v>31</v>
      </c>
      <c r="B140" s="147">
        <f t="shared" si="3"/>
        <v>2.0827119909227081E-3</v>
      </c>
      <c r="C140" s="23">
        <f t="shared" si="4"/>
        <v>0.9227177814879991</v>
      </c>
      <c r="E140" s="147">
        <f t="shared" si="0"/>
        <v>5.3042508984819528E-3</v>
      </c>
      <c r="F140" s="23">
        <f t="shared" si="5"/>
        <v>0.9227177814879991</v>
      </c>
      <c r="G140" s="26"/>
      <c r="H140" s="147">
        <f t="shared" si="1"/>
        <v>2.4476031317323664E-3</v>
      </c>
      <c r="I140" s="23">
        <f t="shared" si="6"/>
        <v>0.9227177814879991</v>
      </c>
      <c r="J140" s="147"/>
      <c r="K140" s="147">
        <f t="shared" si="2"/>
        <v>5.3667322582096342E-3</v>
      </c>
      <c r="L140" s="23">
        <f t="shared" si="7"/>
        <v>0.9227177814879991</v>
      </c>
      <c r="M140" s="23"/>
      <c r="N140" s="26"/>
      <c r="P140" s="147"/>
      <c r="Q140" s="26"/>
      <c r="S140" s="147"/>
      <c r="T140" s="26"/>
      <c r="V140" s="147"/>
      <c r="W140" s="26"/>
      <c r="Y140" s="147"/>
      <c r="Z140" s="147"/>
      <c r="AA140" s="26"/>
      <c r="AC140" s="147"/>
      <c r="AD140" s="26"/>
      <c r="AF140" s="147"/>
      <c r="AG140" s="26"/>
      <c r="AI140" s="147"/>
      <c r="AJ140" s="26"/>
      <c r="AL140" s="147"/>
    </row>
    <row r="141" spans="1:38" hidden="1" x14ac:dyDescent="0.2">
      <c r="A141" s="24">
        <f t="shared" si="3"/>
        <v>32</v>
      </c>
      <c r="B141" s="147">
        <f t="shared" si="3"/>
        <v>1.9569161866709764E-3</v>
      </c>
      <c r="C141" s="23">
        <f t="shared" si="4"/>
        <v>0.91901208758644093</v>
      </c>
      <c r="E141" s="147">
        <f t="shared" ref="E141:E172" si="8">E44</f>
        <v>4.8477204300716951E-3</v>
      </c>
      <c r="F141" s="23">
        <f t="shared" si="5"/>
        <v>0.91901208758644093</v>
      </c>
      <c r="G141" s="26"/>
      <c r="H141" s="147">
        <f t="shared" ref="H141:H172" si="9">H44</f>
        <v>2.2773761383409505E-3</v>
      </c>
      <c r="I141" s="23">
        <f t="shared" si="6"/>
        <v>0.91901208758644093</v>
      </c>
      <c r="J141" s="147"/>
      <c r="K141" s="147">
        <f t="shared" ref="K141:K172" si="10">K44</f>
        <v>4.8921516192113801E-3</v>
      </c>
      <c r="L141" s="23">
        <f t="shared" si="7"/>
        <v>0.91901208758644093</v>
      </c>
      <c r="M141" s="23"/>
      <c r="N141" s="26"/>
      <c r="P141" s="147"/>
      <c r="Q141" s="26"/>
      <c r="S141" s="147"/>
      <c r="T141" s="26"/>
      <c r="V141" s="147"/>
      <c r="W141" s="26"/>
      <c r="Y141" s="147"/>
      <c r="Z141" s="147"/>
      <c r="AA141" s="26"/>
      <c r="AC141" s="147"/>
      <c r="AD141" s="26"/>
      <c r="AF141" s="147"/>
      <c r="AG141" s="26"/>
      <c r="AI141" s="147"/>
      <c r="AJ141" s="26"/>
      <c r="AL141" s="147"/>
    </row>
    <row r="142" spans="1:38" hidden="1" x14ac:dyDescent="0.2">
      <c r="A142" s="24">
        <f t="shared" si="3"/>
        <v>33</v>
      </c>
      <c r="B142" s="147">
        <f t="shared" si="3"/>
        <v>1.9074864887530776E-3</v>
      </c>
      <c r="C142" s="23">
        <f t="shared" si="4"/>
        <v>0.91530639368488276</v>
      </c>
      <c r="E142" s="147">
        <f t="shared" si="8"/>
        <v>4.7197030663629798E-3</v>
      </c>
      <c r="F142" s="23">
        <f t="shared" si="5"/>
        <v>0.91530639368488276</v>
      </c>
      <c r="G142" s="26"/>
      <c r="H142" s="147">
        <f t="shared" si="9"/>
        <v>2.2509951197892627E-3</v>
      </c>
      <c r="I142" s="23">
        <f t="shared" si="6"/>
        <v>0.91530639368488276</v>
      </c>
      <c r="J142" s="147"/>
      <c r="K142" s="147">
        <f t="shared" si="10"/>
        <v>4.786627545004629E-3</v>
      </c>
      <c r="L142" s="23">
        <f t="shared" si="7"/>
        <v>0.91530639368488276</v>
      </c>
      <c r="M142" s="23"/>
      <c r="N142" s="26"/>
      <c r="P142" s="147"/>
      <c r="Q142" s="26"/>
      <c r="S142" s="147"/>
      <c r="T142" s="26"/>
      <c r="V142" s="147"/>
      <c r="W142" s="26"/>
      <c r="Y142" s="147"/>
      <c r="Z142" s="147"/>
      <c r="AA142" s="26"/>
      <c r="AC142" s="147"/>
      <c r="AD142" s="26"/>
      <c r="AF142" s="147"/>
      <c r="AG142" s="26"/>
      <c r="AI142" s="147"/>
      <c r="AJ142" s="26"/>
      <c r="AL142" s="147"/>
    </row>
    <row r="143" spans="1:38" hidden="1" x14ac:dyDescent="0.2">
      <c r="A143" s="24">
        <f t="shared" si="3"/>
        <v>34</v>
      </c>
      <c r="B143" s="147">
        <f t="shared" si="3"/>
        <v>1.9113742178027999E-3</v>
      </c>
      <c r="C143" s="23">
        <f t="shared" si="4"/>
        <v>0.91160069978332448</v>
      </c>
      <c r="E143" s="147">
        <f t="shared" si="8"/>
        <v>4.5919633975863867E-3</v>
      </c>
      <c r="F143" s="23">
        <f t="shared" si="5"/>
        <v>0.91160069978332448</v>
      </c>
      <c r="G143" s="26"/>
      <c r="H143" s="147">
        <f t="shared" si="9"/>
        <v>2.1915684043149349E-3</v>
      </c>
      <c r="I143" s="23">
        <f t="shared" si="6"/>
        <v>0.91160069978332448</v>
      </c>
      <c r="J143" s="147"/>
      <c r="K143" s="147">
        <f t="shared" si="10"/>
        <v>4.7083175741459357E-3</v>
      </c>
      <c r="L143" s="23">
        <f t="shared" si="7"/>
        <v>0.91160069978332448</v>
      </c>
      <c r="M143" s="23"/>
      <c r="N143" s="26"/>
      <c r="P143" s="147"/>
      <c r="Q143" s="26"/>
      <c r="S143" s="147"/>
      <c r="T143" s="26"/>
      <c r="V143" s="147"/>
      <c r="W143" s="26"/>
      <c r="Y143" s="147"/>
      <c r="Z143" s="147"/>
      <c r="AA143" s="26"/>
      <c r="AC143" s="147"/>
      <c r="AD143" s="26"/>
      <c r="AF143" s="147"/>
      <c r="AG143" s="26"/>
      <c r="AI143" s="147"/>
      <c r="AJ143" s="26"/>
      <c r="AL143" s="147"/>
    </row>
    <row r="144" spans="1:38" hidden="1" x14ac:dyDescent="0.2">
      <c r="A144" s="24">
        <f t="shared" si="3"/>
        <v>35</v>
      </c>
      <c r="B144" s="147">
        <f t="shared" si="3"/>
        <v>1.9869072393402633E-3</v>
      </c>
      <c r="C144" s="23">
        <f t="shared" si="4"/>
        <v>0.9078950058817663</v>
      </c>
      <c r="E144" s="147">
        <f t="shared" si="8"/>
        <v>4.8080100547781019E-3</v>
      </c>
      <c r="F144" s="23">
        <f t="shared" si="5"/>
        <v>0.9078950058817663</v>
      </c>
      <c r="G144" s="26"/>
      <c r="H144" s="147">
        <f t="shared" si="9"/>
        <v>2.2968147835895625E-3</v>
      </c>
      <c r="I144" s="23">
        <f t="shared" si="6"/>
        <v>0.9078950058817663</v>
      </c>
      <c r="J144" s="147"/>
      <c r="K144" s="147">
        <f t="shared" si="10"/>
        <v>4.7794074767694306E-3</v>
      </c>
      <c r="L144" s="23">
        <f t="shared" si="7"/>
        <v>0.9078950058817663</v>
      </c>
      <c r="M144" s="23"/>
      <c r="N144" s="26"/>
      <c r="P144" s="147"/>
      <c r="Q144" s="26"/>
      <c r="S144" s="147"/>
      <c r="T144" s="26"/>
      <c r="V144" s="147"/>
      <c r="W144" s="26"/>
      <c r="Y144" s="147"/>
      <c r="Z144" s="147"/>
      <c r="AA144" s="26"/>
      <c r="AC144" s="147"/>
      <c r="AD144" s="26"/>
      <c r="AF144" s="147"/>
      <c r="AG144" s="26"/>
      <c r="AI144" s="147"/>
      <c r="AJ144" s="26"/>
      <c r="AL144" s="147"/>
    </row>
    <row r="145" spans="1:38" hidden="1" x14ac:dyDescent="0.2">
      <c r="A145" s="24">
        <f t="shared" si="3"/>
        <v>36</v>
      </c>
      <c r="B145" s="147">
        <f t="shared" si="3"/>
        <v>2.1071491449495346E-3</v>
      </c>
      <c r="C145" s="23">
        <f t="shared" si="4"/>
        <v>0.90326288850481851</v>
      </c>
      <c r="E145" s="147">
        <f t="shared" si="8"/>
        <v>5.017947423463111E-3</v>
      </c>
      <c r="F145" s="23">
        <f t="shared" si="5"/>
        <v>0.90326288850481851</v>
      </c>
      <c r="G145" s="26"/>
      <c r="H145" s="147">
        <f t="shared" si="9"/>
        <v>2.4650979124561175E-3</v>
      </c>
      <c r="I145" s="23">
        <f t="shared" si="6"/>
        <v>0.90326288850481851</v>
      </c>
      <c r="J145" s="147"/>
      <c r="K145" s="147">
        <f t="shared" si="10"/>
        <v>5.0190582031916032E-3</v>
      </c>
      <c r="L145" s="23">
        <f t="shared" si="7"/>
        <v>0.90326288850481851</v>
      </c>
      <c r="M145" s="23"/>
      <c r="N145" s="26"/>
      <c r="P145" s="147"/>
      <c r="Q145" s="26"/>
      <c r="S145" s="147"/>
      <c r="T145" s="26"/>
      <c r="V145" s="147"/>
      <c r="W145" s="26"/>
      <c r="Y145" s="147"/>
      <c r="Z145" s="147"/>
      <c r="AA145" s="26"/>
      <c r="AC145" s="147"/>
      <c r="AD145" s="26"/>
      <c r="AF145" s="147"/>
      <c r="AG145" s="26"/>
      <c r="AI145" s="147"/>
      <c r="AJ145" s="26"/>
      <c r="AL145" s="147"/>
    </row>
    <row r="146" spans="1:38" hidden="1" x14ac:dyDescent="0.2">
      <c r="A146" s="24">
        <f t="shared" si="3"/>
        <v>37</v>
      </c>
      <c r="B146" s="147">
        <f t="shared" si="3"/>
        <v>2.2179494228666227E-3</v>
      </c>
      <c r="C146" s="23">
        <f t="shared" si="4"/>
        <v>0.89955719460326022</v>
      </c>
      <c r="E146" s="147">
        <f t="shared" si="8"/>
        <v>5.2189985543201834E-3</v>
      </c>
      <c r="F146" s="23">
        <f t="shared" si="5"/>
        <v>0.89955719460326022</v>
      </c>
      <c r="G146" s="26"/>
      <c r="H146" s="147">
        <f t="shared" si="9"/>
        <v>2.5370208998759815E-3</v>
      </c>
      <c r="I146" s="23">
        <f t="shared" si="6"/>
        <v>0.89955719460326022</v>
      </c>
      <c r="J146" s="147"/>
      <c r="K146" s="147">
        <f t="shared" si="10"/>
        <v>5.2359379451796884E-3</v>
      </c>
      <c r="L146" s="23">
        <f t="shared" si="7"/>
        <v>0.89955719460326022</v>
      </c>
      <c r="M146" s="23"/>
      <c r="N146" s="26"/>
      <c r="P146" s="147"/>
      <c r="Q146" s="26"/>
      <c r="S146" s="147"/>
      <c r="T146" s="26"/>
      <c r="V146" s="147"/>
      <c r="W146" s="26"/>
      <c r="Y146" s="147"/>
      <c r="Z146" s="147"/>
      <c r="AA146" s="26"/>
      <c r="AC146" s="147"/>
      <c r="AD146" s="26"/>
      <c r="AF146" s="147"/>
      <c r="AG146" s="26"/>
      <c r="AI146" s="147"/>
      <c r="AJ146" s="26"/>
      <c r="AL146" s="147"/>
    </row>
    <row r="147" spans="1:38" hidden="1" x14ac:dyDescent="0.2">
      <c r="A147" s="24">
        <f t="shared" si="3"/>
        <v>38</v>
      </c>
      <c r="B147" s="147">
        <f t="shared" si="3"/>
        <v>2.1451933506503895E-3</v>
      </c>
      <c r="C147" s="23">
        <f t="shared" si="4"/>
        <v>0.89585150070170205</v>
      </c>
      <c r="E147" s="147">
        <f t="shared" si="8"/>
        <v>5.0262782714268024E-3</v>
      </c>
      <c r="F147" s="23">
        <f t="shared" si="5"/>
        <v>0.89585150070170205</v>
      </c>
      <c r="G147" s="26"/>
      <c r="H147" s="147">
        <f t="shared" si="9"/>
        <v>2.483981167840483E-3</v>
      </c>
      <c r="I147" s="23">
        <f t="shared" si="6"/>
        <v>0.89585150070170205</v>
      </c>
      <c r="J147" s="147"/>
      <c r="K147" s="147">
        <f t="shared" si="10"/>
        <v>5.0210020677164645E-3</v>
      </c>
      <c r="L147" s="23">
        <f t="shared" si="7"/>
        <v>0.89585150070170205</v>
      </c>
      <c r="M147" s="23"/>
      <c r="N147" s="26"/>
      <c r="P147" s="147"/>
      <c r="Q147" s="26"/>
      <c r="S147" s="147"/>
      <c r="T147" s="26"/>
      <c r="V147" s="147"/>
      <c r="W147" s="26"/>
      <c r="Y147" s="147"/>
      <c r="Z147" s="147"/>
      <c r="AA147" s="26"/>
      <c r="AC147" s="147"/>
      <c r="AD147" s="26"/>
      <c r="AF147" s="147"/>
      <c r="AG147" s="26"/>
      <c r="AI147" s="147"/>
      <c r="AJ147" s="26"/>
      <c r="AL147" s="147"/>
    </row>
    <row r="148" spans="1:38" hidden="1" x14ac:dyDescent="0.2">
      <c r="A148" s="24">
        <f t="shared" si="3"/>
        <v>39</v>
      </c>
      <c r="B148" s="147">
        <f t="shared" si="3"/>
        <v>2.1227000611484239E-3</v>
      </c>
      <c r="C148" s="23">
        <f t="shared" si="4"/>
        <v>0.88102872509546903</v>
      </c>
      <c r="E148" s="147">
        <f t="shared" si="8"/>
        <v>5.0268336612910485E-3</v>
      </c>
      <c r="F148" s="23">
        <f t="shared" si="5"/>
        <v>0.88102872509546903</v>
      </c>
      <c r="G148" s="26"/>
      <c r="H148" s="147">
        <f t="shared" si="9"/>
        <v>2.4812042185192529E-3</v>
      </c>
      <c r="I148" s="23">
        <f t="shared" si="6"/>
        <v>0.88102872509546903</v>
      </c>
      <c r="J148" s="147"/>
      <c r="K148" s="147">
        <f t="shared" si="10"/>
        <v>5.0118381349564048E-3</v>
      </c>
      <c r="L148" s="23">
        <f t="shared" si="7"/>
        <v>0.88102872509546903</v>
      </c>
      <c r="M148" s="23"/>
      <c r="N148" s="26"/>
      <c r="P148" s="147"/>
      <c r="Q148" s="26"/>
      <c r="S148" s="147"/>
      <c r="T148" s="26"/>
      <c r="V148" s="147"/>
      <c r="W148" s="26"/>
      <c r="Y148" s="147"/>
      <c r="Z148" s="147"/>
      <c r="AA148" s="26"/>
      <c r="AC148" s="147"/>
      <c r="AD148" s="26"/>
      <c r="AF148" s="147"/>
      <c r="AG148" s="26"/>
      <c r="AI148" s="147"/>
      <c r="AJ148" s="26"/>
      <c r="AL148" s="147"/>
    </row>
    <row r="149" spans="1:38" hidden="1" x14ac:dyDescent="0.2">
      <c r="A149" s="24">
        <f t="shared" si="3"/>
        <v>40</v>
      </c>
      <c r="B149" s="147">
        <f t="shared" si="3"/>
        <v>2.1457487405146356E-3</v>
      </c>
      <c r="C149" s="23">
        <f t="shared" si="4"/>
        <v>0.87732303119391086</v>
      </c>
      <c r="E149" s="147">
        <f t="shared" si="8"/>
        <v>5.0054511515175747E-3</v>
      </c>
      <c r="F149" s="23">
        <f t="shared" si="5"/>
        <v>0.87732303119391086</v>
      </c>
      <c r="G149" s="26"/>
      <c r="H149" s="147">
        <f t="shared" si="9"/>
        <v>2.4451038773432594E-3</v>
      </c>
      <c r="I149" s="23">
        <f t="shared" si="6"/>
        <v>0.87732303119391086</v>
      </c>
      <c r="J149" s="147"/>
      <c r="K149" s="147">
        <f t="shared" si="10"/>
        <v>5.0235013221055719E-3</v>
      </c>
      <c r="L149" s="23">
        <f t="shared" si="7"/>
        <v>0.87732303119391086</v>
      </c>
      <c r="M149" s="23"/>
      <c r="N149" s="26"/>
      <c r="P149" s="147"/>
      <c r="Q149" s="26"/>
      <c r="S149" s="147"/>
      <c r="T149" s="26"/>
      <c r="V149" s="147"/>
      <c r="W149" s="26"/>
      <c r="Y149" s="147"/>
      <c r="Z149" s="147"/>
      <c r="AA149" s="26"/>
      <c r="AC149" s="147"/>
      <c r="AD149" s="26"/>
      <c r="AF149" s="147"/>
      <c r="AG149" s="26"/>
      <c r="AI149" s="147"/>
      <c r="AJ149" s="26"/>
      <c r="AL149" s="147"/>
    </row>
    <row r="150" spans="1:38" hidden="1" x14ac:dyDescent="0.2">
      <c r="A150" s="24">
        <f t="shared" si="3"/>
        <v>41</v>
      </c>
      <c r="B150" s="147">
        <f t="shared" si="3"/>
        <v>2.112425348659872E-3</v>
      </c>
      <c r="C150" s="23">
        <f t="shared" si="4"/>
        <v>0.85786813821073016</v>
      </c>
      <c r="E150" s="147">
        <f t="shared" si="8"/>
        <v>4.9090910100708842E-3</v>
      </c>
      <c r="F150" s="23">
        <f t="shared" si="5"/>
        <v>0.85786813821073016</v>
      </c>
      <c r="G150" s="26"/>
      <c r="H150" s="147">
        <f t="shared" si="9"/>
        <v>2.4231659777055399E-3</v>
      </c>
      <c r="I150" s="23">
        <f t="shared" si="6"/>
        <v>0.85786813821073016</v>
      </c>
      <c r="J150" s="147"/>
      <c r="K150" s="147">
        <f t="shared" si="10"/>
        <v>5.1462424821039502E-3</v>
      </c>
      <c r="L150" s="23">
        <f t="shared" si="7"/>
        <v>0.85786813821073016</v>
      </c>
      <c r="M150" s="23"/>
      <c r="N150" s="26"/>
      <c r="P150" s="147"/>
      <c r="Q150" s="26"/>
      <c r="S150" s="147"/>
      <c r="T150" s="26"/>
      <c r="V150" s="147"/>
      <c r="W150" s="26"/>
      <c r="Y150" s="147"/>
      <c r="Z150" s="147"/>
      <c r="AA150" s="26"/>
      <c r="AC150" s="147"/>
      <c r="AD150" s="26"/>
      <c r="AF150" s="147"/>
      <c r="AG150" s="26"/>
      <c r="AI150" s="147"/>
      <c r="AJ150" s="26"/>
      <c r="AL150" s="147"/>
    </row>
    <row r="151" spans="1:38" hidden="1" x14ac:dyDescent="0.2">
      <c r="A151" s="24">
        <f t="shared" si="3"/>
        <v>42</v>
      </c>
      <c r="B151" s="147">
        <f t="shared" si="3"/>
        <v>2.0135659528240741E-3</v>
      </c>
      <c r="C151" s="23">
        <f t="shared" si="4"/>
        <v>0.8504567504076137</v>
      </c>
      <c r="E151" s="147">
        <f t="shared" si="8"/>
        <v>4.8368903277188971E-3</v>
      </c>
      <c r="F151" s="23">
        <f t="shared" si="5"/>
        <v>0.8504567504076137</v>
      </c>
      <c r="G151" s="26"/>
      <c r="H151" s="147">
        <f t="shared" si="9"/>
        <v>2.3754024493803792E-3</v>
      </c>
      <c r="I151" s="23">
        <f t="shared" si="6"/>
        <v>0.8504567504076137</v>
      </c>
      <c r="J151" s="147"/>
      <c r="K151" s="147">
        <f t="shared" si="10"/>
        <v>4.9052032810211624E-3</v>
      </c>
      <c r="L151" s="23">
        <f t="shared" si="7"/>
        <v>0.8504567504076137</v>
      </c>
      <c r="M151" s="23"/>
      <c r="N151" s="26"/>
      <c r="P151" s="147"/>
      <c r="Q151" s="26"/>
      <c r="S151" s="147"/>
      <c r="T151" s="26"/>
      <c r="V151" s="147"/>
      <c r="W151" s="26"/>
      <c r="Y151" s="147"/>
      <c r="Z151" s="147"/>
      <c r="AA151" s="26"/>
      <c r="AC151" s="147"/>
      <c r="AD151" s="26"/>
      <c r="AF151" s="147"/>
      <c r="AG151" s="26"/>
      <c r="AI151" s="147"/>
      <c r="AJ151" s="26"/>
      <c r="AL151" s="147"/>
    </row>
    <row r="152" spans="1:38" hidden="1" x14ac:dyDescent="0.2">
      <c r="A152" s="24">
        <f t="shared" si="3"/>
        <v>43</v>
      </c>
      <c r="B152" s="147">
        <f t="shared" si="3"/>
        <v>1.9499738133679008E-3</v>
      </c>
      <c r="C152" s="23">
        <f t="shared" si="4"/>
        <v>0.84304536260449725</v>
      </c>
      <c r="E152" s="147">
        <f t="shared" si="8"/>
        <v>4.731921643376393E-3</v>
      </c>
      <c r="F152" s="23">
        <f t="shared" si="5"/>
        <v>0.84304536260449725</v>
      </c>
      <c r="G152" s="26"/>
      <c r="H152" s="147">
        <f t="shared" si="9"/>
        <v>2.3098664453993448E-3</v>
      </c>
      <c r="I152" s="23">
        <f t="shared" si="6"/>
        <v>0.84304536260449725</v>
      </c>
      <c r="J152" s="147"/>
      <c r="K152" s="147">
        <f t="shared" si="10"/>
        <v>4.8960393482611018E-3</v>
      </c>
      <c r="L152" s="23">
        <f t="shared" si="7"/>
        <v>0.84304536260449725</v>
      </c>
      <c r="M152" s="23"/>
      <c r="N152" s="26"/>
      <c r="P152" s="147"/>
      <c r="Q152" s="26"/>
      <c r="S152" s="147"/>
      <c r="T152" s="26"/>
      <c r="V152" s="147"/>
      <c r="W152" s="26"/>
      <c r="Y152" s="147"/>
      <c r="Z152" s="147"/>
      <c r="AA152" s="26"/>
      <c r="AC152" s="147"/>
      <c r="AD152" s="26"/>
      <c r="AF152" s="147"/>
      <c r="AG152" s="26"/>
      <c r="AI152" s="147"/>
      <c r="AJ152" s="26"/>
      <c r="AL152" s="147"/>
    </row>
    <row r="153" spans="1:38" hidden="1" x14ac:dyDescent="0.2">
      <c r="A153" s="24">
        <f t="shared" si="3"/>
        <v>44</v>
      </c>
      <c r="B153" s="147">
        <f t="shared" si="3"/>
        <v>1.8699976729164688E-3</v>
      </c>
      <c r="C153" s="23">
        <f t="shared" si="4"/>
        <v>0.8356339748013808</v>
      </c>
      <c r="E153" s="147">
        <f t="shared" si="8"/>
        <v>4.6819365555942479E-3</v>
      </c>
      <c r="F153" s="23">
        <f t="shared" si="5"/>
        <v>0.8356339748013808</v>
      </c>
      <c r="G153" s="26"/>
      <c r="H153" s="147">
        <f t="shared" si="9"/>
        <v>2.2907054950828559E-3</v>
      </c>
      <c r="I153" s="23">
        <f t="shared" si="6"/>
        <v>0.8356339748013808</v>
      </c>
      <c r="J153" s="147"/>
      <c r="K153" s="147">
        <f t="shared" si="10"/>
        <v>4.8677144651845536E-3</v>
      </c>
      <c r="L153" s="23">
        <f t="shared" si="7"/>
        <v>0.8356339748013808</v>
      </c>
      <c r="M153" s="23"/>
      <c r="N153" s="26"/>
      <c r="P153" s="147"/>
      <c r="Q153" s="26"/>
      <c r="S153" s="147"/>
      <c r="T153" s="26"/>
      <c r="V153" s="147"/>
      <c r="W153" s="26"/>
      <c r="Y153" s="147"/>
      <c r="Z153" s="147"/>
      <c r="AA153" s="26"/>
      <c r="AC153" s="147"/>
      <c r="AD153" s="26"/>
      <c r="AF153" s="147"/>
      <c r="AG153" s="26"/>
      <c r="AI153" s="147"/>
      <c r="AJ153" s="26"/>
      <c r="AL153" s="147"/>
    </row>
    <row r="154" spans="1:38" hidden="1" x14ac:dyDescent="0.2">
      <c r="A154" s="24">
        <f t="shared" si="3"/>
        <v>45</v>
      </c>
      <c r="B154" s="147">
        <f t="shared" si="3"/>
        <v>1.7644735987097182E-3</v>
      </c>
      <c r="C154" s="23">
        <f t="shared" si="4"/>
        <v>0.81247338791664181</v>
      </c>
      <c r="E154" s="147">
        <f t="shared" si="8"/>
        <v>4.5361467162296585E-3</v>
      </c>
      <c r="F154" s="23">
        <f t="shared" si="5"/>
        <v>0.81247338791664181</v>
      </c>
      <c r="G154" s="26"/>
      <c r="H154" s="147">
        <f t="shared" si="9"/>
        <v>2.2740437991554743E-3</v>
      </c>
      <c r="I154" s="23">
        <f t="shared" si="6"/>
        <v>0.81247338791664181</v>
      </c>
      <c r="J154" s="147"/>
      <c r="K154" s="147">
        <f t="shared" si="10"/>
        <v>4.7313662535121469E-3</v>
      </c>
      <c r="L154" s="23">
        <f t="shared" si="7"/>
        <v>0.81247338791664181</v>
      </c>
      <c r="M154" s="23"/>
      <c r="N154" s="26"/>
      <c r="P154" s="147"/>
      <c r="Q154" s="26"/>
      <c r="S154" s="147"/>
      <c r="T154" s="26"/>
      <c r="V154" s="147"/>
      <c r="W154" s="26"/>
      <c r="Y154" s="147"/>
      <c r="Z154" s="147"/>
      <c r="AA154" s="26"/>
      <c r="AC154" s="147"/>
      <c r="AD154" s="26"/>
      <c r="AF154" s="147"/>
      <c r="AG154" s="26"/>
      <c r="AI154" s="147"/>
      <c r="AJ154" s="26"/>
      <c r="AL154" s="147"/>
    </row>
    <row r="155" spans="1:38" hidden="1" x14ac:dyDescent="0.2">
      <c r="A155" s="24">
        <f t="shared" si="3"/>
        <v>46</v>
      </c>
      <c r="B155" s="147">
        <f t="shared" si="3"/>
        <v>1.701159154185668E-3</v>
      </c>
      <c r="C155" s="23">
        <f t="shared" si="4"/>
        <v>0.80135630621196707</v>
      </c>
      <c r="E155" s="147">
        <f t="shared" si="8"/>
        <v>4.5139311216598156E-3</v>
      </c>
      <c r="F155" s="23">
        <f t="shared" si="5"/>
        <v>0.80135630621196707</v>
      </c>
      <c r="G155" s="26"/>
      <c r="H155" s="147">
        <f t="shared" si="9"/>
        <v>2.2329449492012659E-3</v>
      </c>
      <c r="I155" s="23">
        <f t="shared" si="6"/>
        <v>0.80135630621196707</v>
      </c>
      <c r="J155" s="147"/>
      <c r="K155" s="147">
        <f t="shared" si="10"/>
        <v>4.6594432660922828E-3</v>
      </c>
      <c r="L155" s="23">
        <f t="shared" si="7"/>
        <v>0.80135630621196707</v>
      </c>
      <c r="M155" s="23"/>
      <c r="N155" s="26"/>
      <c r="P155" s="147"/>
      <c r="Q155" s="26"/>
      <c r="S155" s="147"/>
      <c r="T155" s="26"/>
      <c r="V155" s="147"/>
      <c r="W155" s="26"/>
      <c r="Y155" s="147"/>
      <c r="Z155" s="147"/>
      <c r="AA155" s="26"/>
      <c r="AC155" s="147"/>
      <c r="AD155" s="26"/>
      <c r="AF155" s="147"/>
      <c r="AG155" s="26"/>
      <c r="AI155" s="147"/>
      <c r="AJ155" s="26"/>
      <c r="AL155" s="147"/>
    </row>
    <row r="156" spans="1:38" hidden="1" x14ac:dyDescent="0.2">
      <c r="A156" s="24">
        <f t="shared" si="3"/>
        <v>47</v>
      </c>
      <c r="B156" s="147">
        <f t="shared" si="3"/>
        <v>1.6389554893901097E-3</v>
      </c>
      <c r="C156" s="23">
        <f t="shared" si="4"/>
        <v>0.7976506123104089</v>
      </c>
      <c r="E156" s="147">
        <f t="shared" si="8"/>
        <v>4.5764124813874969E-3</v>
      </c>
      <c r="F156" s="23">
        <f t="shared" si="5"/>
        <v>0.7976506123104089</v>
      </c>
      <c r="G156" s="26"/>
      <c r="H156" s="147">
        <f t="shared" si="9"/>
        <v>2.1796275222336447E-3</v>
      </c>
      <c r="I156" s="23">
        <f t="shared" si="6"/>
        <v>0.7976506123104089</v>
      </c>
      <c r="J156" s="147"/>
      <c r="K156" s="147">
        <f t="shared" si="10"/>
        <v>4.7385863217473453E-3</v>
      </c>
      <c r="L156" s="23">
        <f t="shared" si="7"/>
        <v>0.7976506123104089</v>
      </c>
      <c r="M156" s="23"/>
      <c r="N156" s="26"/>
      <c r="P156" s="147"/>
      <c r="Q156" s="26"/>
      <c r="S156" s="147"/>
      <c r="T156" s="26"/>
      <c r="V156" s="147"/>
      <c r="W156" s="26"/>
      <c r="Y156" s="147"/>
      <c r="Z156" s="147"/>
      <c r="AA156" s="26"/>
      <c r="AC156" s="147"/>
      <c r="AD156" s="26"/>
      <c r="AF156" s="147"/>
      <c r="AG156" s="26"/>
      <c r="AI156" s="147"/>
      <c r="AJ156" s="26"/>
      <c r="AL156" s="147"/>
    </row>
    <row r="157" spans="1:38" hidden="1" x14ac:dyDescent="0.2">
      <c r="A157" s="24">
        <f t="shared" si="3"/>
        <v>48</v>
      </c>
      <c r="B157" s="147">
        <f t="shared" si="3"/>
        <v>1.5631447729205232E-3</v>
      </c>
      <c r="C157" s="23">
        <f t="shared" si="4"/>
        <v>0.75596155591787872</v>
      </c>
      <c r="E157" s="147">
        <f t="shared" si="8"/>
        <v>4.444785083561182E-3</v>
      </c>
      <c r="F157" s="23">
        <f t="shared" si="5"/>
        <v>0.75596155591787872</v>
      </c>
      <c r="G157" s="26"/>
      <c r="H157" s="147">
        <f t="shared" si="9"/>
        <v>2.0979852121894745E-3</v>
      </c>
      <c r="I157" s="23">
        <f t="shared" si="6"/>
        <v>0.75596155591787872</v>
      </c>
      <c r="J157" s="147"/>
      <c r="K157" s="147">
        <f t="shared" si="10"/>
        <v>4.6166782465453362E-3</v>
      </c>
      <c r="L157" s="23">
        <f t="shared" si="7"/>
        <v>0.75596155591787872</v>
      </c>
      <c r="M157" s="23"/>
      <c r="N157" s="26"/>
      <c r="P157" s="147"/>
      <c r="Q157" s="26"/>
      <c r="S157" s="147"/>
      <c r="T157" s="26"/>
      <c r="V157" s="147"/>
      <c r="W157" s="26"/>
      <c r="Y157" s="147"/>
      <c r="Z157" s="147"/>
      <c r="AA157" s="26"/>
      <c r="AC157" s="147"/>
      <c r="AD157" s="26"/>
      <c r="AF157" s="147"/>
      <c r="AG157" s="26"/>
      <c r="AI157" s="147"/>
      <c r="AJ157" s="26"/>
      <c r="AL157" s="147"/>
    </row>
    <row r="158" spans="1:38" hidden="1" x14ac:dyDescent="0.2">
      <c r="A158" s="24">
        <f t="shared" si="3"/>
        <v>49</v>
      </c>
      <c r="B158" s="147">
        <f t="shared" si="3"/>
        <v>1.4553991392567884E-3</v>
      </c>
      <c r="C158" s="23">
        <f t="shared" si="4"/>
        <v>0.82914901047365386</v>
      </c>
      <c r="E158" s="147">
        <f t="shared" si="8"/>
        <v>4.0904463501721987E-3</v>
      </c>
      <c r="F158" s="23">
        <f t="shared" si="5"/>
        <v>0.82914901047365386</v>
      </c>
      <c r="G158" s="26"/>
      <c r="H158" s="147">
        <f t="shared" si="9"/>
        <v>1.9835749001547872E-3</v>
      </c>
      <c r="I158" s="23">
        <f t="shared" si="6"/>
        <v>0.82914901047365386</v>
      </c>
      <c r="J158" s="147"/>
      <c r="K158" s="147">
        <f t="shared" si="10"/>
        <v>4.0907240451043218E-3</v>
      </c>
      <c r="L158" s="23">
        <f t="shared" si="7"/>
        <v>0.82914901047365386</v>
      </c>
      <c r="M158" s="23"/>
      <c r="N158" s="26"/>
      <c r="P158" s="147"/>
      <c r="Q158" s="26"/>
      <c r="S158" s="147"/>
      <c r="T158" s="26"/>
      <c r="V158" s="147"/>
      <c r="W158" s="26"/>
      <c r="Y158" s="147"/>
      <c r="Z158" s="147"/>
      <c r="AA158" s="26"/>
      <c r="AC158" s="147"/>
      <c r="AD158" s="26"/>
      <c r="AF158" s="147"/>
      <c r="AG158" s="26"/>
      <c r="AI158" s="147"/>
      <c r="AJ158" s="26"/>
      <c r="AL158" s="147"/>
    </row>
    <row r="159" spans="1:38" hidden="1" x14ac:dyDescent="0.2">
      <c r="A159" s="24">
        <f t="shared" si="3"/>
        <v>50</v>
      </c>
      <c r="B159" s="147">
        <f t="shared" si="3"/>
        <v>1.3934731693933532E-3</v>
      </c>
      <c r="C159" s="23">
        <f t="shared" si="4"/>
        <v>0.86620594948923624</v>
      </c>
      <c r="E159" s="147">
        <f t="shared" si="8"/>
        <v>3.954098138499792E-3</v>
      </c>
      <c r="F159" s="23">
        <f t="shared" si="5"/>
        <v>0.86620594948923624</v>
      </c>
      <c r="G159" s="26"/>
      <c r="H159" s="147">
        <f t="shared" si="9"/>
        <v>1.9263697441374435E-3</v>
      </c>
      <c r="I159" s="23">
        <f t="shared" si="6"/>
        <v>0.86620594948923624</v>
      </c>
      <c r="J159" s="147"/>
      <c r="K159" s="147">
        <f t="shared" si="10"/>
        <v>4.0837816718012456E-3</v>
      </c>
      <c r="L159" s="23">
        <f t="shared" si="7"/>
        <v>0.86620594948923624</v>
      </c>
      <c r="M159" s="23"/>
      <c r="N159" s="26"/>
      <c r="P159" s="147"/>
      <c r="Q159" s="26"/>
      <c r="S159" s="147"/>
      <c r="T159" s="26"/>
      <c r="V159" s="147"/>
      <c r="W159" s="26"/>
      <c r="Y159" s="147"/>
      <c r="Z159" s="147"/>
      <c r="AA159" s="26"/>
      <c r="AC159" s="147"/>
      <c r="AD159" s="26"/>
      <c r="AF159" s="147"/>
      <c r="AG159" s="26"/>
      <c r="AI159" s="147"/>
      <c r="AJ159" s="26"/>
      <c r="AL159" s="147"/>
    </row>
    <row r="160" spans="1:38" hidden="1" x14ac:dyDescent="0.2">
      <c r="A160" s="24">
        <f t="shared" si="3"/>
        <v>51</v>
      </c>
      <c r="B160" s="147">
        <f t="shared" si="3"/>
        <v>1.3140524188061673E-3</v>
      </c>
      <c r="C160" s="23">
        <f t="shared" si="4"/>
        <v>0.86991164339079441</v>
      </c>
      <c r="E160" s="147">
        <f t="shared" si="8"/>
        <v>4.0290757701730096E-3</v>
      </c>
      <c r="F160" s="23">
        <f t="shared" si="5"/>
        <v>0.86991164339079441</v>
      </c>
      <c r="G160" s="26"/>
      <c r="H160" s="147">
        <f t="shared" si="9"/>
        <v>1.8744407918304372E-3</v>
      </c>
      <c r="I160" s="23">
        <f t="shared" si="6"/>
        <v>0.86991164339079441</v>
      </c>
      <c r="J160" s="147"/>
      <c r="K160" s="147">
        <f t="shared" si="10"/>
        <v>4.0096371249243971E-3</v>
      </c>
      <c r="L160" s="23">
        <f t="shared" si="7"/>
        <v>0.86991164339079441</v>
      </c>
      <c r="M160" s="23"/>
      <c r="N160" s="26"/>
      <c r="P160" s="147"/>
      <c r="Q160" s="26"/>
      <c r="S160" s="147"/>
      <c r="T160" s="26"/>
      <c r="V160" s="147"/>
      <c r="W160" s="26"/>
      <c r="Y160" s="147"/>
      <c r="Z160" s="147"/>
      <c r="AA160" s="26"/>
      <c r="AC160" s="147"/>
      <c r="AD160" s="26"/>
      <c r="AF160" s="147"/>
      <c r="AG160" s="26"/>
      <c r="AI160" s="147"/>
      <c r="AJ160" s="26"/>
      <c r="AL160" s="147"/>
    </row>
    <row r="161" spans="1:38" hidden="1" x14ac:dyDescent="0.2">
      <c r="A161" s="24">
        <f t="shared" si="3"/>
        <v>52</v>
      </c>
      <c r="B161" s="147">
        <f t="shared" si="3"/>
        <v>1.240740956725688E-3</v>
      </c>
      <c r="C161" s="23">
        <f t="shared" si="4"/>
        <v>0.87269091381696307</v>
      </c>
      <c r="E161" s="147">
        <f t="shared" si="8"/>
        <v>4.1004433677286276E-3</v>
      </c>
      <c r="F161" s="23">
        <f t="shared" si="5"/>
        <v>0.87269091381696307</v>
      </c>
      <c r="G161" s="26"/>
      <c r="H161" s="147">
        <f t="shared" si="9"/>
        <v>1.8458382138217655E-3</v>
      </c>
      <c r="I161" s="23">
        <f t="shared" si="6"/>
        <v>0.87269091381696307</v>
      </c>
      <c r="J161" s="147"/>
      <c r="K161" s="147">
        <f t="shared" si="10"/>
        <v>3.9510434942464385E-3</v>
      </c>
      <c r="L161" s="23">
        <f t="shared" si="7"/>
        <v>0.87269091381696307</v>
      </c>
      <c r="M161" s="23"/>
      <c r="N161" s="26"/>
      <c r="P161" s="147"/>
      <c r="Q161" s="26"/>
      <c r="S161" s="147"/>
      <c r="T161" s="26"/>
      <c r="V161" s="147"/>
      <c r="W161" s="26"/>
      <c r="Y161" s="147"/>
      <c r="Z161" s="147"/>
      <c r="AA161" s="26"/>
      <c r="AC161" s="147"/>
      <c r="AD161" s="26"/>
      <c r="AF161" s="147"/>
      <c r="AG161" s="26"/>
      <c r="AI161" s="147"/>
      <c r="AJ161" s="26"/>
      <c r="AL161" s="147"/>
    </row>
    <row r="162" spans="1:38" hidden="1" x14ac:dyDescent="0.2">
      <c r="A162" s="24">
        <f t="shared" si="3"/>
        <v>53</v>
      </c>
      <c r="B162" s="147">
        <f t="shared" si="3"/>
        <v>1.2174145824273535E-3</v>
      </c>
      <c r="C162" s="23">
        <f t="shared" si="4"/>
        <v>0.87732303119391086</v>
      </c>
      <c r="E162" s="147">
        <f t="shared" si="8"/>
        <v>4.0510136698107286E-3</v>
      </c>
      <c r="F162" s="23">
        <f t="shared" si="5"/>
        <v>0.87732303119391086</v>
      </c>
      <c r="G162" s="26"/>
      <c r="H162" s="147">
        <f t="shared" si="9"/>
        <v>1.7855784135510683E-3</v>
      </c>
      <c r="I162" s="23">
        <f t="shared" si="6"/>
        <v>0.87732303119391086</v>
      </c>
      <c r="J162" s="147"/>
      <c r="K162" s="147">
        <f t="shared" si="10"/>
        <v>3.9668721053774513E-3</v>
      </c>
      <c r="L162" s="23">
        <f t="shared" si="7"/>
        <v>0.87732303119391086</v>
      </c>
      <c r="M162" s="23"/>
      <c r="N162" s="26"/>
      <c r="P162" s="147"/>
      <c r="Q162" s="26"/>
      <c r="S162" s="147"/>
      <c r="T162" s="26"/>
      <c r="V162" s="147"/>
      <c r="W162" s="26"/>
      <c r="Y162" s="147"/>
      <c r="Z162" s="147"/>
      <c r="AA162" s="26"/>
      <c r="AC162" s="147"/>
      <c r="AD162" s="26"/>
      <c r="AF162" s="147"/>
      <c r="AG162" s="26"/>
      <c r="AI162" s="147"/>
      <c r="AJ162" s="26"/>
      <c r="AL162" s="147"/>
    </row>
    <row r="163" spans="1:38" hidden="1" x14ac:dyDescent="0.2">
      <c r="A163" s="24">
        <f t="shared" si="3"/>
        <v>54</v>
      </c>
      <c r="B163" s="147">
        <f t="shared" si="3"/>
        <v>1.2188030570879688E-3</v>
      </c>
      <c r="C163" s="23">
        <f t="shared" si="4"/>
        <v>0.88102872509546903</v>
      </c>
      <c r="E163" s="147">
        <f t="shared" si="8"/>
        <v>4.224295307455498E-3</v>
      </c>
      <c r="F163" s="23">
        <f t="shared" si="5"/>
        <v>0.88102872509546903</v>
      </c>
      <c r="G163" s="26"/>
      <c r="H163" s="147">
        <f t="shared" si="9"/>
        <v>1.8550021465818254E-3</v>
      </c>
      <c r="I163" s="23">
        <f t="shared" si="6"/>
        <v>0.88102872509546903</v>
      </c>
      <c r="J163" s="147"/>
      <c r="K163" s="147">
        <f t="shared" si="10"/>
        <v>4.1154388940632712E-3</v>
      </c>
      <c r="L163" s="23">
        <f t="shared" si="7"/>
        <v>0.88102872509546903</v>
      </c>
      <c r="M163" s="23"/>
      <c r="N163" s="26"/>
      <c r="P163" s="147"/>
      <c r="Q163" s="26"/>
      <c r="S163" s="147"/>
      <c r="T163" s="26"/>
      <c r="V163" s="147"/>
      <c r="W163" s="26"/>
      <c r="Y163" s="147"/>
      <c r="Z163" s="147"/>
      <c r="AA163" s="26"/>
      <c r="AC163" s="147"/>
      <c r="AD163" s="26"/>
      <c r="AF163" s="147"/>
      <c r="AG163" s="26"/>
      <c r="AI163" s="147"/>
      <c r="AJ163" s="26"/>
      <c r="AL163" s="147"/>
    </row>
    <row r="164" spans="1:38" hidden="1" x14ac:dyDescent="0.2">
      <c r="A164" s="24">
        <f t="shared" si="3"/>
        <v>55</v>
      </c>
      <c r="B164" s="147">
        <f t="shared" si="3"/>
        <v>9.3027802261214294E-4</v>
      </c>
      <c r="C164" s="23">
        <f t="shared" si="4"/>
        <v>0.91901208758644093</v>
      </c>
      <c r="E164" s="147">
        <f t="shared" si="8"/>
        <v>3.363718712806235E-3</v>
      </c>
      <c r="F164" s="23">
        <f t="shared" si="5"/>
        <v>0.91901208758644093</v>
      </c>
      <c r="G164" s="26"/>
      <c r="H164" s="147">
        <f t="shared" si="9"/>
        <v>1.3740345241447412E-3</v>
      </c>
      <c r="I164" s="23">
        <f t="shared" si="6"/>
        <v>0.91901208758644093</v>
      </c>
      <c r="J164" s="147"/>
      <c r="K164" s="147">
        <f t="shared" si="10"/>
        <v>3.1635006667455321E-3</v>
      </c>
      <c r="L164" s="23">
        <f t="shared" si="7"/>
        <v>0.91901208758644093</v>
      </c>
      <c r="M164" s="23"/>
      <c r="N164" s="26"/>
      <c r="P164" s="147"/>
      <c r="Q164" s="26"/>
      <c r="S164" s="147"/>
      <c r="T164" s="26"/>
      <c r="V164" s="147"/>
      <c r="W164" s="26"/>
      <c r="Y164" s="147"/>
      <c r="Z164" s="147"/>
      <c r="AA164" s="26"/>
      <c r="AC164" s="147"/>
      <c r="AD164" s="26"/>
      <c r="AF164" s="147"/>
      <c r="AG164" s="26"/>
      <c r="AI164" s="147"/>
      <c r="AJ164" s="26"/>
      <c r="AL164" s="147"/>
    </row>
    <row r="165" spans="1:38" hidden="1" x14ac:dyDescent="0.2">
      <c r="A165" s="24">
        <f t="shared" si="3"/>
        <v>56</v>
      </c>
      <c r="B165" s="147">
        <f t="shared" si="3"/>
        <v>8.4363720378975823E-4</v>
      </c>
      <c r="C165" s="23">
        <f t="shared" si="4"/>
        <v>0.92179135801260959</v>
      </c>
      <c r="E165" s="147">
        <f t="shared" si="8"/>
        <v>3.231535925115674E-3</v>
      </c>
      <c r="F165" s="23">
        <f t="shared" si="5"/>
        <v>0.92179135801260959</v>
      </c>
      <c r="G165" s="26"/>
      <c r="H165" s="147">
        <f t="shared" si="9"/>
        <v>1.3409888272221009E-3</v>
      </c>
      <c r="I165" s="23">
        <f t="shared" si="6"/>
        <v>0.92179135801260959</v>
      </c>
      <c r="J165" s="147"/>
      <c r="K165" s="147">
        <f t="shared" si="10"/>
        <v>3.0390933371544156E-3</v>
      </c>
      <c r="L165" s="23">
        <f t="shared" si="7"/>
        <v>0.92179135801260959</v>
      </c>
      <c r="M165" s="23"/>
      <c r="N165" s="26"/>
      <c r="P165" s="147"/>
      <c r="Q165" s="26"/>
      <c r="S165" s="147"/>
      <c r="T165" s="26"/>
      <c r="V165" s="147"/>
      <c r="W165" s="26"/>
      <c r="Y165" s="147"/>
      <c r="Z165" s="147"/>
      <c r="AA165" s="26"/>
      <c r="AC165" s="147"/>
      <c r="AD165" s="26"/>
      <c r="AF165" s="147"/>
      <c r="AG165" s="26"/>
      <c r="AI165" s="147"/>
      <c r="AJ165" s="26"/>
      <c r="AL165" s="147"/>
    </row>
    <row r="166" spans="1:38" hidden="1" x14ac:dyDescent="0.2">
      <c r="A166" s="24">
        <f t="shared" si="3"/>
        <v>57</v>
      </c>
      <c r="B166" s="147">
        <f t="shared" si="3"/>
        <v>7.8782052243302973E-4</v>
      </c>
      <c r="C166" s="23">
        <f t="shared" si="4"/>
        <v>0.94124625099579029</v>
      </c>
      <c r="E166" s="147">
        <f t="shared" si="8"/>
        <v>3.2268151112695822E-3</v>
      </c>
      <c r="F166" s="23">
        <f t="shared" si="5"/>
        <v>0.94124625099579029</v>
      </c>
      <c r="G166" s="26"/>
      <c r="H166" s="147">
        <f t="shared" si="9"/>
        <v>1.2698989245986058E-3</v>
      </c>
      <c r="I166" s="23">
        <f t="shared" si="6"/>
        <v>0.94124625099579029</v>
      </c>
      <c r="J166" s="147"/>
      <c r="K166" s="147">
        <f t="shared" si="10"/>
        <v>3.0735275087376709E-3</v>
      </c>
      <c r="L166" s="23">
        <f t="shared" si="7"/>
        <v>0.94124625099579029</v>
      </c>
      <c r="M166" s="23"/>
      <c r="N166" s="26"/>
      <c r="P166" s="147"/>
      <c r="Q166" s="26"/>
      <c r="S166" s="147"/>
      <c r="T166" s="26"/>
      <c r="V166" s="147"/>
      <c r="W166" s="26"/>
      <c r="Y166" s="147"/>
      <c r="Z166" s="147"/>
      <c r="AA166" s="26"/>
      <c r="AC166" s="147"/>
      <c r="AD166" s="26"/>
      <c r="AF166" s="147"/>
      <c r="AG166" s="26"/>
      <c r="AI166" s="147"/>
      <c r="AJ166" s="26"/>
      <c r="AL166" s="147"/>
    </row>
    <row r="167" spans="1:38" hidden="1" x14ac:dyDescent="0.2">
      <c r="A167" s="24">
        <f t="shared" si="3"/>
        <v>58</v>
      </c>
      <c r="B167" s="147">
        <f t="shared" si="3"/>
        <v>7.4505550288608347E-4</v>
      </c>
      <c r="C167" s="23">
        <f t="shared" si="4"/>
        <v>1.0023902003715011</v>
      </c>
      <c r="E167" s="147">
        <f t="shared" si="8"/>
        <v>3.2159850089167842E-3</v>
      </c>
      <c r="F167" s="23">
        <f t="shared" si="5"/>
        <v>1.0023902003715011</v>
      </c>
      <c r="G167" s="26"/>
      <c r="H167" s="147">
        <f t="shared" si="9"/>
        <v>1.242129431386303E-3</v>
      </c>
      <c r="I167" s="23">
        <f t="shared" si="6"/>
        <v>1.0023902003715011</v>
      </c>
      <c r="J167" s="147"/>
      <c r="K167" s="147">
        <f t="shared" si="10"/>
        <v>2.9818881811370717E-3</v>
      </c>
      <c r="L167" s="23">
        <f t="shared" si="7"/>
        <v>1.0023902003715011</v>
      </c>
      <c r="M167" s="23"/>
      <c r="N167" s="26"/>
      <c r="P167" s="147"/>
      <c r="Q167" s="26"/>
      <c r="S167" s="147"/>
      <c r="T167" s="26"/>
      <c r="V167" s="147"/>
      <c r="W167" s="26"/>
      <c r="Y167" s="147"/>
      <c r="Z167" s="147"/>
      <c r="AA167" s="26"/>
      <c r="AC167" s="147"/>
      <c r="AD167" s="26"/>
      <c r="AF167" s="147"/>
      <c r="AG167" s="26"/>
      <c r="AI167" s="147"/>
      <c r="AJ167" s="26"/>
      <c r="AL167" s="147"/>
    </row>
    <row r="168" spans="1:38" hidden="1" x14ac:dyDescent="0.2">
      <c r="A168" s="24">
        <f t="shared" si="3"/>
        <v>59</v>
      </c>
      <c r="B168" s="147">
        <f t="shared" si="3"/>
        <v>6.4480763238967042E-4</v>
      </c>
      <c r="C168" s="23">
        <f t="shared" si="4"/>
        <v>1.0172129759777342</v>
      </c>
      <c r="E168" s="147">
        <f t="shared" si="8"/>
        <v>2.8605354957993087E-3</v>
      </c>
      <c r="F168" s="23">
        <f t="shared" si="5"/>
        <v>1.0172129759777342</v>
      </c>
      <c r="G168" s="26"/>
      <c r="H168" s="147">
        <f t="shared" si="9"/>
        <v>1.0321920627012942E-3</v>
      </c>
      <c r="I168" s="23">
        <f t="shared" si="6"/>
        <v>1.0172129759777342</v>
      </c>
      <c r="J168" s="147"/>
      <c r="K168" s="147">
        <f t="shared" si="10"/>
        <v>2.7144679615025962E-3</v>
      </c>
      <c r="L168" s="23">
        <f t="shared" si="7"/>
        <v>1.0172129759777342</v>
      </c>
      <c r="M168" s="23"/>
      <c r="N168" s="26"/>
      <c r="P168" s="147"/>
      <c r="Q168" s="26"/>
      <c r="S168" s="147"/>
      <c r="T168" s="26"/>
      <c r="V168" s="147"/>
      <c r="W168" s="26"/>
      <c r="Y168" s="147"/>
      <c r="Z168" s="147"/>
      <c r="AA168" s="26"/>
      <c r="AC168" s="147"/>
      <c r="AD168" s="26"/>
      <c r="AF168" s="147"/>
      <c r="AG168" s="26"/>
      <c r="AI168" s="147"/>
      <c r="AJ168" s="26"/>
      <c r="AL168" s="147"/>
    </row>
    <row r="169" spans="1:38" hidden="1" x14ac:dyDescent="0.2">
      <c r="A169" s="24">
        <f t="shared" si="3"/>
        <v>60</v>
      </c>
      <c r="B169" s="147">
        <f t="shared" si="3"/>
        <v>5.2900884569436781E-4</v>
      </c>
      <c r="C169" s="23">
        <f t="shared" si="4"/>
        <v>1.0320357515839671</v>
      </c>
      <c r="E169" s="147">
        <f t="shared" si="8"/>
        <v>2.3701262456700418E-3</v>
      </c>
      <c r="F169" s="23">
        <f t="shared" si="5"/>
        <v>1.0320357515839671</v>
      </c>
      <c r="G169" s="26"/>
      <c r="H169" s="147">
        <f t="shared" si="9"/>
        <v>8.833475790833513E-4</v>
      </c>
      <c r="I169" s="23">
        <f t="shared" si="6"/>
        <v>1.0320357515839671</v>
      </c>
      <c r="J169" s="147"/>
      <c r="K169" s="147">
        <f t="shared" si="10"/>
        <v>2.2776538332730735E-3</v>
      </c>
      <c r="L169" s="23">
        <f t="shared" si="7"/>
        <v>1.0320357515839671</v>
      </c>
      <c r="M169" s="23"/>
      <c r="N169" s="26"/>
      <c r="P169" s="147"/>
      <c r="Q169" s="26"/>
      <c r="S169" s="147"/>
      <c r="T169" s="26"/>
      <c r="V169" s="147"/>
      <c r="W169" s="26"/>
      <c r="Y169" s="147"/>
      <c r="Z169" s="147"/>
      <c r="AA169" s="26"/>
      <c r="AC169" s="147"/>
      <c r="AD169" s="26"/>
      <c r="AF169" s="147"/>
      <c r="AG169" s="26"/>
      <c r="AI169" s="147"/>
      <c r="AJ169" s="26"/>
      <c r="AL169" s="147"/>
    </row>
    <row r="170" spans="1:38" hidden="1" x14ac:dyDescent="0.2">
      <c r="A170" s="24">
        <f t="shared" si="3"/>
        <v>61</v>
      </c>
      <c r="B170" s="147">
        <f t="shared" si="3"/>
        <v>4.9929548795720391E-4</v>
      </c>
      <c r="C170" s="23">
        <f t="shared" si="4"/>
        <v>1.0403735628624731</v>
      </c>
      <c r="E170" s="147">
        <f t="shared" si="8"/>
        <v>2.3076448859423605E-3</v>
      </c>
      <c r="F170" s="23">
        <f t="shared" si="5"/>
        <v>1.0403735628624731</v>
      </c>
      <c r="G170" s="26"/>
      <c r="H170" s="147">
        <f t="shared" si="9"/>
        <v>7.9337442107549024E-4</v>
      </c>
      <c r="I170" s="23">
        <f t="shared" si="6"/>
        <v>1.0403735628624731</v>
      </c>
      <c r="J170" s="147"/>
      <c r="K170" s="147">
        <f t="shared" si="10"/>
        <v>2.1804606070300139E-3</v>
      </c>
      <c r="L170" s="23">
        <f t="shared" si="7"/>
        <v>1.0403735628624731</v>
      </c>
      <c r="M170" s="23"/>
      <c r="N170" s="26"/>
      <c r="P170" s="147"/>
      <c r="Q170" s="26"/>
      <c r="S170" s="147"/>
      <c r="T170" s="26"/>
      <c r="V170" s="147"/>
      <c r="W170" s="26"/>
      <c r="Y170" s="147"/>
      <c r="Z170" s="147"/>
      <c r="AA170" s="26"/>
      <c r="AC170" s="147"/>
      <c r="AD170" s="26"/>
      <c r="AF170" s="147"/>
      <c r="AG170" s="26"/>
      <c r="AI170" s="147"/>
      <c r="AJ170" s="26"/>
      <c r="AL170" s="147"/>
    </row>
    <row r="171" spans="1:38" hidden="1" x14ac:dyDescent="0.2">
      <c r="A171" s="24">
        <f t="shared" si="3"/>
        <v>62</v>
      </c>
      <c r="B171" s="147">
        <f t="shared" si="3"/>
        <v>4.4153494207561412E-4</v>
      </c>
      <c r="C171" s="23">
        <f t="shared" si="4"/>
        <v>1.0931797009596778</v>
      </c>
      <c r="E171" s="147">
        <f t="shared" si="8"/>
        <v>2.2173940330023766E-3</v>
      </c>
      <c r="F171" s="23">
        <f t="shared" si="5"/>
        <v>1.0931797009596778</v>
      </c>
      <c r="G171" s="26"/>
      <c r="H171" s="147">
        <f t="shared" si="9"/>
        <v>7.1006594143858189E-4</v>
      </c>
      <c r="I171" s="23">
        <f t="shared" si="6"/>
        <v>1.0931797009596778</v>
      </c>
      <c r="J171" s="147"/>
      <c r="K171" s="147">
        <f t="shared" si="10"/>
        <v>2.0877104997009226E-3</v>
      </c>
      <c r="L171" s="23">
        <f t="shared" si="7"/>
        <v>1.0931797009596778</v>
      </c>
      <c r="M171" s="23"/>
      <c r="N171" s="26"/>
      <c r="P171" s="147"/>
      <c r="Q171" s="26"/>
      <c r="S171" s="147"/>
      <c r="T171" s="26"/>
      <c r="V171" s="147"/>
      <c r="W171" s="26"/>
      <c r="Y171" s="147"/>
      <c r="Z171" s="147"/>
      <c r="AA171" s="26"/>
      <c r="AC171" s="147"/>
      <c r="AD171" s="26"/>
      <c r="AF171" s="147"/>
      <c r="AG171" s="26"/>
      <c r="AI171" s="147"/>
      <c r="AJ171" s="26"/>
      <c r="AL171" s="147"/>
    </row>
    <row r="172" spans="1:38" hidden="1" x14ac:dyDescent="0.2">
      <c r="A172" s="24">
        <f t="shared" si="3"/>
        <v>63</v>
      </c>
      <c r="B172" s="147">
        <f t="shared" si="3"/>
        <v>3.7877588741580981E-4</v>
      </c>
      <c r="C172" s="23">
        <f t="shared" si="4"/>
        <v>1.1237516756475332</v>
      </c>
      <c r="E172" s="147">
        <f t="shared" si="8"/>
        <v>1.9385883211508568E-3</v>
      </c>
      <c r="F172" s="23">
        <f t="shared" si="5"/>
        <v>1.1237516756475332</v>
      </c>
      <c r="G172" s="26"/>
      <c r="H172" s="147">
        <f t="shared" si="9"/>
        <v>6.3536600469748746E-4</v>
      </c>
      <c r="I172" s="23">
        <f t="shared" si="6"/>
        <v>1.1237516756475332</v>
      </c>
      <c r="J172" s="147"/>
      <c r="K172" s="147">
        <f t="shared" si="10"/>
        <v>1.8055724486639264E-3</v>
      </c>
      <c r="L172" s="23">
        <f t="shared" si="7"/>
        <v>1.1237516756475332</v>
      </c>
      <c r="M172" s="23"/>
      <c r="N172" s="26"/>
      <c r="P172" s="147"/>
      <c r="Q172" s="26"/>
      <c r="S172" s="147"/>
      <c r="T172" s="26"/>
      <c r="V172" s="147"/>
      <c r="W172" s="26"/>
      <c r="Y172" s="147"/>
      <c r="Z172" s="147"/>
      <c r="AA172" s="26"/>
      <c r="AC172" s="147"/>
      <c r="AD172" s="26"/>
      <c r="AF172" s="147"/>
      <c r="AG172" s="26"/>
      <c r="AI172" s="147"/>
      <c r="AJ172" s="26"/>
      <c r="AL172" s="147"/>
    </row>
    <row r="173" spans="1:38" hidden="1" x14ac:dyDescent="0.2">
      <c r="A173" s="24">
        <f t="shared" si="3"/>
        <v>64</v>
      </c>
      <c r="B173" s="147">
        <f t="shared" si="3"/>
        <v>3.0601981519957656E-4</v>
      </c>
      <c r="C173" s="23">
        <f t="shared" si="4"/>
        <v>1.1533972268599992</v>
      </c>
      <c r="E173" s="147">
        <f t="shared" ref="E173:E192" si="11">E76</f>
        <v>1.8586121806994248E-3</v>
      </c>
      <c r="F173" s="23">
        <f t="shared" si="5"/>
        <v>1.1533972268599992</v>
      </c>
      <c r="G173" s="26"/>
      <c r="H173" s="147">
        <f t="shared" ref="H173:H192" si="12">H76</f>
        <v>5.2123338759492302E-4</v>
      </c>
      <c r="I173" s="23">
        <f t="shared" si="6"/>
        <v>1.1533972268599992</v>
      </c>
      <c r="J173" s="147"/>
      <c r="K173" s="147">
        <f t="shared" ref="K173:K192" si="13">K76</f>
        <v>1.6681134572630277E-3</v>
      </c>
      <c r="L173" s="23">
        <f t="shared" si="7"/>
        <v>1.1533972268599992</v>
      </c>
      <c r="M173" s="23"/>
      <c r="N173" s="26"/>
      <c r="P173" s="147"/>
      <c r="Q173" s="26"/>
      <c r="S173" s="147"/>
      <c r="T173" s="26"/>
      <c r="V173" s="147"/>
      <c r="W173" s="26"/>
      <c r="Y173" s="147"/>
      <c r="Z173" s="147"/>
      <c r="AA173" s="26"/>
      <c r="AC173" s="147"/>
      <c r="AD173" s="26"/>
      <c r="AF173" s="147"/>
      <c r="AG173" s="26"/>
      <c r="AI173" s="147"/>
      <c r="AJ173" s="26"/>
      <c r="AL173" s="147"/>
    </row>
    <row r="174" spans="1:38" hidden="1" x14ac:dyDescent="0.2">
      <c r="A174" s="24">
        <f t="shared" ref="A174:B193" si="14">A77</f>
        <v>65</v>
      </c>
      <c r="B174" s="147">
        <f t="shared" si="14"/>
        <v>2.8213805103699616E-4</v>
      </c>
      <c r="C174" s="23">
        <f t="shared" ref="C174:C193" si="15">C77/$B$98</f>
        <v>1.1571029207615573</v>
      </c>
      <c r="E174" s="147">
        <f t="shared" si="11"/>
        <v>1.7539211912890433E-3</v>
      </c>
      <c r="F174" s="23">
        <f t="shared" ref="F174:F192" si="16">F77/$B$98</f>
        <v>1.1571029207615573</v>
      </c>
      <c r="G174" s="26"/>
      <c r="H174" s="147">
        <f t="shared" si="12"/>
        <v>4.4764423058232073E-4</v>
      </c>
      <c r="I174" s="23">
        <f t="shared" ref="I174:I192" si="17">I77/$B$98</f>
        <v>1.1571029207615573</v>
      </c>
      <c r="J174" s="147"/>
      <c r="K174" s="147">
        <f t="shared" si="13"/>
        <v>1.5056619219710565E-3</v>
      </c>
      <c r="L174" s="23">
        <f t="shared" ref="L174:L192" si="18">L77/$B$98</f>
        <v>1.1571029207615573</v>
      </c>
      <c r="M174" s="23"/>
      <c r="N174" s="26"/>
      <c r="P174" s="147"/>
      <c r="Q174" s="26"/>
      <c r="S174" s="147"/>
      <c r="T174" s="26"/>
      <c r="V174" s="147"/>
      <c r="W174" s="26"/>
      <c r="Y174" s="147"/>
      <c r="Z174" s="147"/>
      <c r="AA174" s="26"/>
      <c r="AC174" s="147"/>
      <c r="AD174" s="26"/>
      <c r="AF174" s="147"/>
      <c r="AG174" s="26"/>
      <c r="AI174" s="147"/>
      <c r="AJ174" s="26"/>
      <c r="AL174" s="147"/>
    </row>
    <row r="175" spans="1:38" hidden="1" x14ac:dyDescent="0.2">
      <c r="A175" s="24">
        <f t="shared" si="14"/>
        <v>66</v>
      </c>
      <c r="B175" s="147">
        <f t="shared" si="14"/>
        <v>2.3742916696518871E-4</v>
      </c>
      <c r="C175" s="23">
        <f t="shared" si="15"/>
        <v>1.1608086146631154</v>
      </c>
      <c r="E175" s="147">
        <f t="shared" si="11"/>
        <v>1.5339868050476052E-3</v>
      </c>
      <c r="F175" s="23">
        <f t="shared" si="16"/>
        <v>1.1608086146631154</v>
      </c>
      <c r="G175" s="26"/>
      <c r="H175" s="147">
        <f t="shared" si="12"/>
        <v>3.9460449854682243E-4</v>
      </c>
      <c r="I175" s="23">
        <f t="shared" si="17"/>
        <v>1.1608086146631154</v>
      </c>
      <c r="J175" s="147"/>
      <c r="K175" s="147">
        <f t="shared" si="13"/>
        <v>1.3734791342804953E-3</v>
      </c>
      <c r="L175" s="23">
        <f t="shared" si="18"/>
        <v>1.1608086146631154</v>
      </c>
      <c r="M175" s="23"/>
      <c r="N175" s="26"/>
      <c r="P175" s="147"/>
      <c r="Q175" s="26"/>
      <c r="S175" s="147"/>
      <c r="T175" s="26"/>
      <c r="V175" s="147"/>
      <c r="W175" s="26"/>
      <c r="Y175" s="147"/>
      <c r="Z175" s="147"/>
      <c r="AA175" s="26"/>
      <c r="AC175" s="147"/>
      <c r="AD175" s="26"/>
      <c r="AF175" s="147"/>
      <c r="AG175" s="26"/>
      <c r="AI175" s="147"/>
      <c r="AJ175" s="26"/>
      <c r="AL175" s="147"/>
    </row>
    <row r="176" spans="1:38" hidden="1" x14ac:dyDescent="0.2">
      <c r="A176" s="24">
        <f t="shared" si="14"/>
        <v>67</v>
      </c>
      <c r="B176" s="147">
        <f t="shared" si="14"/>
        <v>2.1771282678445376E-4</v>
      </c>
      <c r="C176" s="23">
        <f t="shared" si="15"/>
        <v>1.1654407320400633</v>
      </c>
      <c r="E176" s="147">
        <f t="shared" si="11"/>
        <v>1.3601497775385899E-3</v>
      </c>
      <c r="F176" s="23">
        <f t="shared" si="16"/>
        <v>1.1654407320400633</v>
      </c>
      <c r="G176" s="26"/>
      <c r="H176" s="147">
        <f t="shared" si="12"/>
        <v>3.3739934252947868E-4</v>
      </c>
      <c r="I176" s="23">
        <f t="shared" si="17"/>
        <v>1.1654407320400633</v>
      </c>
      <c r="J176" s="147"/>
      <c r="K176" s="147">
        <f t="shared" si="13"/>
        <v>1.1976982422466187E-3</v>
      </c>
      <c r="L176" s="23">
        <f t="shared" si="18"/>
        <v>1.1654407320400633</v>
      </c>
      <c r="M176" s="23"/>
      <c r="N176" s="26"/>
      <c r="P176" s="147"/>
      <c r="Q176" s="26"/>
      <c r="S176" s="147"/>
      <c r="T176" s="26"/>
      <c r="V176" s="147"/>
      <c r="W176" s="26"/>
      <c r="Y176" s="147"/>
      <c r="Z176" s="147"/>
      <c r="AA176" s="26"/>
      <c r="AC176" s="147"/>
      <c r="AD176" s="26"/>
      <c r="AF176" s="147"/>
      <c r="AG176" s="26"/>
      <c r="AI176" s="147"/>
      <c r="AJ176" s="26"/>
      <c r="AL176" s="147"/>
    </row>
    <row r="177" spans="1:38" hidden="1" x14ac:dyDescent="0.2">
      <c r="A177" s="24">
        <f t="shared" si="14"/>
        <v>68</v>
      </c>
      <c r="B177" s="147">
        <f t="shared" si="14"/>
        <v>1.6939390859504693E-4</v>
      </c>
      <c r="C177" s="23">
        <f t="shared" si="15"/>
        <v>1.1691464259416213</v>
      </c>
      <c r="E177" s="147">
        <f t="shared" si="11"/>
        <v>1.2054737003460634E-3</v>
      </c>
      <c r="F177" s="23">
        <f t="shared" si="16"/>
        <v>1.1691464259416213</v>
      </c>
      <c r="G177" s="26"/>
      <c r="H177" s="147">
        <f t="shared" si="12"/>
        <v>2.6825330443084477E-4</v>
      </c>
      <c r="I177" s="23">
        <f t="shared" si="17"/>
        <v>1.1691464259416213</v>
      </c>
      <c r="J177" s="147"/>
      <c r="K177" s="147">
        <f t="shared" si="13"/>
        <v>1.0963395920217135E-3</v>
      </c>
      <c r="L177" s="23">
        <f t="shared" si="18"/>
        <v>1.1691464259416213</v>
      </c>
      <c r="M177" s="23"/>
      <c r="N177" s="26"/>
      <c r="P177" s="147"/>
      <c r="Q177" s="26"/>
      <c r="S177" s="147"/>
      <c r="T177" s="26"/>
      <c r="V177" s="147"/>
      <c r="W177" s="26"/>
      <c r="Y177" s="147"/>
      <c r="Z177" s="147"/>
      <c r="AA177" s="26"/>
      <c r="AC177" s="147"/>
      <c r="AD177" s="26"/>
      <c r="AF177" s="147"/>
      <c r="AG177" s="26"/>
      <c r="AI177" s="147"/>
      <c r="AJ177" s="26"/>
      <c r="AL177" s="147"/>
    </row>
    <row r="178" spans="1:38" hidden="1" x14ac:dyDescent="0.2">
      <c r="A178" s="24">
        <f t="shared" si="14"/>
        <v>69</v>
      </c>
      <c r="B178" s="147">
        <f t="shared" si="14"/>
        <v>1.6745004407018574E-4</v>
      </c>
      <c r="C178" s="23">
        <f t="shared" si="15"/>
        <v>1.1691464259416213</v>
      </c>
      <c r="E178" s="147">
        <f t="shared" si="11"/>
        <v>1.1399376963650289E-3</v>
      </c>
      <c r="F178" s="23">
        <f t="shared" si="16"/>
        <v>1.1691464259416213</v>
      </c>
      <c r="G178" s="26"/>
      <c r="H178" s="147">
        <f t="shared" si="12"/>
        <v>2.3770686189731176E-4</v>
      </c>
      <c r="I178" s="23">
        <f t="shared" si="17"/>
        <v>1.1691464259416213</v>
      </c>
      <c r="J178" s="147"/>
      <c r="K178" s="147">
        <f t="shared" si="13"/>
        <v>1.0133088073169282E-3</v>
      </c>
      <c r="L178" s="23">
        <f t="shared" si="18"/>
        <v>1.1691464259416213</v>
      </c>
      <c r="M178" s="23"/>
      <c r="N178" s="26"/>
      <c r="P178" s="147"/>
      <c r="Q178" s="26"/>
      <c r="S178" s="147"/>
      <c r="T178" s="26"/>
      <c r="V178" s="147"/>
      <c r="W178" s="26"/>
      <c r="Y178" s="147"/>
      <c r="Z178" s="147"/>
      <c r="AA178" s="26"/>
      <c r="AC178" s="147"/>
      <c r="AD178" s="26"/>
      <c r="AF178" s="147"/>
      <c r="AG178" s="26"/>
      <c r="AI178" s="147"/>
      <c r="AJ178" s="26"/>
      <c r="AL178" s="147"/>
    </row>
    <row r="179" spans="1:38" hidden="1" x14ac:dyDescent="0.2">
      <c r="A179" s="24">
        <f t="shared" si="14"/>
        <v>70</v>
      </c>
      <c r="B179" s="147">
        <f t="shared" si="14"/>
        <v>1.4051363565425204E-4</v>
      </c>
      <c r="C179" s="23">
        <f t="shared" si="15"/>
        <v>1.1691464259416213</v>
      </c>
      <c r="E179" s="147">
        <f t="shared" si="11"/>
        <v>9.8304005971551825E-4</v>
      </c>
      <c r="F179" s="23">
        <f t="shared" si="16"/>
        <v>1.1691464259416213</v>
      </c>
      <c r="G179" s="26"/>
      <c r="H179" s="147">
        <f t="shared" si="12"/>
        <v>1.9882957140008787E-4</v>
      </c>
      <c r="I179" s="23">
        <f t="shared" si="17"/>
        <v>1.1691464259416213</v>
      </c>
      <c r="J179" s="147"/>
      <c r="K179" s="147">
        <f t="shared" si="13"/>
        <v>8.3725022035092869E-4</v>
      </c>
      <c r="L179" s="23">
        <f t="shared" si="18"/>
        <v>1.1691464259416213</v>
      </c>
      <c r="M179" s="23"/>
      <c r="N179" s="26"/>
      <c r="P179" s="147"/>
      <c r="Q179" s="26"/>
      <c r="S179" s="147"/>
      <c r="T179" s="26"/>
      <c r="V179" s="147"/>
      <c r="W179" s="26"/>
      <c r="Y179" s="147"/>
      <c r="Z179" s="147"/>
      <c r="AA179" s="26"/>
      <c r="AC179" s="147"/>
      <c r="AD179" s="26"/>
      <c r="AF179" s="147"/>
      <c r="AG179" s="26"/>
      <c r="AI179" s="147"/>
      <c r="AJ179" s="26"/>
      <c r="AL179" s="147"/>
    </row>
    <row r="180" spans="1:38" hidden="1" x14ac:dyDescent="0.2">
      <c r="A180" s="24">
        <f t="shared" si="14"/>
        <v>71</v>
      </c>
      <c r="B180" s="147">
        <f t="shared" si="14"/>
        <v>1.1690956642379468E-4</v>
      </c>
      <c r="C180" s="23">
        <f t="shared" si="15"/>
        <v>1.1691464259416213</v>
      </c>
      <c r="E180" s="147">
        <f t="shared" si="11"/>
        <v>8.5835503519227877E-4</v>
      </c>
      <c r="F180" s="23">
        <f t="shared" si="16"/>
        <v>1.1691464259416213</v>
      </c>
      <c r="G180" s="26"/>
      <c r="H180" s="147">
        <f t="shared" si="12"/>
        <v>1.6078536569923306E-4</v>
      </c>
      <c r="I180" s="23">
        <f t="shared" si="17"/>
        <v>1.1691464259416213</v>
      </c>
      <c r="J180" s="147"/>
      <c r="K180" s="147">
        <f t="shared" si="13"/>
        <v>7.2200682351987217E-4</v>
      </c>
      <c r="L180" s="23">
        <f t="shared" si="18"/>
        <v>1.1691464259416213</v>
      </c>
      <c r="M180" s="23"/>
      <c r="N180" s="26"/>
      <c r="P180" s="147"/>
      <c r="Q180" s="26"/>
      <c r="S180" s="147"/>
      <c r="T180" s="26"/>
      <c r="V180" s="147"/>
      <c r="W180" s="26"/>
      <c r="Y180" s="147"/>
      <c r="Z180" s="147"/>
      <c r="AA180" s="26"/>
      <c r="AC180" s="147"/>
      <c r="AD180" s="26"/>
      <c r="AF180" s="147"/>
      <c r="AG180" s="26"/>
      <c r="AI180" s="147"/>
      <c r="AJ180" s="26"/>
      <c r="AL180" s="147"/>
    </row>
    <row r="181" spans="1:38" hidden="1" x14ac:dyDescent="0.2">
      <c r="A181" s="24">
        <f t="shared" si="14"/>
        <v>72</v>
      </c>
      <c r="B181" s="147">
        <f t="shared" si="14"/>
        <v>9.0250852939984021E-5</v>
      </c>
      <c r="C181" s="23">
        <f t="shared" si="15"/>
        <v>1.1691464259416213</v>
      </c>
      <c r="E181" s="147">
        <f t="shared" si="11"/>
        <v>7.0173509347489112E-4</v>
      </c>
      <c r="F181" s="23">
        <f t="shared" si="16"/>
        <v>1.1691464259416213</v>
      </c>
      <c r="G181" s="26"/>
      <c r="H181" s="147">
        <f t="shared" si="12"/>
        <v>1.3551512687603754E-4</v>
      </c>
      <c r="I181" s="23">
        <f t="shared" si="17"/>
        <v>1.1691464259416213</v>
      </c>
      <c r="J181" s="147"/>
      <c r="K181" s="147">
        <f t="shared" si="13"/>
        <v>5.9454484967540243E-4</v>
      </c>
      <c r="L181" s="23">
        <f t="shared" si="18"/>
        <v>1.1691464259416213</v>
      </c>
      <c r="M181" s="23"/>
      <c r="N181" s="26"/>
      <c r="P181" s="147"/>
      <c r="Q181" s="26"/>
      <c r="S181" s="147"/>
      <c r="T181" s="26"/>
      <c r="V181" s="147"/>
      <c r="W181" s="26"/>
      <c r="Y181" s="147"/>
      <c r="Z181" s="147"/>
      <c r="AA181" s="26"/>
      <c r="AC181" s="147"/>
      <c r="AD181" s="26"/>
      <c r="AF181" s="147"/>
      <c r="AG181" s="26"/>
      <c r="AI181" s="147"/>
      <c r="AJ181" s="26"/>
      <c r="AL181" s="147"/>
    </row>
    <row r="182" spans="1:38" hidden="1" x14ac:dyDescent="0.2">
      <c r="A182" s="24">
        <f t="shared" si="14"/>
        <v>73</v>
      </c>
      <c r="B182" s="147">
        <f t="shared" si="14"/>
        <v>7.3033767148356291E-5</v>
      </c>
      <c r="C182" s="23">
        <f t="shared" si="15"/>
        <v>1.1691464259416213</v>
      </c>
      <c r="E182" s="147">
        <f t="shared" si="11"/>
        <v>5.598329831600239E-4</v>
      </c>
      <c r="F182" s="23">
        <f t="shared" si="16"/>
        <v>1.1691464259416213</v>
      </c>
      <c r="G182" s="26"/>
      <c r="H182" s="147">
        <f t="shared" si="12"/>
        <v>1.0968949818859595E-4</v>
      </c>
      <c r="I182" s="23">
        <f t="shared" si="17"/>
        <v>1.1691464259416213</v>
      </c>
      <c r="J182" s="147"/>
      <c r="K182" s="147">
        <f t="shared" si="13"/>
        <v>4.8568843628317551E-4</v>
      </c>
      <c r="L182" s="23">
        <f t="shared" si="18"/>
        <v>1.1691464259416213</v>
      </c>
      <c r="M182" s="23"/>
      <c r="N182" s="26"/>
      <c r="P182" s="147"/>
      <c r="Q182" s="26"/>
      <c r="S182" s="147"/>
      <c r="T182" s="26"/>
      <c r="V182" s="147"/>
      <c r="W182" s="26"/>
      <c r="Y182" s="147"/>
      <c r="Z182" s="147"/>
      <c r="AA182" s="26"/>
      <c r="AC182" s="147"/>
      <c r="AD182" s="26"/>
      <c r="AF182" s="147"/>
      <c r="AG182" s="26"/>
      <c r="AI182" s="147"/>
      <c r="AJ182" s="26"/>
      <c r="AL182" s="147"/>
    </row>
    <row r="183" spans="1:38" hidden="1" x14ac:dyDescent="0.2">
      <c r="A183" s="24">
        <f t="shared" si="14"/>
        <v>74</v>
      </c>
      <c r="B183" s="147">
        <f t="shared" si="14"/>
        <v>4.8318918189406825E-5</v>
      </c>
      <c r="C183" s="23">
        <f t="shared" si="15"/>
        <v>1.1691464259416213</v>
      </c>
      <c r="E183" s="147">
        <f t="shared" si="11"/>
        <v>4.20152432302141E-4</v>
      </c>
      <c r="F183" s="23">
        <f t="shared" si="16"/>
        <v>1.1691464259416213</v>
      </c>
      <c r="G183" s="26"/>
      <c r="H183" s="147">
        <f t="shared" si="12"/>
        <v>7.8032275926570791E-5</v>
      </c>
      <c r="I183" s="23">
        <f t="shared" si="17"/>
        <v>1.1691464259416213</v>
      </c>
      <c r="J183" s="147"/>
      <c r="K183" s="147">
        <f t="shared" si="13"/>
        <v>3.9876992252866781E-4</v>
      </c>
      <c r="L183" s="23">
        <f t="shared" si="18"/>
        <v>1.1691464259416213</v>
      </c>
      <c r="M183" s="23"/>
      <c r="N183" s="26"/>
      <c r="P183" s="147"/>
      <c r="Q183" s="26"/>
      <c r="S183" s="147"/>
      <c r="T183" s="26"/>
      <c r="V183" s="147"/>
      <c r="W183" s="26"/>
      <c r="Y183" s="147"/>
      <c r="Z183" s="147"/>
      <c r="AA183" s="26"/>
      <c r="AC183" s="147"/>
      <c r="AD183" s="26"/>
      <c r="AF183" s="147"/>
      <c r="AG183" s="26"/>
      <c r="AI183" s="147"/>
      <c r="AJ183" s="26"/>
      <c r="AL183" s="147"/>
    </row>
    <row r="184" spans="1:38" hidden="1" x14ac:dyDescent="0.2">
      <c r="A184" s="24">
        <f t="shared" si="14"/>
        <v>75</v>
      </c>
      <c r="B184" s="147">
        <f t="shared" si="14"/>
        <v>3.9432680361469939E-5</v>
      </c>
      <c r="C184" s="23">
        <f t="shared" si="15"/>
        <v>1.1691464259416213</v>
      </c>
      <c r="E184" s="147">
        <f t="shared" si="11"/>
        <v>3.4434171583255438E-4</v>
      </c>
      <c r="F184" s="23">
        <f t="shared" si="16"/>
        <v>1.1691464259416213</v>
      </c>
      <c r="G184" s="26"/>
      <c r="H184" s="147">
        <f t="shared" si="12"/>
        <v>5.942671547432794E-5</v>
      </c>
      <c r="I184" s="23">
        <f t="shared" si="17"/>
        <v>1.1691464259416213</v>
      </c>
      <c r="J184" s="147"/>
      <c r="K184" s="147">
        <f t="shared" si="13"/>
        <v>3.2406998578757339E-4</v>
      </c>
      <c r="L184" s="23">
        <f t="shared" si="18"/>
        <v>1.1691464259416213</v>
      </c>
      <c r="M184" s="23"/>
      <c r="N184" s="26"/>
      <c r="P184" s="147"/>
      <c r="Q184" s="26"/>
      <c r="S184" s="147"/>
      <c r="T184" s="26"/>
      <c r="V184" s="147"/>
      <c r="W184" s="26"/>
      <c r="Y184" s="147"/>
      <c r="Z184" s="147"/>
      <c r="AA184" s="26"/>
      <c r="AC184" s="147"/>
      <c r="AD184" s="26"/>
      <c r="AF184" s="147"/>
      <c r="AG184" s="26"/>
      <c r="AI184" s="147"/>
      <c r="AJ184" s="26"/>
      <c r="AL184" s="147"/>
    </row>
    <row r="185" spans="1:38" hidden="1" x14ac:dyDescent="0.2">
      <c r="A185" s="24">
        <f t="shared" si="14"/>
        <v>76</v>
      </c>
      <c r="B185" s="147">
        <f t="shared" si="14"/>
        <v>2.9157967872917912E-5</v>
      </c>
      <c r="C185" s="23">
        <f t="shared" si="15"/>
        <v>1.1691464259416213</v>
      </c>
      <c r="E185" s="147">
        <f t="shared" si="11"/>
        <v>2.0965967375288595E-4</v>
      </c>
      <c r="F185" s="23">
        <f t="shared" si="16"/>
        <v>1.1691464259416213</v>
      </c>
      <c r="G185" s="26"/>
      <c r="H185" s="147">
        <f t="shared" si="12"/>
        <v>4.6652748596668662E-5</v>
      </c>
      <c r="I185" s="23">
        <f t="shared" si="17"/>
        <v>1.1691464259416213</v>
      </c>
      <c r="J185" s="147"/>
      <c r="K185" s="147">
        <f t="shared" si="13"/>
        <v>2.2715445447663669E-4</v>
      </c>
      <c r="L185" s="23">
        <f t="shared" si="18"/>
        <v>1.1691464259416213</v>
      </c>
      <c r="M185" s="23"/>
      <c r="N185" s="26"/>
      <c r="P185" s="147"/>
      <c r="Q185" s="26"/>
      <c r="S185" s="147"/>
      <c r="T185" s="26"/>
      <c r="V185" s="147"/>
      <c r="W185" s="26"/>
      <c r="Y185" s="147"/>
      <c r="Z185" s="147"/>
      <c r="AA185" s="26"/>
      <c r="AC185" s="147"/>
      <c r="AD185" s="26"/>
      <c r="AF185" s="147"/>
      <c r="AG185" s="26"/>
      <c r="AI185" s="147"/>
      <c r="AJ185" s="26"/>
      <c r="AL185" s="147"/>
    </row>
    <row r="186" spans="1:38" hidden="1" x14ac:dyDescent="0.2">
      <c r="A186" s="24">
        <f t="shared" si="14"/>
        <v>77</v>
      </c>
      <c r="B186" s="147">
        <f t="shared" si="14"/>
        <v>1.5550916198889554E-5</v>
      </c>
      <c r="C186" s="23">
        <f t="shared" si="15"/>
        <v>1.1691464259416213</v>
      </c>
      <c r="E186" s="147">
        <f t="shared" si="11"/>
        <v>1.5412068732828039E-4</v>
      </c>
      <c r="F186" s="23">
        <f t="shared" si="16"/>
        <v>1.1691464259416213</v>
      </c>
      <c r="G186" s="26"/>
      <c r="H186" s="147">
        <f t="shared" si="12"/>
        <v>2.721410334805672E-5</v>
      </c>
      <c r="I186" s="23">
        <f t="shared" si="17"/>
        <v>1.1691464259416213</v>
      </c>
      <c r="J186" s="147"/>
      <c r="K186" s="147">
        <f t="shared" si="13"/>
        <v>1.6217384035984819E-4</v>
      </c>
      <c r="L186" s="23">
        <f t="shared" si="18"/>
        <v>1.1691464259416213</v>
      </c>
      <c r="M186" s="23"/>
      <c r="N186" s="26"/>
      <c r="P186" s="147"/>
      <c r="Q186" s="26"/>
      <c r="S186" s="147"/>
      <c r="T186" s="26"/>
      <c r="V186" s="147"/>
      <c r="W186" s="26"/>
      <c r="Y186" s="147"/>
      <c r="Z186" s="147"/>
      <c r="AA186" s="26"/>
      <c r="AC186" s="147"/>
      <c r="AD186" s="26"/>
      <c r="AF186" s="147"/>
      <c r="AG186" s="26"/>
      <c r="AI186" s="147"/>
      <c r="AJ186" s="26"/>
      <c r="AL186" s="147"/>
    </row>
    <row r="187" spans="1:38" hidden="1" x14ac:dyDescent="0.2">
      <c r="A187" s="24">
        <f t="shared" si="14"/>
        <v>78</v>
      </c>
      <c r="B187" s="147">
        <f t="shared" si="14"/>
        <v>1.5828611131012581E-5</v>
      </c>
      <c r="C187" s="23">
        <f t="shared" si="15"/>
        <v>1.1691464259416213</v>
      </c>
      <c r="E187" s="147">
        <f t="shared" si="11"/>
        <v>1.4134672045062113E-4</v>
      </c>
      <c r="F187" s="23">
        <f t="shared" si="16"/>
        <v>1.1691464259416213</v>
      </c>
      <c r="G187" s="26"/>
      <c r="H187" s="147">
        <f t="shared" si="12"/>
        <v>2.0549424977104054E-5</v>
      </c>
      <c r="I187" s="23">
        <f t="shared" si="17"/>
        <v>1.1691464259416213</v>
      </c>
      <c r="J187" s="147"/>
      <c r="K187" s="147">
        <f t="shared" si="13"/>
        <v>1.2163038026988615E-4</v>
      </c>
      <c r="L187" s="23">
        <f t="shared" si="18"/>
        <v>1.1691464259416213</v>
      </c>
      <c r="M187" s="23"/>
      <c r="N187" s="26"/>
      <c r="P187" s="147"/>
      <c r="Q187" s="26"/>
      <c r="S187" s="147"/>
      <c r="T187" s="26"/>
      <c r="V187" s="147"/>
      <c r="W187" s="26"/>
      <c r="Y187" s="147"/>
      <c r="Z187" s="147"/>
      <c r="AA187" s="26"/>
      <c r="AC187" s="147"/>
      <c r="AD187" s="26"/>
      <c r="AF187" s="147"/>
      <c r="AG187" s="26"/>
      <c r="AI187" s="147"/>
      <c r="AJ187" s="26"/>
      <c r="AL187" s="147"/>
    </row>
    <row r="188" spans="1:38" hidden="1" x14ac:dyDescent="0.2">
      <c r="A188" s="24">
        <f t="shared" si="14"/>
        <v>79</v>
      </c>
      <c r="B188" s="147">
        <f t="shared" si="14"/>
        <v>1.2496271945536248E-5</v>
      </c>
      <c r="C188" s="23">
        <f t="shared" si="15"/>
        <v>1.1691464259416213</v>
      </c>
      <c r="E188" s="147">
        <f t="shared" si="11"/>
        <v>9.4971666786075487E-5</v>
      </c>
      <c r="F188" s="23">
        <f t="shared" si="16"/>
        <v>1.1691464259416213</v>
      </c>
      <c r="G188" s="26"/>
      <c r="H188" s="147">
        <f t="shared" si="12"/>
        <v>1.0830102352798081E-5</v>
      </c>
      <c r="I188" s="23">
        <f t="shared" si="17"/>
        <v>1.1691464259416213</v>
      </c>
      <c r="J188" s="147"/>
      <c r="K188" s="147">
        <f t="shared" si="13"/>
        <v>8.9973158007860987E-5</v>
      </c>
      <c r="L188" s="23">
        <f t="shared" si="18"/>
        <v>1.1691464259416213</v>
      </c>
      <c r="M188" s="23"/>
      <c r="N188" s="26"/>
      <c r="P188" s="147"/>
      <c r="Q188" s="26"/>
      <c r="S188" s="147"/>
      <c r="T188" s="26"/>
      <c r="V188" s="147"/>
      <c r="W188" s="26"/>
      <c r="Y188" s="147"/>
      <c r="Z188" s="147"/>
      <c r="AA188" s="26"/>
      <c r="AC188" s="147"/>
      <c r="AD188" s="26"/>
      <c r="AF188" s="147"/>
      <c r="AG188" s="26"/>
      <c r="AI188" s="147"/>
      <c r="AJ188" s="26"/>
      <c r="AL188" s="147"/>
    </row>
    <row r="189" spans="1:38" hidden="1" x14ac:dyDescent="0.2">
      <c r="A189" s="24">
        <f t="shared" si="14"/>
        <v>80</v>
      </c>
      <c r="B189" s="147">
        <f t="shared" si="14"/>
        <v>6.6646783709526656E-6</v>
      </c>
      <c r="C189" s="23">
        <f t="shared" si="15"/>
        <v>1.1691464259416213</v>
      </c>
      <c r="E189" s="147">
        <f t="shared" si="11"/>
        <v>6.9146038098633913E-5</v>
      </c>
      <c r="F189" s="23">
        <f t="shared" si="16"/>
        <v>1.1691464259416213</v>
      </c>
      <c r="G189" s="26"/>
      <c r="H189" s="147">
        <f t="shared" si="12"/>
        <v>1.0274712488552027E-5</v>
      </c>
      <c r="I189" s="23">
        <f t="shared" si="17"/>
        <v>1.1691464259416213</v>
      </c>
      <c r="J189" s="147"/>
      <c r="K189" s="147">
        <f t="shared" si="13"/>
        <v>6.1648274931312163E-5</v>
      </c>
      <c r="L189" s="23">
        <f t="shared" si="18"/>
        <v>1.1691464259416213</v>
      </c>
      <c r="M189" s="23"/>
      <c r="N189" s="26"/>
      <c r="P189" s="147"/>
      <c r="Q189" s="26"/>
      <c r="S189" s="147"/>
      <c r="T189" s="26"/>
      <c r="V189" s="147"/>
      <c r="W189" s="26"/>
      <c r="Y189" s="147"/>
      <c r="Z189" s="147"/>
      <c r="AA189" s="26"/>
      <c r="AC189" s="147"/>
      <c r="AD189" s="26"/>
      <c r="AF189" s="147"/>
      <c r="AG189" s="26"/>
      <c r="AI189" s="147"/>
      <c r="AJ189" s="26"/>
      <c r="AL189" s="147"/>
    </row>
    <row r="190" spans="1:38" hidden="1" x14ac:dyDescent="0.2">
      <c r="A190" s="24">
        <f t="shared" si="14"/>
        <v>81</v>
      </c>
      <c r="B190" s="147">
        <f t="shared" si="14"/>
        <v>3.3323391854763328E-6</v>
      </c>
      <c r="C190" s="23">
        <f t="shared" si="15"/>
        <v>1.1691464259416213</v>
      </c>
      <c r="E190" s="147">
        <f t="shared" si="11"/>
        <v>3.6933425972362689E-5</v>
      </c>
      <c r="F190" s="23">
        <f t="shared" si="16"/>
        <v>1.1691464259416213</v>
      </c>
      <c r="G190" s="26"/>
      <c r="H190" s="147">
        <f t="shared" si="12"/>
        <v>4.7208138460914713E-6</v>
      </c>
      <c r="I190" s="23">
        <f t="shared" si="17"/>
        <v>1.1691464259416213</v>
      </c>
      <c r="J190" s="147"/>
      <c r="K190" s="147">
        <f t="shared" si="13"/>
        <v>4.4153494207561412E-5</v>
      </c>
      <c r="L190" s="23">
        <f t="shared" si="18"/>
        <v>1.1691464259416213</v>
      </c>
      <c r="M190" s="23"/>
      <c r="N190" s="26"/>
      <c r="P190" s="147"/>
      <c r="Q190" s="26"/>
      <c r="S190" s="147"/>
      <c r="T190" s="26"/>
      <c r="V190" s="147"/>
      <c r="W190" s="26"/>
      <c r="Y190" s="147"/>
      <c r="Z190" s="147"/>
      <c r="AA190" s="26"/>
      <c r="AC190" s="147"/>
      <c r="AD190" s="26"/>
      <c r="AF190" s="147"/>
      <c r="AG190" s="26"/>
      <c r="AI190" s="147"/>
      <c r="AJ190" s="26"/>
      <c r="AL190" s="147"/>
    </row>
    <row r="191" spans="1:38" hidden="1" x14ac:dyDescent="0.2">
      <c r="A191" s="24">
        <f t="shared" si="14"/>
        <v>82</v>
      </c>
      <c r="B191" s="147">
        <f t="shared" si="14"/>
        <v>3.0546442533533053E-6</v>
      </c>
      <c r="C191" s="23">
        <f t="shared" si="15"/>
        <v>1.1691464259416213</v>
      </c>
      <c r="E191" s="147">
        <f t="shared" si="11"/>
        <v>1.971634018073497E-5</v>
      </c>
      <c r="F191" s="23">
        <f t="shared" si="16"/>
        <v>1.1691464259416213</v>
      </c>
      <c r="G191" s="26"/>
      <c r="H191" s="147">
        <f t="shared" si="12"/>
        <v>3.3323391854763328E-6</v>
      </c>
      <c r="I191" s="23">
        <f t="shared" si="17"/>
        <v>1.1691464259416213</v>
      </c>
      <c r="J191" s="147"/>
      <c r="K191" s="147">
        <f t="shared" si="13"/>
        <v>2.0827119909227081E-5</v>
      </c>
      <c r="L191" s="23">
        <f t="shared" si="18"/>
        <v>1.1691464259416213</v>
      </c>
      <c r="M191" s="23"/>
      <c r="N191" s="26"/>
      <c r="P191" s="147"/>
      <c r="Q191" s="26"/>
      <c r="S191" s="147"/>
      <c r="T191" s="26"/>
      <c r="V191" s="147"/>
      <c r="W191" s="26"/>
      <c r="Y191" s="147"/>
      <c r="Z191" s="147"/>
      <c r="AA191" s="26"/>
      <c r="AC191" s="147"/>
      <c r="AD191" s="26"/>
      <c r="AF191" s="147"/>
      <c r="AG191" s="26"/>
      <c r="AI191" s="147"/>
      <c r="AJ191" s="26"/>
      <c r="AL191" s="147"/>
    </row>
    <row r="192" spans="1:38" hidden="1" x14ac:dyDescent="0.2">
      <c r="A192" s="24">
        <f t="shared" si="14"/>
        <v>83</v>
      </c>
      <c r="B192" s="147">
        <f t="shared" si="14"/>
        <v>8.330847963690832E-7</v>
      </c>
      <c r="C192" s="23">
        <f t="shared" si="15"/>
        <v>1.1691464259416213</v>
      </c>
      <c r="E192" s="147">
        <f t="shared" si="11"/>
        <v>2.9991052669286997E-5</v>
      </c>
      <c r="F192" s="23">
        <f t="shared" si="16"/>
        <v>1.1691464259416213</v>
      </c>
      <c r="G192" s="26"/>
      <c r="H192" s="147">
        <f t="shared" si="12"/>
        <v>5.8315935745835828E-6</v>
      </c>
      <c r="I192" s="23">
        <f t="shared" si="17"/>
        <v>1.1691464259416213</v>
      </c>
      <c r="J192" s="147"/>
      <c r="K192" s="147">
        <f t="shared" si="13"/>
        <v>3.0824137465656081E-5</v>
      </c>
      <c r="L192" s="23">
        <f t="shared" si="18"/>
        <v>1.1691464259416213</v>
      </c>
      <c r="M192" s="23"/>
      <c r="N192" s="26"/>
      <c r="P192" s="147"/>
      <c r="Q192" s="26"/>
      <c r="S192" s="147"/>
      <c r="T192" s="26"/>
      <c r="V192" s="147"/>
      <c r="W192" s="26"/>
      <c r="Y192" s="147"/>
      <c r="Z192" s="147"/>
      <c r="AA192" s="26"/>
      <c r="AC192" s="147"/>
      <c r="AD192" s="26"/>
      <c r="AF192" s="147"/>
      <c r="AG192" s="26"/>
      <c r="AI192" s="147"/>
      <c r="AJ192" s="26"/>
      <c r="AL192" s="147"/>
    </row>
    <row r="193" spans="1:39" hidden="1" x14ac:dyDescent="0.2">
      <c r="A193" s="24" t="str">
        <f t="shared" si="14"/>
        <v>NNNN</v>
      </c>
      <c r="B193" s="147">
        <f t="shared" si="14"/>
        <v>0.1943525737044004</v>
      </c>
      <c r="C193" s="23">
        <f t="shared" si="15"/>
        <v>1.0403735628624731</v>
      </c>
      <c r="E193" s="147"/>
      <c r="F193" s="23"/>
      <c r="G193" s="26"/>
      <c r="H193" s="114"/>
      <c r="I193" s="23"/>
      <c r="J193" s="147"/>
      <c r="K193" s="26"/>
      <c r="L193" s="23"/>
      <c r="M193" s="23"/>
      <c r="N193" s="26"/>
      <c r="P193" s="147"/>
      <c r="Q193" s="26"/>
      <c r="S193" s="147"/>
      <c r="T193" s="26"/>
      <c r="V193" s="147"/>
      <c r="W193" s="26"/>
      <c r="Y193" s="147"/>
      <c r="Z193" s="147"/>
      <c r="AA193" s="26"/>
      <c r="AC193" s="147"/>
      <c r="AD193" s="26"/>
      <c r="AF193" s="147"/>
      <c r="AG193" s="26"/>
      <c r="AI193" s="147"/>
      <c r="AJ193" s="26"/>
      <c r="AL193" s="147"/>
    </row>
    <row r="194" spans="1:39" hidden="1" x14ac:dyDescent="0.2">
      <c r="A194" s="24"/>
      <c r="B194" s="147"/>
      <c r="C194" s="23"/>
      <c r="E194" s="147"/>
      <c r="F194" s="23"/>
      <c r="G194" s="26"/>
      <c r="H194" s="114"/>
      <c r="I194" s="23"/>
      <c r="J194" s="147"/>
      <c r="K194" s="26"/>
      <c r="L194" s="23"/>
      <c r="M194" s="23"/>
      <c r="N194" s="26"/>
      <c r="P194" s="147"/>
      <c r="Q194" s="26"/>
      <c r="S194" s="147"/>
      <c r="T194" s="26"/>
      <c r="V194" s="147"/>
      <c r="W194" s="26"/>
      <c r="Y194" s="147"/>
      <c r="Z194" s="147"/>
      <c r="AA194" s="26"/>
      <c r="AC194" s="147"/>
      <c r="AD194" s="26"/>
      <c r="AF194" s="147"/>
      <c r="AG194" s="26"/>
      <c r="AI194" s="147"/>
      <c r="AJ194" s="26"/>
      <c r="AL194" s="147"/>
    </row>
    <row r="195" spans="1:39" hidden="1" x14ac:dyDescent="0.2">
      <c r="B195" s="25"/>
      <c r="C195" s="26"/>
      <c r="D195" s="26"/>
      <c r="E195" s="26"/>
      <c r="F195" s="26"/>
      <c r="G195" s="26"/>
      <c r="H195" s="26"/>
      <c r="I195" s="26"/>
      <c r="J195" s="26"/>
      <c r="K195" s="26"/>
      <c r="N195" s="23"/>
      <c r="O195" s="23"/>
      <c r="P195" s="26"/>
      <c r="Q195" s="26"/>
      <c r="R195" s="23"/>
      <c r="S195" s="26"/>
      <c r="T195" s="114"/>
      <c r="U195" s="23"/>
      <c r="V195" s="26"/>
      <c r="W195" s="26"/>
      <c r="X195" s="23"/>
      <c r="Y195" s="26"/>
      <c r="Z195" s="26"/>
      <c r="AA195" s="26"/>
      <c r="AB195" s="23"/>
      <c r="AC195" s="26"/>
      <c r="AD195" s="26"/>
      <c r="AE195" s="23"/>
      <c r="AF195" s="26"/>
      <c r="AG195" s="114"/>
      <c r="AH195" s="23"/>
      <c r="AI195" s="26"/>
      <c r="AJ195" s="26"/>
      <c r="AK195" s="23"/>
      <c r="AL195" s="26"/>
      <c r="AM195" s="26"/>
    </row>
    <row r="196" spans="1:39" hidden="1" x14ac:dyDescent="0.2">
      <c r="A196" s="27" t="s">
        <v>41</v>
      </c>
      <c r="B196" s="22">
        <f>(SUMPRODUCT(B109:B193,C109:C193)+SUMPRODUCT(E109:E193,F109:F193)+SUMPRODUCT(H109:H193,I109:I193)+SUMPRODUCT(K109:K193,L109:L193))</f>
        <v>0.99999999999999978</v>
      </c>
      <c r="C196" s="26"/>
      <c r="D196" s="26"/>
      <c r="G196" s="26"/>
      <c r="H196" s="26"/>
      <c r="I196" s="26"/>
      <c r="J196" s="26"/>
      <c r="K196" s="26"/>
      <c r="N196" s="23"/>
      <c r="O196" s="23"/>
      <c r="P196" s="26"/>
      <c r="Q196" s="26"/>
      <c r="R196" s="23"/>
      <c r="S196" s="26"/>
      <c r="T196" s="114"/>
      <c r="U196" s="23"/>
      <c r="V196" s="26"/>
      <c r="W196" s="26"/>
      <c r="X196" s="23"/>
      <c r="Y196" s="26"/>
      <c r="Z196" s="26"/>
      <c r="AA196" s="26"/>
      <c r="AB196" s="23"/>
      <c r="AC196" s="26"/>
      <c r="AD196" s="26"/>
      <c r="AE196" s="23"/>
      <c r="AF196" s="26"/>
      <c r="AG196" s="114"/>
      <c r="AH196" s="23"/>
      <c r="AI196" s="26"/>
      <c r="AJ196" s="26"/>
      <c r="AK196" s="23"/>
      <c r="AL196" s="26"/>
      <c r="AM196" s="26"/>
    </row>
    <row r="197" spans="1:39" hidden="1" x14ac:dyDescent="0.2">
      <c r="A197" s="27"/>
      <c r="B197" s="22"/>
      <c r="C197" s="26"/>
      <c r="D197" s="26"/>
      <c r="G197" s="26"/>
      <c r="H197" s="26"/>
      <c r="I197" s="26"/>
      <c r="J197" s="26"/>
      <c r="K197" s="26"/>
      <c r="N197" s="23"/>
      <c r="O197" s="23"/>
      <c r="P197" s="26"/>
      <c r="Q197" s="26"/>
      <c r="R197" s="23"/>
      <c r="S197" s="26"/>
      <c r="T197" s="114"/>
      <c r="U197" s="23"/>
      <c r="V197" s="26"/>
      <c r="W197" s="26"/>
      <c r="X197" s="23"/>
      <c r="Y197" s="26"/>
      <c r="Z197" s="26"/>
      <c r="AA197" s="26"/>
      <c r="AB197" s="23"/>
      <c r="AC197" s="26"/>
      <c r="AD197" s="26"/>
      <c r="AE197" s="23"/>
      <c r="AF197" s="26"/>
      <c r="AG197" s="114"/>
      <c r="AH197" s="23"/>
      <c r="AI197" s="26"/>
      <c r="AJ197" s="26"/>
      <c r="AK197" s="23"/>
      <c r="AL197" s="26"/>
      <c r="AM197" s="26"/>
    </row>
    <row r="198" spans="1:39" x14ac:dyDescent="0.2">
      <c r="A198" s="27"/>
      <c r="B198" s="22"/>
      <c r="C198" s="26"/>
      <c r="D198" s="26"/>
      <c r="G198" s="26"/>
      <c r="H198" s="26"/>
      <c r="I198" s="26"/>
      <c r="J198" s="26"/>
      <c r="K198" s="26"/>
      <c r="N198" s="23"/>
      <c r="O198" s="23"/>
      <c r="P198" s="26"/>
      <c r="Q198" s="26"/>
      <c r="R198" s="23"/>
      <c r="S198" s="26"/>
      <c r="T198" s="114"/>
      <c r="U198" s="23"/>
      <c r="V198" s="26"/>
      <c r="W198" s="26"/>
      <c r="X198" s="23"/>
      <c r="Y198" s="26"/>
      <c r="Z198" s="26"/>
      <c r="AA198" s="26"/>
      <c r="AB198" s="23"/>
      <c r="AC198" s="26"/>
      <c r="AD198" s="26"/>
      <c r="AE198" s="23"/>
      <c r="AF198" s="26"/>
      <c r="AG198" s="114"/>
      <c r="AH198" s="23"/>
      <c r="AI198" s="26"/>
      <c r="AJ198" s="26"/>
      <c r="AK198" s="23"/>
      <c r="AL198" s="26"/>
      <c r="AM198" s="26"/>
    </row>
    <row r="199" spans="1:39" ht="15.75" x14ac:dyDescent="0.25">
      <c r="A199" s="140" t="s">
        <v>43</v>
      </c>
      <c r="B199" s="22"/>
      <c r="C199" s="26"/>
      <c r="D199" s="26"/>
      <c r="G199" s="26"/>
      <c r="H199" s="26"/>
      <c r="I199" s="26"/>
      <c r="J199" s="26"/>
      <c r="K199" s="26"/>
      <c r="N199" s="23"/>
      <c r="O199" s="23"/>
      <c r="P199" s="26"/>
      <c r="Q199" s="26"/>
      <c r="R199" s="23"/>
      <c r="S199" s="26"/>
      <c r="T199" s="114"/>
      <c r="U199" s="23"/>
      <c r="V199" s="26"/>
      <c r="W199" s="26"/>
      <c r="X199" s="23"/>
      <c r="Y199" s="26"/>
      <c r="Z199" s="26"/>
      <c r="AA199" s="26"/>
      <c r="AB199" s="23"/>
      <c r="AC199" s="26"/>
      <c r="AD199" s="26"/>
      <c r="AE199" s="23"/>
      <c r="AF199" s="26"/>
      <c r="AG199" s="114"/>
      <c r="AH199" s="26"/>
      <c r="AI199" s="26"/>
      <c r="AJ199" s="23"/>
      <c r="AK199" s="26"/>
    </row>
    <row r="200" spans="1:39" x14ac:dyDescent="0.2">
      <c r="A200" s="18" t="s">
        <v>44</v>
      </c>
      <c r="B200" s="25"/>
      <c r="C200" s="26"/>
      <c r="D200" s="26"/>
      <c r="E200" s="26"/>
      <c r="F200" s="26"/>
      <c r="G200" s="26"/>
      <c r="H200" s="26"/>
      <c r="I200" s="26"/>
      <c r="L200" s="26"/>
      <c r="M200" s="26"/>
      <c r="N200" s="26"/>
      <c r="O200" s="26"/>
      <c r="R200" s="26"/>
      <c r="T200" s="26"/>
      <c r="U200" s="26"/>
      <c r="W200" s="26"/>
      <c r="X200" s="26"/>
      <c r="AA200" s="26"/>
      <c r="AB200" s="26"/>
      <c r="AE200" s="26"/>
      <c r="AG200" s="26"/>
      <c r="AI200" s="26"/>
      <c r="AJ200" s="26"/>
      <c r="AK200" s="26"/>
    </row>
    <row r="201" spans="1:39" x14ac:dyDescent="0.2">
      <c r="B201" s="25"/>
      <c r="C201" s="26"/>
      <c r="D201" s="26"/>
      <c r="E201" s="26"/>
      <c r="F201" s="26"/>
      <c r="G201" s="26"/>
      <c r="H201" s="26"/>
      <c r="I201" s="26"/>
      <c r="L201" s="26"/>
      <c r="M201" s="26"/>
      <c r="N201" s="26"/>
      <c r="O201" s="26"/>
      <c r="R201" s="26"/>
      <c r="T201" s="26"/>
      <c r="U201" s="26"/>
      <c r="W201" s="26"/>
      <c r="X201" s="26"/>
      <c r="AA201" s="26"/>
      <c r="AB201" s="26"/>
      <c r="AE201" s="26"/>
      <c r="AG201" s="26"/>
      <c r="AI201" s="26"/>
      <c r="AJ201" s="26"/>
      <c r="AK201" s="26"/>
    </row>
    <row r="202" spans="1:39" s="148" customFormat="1" ht="13.5" thickBot="1" x14ac:dyDescent="0.25"/>
    <row r="203" spans="1:39" ht="41.45" customHeight="1" x14ac:dyDescent="0.2">
      <c r="A203" s="90" t="s">
        <v>36</v>
      </c>
      <c r="B203" s="36" t="s">
        <v>19</v>
      </c>
      <c r="C203" s="37" t="s">
        <v>158</v>
      </c>
      <c r="D203" s="80" t="s">
        <v>45</v>
      </c>
      <c r="E203" s="36" t="s">
        <v>19</v>
      </c>
      <c r="F203" s="37" t="s">
        <v>158</v>
      </c>
      <c r="G203" s="80" t="s">
        <v>45</v>
      </c>
      <c r="H203" s="36" t="s">
        <v>19</v>
      </c>
      <c r="I203" s="37" t="s">
        <v>158</v>
      </c>
      <c r="J203" s="80" t="s">
        <v>45</v>
      </c>
      <c r="K203" s="36" t="s">
        <v>19</v>
      </c>
      <c r="L203" s="37" t="s">
        <v>158</v>
      </c>
      <c r="M203" s="80" t="s">
        <v>45</v>
      </c>
      <c r="T203" s="114"/>
      <c r="W203" s="114"/>
      <c r="AA203" s="114"/>
      <c r="AG203" s="114"/>
      <c r="AJ203" s="114"/>
    </row>
    <row r="204" spans="1:39" hidden="1" x14ac:dyDescent="0.2">
      <c r="A204" s="91"/>
      <c r="B204" s="81" t="s">
        <v>94</v>
      </c>
      <c r="C204" s="39" t="s">
        <v>94</v>
      </c>
      <c r="D204" s="42"/>
      <c r="E204" s="81" t="s">
        <v>95</v>
      </c>
      <c r="F204" s="39" t="s">
        <v>95</v>
      </c>
      <c r="G204" s="42"/>
      <c r="H204" s="81" t="s">
        <v>96</v>
      </c>
      <c r="I204" s="39" t="s">
        <v>96</v>
      </c>
      <c r="J204" s="42"/>
      <c r="K204" s="81" t="s">
        <v>97</v>
      </c>
      <c r="L204" s="39" t="s">
        <v>97</v>
      </c>
      <c r="M204" s="42"/>
      <c r="T204" s="114"/>
      <c r="W204" s="114"/>
      <c r="AA204" s="114"/>
      <c r="AG204" s="114"/>
      <c r="AJ204" s="114"/>
    </row>
    <row r="205" spans="1:39" ht="13.5" thickBot="1" x14ac:dyDescent="0.25">
      <c r="A205" s="155"/>
      <c r="B205" s="330" t="s">
        <v>37</v>
      </c>
      <c r="C205" s="330"/>
      <c r="D205" s="99"/>
      <c r="E205" s="329" t="s">
        <v>38</v>
      </c>
      <c r="F205" s="330"/>
      <c r="G205" s="134"/>
      <c r="H205" s="329" t="s">
        <v>39</v>
      </c>
      <c r="I205" s="330"/>
      <c r="J205" s="99"/>
      <c r="K205" s="329" t="s">
        <v>40</v>
      </c>
      <c r="L205" s="330"/>
      <c r="M205" s="134"/>
      <c r="T205" s="114"/>
      <c r="W205" s="114"/>
      <c r="AA205" s="114"/>
      <c r="AG205" s="114"/>
      <c r="AJ205" s="114"/>
    </row>
    <row r="206" spans="1:39" ht="13.5" hidden="1" thickBot="1" x14ac:dyDescent="0.25">
      <c r="A206" s="96"/>
      <c r="B206" s="97"/>
      <c r="C206" s="83"/>
      <c r="D206" s="77"/>
      <c r="E206" s="85"/>
      <c r="F206" s="83"/>
      <c r="G206" s="77"/>
      <c r="H206" s="85"/>
      <c r="I206" s="83"/>
      <c r="J206" s="77"/>
      <c r="K206" s="86"/>
      <c r="L206" s="95"/>
      <c r="M206" s="77"/>
      <c r="T206" s="114"/>
      <c r="W206" s="114"/>
      <c r="AA206" s="114"/>
      <c r="AG206" s="114"/>
      <c r="AJ206" s="114"/>
    </row>
    <row r="207" spans="1:39" x14ac:dyDescent="0.2">
      <c r="A207" s="92">
        <f>A12</f>
        <v>0</v>
      </c>
      <c r="B207" s="142">
        <f>B12</f>
        <v>2.9663372649381824E-3</v>
      </c>
      <c r="C207" s="79">
        <f>C12</f>
        <v>2.002001130316835</v>
      </c>
      <c r="D207" s="42">
        <f>B207*C207</f>
        <v>5.9386105573071904E-3</v>
      </c>
      <c r="E207" s="142">
        <f t="shared" ref="E207:F226" si="19">E12</f>
        <v>3.6516883574178147E-4</v>
      </c>
      <c r="F207" s="79">
        <f t="shared" si="19"/>
        <v>1.5471272039005619</v>
      </c>
      <c r="G207" s="42">
        <f>E207*F207</f>
        <v>5.6496263979280599E-4</v>
      </c>
      <c r="H207" s="142">
        <f t="shared" ref="H207:I226" si="20">H12</f>
        <v>3.0671405252988412E-3</v>
      </c>
      <c r="I207" s="79">
        <f t="shared" si="20"/>
        <v>1.7370440163554213</v>
      </c>
      <c r="J207" s="42">
        <f>H207*I207</f>
        <v>5.3277580967915758E-3</v>
      </c>
      <c r="K207" s="142">
        <f t="shared" ref="K207:L226" si="21">K12</f>
        <v>6.3397753003687234E-4</v>
      </c>
      <c r="L207" s="79">
        <f t="shared" si="21"/>
        <v>1.2747587021360318</v>
      </c>
      <c r="M207" s="42">
        <f>K207*L207</f>
        <v>8.0816837337321056E-4</v>
      </c>
      <c r="T207" s="114"/>
      <c r="W207" s="114"/>
      <c r="AA207" s="114"/>
      <c r="AG207" s="114"/>
      <c r="AJ207" s="114"/>
    </row>
    <row r="208" spans="1:39" x14ac:dyDescent="0.2">
      <c r="A208" s="92">
        <f t="shared" ref="A208:A271" si="22">A13</f>
        <v>1</v>
      </c>
      <c r="B208" s="142">
        <f t="shared" ref="B208:C271" si="23">B13</f>
        <v>3.733330667461985E-3</v>
      </c>
      <c r="C208" s="79">
        <f t="shared" si="23"/>
        <v>1.6610772913734775</v>
      </c>
      <c r="D208" s="42">
        <f>B208*C208</f>
        <v>6.2013507929092907E-3</v>
      </c>
      <c r="E208" s="142">
        <f t="shared" si="19"/>
        <v>8.9695463075737964E-4</v>
      </c>
      <c r="F208" s="79">
        <f t="shared" si="19"/>
        <v>1.3803709783304414</v>
      </c>
      <c r="G208" s="42">
        <f>E208*F208</f>
        <v>1.2381301411765839E-3</v>
      </c>
      <c r="H208" s="142">
        <f t="shared" si="20"/>
        <v>4.0501805850143595E-3</v>
      </c>
      <c r="I208" s="79">
        <f t="shared" si="20"/>
        <v>1.6008597654731562</v>
      </c>
      <c r="J208" s="42">
        <f>H208*I208</f>
        <v>6.4837711414500185E-3</v>
      </c>
      <c r="K208" s="142">
        <f t="shared" si="21"/>
        <v>1.4070802210673816E-3</v>
      </c>
      <c r="L208" s="79">
        <f t="shared" si="21"/>
        <v>1.2599359265297989</v>
      </c>
      <c r="M208" s="42">
        <f>K208*L208</f>
        <v>1.7728309220322858E-3</v>
      </c>
      <c r="T208" s="114"/>
      <c r="W208" s="114"/>
      <c r="AA208" s="114"/>
      <c r="AG208" s="114"/>
      <c r="AJ208" s="114"/>
    </row>
    <row r="209" spans="1:36" x14ac:dyDescent="0.2">
      <c r="A209" s="92">
        <f t="shared" si="22"/>
        <v>2</v>
      </c>
      <c r="B209" s="142">
        <f t="shared" si="23"/>
        <v>3.6575199509923982E-3</v>
      </c>
      <c r="C209" s="79">
        <f t="shared" si="23"/>
        <v>1.5628764029821844</v>
      </c>
      <c r="D209" s="42">
        <f>B209*C209</f>
        <v>5.7162516248425747E-3</v>
      </c>
      <c r="E209" s="142">
        <f t="shared" si="19"/>
        <v>1.4553991392567884E-3</v>
      </c>
      <c r="F209" s="79">
        <f t="shared" si="19"/>
        <v>1.3396083454133008</v>
      </c>
      <c r="G209" s="42">
        <f>E209*F209</f>
        <v>1.9496648328557284E-3</v>
      </c>
      <c r="H209" s="142">
        <f t="shared" si="20"/>
        <v>3.9696490546986818E-3</v>
      </c>
      <c r="I209" s="79">
        <f t="shared" si="20"/>
        <v>1.4869096780002407</v>
      </c>
      <c r="J209" s="42">
        <f>H209*I209</f>
        <v>5.9025095976959763E-3</v>
      </c>
      <c r="K209" s="142">
        <f t="shared" si="21"/>
        <v>2.1865698955367205E-3</v>
      </c>
      <c r="L209" s="79">
        <f t="shared" si="21"/>
        <v>1.2441867274481764</v>
      </c>
      <c r="M209" s="42">
        <f>K209*L209</f>
        <v>2.7205012426645332E-3</v>
      </c>
      <c r="T209" s="114"/>
      <c r="W209" s="114"/>
      <c r="AA209" s="114"/>
      <c r="AG209" s="114"/>
      <c r="AJ209" s="114"/>
    </row>
    <row r="210" spans="1:36" x14ac:dyDescent="0.2">
      <c r="A210" s="92">
        <f t="shared" si="22"/>
        <v>3</v>
      </c>
      <c r="B210" s="142">
        <f t="shared" si="23"/>
        <v>3.612255677056345E-3</v>
      </c>
      <c r="C210" s="79">
        <f t="shared" si="23"/>
        <v>1.5471272039005619</v>
      </c>
      <c r="D210" s="42">
        <f>B210*C210</f>
        <v>5.5886190254181142E-3</v>
      </c>
      <c r="E210" s="142">
        <f t="shared" si="19"/>
        <v>1.0144195870454204E-3</v>
      </c>
      <c r="F210" s="79">
        <f t="shared" si="19"/>
        <v>1.3349762280363531</v>
      </c>
      <c r="G210" s="42">
        <f>E210*F210</f>
        <v>1.3542260339600902E-3</v>
      </c>
      <c r="H210" s="142">
        <f t="shared" si="20"/>
        <v>4.0224110918020565E-3</v>
      </c>
      <c r="I210" s="79">
        <f t="shared" si="20"/>
        <v>1.4489263155092689</v>
      </c>
      <c r="J210" s="42">
        <f>H210*I210</f>
        <v>5.8281772827083692E-3</v>
      </c>
      <c r="K210" s="142">
        <f t="shared" si="21"/>
        <v>1.7133777311990812E-3</v>
      </c>
      <c r="L210" s="79">
        <f t="shared" si="21"/>
        <v>1.2219525640388269</v>
      </c>
      <c r="M210" s="42">
        <f>K210*L210</f>
        <v>2.0936663118057454E-3</v>
      </c>
      <c r="T210" s="114"/>
      <c r="W210" s="114"/>
      <c r="AA210" s="114"/>
      <c r="AG210" s="114"/>
      <c r="AJ210" s="114"/>
    </row>
    <row r="211" spans="1:36" x14ac:dyDescent="0.2">
      <c r="A211" s="92">
        <f t="shared" si="22"/>
        <v>4</v>
      </c>
      <c r="B211" s="142">
        <f t="shared" si="23"/>
        <v>3.052700388828444E-3</v>
      </c>
      <c r="C211" s="79">
        <f t="shared" si="23"/>
        <v>1.4637490911155018</v>
      </c>
      <c r="D211" s="42">
        <f>B211*C211</f>
        <v>4.4683874195955734E-3</v>
      </c>
      <c r="E211" s="142">
        <f t="shared" si="19"/>
        <v>1.1085581690351268E-3</v>
      </c>
      <c r="F211" s="79">
        <f t="shared" si="19"/>
        <v>1.3201534524301202</v>
      </c>
      <c r="G211" s="42">
        <f>E211*F211</f>
        <v>1.4634668940713353E-3</v>
      </c>
      <c r="H211" s="142">
        <f t="shared" si="20"/>
        <v>3.4981230599537803E-3</v>
      </c>
      <c r="I211" s="79">
        <f t="shared" si="20"/>
        <v>1.3961201774120637</v>
      </c>
      <c r="J211" s="42">
        <f>H211*I211</f>
        <v>4.8838001870719029E-3</v>
      </c>
      <c r="K211" s="142">
        <f t="shared" si="21"/>
        <v>1.8158471611524785E-3</v>
      </c>
      <c r="L211" s="79">
        <f t="shared" si="21"/>
        <v>1.198791977154088</v>
      </c>
      <c r="M211" s="42">
        <f>K211*L211</f>
        <v>2.1768230085276175E-3</v>
      </c>
      <c r="T211" s="114"/>
      <c r="W211" s="114"/>
      <c r="AA211" s="114"/>
      <c r="AG211" s="114"/>
      <c r="AJ211" s="114"/>
    </row>
    <row r="212" spans="1:36" x14ac:dyDescent="0.2">
      <c r="A212" s="92">
        <f t="shared" si="22"/>
        <v>5</v>
      </c>
      <c r="B212" s="142">
        <f t="shared" si="23"/>
        <v>3.603647134160531E-3</v>
      </c>
      <c r="C212" s="79">
        <f t="shared" si="23"/>
        <v>1.358136814921092</v>
      </c>
      <c r="D212" s="42">
        <f t="shared" ref="D212:D275" si="24">B212*C212</f>
        <v>4.8942458408883045E-3</v>
      </c>
      <c r="E212" s="142">
        <f t="shared" si="19"/>
        <v>1.1329953230619532E-3</v>
      </c>
      <c r="F212" s="79">
        <f t="shared" si="19"/>
        <v>1.3053306768238873</v>
      </c>
      <c r="G212" s="42">
        <f t="shared" ref="G212:G275" si="25">E212*F212</f>
        <v>1.4789335518907581E-3</v>
      </c>
      <c r="H212" s="142">
        <f t="shared" si="20"/>
        <v>3.9588189523458838E-3</v>
      </c>
      <c r="I212" s="79">
        <f t="shared" si="20"/>
        <v>1.2562302326282409</v>
      </c>
      <c r="J212" s="42">
        <f t="shared" ref="J212:J275" si="26">H212*I212</f>
        <v>4.9731880534385582E-3</v>
      </c>
      <c r="K212" s="142">
        <f t="shared" si="21"/>
        <v>1.960526220788576E-3</v>
      </c>
      <c r="L212" s="79">
        <f t="shared" si="21"/>
        <v>1.1839692015478551</v>
      </c>
      <c r="M212" s="42">
        <f t="shared" ref="M212:M275" si="27">K212*L212</f>
        <v>2.3212026642406842E-3</v>
      </c>
      <c r="T212" s="114"/>
      <c r="W212" s="114"/>
      <c r="AA212" s="114"/>
      <c r="AG212" s="114"/>
      <c r="AJ212" s="114"/>
    </row>
    <row r="213" spans="1:36" x14ac:dyDescent="0.2">
      <c r="A213" s="92">
        <f t="shared" si="22"/>
        <v>6</v>
      </c>
      <c r="B213" s="142">
        <f t="shared" si="23"/>
        <v>4.0326858042906092E-3</v>
      </c>
      <c r="C213" s="79">
        <f t="shared" si="23"/>
        <v>1.3053306768238873</v>
      </c>
      <c r="D213" s="42">
        <f t="shared" si="24"/>
        <v>5.263988490332743E-3</v>
      </c>
      <c r="E213" s="142">
        <f t="shared" si="19"/>
        <v>1.32071709717712E-3</v>
      </c>
      <c r="F213" s="79">
        <f t="shared" si="19"/>
        <v>1.2599359265297989</v>
      </c>
      <c r="G213" s="42">
        <f t="shared" si="25"/>
        <v>1.6640189195156012E-3</v>
      </c>
      <c r="H213" s="142">
        <f t="shared" si="20"/>
        <v>4.4425635241041976E-3</v>
      </c>
      <c r="I213" s="79">
        <f t="shared" si="20"/>
        <v>1.2525245387266826</v>
      </c>
      <c r="J213" s="42">
        <f t="shared" si="26"/>
        <v>5.5644198287925955E-3</v>
      </c>
      <c r="K213" s="142">
        <f t="shared" si="21"/>
        <v>2.2440527464861874E-3</v>
      </c>
      <c r="L213" s="79">
        <f t="shared" si="21"/>
        <v>1.1691464259416222</v>
      </c>
      <c r="M213" s="42">
        <f t="shared" si="27"/>
        <v>2.6236262481788074E-3</v>
      </c>
      <c r="T213" s="114"/>
      <c r="W213" s="114"/>
      <c r="AA213" s="114"/>
      <c r="AG213" s="114"/>
      <c r="AJ213" s="114"/>
    </row>
    <row r="214" spans="1:36" x14ac:dyDescent="0.2">
      <c r="A214" s="92">
        <f t="shared" si="22"/>
        <v>7</v>
      </c>
      <c r="B214" s="142">
        <f t="shared" si="23"/>
        <v>4.2676157168666899E-3</v>
      </c>
      <c r="C214" s="79">
        <f t="shared" si="23"/>
        <v>1.1765578137447388</v>
      </c>
      <c r="D214" s="42">
        <f t="shared" si="24"/>
        <v>5.0210966177393589E-3</v>
      </c>
      <c r="E214" s="142">
        <f t="shared" si="19"/>
        <v>1.4767816490302615E-3</v>
      </c>
      <c r="F214" s="79">
        <f t="shared" si="19"/>
        <v>1.1691464259416222</v>
      </c>
      <c r="G214" s="42">
        <f t="shared" si="25"/>
        <v>1.7265739868599053E-3</v>
      </c>
      <c r="H214" s="142">
        <f t="shared" si="20"/>
        <v>4.4858839335153904E-3</v>
      </c>
      <c r="I214" s="79">
        <f t="shared" si="20"/>
        <v>1.1765578137447388</v>
      </c>
      <c r="J214" s="42">
        <f t="shared" si="26"/>
        <v>5.277901793529517E-3</v>
      </c>
      <c r="K214" s="142">
        <f t="shared" si="21"/>
        <v>2.581174394083543E-3</v>
      </c>
      <c r="L214" s="79">
        <f t="shared" si="21"/>
        <v>1.1533972268599999</v>
      </c>
      <c r="M214" s="42">
        <f t="shared" si="27"/>
        <v>2.9771193881779992E-3</v>
      </c>
      <c r="T214" s="114"/>
      <c r="W214" s="114"/>
      <c r="AA214" s="114"/>
      <c r="AG214" s="114"/>
      <c r="AJ214" s="114"/>
    </row>
    <row r="215" spans="1:36" x14ac:dyDescent="0.2">
      <c r="A215" s="92">
        <f t="shared" si="22"/>
        <v>8</v>
      </c>
      <c r="B215" s="142">
        <f t="shared" si="23"/>
        <v>4.3848029782226081E-3</v>
      </c>
      <c r="C215" s="79">
        <f t="shared" si="23"/>
        <v>1.1459858390568833</v>
      </c>
      <c r="D215" s="42">
        <f t="shared" si="24"/>
        <v>5.0249221200975563E-3</v>
      </c>
      <c r="E215" s="142">
        <f t="shared" si="19"/>
        <v>1.5251005672196683E-3</v>
      </c>
      <c r="F215" s="79">
        <f t="shared" si="19"/>
        <v>1.1385744512537668</v>
      </c>
      <c r="G215" s="42">
        <f t="shared" si="25"/>
        <v>1.7364405414289424E-3</v>
      </c>
      <c r="H215" s="142">
        <f t="shared" si="20"/>
        <v>4.693044352879169E-3</v>
      </c>
      <c r="I215" s="79">
        <f t="shared" si="20"/>
        <v>1.1459858390568833</v>
      </c>
      <c r="J215" s="42">
        <f t="shared" si="26"/>
        <v>5.3781623704654028E-3</v>
      </c>
      <c r="K215" s="142">
        <f t="shared" si="21"/>
        <v>2.7366835560724383E-3</v>
      </c>
      <c r="L215" s="79">
        <f t="shared" si="21"/>
        <v>1.1237516756475339</v>
      </c>
      <c r="M215" s="42">
        <f t="shared" si="27"/>
        <v>3.0753527318534541E-3</v>
      </c>
      <c r="T215" s="114"/>
      <c r="W215" s="114"/>
      <c r="AA215" s="114"/>
      <c r="AG215" s="114"/>
      <c r="AJ215" s="114"/>
    </row>
    <row r="216" spans="1:36" x14ac:dyDescent="0.2">
      <c r="A216" s="92">
        <f t="shared" si="22"/>
        <v>9</v>
      </c>
      <c r="B216" s="142">
        <f t="shared" si="23"/>
        <v>4.8538297185784021E-3</v>
      </c>
      <c r="C216" s="79">
        <f t="shared" si="23"/>
        <v>1.0931797009596784</v>
      </c>
      <c r="D216" s="42">
        <f t="shared" si="24"/>
        <v>5.3061081202647378E-3</v>
      </c>
      <c r="E216" s="142">
        <f t="shared" si="19"/>
        <v>2.1662981654917393E-3</v>
      </c>
      <c r="F216" s="79">
        <f t="shared" si="19"/>
        <v>1.0931797009596784</v>
      </c>
      <c r="G216" s="42">
        <f t="shared" si="25"/>
        <v>2.3681531807417597E-3</v>
      </c>
      <c r="H216" s="142">
        <f t="shared" si="20"/>
        <v>5.1095867510637105E-3</v>
      </c>
      <c r="I216" s="79">
        <f t="shared" si="20"/>
        <v>1.0931797009596784</v>
      </c>
      <c r="J216" s="42">
        <f t="shared" si="26"/>
        <v>5.5856965165553621E-3</v>
      </c>
      <c r="K216" s="142">
        <f t="shared" si="21"/>
        <v>3.6988964958787297E-3</v>
      </c>
      <c r="L216" s="79">
        <f t="shared" si="21"/>
        <v>1.0931797009596784</v>
      </c>
      <c r="M216" s="42">
        <f t="shared" si="27"/>
        <v>4.0435585652455119E-3</v>
      </c>
      <c r="T216" s="114"/>
      <c r="W216" s="114"/>
      <c r="AA216" s="114"/>
      <c r="AG216" s="114"/>
      <c r="AJ216" s="114"/>
    </row>
    <row r="217" spans="1:36" x14ac:dyDescent="0.2">
      <c r="A217" s="92">
        <f t="shared" si="22"/>
        <v>10</v>
      </c>
      <c r="B217" s="142">
        <f t="shared" si="23"/>
        <v>3.9618735965992365E-3</v>
      </c>
      <c r="C217" s="79">
        <f t="shared" si="23"/>
        <v>1.0931797009596784</v>
      </c>
      <c r="D217" s="42">
        <f t="shared" si="24"/>
        <v>4.3310397935703987E-3</v>
      </c>
      <c r="E217" s="142">
        <f t="shared" si="19"/>
        <v>1.9746886623268501E-3</v>
      </c>
      <c r="F217" s="79">
        <f t="shared" si="19"/>
        <v>1.0857683131565619</v>
      </c>
      <c r="G217" s="42">
        <f t="shared" si="25"/>
        <v>2.1440543779040117E-3</v>
      </c>
      <c r="H217" s="142">
        <f t="shared" si="20"/>
        <v>4.0993325880001354E-3</v>
      </c>
      <c r="I217" s="79">
        <f t="shared" si="20"/>
        <v>1.0857683131565619</v>
      </c>
      <c r="J217" s="42">
        <f t="shared" si="26"/>
        <v>4.4509254291406298E-3</v>
      </c>
      <c r="K217" s="142">
        <f t="shared" si="21"/>
        <v>3.1726645995055918E-3</v>
      </c>
      <c r="L217" s="79">
        <f t="shared" si="21"/>
        <v>1.0857683131565619</v>
      </c>
      <c r="M217" s="42">
        <f t="shared" si="27"/>
        <v>3.4447786904167254E-3</v>
      </c>
      <c r="T217" s="114"/>
      <c r="W217" s="114"/>
      <c r="AA217" s="114"/>
      <c r="AG217" s="114"/>
      <c r="AJ217" s="114"/>
    </row>
    <row r="218" spans="1:36" x14ac:dyDescent="0.2">
      <c r="A218" s="92">
        <f t="shared" si="22"/>
        <v>11</v>
      </c>
      <c r="B218" s="142">
        <f t="shared" si="23"/>
        <v>3.8893952193151267E-3</v>
      </c>
      <c r="C218" s="79">
        <f t="shared" si="23"/>
        <v>1.0700191140749395</v>
      </c>
      <c r="D218" s="42">
        <f t="shared" si="24"/>
        <v>4.1617272268588768E-3</v>
      </c>
      <c r="E218" s="142">
        <f t="shared" si="19"/>
        <v>2.2251694911018215E-3</v>
      </c>
      <c r="F218" s="79">
        <f t="shared" si="19"/>
        <v>1.0440792567640318</v>
      </c>
      <c r="G218" s="42">
        <f t="shared" si="25"/>
        <v>2.3232533084435888E-3</v>
      </c>
      <c r="H218" s="142">
        <f t="shared" si="20"/>
        <v>3.8949491179575873E-3</v>
      </c>
      <c r="I218" s="79">
        <f t="shared" si="20"/>
        <v>1.0440792567640318</v>
      </c>
      <c r="J218" s="42">
        <f t="shared" si="26"/>
        <v>4.0666355802108792E-3</v>
      </c>
      <c r="K218" s="142">
        <f t="shared" si="21"/>
        <v>3.4875706525331054E-3</v>
      </c>
      <c r="L218" s="79">
        <f t="shared" si="21"/>
        <v>1.0440792567640318</v>
      </c>
      <c r="M218" s="42">
        <f t="shared" si="27"/>
        <v>3.6413001748088142E-3</v>
      </c>
      <c r="T218" s="114"/>
      <c r="W218" s="114"/>
      <c r="AA218" s="114"/>
      <c r="AG218" s="114"/>
      <c r="AJ218" s="114"/>
    </row>
    <row r="219" spans="1:36" x14ac:dyDescent="0.2">
      <c r="A219" s="92">
        <f t="shared" si="22"/>
        <v>12</v>
      </c>
      <c r="B219" s="142">
        <f t="shared" si="23"/>
        <v>3.5725453017627518E-3</v>
      </c>
      <c r="C219" s="79">
        <f t="shared" si="23"/>
        <v>1.0403735628624737</v>
      </c>
      <c r="D219" s="42">
        <f t="shared" si="24"/>
        <v>3.7167816840825057E-3</v>
      </c>
      <c r="E219" s="142">
        <f t="shared" si="19"/>
        <v>2.2787646130015657E-3</v>
      </c>
      <c r="F219" s="79">
        <f t="shared" si="19"/>
        <v>1.0403735628624737</v>
      </c>
      <c r="G219" s="42">
        <f t="shared" si="25"/>
        <v>2.3707664593533651E-3</v>
      </c>
      <c r="H219" s="142">
        <f t="shared" si="20"/>
        <v>3.6080902530744993E-3</v>
      </c>
      <c r="I219" s="79">
        <f t="shared" si="20"/>
        <v>1.0403735628624737</v>
      </c>
      <c r="J219" s="42">
        <f t="shared" si="26"/>
        <v>3.7537617117204812E-3</v>
      </c>
      <c r="K219" s="142">
        <f t="shared" si="21"/>
        <v>3.5908731672828717E-3</v>
      </c>
      <c r="L219" s="79">
        <f t="shared" si="21"/>
        <v>1.0403735628624737</v>
      </c>
      <c r="M219" s="42">
        <f t="shared" si="27"/>
        <v>3.7358495108333369E-3</v>
      </c>
      <c r="T219" s="114"/>
      <c r="W219" s="114"/>
      <c r="AA219" s="114"/>
      <c r="AG219" s="114"/>
      <c r="AJ219" s="114"/>
    </row>
    <row r="220" spans="1:36" x14ac:dyDescent="0.2">
      <c r="A220" s="92">
        <f t="shared" si="22"/>
        <v>13</v>
      </c>
      <c r="B220" s="142">
        <f t="shared" si="23"/>
        <v>3.3728826455662951E-3</v>
      </c>
      <c r="C220" s="79">
        <f t="shared" si="23"/>
        <v>1.0246243637808512</v>
      </c>
      <c r="D220" s="42">
        <f t="shared" si="24"/>
        <v>3.4559377348208392E-3</v>
      </c>
      <c r="E220" s="142">
        <f t="shared" si="19"/>
        <v>2.6986393503715834E-3</v>
      </c>
      <c r="F220" s="79">
        <f t="shared" si="19"/>
        <v>1.0246243637808512</v>
      </c>
      <c r="G220" s="42">
        <f t="shared" si="25"/>
        <v>2.7650916274484533E-3</v>
      </c>
      <c r="H220" s="142">
        <f t="shared" si="20"/>
        <v>3.4611896339814176E-3</v>
      </c>
      <c r="I220" s="79">
        <f t="shared" si="20"/>
        <v>1.0246243637808512</v>
      </c>
      <c r="J220" s="42">
        <f t="shared" si="26"/>
        <v>3.5464192266430874E-3</v>
      </c>
      <c r="K220" s="142">
        <f t="shared" si="21"/>
        <v>4.0213003120735651E-3</v>
      </c>
      <c r="L220" s="79">
        <f t="shared" si="21"/>
        <v>1.0246243637808512</v>
      </c>
      <c r="M220" s="42">
        <f t="shared" si="27"/>
        <v>4.1203222738301149E-3</v>
      </c>
      <c r="T220" s="114"/>
      <c r="W220" s="114"/>
      <c r="AA220" s="114"/>
      <c r="AG220" s="114"/>
      <c r="AJ220" s="114"/>
    </row>
    <row r="221" spans="1:36" x14ac:dyDescent="0.2">
      <c r="A221" s="92">
        <f t="shared" si="22"/>
        <v>14</v>
      </c>
      <c r="B221" s="142">
        <f t="shared" si="23"/>
        <v>3.1996010079215257E-3</v>
      </c>
      <c r="C221" s="79">
        <f t="shared" si="23"/>
        <v>0.99034669519143748</v>
      </c>
      <c r="D221" s="42">
        <f t="shared" si="24"/>
        <v>3.1687142841262755E-3</v>
      </c>
      <c r="E221" s="142">
        <f t="shared" si="19"/>
        <v>2.853870817428356E-3</v>
      </c>
      <c r="F221" s="79">
        <f t="shared" si="19"/>
        <v>0.99034669519143748</v>
      </c>
      <c r="G221" s="42">
        <f t="shared" si="25"/>
        <v>2.8263215325434587E-3</v>
      </c>
      <c r="H221" s="142">
        <f t="shared" si="20"/>
        <v>3.2693024358844058E-3</v>
      </c>
      <c r="I221" s="79">
        <f t="shared" si="20"/>
        <v>0.99034669519143748</v>
      </c>
      <c r="J221" s="42">
        <f t="shared" si="26"/>
        <v>3.2377428629594379E-3</v>
      </c>
      <c r="K221" s="142">
        <f t="shared" si="21"/>
        <v>4.2084666963244852E-3</v>
      </c>
      <c r="L221" s="79">
        <f t="shared" si="21"/>
        <v>0.99034669519143748</v>
      </c>
      <c r="M221" s="42">
        <f t="shared" si="27"/>
        <v>4.1678410845281807E-3</v>
      </c>
      <c r="T221" s="114"/>
      <c r="W221" s="114"/>
      <c r="AA221" s="114"/>
      <c r="AG221" s="114"/>
      <c r="AJ221" s="114"/>
    </row>
    <row r="222" spans="1:36" x14ac:dyDescent="0.2">
      <c r="A222" s="92">
        <f t="shared" si="22"/>
        <v>15</v>
      </c>
      <c r="B222" s="142">
        <f t="shared" si="23"/>
        <v>3.0732498138055478E-3</v>
      </c>
      <c r="C222" s="79">
        <f t="shared" si="23"/>
        <v>0.98664100128987919</v>
      </c>
      <c r="D222" s="42">
        <f t="shared" si="24"/>
        <v>3.0321942735070406E-3</v>
      </c>
      <c r="E222" s="142">
        <f t="shared" si="19"/>
        <v>3.2415329426721028E-3</v>
      </c>
      <c r="F222" s="79">
        <f t="shared" si="19"/>
        <v>0.98664100128987919</v>
      </c>
      <c r="G222" s="42">
        <f t="shared" si="25"/>
        <v>3.1982293082721321E-3</v>
      </c>
      <c r="H222" s="142">
        <f t="shared" si="20"/>
        <v>3.0560327280139202E-3</v>
      </c>
      <c r="I222" s="79">
        <f t="shared" si="20"/>
        <v>0.98664100128987919</v>
      </c>
      <c r="J222" s="42">
        <f t="shared" si="26"/>
        <v>3.0152071907422954E-3</v>
      </c>
      <c r="K222" s="142">
        <f t="shared" si="21"/>
        <v>4.6263975691696419E-3</v>
      </c>
      <c r="L222" s="79">
        <f t="shared" si="21"/>
        <v>0.98664100128987919</v>
      </c>
      <c r="M222" s="42">
        <f t="shared" si="27"/>
        <v>4.5645935300105984E-3</v>
      </c>
      <c r="T222" s="114"/>
      <c r="W222" s="114"/>
      <c r="AA222" s="114"/>
      <c r="AG222" s="114"/>
      <c r="AJ222" s="114"/>
    </row>
    <row r="223" spans="1:36" x14ac:dyDescent="0.2">
      <c r="A223" s="92">
        <f t="shared" si="22"/>
        <v>16</v>
      </c>
      <c r="B223" s="142">
        <f t="shared" si="23"/>
        <v>2.8583139363423243E-3</v>
      </c>
      <c r="C223" s="79">
        <f t="shared" si="23"/>
        <v>0.98293530738832102</v>
      </c>
      <c r="D223" s="42">
        <f t="shared" si="24"/>
        <v>2.8095376876309643E-3</v>
      </c>
      <c r="E223" s="142">
        <f t="shared" si="19"/>
        <v>3.485071398143998E-3</v>
      </c>
      <c r="F223" s="79">
        <f t="shared" si="19"/>
        <v>0.98293530738832102</v>
      </c>
      <c r="G223" s="42">
        <f t="shared" si="25"/>
        <v>3.4255997260049164E-3</v>
      </c>
      <c r="H223" s="142">
        <f t="shared" si="20"/>
        <v>2.8602578008671857E-3</v>
      </c>
      <c r="I223" s="79">
        <f t="shared" si="20"/>
        <v>0.98293530738832102</v>
      </c>
      <c r="J223" s="42">
        <f t="shared" si="26"/>
        <v>2.8114483807052302E-3</v>
      </c>
      <c r="K223" s="142">
        <f t="shared" si="21"/>
        <v>4.7405301862722066E-3</v>
      </c>
      <c r="L223" s="79">
        <f t="shared" si="21"/>
        <v>0.98293530738832102</v>
      </c>
      <c r="M223" s="42">
        <f t="shared" si="27"/>
        <v>4.6596344958270862E-3</v>
      </c>
      <c r="T223" s="114"/>
      <c r="W223" s="114"/>
      <c r="AA223" s="114"/>
      <c r="AG223" s="114"/>
      <c r="AJ223" s="114"/>
    </row>
    <row r="224" spans="1:36" x14ac:dyDescent="0.2">
      <c r="A224" s="92">
        <f t="shared" si="22"/>
        <v>17</v>
      </c>
      <c r="B224" s="142">
        <f t="shared" si="23"/>
        <v>2.6000576494679089E-3</v>
      </c>
      <c r="C224" s="79">
        <f t="shared" si="23"/>
        <v>0.97922961348676274</v>
      </c>
      <c r="D224" s="42">
        <f t="shared" si="24"/>
        <v>2.5460534471317612E-3</v>
      </c>
      <c r="E224" s="142">
        <f t="shared" si="19"/>
        <v>3.6189203554272977E-3</v>
      </c>
      <c r="F224" s="79">
        <f t="shared" si="19"/>
        <v>0.97922961348676274</v>
      </c>
      <c r="G224" s="42">
        <f t="shared" si="25"/>
        <v>3.5437539808844507E-3</v>
      </c>
      <c r="H224" s="142">
        <f t="shared" si="20"/>
        <v>2.6547635510961454E-3</v>
      </c>
      <c r="I224" s="79">
        <f t="shared" si="20"/>
        <v>0.97922961348676274</v>
      </c>
      <c r="J224" s="42">
        <f t="shared" si="26"/>
        <v>2.5996230860386243E-3</v>
      </c>
      <c r="K224" s="142">
        <f t="shared" si="21"/>
        <v>4.8496642945965564E-3</v>
      </c>
      <c r="L224" s="79">
        <f t="shared" si="21"/>
        <v>0.97922961348676274</v>
      </c>
      <c r="M224" s="42">
        <f t="shared" si="27"/>
        <v>4.7489348927383396E-3</v>
      </c>
      <c r="T224" s="114"/>
      <c r="W224" s="114"/>
      <c r="AA224" s="114"/>
      <c r="AG224" s="114"/>
      <c r="AJ224" s="114"/>
    </row>
    <row r="225" spans="1:36" x14ac:dyDescent="0.2">
      <c r="A225" s="92">
        <f t="shared" si="22"/>
        <v>18</v>
      </c>
      <c r="B225" s="142">
        <f t="shared" si="23"/>
        <v>2.3701262456700418E-3</v>
      </c>
      <c r="C225" s="79">
        <f t="shared" si="23"/>
        <v>0.97552391958520457</v>
      </c>
      <c r="D225" s="42">
        <f t="shared" si="24"/>
        <v>2.3121148450878045E-3</v>
      </c>
      <c r="E225" s="142">
        <f t="shared" si="19"/>
        <v>3.6566868661960291E-3</v>
      </c>
      <c r="F225" s="79">
        <f t="shared" si="19"/>
        <v>0.97552391958520457</v>
      </c>
      <c r="G225" s="42">
        <f t="shared" si="25"/>
        <v>3.567185504407289E-3</v>
      </c>
      <c r="H225" s="142">
        <f t="shared" si="20"/>
        <v>2.4698187263022088E-3</v>
      </c>
      <c r="I225" s="79">
        <f t="shared" si="20"/>
        <v>0.97552391958520457</v>
      </c>
      <c r="J225" s="42">
        <f t="shared" si="26"/>
        <v>2.4093672445472682E-3</v>
      </c>
      <c r="K225" s="142">
        <f t="shared" si="21"/>
        <v>4.8066215801174875E-3</v>
      </c>
      <c r="L225" s="79">
        <f t="shared" si="21"/>
        <v>0.97552391958520457</v>
      </c>
      <c r="M225" s="42">
        <f t="shared" si="27"/>
        <v>4.6889743237990408E-3</v>
      </c>
      <c r="T225" s="114"/>
      <c r="W225" s="114"/>
      <c r="AA225" s="114"/>
      <c r="AG225" s="114"/>
      <c r="AJ225" s="114"/>
    </row>
    <row r="226" spans="1:36" x14ac:dyDescent="0.2">
      <c r="A226" s="92">
        <f t="shared" si="22"/>
        <v>19</v>
      </c>
      <c r="B226" s="142">
        <f t="shared" si="23"/>
        <v>2.3590184483851208E-3</v>
      </c>
      <c r="C226" s="79">
        <f t="shared" si="23"/>
        <v>0.97367107263442543</v>
      </c>
      <c r="D226" s="42">
        <f t="shared" si="24"/>
        <v>2.2969080230035386E-3</v>
      </c>
      <c r="E226" s="142">
        <f t="shared" si="19"/>
        <v>3.8907836939757415E-3</v>
      </c>
      <c r="F226" s="79">
        <f t="shared" si="19"/>
        <v>0.97367107263442543</v>
      </c>
      <c r="G226" s="42">
        <f t="shared" si="25"/>
        <v>3.7883435327018922E-3</v>
      </c>
      <c r="H226" s="142">
        <f t="shared" si="20"/>
        <v>2.4470477418681203E-3</v>
      </c>
      <c r="I226" s="79">
        <f t="shared" si="20"/>
        <v>0.97367107263442543</v>
      </c>
      <c r="J226" s="42">
        <f t="shared" si="26"/>
        <v>2.3826195996123813E-3</v>
      </c>
      <c r="K226" s="142">
        <f t="shared" si="21"/>
        <v>4.8566066678996326E-3</v>
      </c>
      <c r="L226" s="79">
        <f t="shared" si="21"/>
        <v>0.97367107263442543</v>
      </c>
      <c r="M226" s="42">
        <f t="shared" si="27"/>
        <v>4.7287374236973378E-3</v>
      </c>
      <c r="T226" s="114"/>
      <c r="W226" s="114"/>
      <c r="AA226" s="114"/>
      <c r="AG226" s="114"/>
      <c r="AJ226" s="114"/>
    </row>
    <row r="227" spans="1:36" x14ac:dyDescent="0.2">
      <c r="A227" s="92">
        <f t="shared" si="22"/>
        <v>20</v>
      </c>
      <c r="B227" s="142">
        <f t="shared" si="23"/>
        <v>2.1718520641341998E-3</v>
      </c>
      <c r="C227" s="79">
        <f t="shared" si="23"/>
        <v>0.97181822568364629</v>
      </c>
      <c r="D227" s="42">
        <f t="shared" si="24"/>
        <v>2.1106454194142628E-3</v>
      </c>
      <c r="E227" s="142">
        <f t="shared" ref="E227:F246" si="28">E32</f>
        <v>4.025743430987533E-3</v>
      </c>
      <c r="F227" s="79">
        <f t="shared" si="28"/>
        <v>0.97181822568364629</v>
      </c>
      <c r="G227" s="42">
        <f t="shared" si="25"/>
        <v>3.9122908381598988E-3</v>
      </c>
      <c r="H227" s="142">
        <f t="shared" ref="H227:I246" si="29">H32</f>
        <v>2.2126732191562852E-3</v>
      </c>
      <c r="I227" s="79">
        <f t="shared" si="29"/>
        <v>0.97181822568364629</v>
      </c>
      <c r="J227" s="42">
        <f t="shared" si="26"/>
        <v>2.1503161618581829E-3</v>
      </c>
      <c r="K227" s="142">
        <f t="shared" ref="K227:L246" si="30">K32</f>
        <v>4.8907631445507648E-3</v>
      </c>
      <c r="L227" s="79">
        <f t="shared" si="30"/>
        <v>0.97181822568364629</v>
      </c>
      <c r="M227" s="42">
        <f t="shared" si="27"/>
        <v>4.752932761376295E-3</v>
      </c>
      <c r="T227" s="114"/>
      <c r="W227" s="114"/>
      <c r="AA227" s="114"/>
      <c r="AG227" s="114"/>
      <c r="AJ227" s="114"/>
    </row>
    <row r="228" spans="1:36" x14ac:dyDescent="0.2">
      <c r="A228" s="92">
        <f t="shared" si="22"/>
        <v>21</v>
      </c>
      <c r="B228" s="142">
        <f t="shared" si="23"/>
        <v>2.0416131409684997E-3</v>
      </c>
      <c r="C228" s="79">
        <f t="shared" si="23"/>
        <v>0.968112531782088</v>
      </c>
      <c r="D228" s="42">
        <f t="shared" si="24"/>
        <v>1.9765112668225951E-3</v>
      </c>
      <c r="E228" s="142">
        <f t="shared" si="28"/>
        <v>3.9174424074595524E-3</v>
      </c>
      <c r="F228" s="79">
        <f t="shared" si="28"/>
        <v>0.968112531782088</v>
      </c>
      <c r="G228" s="42">
        <f t="shared" si="25"/>
        <v>3.7925250871961853E-3</v>
      </c>
      <c r="H228" s="142">
        <f t="shared" si="29"/>
        <v>2.1443602658540203E-3</v>
      </c>
      <c r="I228" s="79">
        <f t="shared" si="29"/>
        <v>0.968112531782088</v>
      </c>
      <c r="J228" s="42">
        <f t="shared" si="26"/>
        <v>2.0759820460288471E-3</v>
      </c>
      <c r="K228" s="142">
        <f t="shared" si="30"/>
        <v>4.6552778421104371E-3</v>
      </c>
      <c r="L228" s="79">
        <f t="shared" si="30"/>
        <v>0.968112531782088</v>
      </c>
      <c r="M228" s="42">
        <f t="shared" si="27"/>
        <v>4.5068328178745906E-3</v>
      </c>
      <c r="T228" s="114"/>
      <c r="W228" s="114"/>
      <c r="AA228" s="114"/>
      <c r="AG228" s="114"/>
      <c r="AJ228" s="114"/>
    </row>
    <row r="229" spans="1:36" x14ac:dyDescent="0.2">
      <c r="A229" s="92">
        <f t="shared" si="22"/>
        <v>22</v>
      </c>
      <c r="B229" s="142">
        <f t="shared" si="23"/>
        <v>1.9149842519203993E-3</v>
      </c>
      <c r="C229" s="79">
        <f t="shared" si="23"/>
        <v>0.96440683788052983</v>
      </c>
      <c r="D229" s="42">
        <f t="shared" si="24"/>
        <v>1.8468239069855642E-3</v>
      </c>
      <c r="E229" s="142">
        <f t="shared" si="28"/>
        <v>3.8627365058313159E-3</v>
      </c>
      <c r="F229" s="79">
        <f t="shared" si="28"/>
        <v>0.96440683788052983</v>
      </c>
      <c r="G229" s="42">
        <f t="shared" si="25"/>
        <v>3.7252494991544664E-3</v>
      </c>
      <c r="H229" s="142">
        <f t="shared" si="29"/>
        <v>1.960803915720699E-3</v>
      </c>
      <c r="I229" s="79">
        <f t="shared" si="29"/>
        <v>0.96440683788052983</v>
      </c>
      <c r="J229" s="42">
        <f t="shared" si="26"/>
        <v>1.8910127040639602E-3</v>
      </c>
      <c r="K229" s="142">
        <f t="shared" si="30"/>
        <v>4.5789117357766043E-3</v>
      </c>
      <c r="L229" s="79">
        <f t="shared" si="30"/>
        <v>0.96440683788052983</v>
      </c>
      <c r="M229" s="42">
        <f t="shared" si="27"/>
        <v>4.4159337880343629E-3</v>
      </c>
      <c r="T229" s="114"/>
      <c r="W229" s="114"/>
      <c r="AA229" s="114"/>
      <c r="AG229" s="114"/>
      <c r="AJ229" s="114"/>
    </row>
    <row r="230" spans="1:36" x14ac:dyDescent="0.2">
      <c r="A230" s="92">
        <f t="shared" si="22"/>
        <v>23</v>
      </c>
      <c r="B230" s="142">
        <f t="shared" si="23"/>
        <v>1.8922132674863111E-3</v>
      </c>
      <c r="C230" s="79">
        <f t="shared" si="23"/>
        <v>0.96070114397897155</v>
      </c>
      <c r="D230" s="42">
        <f t="shared" si="24"/>
        <v>1.8178514507262867E-3</v>
      </c>
      <c r="E230" s="142">
        <f t="shared" si="28"/>
        <v>4.2556748347853997E-3</v>
      </c>
      <c r="F230" s="79">
        <f t="shared" si="28"/>
        <v>0.96070114397897155</v>
      </c>
      <c r="G230" s="42">
        <f t="shared" si="25"/>
        <v>4.0884316821808543E-3</v>
      </c>
      <c r="H230" s="142">
        <f t="shared" si="29"/>
        <v>1.9846856798832794E-3</v>
      </c>
      <c r="I230" s="79">
        <f t="shared" si="29"/>
        <v>0.96070114397897155</v>
      </c>
      <c r="J230" s="42">
        <f t="shared" si="26"/>
        <v>1.9066898031025493E-3</v>
      </c>
      <c r="K230" s="142">
        <f t="shared" si="30"/>
        <v>4.7058183197568283E-3</v>
      </c>
      <c r="L230" s="79">
        <f t="shared" si="30"/>
        <v>0.96070114397897155</v>
      </c>
      <c r="M230" s="42">
        <f t="shared" si="27"/>
        <v>4.5208850431475867E-3</v>
      </c>
      <c r="T230" s="114"/>
      <c r="W230" s="114"/>
      <c r="AA230" s="114"/>
      <c r="AG230" s="114"/>
      <c r="AJ230" s="114"/>
    </row>
    <row r="231" spans="1:36" x14ac:dyDescent="0.2">
      <c r="A231" s="92">
        <f t="shared" si="22"/>
        <v>24</v>
      </c>
      <c r="B231" s="142">
        <f t="shared" si="23"/>
        <v>1.7494780723750747E-3</v>
      </c>
      <c r="C231" s="79">
        <f t="shared" si="23"/>
        <v>0.95699545007741338</v>
      </c>
      <c r="D231" s="42">
        <f t="shared" si="24"/>
        <v>1.6742425552731502E-3</v>
      </c>
      <c r="E231" s="142">
        <f t="shared" si="28"/>
        <v>3.9363256628439178E-3</v>
      </c>
      <c r="F231" s="79">
        <f t="shared" si="28"/>
        <v>0.95699545007741338</v>
      </c>
      <c r="G231" s="42">
        <f t="shared" si="25"/>
        <v>3.7670457493645879E-3</v>
      </c>
      <c r="H231" s="142">
        <f t="shared" si="29"/>
        <v>1.9166504215131375E-3</v>
      </c>
      <c r="I231" s="79">
        <f t="shared" si="29"/>
        <v>0.95699545007741338</v>
      </c>
      <c r="J231" s="42">
        <f t="shared" si="26"/>
        <v>1.834225732777029E-3</v>
      </c>
      <c r="K231" s="142">
        <f t="shared" si="30"/>
        <v>4.3770275201231636E-3</v>
      </c>
      <c r="L231" s="79">
        <f t="shared" si="30"/>
        <v>0.95699545007741338</v>
      </c>
      <c r="M231" s="42">
        <f t="shared" si="27"/>
        <v>4.1887954216214916E-3</v>
      </c>
      <c r="T231" s="114"/>
      <c r="W231" s="114"/>
      <c r="AA231" s="114"/>
      <c r="AG231" s="114"/>
      <c r="AJ231" s="114"/>
    </row>
    <row r="232" spans="1:36" x14ac:dyDescent="0.2">
      <c r="A232" s="92">
        <f t="shared" si="22"/>
        <v>25</v>
      </c>
      <c r="B232" s="142">
        <f t="shared" si="23"/>
        <v>1.751144241967813E-3</v>
      </c>
      <c r="C232" s="79">
        <f t="shared" si="23"/>
        <v>0.9532897561758551</v>
      </c>
      <c r="D232" s="42">
        <f t="shared" si="24"/>
        <v>1.6693478674542491E-3</v>
      </c>
      <c r="E232" s="142">
        <f t="shared" si="28"/>
        <v>4.2590071739708763E-3</v>
      </c>
      <c r="F232" s="79">
        <f t="shared" si="28"/>
        <v>0.9532897561758551</v>
      </c>
      <c r="G232" s="42">
        <f t="shared" si="25"/>
        <v>4.060067910425914E-3</v>
      </c>
      <c r="H232" s="142">
        <f t="shared" si="29"/>
        <v>1.95080689816427E-3</v>
      </c>
      <c r="I232" s="79">
        <f t="shared" si="29"/>
        <v>0.9532897561758551</v>
      </c>
      <c r="J232" s="42">
        <f t="shared" si="26"/>
        <v>1.8596842322971931E-3</v>
      </c>
      <c r="K232" s="142">
        <f t="shared" si="30"/>
        <v>4.6391715360473013E-3</v>
      </c>
      <c r="L232" s="79">
        <f t="shared" si="30"/>
        <v>0.9532897561758551</v>
      </c>
      <c r="M232" s="42">
        <f t="shared" si="27"/>
        <v>4.4224747024564992E-3</v>
      </c>
      <c r="T232" s="114"/>
      <c r="W232" s="114"/>
      <c r="AA232" s="114"/>
      <c r="AG232" s="114"/>
      <c r="AJ232" s="114"/>
    </row>
    <row r="233" spans="1:36" x14ac:dyDescent="0.2">
      <c r="A233" s="92">
        <f t="shared" si="22"/>
        <v>26</v>
      </c>
      <c r="B233" s="142">
        <f t="shared" si="23"/>
        <v>1.7128223413348351E-3</v>
      </c>
      <c r="C233" s="79">
        <f t="shared" si="23"/>
        <v>0.94958406227429693</v>
      </c>
      <c r="D233" s="42">
        <f t="shared" si="24"/>
        <v>1.626468796838905E-3</v>
      </c>
      <c r="E233" s="142">
        <f t="shared" si="28"/>
        <v>4.3636981633812582E-3</v>
      </c>
      <c r="F233" s="79">
        <f t="shared" si="28"/>
        <v>0.94958406227429693</v>
      </c>
      <c r="G233" s="42">
        <f t="shared" si="25"/>
        <v>4.1436982285224635E-3</v>
      </c>
      <c r="H233" s="142">
        <f t="shared" si="29"/>
        <v>1.952195372824885E-3</v>
      </c>
      <c r="I233" s="79">
        <f t="shared" si="29"/>
        <v>0.94958406227429693</v>
      </c>
      <c r="J233" s="42">
        <f t="shared" si="26"/>
        <v>1.8537736124801399E-3</v>
      </c>
      <c r="K233" s="142">
        <f t="shared" si="30"/>
        <v>4.6422261803006548E-3</v>
      </c>
      <c r="L233" s="79">
        <f t="shared" si="30"/>
        <v>0.94958406227429693</v>
      </c>
      <c r="M233" s="42">
        <f t="shared" si="27"/>
        <v>4.4081839942859882E-3</v>
      </c>
      <c r="T233" s="114"/>
      <c r="W233" s="114"/>
      <c r="AA233" s="114"/>
      <c r="AG233" s="114"/>
      <c r="AJ233" s="114"/>
    </row>
    <row r="234" spans="1:36" x14ac:dyDescent="0.2">
      <c r="A234" s="92">
        <f t="shared" si="22"/>
        <v>27</v>
      </c>
      <c r="B234" s="142">
        <f t="shared" si="23"/>
        <v>1.7869668882116835E-3</v>
      </c>
      <c r="C234" s="79">
        <f t="shared" si="23"/>
        <v>0.93754055709423267</v>
      </c>
      <c r="D234" s="42">
        <f t="shared" si="24"/>
        <v>1.6753539318829292E-3</v>
      </c>
      <c r="E234" s="142">
        <f t="shared" si="28"/>
        <v>4.4892162727008661E-3</v>
      </c>
      <c r="F234" s="79">
        <f t="shared" si="28"/>
        <v>0.93754055709423267</v>
      </c>
      <c r="G234" s="42">
        <f t="shared" si="25"/>
        <v>4.2088223252244646E-3</v>
      </c>
      <c r="H234" s="142">
        <f t="shared" si="29"/>
        <v>1.9832972052226641E-3</v>
      </c>
      <c r="I234" s="79">
        <f t="shared" si="29"/>
        <v>0.93754055709423267</v>
      </c>
      <c r="J234" s="42">
        <f t="shared" si="26"/>
        <v>1.8594215666678912E-3</v>
      </c>
      <c r="K234" s="142">
        <f t="shared" si="30"/>
        <v>4.7669112048238944E-3</v>
      </c>
      <c r="L234" s="79">
        <f t="shared" si="30"/>
        <v>0.93754055709423267</v>
      </c>
      <c r="M234" s="42">
        <f t="shared" si="27"/>
        <v>4.469172586589334E-3</v>
      </c>
      <c r="T234" s="114"/>
      <c r="W234" s="114"/>
      <c r="AA234" s="114"/>
      <c r="AG234" s="114"/>
      <c r="AJ234" s="114"/>
    </row>
    <row r="235" spans="1:36" x14ac:dyDescent="0.2">
      <c r="A235" s="92">
        <f t="shared" si="22"/>
        <v>28</v>
      </c>
      <c r="B235" s="142">
        <f t="shared" si="23"/>
        <v>1.7914100071256519E-3</v>
      </c>
      <c r="C235" s="79">
        <f t="shared" si="23"/>
        <v>0.9338348631926745</v>
      </c>
      <c r="D235" s="42">
        <f t="shared" si="24"/>
        <v>1.6728811189261712E-3</v>
      </c>
      <c r="E235" s="142">
        <f t="shared" si="28"/>
        <v>4.5783563459123582E-3</v>
      </c>
      <c r="F235" s="79">
        <f t="shared" si="28"/>
        <v>0.9338348631926745</v>
      </c>
      <c r="G235" s="42">
        <f t="shared" si="25"/>
        <v>4.2754287719323804E-3</v>
      </c>
      <c r="H235" s="142">
        <f t="shared" si="29"/>
        <v>2.0563309723710204E-3</v>
      </c>
      <c r="I235" s="79">
        <f t="shared" si="29"/>
        <v>0.9338348631926745</v>
      </c>
      <c r="J235" s="42">
        <f t="shared" si="26"/>
        <v>1.9202735522629512E-3</v>
      </c>
      <c r="K235" s="142">
        <f t="shared" si="30"/>
        <v>4.6716618431056961E-3</v>
      </c>
      <c r="L235" s="79">
        <f t="shared" si="30"/>
        <v>0.9338348631926745</v>
      </c>
      <c r="M235" s="42">
        <f t="shared" si="27"/>
        <v>4.3625606981390454E-3</v>
      </c>
      <c r="T235" s="114"/>
      <c r="W235" s="114"/>
      <c r="AA235" s="114"/>
      <c r="AG235" s="114"/>
      <c r="AJ235" s="114"/>
    </row>
    <row r="236" spans="1:36" x14ac:dyDescent="0.2">
      <c r="A236" s="92">
        <f t="shared" si="22"/>
        <v>29</v>
      </c>
      <c r="B236" s="142">
        <f t="shared" si="23"/>
        <v>1.8713861475770839E-3</v>
      </c>
      <c r="C236" s="79">
        <f t="shared" si="23"/>
        <v>0.93012916929111622</v>
      </c>
      <c r="D236" s="42">
        <f t="shared" si="24"/>
        <v>1.7406308428687752E-3</v>
      </c>
      <c r="E236" s="142">
        <f t="shared" si="28"/>
        <v>4.8077323598459789E-3</v>
      </c>
      <c r="F236" s="79">
        <f t="shared" si="28"/>
        <v>0.93012916929111622</v>
      </c>
      <c r="G236" s="42">
        <f t="shared" si="25"/>
        <v>4.4718121060375584E-3</v>
      </c>
      <c r="H236" s="142">
        <f t="shared" si="29"/>
        <v>2.2021208117356098E-3</v>
      </c>
      <c r="I236" s="79">
        <f t="shared" si="29"/>
        <v>0.93012916929111622</v>
      </c>
      <c r="J236" s="42">
        <f t="shared" si="26"/>
        <v>2.0482568012983211E-3</v>
      </c>
      <c r="K236" s="142">
        <f t="shared" si="30"/>
        <v>4.8743791435555059E-3</v>
      </c>
      <c r="L236" s="79">
        <f t="shared" si="30"/>
        <v>0.93012916929111622</v>
      </c>
      <c r="M236" s="42">
        <f t="shared" si="27"/>
        <v>4.5338022236052255E-3</v>
      </c>
      <c r="T236" s="114"/>
      <c r="W236" s="114"/>
      <c r="AA236" s="114"/>
      <c r="AG236" s="114"/>
      <c r="AJ236" s="114"/>
    </row>
    <row r="237" spans="1:36" x14ac:dyDescent="0.2">
      <c r="A237" s="92">
        <f t="shared" si="22"/>
        <v>30</v>
      </c>
      <c r="B237" s="142">
        <f t="shared" si="23"/>
        <v>2.09020975409003E-3</v>
      </c>
      <c r="C237" s="79">
        <f t="shared" si="23"/>
        <v>0.92642347538955805</v>
      </c>
      <c r="D237" s="42">
        <f t="shared" si="24"/>
        <v>1.9364193846772391E-3</v>
      </c>
      <c r="E237" s="142">
        <f t="shared" si="28"/>
        <v>5.3606229697029271E-3</v>
      </c>
      <c r="F237" s="79">
        <f t="shared" si="28"/>
        <v>0.92642347538955805</v>
      </c>
      <c r="G237" s="42">
        <f t="shared" si="25"/>
        <v>4.9662069618452796E-3</v>
      </c>
      <c r="H237" s="142">
        <f t="shared" si="29"/>
        <v>2.3692931608736726E-3</v>
      </c>
      <c r="I237" s="79">
        <f t="shared" si="29"/>
        <v>0.92642347538955805</v>
      </c>
      <c r="J237" s="42">
        <f t="shared" si="26"/>
        <v>2.194968804313299E-3</v>
      </c>
      <c r="K237" s="142">
        <f t="shared" si="30"/>
        <v>5.3334088663548711E-3</v>
      </c>
      <c r="L237" s="79">
        <f t="shared" si="30"/>
        <v>0.92642347538955805</v>
      </c>
      <c r="M237" s="42">
        <f t="shared" si="27"/>
        <v>4.9409951776419629E-3</v>
      </c>
      <c r="T237" s="114"/>
      <c r="W237" s="114"/>
      <c r="AA237" s="114"/>
      <c r="AG237" s="114"/>
      <c r="AJ237" s="114"/>
    </row>
    <row r="238" spans="1:36" x14ac:dyDescent="0.2">
      <c r="A238" s="92">
        <f t="shared" si="22"/>
        <v>31</v>
      </c>
      <c r="B238" s="142">
        <f t="shared" si="23"/>
        <v>2.0827119909227081E-3</v>
      </c>
      <c r="C238" s="79">
        <f t="shared" si="23"/>
        <v>0.92271778148799977</v>
      </c>
      <c r="D238" s="42">
        <f t="shared" si="24"/>
        <v>1.9217553877426564E-3</v>
      </c>
      <c r="E238" s="142">
        <f t="shared" si="28"/>
        <v>5.3042508984819528E-3</v>
      </c>
      <c r="F238" s="79">
        <f t="shared" si="28"/>
        <v>0.92271778148799977</v>
      </c>
      <c r="G238" s="42">
        <f t="shared" si="25"/>
        <v>4.8943266215029967E-3</v>
      </c>
      <c r="H238" s="142">
        <f t="shared" si="29"/>
        <v>2.4476031317323664E-3</v>
      </c>
      <c r="I238" s="79">
        <f t="shared" si="29"/>
        <v>0.92271778148799977</v>
      </c>
      <c r="J238" s="42">
        <f t="shared" si="26"/>
        <v>2.2584469316751696E-3</v>
      </c>
      <c r="K238" s="142">
        <f t="shared" si="30"/>
        <v>5.3667322582096342E-3</v>
      </c>
      <c r="L238" s="79">
        <f t="shared" si="30"/>
        <v>0.92271778148799977</v>
      </c>
      <c r="M238" s="42">
        <f t="shared" si="27"/>
        <v>4.951979283135277E-3</v>
      </c>
      <c r="T238" s="114"/>
      <c r="W238" s="114"/>
      <c r="AA238" s="114"/>
      <c r="AG238" s="114"/>
      <c r="AJ238" s="114"/>
    </row>
    <row r="239" spans="1:36" x14ac:dyDescent="0.2">
      <c r="A239" s="92">
        <f t="shared" si="22"/>
        <v>32</v>
      </c>
      <c r="B239" s="142">
        <f t="shared" si="23"/>
        <v>1.9569161866709764E-3</v>
      </c>
      <c r="C239" s="79">
        <f t="shared" si="23"/>
        <v>0.9190120875864416</v>
      </c>
      <c r="D239" s="42">
        <f t="shared" si="24"/>
        <v>1.7984296299441926E-3</v>
      </c>
      <c r="E239" s="142">
        <f t="shared" si="28"/>
        <v>4.8477204300716951E-3</v>
      </c>
      <c r="F239" s="79">
        <f t="shared" si="28"/>
        <v>0.9190120875864416</v>
      </c>
      <c r="G239" s="42">
        <f t="shared" si="25"/>
        <v>4.4551136724756309E-3</v>
      </c>
      <c r="H239" s="142">
        <f t="shared" si="29"/>
        <v>2.2773761383409505E-3</v>
      </c>
      <c r="I239" s="79">
        <f t="shared" si="29"/>
        <v>0.9190120875864416</v>
      </c>
      <c r="J239" s="42">
        <f t="shared" si="26"/>
        <v>2.0929361991162657E-3</v>
      </c>
      <c r="K239" s="142">
        <f t="shared" si="30"/>
        <v>4.8921516192113801E-3</v>
      </c>
      <c r="L239" s="79">
        <f t="shared" si="30"/>
        <v>0.9190120875864416</v>
      </c>
      <c r="M239" s="42">
        <f t="shared" si="27"/>
        <v>4.4959464723608412E-3</v>
      </c>
      <c r="T239" s="114"/>
      <c r="W239" s="114"/>
      <c r="AA239" s="114"/>
      <c r="AG239" s="114"/>
      <c r="AJ239" s="114"/>
    </row>
    <row r="240" spans="1:36" x14ac:dyDescent="0.2">
      <c r="A240" s="92">
        <f t="shared" si="22"/>
        <v>33</v>
      </c>
      <c r="B240" s="142">
        <f t="shared" si="23"/>
        <v>1.9074864887530776E-3</v>
      </c>
      <c r="C240" s="79">
        <f t="shared" si="23"/>
        <v>0.91530639368488331</v>
      </c>
      <c r="D240" s="42">
        <f t="shared" si="24"/>
        <v>1.7459345790232202E-3</v>
      </c>
      <c r="E240" s="142">
        <f t="shared" si="28"/>
        <v>4.7197030663629798E-3</v>
      </c>
      <c r="F240" s="79">
        <f t="shared" si="28"/>
        <v>0.91530639368488331</v>
      </c>
      <c r="G240" s="42">
        <f t="shared" si="25"/>
        <v>4.3199743929361843E-3</v>
      </c>
      <c r="H240" s="142">
        <f t="shared" si="29"/>
        <v>2.2509951197892627E-3</v>
      </c>
      <c r="I240" s="79">
        <f t="shared" si="29"/>
        <v>0.91530639368488331</v>
      </c>
      <c r="J240" s="42">
        <f t="shared" si="26"/>
        <v>2.060350225296582E-3</v>
      </c>
      <c r="K240" s="142">
        <f t="shared" si="30"/>
        <v>4.786627545004629E-3</v>
      </c>
      <c r="L240" s="79">
        <f t="shared" si="30"/>
        <v>0.91530639368488331</v>
      </c>
      <c r="M240" s="42">
        <f t="shared" si="27"/>
        <v>4.3812307961309136E-3</v>
      </c>
      <c r="T240" s="114"/>
      <c r="W240" s="114"/>
      <c r="AA240" s="114"/>
      <c r="AG240" s="114"/>
      <c r="AJ240" s="114"/>
    </row>
    <row r="241" spans="1:36" x14ac:dyDescent="0.2">
      <c r="A241" s="92">
        <f t="shared" si="22"/>
        <v>34</v>
      </c>
      <c r="B241" s="142">
        <f t="shared" si="23"/>
        <v>1.9113742178027999E-3</v>
      </c>
      <c r="C241" s="79">
        <f t="shared" si="23"/>
        <v>0.91160069978332503</v>
      </c>
      <c r="D241" s="42">
        <f t="shared" si="24"/>
        <v>1.742410074496838E-3</v>
      </c>
      <c r="E241" s="142">
        <f t="shared" si="28"/>
        <v>4.5919633975863867E-3</v>
      </c>
      <c r="F241" s="79">
        <f t="shared" si="28"/>
        <v>0.91160069978332503</v>
      </c>
      <c r="G241" s="42">
        <f t="shared" si="25"/>
        <v>4.1860370466191652E-3</v>
      </c>
      <c r="H241" s="142">
        <f t="shared" si="29"/>
        <v>2.1915684043149349E-3</v>
      </c>
      <c r="I241" s="79">
        <f t="shared" si="29"/>
        <v>0.91160069978332503</v>
      </c>
      <c r="J241" s="42">
        <f t="shared" si="26"/>
        <v>1.9978352909965197E-3</v>
      </c>
      <c r="K241" s="142">
        <f t="shared" si="30"/>
        <v>4.7083175741459357E-3</v>
      </c>
      <c r="L241" s="79">
        <f t="shared" si="30"/>
        <v>0.91160069978332503</v>
      </c>
      <c r="M241" s="42">
        <f t="shared" si="27"/>
        <v>4.2921055953935626E-3</v>
      </c>
      <c r="T241" s="114"/>
      <c r="W241" s="114"/>
      <c r="AA241" s="114"/>
      <c r="AG241" s="114"/>
      <c r="AJ241" s="114"/>
    </row>
    <row r="242" spans="1:36" x14ac:dyDescent="0.2">
      <c r="A242" s="92">
        <f t="shared" si="22"/>
        <v>35</v>
      </c>
      <c r="B242" s="142">
        <f t="shared" si="23"/>
        <v>1.9869072393402633E-3</v>
      </c>
      <c r="C242" s="79">
        <f t="shared" si="23"/>
        <v>0.90789500588176686</v>
      </c>
      <c r="D242" s="42">
        <f t="shared" si="24"/>
        <v>1.8039031597473535E-3</v>
      </c>
      <c r="E242" s="142">
        <f t="shared" si="28"/>
        <v>4.8080100547781019E-3</v>
      </c>
      <c r="F242" s="79">
        <f t="shared" si="28"/>
        <v>0.90789500588176686</v>
      </c>
      <c r="G242" s="42">
        <f t="shared" si="25"/>
        <v>4.3651683169623591E-3</v>
      </c>
      <c r="H242" s="142">
        <f t="shared" si="29"/>
        <v>2.2968147835895625E-3</v>
      </c>
      <c r="I242" s="79">
        <f t="shared" si="29"/>
        <v>0.90789500588176686</v>
      </c>
      <c r="J242" s="42">
        <f t="shared" si="26"/>
        <v>2.085266671456375E-3</v>
      </c>
      <c r="K242" s="142">
        <f t="shared" si="30"/>
        <v>4.7794074767694306E-3</v>
      </c>
      <c r="L242" s="79">
        <f t="shared" si="30"/>
        <v>0.90789500588176686</v>
      </c>
      <c r="M242" s="42">
        <f t="shared" si="27"/>
        <v>4.3392001792329424E-3</v>
      </c>
      <c r="T242" s="114"/>
      <c r="W242" s="114"/>
      <c r="AA242" s="114"/>
      <c r="AG242" s="114"/>
      <c r="AJ242" s="114"/>
    </row>
    <row r="243" spans="1:36" x14ac:dyDescent="0.2">
      <c r="A243" s="92">
        <f t="shared" si="22"/>
        <v>36</v>
      </c>
      <c r="B243" s="142">
        <f t="shared" si="23"/>
        <v>2.1071491449495346E-3</v>
      </c>
      <c r="C243" s="79">
        <f t="shared" si="23"/>
        <v>0.90326288850481906</v>
      </c>
      <c r="D243" s="42">
        <f t="shared" si="24"/>
        <v>1.9033096231775763E-3</v>
      </c>
      <c r="E243" s="142">
        <f t="shared" si="28"/>
        <v>5.017947423463111E-3</v>
      </c>
      <c r="F243" s="79">
        <f t="shared" si="28"/>
        <v>0.90326288850481906</v>
      </c>
      <c r="G243" s="42">
        <f t="shared" si="25"/>
        <v>4.5325256840826039E-3</v>
      </c>
      <c r="H243" s="142">
        <f t="shared" si="29"/>
        <v>2.4650979124561175E-3</v>
      </c>
      <c r="I243" s="79">
        <f t="shared" si="29"/>
        <v>0.90326288850481906</v>
      </c>
      <c r="J243" s="42">
        <f t="shared" si="26"/>
        <v>2.2266314608523122E-3</v>
      </c>
      <c r="K243" s="142">
        <f t="shared" si="30"/>
        <v>5.0190582031916032E-3</v>
      </c>
      <c r="L243" s="79">
        <f t="shared" si="30"/>
        <v>0.90326288850481906</v>
      </c>
      <c r="M243" s="42">
        <f t="shared" si="27"/>
        <v>4.5335290101886543E-3</v>
      </c>
      <c r="T243" s="114"/>
      <c r="W243" s="114"/>
      <c r="AA243" s="114"/>
      <c r="AG243" s="114"/>
      <c r="AJ243" s="114"/>
    </row>
    <row r="244" spans="1:36" x14ac:dyDescent="0.2">
      <c r="A244" s="92">
        <f t="shared" si="22"/>
        <v>37</v>
      </c>
      <c r="B244" s="142">
        <f t="shared" si="23"/>
        <v>2.2179494228666227E-3</v>
      </c>
      <c r="C244" s="79">
        <f t="shared" si="23"/>
        <v>0.89955719460326078</v>
      </c>
      <c r="D244" s="42">
        <f t="shared" si="24"/>
        <v>1.9951723606058203E-3</v>
      </c>
      <c r="E244" s="142">
        <f t="shared" si="28"/>
        <v>5.2189985543201834E-3</v>
      </c>
      <c r="F244" s="79">
        <f t="shared" si="28"/>
        <v>0.89955719460326078</v>
      </c>
      <c r="G244" s="42">
        <f t="shared" si="25"/>
        <v>4.6947876981627374E-3</v>
      </c>
      <c r="H244" s="142">
        <f t="shared" si="29"/>
        <v>2.5370208998759815E-3</v>
      </c>
      <c r="I244" s="79">
        <f t="shared" si="29"/>
        <v>0.89955719460326078</v>
      </c>
      <c r="J244" s="42">
        <f t="shared" si="26"/>
        <v>2.2821954033422783E-3</v>
      </c>
      <c r="K244" s="142">
        <f t="shared" si="30"/>
        <v>5.2359379451796884E-3</v>
      </c>
      <c r="L244" s="79">
        <f t="shared" si="30"/>
        <v>0.89955719460326078</v>
      </c>
      <c r="M244" s="42">
        <f t="shared" si="27"/>
        <v>4.7100256490826024E-3</v>
      </c>
      <c r="T244" s="114"/>
      <c r="W244" s="114"/>
      <c r="AA244" s="114"/>
      <c r="AG244" s="114"/>
      <c r="AJ244" s="114"/>
    </row>
    <row r="245" spans="1:36" x14ac:dyDescent="0.2">
      <c r="A245" s="92">
        <f t="shared" si="22"/>
        <v>38</v>
      </c>
      <c r="B245" s="142">
        <f t="shared" si="23"/>
        <v>2.1451933506503895E-3</v>
      </c>
      <c r="C245" s="79">
        <f t="shared" si="23"/>
        <v>0.89585150070170261</v>
      </c>
      <c r="D245" s="42">
        <f t="shared" si="24"/>
        <v>1.9217746824754653E-3</v>
      </c>
      <c r="E245" s="142">
        <f t="shared" si="28"/>
        <v>5.0262782714268024E-3</v>
      </c>
      <c r="F245" s="79">
        <f t="shared" si="28"/>
        <v>0.89585150070170261</v>
      </c>
      <c r="G245" s="42">
        <f t="shared" si="25"/>
        <v>4.5027989324020606E-3</v>
      </c>
      <c r="H245" s="142">
        <f t="shared" si="29"/>
        <v>2.483981167840483E-3</v>
      </c>
      <c r="I245" s="79">
        <f t="shared" si="29"/>
        <v>0.89585150070170261</v>
      </c>
      <c r="J245" s="42">
        <f t="shared" si="26"/>
        <v>2.2252782569246645E-3</v>
      </c>
      <c r="K245" s="142">
        <f t="shared" si="30"/>
        <v>5.0210020677164645E-3</v>
      </c>
      <c r="L245" s="79">
        <f t="shared" si="30"/>
        <v>0.89585150070170261</v>
      </c>
      <c r="M245" s="42">
        <f t="shared" si="27"/>
        <v>4.4980722373901463E-3</v>
      </c>
      <c r="T245" s="114"/>
      <c r="W245" s="114"/>
      <c r="AA245" s="114"/>
      <c r="AG245" s="114"/>
      <c r="AJ245" s="114"/>
    </row>
    <row r="246" spans="1:36" x14ac:dyDescent="0.2">
      <c r="A246" s="92">
        <f t="shared" si="22"/>
        <v>39</v>
      </c>
      <c r="B246" s="142">
        <f t="shared" si="23"/>
        <v>2.1227000611484239E-3</v>
      </c>
      <c r="C246" s="79">
        <f t="shared" si="23"/>
        <v>0.88102872509546959</v>
      </c>
      <c r="D246" s="42">
        <f t="shared" si="24"/>
        <v>1.8701597286336713E-3</v>
      </c>
      <c r="E246" s="142">
        <f t="shared" si="28"/>
        <v>5.0268336612910485E-3</v>
      </c>
      <c r="F246" s="79">
        <f t="shared" si="28"/>
        <v>0.88102872509546959</v>
      </c>
      <c r="G246" s="42">
        <f t="shared" si="25"/>
        <v>4.4287848518742437E-3</v>
      </c>
      <c r="H246" s="142">
        <f t="shared" si="29"/>
        <v>2.4812042185192529E-3</v>
      </c>
      <c r="I246" s="79">
        <f t="shared" si="29"/>
        <v>0.88102872509546959</v>
      </c>
      <c r="J246" s="42">
        <f t="shared" si="26"/>
        <v>2.1860121893435185E-3</v>
      </c>
      <c r="K246" s="142">
        <f t="shared" si="30"/>
        <v>5.0118381349564048E-3</v>
      </c>
      <c r="L246" s="79">
        <f t="shared" si="30"/>
        <v>0.88102872509546959</v>
      </c>
      <c r="M246" s="42">
        <f t="shared" si="27"/>
        <v>4.4155733624254975E-3</v>
      </c>
      <c r="T246" s="114"/>
      <c r="W246" s="114"/>
      <c r="AA246" s="114"/>
      <c r="AG246" s="114"/>
      <c r="AJ246" s="114"/>
    </row>
    <row r="247" spans="1:36" x14ac:dyDescent="0.2">
      <c r="A247" s="92">
        <f t="shared" si="22"/>
        <v>40</v>
      </c>
      <c r="B247" s="142">
        <f t="shared" si="23"/>
        <v>2.1457487405146356E-3</v>
      </c>
      <c r="C247" s="79">
        <f t="shared" si="23"/>
        <v>0.87732303119391142</v>
      </c>
      <c r="D247" s="42">
        <f t="shared" si="24"/>
        <v>1.8825147892088177E-3</v>
      </c>
      <c r="E247" s="142">
        <f t="shared" ref="E247:F266" si="31">E52</f>
        <v>5.0054511515175747E-3</v>
      </c>
      <c r="F247" s="79">
        <f t="shared" si="31"/>
        <v>0.87732303119391142</v>
      </c>
      <c r="G247" s="42">
        <f t="shared" si="25"/>
        <v>4.3913975767424533E-3</v>
      </c>
      <c r="H247" s="142">
        <f t="shared" ref="H247:I266" si="32">H52</f>
        <v>2.4451038773432594E-3</v>
      </c>
      <c r="I247" s="79">
        <f t="shared" si="32"/>
        <v>0.87732303119391142</v>
      </c>
      <c r="J247" s="42">
        <f t="shared" si="26"/>
        <v>2.145145945254774E-3</v>
      </c>
      <c r="K247" s="142">
        <f t="shared" ref="K247:L266" si="33">K52</f>
        <v>5.0235013221055719E-3</v>
      </c>
      <c r="L247" s="79">
        <f t="shared" si="33"/>
        <v>0.87732303119391142</v>
      </c>
      <c r="M247" s="42">
        <f t="shared" si="27"/>
        <v>4.4072334071162816E-3</v>
      </c>
      <c r="T247" s="114"/>
      <c r="W247" s="114"/>
      <c r="AA247" s="114"/>
      <c r="AG247" s="114"/>
      <c r="AJ247" s="114"/>
    </row>
    <row r="248" spans="1:36" x14ac:dyDescent="0.2">
      <c r="A248" s="92">
        <f t="shared" si="22"/>
        <v>41</v>
      </c>
      <c r="B248" s="142">
        <f t="shared" si="23"/>
        <v>2.112425348659872E-3</v>
      </c>
      <c r="C248" s="79">
        <f t="shared" si="23"/>
        <v>0.85786813821073071</v>
      </c>
      <c r="D248" s="42">
        <f t="shared" si="24"/>
        <v>1.8121824009639982E-3</v>
      </c>
      <c r="E248" s="142">
        <f t="shared" si="31"/>
        <v>4.9090910100708842E-3</v>
      </c>
      <c r="F248" s="79">
        <f t="shared" si="31"/>
        <v>0.85786813821073071</v>
      </c>
      <c r="G248" s="42">
        <f t="shared" si="25"/>
        <v>4.2113527651165446E-3</v>
      </c>
      <c r="H248" s="142">
        <f t="shared" si="32"/>
        <v>2.4231659777055399E-3</v>
      </c>
      <c r="I248" s="79">
        <f t="shared" si="32"/>
        <v>0.85786813821073071</v>
      </c>
      <c r="J248" s="42">
        <f t="shared" si="26"/>
        <v>2.0787568858698364E-3</v>
      </c>
      <c r="K248" s="142">
        <f t="shared" si="33"/>
        <v>5.1462424821039502E-3</v>
      </c>
      <c r="L248" s="79">
        <f t="shared" si="33"/>
        <v>0.85786813821073071</v>
      </c>
      <c r="M248" s="42">
        <f t="shared" si="27"/>
        <v>4.4147974569034854E-3</v>
      </c>
      <c r="T248" s="114"/>
      <c r="W248" s="114"/>
      <c r="AA248" s="114"/>
      <c r="AG248" s="114"/>
      <c r="AJ248" s="114"/>
    </row>
    <row r="249" spans="1:36" x14ac:dyDescent="0.2">
      <c r="A249" s="92">
        <f t="shared" si="22"/>
        <v>42</v>
      </c>
      <c r="B249" s="142">
        <f t="shared" si="23"/>
        <v>2.0135659528240741E-3</v>
      </c>
      <c r="C249" s="79">
        <f t="shared" si="23"/>
        <v>0.85045675040761426</v>
      </c>
      <c r="D249" s="42">
        <f t="shared" si="24"/>
        <v>1.7124507569701735E-3</v>
      </c>
      <c r="E249" s="142">
        <f t="shared" si="31"/>
        <v>4.8368903277188971E-3</v>
      </c>
      <c r="F249" s="79">
        <f t="shared" si="31"/>
        <v>0.85045675040761426</v>
      </c>
      <c r="G249" s="42">
        <f t="shared" si="25"/>
        <v>4.1135660301898332E-3</v>
      </c>
      <c r="H249" s="142">
        <f t="shared" si="32"/>
        <v>2.3754024493803792E-3</v>
      </c>
      <c r="I249" s="79">
        <f t="shared" si="32"/>
        <v>0.85045675040761426</v>
      </c>
      <c r="J249" s="42">
        <f t="shared" si="26"/>
        <v>2.0201770480103246E-3</v>
      </c>
      <c r="K249" s="142">
        <f t="shared" si="33"/>
        <v>4.9052032810211624E-3</v>
      </c>
      <c r="L249" s="79">
        <f t="shared" si="33"/>
        <v>0.85045675040761426</v>
      </c>
      <c r="M249" s="42">
        <f t="shared" si="27"/>
        <v>4.1716632424660255E-3</v>
      </c>
      <c r="T249" s="114"/>
      <c r="W249" s="114"/>
      <c r="AA249" s="114"/>
      <c r="AG249" s="114"/>
      <c r="AJ249" s="114"/>
    </row>
    <row r="250" spans="1:36" x14ac:dyDescent="0.2">
      <c r="A250" s="92">
        <f t="shared" si="22"/>
        <v>43</v>
      </c>
      <c r="B250" s="142">
        <f t="shared" si="23"/>
        <v>1.9499738133679008E-3</v>
      </c>
      <c r="C250" s="79">
        <f t="shared" si="23"/>
        <v>0.84304536260449781</v>
      </c>
      <c r="D250" s="42">
        <f t="shared" si="24"/>
        <v>1.6439163805600174E-3</v>
      </c>
      <c r="E250" s="142">
        <f t="shared" si="31"/>
        <v>4.731921643376393E-3</v>
      </c>
      <c r="F250" s="79">
        <f t="shared" si="31"/>
        <v>0.84304536260449781</v>
      </c>
      <c r="G250" s="42">
        <f t="shared" si="25"/>
        <v>3.9892245976563224E-3</v>
      </c>
      <c r="H250" s="142">
        <f t="shared" si="32"/>
        <v>2.3098664453993448E-3</v>
      </c>
      <c r="I250" s="79">
        <f t="shared" si="32"/>
        <v>0.84304536260449781</v>
      </c>
      <c r="J250" s="42">
        <f t="shared" si="26"/>
        <v>1.947322195029653E-3</v>
      </c>
      <c r="K250" s="142">
        <f t="shared" si="33"/>
        <v>4.8960393482611018E-3</v>
      </c>
      <c r="L250" s="79">
        <f t="shared" si="33"/>
        <v>0.84304536260449781</v>
      </c>
      <c r="M250" s="42">
        <f t="shared" si="27"/>
        <v>4.1275832676806699E-3</v>
      </c>
      <c r="T250" s="114"/>
      <c r="W250" s="114"/>
      <c r="AA250" s="114"/>
      <c r="AG250" s="114"/>
      <c r="AJ250" s="114"/>
    </row>
    <row r="251" spans="1:36" x14ac:dyDescent="0.2">
      <c r="A251" s="92">
        <f t="shared" si="22"/>
        <v>44</v>
      </c>
      <c r="B251" s="142">
        <f t="shared" si="23"/>
        <v>1.8699976729164688E-3</v>
      </c>
      <c r="C251" s="79">
        <f t="shared" si="23"/>
        <v>0.83563397480138135</v>
      </c>
      <c r="D251" s="42">
        <f t="shared" si="24"/>
        <v>1.5626335882885222E-3</v>
      </c>
      <c r="E251" s="142">
        <f t="shared" si="31"/>
        <v>4.6819365555942479E-3</v>
      </c>
      <c r="F251" s="79">
        <f t="shared" si="31"/>
        <v>0.83563397480138135</v>
      </c>
      <c r="G251" s="42">
        <f t="shared" si="25"/>
        <v>3.91238525371911E-3</v>
      </c>
      <c r="H251" s="142">
        <f t="shared" si="32"/>
        <v>2.2907054950828559E-3</v>
      </c>
      <c r="I251" s="79">
        <f t="shared" si="32"/>
        <v>0.83563397480138135</v>
      </c>
      <c r="J251" s="42">
        <f t="shared" si="26"/>
        <v>1.9141913379554529E-3</v>
      </c>
      <c r="K251" s="142">
        <f t="shared" si="33"/>
        <v>4.8677144651845536E-3</v>
      </c>
      <c r="L251" s="79">
        <f t="shared" si="33"/>
        <v>0.83563397480138135</v>
      </c>
      <c r="M251" s="42">
        <f t="shared" si="27"/>
        <v>4.0676275867403489E-3</v>
      </c>
      <c r="T251" s="114"/>
      <c r="W251" s="114"/>
      <c r="AA251" s="114"/>
      <c r="AG251" s="114"/>
      <c r="AJ251" s="114"/>
    </row>
    <row r="252" spans="1:36" x14ac:dyDescent="0.2">
      <c r="A252" s="92">
        <f t="shared" si="22"/>
        <v>45</v>
      </c>
      <c r="B252" s="142">
        <f t="shared" si="23"/>
        <v>1.7644735987097182E-3</v>
      </c>
      <c r="C252" s="79">
        <f t="shared" si="23"/>
        <v>0.81247338791664236</v>
      </c>
      <c r="D252" s="42">
        <f t="shared" si="24"/>
        <v>1.4335878426331549E-3</v>
      </c>
      <c r="E252" s="142">
        <f t="shared" si="31"/>
        <v>4.5361467162296585E-3</v>
      </c>
      <c r="F252" s="79">
        <f t="shared" si="31"/>
        <v>0.81247338791664236</v>
      </c>
      <c r="G252" s="42">
        <f t="shared" si="25"/>
        <v>3.6854984906220627E-3</v>
      </c>
      <c r="H252" s="142">
        <f t="shared" si="32"/>
        <v>2.2740437991554743E-3</v>
      </c>
      <c r="I252" s="79">
        <f t="shared" si="32"/>
        <v>0.81247338791664236</v>
      </c>
      <c r="J252" s="42">
        <f t="shared" si="26"/>
        <v>1.8476000697706808E-3</v>
      </c>
      <c r="K252" s="142">
        <f t="shared" si="33"/>
        <v>4.7313662535121469E-3</v>
      </c>
      <c r="L252" s="79">
        <f t="shared" si="33"/>
        <v>0.81247338791664236</v>
      </c>
      <c r="M252" s="42">
        <f t="shared" si="27"/>
        <v>3.8441091694654855E-3</v>
      </c>
      <c r="T252" s="114"/>
      <c r="W252" s="114"/>
      <c r="AA252" s="114"/>
      <c r="AG252" s="114"/>
      <c r="AJ252" s="114"/>
    </row>
    <row r="253" spans="1:36" x14ac:dyDescent="0.2">
      <c r="A253" s="92">
        <f t="shared" si="22"/>
        <v>46</v>
      </c>
      <c r="B253" s="142">
        <f t="shared" si="23"/>
        <v>1.701159154185668E-3</v>
      </c>
      <c r="C253" s="79">
        <f t="shared" si="23"/>
        <v>0.80135630621196763</v>
      </c>
      <c r="D253" s="42">
        <f t="shared" si="24"/>
        <v>1.363234616076902E-3</v>
      </c>
      <c r="E253" s="142">
        <f t="shared" si="31"/>
        <v>4.5139311216598156E-3</v>
      </c>
      <c r="F253" s="79">
        <f t="shared" si="31"/>
        <v>0.80135630621196763</v>
      </c>
      <c r="G253" s="42">
        <f t="shared" si="25"/>
        <v>3.6172671701485536E-3</v>
      </c>
      <c r="H253" s="142">
        <f t="shared" si="32"/>
        <v>2.2329449492012659E-3</v>
      </c>
      <c r="I253" s="79">
        <f t="shared" si="32"/>
        <v>0.80135630621196763</v>
      </c>
      <c r="J253" s="42">
        <f t="shared" si="26"/>
        <v>1.7893845164665963E-3</v>
      </c>
      <c r="K253" s="142">
        <f t="shared" si="33"/>
        <v>4.6594432660922828E-3</v>
      </c>
      <c r="L253" s="79">
        <f t="shared" si="33"/>
        <v>0.80135630621196763</v>
      </c>
      <c r="M253" s="42">
        <f t="shared" si="27"/>
        <v>3.7338742447199378E-3</v>
      </c>
      <c r="T253" s="114"/>
      <c r="W253" s="114"/>
      <c r="AA253" s="114"/>
      <c r="AG253" s="114"/>
      <c r="AJ253" s="114"/>
    </row>
    <row r="254" spans="1:36" x14ac:dyDescent="0.2">
      <c r="A254" s="92">
        <f t="shared" si="22"/>
        <v>47</v>
      </c>
      <c r="B254" s="142">
        <f t="shared" si="23"/>
        <v>1.6389554893901097E-3</v>
      </c>
      <c r="C254" s="79">
        <f t="shared" si="23"/>
        <v>0.79765061231040946</v>
      </c>
      <c r="D254" s="42">
        <f t="shared" si="24"/>
        <v>1.3073138496615278E-3</v>
      </c>
      <c r="E254" s="142">
        <f t="shared" si="31"/>
        <v>4.5764124813874969E-3</v>
      </c>
      <c r="F254" s="79">
        <f t="shared" si="31"/>
        <v>0.79765061231040946</v>
      </c>
      <c r="G254" s="42">
        <f t="shared" si="25"/>
        <v>3.650378217963737E-3</v>
      </c>
      <c r="H254" s="142">
        <f t="shared" si="32"/>
        <v>2.1796275222336447E-3</v>
      </c>
      <c r="I254" s="79">
        <f t="shared" si="32"/>
        <v>0.79765061231040946</v>
      </c>
      <c r="J254" s="42">
        <f t="shared" si="26"/>
        <v>1.7385812277182873E-3</v>
      </c>
      <c r="K254" s="142">
        <f t="shared" si="33"/>
        <v>4.7385863217473453E-3</v>
      </c>
      <c r="L254" s="79">
        <f t="shared" si="33"/>
        <v>0.79765061231040946</v>
      </c>
      <c r="M254" s="42">
        <f t="shared" si="27"/>
        <v>3.7797362810275009E-3</v>
      </c>
      <c r="T254" s="114"/>
      <c r="W254" s="114"/>
      <c r="AA254" s="114"/>
      <c r="AG254" s="114"/>
      <c r="AJ254" s="114"/>
    </row>
    <row r="255" spans="1:36" x14ac:dyDescent="0.2">
      <c r="A255" s="92">
        <f t="shared" si="22"/>
        <v>48</v>
      </c>
      <c r="B255" s="142">
        <f t="shared" si="23"/>
        <v>1.5631447729205232E-3</v>
      </c>
      <c r="C255" s="79">
        <f t="shared" si="23"/>
        <v>0.75596155591787928</v>
      </c>
      <c r="D255" s="42">
        <f t="shared" si="24"/>
        <v>1.1816773546618987E-3</v>
      </c>
      <c r="E255" s="142">
        <f t="shared" si="31"/>
        <v>4.444785083561182E-3</v>
      </c>
      <c r="F255" s="79">
        <f t="shared" si="31"/>
        <v>0.75596155591787928</v>
      </c>
      <c r="G255" s="42">
        <f t="shared" si="25"/>
        <v>3.3600866474894921E-3</v>
      </c>
      <c r="H255" s="142">
        <f t="shared" si="32"/>
        <v>2.0979852121894745E-3</v>
      </c>
      <c r="I255" s="79">
        <f t="shared" si="32"/>
        <v>0.75596155591787928</v>
      </c>
      <c r="J255" s="42">
        <f t="shared" si="26"/>
        <v>1.5859961652994572E-3</v>
      </c>
      <c r="K255" s="142">
        <f t="shared" si="33"/>
        <v>4.6166782465453362E-3</v>
      </c>
      <c r="L255" s="79">
        <f t="shared" si="33"/>
        <v>0.75596155591787928</v>
      </c>
      <c r="M255" s="42">
        <f t="shared" si="27"/>
        <v>3.490031270430639E-3</v>
      </c>
      <c r="T255" s="114"/>
      <c r="W255" s="114"/>
      <c r="AA255" s="114"/>
      <c r="AG255" s="114"/>
      <c r="AJ255" s="114"/>
    </row>
    <row r="256" spans="1:36" x14ac:dyDescent="0.2">
      <c r="A256" s="92">
        <f t="shared" si="22"/>
        <v>49</v>
      </c>
      <c r="B256" s="142">
        <f t="shared" si="23"/>
        <v>1.4553991392567884E-3</v>
      </c>
      <c r="C256" s="79">
        <f t="shared" si="23"/>
        <v>0.82914901047365441</v>
      </c>
      <c r="D256" s="42">
        <f t="shared" si="24"/>
        <v>1.2067427561589744E-3</v>
      </c>
      <c r="E256" s="142">
        <f t="shared" si="31"/>
        <v>4.0904463501721987E-3</v>
      </c>
      <c r="F256" s="79">
        <f t="shared" si="31"/>
        <v>0.82914901047365441</v>
      </c>
      <c r="G256" s="42">
        <f t="shared" si="25"/>
        <v>3.3915895436408498E-3</v>
      </c>
      <c r="H256" s="142">
        <f t="shared" si="32"/>
        <v>1.9835749001547872E-3</v>
      </c>
      <c r="I256" s="79">
        <f t="shared" si="32"/>
        <v>0.82914901047365441</v>
      </c>
      <c r="J256" s="42">
        <f t="shared" si="26"/>
        <v>1.6446791656637197E-3</v>
      </c>
      <c r="K256" s="142">
        <f t="shared" si="33"/>
        <v>4.0907240451043218E-3</v>
      </c>
      <c r="L256" s="79">
        <f t="shared" si="33"/>
        <v>0.82914901047365441</v>
      </c>
      <c r="M256" s="42">
        <f t="shared" si="27"/>
        <v>3.391819794119033E-3</v>
      </c>
      <c r="T256" s="114"/>
      <c r="W256" s="114"/>
      <c r="AA256" s="114"/>
      <c r="AG256" s="114"/>
      <c r="AJ256" s="114"/>
    </row>
    <row r="257" spans="1:36" x14ac:dyDescent="0.2">
      <c r="A257" s="92">
        <f t="shared" si="22"/>
        <v>50</v>
      </c>
      <c r="B257" s="142">
        <f t="shared" si="23"/>
        <v>1.3934731693933532E-3</v>
      </c>
      <c r="C257" s="79">
        <f t="shared" si="23"/>
        <v>0.86620594948923679</v>
      </c>
      <c r="D257" s="42">
        <f t="shared" si="24"/>
        <v>1.2070347497821455E-3</v>
      </c>
      <c r="E257" s="142">
        <f t="shared" si="31"/>
        <v>3.954098138499792E-3</v>
      </c>
      <c r="F257" s="79">
        <f t="shared" si="31"/>
        <v>0.86620594948923679</v>
      </c>
      <c r="G257" s="42">
        <f t="shared" si="25"/>
        <v>3.4250633324328359E-3</v>
      </c>
      <c r="H257" s="142">
        <f t="shared" si="32"/>
        <v>1.9263697441374435E-3</v>
      </c>
      <c r="I257" s="79">
        <f t="shared" si="32"/>
        <v>0.86620594948923679</v>
      </c>
      <c r="J257" s="42">
        <f t="shared" si="26"/>
        <v>1.6686329332879124E-3</v>
      </c>
      <c r="K257" s="142">
        <f t="shared" si="33"/>
        <v>4.0837816718012456E-3</v>
      </c>
      <c r="L257" s="79">
        <f t="shared" si="33"/>
        <v>0.86620594948923679</v>
      </c>
      <c r="M257" s="42">
        <f t="shared" si="27"/>
        <v>3.5373959805293409E-3</v>
      </c>
      <c r="T257" s="114"/>
      <c r="W257" s="114"/>
      <c r="AA257" s="114"/>
      <c r="AG257" s="114"/>
      <c r="AJ257" s="114"/>
    </row>
    <row r="258" spans="1:36" x14ac:dyDescent="0.2">
      <c r="A258" s="92">
        <f t="shared" si="22"/>
        <v>51</v>
      </c>
      <c r="B258" s="142">
        <f t="shared" si="23"/>
        <v>1.3140524188061673E-3</v>
      </c>
      <c r="C258" s="79">
        <f t="shared" si="23"/>
        <v>0.86991164339079496</v>
      </c>
      <c r="D258" s="42">
        <f t="shared" si="24"/>
        <v>1.1431094991453221E-3</v>
      </c>
      <c r="E258" s="142">
        <f t="shared" si="31"/>
        <v>4.0290757701730096E-3</v>
      </c>
      <c r="F258" s="79">
        <f t="shared" si="31"/>
        <v>0.86991164339079496</v>
      </c>
      <c r="G258" s="42">
        <f t="shared" si="25"/>
        <v>3.5049399245772358E-3</v>
      </c>
      <c r="H258" s="142">
        <f t="shared" si="32"/>
        <v>1.8744407918304372E-3</v>
      </c>
      <c r="I258" s="79">
        <f t="shared" si="32"/>
        <v>0.86991164339079496</v>
      </c>
      <c r="J258" s="42">
        <f t="shared" si="26"/>
        <v>1.6305978696599585E-3</v>
      </c>
      <c r="K258" s="142">
        <f t="shared" si="33"/>
        <v>4.0096371249243971E-3</v>
      </c>
      <c r="L258" s="79">
        <f t="shared" si="33"/>
        <v>0.86991164339079496</v>
      </c>
      <c r="M258" s="42">
        <f t="shared" si="27"/>
        <v>3.4880300207437245E-3</v>
      </c>
      <c r="T258" s="114"/>
      <c r="W258" s="114"/>
      <c r="AA258" s="114"/>
      <c r="AG258" s="114"/>
      <c r="AJ258" s="114"/>
    </row>
    <row r="259" spans="1:36" x14ac:dyDescent="0.2">
      <c r="A259" s="92">
        <f t="shared" si="22"/>
        <v>52</v>
      </c>
      <c r="B259" s="142">
        <f t="shared" si="23"/>
        <v>1.240740956725688E-3</v>
      </c>
      <c r="C259" s="79">
        <f t="shared" si="23"/>
        <v>0.87269091381696362</v>
      </c>
      <c r="D259" s="42">
        <f t="shared" si="24"/>
        <v>1.0827833593350744E-3</v>
      </c>
      <c r="E259" s="142">
        <f t="shared" si="31"/>
        <v>4.1004433677286276E-3</v>
      </c>
      <c r="F259" s="79">
        <f t="shared" si="31"/>
        <v>0.87269091381696362</v>
      </c>
      <c r="G259" s="42">
        <f t="shared" si="25"/>
        <v>3.5784196696378038E-3</v>
      </c>
      <c r="H259" s="142">
        <f t="shared" si="32"/>
        <v>1.8458382138217655E-3</v>
      </c>
      <c r="I259" s="79">
        <f t="shared" si="32"/>
        <v>0.87269091381696362</v>
      </c>
      <c r="J259" s="42">
        <f t="shared" si="26"/>
        <v>1.6108462375783884E-3</v>
      </c>
      <c r="K259" s="142">
        <f t="shared" si="33"/>
        <v>3.9510434942464385E-3</v>
      </c>
      <c r="L259" s="79">
        <f t="shared" si="33"/>
        <v>0.87269091381696362</v>
      </c>
      <c r="M259" s="42">
        <f t="shared" si="27"/>
        <v>3.4480397575244936E-3</v>
      </c>
      <c r="T259" s="114"/>
      <c r="W259" s="114"/>
      <c r="AA259" s="114"/>
      <c r="AG259" s="114"/>
      <c r="AJ259" s="114"/>
    </row>
    <row r="260" spans="1:36" x14ac:dyDescent="0.2">
      <c r="A260" s="92">
        <f t="shared" si="22"/>
        <v>53</v>
      </c>
      <c r="B260" s="142">
        <f t="shared" si="23"/>
        <v>1.2174145824273535E-3</v>
      </c>
      <c r="C260" s="79">
        <f t="shared" si="23"/>
        <v>0.87732303119391142</v>
      </c>
      <c r="D260" s="42">
        <f t="shared" si="24"/>
        <v>1.0680658516748357E-3</v>
      </c>
      <c r="E260" s="142">
        <f t="shared" si="31"/>
        <v>4.0510136698107286E-3</v>
      </c>
      <c r="F260" s="79">
        <f t="shared" si="31"/>
        <v>0.87732303119391142</v>
      </c>
      <c r="G260" s="42">
        <f t="shared" si="25"/>
        <v>3.5540475922063194E-3</v>
      </c>
      <c r="H260" s="142">
        <f t="shared" si="32"/>
        <v>1.7855784135510683E-3</v>
      </c>
      <c r="I260" s="79">
        <f t="shared" si="32"/>
        <v>0.87732303119391142</v>
      </c>
      <c r="J260" s="42">
        <f t="shared" si="26"/>
        <v>1.5665290662110387E-3</v>
      </c>
      <c r="K260" s="142">
        <f t="shared" si="33"/>
        <v>3.9668721053774513E-3</v>
      </c>
      <c r="L260" s="79">
        <f t="shared" si="33"/>
        <v>0.87732303119391142</v>
      </c>
      <c r="M260" s="42">
        <f t="shared" si="27"/>
        <v>3.4802282598483188E-3</v>
      </c>
      <c r="T260" s="114"/>
      <c r="W260" s="114"/>
      <c r="AA260" s="114"/>
      <c r="AG260" s="114"/>
      <c r="AJ260" s="114"/>
    </row>
    <row r="261" spans="1:36" x14ac:dyDescent="0.2">
      <c r="A261" s="92">
        <f t="shared" si="22"/>
        <v>54</v>
      </c>
      <c r="B261" s="142">
        <f t="shared" si="23"/>
        <v>1.2188030570879688E-3</v>
      </c>
      <c r="C261" s="79">
        <f t="shared" si="23"/>
        <v>0.88102872509546959</v>
      </c>
      <c r="D261" s="42">
        <f t="shared" si="24"/>
        <v>1.073800503528674E-3</v>
      </c>
      <c r="E261" s="142">
        <f t="shared" si="31"/>
        <v>4.224295307455498E-3</v>
      </c>
      <c r="F261" s="79">
        <f t="shared" si="31"/>
        <v>0.88102872509546959</v>
      </c>
      <c r="G261" s="42">
        <f t="shared" si="25"/>
        <v>3.721725509154292E-3</v>
      </c>
      <c r="H261" s="142">
        <f t="shared" si="32"/>
        <v>1.8550021465818254E-3</v>
      </c>
      <c r="I261" s="79">
        <f t="shared" si="32"/>
        <v>0.88102872509546959</v>
      </c>
      <c r="J261" s="42">
        <f t="shared" si="26"/>
        <v>1.6343101762523449E-3</v>
      </c>
      <c r="K261" s="142">
        <f t="shared" si="33"/>
        <v>4.1154388940632712E-3</v>
      </c>
      <c r="L261" s="79">
        <f t="shared" si="33"/>
        <v>0.88102872509546959</v>
      </c>
      <c r="M261" s="42">
        <f t="shared" si="27"/>
        <v>3.6258198820448731E-3</v>
      </c>
      <c r="T261" s="114"/>
      <c r="W261" s="114"/>
      <c r="AA261" s="114"/>
      <c r="AG261" s="114"/>
      <c r="AJ261" s="114"/>
    </row>
    <row r="262" spans="1:36" x14ac:dyDescent="0.2">
      <c r="A262" s="92">
        <f t="shared" si="22"/>
        <v>55</v>
      </c>
      <c r="B262" s="142">
        <f t="shared" si="23"/>
        <v>9.3027802261214294E-4</v>
      </c>
      <c r="C262" s="79">
        <f t="shared" si="23"/>
        <v>0.9190120875864416</v>
      </c>
      <c r="D262" s="42">
        <f t="shared" si="24"/>
        <v>8.5493674759657236E-4</v>
      </c>
      <c r="E262" s="142">
        <f t="shared" si="31"/>
        <v>3.363718712806235E-3</v>
      </c>
      <c r="F262" s="79">
        <f t="shared" si="31"/>
        <v>0.9190120875864416</v>
      </c>
      <c r="G262" s="42">
        <f t="shared" si="25"/>
        <v>3.0912981563096364E-3</v>
      </c>
      <c r="H262" s="142">
        <f t="shared" si="32"/>
        <v>1.3740345241447412E-3</v>
      </c>
      <c r="I262" s="79">
        <f t="shared" si="32"/>
        <v>0.9190120875864416</v>
      </c>
      <c r="J262" s="42">
        <f t="shared" si="26"/>
        <v>1.2627543364501015E-3</v>
      </c>
      <c r="K262" s="142">
        <f t="shared" si="33"/>
        <v>3.1635006667455321E-3</v>
      </c>
      <c r="L262" s="79">
        <f t="shared" si="33"/>
        <v>0.9190120875864416</v>
      </c>
      <c r="M262" s="42">
        <f t="shared" si="27"/>
        <v>2.9072953518269112E-3</v>
      </c>
      <c r="T262" s="114"/>
      <c r="W262" s="114"/>
      <c r="AA262" s="114"/>
      <c r="AG262" s="114"/>
      <c r="AJ262" s="114"/>
    </row>
    <row r="263" spans="1:36" x14ac:dyDescent="0.2">
      <c r="A263" s="92">
        <f t="shared" si="22"/>
        <v>56</v>
      </c>
      <c r="B263" s="142">
        <f t="shared" si="23"/>
        <v>8.4363720378975823E-4</v>
      </c>
      <c r="C263" s="79">
        <f t="shared" si="23"/>
        <v>0.92179135801261025</v>
      </c>
      <c r="D263" s="42">
        <f t="shared" si="24"/>
        <v>7.7765748375132249E-4</v>
      </c>
      <c r="E263" s="142">
        <f t="shared" si="31"/>
        <v>3.231535925115674E-3</v>
      </c>
      <c r="F263" s="79">
        <f t="shared" si="31"/>
        <v>0.92179135801261025</v>
      </c>
      <c r="G263" s="42">
        <f t="shared" si="25"/>
        <v>2.9788018888789137E-3</v>
      </c>
      <c r="H263" s="142">
        <f t="shared" si="32"/>
        <v>1.3409888272221009E-3</v>
      </c>
      <c r="I263" s="79">
        <f t="shared" si="32"/>
        <v>0.92179135801261025</v>
      </c>
      <c r="J263" s="42">
        <f t="shared" si="26"/>
        <v>1.236111912124798E-3</v>
      </c>
      <c r="K263" s="142">
        <f t="shared" si="33"/>
        <v>3.0390933371544156E-3</v>
      </c>
      <c r="L263" s="79">
        <f t="shared" si="33"/>
        <v>0.92179135801261025</v>
      </c>
      <c r="M263" s="42">
        <f t="shared" si="27"/>
        <v>2.8014099743826444E-3</v>
      </c>
      <c r="T263" s="114"/>
      <c r="W263" s="114"/>
      <c r="AA263" s="114"/>
      <c r="AG263" s="114"/>
      <c r="AJ263" s="114"/>
    </row>
    <row r="264" spans="1:36" x14ac:dyDescent="0.2">
      <c r="A264" s="92">
        <f t="shared" si="22"/>
        <v>57</v>
      </c>
      <c r="B264" s="142">
        <f t="shared" si="23"/>
        <v>7.8782052243302973E-4</v>
      </c>
      <c r="C264" s="79">
        <f t="shared" si="23"/>
        <v>0.94124625099579096</v>
      </c>
      <c r="D264" s="42">
        <f t="shared" si="24"/>
        <v>7.415331131976347E-4</v>
      </c>
      <c r="E264" s="142">
        <f t="shared" si="31"/>
        <v>3.2268151112695822E-3</v>
      </c>
      <c r="F264" s="79">
        <f t="shared" si="31"/>
        <v>0.94124625099579096</v>
      </c>
      <c r="G264" s="42">
        <f t="shared" si="25"/>
        <v>3.0372276261390603E-3</v>
      </c>
      <c r="H264" s="142">
        <f t="shared" si="32"/>
        <v>1.2698989245986058E-3</v>
      </c>
      <c r="I264" s="79">
        <f t="shared" si="32"/>
        <v>0.94124625099579096</v>
      </c>
      <c r="J264" s="42">
        <f t="shared" si="26"/>
        <v>1.1952876019220243E-3</v>
      </c>
      <c r="K264" s="142">
        <f t="shared" si="33"/>
        <v>3.0735275087376709E-3</v>
      </c>
      <c r="L264" s="79">
        <f t="shared" si="33"/>
        <v>0.94124625099579096</v>
      </c>
      <c r="M264" s="42">
        <f t="shared" si="27"/>
        <v>2.8929462449317658E-3</v>
      </c>
      <c r="T264" s="114"/>
      <c r="W264" s="114"/>
      <c r="AA264" s="114"/>
      <c r="AG264" s="114"/>
      <c r="AJ264" s="114"/>
    </row>
    <row r="265" spans="1:36" x14ac:dyDescent="0.2">
      <c r="A265" s="92">
        <f t="shared" si="22"/>
        <v>58</v>
      </c>
      <c r="B265" s="142">
        <f t="shared" si="23"/>
        <v>7.4505550288608347E-4</v>
      </c>
      <c r="C265" s="79">
        <f t="shared" si="23"/>
        <v>1.0023902003715017</v>
      </c>
      <c r="D265" s="42">
        <f t="shared" si="24"/>
        <v>7.468363348258712E-4</v>
      </c>
      <c r="E265" s="142">
        <f t="shared" si="31"/>
        <v>3.2159850089167842E-3</v>
      </c>
      <c r="F265" s="79">
        <f t="shared" si="31"/>
        <v>1.0023902003715017</v>
      </c>
      <c r="G265" s="42">
        <f t="shared" si="25"/>
        <v>3.223671857479841E-3</v>
      </c>
      <c r="H265" s="142">
        <f t="shared" si="32"/>
        <v>1.242129431386303E-3</v>
      </c>
      <c r="I265" s="79">
        <f t="shared" si="32"/>
        <v>1.0023902003715017</v>
      </c>
      <c r="J265" s="42">
        <f t="shared" si="26"/>
        <v>1.2450983696146558E-3</v>
      </c>
      <c r="K265" s="142">
        <f t="shared" si="33"/>
        <v>2.9818881811370717E-3</v>
      </c>
      <c r="L265" s="79">
        <f t="shared" si="33"/>
        <v>1.0023902003715017</v>
      </c>
      <c r="M265" s="42">
        <f t="shared" si="27"/>
        <v>2.989015491375402E-3</v>
      </c>
      <c r="T265" s="114"/>
      <c r="W265" s="114"/>
      <c r="AA265" s="114"/>
      <c r="AG265" s="114"/>
      <c r="AJ265" s="114"/>
    </row>
    <row r="266" spans="1:36" x14ac:dyDescent="0.2">
      <c r="A266" s="92">
        <f t="shared" si="22"/>
        <v>59</v>
      </c>
      <c r="B266" s="142">
        <f t="shared" si="23"/>
        <v>6.4480763238967042E-4</v>
      </c>
      <c r="C266" s="79">
        <f t="shared" si="23"/>
        <v>1.0172129759777349</v>
      </c>
      <c r="D266" s="42">
        <f t="shared" si="24"/>
        <v>6.5590669067625387E-4</v>
      </c>
      <c r="E266" s="142">
        <f t="shared" si="31"/>
        <v>2.8605354957993087E-3</v>
      </c>
      <c r="F266" s="79">
        <f t="shared" si="31"/>
        <v>1.0172129759777349</v>
      </c>
      <c r="G266" s="42">
        <f t="shared" si="25"/>
        <v>2.9097738245719602E-3</v>
      </c>
      <c r="H266" s="142">
        <f t="shared" si="32"/>
        <v>1.0321920627012942E-3</v>
      </c>
      <c r="I266" s="79">
        <f t="shared" si="32"/>
        <v>1.0172129759777349</v>
      </c>
      <c r="J266" s="42">
        <f t="shared" si="26"/>
        <v>1.04995915988098E-3</v>
      </c>
      <c r="K266" s="142">
        <f t="shared" si="33"/>
        <v>2.7144679615025962E-3</v>
      </c>
      <c r="L266" s="79">
        <f t="shared" si="33"/>
        <v>1.0172129759777349</v>
      </c>
      <c r="M266" s="42">
        <f t="shared" si="27"/>
        <v>2.7611920333162712E-3</v>
      </c>
      <c r="T266" s="114"/>
      <c r="W266" s="114"/>
      <c r="AA266" s="114"/>
      <c r="AG266" s="114"/>
      <c r="AJ266" s="114"/>
    </row>
    <row r="267" spans="1:36" x14ac:dyDescent="0.2">
      <c r="A267" s="92">
        <f t="shared" si="22"/>
        <v>60</v>
      </c>
      <c r="B267" s="142">
        <f t="shared" si="23"/>
        <v>5.2900884569436781E-4</v>
      </c>
      <c r="C267" s="79">
        <f t="shared" si="23"/>
        <v>1.0320357515839678</v>
      </c>
      <c r="D267" s="42">
        <f t="shared" si="24"/>
        <v>5.4595604166075406E-4</v>
      </c>
      <c r="E267" s="142">
        <f t="shared" ref="E267:F286" si="34">E72</f>
        <v>2.3701262456700418E-3</v>
      </c>
      <c r="F267" s="79">
        <f t="shared" si="34"/>
        <v>1.0320357515839678</v>
      </c>
      <c r="G267" s="42">
        <f t="shared" si="25"/>
        <v>2.4460550212989695E-3</v>
      </c>
      <c r="H267" s="142">
        <f t="shared" ref="H267:I286" si="35">H72</f>
        <v>8.833475790833513E-4</v>
      </c>
      <c r="I267" s="79">
        <f t="shared" si="35"/>
        <v>1.0320357515839678</v>
      </c>
      <c r="J267" s="42">
        <f t="shared" si="26"/>
        <v>9.1164628268916483E-4</v>
      </c>
      <c r="K267" s="142">
        <f t="shared" ref="K267:L286" si="36">K72</f>
        <v>2.2776538332730735E-3</v>
      </c>
      <c r="L267" s="79">
        <f t="shared" si="36"/>
        <v>1.0320357515839678</v>
      </c>
      <c r="M267" s="42">
        <f t="shared" si="27"/>
        <v>2.3506201856700816E-3</v>
      </c>
      <c r="T267" s="114"/>
      <c r="W267" s="114"/>
      <c r="AA267" s="114"/>
      <c r="AG267" s="114"/>
      <c r="AJ267" s="114"/>
    </row>
    <row r="268" spans="1:36" x14ac:dyDescent="0.2">
      <c r="A268" s="92">
        <f t="shared" si="22"/>
        <v>61</v>
      </c>
      <c r="B268" s="142">
        <f t="shared" si="23"/>
        <v>4.9929548795720391E-4</v>
      </c>
      <c r="C268" s="79">
        <f t="shared" si="23"/>
        <v>1.0403735628624737</v>
      </c>
      <c r="D268" s="42">
        <f t="shared" si="24"/>
        <v>5.1945382572719356E-4</v>
      </c>
      <c r="E268" s="142">
        <f t="shared" si="34"/>
        <v>2.3076448859423605E-3</v>
      </c>
      <c r="F268" s="79">
        <f t="shared" si="34"/>
        <v>1.0403735628624737</v>
      </c>
      <c r="G268" s="42">
        <f t="shared" si="25"/>
        <v>2.4008127318092204E-3</v>
      </c>
      <c r="H268" s="142">
        <f t="shared" si="35"/>
        <v>7.9337442107549024E-4</v>
      </c>
      <c r="I268" s="79">
        <f t="shared" si="35"/>
        <v>1.0403735628624737</v>
      </c>
      <c r="J268" s="42">
        <f t="shared" si="26"/>
        <v>8.254057731382602E-4</v>
      </c>
      <c r="K268" s="142">
        <f t="shared" si="36"/>
        <v>2.1804606070300139E-3</v>
      </c>
      <c r="L268" s="79">
        <f t="shared" si="36"/>
        <v>1.0403735628624737</v>
      </c>
      <c r="M268" s="42">
        <f t="shared" si="27"/>
        <v>2.2684935704170876E-3</v>
      </c>
      <c r="T268" s="114"/>
      <c r="W268" s="114"/>
      <c r="AA268" s="114"/>
      <c r="AG268" s="114"/>
      <c r="AJ268" s="114"/>
    </row>
    <row r="269" spans="1:36" x14ac:dyDescent="0.2">
      <c r="A269" s="92">
        <f t="shared" si="22"/>
        <v>62</v>
      </c>
      <c r="B269" s="142">
        <f t="shared" si="23"/>
        <v>4.4153494207561412E-4</v>
      </c>
      <c r="C269" s="79">
        <f t="shared" si="23"/>
        <v>1.0931797009596784</v>
      </c>
      <c r="D269" s="42">
        <f t="shared" si="24"/>
        <v>4.8267703594146881E-4</v>
      </c>
      <c r="E269" s="142">
        <f t="shared" si="34"/>
        <v>2.2173940330023766E-3</v>
      </c>
      <c r="F269" s="79">
        <f t="shared" si="34"/>
        <v>1.0931797009596784</v>
      </c>
      <c r="G269" s="42">
        <f t="shared" si="25"/>
        <v>2.4240101459073135E-3</v>
      </c>
      <c r="H269" s="142">
        <f t="shared" si="35"/>
        <v>7.1006594143858189E-4</v>
      </c>
      <c r="I269" s="79">
        <f t="shared" si="35"/>
        <v>1.0931797009596784</v>
      </c>
      <c r="J269" s="42">
        <f t="shared" si="26"/>
        <v>7.7622967352348148E-4</v>
      </c>
      <c r="K269" s="142">
        <f t="shared" si="36"/>
        <v>2.0877104997009226E-3</v>
      </c>
      <c r="L269" s="79">
        <f t="shared" si="36"/>
        <v>1.0931797009596784</v>
      </c>
      <c r="M269" s="42">
        <f t="shared" si="27"/>
        <v>2.2822427397534355E-3</v>
      </c>
      <c r="T269" s="114"/>
      <c r="W269" s="114"/>
      <c r="AA269" s="114"/>
      <c r="AG269" s="114"/>
      <c r="AJ269" s="114"/>
    </row>
    <row r="270" spans="1:36" x14ac:dyDescent="0.2">
      <c r="A270" s="92">
        <f t="shared" si="22"/>
        <v>63</v>
      </c>
      <c r="B270" s="142">
        <f t="shared" si="23"/>
        <v>3.7877588741580981E-4</v>
      </c>
      <c r="C270" s="79">
        <f t="shared" si="23"/>
        <v>1.1237516756475339</v>
      </c>
      <c r="D270" s="42">
        <f t="shared" si="24"/>
        <v>4.2565003817839791E-4</v>
      </c>
      <c r="E270" s="142">
        <f t="shared" si="34"/>
        <v>1.9385883211508568E-3</v>
      </c>
      <c r="F270" s="79">
        <f t="shared" si="34"/>
        <v>1.1237516756475339</v>
      </c>
      <c r="G270" s="42">
        <f t="shared" si="25"/>
        <v>2.1784918742840148E-3</v>
      </c>
      <c r="H270" s="142">
        <f t="shared" si="35"/>
        <v>6.3536600469748746E-4</v>
      </c>
      <c r="I270" s="79">
        <f t="shared" si="35"/>
        <v>1.1237516756475339</v>
      </c>
      <c r="J270" s="42">
        <f t="shared" si="26"/>
        <v>7.139936124282804E-4</v>
      </c>
      <c r="K270" s="142">
        <f t="shared" si="36"/>
        <v>1.8055724486639264E-3</v>
      </c>
      <c r="L270" s="79">
        <f t="shared" si="36"/>
        <v>1.1237516756475339</v>
      </c>
      <c r="M270" s="42">
        <f t="shared" si="27"/>
        <v>2.0290150646891081E-3</v>
      </c>
      <c r="T270" s="114"/>
      <c r="W270" s="114"/>
      <c r="AA270" s="114"/>
      <c r="AG270" s="114"/>
      <c r="AJ270" s="114"/>
    </row>
    <row r="271" spans="1:36" x14ac:dyDescent="0.2">
      <c r="A271" s="92">
        <f t="shared" si="22"/>
        <v>64</v>
      </c>
      <c r="B271" s="142">
        <f t="shared" si="23"/>
        <v>3.0601981519957656E-4</v>
      </c>
      <c r="C271" s="79">
        <f t="shared" si="23"/>
        <v>1.1533972268599999</v>
      </c>
      <c r="D271" s="42">
        <f t="shared" si="24"/>
        <v>3.5296240621540123E-4</v>
      </c>
      <c r="E271" s="142">
        <f t="shared" si="34"/>
        <v>1.8586121806994248E-3</v>
      </c>
      <c r="F271" s="79">
        <f t="shared" si="34"/>
        <v>1.1533972268599999</v>
      </c>
      <c r="G271" s="42">
        <f t="shared" si="25"/>
        <v>2.1437181350269334E-3</v>
      </c>
      <c r="H271" s="142">
        <f t="shared" si="35"/>
        <v>5.2123338759492302E-4</v>
      </c>
      <c r="I271" s="79">
        <f t="shared" si="35"/>
        <v>1.1533972268599999</v>
      </c>
      <c r="J271" s="42">
        <f t="shared" si="26"/>
        <v>6.0118914379882768E-4</v>
      </c>
      <c r="K271" s="142">
        <f t="shared" si="36"/>
        <v>1.6681134572630277E-3</v>
      </c>
      <c r="L271" s="79">
        <f t="shared" si="36"/>
        <v>1.1533972268599999</v>
      </c>
      <c r="M271" s="42">
        <f t="shared" si="27"/>
        <v>1.9239974356950232E-3</v>
      </c>
      <c r="T271" s="114"/>
      <c r="W271" s="114"/>
      <c r="AA271" s="114"/>
      <c r="AG271" s="114"/>
      <c r="AJ271" s="114"/>
    </row>
    <row r="272" spans="1:36" x14ac:dyDescent="0.2">
      <c r="A272" s="92">
        <f t="shared" ref="A272:A291" si="37">A77</f>
        <v>65</v>
      </c>
      <c r="B272" s="142">
        <f t="shared" ref="B272:C291" si="38">B77</f>
        <v>2.8213805103699616E-4</v>
      </c>
      <c r="C272" s="79">
        <f t="shared" si="38"/>
        <v>1.157102920761558</v>
      </c>
      <c r="D272" s="42">
        <f t="shared" si="24"/>
        <v>3.2646276291288176E-4</v>
      </c>
      <c r="E272" s="142">
        <f t="shared" si="34"/>
        <v>1.7539211912890433E-3</v>
      </c>
      <c r="F272" s="79">
        <f t="shared" si="34"/>
        <v>1.157102920761558</v>
      </c>
      <c r="G272" s="42">
        <f t="shared" si="25"/>
        <v>2.0294673332261434E-3</v>
      </c>
      <c r="H272" s="142">
        <f t="shared" si="35"/>
        <v>4.4764423058232073E-4</v>
      </c>
      <c r="I272" s="79">
        <f t="shared" si="35"/>
        <v>1.157102920761558</v>
      </c>
      <c r="J272" s="42">
        <f t="shared" si="26"/>
        <v>5.1797044666886366E-4</v>
      </c>
      <c r="K272" s="142">
        <f t="shared" si="36"/>
        <v>1.5056619219710565E-3</v>
      </c>
      <c r="L272" s="79">
        <f t="shared" si="36"/>
        <v>1.157102920761558</v>
      </c>
      <c r="M272" s="42">
        <f t="shared" si="27"/>
        <v>1.7422058075921704E-3</v>
      </c>
      <c r="T272" s="114"/>
      <c r="W272" s="114"/>
      <c r="AA272" s="114"/>
      <c r="AG272" s="114"/>
      <c r="AJ272" s="114"/>
    </row>
    <row r="273" spans="1:36" x14ac:dyDescent="0.2">
      <c r="A273" s="92">
        <f t="shared" si="37"/>
        <v>66</v>
      </c>
      <c r="B273" s="142">
        <f t="shared" si="38"/>
        <v>2.3742916696518871E-4</v>
      </c>
      <c r="C273" s="79">
        <f t="shared" si="38"/>
        <v>1.160808614663116</v>
      </c>
      <c r="D273" s="42">
        <f t="shared" si="24"/>
        <v>2.7560982238547836E-4</v>
      </c>
      <c r="E273" s="142">
        <f t="shared" si="34"/>
        <v>1.5339868050476052E-3</v>
      </c>
      <c r="F273" s="79">
        <f t="shared" si="34"/>
        <v>1.160808614663116</v>
      </c>
      <c r="G273" s="42">
        <f t="shared" si="25"/>
        <v>1.7806650980788099E-3</v>
      </c>
      <c r="H273" s="142">
        <f t="shared" si="35"/>
        <v>3.9460449854682243E-4</v>
      </c>
      <c r="I273" s="79">
        <f t="shared" si="35"/>
        <v>1.160808614663116</v>
      </c>
      <c r="J273" s="42">
        <f t="shared" si="26"/>
        <v>4.580603012979705E-4</v>
      </c>
      <c r="K273" s="142">
        <f t="shared" si="36"/>
        <v>1.3734791342804953E-3</v>
      </c>
      <c r="L273" s="79">
        <f t="shared" si="36"/>
        <v>1.160808614663116</v>
      </c>
      <c r="M273" s="42">
        <f t="shared" si="27"/>
        <v>1.5943464111328376E-3</v>
      </c>
      <c r="T273" s="114"/>
      <c r="W273" s="114"/>
      <c r="AA273" s="114"/>
      <c r="AG273" s="114"/>
      <c r="AJ273" s="114"/>
    </row>
    <row r="274" spans="1:36" x14ac:dyDescent="0.2">
      <c r="A274" s="92">
        <f t="shared" si="37"/>
        <v>67</v>
      </c>
      <c r="B274" s="142">
        <f t="shared" si="38"/>
        <v>2.1771282678445376E-4</v>
      </c>
      <c r="C274" s="79">
        <f t="shared" si="38"/>
        <v>1.1654407320400639</v>
      </c>
      <c r="D274" s="42">
        <f t="shared" si="24"/>
        <v>2.5373139622218542E-4</v>
      </c>
      <c r="E274" s="142">
        <f t="shared" si="34"/>
        <v>1.3601497775385899E-3</v>
      </c>
      <c r="F274" s="79">
        <f t="shared" si="34"/>
        <v>1.1654407320400639</v>
      </c>
      <c r="G274" s="42">
        <f t="shared" si="25"/>
        <v>1.5851739524187043E-3</v>
      </c>
      <c r="H274" s="142">
        <f t="shared" si="35"/>
        <v>3.3739934252947868E-4</v>
      </c>
      <c r="I274" s="79">
        <f t="shared" si="35"/>
        <v>1.1654407320400639</v>
      </c>
      <c r="J274" s="42">
        <f t="shared" si="26"/>
        <v>3.9321893674739192E-4</v>
      </c>
      <c r="K274" s="142">
        <f t="shared" si="36"/>
        <v>1.1976982422466187E-3</v>
      </c>
      <c r="L274" s="79">
        <f t="shared" si="36"/>
        <v>1.1654407320400639</v>
      </c>
      <c r="M274" s="42">
        <f t="shared" si="27"/>
        <v>1.3958463162069971E-3</v>
      </c>
      <c r="T274" s="114"/>
      <c r="W274" s="114"/>
      <c r="AA274" s="114"/>
      <c r="AG274" s="114"/>
      <c r="AJ274" s="114"/>
    </row>
    <row r="275" spans="1:36" x14ac:dyDescent="0.2">
      <c r="A275" s="92">
        <f t="shared" si="37"/>
        <v>68</v>
      </c>
      <c r="B275" s="142">
        <f t="shared" si="38"/>
        <v>1.6939390859504693E-4</v>
      </c>
      <c r="C275" s="79">
        <f t="shared" si="38"/>
        <v>1.1691464259416222</v>
      </c>
      <c r="D275" s="42">
        <f t="shared" si="24"/>
        <v>1.9804628281018096E-4</v>
      </c>
      <c r="E275" s="142">
        <f t="shared" si="34"/>
        <v>1.2054737003460634E-3</v>
      </c>
      <c r="F275" s="79">
        <f t="shared" si="34"/>
        <v>1.1691464259416222</v>
      </c>
      <c r="G275" s="42">
        <f t="shared" si="25"/>
        <v>1.409375268326222E-3</v>
      </c>
      <c r="H275" s="142">
        <f t="shared" si="35"/>
        <v>2.6825330443084477E-4</v>
      </c>
      <c r="I275" s="79">
        <f t="shared" si="35"/>
        <v>1.1691464259416222</v>
      </c>
      <c r="J275" s="42">
        <f t="shared" si="26"/>
        <v>3.1362739212235208E-4</v>
      </c>
      <c r="K275" s="142">
        <f t="shared" si="36"/>
        <v>1.0963395920217135E-3</v>
      </c>
      <c r="L275" s="79">
        <f t="shared" si="36"/>
        <v>1.1691464259416222</v>
      </c>
      <c r="M275" s="42">
        <f t="shared" si="27"/>
        <v>1.2817815156304826E-3</v>
      </c>
      <c r="T275" s="114"/>
      <c r="W275" s="114"/>
      <c r="AA275" s="114"/>
      <c r="AG275" s="114"/>
      <c r="AJ275" s="114"/>
    </row>
    <row r="276" spans="1:36" x14ac:dyDescent="0.2">
      <c r="A276" s="92">
        <f t="shared" si="37"/>
        <v>69</v>
      </c>
      <c r="B276" s="142">
        <f t="shared" si="38"/>
        <v>1.6745004407018574E-4</v>
      </c>
      <c r="C276" s="79">
        <f t="shared" si="38"/>
        <v>1.1691464259416222</v>
      </c>
      <c r="D276" s="42">
        <f t="shared" ref="D276:D291" si="39">B276*C276</f>
        <v>1.9577362054842479E-4</v>
      </c>
      <c r="E276" s="142">
        <f t="shared" si="34"/>
        <v>1.1399376963650289E-3</v>
      </c>
      <c r="F276" s="79">
        <f t="shared" si="34"/>
        <v>1.1691464259416222</v>
      </c>
      <c r="G276" s="42">
        <f t="shared" ref="G276:G290" si="40">E276*F276</f>
        <v>1.3327540835012996E-3</v>
      </c>
      <c r="H276" s="142">
        <f t="shared" si="35"/>
        <v>2.3770686189731176E-4</v>
      </c>
      <c r="I276" s="79">
        <f t="shared" si="35"/>
        <v>1.1691464259416222</v>
      </c>
      <c r="J276" s="42">
        <f t="shared" ref="J276:J290" si="41">H276*I276</f>
        <v>2.779141280090408E-4</v>
      </c>
      <c r="K276" s="142">
        <f t="shared" si="36"/>
        <v>1.0133088073169282E-3</v>
      </c>
      <c r="L276" s="79">
        <f t="shared" si="36"/>
        <v>1.1691464259416222</v>
      </c>
      <c r="M276" s="42">
        <f t="shared" ref="M276:M290" si="42">K276*L276</f>
        <v>1.1847063704497546E-3</v>
      </c>
      <c r="T276" s="114"/>
      <c r="W276" s="114"/>
      <c r="AA276" s="114"/>
      <c r="AG276" s="114"/>
      <c r="AJ276" s="114"/>
    </row>
    <row r="277" spans="1:36" x14ac:dyDescent="0.2">
      <c r="A277" s="92">
        <f t="shared" si="37"/>
        <v>70</v>
      </c>
      <c r="B277" s="142">
        <f t="shared" si="38"/>
        <v>1.4051363565425204E-4</v>
      </c>
      <c r="C277" s="79">
        <f t="shared" si="38"/>
        <v>1.1691464259416222</v>
      </c>
      <c r="D277" s="42">
        <f t="shared" si="39"/>
        <v>1.6428101492123206E-4</v>
      </c>
      <c r="E277" s="142">
        <f t="shared" si="34"/>
        <v>9.8304005971551825E-4</v>
      </c>
      <c r="F277" s="79">
        <f t="shared" si="34"/>
        <v>1.1691464259416222</v>
      </c>
      <c r="G277" s="42">
        <f t="shared" si="40"/>
        <v>1.1493177723738369E-3</v>
      </c>
      <c r="H277" s="142">
        <f t="shared" si="35"/>
        <v>1.9882957140008787E-4</v>
      </c>
      <c r="I277" s="79">
        <f t="shared" si="35"/>
        <v>1.1691464259416222</v>
      </c>
      <c r="J277" s="42">
        <f t="shared" si="41"/>
        <v>2.3246088277391731E-4</v>
      </c>
      <c r="K277" s="142">
        <f t="shared" si="36"/>
        <v>8.3725022035092869E-4</v>
      </c>
      <c r="L277" s="79">
        <f t="shared" si="36"/>
        <v>1.1691464259416222</v>
      </c>
      <c r="M277" s="42">
        <f t="shared" si="42"/>
        <v>9.7886810274212398E-4</v>
      </c>
      <c r="T277" s="114"/>
      <c r="W277" s="114"/>
      <c r="AA277" s="114"/>
      <c r="AG277" s="114"/>
      <c r="AJ277" s="114"/>
    </row>
    <row r="278" spans="1:36" x14ac:dyDescent="0.2">
      <c r="A278" s="92">
        <f t="shared" si="37"/>
        <v>71</v>
      </c>
      <c r="B278" s="142">
        <f t="shared" si="38"/>
        <v>1.1690956642379468E-4</v>
      </c>
      <c r="C278" s="79">
        <f t="shared" si="38"/>
        <v>1.1691464259416222</v>
      </c>
      <c r="D278" s="42">
        <f t="shared" si="39"/>
        <v>1.3668440174276423E-4</v>
      </c>
      <c r="E278" s="142">
        <f t="shared" si="34"/>
        <v>8.5835503519227877E-4</v>
      </c>
      <c r="F278" s="79">
        <f t="shared" si="34"/>
        <v>1.1691464259416222</v>
      </c>
      <c r="G278" s="42">
        <f t="shared" si="40"/>
        <v>1.003542721584048E-3</v>
      </c>
      <c r="H278" s="142">
        <f t="shared" si="35"/>
        <v>1.6078536569923306E-4</v>
      </c>
      <c r="I278" s="79">
        <f t="shared" si="35"/>
        <v>1.1691464259416222</v>
      </c>
      <c r="J278" s="42">
        <f t="shared" si="41"/>
        <v>1.8798163565097504E-4</v>
      </c>
      <c r="K278" s="142">
        <f t="shared" si="36"/>
        <v>7.2200682351987217E-4</v>
      </c>
      <c r="L278" s="79">
        <f t="shared" si="36"/>
        <v>1.1691464259416222</v>
      </c>
      <c r="M278" s="42">
        <f t="shared" si="42"/>
        <v>8.4413169722372214E-4</v>
      </c>
      <c r="T278" s="114"/>
      <c r="W278" s="114"/>
      <c r="AA278" s="114"/>
      <c r="AG278" s="114"/>
      <c r="AJ278" s="114"/>
    </row>
    <row r="279" spans="1:36" x14ac:dyDescent="0.2">
      <c r="A279" s="92">
        <f t="shared" si="37"/>
        <v>72</v>
      </c>
      <c r="B279" s="142">
        <f t="shared" si="38"/>
        <v>9.0250852939984021E-5</v>
      </c>
      <c r="C279" s="79">
        <f t="shared" si="38"/>
        <v>1.1691464259416222</v>
      </c>
      <c r="D279" s="42">
        <f t="shared" si="39"/>
        <v>1.0551646215296527E-4</v>
      </c>
      <c r="E279" s="142">
        <f t="shared" si="34"/>
        <v>7.0173509347489112E-4</v>
      </c>
      <c r="F279" s="79">
        <f t="shared" si="34"/>
        <v>1.1691464259416222</v>
      </c>
      <c r="G279" s="42">
        <f t="shared" si="40"/>
        <v>8.2043107649397917E-4</v>
      </c>
      <c r="H279" s="142">
        <f t="shared" si="35"/>
        <v>1.3551512687603754E-4</v>
      </c>
      <c r="I279" s="79">
        <f t="shared" si="35"/>
        <v>1.1691464259416222</v>
      </c>
      <c r="J279" s="42">
        <f t="shared" si="41"/>
        <v>1.5843702624814476E-4</v>
      </c>
      <c r="K279" s="142">
        <f t="shared" si="36"/>
        <v>5.9454484967540243E-4</v>
      </c>
      <c r="L279" s="79">
        <f t="shared" si="36"/>
        <v>1.1691464259416222</v>
      </c>
      <c r="M279" s="42">
        <f t="shared" si="42"/>
        <v>6.9510998605999577E-4</v>
      </c>
      <c r="T279" s="114"/>
      <c r="W279" s="114"/>
      <c r="AA279" s="114"/>
      <c r="AG279" s="114"/>
      <c r="AJ279" s="114"/>
    </row>
    <row r="280" spans="1:36" x14ac:dyDescent="0.2">
      <c r="A280" s="92">
        <f t="shared" si="37"/>
        <v>73</v>
      </c>
      <c r="B280" s="142">
        <f t="shared" si="38"/>
        <v>7.3033767148356291E-5</v>
      </c>
      <c r="C280" s="79">
        <f t="shared" si="38"/>
        <v>1.1691464259416222</v>
      </c>
      <c r="D280" s="42">
        <f t="shared" si="39"/>
        <v>8.5387167834553426E-5</v>
      </c>
      <c r="E280" s="142">
        <f t="shared" si="34"/>
        <v>5.598329831600239E-4</v>
      </c>
      <c r="F280" s="79">
        <f t="shared" si="34"/>
        <v>1.1691464259416222</v>
      </c>
      <c r="G280" s="42">
        <f t="shared" si="40"/>
        <v>6.5452673138577833E-4</v>
      </c>
      <c r="H280" s="142">
        <f t="shared" si="35"/>
        <v>1.0968949818859595E-4</v>
      </c>
      <c r="I280" s="79">
        <f t="shared" si="35"/>
        <v>1.1691464259416222</v>
      </c>
      <c r="J280" s="42">
        <f t="shared" si="41"/>
        <v>1.28243084770527E-4</v>
      </c>
      <c r="K280" s="142">
        <f t="shared" si="36"/>
        <v>4.8568843628317551E-4</v>
      </c>
      <c r="L280" s="79">
        <f t="shared" si="36"/>
        <v>1.1691464259416222</v>
      </c>
      <c r="M280" s="42">
        <f t="shared" si="42"/>
        <v>5.6784089940164996E-4</v>
      </c>
      <c r="T280" s="114"/>
      <c r="W280" s="114"/>
      <c r="AA280" s="114"/>
      <c r="AG280" s="114"/>
      <c r="AJ280" s="114"/>
    </row>
    <row r="281" spans="1:36" x14ac:dyDescent="0.2">
      <c r="A281" s="92">
        <f t="shared" si="37"/>
        <v>74</v>
      </c>
      <c r="B281" s="142">
        <f t="shared" si="38"/>
        <v>4.8318918189406825E-5</v>
      </c>
      <c r="C281" s="79">
        <f t="shared" si="38"/>
        <v>1.1691464259416222</v>
      </c>
      <c r="D281" s="42">
        <f t="shared" si="39"/>
        <v>5.6491890506510632E-5</v>
      </c>
      <c r="E281" s="142">
        <f t="shared" si="34"/>
        <v>4.20152432302141E-4</v>
      </c>
      <c r="F281" s="79">
        <f t="shared" si="34"/>
        <v>1.1691464259416222</v>
      </c>
      <c r="G281" s="42">
        <f t="shared" si="40"/>
        <v>4.9121971457672753E-4</v>
      </c>
      <c r="H281" s="142">
        <f t="shared" si="35"/>
        <v>7.8032275926570791E-5</v>
      </c>
      <c r="I281" s="79">
        <f t="shared" si="35"/>
        <v>1.1691464259416222</v>
      </c>
      <c r="J281" s="42">
        <f t="shared" si="41"/>
        <v>9.1231156507640731E-5</v>
      </c>
      <c r="K281" s="142">
        <f t="shared" si="36"/>
        <v>3.9876992252866781E-4</v>
      </c>
      <c r="L281" s="79">
        <f t="shared" si="36"/>
        <v>1.1691464259416222</v>
      </c>
      <c r="M281" s="42">
        <f t="shared" si="42"/>
        <v>4.6622042969740954E-4</v>
      </c>
      <c r="T281" s="114"/>
      <c r="W281" s="114"/>
      <c r="AA281" s="114"/>
      <c r="AG281" s="114"/>
      <c r="AJ281" s="114"/>
    </row>
    <row r="282" spans="1:36" x14ac:dyDescent="0.2">
      <c r="A282" s="92">
        <f t="shared" si="37"/>
        <v>75</v>
      </c>
      <c r="B282" s="142">
        <f t="shared" si="38"/>
        <v>3.9432680361469939E-5</v>
      </c>
      <c r="C282" s="79">
        <f t="shared" si="38"/>
        <v>1.1691464259416222</v>
      </c>
      <c r="D282" s="42">
        <f t="shared" si="39"/>
        <v>4.6102577309910977E-5</v>
      </c>
      <c r="E282" s="142">
        <f t="shared" si="34"/>
        <v>3.4434171583255438E-4</v>
      </c>
      <c r="F282" s="79">
        <f t="shared" si="34"/>
        <v>1.1691464259416222</v>
      </c>
      <c r="G282" s="42">
        <f t="shared" si="40"/>
        <v>4.0258588636823668E-4</v>
      </c>
      <c r="H282" s="142">
        <f t="shared" si="35"/>
        <v>5.942671547432794E-5</v>
      </c>
      <c r="I282" s="79">
        <f t="shared" si="35"/>
        <v>1.1691464259416222</v>
      </c>
      <c r="J282" s="42">
        <f t="shared" si="41"/>
        <v>6.9478532002260199E-5</v>
      </c>
      <c r="K282" s="142">
        <f t="shared" si="36"/>
        <v>3.2406998578757339E-4</v>
      </c>
      <c r="L282" s="79">
        <f t="shared" si="36"/>
        <v>1.1691464259416222</v>
      </c>
      <c r="M282" s="42">
        <f t="shared" si="42"/>
        <v>3.7888526563849371E-4</v>
      </c>
      <c r="T282" s="114"/>
      <c r="W282" s="114"/>
      <c r="AA282" s="114"/>
      <c r="AG282" s="114"/>
      <c r="AJ282" s="114"/>
    </row>
    <row r="283" spans="1:36" x14ac:dyDescent="0.2">
      <c r="A283" s="92">
        <f t="shared" si="37"/>
        <v>76</v>
      </c>
      <c r="B283" s="142">
        <f t="shared" si="38"/>
        <v>2.9157967872917912E-5</v>
      </c>
      <c r="C283" s="79">
        <f t="shared" si="38"/>
        <v>1.1691464259416222</v>
      </c>
      <c r="D283" s="42">
        <f t="shared" si="39"/>
        <v>3.4089933926342625E-5</v>
      </c>
      <c r="E283" s="142">
        <f t="shared" si="34"/>
        <v>2.0965967375288595E-4</v>
      </c>
      <c r="F283" s="79">
        <f t="shared" si="34"/>
        <v>1.1691464259416222</v>
      </c>
      <c r="G283" s="42">
        <f t="shared" si="40"/>
        <v>2.4512285823227313E-4</v>
      </c>
      <c r="H283" s="142">
        <f t="shared" si="35"/>
        <v>4.6652748596668662E-5</v>
      </c>
      <c r="I283" s="79">
        <f t="shared" si="35"/>
        <v>1.1691464259416222</v>
      </c>
      <c r="J283" s="42">
        <f t="shared" si="41"/>
        <v>5.4543894282148201E-5</v>
      </c>
      <c r="K283" s="142">
        <f t="shared" si="36"/>
        <v>2.2715445447663669E-4</v>
      </c>
      <c r="L283" s="79">
        <f t="shared" si="36"/>
        <v>1.1691464259416222</v>
      </c>
      <c r="M283" s="42">
        <f t="shared" si="42"/>
        <v>2.6557681858807873E-4</v>
      </c>
      <c r="T283" s="114"/>
      <c r="W283" s="114"/>
      <c r="AA283" s="114"/>
      <c r="AG283" s="114"/>
      <c r="AJ283" s="114"/>
    </row>
    <row r="284" spans="1:36" x14ac:dyDescent="0.2">
      <c r="A284" s="92">
        <f t="shared" si="37"/>
        <v>77</v>
      </c>
      <c r="B284" s="142">
        <f t="shared" si="38"/>
        <v>1.5550916198889554E-5</v>
      </c>
      <c r="C284" s="79">
        <f t="shared" si="38"/>
        <v>1.1691464259416222</v>
      </c>
      <c r="D284" s="42">
        <f t="shared" si="39"/>
        <v>1.8181298094049398E-5</v>
      </c>
      <c r="E284" s="142">
        <f t="shared" si="34"/>
        <v>1.5412068732828039E-4</v>
      </c>
      <c r="F284" s="79">
        <f t="shared" si="34"/>
        <v>1.1691464259416222</v>
      </c>
      <c r="G284" s="42">
        <f t="shared" si="40"/>
        <v>1.8018965075352529E-4</v>
      </c>
      <c r="H284" s="142">
        <f t="shared" si="35"/>
        <v>2.721410334805672E-5</v>
      </c>
      <c r="I284" s="79">
        <f t="shared" si="35"/>
        <v>1.1691464259416222</v>
      </c>
      <c r="J284" s="42">
        <f t="shared" si="41"/>
        <v>3.1817271664586447E-5</v>
      </c>
      <c r="K284" s="142">
        <f t="shared" si="36"/>
        <v>1.6217384035984819E-4</v>
      </c>
      <c r="L284" s="79">
        <f t="shared" si="36"/>
        <v>1.1691464259416222</v>
      </c>
      <c r="M284" s="42">
        <f t="shared" si="42"/>
        <v>1.896049658379437E-4</v>
      </c>
      <c r="T284" s="114"/>
      <c r="W284" s="114"/>
      <c r="AA284" s="114"/>
      <c r="AG284" s="114"/>
      <c r="AJ284" s="114"/>
    </row>
    <row r="285" spans="1:36" x14ac:dyDescent="0.2">
      <c r="A285" s="92">
        <f t="shared" si="37"/>
        <v>78</v>
      </c>
      <c r="B285" s="142">
        <f t="shared" si="38"/>
        <v>1.5828611131012581E-5</v>
      </c>
      <c r="C285" s="79">
        <f t="shared" si="38"/>
        <v>1.1691464259416222</v>
      </c>
      <c r="D285" s="42">
        <f t="shared" si="39"/>
        <v>1.8505964131443139E-5</v>
      </c>
      <c r="E285" s="142">
        <f t="shared" si="34"/>
        <v>1.4134672045062113E-4</v>
      </c>
      <c r="F285" s="79">
        <f t="shared" si="34"/>
        <v>1.1691464259416222</v>
      </c>
      <c r="G285" s="42">
        <f t="shared" si="40"/>
        <v>1.652550130334133E-4</v>
      </c>
      <c r="H285" s="142">
        <f t="shared" si="35"/>
        <v>2.0549424977104054E-5</v>
      </c>
      <c r="I285" s="79">
        <f t="shared" si="35"/>
        <v>1.1691464259416222</v>
      </c>
      <c r="J285" s="42">
        <f t="shared" si="41"/>
        <v>2.4025286767136707E-5</v>
      </c>
      <c r="K285" s="142">
        <f t="shared" si="36"/>
        <v>1.2163038026988615E-4</v>
      </c>
      <c r="L285" s="79">
        <f t="shared" si="36"/>
        <v>1.1691464259416222</v>
      </c>
      <c r="M285" s="42">
        <f t="shared" si="42"/>
        <v>1.422037243784578E-4</v>
      </c>
      <c r="T285" s="114"/>
      <c r="W285" s="114"/>
      <c r="AA285" s="114"/>
      <c r="AG285" s="114"/>
      <c r="AJ285" s="114"/>
    </row>
    <row r="286" spans="1:36" x14ac:dyDescent="0.2">
      <c r="A286" s="92">
        <f t="shared" si="37"/>
        <v>79</v>
      </c>
      <c r="B286" s="142">
        <f t="shared" si="38"/>
        <v>1.2496271945536248E-5</v>
      </c>
      <c r="C286" s="79">
        <f t="shared" si="38"/>
        <v>1.1691464259416222</v>
      </c>
      <c r="D286" s="42">
        <f t="shared" si="39"/>
        <v>1.4609971682718267E-5</v>
      </c>
      <c r="E286" s="142">
        <f t="shared" si="34"/>
        <v>9.4971666786075487E-5</v>
      </c>
      <c r="F286" s="79">
        <f t="shared" si="34"/>
        <v>1.1691464259416222</v>
      </c>
      <c r="G286" s="42">
        <f t="shared" si="40"/>
        <v>1.1103578478865883E-4</v>
      </c>
      <c r="H286" s="142">
        <f t="shared" si="35"/>
        <v>1.0830102352798081E-5</v>
      </c>
      <c r="I286" s="79">
        <f t="shared" si="35"/>
        <v>1.1691464259416222</v>
      </c>
      <c r="J286" s="42">
        <f t="shared" si="41"/>
        <v>1.266197545835583E-5</v>
      </c>
      <c r="K286" s="142">
        <f t="shared" si="36"/>
        <v>8.9973158007860987E-5</v>
      </c>
      <c r="L286" s="79">
        <f t="shared" si="36"/>
        <v>1.1691464259416222</v>
      </c>
      <c r="M286" s="42">
        <f t="shared" si="42"/>
        <v>1.0519179611557151E-4</v>
      </c>
      <c r="T286" s="114"/>
      <c r="W286" s="114"/>
      <c r="AA286" s="114"/>
      <c r="AG286" s="114"/>
      <c r="AJ286" s="114"/>
    </row>
    <row r="287" spans="1:36" x14ac:dyDescent="0.2">
      <c r="A287" s="92">
        <f t="shared" si="37"/>
        <v>80</v>
      </c>
      <c r="B287" s="142">
        <f t="shared" si="38"/>
        <v>6.6646783709526656E-6</v>
      </c>
      <c r="C287" s="79">
        <f t="shared" si="38"/>
        <v>1.1691464259416222</v>
      </c>
      <c r="D287" s="42">
        <f t="shared" si="39"/>
        <v>7.7919848974497413E-6</v>
      </c>
      <c r="E287" s="142">
        <f t="shared" ref="E287:F290" si="43">E92</f>
        <v>6.9146038098633913E-5</v>
      </c>
      <c r="F287" s="79">
        <f t="shared" si="43"/>
        <v>1.1691464259416222</v>
      </c>
      <c r="G287" s="42">
        <f t="shared" si="40"/>
        <v>8.0841843311041083E-5</v>
      </c>
      <c r="H287" s="142">
        <f t="shared" ref="H287:I290" si="44">H92</f>
        <v>1.0274712488552027E-5</v>
      </c>
      <c r="I287" s="79">
        <f t="shared" si="44"/>
        <v>1.1691464259416222</v>
      </c>
      <c r="J287" s="42">
        <f t="shared" si="41"/>
        <v>1.2012643383568354E-5</v>
      </c>
      <c r="K287" s="142">
        <f t="shared" ref="K287:L290" si="45">K92</f>
        <v>6.1648274931312163E-5</v>
      </c>
      <c r="L287" s="79">
        <f t="shared" si="45"/>
        <v>1.1691464259416222</v>
      </c>
      <c r="M287" s="42">
        <f t="shared" si="42"/>
        <v>7.2075860301410124E-5</v>
      </c>
      <c r="T287" s="114"/>
      <c r="W287" s="114"/>
      <c r="AA287" s="114"/>
      <c r="AG287" s="114"/>
      <c r="AJ287" s="114"/>
    </row>
    <row r="288" spans="1:36" x14ac:dyDescent="0.2">
      <c r="A288" s="92">
        <f t="shared" si="37"/>
        <v>81</v>
      </c>
      <c r="B288" s="142">
        <f t="shared" si="38"/>
        <v>3.3323391854763328E-6</v>
      </c>
      <c r="C288" s="79">
        <f t="shared" si="38"/>
        <v>1.1691464259416222</v>
      </c>
      <c r="D288" s="42">
        <f t="shared" si="39"/>
        <v>3.8959924487248707E-6</v>
      </c>
      <c r="E288" s="142">
        <f t="shared" si="43"/>
        <v>3.6933425972362689E-5</v>
      </c>
      <c r="F288" s="79">
        <f t="shared" si="43"/>
        <v>1.1691464259416222</v>
      </c>
      <c r="G288" s="42">
        <f t="shared" si="40"/>
        <v>4.3180582973367324E-5</v>
      </c>
      <c r="H288" s="142">
        <f t="shared" si="44"/>
        <v>4.7208138460914713E-6</v>
      </c>
      <c r="I288" s="79">
        <f t="shared" si="44"/>
        <v>1.1691464259416222</v>
      </c>
      <c r="J288" s="42">
        <f t="shared" si="41"/>
        <v>5.5193226356935674E-6</v>
      </c>
      <c r="K288" s="142">
        <f t="shared" si="45"/>
        <v>4.4153494207561412E-5</v>
      </c>
      <c r="L288" s="79">
        <f t="shared" si="45"/>
        <v>1.1691464259416222</v>
      </c>
      <c r="M288" s="42">
        <f t="shared" si="42"/>
        <v>5.1621899945604541E-5</v>
      </c>
      <c r="T288" s="114"/>
      <c r="W288" s="114"/>
      <c r="AA288" s="114"/>
      <c r="AG288" s="114"/>
      <c r="AJ288" s="114"/>
    </row>
    <row r="289" spans="1:36" x14ac:dyDescent="0.2">
      <c r="A289" s="92">
        <f t="shared" si="37"/>
        <v>82</v>
      </c>
      <c r="B289" s="142">
        <f t="shared" si="38"/>
        <v>3.0546442533533053E-6</v>
      </c>
      <c r="C289" s="79">
        <f t="shared" si="38"/>
        <v>1.1691464259416222</v>
      </c>
      <c r="D289" s="42">
        <f t="shared" si="39"/>
        <v>3.5713264113311321E-6</v>
      </c>
      <c r="E289" s="142">
        <f t="shared" si="43"/>
        <v>1.971634018073497E-5</v>
      </c>
      <c r="F289" s="79">
        <f t="shared" si="43"/>
        <v>1.1691464259416222</v>
      </c>
      <c r="G289" s="42">
        <f t="shared" si="40"/>
        <v>2.3051288654955488E-5</v>
      </c>
      <c r="H289" s="142">
        <f t="shared" si="44"/>
        <v>3.3323391854763328E-6</v>
      </c>
      <c r="I289" s="79">
        <f t="shared" si="44"/>
        <v>1.1691464259416222</v>
      </c>
      <c r="J289" s="42">
        <f t="shared" si="41"/>
        <v>3.8959924487248707E-6</v>
      </c>
      <c r="K289" s="142">
        <f t="shared" si="45"/>
        <v>2.0827119909227081E-5</v>
      </c>
      <c r="L289" s="79">
        <f t="shared" si="45"/>
        <v>1.1691464259416222</v>
      </c>
      <c r="M289" s="42">
        <f t="shared" si="42"/>
        <v>2.4349952804530444E-5</v>
      </c>
      <c r="T289" s="114"/>
      <c r="W289" s="114"/>
      <c r="AA289" s="114"/>
      <c r="AG289" s="114"/>
      <c r="AJ289" s="114"/>
    </row>
    <row r="290" spans="1:36" x14ac:dyDescent="0.2">
      <c r="A290" s="92">
        <f t="shared" si="37"/>
        <v>83</v>
      </c>
      <c r="B290" s="142">
        <f t="shared" si="38"/>
        <v>8.330847963690832E-7</v>
      </c>
      <c r="C290" s="79">
        <f t="shared" si="38"/>
        <v>1.1691464259416222</v>
      </c>
      <c r="D290" s="42">
        <f t="shared" si="39"/>
        <v>9.7399811218121766E-7</v>
      </c>
      <c r="E290" s="142">
        <f t="shared" si="43"/>
        <v>2.9991052669286997E-5</v>
      </c>
      <c r="F290" s="79">
        <f t="shared" si="43"/>
        <v>1.1691464259416222</v>
      </c>
      <c r="G290" s="42">
        <f t="shared" si="40"/>
        <v>3.506393203852384E-5</v>
      </c>
      <c r="H290" s="142">
        <f t="shared" si="44"/>
        <v>5.8315935745835828E-6</v>
      </c>
      <c r="I290" s="79">
        <f t="shared" si="44"/>
        <v>1.1691464259416222</v>
      </c>
      <c r="J290" s="42">
        <f t="shared" si="41"/>
        <v>6.8179867852685251E-6</v>
      </c>
      <c r="K290" s="142">
        <f t="shared" si="45"/>
        <v>3.0824137465656081E-5</v>
      </c>
      <c r="L290" s="79">
        <f t="shared" si="45"/>
        <v>1.1691464259416222</v>
      </c>
      <c r="M290" s="42">
        <f t="shared" si="42"/>
        <v>3.6037930150705062E-5</v>
      </c>
      <c r="T290" s="114"/>
      <c r="W290" s="114"/>
      <c r="AA290" s="114"/>
      <c r="AG290" s="114"/>
      <c r="AJ290" s="114"/>
    </row>
    <row r="291" spans="1:36" ht="13.5" thickBot="1" x14ac:dyDescent="0.25">
      <c r="A291" s="93" t="str">
        <f t="shared" si="37"/>
        <v>NNNN</v>
      </c>
      <c r="B291" s="145">
        <f t="shared" si="38"/>
        <v>0.1943525737044004</v>
      </c>
      <c r="C291" s="83">
        <f t="shared" si="38"/>
        <v>1.0403735628624737</v>
      </c>
      <c r="D291" s="149">
        <f t="shared" si="39"/>
        <v>0.20219927955633857</v>
      </c>
      <c r="E291" s="85"/>
      <c r="F291" s="83"/>
      <c r="G291" s="77"/>
      <c r="H291" s="86"/>
      <c r="I291" s="87"/>
      <c r="J291" s="77"/>
      <c r="K291" s="85"/>
      <c r="L291" s="76"/>
      <c r="M291" s="89"/>
      <c r="T291" s="114"/>
      <c r="W291" s="114"/>
      <c r="AA291" s="114"/>
      <c r="AG291" s="114"/>
      <c r="AJ291" s="114"/>
    </row>
    <row r="292" spans="1:36" x14ac:dyDescent="0.2">
      <c r="A292" s="24"/>
      <c r="B292" s="25"/>
      <c r="C292" s="26"/>
      <c r="D292" s="26"/>
      <c r="E292" s="26"/>
      <c r="F292" s="26"/>
      <c r="G292" s="26"/>
      <c r="H292" s="114"/>
      <c r="I292" s="23"/>
      <c r="J292" s="26"/>
      <c r="K292" s="26"/>
      <c r="O292" s="26"/>
      <c r="P292" s="26"/>
      <c r="R292" s="26"/>
      <c r="T292" s="114"/>
      <c r="U292" s="26"/>
      <c r="W292" s="114"/>
      <c r="Y292" s="26"/>
      <c r="Z292" s="26"/>
      <c r="AA292" s="26"/>
      <c r="AB292" s="26"/>
      <c r="AD292" s="26"/>
      <c r="AG292" s="114"/>
      <c r="AJ292" s="114"/>
    </row>
    <row r="293" spans="1:36" x14ac:dyDescent="0.2">
      <c r="B293" s="25"/>
      <c r="C293" s="26"/>
      <c r="D293" s="26"/>
      <c r="E293" s="26"/>
      <c r="F293" s="26"/>
      <c r="G293" s="26"/>
      <c r="H293" s="114"/>
      <c r="I293" s="23"/>
      <c r="J293" s="26"/>
      <c r="K293" s="26"/>
      <c r="O293" s="26"/>
      <c r="P293" s="26"/>
      <c r="R293" s="26"/>
      <c r="T293" s="114"/>
      <c r="U293" s="26"/>
      <c r="W293" s="114"/>
      <c r="Y293" s="26"/>
      <c r="Z293" s="26"/>
      <c r="AA293" s="26"/>
      <c r="AB293" s="26"/>
      <c r="AD293" s="26"/>
      <c r="AG293" s="114"/>
      <c r="AJ293" s="114"/>
    </row>
    <row r="294" spans="1:36" ht="15.75" x14ac:dyDescent="0.25">
      <c r="A294" s="140" t="s">
        <v>46</v>
      </c>
      <c r="B294" s="111"/>
      <c r="C294" s="111"/>
      <c r="D294" s="111"/>
      <c r="E294" s="26"/>
      <c r="F294" s="26"/>
      <c r="G294" s="26"/>
      <c r="H294" s="114"/>
      <c r="I294" s="23"/>
      <c r="J294" s="26"/>
      <c r="K294" s="26"/>
      <c r="O294" s="26"/>
      <c r="P294" s="26"/>
      <c r="R294" s="26"/>
      <c r="T294" s="114"/>
      <c r="U294" s="26"/>
      <c r="W294" s="114"/>
      <c r="Y294" s="26"/>
      <c r="Z294" s="26"/>
      <c r="AA294" s="26"/>
      <c r="AB294" s="26"/>
      <c r="AD294" s="26"/>
      <c r="AG294" s="114"/>
      <c r="AJ294" s="114"/>
    </row>
    <row r="295" spans="1:36" x14ac:dyDescent="0.2">
      <c r="A295" s="18" t="s">
        <v>47</v>
      </c>
      <c r="B295" s="111"/>
      <c r="C295" s="111"/>
      <c r="D295" s="111"/>
      <c r="E295" s="26"/>
      <c r="F295" s="26"/>
      <c r="G295" s="26"/>
      <c r="H295" s="26"/>
      <c r="I295" s="26"/>
      <c r="L295" s="26"/>
      <c r="M295" s="26"/>
      <c r="N295" s="26"/>
      <c r="O295" s="26"/>
      <c r="R295" s="26"/>
      <c r="T295" s="26"/>
      <c r="V295" s="26"/>
      <c r="W295" s="26"/>
      <c r="Y295" s="26"/>
      <c r="Z295" s="26"/>
      <c r="AA295" s="114"/>
      <c r="AB295" s="26"/>
      <c r="AD295" s="26"/>
      <c r="AF295" s="26"/>
      <c r="AG295" s="26"/>
      <c r="AI295" s="26"/>
      <c r="AJ295" s="114"/>
    </row>
    <row r="296" spans="1:36" x14ac:dyDescent="0.2">
      <c r="A296" s="18" t="s">
        <v>48</v>
      </c>
      <c r="B296" s="111"/>
      <c r="C296" s="114"/>
      <c r="D296" s="111"/>
      <c r="E296" s="26"/>
      <c r="F296" s="26"/>
      <c r="G296" s="26"/>
      <c r="H296" s="26"/>
      <c r="I296" s="26"/>
      <c r="L296" s="26"/>
      <c r="M296" s="26"/>
      <c r="N296" s="26"/>
      <c r="O296" s="26"/>
      <c r="R296" s="26"/>
      <c r="T296" s="26"/>
      <c r="V296" s="26"/>
      <c r="W296" s="26"/>
      <c r="Y296" s="26"/>
      <c r="Z296" s="26"/>
      <c r="AA296" s="114"/>
      <c r="AB296" s="26"/>
      <c r="AD296" s="26"/>
      <c r="AF296" s="26"/>
      <c r="AG296" s="26"/>
      <c r="AI296" s="26"/>
      <c r="AJ296" s="114"/>
    </row>
    <row r="297" spans="1:36" x14ac:dyDescent="0.2">
      <c r="B297" s="111"/>
      <c r="C297" s="111"/>
      <c r="D297" s="111"/>
      <c r="E297" s="26"/>
      <c r="F297" s="26"/>
      <c r="G297" s="26"/>
      <c r="H297" s="26"/>
      <c r="I297" s="26"/>
      <c r="L297" s="26"/>
      <c r="M297" s="26"/>
      <c r="N297" s="26"/>
      <c r="O297" s="26"/>
      <c r="R297" s="26"/>
      <c r="T297" s="26"/>
      <c r="V297" s="26"/>
      <c r="W297" s="26"/>
      <c r="Y297" s="26"/>
      <c r="Z297" s="26"/>
      <c r="AA297" s="114"/>
      <c r="AB297" s="26"/>
      <c r="AD297" s="26"/>
      <c r="AF297" s="26"/>
      <c r="AG297" s="26"/>
      <c r="AI297" s="26"/>
      <c r="AJ297" s="114"/>
    </row>
    <row r="298" spans="1:36" x14ac:dyDescent="0.2">
      <c r="B298" s="334" t="s">
        <v>49</v>
      </c>
      <c r="C298" s="334"/>
      <c r="D298" s="334"/>
      <c r="E298" s="26"/>
      <c r="F298" s="26"/>
      <c r="G298" s="26"/>
      <c r="H298" s="26"/>
      <c r="I298" s="26"/>
      <c r="L298" s="26"/>
      <c r="M298" s="26"/>
      <c r="N298" s="26"/>
      <c r="O298" s="26"/>
      <c r="R298" s="26"/>
      <c r="T298" s="26"/>
      <c r="V298" s="26"/>
      <c r="W298" s="26"/>
      <c r="Y298" s="26"/>
      <c r="Z298" s="26"/>
      <c r="AA298" s="114"/>
      <c r="AB298" s="26"/>
      <c r="AD298" s="26"/>
      <c r="AF298" s="26"/>
      <c r="AG298" s="26"/>
      <c r="AI298" s="26"/>
      <c r="AJ298" s="114"/>
    </row>
    <row r="299" spans="1:36" x14ac:dyDescent="0.2">
      <c r="C299" s="114"/>
      <c r="D299" s="114"/>
      <c r="E299" s="26"/>
      <c r="F299" s="26"/>
      <c r="G299" s="26"/>
      <c r="H299" s="26"/>
      <c r="I299" s="26"/>
      <c r="L299" s="26"/>
      <c r="M299" s="26"/>
      <c r="N299" s="26"/>
      <c r="O299" s="26"/>
      <c r="R299" s="26"/>
      <c r="T299" s="26"/>
      <c r="V299" s="26"/>
      <c r="W299" s="26"/>
      <c r="Y299" s="26"/>
      <c r="Z299" s="26"/>
      <c r="AA299" s="114"/>
      <c r="AB299" s="26"/>
      <c r="AD299" s="26"/>
      <c r="AF299" s="26"/>
      <c r="AG299" s="26"/>
      <c r="AI299" s="26"/>
      <c r="AJ299" s="114"/>
    </row>
    <row r="300" spans="1:36" ht="38.25" x14ac:dyDescent="0.2">
      <c r="A300" s="19" t="s">
        <v>36</v>
      </c>
      <c r="B300" s="22" t="s">
        <v>19</v>
      </c>
      <c r="C300" s="19" t="s">
        <v>50</v>
      </c>
      <c r="D300" s="26"/>
      <c r="F300" s="26"/>
      <c r="G300" s="26"/>
      <c r="H300" s="26"/>
      <c r="J300" s="23"/>
      <c r="K300" s="26"/>
      <c r="L300" s="26"/>
      <c r="M300" s="26"/>
      <c r="N300" s="26"/>
      <c r="Q300" s="26"/>
      <c r="S300" s="26"/>
      <c r="T300" s="26"/>
      <c r="V300" s="26"/>
      <c r="W300" s="114"/>
      <c r="Y300" s="26"/>
      <c r="AA300" s="114"/>
      <c r="AB300" s="26"/>
      <c r="AD300" s="26"/>
      <c r="AF300" s="26"/>
      <c r="AG300" s="26"/>
      <c r="AI300" s="26"/>
      <c r="AJ300" s="114"/>
    </row>
    <row r="301" spans="1:36" x14ac:dyDescent="0.2">
      <c r="C301" s="114"/>
      <c r="D301" s="26"/>
      <c r="F301" s="26"/>
      <c r="G301" s="26"/>
      <c r="H301" s="26"/>
      <c r="J301" s="23"/>
      <c r="K301" s="26"/>
      <c r="L301" s="26"/>
      <c r="M301" s="26"/>
      <c r="N301" s="26"/>
      <c r="Q301" s="26"/>
      <c r="S301" s="26"/>
      <c r="T301" s="26"/>
      <c r="V301" s="26"/>
      <c r="W301" s="114"/>
      <c r="Y301" s="26"/>
      <c r="AA301" s="114"/>
      <c r="AB301" s="26"/>
      <c r="AD301" s="26"/>
      <c r="AE301" s="26"/>
      <c r="AG301" s="26"/>
      <c r="AH301" s="26"/>
      <c r="AJ301" s="26"/>
    </row>
    <row r="302" spans="1:36" x14ac:dyDescent="0.2">
      <c r="A302" s="24">
        <f>A207</f>
        <v>0</v>
      </c>
      <c r="B302" s="94">
        <f>SUM(B207,E207,H207,K207)</f>
        <v>7.0326241560156773E-3</v>
      </c>
      <c r="C302" s="23">
        <f>SUM(D207,G207,J207,M207)/B302</f>
        <v>1.7972664807421859</v>
      </c>
      <c r="D302" s="26"/>
      <c r="F302" s="26"/>
      <c r="G302" s="26"/>
      <c r="H302" s="26"/>
      <c r="J302" s="23"/>
      <c r="K302" s="26"/>
      <c r="L302" s="26"/>
      <c r="M302" s="26"/>
      <c r="N302" s="26"/>
      <c r="Q302" s="26"/>
      <c r="S302" s="26"/>
      <c r="T302" s="26"/>
      <c r="V302" s="26"/>
      <c r="W302" s="114"/>
      <c r="Y302" s="26"/>
      <c r="AA302" s="114"/>
      <c r="AB302" s="26"/>
      <c r="AD302" s="26"/>
      <c r="AE302" s="26"/>
      <c r="AG302" s="26"/>
      <c r="AH302" s="26"/>
      <c r="AJ302" s="26"/>
    </row>
    <row r="303" spans="1:36" x14ac:dyDescent="0.2">
      <c r="A303" s="24">
        <f t="shared" ref="A303:A366" si="46">A208</f>
        <v>1</v>
      </c>
      <c r="B303" s="94">
        <f t="shared" ref="B303:B366" si="47">SUM(B208,E208,H208,K208)</f>
        <v>1.0087546104301105E-2</v>
      </c>
      <c r="C303" s="23">
        <f t="shared" ref="C303:C366" si="48">SUM(D208,G208,J208,M208)/B303</f>
        <v>1.5559862463355405</v>
      </c>
      <c r="D303" s="26"/>
      <c r="F303" s="26"/>
      <c r="G303" s="26"/>
      <c r="H303" s="26"/>
      <c r="J303" s="23"/>
      <c r="K303" s="26"/>
      <c r="L303" s="26"/>
      <c r="M303" s="26"/>
      <c r="N303" s="26"/>
      <c r="Q303" s="26"/>
      <c r="S303" s="26"/>
      <c r="T303" s="26"/>
      <c r="V303" s="26"/>
      <c r="W303" s="114"/>
      <c r="Y303" s="26"/>
      <c r="AA303" s="114"/>
      <c r="AB303" s="26"/>
      <c r="AD303" s="26"/>
      <c r="AE303" s="26"/>
      <c r="AG303" s="26"/>
      <c r="AH303" s="26"/>
      <c r="AJ303" s="26"/>
    </row>
    <row r="304" spans="1:36" x14ac:dyDescent="0.2">
      <c r="A304" s="24">
        <f t="shared" si="46"/>
        <v>2</v>
      </c>
      <c r="B304" s="94">
        <f t="shared" si="47"/>
        <v>1.1269138040484589E-2</v>
      </c>
      <c r="C304" s="23">
        <f t="shared" si="48"/>
        <v>1.445445715505528</v>
      </c>
      <c r="D304" s="26"/>
      <c r="F304" s="26"/>
      <c r="G304" s="26"/>
      <c r="H304" s="26"/>
      <c r="J304" s="23"/>
      <c r="K304" s="26"/>
      <c r="L304" s="26"/>
      <c r="M304" s="26"/>
      <c r="N304" s="26"/>
      <c r="Q304" s="26"/>
      <c r="S304" s="26"/>
      <c r="T304" s="26"/>
      <c r="V304" s="26"/>
      <c r="W304" s="114"/>
      <c r="Y304" s="26"/>
      <c r="AA304" s="114"/>
      <c r="AB304" s="26"/>
      <c r="AD304" s="26"/>
      <c r="AE304" s="26"/>
      <c r="AG304" s="26"/>
      <c r="AH304" s="26"/>
      <c r="AJ304" s="26"/>
    </row>
    <row r="305" spans="1:36" x14ac:dyDescent="0.2">
      <c r="A305" s="24">
        <f t="shared" si="46"/>
        <v>3</v>
      </c>
      <c r="B305" s="94">
        <f t="shared" si="47"/>
        <v>1.0362464087102901E-2</v>
      </c>
      <c r="C305" s="23">
        <f t="shared" si="48"/>
        <v>1.4344743228005854</v>
      </c>
      <c r="D305" s="26"/>
      <c r="F305" s="26"/>
      <c r="G305" s="26"/>
      <c r="H305" s="26"/>
      <c r="J305" s="23"/>
      <c r="K305" s="26"/>
      <c r="L305" s="26"/>
      <c r="M305" s="26"/>
      <c r="N305" s="26"/>
      <c r="Q305" s="26"/>
      <c r="S305" s="26"/>
      <c r="T305" s="26"/>
      <c r="V305" s="26"/>
      <c r="W305" s="114"/>
      <c r="Y305" s="26"/>
      <c r="AA305" s="114"/>
      <c r="AB305" s="26"/>
      <c r="AD305" s="26"/>
      <c r="AE305" s="26"/>
      <c r="AG305" s="26"/>
      <c r="AH305" s="26"/>
      <c r="AJ305" s="26"/>
    </row>
    <row r="306" spans="1:36" x14ac:dyDescent="0.2">
      <c r="A306" s="24">
        <f t="shared" si="46"/>
        <v>4</v>
      </c>
      <c r="B306" s="94">
        <f t="shared" si="47"/>
        <v>9.4752287789698301E-3</v>
      </c>
      <c r="C306" s="23">
        <f t="shared" si="48"/>
        <v>1.3712046233757538</v>
      </c>
      <c r="D306" s="26"/>
      <c r="F306" s="26"/>
      <c r="G306" s="26"/>
      <c r="H306" s="26"/>
      <c r="J306" s="23"/>
      <c r="K306" s="26"/>
      <c r="L306" s="26"/>
      <c r="M306" s="26"/>
      <c r="N306" s="26"/>
      <c r="Q306" s="26"/>
      <c r="S306" s="26"/>
      <c r="T306" s="26"/>
      <c r="V306" s="26"/>
      <c r="W306" s="114"/>
      <c r="Y306" s="26"/>
      <c r="AA306" s="114"/>
      <c r="AB306" s="26"/>
      <c r="AD306" s="26"/>
      <c r="AE306" s="26"/>
      <c r="AG306" s="26"/>
      <c r="AH306" s="26"/>
      <c r="AJ306" s="26"/>
    </row>
    <row r="307" spans="1:36" x14ac:dyDescent="0.2">
      <c r="A307" s="24">
        <f t="shared" si="46"/>
        <v>5</v>
      </c>
      <c r="B307" s="94">
        <f t="shared" si="47"/>
        <v>1.0655987630356942E-2</v>
      </c>
      <c r="C307" s="23">
        <f t="shared" si="48"/>
        <v>1.2826188040535933</v>
      </c>
      <c r="D307" s="26"/>
      <c r="E307" s="26"/>
      <c r="F307" s="26"/>
      <c r="G307" s="26"/>
      <c r="H307" s="26"/>
      <c r="J307" s="23"/>
      <c r="K307" s="26"/>
      <c r="L307" s="26"/>
      <c r="M307" s="26"/>
      <c r="N307" s="26"/>
      <c r="Q307" s="26"/>
      <c r="S307" s="26"/>
      <c r="T307" s="26"/>
      <c r="V307" s="26"/>
      <c r="W307" s="114"/>
      <c r="Y307" s="26"/>
      <c r="AA307" s="114"/>
      <c r="AB307" s="26"/>
      <c r="AD307" s="26"/>
      <c r="AE307" s="26"/>
      <c r="AG307" s="26"/>
      <c r="AH307" s="26"/>
      <c r="AJ307" s="26"/>
    </row>
    <row r="308" spans="1:36" x14ac:dyDescent="0.2">
      <c r="A308" s="24">
        <f t="shared" si="46"/>
        <v>6</v>
      </c>
      <c r="B308" s="94">
        <f t="shared" si="47"/>
        <v>1.2040019172058113E-2</v>
      </c>
      <c r="C308" s="23">
        <f t="shared" si="48"/>
        <v>1.2554841708143079</v>
      </c>
      <c r="D308" s="26"/>
      <c r="E308" s="26"/>
      <c r="F308" s="26"/>
      <c r="G308" s="26"/>
      <c r="H308" s="26"/>
      <c r="J308" s="23"/>
      <c r="K308" s="26"/>
      <c r="L308" s="26"/>
      <c r="M308" s="26"/>
      <c r="N308" s="26"/>
      <c r="Q308" s="26"/>
      <c r="S308" s="26"/>
      <c r="T308" s="26"/>
      <c r="V308" s="26"/>
      <c r="W308" s="114"/>
      <c r="Y308" s="26"/>
      <c r="AA308" s="114"/>
      <c r="AB308" s="26"/>
      <c r="AD308" s="26"/>
      <c r="AE308" s="26"/>
      <c r="AG308" s="26"/>
      <c r="AH308" s="26"/>
      <c r="AJ308" s="26"/>
    </row>
    <row r="309" spans="1:36" x14ac:dyDescent="0.2">
      <c r="A309" s="24">
        <f t="shared" si="46"/>
        <v>7</v>
      </c>
      <c r="B309" s="94">
        <f t="shared" si="47"/>
        <v>1.2811455693495885E-2</v>
      </c>
      <c r="C309" s="23">
        <f t="shared" si="48"/>
        <v>1.1710372455117135</v>
      </c>
      <c r="D309" s="26"/>
      <c r="E309" s="26"/>
      <c r="F309" s="26"/>
      <c r="G309" s="26"/>
      <c r="H309" s="26"/>
      <c r="J309" s="23"/>
      <c r="K309" s="26"/>
      <c r="L309" s="26"/>
      <c r="M309" s="26"/>
      <c r="N309" s="26"/>
      <c r="Q309" s="26"/>
      <c r="S309" s="26"/>
      <c r="T309" s="26"/>
      <c r="V309" s="26"/>
      <c r="W309" s="114"/>
      <c r="Y309" s="26"/>
      <c r="AA309" s="114"/>
      <c r="AB309" s="26"/>
      <c r="AD309" s="26"/>
      <c r="AE309" s="26"/>
      <c r="AG309" s="26"/>
      <c r="AH309" s="26"/>
      <c r="AJ309" s="26"/>
    </row>
    <row r="310" spans="1:36" x14ac:dyDescent="0.2">
      <c r="A310" s="24">
        <f t="shared" si="46"/>
        <v>8</v>
      </c>
      <c r="B310" s="94">
        <f t="shared" si="47"/>
        <v>1.3339631454393885E-2</v>
      </c>
      <c r="C310" s="23">
        <f t="shared" si="48"/>
        <v>1.1405770703533036</v>
      </c>
      <c r="D310" s="26"/>
      <c r="E310" s="26"/>
      <c r="F310" s="26"/>
      <c r="G310" s="26"/>
      <c r="H310" s="26"/>
      <c r="J310" s="23"/>
      <c r="K310" s="26"/>
      <c r="L310" s="26"/>
      <c r="M310" s="26"/>
      <c r="N310" s="26"/>
      <c r="Q310" s="26"/>
      <c r="S310" s="26"/>
      <c r="T310" s="26"/>
      <c r="V310" s="26"/>
      <c r="W310" s="114"/>
      <c r="Y310" s="26"/>
      <c r="AA310" s="114"/>
      <c r="AB310" s="26"/>
      <c r="AD310" s="26"/>
      <c r="AE310" s="26"/>
      <c r="AG310" s="26"/>
      <c r="AH310" s="26"/>
      <c r="AJ310" s="26"/>
    </row>
    <row r="311" spans="1:36" x14ac:dyDescent="0.2">
      <c r="A311" s="24">
        <f t="shared" si="46"/>
        <v>9</v>
      </c>
      <c r="B311" s="94">
        <f t="shared" si="47"/>
        <v>1.5828611131012582E-2</v>
      </c>
      <c r="C311" s="23">
        <f t="shared" si="48"/>
        <v>1.0931797009596784</v>
      </c>
      <c r="D311" s="26"/>
      <c r="E311" s="26"/>
      <c r="F311" s="26"/>
      <c r="G311" s="26"/>
      <c r="H311" s="26"/>
      <c r="J311" s="23"/>
      <c r="K311" s="26"/>
      <c r="L311" s="26"/>
      <c r="M311" s="26"/>
      <c r="N311" s="26"/>
      <c r="Q311" s="26"/>
      <c r="S311" s="26"/>
      <c r="T311" s="26"/>
      <c r="V311" s="26"/>
      <c r="W311" s="114"/>
      <c r="Y311" s="26"/>
      <c r="AA311" s="114"/>
      <c r="AB311" s="26"/>
      <c r="AD311" s="26"/>
      <c r="AE311" s="26"/>
      <c r="AG311" s="26"/>
      <c r="AH311" s="26"/>
      <c r="AJ311" s="26"/>
    </row>
    <row r="312" spans="1:36" x14ac:dyDescent="0.2">
      <c r="A312" s="24">
        <f t="shared" si="46"/>
        <v>10</v>
      </c>
      <c r="B312" s="94">
        <f t="shared" si="47"/>
        <v>1.3208559446431813E-2</v>
      </c>
      <c r="C312" s="23">
        <f t="shared" si="48"/>
        <v>1.0879913399575092</v>
      </c>
      <c r="D312" s="26"/>
      <c r="E312" s="26"/>
      <c r="F312" s="26"/>
      <c r="G312" s="26"/>
      <c r="H312" s="26"/>
      <c r="J312" s="23"/>
      <c r="K312" s="26"/>
      <c r="L312" s="26"/>
      <c r="M312" s="26"/>
      <c r="N312" s="26"/>
      <c r="Q312" s="26"/>
      <c r="S312" s="26"/>
      <c r="T312" s="26"/>
      <c r="V312" s="26"/>
      <c r="W312" s="114"/>
      <c r="Y312" s="26"/>
      <c r="AA312" s="114"/>
      <c r="AB312" s="26"/>
      <c r="AD312" s="26"/>
      <c r="AE312" s="26"/>
      <c r="AG312" s="26"/>
      <c r="AH312" s="26"/>
      <c r="AJ312" s="26"/>
    </row>
    <row r="313" spans="1:36" x14ac:dyDescent="0.2">
      <c r="A313" s="24">
        <f t="shared" si="46"/>
        <v>11</v>
      </c>
      <c r="B313" s="94">
        <f t="shared" si="47"/>
        <v>1.3497084480907643E-2</v>
      </c>
      <c r="C313" s="23">
        <f t="shared" si="48"/>
        <v>1.0515542308710304</v>
      </c>
      <c r="D313" s="26"/>
      <c r="E313" s="26"/>
      <c r="F313" s="26"/>
      <c r="G313" s="26"/>
      <c r="H313" s="26"/>
      <c r="J313" s="23"/>
      <c r="K313" s="26"/>
      <c r="L313" s="26"/>
      <c r="M313" s="26"/>
      <c r="N313" s="26"/>
      <c r="Q313" s="26"/>
      <c r="S313" s="26"/>
      <c r="T313" s="26"/>
      <c r="V313" s="26"/>
      <c r="W313" s="114"/>
      <c r="Y313" s="26"/>
      <c r="AA313" s="114"/>
      <c r="AB313" s="26"/>
      <c r="AD313" s="26"/>
      <c r="AE313" s="26"/>
      <c r="AG313" s="26"/>
      <c r="AH313" s="26"/>
      <c r="AJ313" s="26"/>
    </row>
    <row r="314" spans="1:36" x14ac:dyDescent="0.2">
      <c r="A314" s="24">
        <f t="shared" si="46"/>
        <v>12</v>
      </c>
      <c r="B314" s="94">
        <f t="shared" si="47"/>
        <v>1.3050273335121687E-2</v>
      </c>
      <c r="C314" s="23">
        <f t="shared" si="48"/>
        <v>1.0403735628624737</v>
      </c>
      <c r="D314" s="26"/>
      <c r="E314" s="26"/>
      <c r="F314" s="26"/>
      <c r="G314" s="26"/>
      <c r="H314" s="26"/>
      <c r="J314" s="23"/>
      <c r="K314" s="26"/>
      <c r="L314" s="26"/>
      <c r="M314" s="26"/>
      <c r="N314" s="26"/>
      <c r="Q314" s="26"/>
      <c r="S314" s="26"/>
      <c r="T314" s="26"/>
      <c r="V314" s="26"/>
      <c r="W314" s="114"/>
      <c r="Y314" s="26"/>
      <c r="AA314" s="114"/>
      <c r="AB314" s="26"/>
      <c r="AD314" s="26"/>
      <c r="AE314" s="26"/>
      <c r="AG314" s="26"/>
      <c r="AH314" s="26"/>
      <c r="AJ314" s="26"/>
    </row>
    <row r="315" spans="1:36" x14ac:dyDescent="0.2">
      <c r="A315" s="24">
        <f t="shared" si="46"/>
        <v>13</v>
      </c>
      <c r="B315" s="94">
        <f t="shared" si="47"/>
        <v>1.3554011941992862E-2</v>
      </c>
      <c r="C315" s="23">
        <f t="shared" si="48"/>
        <v>1.024624363780851</v>
      </c>
      <c r="D315" s="26"/>
      <c r="E315" s="26"/>
      <c r="F315" s="26"/>
      <c r="G315" s="26"/>
      <c r="H315" s="26"/>
      <c r="J315" s="23"/>
      <c r="K315" s="26"/>
      <c r="L315" s="26"/>
      <c r="M315" s="26"/>
      <c r="N315" s="26"/>
      <c r="Q315" s="26"/>
      <c r="S315" s="26"/>
      <c r="T315" s="26"/>
      <c r="V315" s="26"/>
      <c r="W315" s="114"/>
      <c r="Y315" s="26"/>
      <c r="AA315" s="114"/>
      <c r="AB315" s="26"/>
      <c r="AD315" s="26"/>
      <c r="AE315" s="26"/>
      <c r="AG315" s="26"/>
      <c r="AH315" s="26"/>
      <c r="AJ315" s="26"/>
    </row>
    <row r="316" spans="1:36" x14ac:dyDescent="0.2">
      <c r="A316" s="24">
        <f t="shared" si="46"/>
        <v>14</v>
      </c>
      <c r="B316" s="94">
        <f t="shared" si="47"/>
        <v>1.3531240957558772E-2</v>
      </c>
      <c r="C316" s="23">
        <f t="shared" si="48"/>
        <v>0.9903466951914377</v>
      </c>
      <c r="D316" s="26"/>
      <c r="E316" s="26"/>
      <c r="F316" s="26"/>
      <c r="G316" s="26"/>
      <c r="H316" s="26"/>
      <c r="J316" s="23"/>
      <c r="K316" s="26"/>
      <c r="L316" s="26"/>
      <c r="M316" s="26"/>
      <c r="N316" s="26"/>
      <c r="Q316" s="26"/>
      <c r="S316" s="26"/>
      <c r="T316" s="26"/>
      <c r="V316" s="26"/>
      <c r="W316" s="114"/>
      <c r="Y316" s="26"/>
      <c r="AA316" s="114"/>
      <c r="AB316" s="26"/>
      <c r="AD316" s="26"/>
      <c r="AE316" s="26"/>
      <c r="AG316" s="26"/>
      <c r="AH316" s="26"/>
      <c r="AJ316" s="26"/>
    </row>
    <row r="317" spans="1:36" x14ac:dyDescent="0.2">
      <c r="A317" s="24">
        <f t="shared" si="46"/>
        <v>15</v>
      </c>
      <c r="B317" s="94">
        <f t="shared" si="47"/>
        <v>1.3997213053661212E-2</v>
      </c>
      <c r="C317" s="23">
        <f t="shared" si="48"/>
        <v>0.98664100128987919</v>
      </c>
      <c r="D317" s="26"/>
      <c r="E317" s="26"/>
      <c r="F317" s="26"/>
      <c r="G317" s="26"/>
      <c r="H317" s="26"/>
      <c r="J317" s="23"/>
      <c r="K317" s="26"/>
      <c r="L317" s="26"/>
      <c r="M317" s="26"/>
      <c r="N317" s="26"/>
      <c r="Q317" s="26"/>
      <c r="S317" s="26"/>
      <c r="T317" s="26"/>
      <c r="V317" s="26"/>
      <c r="W317" s="114"/>
      <c r="Y317" s="26"/>
      <c r="AA317" s="114"/>
      <c r="AB317" s="26"/>
      <c r="AD317" s="26"/>
      <c r="AE317" s="26"/>
      <c r="AG317" s="26"/>
      <c r="AH317" s="26"/>
      <c r="AJ317" s="26"/>
    </row>
    <row r="318" spans="1:36" x14ac:dyDescent="0.2">
      <c r="A318" s="24">
        <f t="shared" si="46"/>
        <v>16</v>
      </c>
      <c r="B318" s="94">
        <f t="shared" si="47"/>
        <v>1.3944173321625713E-2</v>
      </c>
      <c r="C318" s="23">
        <f t="shared" si="48"/>
        <v>0.98293530738832113</v>
      </c>
      <c r="D318" s="26"/>
      <c r="E318" s="26"/>
      <c r="F318" s="26"/>
      <c r="G318" s="26"/>
      <c r="H318" s="26"/>
      <c r="J318" s="23"/>
      <c r="K318" s="26"/>
      <c r="L318" s="26"/>
      <c r="M318" s="26"/>
      <c r="N318" s="26"/>
      <c r="Q318" s="26"/>
      <c r="S318" s="26"/>
      <c r="T318" s="26"/>
      <c r="V318" s="26"/>
      <c r="W318" s="114"/>
      <c r="Y318" s="26"/>
      <c r="AA318" s="114"/>
      <c r="AB318" s="26"/>
      <c r="AD318" s="26"/>
      <c r="AE318" s="26"/>
      <c r="AG318" s="26"/>
      <c r="AH318" s="26"/>
      <c r="AJ318" s="26"/>
    </row>
    <row r="319" spans="1:36" x14ac:dyDescent="0.2">
      <c r="A319" s="24">
        <f t="shared" si="46"/>
        <v>17</v>
      </c>
      <c r="B319" s="94">
        <f t="shared" si="47"/>
        <v>1.3723405850587907E-2</v>
      </c>
      <c r="C319" s="23">
        <f t="shared" si="48"/>
        <v>0.97922961348676285</v>
      </c>
      <c r="D319" s="26"/>
      <c r="E319" s="26"/>
      <c r="F319" s="26"/>
      <c r="G319" s="26"/>
      <c r="H319" s="26"/>
      <c r="J319" s="23"/>
      <c r="K319" s="26"/>
      <c r="L319" s="26"/>
      <c r="M319" s="26"/>
      <c r="N319" s="26"/>
      <c r="Q319" s="26"/>
      <c r="S319" s="26"/>
      <c r="T319" s="26"/>
      <c r="V319" s="26"/>
      <c r="W319" s="114"/>
      <c r="Y319" s="26"/>
      <c r="AA319" s="114"/>
      <c r="AB319" s="26"/>
      <c r="AD319" s="26"/>
      <c r="AE319" s="26"/>
      <c r="AG319" s="26"/>
      <c r="AH319" s="26"/>
      <c r="AJ319" s="26"/>
    </row>
    <row r="320" spans="1:36" x14ac:dyDescent="0.2">
      <c r="A320" s="24">
        <f t="shared" si="46"/>
        <v>18</v>
      </c>
      <c r="B320" s="94">
        <f t="shared" si="47"/>
        <v>1.3303253418285766E-2</v>
      </c>
      <c r="C320" s="23">
        <f t="shared" si="48"/>
        <v>0.97552391958520457</v>
      </c>
      <c r="D320" s="26"/>
      <c r="E320" s="26"/>
      <c r="F320" s="26"/>
      <c r="G320" s="26"/>
      <c r="H320" s="26"/>
      <c r="J320" s="23"/>
      <c r="K320" s="26"/>
      <c r="L320" s="26"/>
      <c r="M320" s="26"/>
      <c r="N320" s="26"/>
      <c r="Q320" s="26"/>
      <c r="S320" s="26"/>
      <c r="T320" s="26"/>
      <c r="V320" s="26"/>
      <c r="W320" s="114"/>
      <c r="Y320" s="26"/>
      <c r="AA320" s="114"/>
      <c r="AB320" s="26"/>
      <c r="AD320" s="26"/>
      <c r="AE320" s="26"/>
      <c r="AG320" s="26"/>
      <c r="AH320" s="26"/>
      <c r="AJ320" s="26"/>
    </row>
    <row r="321" spans="1:36" x14ac:dyDescent="0.2">
      <c r="A321" s="24">
        <f t="shared" si="46"/>
        <v>19</v>
      </c>
      <c r="B321" s="94">
        <f t="shared" si="47"/>
        <v>1.3553456552128616E-2</v>
      </c>
      <c r="C321" s="23">
        <f t="shared" si="48"/>
        <v>0.97367107263442543</v>
      </c>
      <c r="D321" s="26"/>
      <c r="E321" s="26"/>
      <c r="F321" s="26"/>
      <c r="G321" s="26"/>
      <c r="H321" s="26"/>
      <c r="J321" s="23"/>
      <c r="K321" s="26"/>
      <c r="L321" s="26"/>
      <c r="M321" s="26"/>
      <c r="N321" s="26"/>
      <c r="Q321" s="26"/>
      <c r="S321" s="26"/>
      <c r="T321" s="26"/>
      <c r="V321" s="26"/>
      <c r="W321" s="114"/>
      <c r="Y321" s="26"/>
      <c r="AA321" s="114"/>
      <c r="AB321" s="26"/>
      <c r="AD321" s="26"/>
      <c r="AE321" s="26"/>
      <c r="AG321" s="26"/>
      <c r="AH321" s="26"/>
      <c r="AJ321" s="26"/>
    </row>
    <row r="322" spans="1:36" x14ac:dyDescent="0.2">
      <c r="A322" s="24">
        <f t="shared" si="46"/>
        <v>20</v>
      </c>
      <c r="B322" s="94">
        <f t="shared" si="47"/>
        <v>1.3301031858828782E-2</v>
      </c>
      <c r="C322" s="23">
        <f t="shared" si="48"/>
        <v>0.97181822568364629</v>
      </c>
      <c r="D322" s="26"/>
      <c r="E322" s="26"/>
      <c r="F322" s="26"/>
      <c r="G322" s="26"/>
      <c r="H322" s="26"/>
      <c r="J322" s="23"/>
      <c r="K322" s="26"/>
      <c r="L322" s="26"/>
      <c r="M322" s="26"/>
      <c r="N322" s="26"/>
      <c r="Q322" s="26"/>
      <c r="S322" s="26"/>
      <c r="T322" s="26"/>
      <c r="V322" s="26"/>
      <c r="W322" s="114"/>
      <c r="Y322" s="26"/>
      <c r="AA322" s="114"/>
      <c r="AB322" s="26"/>
      <c r="AD322" s="26"/>
      <c r="AE322" s="26"/>
      <c r="AG322" s="26"/>
      <c r="AH322" s="26"/>
      <c r="AJ322" s="26"/>
    </row>
    <row r="323" spans="1:36" x14ac:dyDescent="0.2">
      <c r="A323" s="24">
        <f t="shared" si="46"/>
        <v>21</v>
      </c>
      <c r="B323" s="94">
        <f t="shared" si="47"/>
        <v>1.2758693656392511E-2</v>
      </c>
      <c r="C323" s="23">
        <f t="shared" si="48"/>
        <v>0.96811253178208789</v>
      </c>
      <c r="D323" s="26"/>
      <c r="E323" s="26"/>
      <c r="F323" s="26"/>
      <c r="G323" s="26"/>
      <c r="H323" s="26"/>
      <c r="J323" s="23"/>
      <c r="K323" s="26"/>
      <c r="L323" s="26"/>
      <c r="M323" s="26"/>
      <c r="N323" s="26"/>
      <c r="Q323" s="26"/>
      <c r="S323" s="26"/>
      <c r="T323" s="26"/>
      <c r="V323" s="26"/>
      <c r="W323" s="114"/>
      <c r="Y323" s="26"/>
      <c r="AA323" s="114"/>
      <c r="AB323" s="26"/>
      <c r="AD323" s="26"/>
      <c r="AE323" s="26"/>
      <c r="AG323" s="26"/>
      <c r="AH323" s="26"/>
      <c r="AJ323" s="26"/>
    </row>
    <row r="324" spans="1:36" x14ac:dyDescent="0.2">
      <c r="A324" s="24">
        <f t="shared" si="46"/>
        <v>22</v>
      </c>
      <c r="B324" s="94">
        <f t="shared" si="47"/>
        <v>1.2317436409249019E-2</v>
      </c>
      <c r="C324" s="23">
        <f t="shared" si="48"/>
        <v>0.96440683788052972</v>
      </c>
      <c r="D324" s="26"/>
      <c r="E324" s="26"/>
      <c r="F324" s="26"/>
      <c r="G324" s="26"/>
      <c r="H324" s="26"/>
      <c r="J324" s="23"/>
      <c r="K324" s="26"/>
      <c r="L324" s="26"/>
      <c r="M324" s="26"/>
      <c r="N324" s="26"/>
      <c r="Q324" s="26"/>
      <c r="S324" s="26"/>
      <c r="T324" s="26"/>
      <c r="V324" s="26"/>
      <c r="W324" s="114"/>
      <c r="Y324" s="26"/>
      <c r="AA324" s="114"/>
      <c r="AB324" s="26"/>
      <c r="AD324" s="26"/>
      <c r="AE324" s="26"/>
      <c r="AG324" s="26"/>
      <c r="AH324" s="26"/>
      <c r="AJ324" s="26"/>
    </row>
    <row r="325" spans="1:36" x14ac:dyDescent="0.2">
      <c r="A325" s="24">
        <f t="shared" si="46"/>
        <v>23</v>
      </c>
      <c r="B325" s="94">
        <f t="shared" si="47"/>
        <v>1.283839210191182E-2</v>
      </c>
      <c r="C325" s="23">
        <f t="shared" si="48"/>
        <v>0.96070114397897155</v>
      </c>
      <c r="D325" s="26"/>
      <c r="E325" s="26"/>
      <c r="F325" s="26"/>
      <c r="G325" s="26"/>
      <c r="H325" s="26"/>
      <c r="J325" s="23"/>
      <c r="K325" s="26"/>
      <c r="L325" s="26"/>
      <c r="M325" s="26"/>
      <c r="N325" s="26"/>
      <c r="Q325" s="26"/>
      <c r="S325" s="26"/>
      <c r="T325" s="26"/>
      <c r="V325" s="26"/>
      <c r="W325" s="114"/>
      <c r="Y325" s="26"/>
      <c r="AA325" s="114"/>
      <c r="AB325" s="26"/>
      <c r="AD325" s="26"/>
      <c r="AE325" s="26"/>
      <c r="AG325" s="26"/>
      <c r="AH325" s="26"/>
      <c r="AJ325" s="26"/>
    </row>
    <row r="326" spans="1:36" x14ac:dyDescent="0.2">
      <c r="A326" s="24">
        <f t="shared" si="46"/>
        <v>24</v>
      </c>
      <c r="B326" s="94">
        <f t="shared" si="47"/>
        <v>1.1979481676855294E-2</v>
      </c>
      <c r="C326" s="23">
        <f t="shared" si="48"/>
        <v>0.95699545007741338</v>
      </c>
      <c r="D326" s="26"/>
      <c r="E326" s="26"/>
      <c r="F326" s="26"/>
      <c r="G326" s="26"/>
      <c r="H326" s="26"/>
      <c r="J326" s="23"/>
      <c r="K326" s="26"/>
      <c r="L326" s="26"/>
      <c r="M326" s="26"/>
      <c r="N326" s="26"/>
      <c r="Q326" s="26"/>
      <c r="S326" s="26"/>
      <c r="T326" s="26"/>
      <c r="V326" s="26"/>
      <c r="W326" s="114"/>
      <c r="Y326" s="26"/>
      <c r="AA326" s="114"/>
      <c r="AB326" s="26"/>
      <c r="AD326" s="26"/>
      <c r="AE326" s="26"/>
      <c r="AG326" s="26"/>
      <c r="AH326" s="26"/>
      <c r="AJ326" s="26"/>
    </row>
    <row r="327" spans="1:36" x14ac:dyDescent="0.2">
      <c r="A327" s="24">
        <f t="shared" si="46"/>
        <v>25</v>
      </c>
      <c r="B327" s="94">
        <f t="shared" si="47"/>
        <v>1.2600129850150261E-2</v>
      </c>
      <c r="C327" s="23">
        <f t="shared" si="48"/>
        <v>0.9532897561758551</v>
      </c>
      <c r="D327" s="26"/>
      <c r="E327" s="26"/>
      <c r="F327" s="26"/>
      <c r="G327" s="26"/>
      <c r="H327" s="26"/>
      <c r="J327" s="23"/>
      <c r="K327" s="26"/>
      <c r="L327" s="26"/>
      <c r="M327" s="26"/>
      <c r="N327" s="26"/>
      <c r="Q327" s="26"/>
      <c r="S327" s="26"/>
      <c r="T327" s="26"/>
      <c r="V327" s="26"/>
      <c r="W327" s="114"/>
      <c r="Y327" s="26"/>
      <c r="AA327" s="114"/>
      <c r="AB327" s="26"/>
      <c r="AD327" s="26"/>
      <c r="AE327" s="26"/>
      <c r="AG327" s="26"/>
      <c r="AH327" s="26"/>
      <c r="AJ327" s="26"/>
    </row>
    <row r="328" spans="1:36" x14ac:dyDescent="0.2">
      <c r="A328" s="24">
        <f t="shared" si="46"/>
        <v>26</v>
      </c>
      <c r="B328" s="94">
        <f t="shared" si="47"/>
        <v>1.2670942057841635E-2</v>
      </c>
      <c r="C328" s="23">
        <f t="shared" si="48"/>
        <v>0.94958406227429681</v>
      </c>
      <c r="D328" s="26"/>
      <c r="E328" s="26"/>
      <c r="F328" s="26"/>
      <c r="G328" s="26"/>
      <c r="H328" s="26"/>
      <c r="J328" s="23"/>
      <c r="K328" s="26"/>
      <c r="L328" s="26"/>
      <c r="M328" s="26"/>
      <c r="N328" s="26"/>
      <c r="Q328" s="26"/>
      <c r="S328" s="26"/>
      <c r="T328" s="26"/>
      <c r="V328" s="26"/>
      <c r="W328" s="114"/>
      <c r="Y328" s="26"/>
      <c r="AA328" s="114"/>
      <c r="AB328" s="26"/>
      <c r="AD328" s="26"/>
      <c r="AE328" s="26"/>
      <c r="AG328" s="26"/>
      <c r="AH328" s="26"/>
      <c r="AJ328" s="26"/>
    </row>
    <row r="329" spans="1:36" x14ac:dyDescent="0.2">
      <c r="A329" s="24">
        <f t="shared" si="46"/>
        <v>27</v>
      </c>
      <c r="B329" s="94">
        <f t="shared" si="47"/>
        <v>1.3026391570959108E-2</v>
      </c>
      <c r="C329" s="23">
        <f t="shared" si="48"/>
        <v>0.93754055709423267</v>
      </c>
      <c r="D329" s="26"/>
      <c r="E329" s="26"/>
      <c r="F329" s="26"/>
      <c r="G329" s="26"/>
      <c r="H329" s="26"/>
      <c r="J329" s="23"/>
      <c r="K329" s="26"/>
      <c r="L329" s="26"/>
      <c r="M329" s="26"/>
      <c r="N329" s="26"/>
      <c r="Q329" s="26"/>
      <c r="S329" s="26"/>
      <c r="T329" s="26"/>
      <c r="V329" s="26"/>
      <c r="W329" s="114"/>
      <c r="Y329" s="26"/>
      <c r="AA329" s="114"/>
      <c r="AB329" s="26"/>
      <c r="AD329" s="26"/>
      <c r="AE329" s="26"/>
      <c r="AG329" s="26"/>
      <c r="AH329" s="26"/>
      <c r="AJ329" s="26"/>
    </row>
    <row r="330" spans="1:36" x14ac:dyDescent="0.2">
      <c r="A330" s="24">
        <f t="shared" si="46"/>
        <v>28</v>
      </c>
      <c r="B330" s="94">
        <f t="shared" si="47"/>
        <v>1.3097759168514727E-2</v>
      </c>
      <c r="C330" s="23">
        <f t="shared" si="48"/>
        <v>0.9338348631926745</v>
      </c>
      <c r="D330" s="26"/>
      <c r="E330" s="26"/>
      <c r="F330" s="26"/>
      <c r="G330" s="26"/>
      <c r="H330" s="26"/>
      <c r="J330" s="23"/>
      <c r="K330" s="26"/>
      <c r="L330" s="26"/>
      <c r="M330" s="26"/>
      <c r="N330" s="26"/>
      <c r="Q330" s="26"/>
      <c r="S330" s="26"/>
      <c r="T330" s="26"/>
      <c r="V330" s="26"/>
      <c r="W330" s="114"/>
      <c r="Y330" s="26"/>
      <c r="AA330" s="114"/>
      <c r="AB330" s="26"/>
      <c r="AD330" s="26"/>
      <c r="AE330" s="26"/>
      <c r="AG330" s="26"/>
      <c r="AH330" s="26"/>
      <c r="AJ330" s="26"/>
    </row>
    <row r="331" spans="1:36" x14ac:dyDescent="0.2">
      <c r="A331" s="24">
        <f t="shared" si="46"/>
        <v>29</v>
      </c>
      <c r="B331" s="94">
        <f t="shared" si="47"/>
        <v>1.3755618462714178E-2</v>
      </c>
      <c r="C331" s="23">
        <f t="shared" si="48"/>
        <v>0.93012916929111622</v>
      </c>
      <c r="D331" s="26"/>
      <c r="E331" s="26"/>
      <c r="F331" s="26"/>
      <c r="G331" s="26"/>
      <c r="H331" s="26"/>
      <c r="J331" s="23"/>
      <c r="K331" s="26"/>
      <c r="L331" s="26"/>
      <c r="M331" s="26"/>
      <c r="N331" s="26"/>
      <c r="Q331" s="26"/>
      <c r="S331" s="26"/>
      <c r="T331" s="26"/>
      <c r="V331" s="26"/>
      <c r="W331" s="114"/>
      <c r="Y331" s="26"/>
      <c r="AA331" s="114"/>
      <c r="AB331" s="26"/>
      <c r="AD331" s="26"/>
      <c r="AE331" s="26"/>
      <c r="AG331" s="26"/>
      <c r="AH331" s="26"/>
      <c r="AJ331" s="26"/>
    </row>
    <row r="332" spans="1:36" x14ac:dyDescent="0.2">
      <c r="A332" s="24">
        <f t="shared" si="46"/>
        <v>30</v>
      </c>
      <c r="B332" s="94">
        <f t="shared" si="47"/>
        <v>1.5153534751021502E-2</v>
      </c>
      <c r="C332" s="23">
        <f t="shared" si="48"/>
        <v>0.92642347538955794</v>
      </c>
      <c r="D332" s="26"/>
      <c r="E332" s="26"/>
      <c r="F332" s="26"/>
      <c r="G332" s="26"/>
      <c r="H332" s="26"/>
      <c r="J332" s="23"/>
      <c r="K332" s="26"/>
      <c r="L332" s="26"/>
      <c r="M332" s="26"/>
      <c r="N332" s="26"/>
      <c r="Q332" s="26"/>
      <c r="S332" s="26"/>
      <c r="T332" s="26"/>
      <c r="V332" s="26"/>
      <c r="W332" s="114"/>
      <c r="Y332" s="26"/>
      <c r="AA332" s="114"/>
      <c r="AB332" s="26"/>
      <c r="AD332" s="26"/>
      <c r="AE332" s="26"/>
      <c r="AG332" s="26"/>
      <c r="AH332" s="26"/>
      <c r="AJ332" s="26"/>
    </row>
    <row r="333" spans="1:36" x14ac:dyDescent="0.2">
      <c r="A333" s="24">
        <f t="shared" si="46"/>
        <v>31</v>
      </c>
      <c r="B333" s="94">
        <f t="shared" si="47"/>
        <v>1.5201298279346662E-2</v>
      </c>
      <c r="C333" s="23">
        <f t="shared" si="48"/>
        <v>0.92271778148799977</v>
      </c>
      <c r="D333" s="26"/>
      <c r="E333" s="26"/>
      <c r="F333" s="26"/>
      <c r="G333" s="26"/>
      <c r="H333" s="26"/>
      <c r="J333" s="23"/>
      <c r="K333" s="26"/>
      <c r="L333" s="26"/>
      <c r="M333" s="26"/>
      <c r="N333" s="26"/>
      <c r="Q333" s="26"/>
      <c r="S333" s="26"/>
      <c r="T333" s="26"/>
      <c r="V333" s="26"/>
      <c r="W333" s="114"/>
      <c r="Y333" s="26"/>
      <c r="AA333" s="114"/>
      <c r="AB333" s="26"/>
      <c r="AD333" s="26"/>
      <c r="AE333" s="26"/>
      <c r="AG333" s="26"/>
      <c r="AH333" s="26"/>
      <c r="AJ333" s="26"/>
    </row>
    <row r="334" spans="1:36" x14ac:dyDescent="0.2">
      <c r="A334" s="24">
        <f t="shared" si="46"/>
        <v>32</v>
      </c>
      <c r="B334" s="94">
        <f t="shared" si="47"/>
        <v>1.3974164374295002E-2</v>
      </c>
      <c r="C334" s="23">
        <f t="shared" si="48"/>
        <v>0.9190120875864416</v>
      </c>
      <c r="D334" s="26"/>
      <c r="E334" s="26"/>
      <c r="F334" s="26"/>
      <c r="G334" s="26"/>
      <c r="H334" s="26"/>
      <c r="J334" s="23"/>
      <c r="K334" s="26"/>
      <c r="L334" s="26"/>
      <c r="M334" s="26"/>
      <c r="N334" s="26"/>
      <c r="Q334" s="26"/>
      <c r="S334" s="26"/>
      <c r="T334" s="26"/>
      <c r="V334" s="26"/>
      <c r="W334" s="114"/>
      <c r="Y334" s="26"/>
      <c r="AA334" s="114"/>
      <c r="AB334" s="26"/>
      <c r="AD334" s="26"/>
      <c r="AE334" s="26"/>
      <c r="AG334" s="26"/>
      <c r="AH334" s="26"/>
      <c r="AJ334" s="26"/>
    </row>
    <row r="335" spans="1:36" x14ac:dyDescent="0.2">
      <c r="A335" s="24">
        <f t="shared" si="46"/>
        <v>33</v>
      </c>
      <c r="B335" s="94">
        <f t="shared" si="47"/>
        <v>1.366481221990995E-2</v>
      </c>
      <c r="C335" s="23">
        <f t="shared" si="48"/>
        <v>0.91530639368488331</v>
      </c>
      <c r="D335" s="26"/>
      <c r="E335" s="26"/>
      <c r="F335" s="26"/>
      <c r="G335" s="26"/>
      <c r="H335" s="26"/>
      <c r="J335" s="23"/>
      <c r="K335" s="26"/>
      <c r="L335" s="26"/>
      <c r="M335" s="26"/>
      <c r="N335" s="26"/>
      <c r="Q335" s="26"/>
      <c r="S335" s="26"/>
      <c r="T335" s="26"/>
      <c r="V335" s="26"/>
      <c r="W335" s="114"/>
      <c r="Y335" s="26"/>
      <c r="AA335" s="114"/>
      <c r="AB335" s="26"/>
      <c r="AD335" s="26"/>
      <c r="AE335" s="26"/>
      <c r="AG335" s="26"/>
      <c r="AH335" s="26"/>
      <c r="AJ335" s="26"/>
    </row>
    <row r="336" spans="1:36" x14ac:dyDescent="0.2">
      <c r="A336" s="24">
        <f t="shared" si="46"/>
        <v>34</v>
      </c>
      <c r="B336" s="94">
        <f t="shared" si="47"/>
        <v>1.3403223593850057E-2</v>
      </c>
      <c r="C336" s="23">
        <f t="shared" si="48"/>
        <v>0.91160069978332514</v>
      </c>
      <c r="D336" s="26"/>
      <c r="E336" s="26"/>
      <c r="F336" s="26"/>
      <c r="G336" s="26"/>
      <c r="H336" s="26"/>
      <c r="J336" s="23"/>
      <c r="K336" s="26"/>
      <c r="L336" s="26"/>
      <c r="M336" s="26"/>
      <c r="N336" s="26"/>
      <c r="Q336" s="26"/>
      <c r="S336" s="26"/>
      <c r="T336" s="26"/>
      <c r="V336" s="26"/>
      <c r="W336" s="114"/>
      <c r="Y336" s="26"/>
      <c r="AA336" s="114"/>
      <c r="AB336" s="26"/>
      <c r="AD336" s="26"/>
      <c r="AE336" s="26"/>
      <c r="AG336" s="26"/>
      <c r="AH336" s="26"/>
      <c r="AJ336" s="26"/>
    </row>
    <row r="337" spans="1:37" x14ac:dyDescent="0.2">
      <c r="A337" s="24">
        <f t="shared" si="46"/>
        <v>35</v>
      </c>
      <c r="B337" s="94">
        <f t="shared" si="47"/>
        <v>1.3871139554477359E-2</v>
      </c>
      <c r="C337" s="23">
        <f t="shared" si="48"/>
        <v>0.90789500588176675</v>
      </c>
      <c r="D337" s="26"/>
      <c r="E337" s="26"/>
      <c r="F337" s="26"/>
      <c r="G337" s="26"/>
      <c r="H337" s="26"/>
      <c r="J337" s="23"/>
      <c r="K337" s="26"/>
      <c r="L337" s="26"/>
      <c r="M337" s="26"/>
      <c r="N337" s="26"/>
      <c r="Q337" s="26"/>
      <c r="S337" s="26"/>
      <c r="T337" s="26"/>
      <c r="V337" s="26"/>
      <c r="W337" s="114"/>
      <c r="Y337" s="26"/>
      <c r="AA337" s="114"/>
      <c r="AB337" s="26"/>
      <c r="AD337" s="26"/>
      <c r="AE337" s="26"/>
      <c r="AG337" s="26"/>
      <c r="AH337" s="26"/>
      <c r="AJ337" s="26"/>
    </row>
    <row r="338" spans="1:37" x14ac:dyDescent="0.2">
      <c r="A338" s="24">
        <f t="shared" si="46"/>
        <v>36</v>
      </c>
      <c r="B338" s="94">
        <f t="shared" si="47"/>
        <v>1.4609252684060367E-2</v>
      </c>
      <c r="C338" s="23">
        <f t="shared" si="48"/>
        <v>0.90326288850481906</v>
      </c>
      <c r="D338" s="26"/>
      <c r="E338" s="26"/>
      <c r="F338" s="26"/>
      <c r="G338" s="26"/>
      <c r="H338" s="26"/>
      <c r="J338" s="23"/>
      <c r="K338" s="26"/>
      <c r="L338" s="26"/>
      <c r="M338" s="26"/>
      <c r="N338" s="26"/>
      <c r="Q338" s="26"/>
      <c r="S338" s="26"/>
      <c r="T338" s="26"/>
      <c r="V338" s="26"/>
      <c r="W338" s="114"/>
      <c r="Y338" s="26"/>
      <c r="AA338" s="114"/>
      <c r="AB338" s="26"/>
      <c r="AD338" s="26"/>
      <c r="AE338" s="26"/>
      <c r="AG338" s="26"/>
      <c r="AH338" s="26"/>
      <c r="AJ338" s="26"/>
    </row>
    <row r="339" spans="1:37" x14ac:dyDescent="0.2">
      <c r="A339" s="24">
        <f t="shared" si="46"/>
        <v>37</v>
      </c>
      <c r="B339" s="94">
        <f t="shared" si="47"/>
        <v>1.5209906822242478E-2</v>
      </c>
      <c r="C339" s="23">
        <f t="shared" si="48"/>
        <v>0.89955719460326067</v>
      </c>
      <c r="D339" s="26"/>
      <c r="E339" s="26"/>
      <c r="F339" s="26"/>
      <c r="G339" s="26"/>
      <c r="H339" s="26"/>
      <c r="J339" s="23"/>
      <c r="K339" s="26"/>
      <c r="L339" s="26"/>
      <c r="M339" s="26"/>
      <c r="N339" s="26"/>
      <c r="Q339" s="26"/>
      <c r="S339" s="26"/>
      <c r="T339" s="26"/>
      <c r="V339" s="26"/>
      <c r="W339" s="114"/>
      <c r="Y339" s="26"/>
      <c r="AA339" s="114"/>
      <c r="AB339" s="26"/>
      <c r="AD339" s="26"/>
      <c r="AE339" s="26"/>
      <c r="AG339" s="26"/>
      <c r="AH339" s="26"/>
      <c r="AJ339" s="26"/>
    </row>
    <row r="340" spans="1:37" x14ac:dyDescent="0.2">
      <c r="A340" s="24">
        <f t="shared" si="46"/>
        <v>38</v>
      </c>
      <c r="B340" s="94">
        <f t="shared" si="47"/>
        <v>1.4676454857634139E-2</v>
      </c>
      <c r="C340" s="23">
        <f t="shared" si="48"/>
        <v>0.8958515007017025</v>
      </c>
      <c r="D340" s="26"/>
      <c r="E340" s="26"/>
      <c r="F340" s="26"/>
      <c r="G340" s="26"/>
      <c r="H340" s="26"/>
      <c r="J340" s="23"/>
      <c r="K340" s="26"/>
      <c r="L340" s="26"/>
      <c r="M340" s="26"/>
      <c r="N340" s="26"/>
      <c r="Q340" s="26"/>
      <c r="S340" s="26"/>
      <c r="T340" s="26"/>
      <c r="V340" s="26"/>
      <c r="W340" s="114"/>
      <c r="Y340" s="26"/>
      <c r="AA340" s="114"/>
      <c r="AB340" s="26"/>
      <c r="AD340" s="26"/>
      <c r="AE340" s="26"/>
      <c r="AG340" s="26"/>
      <c r="AH340" s="26"/>
      <c r="AJ340" s="26"/>
    </row>
    <row r="341" spans="1:37" x14ac:dyDescent="0.2">
      <c r="A341" s="24">
        <f t="shared" si="46"/>
        <v>39</v>
      </c>
      <c r="B341" s="94">
        <f t="shared" si="47"/>
        <v>1.4642576075915129E-2</v>
      </c>
      <c r="C341" s="23">
        <f t="shared" si="48"/>
        <v>0.88102872509546981</v>
      </c>
      <c r="D341" s="26"/>
      <c r="E341" s="26"/>
      <c r="F341" s="26"/>
      <c r="G341" s="26"/>
      <c r="H341" s="26"/>
      <c r="J341" s="23"/>
      <c r="K341" s="26"/>
      <c r="L341" s="26"/>
      <c r="M341" s="26"/>
      <c r="N341" s="26"/>
      <c r="Q341" s="26"/>
      <c r="S341" s="26"/>
      <c r="T341" s="26"/>
      <c r="V341" s="26"/>
      <c r="W341" s="114"/>
      <c r="Y341" s="26"/>
      <c r="AA341" s="114"/>
      <c r="AB341" s="26"/>
      <c r="AD341" s="26"/>
      <c r="AE341" s="26"/>
      <c r="AG341" s="26"/>
      <c r="AH341" s="26"/>
      <c r="AJ341" s="26"/>
    </row>
    <row r="342" spans="1:37" x14ac:dyDescent="0.2">
      <c r="A342" s="24">
        <f t="shared" si="46"/>
        <v>40</v>
      </c>
      <c r="B342" s="94">
        <f t="shared" si="47"/>
        <v>1.4619805091481041E-2</v>
      </c>
      <c r="C342" s="23">
        <f t="shared" si="48"/>
        <v>0.87732303119391131</v>
      </c>
      <c r="D342" s="26"/>
      <c r="E342" s="26"/>
      <c r="F342" s="26"/>
      <c r="G342" s="26"/>
      <c r="H342" s="26"/>
      <c r="J342" s="23"/>
      <c r="K342" s="26"/>
      <c r="L342" s="26"/>
      <c r="M342" s="26"/>
      <c r="N342" s="26"/>
      <c r="Q342" s="26"/>
      <c r="S342" s="26"/>
      <c r="T342" s="26"/>
      <c r="V342" s="26"/>
      <c r="W342" s="26"/>
      <c r="Z342" s="26"/>
      <c r="AA342" s="114"/>
      <c r="AC342" s="26"/>
      <c r="AE342" s="26"/>
      <c r="AF342" s="26"/>
      <c r="AG342" s="114"/>
      <c r="AH342" s="26"/>
      <c r="AI342" s="26"/>
      <c r="AJ342" s="114"/>
      <c r="AK342" s="26"/>
    </row>
    <row r="343" spans="1:37" x14ac:dyDescent="0.2">
      <c r="A343" s="24">
        <f t="shared" si="46"/>
        <v>41</v>
      </c>
      <c r="B343" s="94">
        <f t="shared" si="47"/>
        <v>1.4590924818540248E-2</v>
      </c>
      <c r="C343" s="23">
        <f t="shared" si="48"/>
        <v>0.8578681382107306</v>
      </c>
      <c r="D343" s="26"/>
      <c r="E343" s="26"/>
      <c r="F343" s="26"/>
      <c r="G343" s="26"/>
      <c r="H343" s="26"/>
      <c r="J343" s="23"/>
      <c r="K343" s="26"/>
      <c r="L343" s="26"/>
      <c r="M343" s="26"/>
      <c r="N343" s="26"/>
      <c r="Q343" s="26"/>
      <c r="S343" s="26"/>
      <c r="T343" s="26"/>
      <c r="V343" s="26"/>
      <c r="W343" s="26"/>
      <c r="Z343" s="26"/>
      <c r="AA343" s="114"/>
      <c r="AC343" s="26"/>
      <c r="AE343" s="26"/>
      <c r="AF343" s="26"/>
      <c r="AG343" s="114"/>
      <c r="AH343" s="26"/>
      <c r="AI343" s="26"/>
      <c r="AJ343" s="114"/>
      <c r="AK343" s="26"/>
    </row>
    <row r="344" spans="1:37" x14ac:dyDescent="0.2">
      <c r="A344" s="24">
        <f t="shared" si="46"/>
        <v>42</v>
      </c>
      <c r="B344" s="94">
        <f t="shared" si="47"/>
        <v>1.4131062010944512E-2</v>
      </c>
      <c r="C344" s="23">
        <f t="shared" si="48"/>
        <v>0.85045675040761426</v>
      </c>
      <c r="D344" s="26"/>
      <c r="E344" s="26"/>
      <c r="F344" s="26"/>
      <c r="G344" s="26"/>
      <c r="H344" s="26"/>
      <c r="J344" s="23"/>
      <c r="K344" s="26"/>
      <c r="L344" s="26"/>
      <c r="M344" s="26"/>
      <c r="N344" s="26"/>
      <c r="Q344" s="26"/>
      <c r="S344" s="26"/>
      <c r="T344" s="26"/>
      <c r="V344" s="26"/>
      <c r="W344" s="26"/>
      <c r="Z344" s="26"/>
      <c r="AA344" s="114"/>
      <c r="AC344" s="26"/>
      <c r="AE344" s="26"/>
      <c r="AF344" s="26"/>
      <c r="AG344" s="114"/>
      <c r="AH344" s="26"/>
      <c r="AI344" s="26"/>
      <c r="AJ344" s="114"/>
      <c r="AK344" s="26"/>
    </row>
    <row r="345" spans="1:37" x14ac:dyDescent="0.2">
      <c r="A345" s="24">
        <f t="shared" si="46"/>
        <v>43</v>
      </c>
      <c r="B345" s="94">
        <f t="shared" si="47"/>
        <v>1.388780125040474E-2</v>
      </c>
      <c r="C345" s="23">
        <f t="shared" si="48"/>
        <v>0.84304536260449781</v>
      </c>
      <c r="D345" s="26"/>
      <c r="E345" s="26"/>
      <c r="F345" s="26"/>
      <c r="G345" s="26"/>
      <c r="H345" s="26"/>
      <c r="J345" s="23"/>
      <c r="K345" s="26"/>
      <c r="L345" s="26"/>
      <c r="M345" s="26"/>
      <c r="N345" s="26"/>
      <c r="Q345" s="26"/>
      <c r="S345" s="26"/>
      <c r="T345" s="26"/>
      <c r="V345" s="26"/>
      <c r="W345" s="26"/>
      <c r="Z345" s="26"/>
      <c r="AA345" s="114"/>
      <c r="AC345" s="26"/>
      <c r="AE345" s="26"/>
      <c r="AF345" s="26"/>
      <c r="AG345" s="114"/>
      <c r="AH345" s="26"/>
      <c r="AI345" s="26"/>
      <c r="AJ345" s="114"/>
      <c r="AK345" s="26"/>
    </row>
    <row r="346" spans="1:37" x14ac:dyDescent="0.2">
      <c r="A346" s="24">
        <f>A251</f>
        <v>44</v>
      </c>
      <c r="B346" s="94">
        <f t="shared" si="47"/>
        <v>1.3710354188778126E-2</v>
      </c>
      <c r="C346" s="23">
        <f t="shared" si="48"/>
        <v>0.83563397480138135</v>
      </c>
      <c r="D346" s="26"/>
      <c r="E346" s="26"/>
      <c r="F346" s="26"/>
      <c r="G346" s="26"/>
      <c r="H346" s="26"/>
      <c r="J346" s="23"/>
      <c r="K346" s="26"/>
      <c r="L346" s="26"/>
      <c r="M346" s="26"/>
      <c r="N346" s="26"/>
      <c r="Q346" s="26"/>
      <c r="S346" s="26"/>
      <c r="T346" s="26"/>
      <c r="V346" s="26"/>
      <c r="W346" s="26"/>
      <c r="Z346" s="26"/>
      <c r="AA346" s="114"/>
      <c r="AC346" s="26"/>
      <c r="AE346" s="26"/>
      <c r="AF346" s="26"/>
      <c r="AG346" s="114"/>
      <c r="AH346" s="26"/>
      <c r="AI346" s="26"/>
      <c r="AJ346" s="114"/>
      <c r="AK346" s="26"/>
    </row>
    <row r="347" spans="1:37" x14ac:dyDescent="0.2">
      <c r="A347" s="24">
        <f t="shared" si="46"/>
        <v>45</v>
      </c>
      <c r="B347" s="94">
        <f t="shared" si="47"/>
        <v>1.3306030367606997E-2</v>
      </c>
      <c r="C347" s="23">
        <f t="shared" si="48"/>
        <v>0.81247338791664248</v>
      </c>
      <c r="D347" s="26"/>
      <c r="E347" s="26"/>
      <c r="F347" s="26"/>
      <c r="G347" s="26"/>
      <c r="H347" s="26"/>
      <c r="J347" s="23"/>
      <c r="K347" s="26"/>
      <c r="L347" s="26"/>
      <c r="M347" s="26"/>
      <c r="N347" s="26"/>
      <c r="Q347" s="26"/>
      <c r="S347" s="26"/>
      <c r="T347" s="26"/>
      <c r="V347" s="26"/>
      <c r="W347" s="26"/>
      <c r="Z347" s="26"/>
      <c r="AA347" s="114"/>
      <c r="AC347" s="26"/>
      <c r="AE347" s="26"/>
      <c r="AF347" s="26"/>
      <c r="AG347" s="114"/>
      <c r="AH347" s="26"/>
      <c r="AI347" s="26"/>
      <c r="AJ347" s="114"/>
      <c r="AK347" s="26"/>
    </row>
    <row r="348" spans="1:37" x14ac:dyDescent="0.2">
      <c r="A348" s="24">
        <f t="shared" si="46"/>
        <v>46</v>
      </c>
      <c r="B348" s="94">
        <f t="shared" si="47"/>
        <v>1.3107478491139031E-2</v>
      </c>
      <c r="C348" s="23">
        <f t="shared" si="48"/>
        <v>0.80135630621196763</v>
      </c>
      <c r="D348" s="26"/>
      <c r="E348" s="26"/>
      <c r="F348" s="26"/>
      <c r="G348" s="26"/>
      <c r="H348" s="26"/>
      <c r="J348" s="23"/>
      <c r="K348" s="26"/>
      <c r="L348" s="26"/>
      <c r="M348" s="26"/>
      <c r="N348" s="26"/>
      <c r="Q348" s="26"/>
      <c r="S348" s="26"/>
      <c r="T348" s="26"/>
      <c r="V348" s="26"/>
      <c r="W348" s="26"/>
      <c r="Z348" s="26"/>
      <c r="AA348" s="114"/>
      <c r="AC348" s="26"/>
      <c r="AE348" s="26"/>
      <c r="AF348" s="26"/>
      <c r="AG348" s="114"/>
      <c r="AH348" s="26"/>
      <c r="AI348" s="26"/>
      <c r="AJ348" s="114"/>
      <c r="AK348" s="26"/>
    </row>
    <row r="349" spans="1:37" x14ac:dyDescent="0.2">
      <c r="A349" s="24">
        <f t="shared" si="46"/>
        <v>47</v>
      </c>
      <c r="B349" s="94">
        <f t="shared" si="47"/>
        <v>1.3133581814758597E-2</v>
      </c>
      <c r="C349" s="23">
        <f t="shared" si="48"/>
        <v>0.79765061231040935</v>
      </c>
      <c r="D349" s="26"/>
      <c r="E349" s="26"/>
      <c r="F349" s="26"/>
      <c r="G349" s="26"/>
      <c r="H349" s="26"/>
      <c r="J349" s="23"/>
      <c r="K349" s="26"/>
      <c r="L349" s="26"/>
      <c r="M349" s="26"/>
      <c r="N349" s="26"/>
      <c r="Q349" s="26"/>
      <c r="S349" s="26"/>
      <c r="T349" s="26"/>
      <c r="V349" s="26"/>
      <c r="W349" s="26"/>
      <c r="Z349" s="26"/>
      <c r="AA349" s="114"/>
      <c r="AC349" s="26"/>
      <c r="AE349" s="26"/>
      <c r="AF349" s="26"/>
      <c r="AG349" s="114"/>
      <c r="AH349" s="26"/>
      <c r="AI349" s="26"/>
      <c r="AJ349" s="114"/>
      <c r="AK349" s="26"/>
    </row>
    <row r="350" spans="1:37" x14ac:dyDescent="0.2">
      <c r="A350" s="24">
        <f t="shared" si="46"/>
        <v>48</v>
      </c>
      <c r="B350" s="94">
        <f t="shared" si="47"/>
        <v>1.2722593315216517E-2</v>
      </c>
      <c r="C350" s="23">
        <f t="shared" si="48"/>
        <v>0.75596155591787917</v>
      </c>
      <c r="D350" s="26"/>
      <c r="E350" s="26"/>
      <c r="F350" s="26"/>
      <c r="G350" s="26"/>
      <c r="H350" s="26"/>
      <c r="J350" s="23"/>
      <c r="K350" s="26"/>
      <c r="L350" s="26"/>
      <c r="M350" s="26"/>
      <c r="N350" s="26"/>
      <c r="Q350" s="26"/>
      <c r="S350" s="26"/>
      <c r="T350" s="26"/>
      <c r="V350" s="26"/>
      <c r="W350" s="26"/>
      <c r="Z350" s="26"/>
      <c r="AA350" s="114"/>
      <c r="AC350" s="26"/>
      <c r="AE350" s="26"/>
      <c r="AF350" s="26"/>
      <c r="AG350" s="114"/>
      <c r="AH350" s="26"/>
      <c r="AI350" s="26"/>
      <c r="AJ350" s="114"/>
      <c r="AK350" s="26"/>
    </row>
    <row r="351" spans="1:37" x14ac:dyDescent="0.2">
      <c r="A351" s="24">
        <f t="shared" si="46"/>
        <v>49</v>
      </c>
      <c r="B351" s="94">
        <f t="shared" si="47"/>
        <v>1.1620144434688097E-2</v>
      </c>
      <c r="C351" s="23">
        <f t="shared" si="48"/>
        <v>0.82914901047365441</v>
      </c>
      <c r="D351" s="26"/>
      <c r="E351" s="26"/>
      <c r="F351" s="26"/>
      <c r="G351" s="26"/>
      <c r="H351" s="26"/>
      <c r="J351" s="23"/>
      <c r="K351" s="26"/>
      <c r="L351" s="26"/>
      <c r="M351" s="26"/>
      <c r="N351" s="26"/>
      <c r="Q351" s="26"/>
      <c r="S351" s="26"/>
      <c r="T351" s="26"/>
      <c r="V351" s="26"/>
      <c r="W351" s="26"/>
      <c r="Z351" s="26"/>
      <c r="AA351" s="114"/>
      <c r="AC351" s="26"/>
      <c r="AE351" s="26"/>
      <c r="AF351" s="26"/>
      <c r="AG351" s="114"/>
      <c r="AH351" s="26"/>
      <c r="AI351" s="26"/>
      <c r="AJ351" s="114"/>
      <c r="AK351" s="26"/>
    </row>
    <row r="352" spans="1:37" x14ac:dyDescent="0.2">
      <c r="A352" s="24">
        <f t="shared" si="46"/>
        <v>50</v>
      </c>
      <c r="B352" s="94">
        <f t="shared" si="47"/>
        <v>1.1357722723831835E-2</v>
      </c>
      <c r="C352" s="23">
        <f t="shared" si="48"/>
        <v>0.86620594948923668</v>
      </c>
      <c r="D352" s="26"/>
      <c r="E352" s="26"/>
      <c r="F352" s="26"/>
      <c r="G352" s="26"/>
      <c r="H352" s="26"/>
      <c r="J352" s="23"/>
      <c r="K352" s="26"/>
      <c r="L352" s="26"/>
      <c r="M352" s="26"/>
      <c r="N352" s="26"/>
      <c r="Q352" s="26"/>
      <c r="S352" s="26"/>
      <c r="T352" s="26"/>
      <c r="V352" s="26"/>
      <c r="W352" s="26"/>
      <c r="Z352" s="26"/>
      <c r="AA352" s="114"/>
      <c r="AC352" s="26"/>
      <c r="AE352" s="26"/>
      <c r="AF352" s="26"/>
      <c r="AG352" s="114"/>
      <c r="AH352" s="26"/>
      <c r="AI352" s="26"/>
      <c r="AJ352" s="114"/>
      <c r="AK352" s="26"/>
    </row>
    <row r="353" spans="1:38" x14ac:dyDescent="0.2">
      <c r="A353" s="24">
        <f t="shared" si="46"/>
        <v>51</v>
      </c>
      <c r="B353" s="94">
        <f t="shared" si="47"/>
        <v>1.1227206105734012E-2</v>
      </c>
      <c r="C353" s="23">
        <f t="shared" si="48"/>
        <v>0.86991164339079496</v>
      </c>
      <c r="D353" s="26"/>
      <c r="E353" s="26"/>
      <c r="F353" s="26"/>
      <c r="G353" s="26"/>
      <c r="H353" s="26"/>
      <c r="J353" s="23"/>
      <c r="K353" s="26"/>
      <c r="L353" s="26"/>
      <c r="M353" s="26"/>
      <c r="N353" s="26"/>
      <c r="Q353" s="26"/>
      <c r="S353" s="26"/>
      <c r="T353" s="26"/>
      <c r="V353" s="26"/>
      <c r="W353" s="26"/>
      <c r="Z353" s="26"/>
      <c r="AA353" s="114"/>
      <c r="AC353" s="26"/>
      <c r="AE353" s="26"/>
      <c r="AF353" s="26"/>
      <c r="AG353" s="114"/>
      <c r="AH353" s="26"/>
      <c r="AI353" s="26"/>
      <c r="AJ353" s="114"/>
      <c r="AK353" s="26"/>
    </row>
    <row r="354" spans="1:38" x14ac:dyDescent="0.2">
      <c r="A354" s="24">
        <f t="shared" si="46"/>
        <v>52</v>
      </c>
      <c r="B354" s="94">
        <f t="shared" si="47"/>
        <v>1.113806603252252E-2</v>
      </c>
      <c r="C354" s="23">
        <f t="shared" si="48"/>
        <v>0.87269091381696362</v>
      </c>
      <c r="D354" s="26"/>
      <c r="E354" s="26"/>
      <c r="F354" s="26"/>
      <c r="G354" s="26"/>
      <c r="H354" s="26"/>
      <c r="J354" s="23"/>
      <c r="K354" s="26"/>
      <c r="L354" s="26"/>
      <c r="M354" s="26"/>
      <c r="N354" s="26"/>
      <c r="Q354" s="26"/>
      <c r="S354" s="26"/>
      <c r="T354" s="26"/>
      <c r="V354" s="26"/>
      <c r="W354" s="26"/>
      <c r="Z354" s="26"/>
      <c r="AA354" s="114"/>
      <c r="AC354" s="26"/>
      <c r="AE354" s="26"/>
      <c r="AF354" s="26"/>
      <c r="AG354" s="114"/>
      <c r="AH354" s="26"/>
      <c r="AI354" s="26"/>
      <c r="AJ354" s="114"/>
      <c r="AK354" s="26"/>
    </row>
    <row r="355" spans="1:38" x14ac:dyDescent="0.2">
      <c r="A355" s="24">
        <f t="shared" si="46"/>
        <v>53</v>
      </c>
      <c r="B355" s="94">
        <f t="shared" si="47"/>
        <v>1.1020878771166602E-2</v>
      </c>
      <c r="C355" s="23">
        <f t="shared" si="48"/>
        <v>0.87732303119391131</v>
      </c>
      <c r="D355" s="26"/>
      <c r="E355" s="26"/>
      <c r="F355" s="26"/>
      <c r="G355" s="26"/>
      <c r="H355" s="26"/>
      <c r="J355" s="23"/>
      <c r="K355" s="26"/>
      <c r="L355" s="26"/>
      <c r="M355" s="26"/>
      <c r="N355" s="26"/>
      <c r="Q355" s="26"/>
      <c r="S355" s="26"/>
      <c r="T355" s="26"/>
      <c r="V355" s="26"/>
      <c r="W355" s="26"/>
      <c r="Z355" s="26"/>
      <c r="AA355" s="114"/>
      <c r="AC355" s="26"/>
      <c r="AE355" s="26"/>
      <c r="AF355" s="26"/>
      <c r="AG355" s="114"/>
      <c r="AH355" s="26"/>
      <c r="AI355" s="26"/>
      <c r="AJ355" s="114"/>
      <c r="AK355" s="26"/>
    </row>
    <row r="356" spans="1:38" x14ac:dyDescent="0.2">
      <c r="A356" s="24">
        <f t="shared" si="46"/>
        <v>54</v>
      </c>
      <c r="B356" s="94">
        <f t="shared" si="47"/>
        <v>1.1413539405188564E-2</v>
      </c>
      <c r="C356" s="23">
        <f t="shared" si="48"/>
        <v>0.88102872509546959</v>
      </c>
      <c r="D356" s="26"/>
      <c r="E356" s="26"/>
      <c r="F356" s="26"/>
      <c r="G356" s="26"/>
      <c r="H356" s="26"/>
      <c r="J356" s="23"/>
      <c r="K356" s="26"/>
      <c r="L356" s="26"/>
      <c r="M356" s="26"/>
      <c r="N356" s="26"/>
      <c r="Q356" s="26"/>
      <c r="S356" s="26"/>
      <c r="T356" s="26"/>
      <c r="V356" s="26"/>
      <c r="W356" s="26"/>
      <c r="Z356" s="26"/>
      <c r="AA356" s="114"/>
      <c r="AC356" s="26"/>
      <c r="AE356" s="26"/>
      <c r="AF356" s="26"/>
      <c r="AG356" s="114"/>
      <c r="AH356" s="26"/>
      <c r="AI356" s="26"/>
      <c r="AJ356" s="114"/>
      <c r="AK356" s="26"/>
    </row>
    <row r="357" spans="1:38" x14ac:dyDescent="0.2">
      <c r="A357" s="24">
        <f t="shared" si="46"/>
        <v>55</v>
      </c>
      <c r="B357" s="94">
        <f t="shared" si="47"/>
        <v>8.8315319263086514E-3</v>
      </c>
      <c r="C357" s="23">
        <f t="shared" si="48"/>
        <v>0.91901208758644148</v>
      </c>
      <c r="D357" s="26"/>
      <c r="E357" s="26"/>
      <c r="F357" s="26"/>
      <c r="G357" s="26"/>
      <c r="H357" s="26"/>
      <c r="J357" s="23"/>
      <c r="K357" s="26"/>
      <c r="L357" s="26"/>
      <c r="M357" s="26"/>
      <c r="N357" s="26"/>
      <c r="Q357" s="26"/>
      <c r="S357" s="26"/>
      <c r="T357" s="26"/>
      <c r="V357" s="26"/>
      <c r="W357" s="26"/>
      <c r="Z357" s="26"/>
      <c r="AA357" s="114"/>
      <c r="AC357" s="26"/>
      <c r="AE357" s="26"/>
      <c r="AF357" s="26"/>
      <c r="AG357" s="114"/>
      <c r="AH357" s="26"/>
      <c r="AI357" s="26"/>
      <c r="AJ357" s="114"/>
      <c r="AK357" s="26"/>
    </row>
    <row r="358" spans="1:38" x14ac:dyDescent="0.2">
      <c r="A358" s="24">
        <f t="shared" si="46"/>
        <v>56</v>
      </c>
      <c r="B358" s="94">
        <f t="shared" si="47"/>
        <v>8.4552552932819491E-3</v>
      </c>
      <c r="C358" s="23">
        <f t="shared" si="48"/>
        <v>0.92179135801261014</v>
      </c>
      <c r="D358" s="26"/>
      <c r="E358" s="26"/>
      <c r="F358" s="26"/>
      <c r="G358" s="26"/>
      <c r="H358" s="26"/>
      <c r="J358" s="23"/>
      <c r="K358" s="26"/>
      <c r="L358" s="26"/>
      <c r="M358" s="26"/>
      <c r="N358" s="26"/>
      <c r="Q358" s="26"/>
      <c r="S358" s="26"/>
      <c r="T358" s="26"/>
      <c r="V358" s="26"/>
      <c r="W358" s="26"/>
      <c r="Z358" s="26"/>
      <c r="AA358" s="114"/>
      <c r="AC358" s="26"/>
      <c r="AE358" s="26"/>
      <c r="AF358" s="26"/>
      <c r="AG358" s="114"/>
      <c r="AH358" s="26"/>
      <c r="AI358" s="26"/>
      <c r="AJ358" s="114"/>
      <c r="AK358" s="26"/>
    </row>
    <row r="359" spans="1:38" x14ac:dyDescent="0.2">
      <c r="A359" s="24">
        <f t="shared" si="46"/>
        <v>57</v>
      </c>
      <c r="B359" s="94">
        <f t="shared" si="47"/>
        <v>8.3580620670388895E-3</v>
      </c>
      <c r="C359" s="23">
        <f t="shared" si="48"/>
        <v>0.94124625099579085</v>
      </c>
      <c r="D359" s="26"/>
      <c r="E359" s="26"/>
      <c r="F359" s="26"/>
      <c r="G359" s="26"/>
      <c r="H359" s="26"/>
      <c r="J359" s="23"/>
      <c r="K359" s="26"/>
      <c r="L359" s="26"/>
      <c r="M359" s="26"/>
      <c r="N359" s="26"/>
      <c r="Q359" s="26"/>
      <c r="S359" s="26"/>
      <c r="T359" s="26"/>
      <c r="V359" s="26"/>
      <c r="W359" s="26"/>
      <c r="Z359" s="26"/>
      <c r="AA359" s="114"/>
      <c r="AC359" s="26"/>
      <c r="AE359" s="26"/>
      <c r="AF359" s="26"/>
      <c r="AG359" s="114"/>
      <c r="AH359" s="26"/>
      <c r="AI359" s="26"/>
      <c r="AJ359" s="114"/>
      <c r="AK359" s="26"/>
    </row>
    <row r="360" spans="1:38" x14ac:dyDescent="0.2">
      <c r="A360" s="24">
        <f t="shared" si="46"/>
        <v>58</v>
      </c>
      <c r="B360" s="94">
        <f t="shared" si="47"/>
        <v>8.1850581243262423E-3</v>
      </c>
      <c r="C360" s="23">
        <f t="shared" si="48"/>
        <v>1.0023902003715017</v>
      </c>
      <c r="D360" s="26"/>
      <c r="E360" s="26"/>
      <c r="F360" s="26"/>
      <c r="G360" s="26"/>
      <c r="H360" s="26"/>
      <c r="J360" s="23"/>
      <c r="K360" s="26"/>
      <c r="L360" s="26"/>
      <c r="M360" s="26"/>
      <c r="N360" s="26"/>
      <c r="Q360" s="26"/>
      <c r="S360" s="26"/>
      <c r="T360" s="26"/>
      <c r="V360" s="26"/>
      <c r="W360" s="26"/>
      <c r="Z360" s="26"/>
      <c r="AA360" s="114"/>
      <c r="AC360" s="26"/>
      <c r="AE360" s="26"/>
      <c r="AF360" s="26"/>
      <c r="AG360" s="114"/>
      <c r="AH360" s="26"/>
      <c r="AI360" s="26"/>
      <c r="AJ360" s="114"/>
      <c r="AK360" s="26"/>
    </row>
    <row r="361" spans="1:38" x14ac:dyDescent="0.2">
      <c r="A361" s="24">
        <f t="shared" si="46"/>
        <v>59</v>
      </c>
      <c r="B361" s="94">
        <f t="shared" si="47"/>
        <v>7.2520031523928691E-3</v>
      </c>
      <c r="C361" s="23">
        <f t="shared" si="48"/>
        <v>1.0172129759777351</v>
      </c>
      <c r="D361" s="26"/>
      <c r="E361" s="26"/>
      <c r="F361" s="26"/>
      <c r="G361" s="26"/>
      <c r="H361" s="26"/>
      <c r="J361" s="23"/>
      <c r="K361" s="26"/>
      <c r="L361" s="26"/>
      <c r="M361" s="26"/>
      <c r="N361" s="26"/>
      <c r="Q361" s="26"/>
      <c r="S361" s="26"/>
      <c r="T361" s="26"/>
      <c r="V361" s="26"/>
      <c r="W361" s="26"/>
      <c r="Z361" s="26"/>
      <c r="AA361" s="26"/>
      <c r="AD361" s="26"/>
      <c r="AF361" s="26"/>
      <c r="AG361" s="26"/>
      <c r="AI361" s="26"/>
      <c r="AJ361" s="26"/>
      <c r="AL361" s="26"/>
    </row>
    <row r="362" spans="1:38" x14ac:dyDescent="0.2">
      <c r="A362" s="24">
        <f t="shared" si="46"/>
        <v>60</v>
      </c>
      <c r="B362" s="94">
        <f t="shared" si="47"/>
        <v>6.0601365037208348E-3</v>
      </c>
      <c r="C362" s="23">
        <f t="shared" si="48"/>
        <v>1.0320357515839678</v>
      </c>
      <c r="D362" s="26"/>
      <c r="E362" s="26"/>
      <c r="F362" s="26"/>
      <c r="G362" s="26"/>
      <c r="H362" s="26"/>
      <c r="J362" s="23"/>
      <c r="K362" s="26"/>
      <c r="L362" s="26"/>
      <c r="M362" s="26"/>
      <c r="N362" s="26"/>
      <c r="Q362" s="26"/>
      <c r="S362" s="26"/>
      <c r="T362" s="26"/>
      <c r="V362" s="26"/>
      <c r="W362" s="26"/>
      <c r="Z362" s="26"/>
      <c r="AA362" s="26"/>
      <c r="AD362" s="26"/>
      <c r="AF362" s="26"/>
      <c r="AG362" s="26"/>
      <c r="AI362" s="26"/>
      <c r="AJ362" s="26"/>
      <c r="AL362" s="26"/>
    </row>
    <row r="363" spans="1:38" x14ac:dyDescent="0.2">
      <c r="A363" s="24">
        <f>A268</f>
        <v>61</v>
      </c>
      <c r="B363" s="94">
        <f t="shared" si="47"/>
        <v>5.7807754020050683E-3</v>
      </c>
      <c r="C363" s="23">
        <f t="shared" si="48"/>
        <v>1.0403735628624737</v>
      </c>
      <c r="D363" s="26"/>
      <c r="E363" s="26"/>
      <c r="F363" s="26"/>
      <c r="G363" s="26"/>
      <c r="H363" s="26"/>
      <c r="J363" s="23"/>
      <c r="K363" s="26"/>
      <c r="L363" s="26"/>
      <c r="M363" s="26"/>
      <c r="N363" s="26"/>
      <c r="Q363" s="26"/>
      <c r="S363" s="26"/>
      <c r="T363" s="26"/>
      <c r="V363" s="26"/>
      <c r="W363" s="26"/>
      <c r="Z363" s="26"/>
      <c r="AA363" s="26"/>
      <c r="AD363" s="26"/>
      <c r="AF363" s="26"/>
      <c r="AG363" s="26"/>
      <c r="AI363" s="26"/>
      <c r="AJ363" s="26"/>
      <c r="AL363" s="26"/>
    </row>
    <row r="364" spans="1:38" x14ac:dyDescent="0.2">
      <c r="A364" s="24">
        <f t="shared" si="46"/>
        <v>62</v>
      </c>
      <c r="B364" s="94">
        <f t="shared" si="47"/>
        <v>5.4567054162174954E-3</v>
      </c>
      <c r="C364" s="23">
        <f t="shared" si="48"/>
        <v>1.0931797009596786</v>
      </c>
      <c r="D364" s="26"/>
      <c r="E364" s="26"/>
      <c r="F364" s="26"/>
      <c r="G364" s="26"/>
      <c r="H364" s="26"/>
      <c r="J364" s="23"/>
      <c r="K364" s="26"/>
      <c r="L364" s="26"/>
      <c r="M364" s="26"/>
      <c r="N364" s="26"/>
      <c r="Q364" s="26"/>
      <c r="S364" s="26"/>
      <c r="T364" s="26"/>
      <c r="V364" s="26"/>
      <c r="W364" s="26"/>
      <c r="Z364" s="26"/>
      <c r="AA364" s="26"/>
      <c r="AD364" s="26"/>
      <c r="AF364" s="26"/>
      <c r="AG364" s="26"/>
      <c r="AI364" s="26"/>
      <c r="AJ364" s="26"/>
      <c r="AL364" s="26"/>
    </row>
    <row r="365" spans="1:38" x14ac:dyDescent="0.2">
      <c r="A365" s="24">
        <f t="shared" si="46"/>
        <v>63</v>
      </c>
      <c r="B365" s="94">
        <f t="shared" si="47"/>
        <v>4.7583026619280808E-3</v>
      </c>
      <c r="C365" s="23">
        <f t="shared" si="48"/>
        <v>1.1237516756475339</v>
      </c>
      <c r="D365" s="26"/>
      <c r="E365" s="26"/>
      <c r="F365" s="26"/>
      <c r="G365" s="26"/>
      <c r="H365" s="26"/>
      <c r="J365" s="23"/>
      <c r="K365" s="26"/>
      <c r="L365" s="26"/>
      <c r="M365" s="26"/>
      <c r="N365" s="26"/>
      <c r="Q365" s="26"/>
      <c r="S365" s="26"/>
      <c r="T365" s="26"/>
      <c r="V365" s="26"/>
      <c r="W365" s="26"/>
      <c r="Z365" s="26"/>
      <c r="AA365" s="26"/>
      <c r="AD365" s="26"/>
      <c r="AF365" s="26"/>
      <c r="AG365" s="26"/>
      <c r="AI365" s="26"/>
      <c r="AJ365" s="26"/>
      <c r="AL365" s="26"/>
    </row>
    <row r="366" spans="1:38" x14ac:dyDescent="0.2">
      <c r="A366" s="24">
        <f t="shared" si="46"/>
        <v>64</v>
      </c>
      <c r="B366" s="94">
        <f t="shared" si="47"/>
        <v>4.3539788407569524E-3</v>
      </c>
      <c r="C366" s="23">
        <f t="shared" si="48"/>
        <v>1.1533972268599999</v>
      </c>
      <c r="D366" s="26"/>
      <c r="E366" s="26"/>
      <c r="F366" s="26"/>
      <c r="G366" s="26"/>
      <c r="H366" s="26"/>
      <c r="J366" s="23"/>
      <c r="K366" s="26"/>
      <c r="L366" s="26"/>
      <c r="M366" s="26"/>
      <c r="N366" s="26"/>
      <c r="Q366" s="26"/>
      <c r="S366" s="26"/>
      <c r="T366" s="26"/>
      <c r="V366" s="26"/>
      <c r="W366" s="26"/>
      <c r="Z366" s="26"/>
      <c r="AA366" s="26"/>
      <c r="AD366" s="26"/>
      <c r="AF366" s="26"/>
      <c r="AG366" s="26"/>
      <c r="AI366" s="26"/>
      <c r="AJ366" s="26"/>
      <c r="AL366" s="26"/>
    </row>
    <row r="367" spans="1:38" x14ac:dyDescent="0.2">
      <c r="A367" s="24">
        <f t="shared" ref="A367:A378" si="49">A272</f>
        <v>65</v>
      </c>
      <c r="B367" s="94">
        <f t="shared" ref="B367:B386" si="50">SUM(B272,E272,H272,K272)</f>
        <v>3.9893653948794164E-3</v>
      </c>
      <c r="C367" s="23">
        <f t="shared" ref="C367:C386" si="51">SUM(D272,G272,J272,M272)/B367</f>
        <v>1.1571029207615582</v>
      </c>
      <c r="D367" s="26"/>
      <c r="E367" s="26"/>
      <c r="F367" s="26"/>
      <c r="G367" s="26"/>
      <c r="H367" s="26"/>
      <c r="J367" s="23"/>
      <c r="K367" s="26"/>
      <c r="L367" s="26"/>
      <c r="M367" s="26"/>
      <c r="N367" s="26"/>
      <c r="Q367" s="26"/>
      <c r="S367" s="26"/>
      <c r="T367" s="26"/>
      <c r="V367" s="26"/>
      <c r="W367" s="26"/>
      <c r="Z367" s="26"/>
      <c r="AA367" s="26"/>
      <c r="AD367" s="26"/>
      <c r="AF367" s="26"/>
      <c r="AG367" s="26"/>
      <c r="AI367" s="26"/>
      <c r="AJ367" s="26"/>
      <c r="AL367" s="26"/>
    </row>
    <row r="368" spans="1:38" x14ac:dyDescent="0.2">
      <c r="A368" s="24">
        <f t="shared" si="49"/>
        <v>66</v>
      </c>
      <c r="B368" s="94">
        <f t="shared" si="50"/>
        <v>3.5394996048401118E-3</v>
      </c>
      <c r="C368" s="23">
        <f t="shared" si="51"/>
        <v>1.160808614663116</v>
      </c>
      <c r="D368" s="26"/>
      <c r="E368" s="26"/>
      <c r="F368" s="26"/>
      <c r="G368" s="26"/>
      <c r="H368" s="26"/>
      <c r="J368" s="23"/>
      <c r="K368" s="26"/>
      <c r="L368" s="26"/>
      <c r="M368" s="26"/>
      <c r="N368" s="26"/>
      <c r="Q368" s="26"/>
      <c r="S368" s="26"/>
      <c r="T368" s="26"/>
      <c r="V368" s="26"/>
      <c r="W368" s="26"/>
      <c r="Z368" s="26"/>
      <c r="AA368" s="26"/>
      <c r="AD368" s="26"/>
      <c r="AF368" s="26"/>
      <c r="AG368" s="26"/>
      <c r="AI368" s="26"/>
      <c r="AJ368" s="26"/>
      <c r="AL368" s="26"/>
    </row>
    <row r="369" spans="1:38" x14ac:dyDescent="0.2">
      <c r="A369" s="24">
        <f t="shared" si="49"/>
        <v>67</v>
      </c>
      <c r="B369" s="94">
        <f t="shared" si="50"/>
        <v>3.112960189099141E-3</v>
      </c>
      <c r="C369" s="23">
        <f t="shared" si="51"/>
        <v>1.1654407320400637</v>
      </c>
      <c r="D369" s="26"/>
      <c r="E369" s="26"/>
      <c r="F369" s="26"/>
      <c r="G369" s="26"/>
      <c r="H369" s="26"/>
      <c r="J369" s="23"/>
      <c r="K369" s="26"/>
      <c r="L369" s="26"/>
      <c r="M369" s="26"/>
      <c r="N369" s="26"/>
      <c r="Q369" s="26"/>
      <c r="S369" s="26"/>
      <c r="T369" s="26"/>
      <c r="V369" s="26"/>
      <c r="W369" s="26"/>
      <c r="Z369" s="26"/>
      <c r="AA369" s="26"/>
      <c r="AD369" s="26"/>
      <c r="AF369" s="26"/>
      <c r="AG369" s="26"/>
      <c r="AI369" s="26"/>
      <c r="AJ369" s="26"/>
      <c r="AL369" s="26"/>
    </row>
    <row r="370" spans="1:38" x14ac:dyDescent="0.2">
      <c r="A370" s="24">
        <f t="shared" si="49"/>
        <v>68</v>
      </c>
      <c r="B370" s="94">
        <f t="shared" si="50"/>
        <v>2.7394605053936687E-3</v>
      </c>
      <c r="C370" s="23">
        <f t="shared" si="51"/>
        <v>1.1691464259416222</v>
      </c>
      <c r="D370" s="26"/>
      <c r="E370" s="26"/>
      <c r="F370" s="26"/>
      <c r="G370" s="26"/>
      <c r="H370" s="26"/>
      <c r="J370" s="23"/>
      <c r="K370" s="26"/>
      <c r="L370" s="26"/>
      <c r="M370" s="26"/>
      <c r="N370" s="26"/>
      <c r="Q370" s="26"/>
      <c r="S370" s="26"/>
      <c r="T370" s="26"/>
      <c r="V370" s="26"/>
      <c r="W370" s="26"/>
      <c r="Z370" s="26"/>
      <c r="AA370" s="26"/>
      <c r="AD370" s="26"/>
      <c r="AF370" s="26"/>
      <c r="AG370" s="26"/>
      <c r="AI370" s="26"/>
      <c r="AJ370" s="26"/>
      <c r="AL370" s="26"/>
    </row>
    <row r="371" spans="1:38" x14ac:dyDescent="0.2">
      <c r="A371" s="24">
        <f t="shared" si="49"/>
        <v>69</v>
      </c>
      <c r="B371" s="94">
        <f t="shared" si="50"/>
        <v>2.5584034096494549E-3</v>
      </c>
      <c r="C371" s="23">
        <f t="shared" si="51"/>
        <v>1.169146425941622</v>
      </c>
      <c r="D371" s="26"/>
      <c r="E371" s="26"/>
      <c r="F371" s="26"/>
      <c r="G371" s="26"/>
      <c r="H371" s="26"/>
      <c r="J371" s="23"/>
      <c r="K371" s="26"/>
      <c r="L371" s="26"/>
      <c r="M371" s="26"/>
      <c r="N371" s="26"/>
      <c r="Q371" s="26"/>
      <c r="S371" s="26"/>
      <c r="T371" s="26"/>
      <c r="V371" s="26"/>
      <c r="W371" s="26"/>
      <c r="Z371" s="26"/>
      <c r="AA371" s="26"/>
      <c r="AD371" s="26"/>
      <c r="AF371" s="26"/>
      <c r="AG371" s="26"/>
      <c r="AI371" s="26"/>
      <c r="AJ371" s="26"/>
      <c r="AL371" s="26"/>
    </row>
    <row r="372" spans="1:38" x14ac:dyDescent="0.2">
      <c r="A372" s="24">
        <f t="shared" si="49"/>
        <v>70</v>
      </c>
      <c r="B372" s="94">
        <f t="shared" si="50"/>
        <v>2.1596334871207866E-3</v>
      </c>
      <c r="C372" s="23">
        <f t="shared" si="51"/>
        <v>1.1691464259416222</v>
      </c>
      <c r="D372" s="26"/>
      <c r="E372" s="26"/>
      <c r="F372" s="26"/>
      <c r="G372" s="26"/>
      <c r="H372" s="26"/>
      <c r="J372" s="23"/>
      <c r="K372" s="26"/>
      <c r="L372" s="26"/>
      <c r="M372" s="26"/>
      <c r="N372" s="26"/>
      <c r="Q372" s="26"/>
      <c r="S372" s="26"/>
      <c r="T372" s="26"/>
      <c r="V372" s="26"/>
      <c r="W372" s="26"/>
      <c r="Z372" s="26"/>
      <c r="AA372" s="26"/>
      <c r="AD372" s="26"/>
      <c r="AF372" s="26"/>
      <c r="AG372" s="26"/>
      <c r="AI372" s="26"/>
      <c r="AJ372" s="26"/>
      <c r="AL372" s="26"/>
    </row>
    <row r="373" spans="1:38" x14ac:dyDescent="0.2">
      <c r="A373" s="24">
        <f t="shared" si="49"/>
        <v>71</v>
      </c>
      <c r="B373" s="94">
        <f t="shared" si="50"/>
        <v>1.8580567908351787E-3</v>
      </c>
      <c r="C373" s="23">
        <f t="shared" si="51"/>
        <v>1.1691464259416222</v>
      </c>
      <c r="D373" s="26"/>
      <c r="E373" s="26"/>
      <c r="F373" s="26"/>
      <c r="G373" s="26"/>
      <c r="H373" s="26"/>
      <c r="J373" s="23"/>
      <c r="K373" s="26"/>
      <c r="L373" s="26"/>
      <c r="M373" s="26"/>
      <c r="N373" s="26"/>
      <c r="Q373" s="26"/>
      <c r="S373" s="26"/>
      <c r="T373" s="26"/>
      <c r="V373" s="26"/>
      <c r="W373" s="26"/>
      <c r="Z373" s="26"/>
      <c r="AA373" s="26"/>
      <c r="AD373" s="26"/>
      <c r="AF373" s="26"/>
      <c r="AG373" s="26"/>
      <c r="AI373" s="26"/>
      <c r="AJ373" s="26"/>
      <c r="AL373" s="26"/>
    </row>
    <row r="374" spans="1:38" x14ac:dyDescent="0.2">
      <c r="A374" s="24">
        <f t="shared" si="49"/>
        <v>72</v>
      </c>
      <c r="B374" s="94">
        <f t="shared" si="50"/>
        <v>1.522045922966315E-3</v>
      </c>
      <c r="C374" s="23">
        <f t="shared" si="51"/>
        <v>1.1691464259416222</v>
      </c>
      <c r="D374" s="26"/>
      <c r="E374" s="26"/>
      <c r="F374" s="26"/>
      <c r="G374" s="26"/>
      <c r="H374" s="26"/>
      <c r="J374" s="23"/>
      <c r="K374" s="26"/>
      <c r="L374" s="26"/>
      <c r="M374" s="26"/>
      <c r="N374" s="26"/>
      <c r="Q374" s="26"/>
      <c r="S374" s="26"/>
      <c r="T374" s="26"/>
      <c r="V374" s="26"/>
      <c r="W374" s="26"/>
      <c r="Z374" s="26"/>
      <c r="AA374" s="26"/>
      <c r="AD374" s="26"/>
      <c r="AF374" s="26"/>
      <c r="AG374" s="26"/>
      <c r="AI374" s="26"/>
      <c r="AJ374" s="26"/>
      <c r="AL374" s="26"/>
    </row>
    <row r="375" spans="1:38" x14ac:dyDescent="0.2">
      <c r="A375" s="24">
        <f t="shared" si="49"/>
        <v>73</v>
      </c>
      <c r="B375" s="94">
        <f t="shared" si="50"/>
        <v>1.2282446847801517E-3</v>
      </c>
      <c r="C375" s="23">
        <f t="shared" si="51"/>
        <v>1.1691464259416222</v>
      </c>
      <c r="D375" s="26"/>
      <c r="E375" s="26"/>
      <c r="F375" s="26"/>
      <c r="G375" s="26"/>
      <c r="H375" s="26"/>
      <c r="J375" s="23"/>
      <c r="K375" s="26"/>
      <c r="L375" s="26"/>
      <c r="M375" s="26"/>
      <c r="N375" s="26"/>
      <c r="Q375" s="26"/>
      <c r="S375" s="26"/>
      <c r="T375" s="26"/>
      <c r="V375" s="26"/>
      <c r="W375" s="26"/>
      <c r="Z375" s="26"/>
      <c r="AA375" s="26"/>
      <c r="AD375" s="26"/>
      <c r="AF375" s="26"/>
      <c r="AG375" s="26"/>
      <c r="AI375" s="26"/>
      <c r="AJ375" s="26"/>
      <c r="AL375" s="26"/>
    </row>
    <row r="376" spans="1:38" x14ac:dyDescent="0.2">
      <c r="A376" s="24">
        <f t="shared" si="49"/>
        <v>74</v>
      </c>
      <c r="B376" s="94">
        <f t="shared" si="50"/>
        <v>9.4527354894678641E-4</v>
      </c>
      <c r="C376" s="23">
        <f t="shared" si="51"/>
        <v>1.169146425941622</v>
      </c>
      <c r="D376" s="26"/>
      <c r="E376" s="26"/>
      <c r="F376" s="26"/>
      <c r="G376" s="26"/>
      <c r="H376" s="26"/>
      <c r="J376" s="23"/>
      <c r="K376" s="26"/>
      <c r="L376" s="26"/>
      <c r="M376" s="26"/>
      <c r="N376" s="26"/>
      <c r="Q376" s="26"/>
      <c r="S376" s="26"/>
      <c r="T376" s="26"/>
      <c r="V376" s="26"/>
      <c r="W376" s="26"/>
      <c r="Z376" s="26"/>
      <c r="AA376" s="26"/>
      <c r="AD376" s="26"/>
      <c r="AF376" s="26"/>
      <c r="AG376" s="26"/>
      <c r="AI376" s="26"/>
      <c r="AJ376" s="26"/>
      <c r="AL376" s="26"/>
    </row>
    <row r="377" spans="1:38" x14ac:dyDescent="0.2">
      <c r="A377" s="24">
        <f t="shared" si="49"/>
        <v>75</v>
      </c>
      <c r="B377" s="94">
        <f t="shared" si="50"/>
        <v>7.6727109745592563E-4</v>
      </c>
      <c r="C377" s="23">
        <f t="shared" si="51"/>
        <v>1.1691464259416222</v>
      </c>
      <c r="D377" s="26"/>
      <c r="E377" s="26"/>
      <c r="F377" s="26"/>
      <c r="G377" s="26"/>
      <c r="H377" s="26"/>
      <c r="J377" s="23"/>
      <c r="K377" s="26"/>
      <c r="L377" s="26"/>
      <c r="M377" s="26"/>
      <c r="N377" s="26"/>
      <c r="Q377" s="26"/>
      <c r="S377" s="26"/>
      <c r="T377" s="26"/>
      <c r="V377" s="26"/>
      <c r="W377" s="26"/>
      <c r="Z377" s="26"/>
      <c r="AA377" s="26"/>
      <c r="AD377" s="26"/>
      <c r="AF377" s="26"/>
      <c r="AG377" s="26"/>
      <c r="AI377" s="26"/>
      <c r="AJ377" s="26"/>
      <c r="AL377" s="26"/>
    </row>
    <row r="378" spans="1:38" x14ac:dyDescent="0.2">
      <c r="A378" s="24">
        <f t="shared" si="49"/>
        <v>76</v>
      </c>
      <c r="B378" s="94">
        <f t="shared" si="50"/>
        <v>5.1262484469910921E-4</v>
      </c>
      <c r="C378" s="23">
        <f t="shared" si="51"/>
        <v>1.1691464259416222</v>
      </c>
      <c r="D378" s="26"/>
      <c r="E378" s="26"/>
      <c r="F378" s="26"/>
      <c r="G378" s="26"/>
      <c r="H378" s="26"/>
      <c r="J378" s="23"/>
      <c r="K378" s="26"/>
      <c r="L378" s="26"/>
      <c r="M378" s="26"/>
      <c r="N378" s="26"/>
      <c r="Q378" s="26"/>
      <c r="S378" s="26"/>
      <c r="T378" s="26"/>
      <c r="V378" s="26"/>
      <c r="W378" s="26"/>
      <c r="Z378" s="26"/>
      <c r="AA378" s="26"/>
      <c r="AD378" s="26"/>
      <c r="AF378" s="26"/>
      <c r="AG378" s="26"/>
      <c r="AI378" s="26"/>
      <c r="AJ378" s="26"/>
      <c r="AL378" s="26"/>
    </row>
    <row r="379" spans="1:38" x14ac:dyDescent="0.2">
      <c r="A379" s="24">
        <f>A284</f>
        <v>77</v>
      </c>
      <c r="B379" s="94">
        <f t="shared" si="50"/>
        <v>3.5905954723507486E-4</v>
      </c>
      <c r="C379" s="23">
        <f t="shared" si="51"/>
        <v>1.1691464259416222</v>
      </c>
      <c r="D379" s="26"/>
      <c r="E379" s="26"/>
      <c r="F379" s="26"/>
      <c r="G379" s="26"/>
      <c r="H379" s="26"/>
      <c r="J379" s="23"/>
      <c r="K379" s="26"/>
      <c r="L379" s="26"/>
      <c r="M379" s="26"/>
      <c r="N379" s="26"/>
      <c r="Q379" s="26"/>
      <c r="S379" s="26"/>
      <c r="T379" s="26"/>
      <c r="V379" s="26"/>
      <c r="W379" s="26"/>
      <c r="Z379" s="26"/>
      <c r="AA379" s="26"/>
      <c r="AD379" s="26"/>
      <c r="AF379" s="26"/>
      <c r="AG379" s="26"/>
      <c r="AI379" s="26"/>
      <c r="AJ379" s="26"/>
      <c r="AL379" s="26"/>
    </row>
    <row r="380" spans="1:38" x14ac:dyDescent="0.2">
      <c r="A380" s="24">
        <f t="shared" ref="A380:A386" si="52">A285</f>
        <v>78</v>
      </c>
      <c r="B380" s="94">
        <f t="shared" si="50"/>
        <v>2.9935513682862391E-4</v>
      </c>
      <c r="C380" s="23">
        <f t="shared" si="51"/>
        <v>1.1691464259416222</v>
      </c>
      <c r="D380" s="26"/>
      <c r="E380" s="26"/>
      <c r="F380" s="26"/>
      <c r="G380" s="26"/>
      <c r="H380" s="26"/>
      <c r="J380" s="23"/>
      <c r="K380" s="26"/>
      <c r="L380" s="26"/>
      <c r="M380" s="26"/>
      <c r="N380" s="26"/>
      <c r="Q380" s="26"/>
      <c r="S380" s="26"/>
      <c r="T380" s="26"/>
      <c r="V380" s="26"/>
      <c r="W380" s="26"/>
      <c r="Z380" s="26"/>
      <c r="AA380" s="26"/>
      <c r="AD380" s="26"/>
      <c r="AF380" s="26"/>
      <c r="AG380" s="26"/>
      <c r="AI380" s="26"/>
      <c r="AJ380" s="26"/>
      <c r="AL380" s="26"/>
    </row>
    <row r="381" spans="1:38" x14ac:dyDescent="0.2">
      <c r="A381" s="24">
        <f t="shared" si="52"/>
        <v>79</v>
      </c>
      <c r="B381" s="94">
        <f t="shared" si="50"/>
        <v>2.0827119909227083E-4</v>
      </c>
      <c r="C381" s="23">
        <f t="shared" si="51"/>
        <v>1.169146425941622</v>
      </c>
      <c r="D381" s="26"/>
      <c r="E381" s="26"/>
      <c r="F381" s="26"/>
      <c r="G381" s="26"/>
      <c r="H381" s="26"/>
      <c r="J381" s="23"/>
      <c r="K381" s="26"/>
      <c r="L381" s="26"/>
      <c r="M381" s="26"/>
      <c r="N381" s="26"/>
      <c r="Q381" s="26"/>
      <c r="S381" s="26"/>
      <c r="T381" s="26"/>
      <c r="V381" s="26"/>
      <c r="W381" s="26"/>
      <c r="Z381" s="26"/>
      <c r="AA381" s="26"/>
      <c r="AD381" s="26"/>
      <c r="AF381" s="26"/>
      <c r="AG381" s="26"/>
      <c r="AI381" s="26"/>
      <c r="AJ381" s="26"/>
      <c r="AL381" s="26"/>
    </row>
    <row r="382" spans="1:38" x14ac:dyDescent="0.2">
      <c r="A382" s="24">
        <f t="shared" si="52"/>
        <v>80</v>
      </c>
      <c r="B382" s="94">
        <f t="shared" si="50"/>
        <v>1.4773370388945078E-4</v>
      </c>
      <c r="C382" s="23">
        <f t="shared" si="51"/>
        <v>1.169146425941622</v>
      </c>
      <c r="D382" s="26"/>
      <c r="E382" s="26"/>
      <c r="F382" s="26"/>
      <c r="G382" s="26"/>
      <c r="H382" s="26"/>
      <c r="J382" s="23"/>
      <c r="K382" s="26"/>
      <c r="L382" s="26"/>
      <c r="M382" s="26"/>
      <c r="N382" s="26"/>
      <c r="Q382" s="26"/>
      <c r="S382" s="26"/>
      <c r="T382" s="26"/>
      <c r="V382" s="26"/>
      <c r="W382" s="26"/>
      <c r="Z382" s="26"/>
      <c r="AA382" s="26"/>
      <c r="AD382" s="26"/>
      <c r="AF382" s="26"/>
      <c r="AG382" s="26"/>
      <c r="AI382" s="26"/>
      <c r="AJ382" s="26"/>
      <c r="AL382" s="26"/>
    </row>
    <row r="383" spans="1:38" x14ac:dyDescent="0.2">
      <c r="A383" s="24">
        <f t="shared" si="52"/>
        <v>81</v>
      </c>
      <c r="B383" s="94">
        <f t="shared" si="50"/>
        <v>8.9140073211491913E-5</v>
      </c>
      <c r="C383" s="23">
        <f t="shared" si="51"/>
        <v>1.169146425941622</v>
      </c>
      <c r="D383" s="26"/>
      <c r="E383" s="26"/>
      <c r="F383" s="26"/>
      <c r="G383" s="26"/>
      <c r="H383" s="26"/>
      <c r="J383" s="23"/>
      <c r="K383" s="26"/>
      <c r="L383" s="26"/>
      <c r="M383" s="26"/>
      <c r="N383" s="26"/>
      <c r="Q383" s="26"/>
      <c r="S383" s="26"/>
      <c r="T383" s="26"/>
      <c r="V383" s="26"/>
      <c r="W383" s="26"/>
      <c r="Z383" s="26"/>
      <c r="AA383" s="26"/>
      <c r="AD383" s="26"/>
      <c r="AF383" s="26"/>
      <c r="AG383" s="26"/>
      <c r="AI383" s="26"/>
      <c r="AJ383" s="26"/>
      <c r="AL383" s="26"/>
    </row>
    <row r="384" spans="1:38" x14ac:dyDescent="0.2">
      <c r="A384" s="24">
        <f t="shared" si="52"/>
        <v>82</v>
      </c>
      <c r="B384" s="94">
        <f t="shared" si="50"/>
        <v>4.6930443528791689E-5</v>
      </c>
      <c r="C384" s="23">
        <f t="shared" si="51"/>
        <v>1.1691464259416222</v>
      </c>
      <c r="D384" s="26"/>
      <c r="E384" s="26"/>
      <c r="F384" s="26"/>
      <c r="G384" s="26"/>
      <c r="H384" s="26"/>
      <c r="J384" s="23"/>
      <c r="K384" s="26"/>
      <c r="L384" s="26"/>
      <c r="M384" s="26"/>
      <c r="N384" s="26"/>
      <c r="Q384" s="26"/>
      <c r="S384" s="26"/>
      <c r="T384" s="26"/>
      <c r="V384" s="26"/>
      <c r="W384" s="26"/>
      <c r="Z384" s="26"/>
      <c r="AA384" s="26"/>
      <c r="AD384" s="26"/>
      <c r="AF384" s="26"/>
      <c r="AG384" s="26"/>
      <c r="AI384" s="26"/>
      <c r="AJ384" s="26"/>
      <c r="AL384" s="26"/>
    </row>
    <row r="385" spans="1:39" x14ac:dyDescent="0.2">
      <c r="A385" s="24">
        <f t="shared" si="52"/>
        <v>83</v>
      </c>
      <c r="B385" s="94">
        <f t="shared" si="50"/>
        <v>6.7479868505895737E-5</v>
      </c>
      <c r="C385" s="23">
        <f t="shared" si="51"/>
        <v>1.1691464259416224</v>
      </c>
      <c r="D385" s="26"/>
      <c r="E385" s="26"/>
      <c r="F385" s="26"/>
      <c r="G385" s="26"/>
      <c r="H385" s="26"/>
      <c r="J385" s="23"/>
      <c r="K385" s="26"/>
      <c r="L385" s="26"/>
      <c r="M385" s="26"/>
      <c r="N385" s="26"/>
      <c r="Q385" s="26"/>
      <c r="S385" s="26"/>
      <c r="T385" s="26"/>
      <c r="V385" s="26"/>
      <c r="W385" s="26"/>
      <c r="Z385" s="26"/>
      <c r="AA385" s="26"/>
      <c r="AD385" s="26"/>
      <c r="AF385" s="26"/>
      <c r="AG385" s="26"/>
      <c r="AI385" s="26"/>
      <c r="AJ385" s="26"/>
      <c r="AL385" s="26"/>
    </row>
    <row r="386" spans="1:39" x14ac:dyDescent="0.2">
      <c r="A386" s="24" t="str">
        <f t="shared" si="52"/>
        <v>NNNN</v>
      </c>
      <c r="B386" s="94">
        <f t="shared" si="50"/>
        <v>0.1943525737044004</v>
      </c>
      <c r="C386" s="23">
        <f t="shared" si="51"/>
        <v>1.0403735628624737</v>
      </c>
      <c r="D386" s="26"/>
      <c r="E386" s="26"/>
      <c r="F386" s="26"/>
      <c r="G386" s="26"/>
      <c r="H386" s="26"/>
      <c r="J386" s="23"/>
      <c r="K386" s="26"/>
      <c r="L386" s="26"/>
      <c r="M386" s="26"/>
      <c r="N386" s="26"/>
      <c r="Q386" s="26"/>
      <c r="S386" s="26"/>
      <c r="T386" s="26"/>
      <c r="V386" s="26"/>
      <c r="W386" s="26"/>
      <c r="Z386" s="26"/>
      <c r="AA386" s="26"/>
      <c r="AD386" s="26"/>
      <c r="AF386" s="26"/>
      <c r="AG386" s="26"/>
      <c r="AI386" s="26"/>
      <c r="AJ386" s="26"/>
      <c r="AL386" s="26"/>
    </row>
    <row r="387" spans="1:39" x14ac:dyDescent="0.2">
      <c r="A387" s="24"/>
      <c r="B387" s="26"/>
      <c r="C387" s="26"/>
      <c r="D387" s="26"/>
      <c r="E387" s="26"/>
      <c r="F387" s="26"/>
      <c r="G387" s="26"/>
      <c r="H387" s="26"/>
      <c r="J387" s="23"/>
      <c r="K387" s="26"/>
      <c r="L387" s="26"/>
      <c r="M387" s="26"/>
      <c r="N387" s="26"/>
      <c r="Q387" s="26"/>
      <c r="S387" s="26"/>
      <c r="T387" s="26"/>
      <c r="V387" s="26"/>
      <c r="W387" s="26"/>
      <c r="Z387" s="26"/>
      <c r="AA387" s="26"/>
      <c r="AD387" s="26"/>
      <c r="AF387" s="26"/>
      <c r="AG387" s="26"/>
      <c r="AI387" s="26"/>
      <c r="AJ387" s="26"/>
      <c r="AL387" s="26"/>
    </row>
    <row r="388" spans="1:39" x14ac:dyDescent="0.2">
      <c r="A388" s="24"/>
      <c r="B388" s="26"/>
      <c r="C388" s="26"/>
      <c r="D388" s="26"/>
      <c r="E388" s="26"/>
      <c r="F388" s="26"/>
      <c r="G388" s="26"/>
      <c r="H388" s="26"/>
      <c r="J388" s="23"/>
      <c r="K388" s="26"/>
      <c r="L388" s="26"/>
      <c r="M388" s="26"/>
      <c r="N388" s="26"/>
      <c r="Q388" s="26"/>
      <c r="S388" s="26"/>
      <c r="T388" s="26"/>
      <c r="V388" s="26"/>
      <c r="W388" s="26"/>
      <c r="Z388" s="26"/>
      <c r="AA388" s="26"/>
      <c r="AD388" s="26"/>
      <c r="AF388" s="26"/>
      <c r="AG388" s="26"/>
      <c r="AI388" s="26"/>
      <c r="AJ388" s="26"/>
      <c r="AL388" s="26"/>
    </row>
    <row r="389" spans="1:39" x14ac:dyDescent="0.2">
      <c r="B389" s="26"/>
      <c r="C389" s="161"/>
      <c r="D389" s="26"/>
      <c r="E389" s="26"/>
      <c r="F389" s="26"/>
      <c r="G389" s="26"/>
      <c r="H389" s="114"/>
      <c r="I389" s="23"/>
      <c r="J389" s="26"/>
      <c r="K389" s="26"/>
      <c r="L389" s="26"/>
      <c r="M389" s="26"/>
      <c r="P389" s="26"/>
      <c r="R389" s="26"/>
      <c r="S389" s="26"/>
      <c r="T389" s="114"/>
      <c r="U389" s="26"/>
      <c r="V389" s="26"/>
      <c r="W389" s="114"/>
      <c r="Y389" s="26"/>
      <c r="Z389" s="26"/>
      <c r="AA389" s="114"/>
      <c r="AC389" s="26"/>
      <c r="AE389" s="26"/>
      <c r="AF389" s="26"/>
      <c r="AG389" s="114"/>
      <c r="AH389" s="26"/>
      <c r="AI389" s="26"/>
      <c r="AJ389" s="114"/>
      <c r="AK389" s="26"/>
    </row>
    <row r="390" spans="1:39" x14ac:dyDescent="0.2">
      <c r="B390" s="25"/>
      <c r="C390" s="26"/>
      <c r="D390" s="26"/>
      <c r="E390" s="26"/>
      <c r="F390" s="26"/>
      <c r="G390" s="26"/>
      <c r="H390" s="26"/>
      <c r="I390" s="26"/>
      <c r="L390" s="26"/>
      <c r="M390" s="26"/>
      <c r="N390" s="26"/>
      <c r="O390" s="26"/>
      <c r="R390" s="26"/>
      <c r="T390" s="26"/>
      <c r="U390" s="26"/>
      <c r="W390" s="26"/>
      <c r="X390" s="26"/>
      <c r="AA390" s="26"/>
      <c r="AB390" s="26"/>
      <c r="AE390" s="26"/>
      <c r="AG390" s="26"/>
      <c r="AH390" s="26"/>
      <c r="AJ390" s="26"/>
      <c r="AK390" s="26"/>
      <c r="AM390" s="26"/>
    </row>
    <row r="391" spans="1:39" x14ac:dyDescent="0.2">
      <c r="B391" s="25"/>
      <c r="C391" s="26"/>
      <c r="D391" s="26"/>
      <c r="E391" s="26"/>
      <c r="F391" s="26"/>
      <c r="G391" s="26"/>
      <c r="H391" s="26"/>
      <c r="I391" s="26"/>
      <c r="L391" s="26"/>
      <c r="M391" s="26"/>
      <c r="N391" s="26"/>
      <c r="O391" s="26"/>
      <c r="R391" s="26"/>
      <c r="T391" s="26"/>
      <c r="U391" s="26"/>
      <c r="W391" s="26"/>
      <c r="X391" s="26"/>
      <c r="AA391" s="26"/>
      <c r="AB391" s="26"/>
      <c r="AE391" s="26"/>
      <c r="AG391" s="26"/>
      <c r="AH391" s="26"/>
      <c r="AJ391" s="26"/>
      <c r="AK391" s="26"/>
      <c r="AM391" s="26"/>
    </row>
    <row r="392" spans="1:39" ht="15.75" x14ac:dyDescent="0.25">
      <c r="A392" s="140" t="s">
        <v>52</v>
      </c>
      <c r="B392" s="111"/>
      <c r="C392" s="111"/>
      <c r="D392" s="111"/>
      <c r="E392" s="26"/>
      <c r="F392" s="26"/>
      <c r="G392" s="26"/>
      <c r="H392" s="26"/>
      <c r="I392" s="26"/>
      <c r="L392" s="26"/>
      <c r="M392" s="26"/>
      <c r="N392" s="26"/>
      <c r="O392" s="26"/>
      <c r="R392" s="26"/>
      <c r="T392" s="26"/>
      <c r="U392" s="26"/>
      <c r="W392" s="26"/>
      <c r="X392" s="26"/>
      <c r="AA392" s="26"/>
      <c r="AB392" s="26"/>
      <c r="AE392" s="26"/>
      <c r="AG392" s="26"/>
      <c r="AH392" s="26"/>
      <c r="AJ392" s="26"/>
      <c r="AK392" s="26"/>
      <c r="AM392" s="26"/>
    </row>
    <row r="393" spans="1:39" x14ac:dyDescent="0.2">
      <c r="A393" s="18" t="s">
        <v>53</v>
      </c>
      <c r="B393" s="111"/>
      <c r="C393" s="111"/>
      <c r="D393" s="111"/>
      <c r="E393" s="26"/>
      <c r="F393" s="26"/>
      <c r="G393" s="26"/>
      <c r="H393" s="26"/>
      <c r="I393" s="26"/>
      <c r="L393" s="26"/>
      <c r="M393" s="26"/>
      <c r="N393" s="26"/>
      <c r="O393" s="26"/>
      <c r="R393" s="26"/>
      <c r="T393" s="26"/>
      <c r="U393" s="26"/>
      <c r="W393" s="26"/>
      <c r="X393" s="26"/>
      <c r="AA393" s="26"/>
      <c r="AB393" s="26"/>
      <c r="AE393" s="26"/>
      <c r="AG393" s="26"/>
      <c r="AH393" s="26"/>
      <c r="AJ393" s="26"/>
      <c r="AK393" s="26"/>
      <c r="AM393" s="26"/>
    </row>
    <row r="394" spans="1:39" x14ac:dyDescent="0.2">
      <c r="A394" s="18" t="s">
        <v>54</v>
      </c>
      <c r="B394" s="111"/>
      <c r="C394" s="111"/>
      <c r="D394" s="111"/>
      <c r="E394" s="26"/>
      <c r="F394" s="26"/>
      <c r="G394" s="26"/>
      <c r="H394" s="26"/>
      <c r="I394" s="26"/>
      <c r="L394" s="26"/>
      <c r="M394" s="26"/>
      <c r="N394" s="26"/>
      <c r="O394" s="26"/>
      <c r="R394" s="26"/>
      <c r="T394" s="26"/>
      <c r="U394" s="26"/>
      <c r="W394" s="26"/>
      <c r="X394" s="26"/>
      <c r="AA394" s="26"/>
      <c r="AB394" s="26"/>
      <c r="AE394" s="26"/>
      <c r="AG394" s="26"/>
      <c r="AH394" s="26"/>
      <c r="AJ394" s="26"/>
      <c r="AK394" s="26"/>
      <c r="AM394" s="26"/>
    </row>
    <row r="395" spans="1:39" x14ac:dyDescent="0.2">
      <c r="B395" s="111"/>
      <c r="C395" s="111"/>
      <c r="D395" s="111"/>
      <c r="E395" s="26"/>
      <c r="F395" s="26"/>
      <c r="G395" s="26"/>
      <c r="H395" s="26"/>
      <c r="I395" s="26"/>
      <c r="L395" s="26"/>
      <c r="M395" s="26"/>
      <c r="N395" s="26"/>
      <c r="O395" s="26"/>
      <c r="R395" s="26"/>
      <c r="T395" s="26"/>
      <c r="U395" s="26"/>
      <c r="W395" s="26"/>
      <c r="X395" s="26"/>
      <c r="AA395" s="26"/>
      <c r="AB395" s="26"/>
      <c r="AE395" s="26"/>
      <c r="AG395" s="26"/>
      <c r="AH395" s="26"/>
      <c r="AJ395" s="26"/>
      <c r="AK395" s="26"/>
      <c r="AM395" s="26"/>
    </row>
    <row r="396" spans="1:39" x14ac:dyDescent="0.2">
      <c r="B396" s="334" t="s">
        <v>55</v>
      </c>
      <c r="C396" s="334"/>
      <c r="D396" s="334"/>
      <c r="E396" s="334"/>
      <c r="F396" s="334"/>
      <c r="G396" s="334"/>
      <c r="H396" s="334"/>
      <c r="I396" s="334"/>
      <c r="J396" s="334"/>
      <c r="K396" s="334"/>
      <c r="L396" s="334"/>
      <c r="M396" s="334"/>
      <c r="N396" s="334"/>
      <c r="O396" s="334"/>
      <c r="P396" s="334"/>
      <c r="Q396" s="334"/>
      <c r="S396" s="25"/>
      <c r="T396" s="26"/>
      <c r="V396" s="25"/>
      <c r="W396" s="26"/>
      <c r="Y396" s="25"/>
      <c r="Z396" s="25"/>
      <c r="AA396" s="26"/>
      <c r="AB396" s="26"/>
      <c r="AC396" s="26"/>
      <c r="AF396" s="25"/>
      <c r="AG396" s="26"/>
      <c r="AI396" s="25"/>
      <c r="AJ396" s="26"/>
      <c r="AL396" s="25"/>
      <c r="AM396" s="26"/>
    </row>
    <row r="397" spans="1:39" ht="13.5" thickBot="1" x14ac:dyDescent="0.25">
      <c r="C397" s="114"/>
      <c r="D397" s="114"/>
      <c r="E397" s="26"/>
      <c r="F397" s="26"/>
      <c r="G397" s="26"/>
      <c r="H397" s="26"/>
      <c r="I397" s="26"/>
      <c r="L397" s="26"/>
      <c r="M397" s="26"/>
      <c r="N397" s="26"/>
      <c r="O397" s="26"/>
      <c r="R397" s="26"/>
      <c r="T397" s="26"/>
      <c r="U397" s="26"/>
      <c r="W397" s="26"/>
      <c r="X397" s="26"/>
      <c r="AA397" s="26"/>
      <c r="AB397" s="26"/>
      <c r="AE397" s="26"/>
      <c r="AG397" s="26"/>
      <c r="AH397" s="26"/>
      <c r="AJ397" s="26"/>
      <c r="AK397" s="26"/>
      <c r="AM397" s="26"/>
    </row>
    <row r="398" spans="1:39" ht="41.45" customHeight="1" x14ac:dyDescent="0.2">
      <c r="A398" s="90" t="s">
        <v>36</v>
      </c>
      <c r="B398" s="36" t="s">
        <v>19</v>
      </c>
      <c r="C398" s="37" t="s">
        <v>158</v>
      </c>
      <c r="D398" s="80" t="s">
        <v>45</v>
      </c>
      <c r="E398" s="36" t="s">
        <v>19</v>
      </c>
      <c r="F398" s="37" t="s">
        <v>158</v>
      </c>
      <c r="G398" s="80" t="s">
        <v>45</v>
      </c>
      <c r="H398" s="36" t="s">
        <v>19</v>
      </c>
      <c r="I398" s="37" t="s">
        <v>158</v>
      </c>
      <c r="J398" s="80" t="s">
        <v>45</v>
      </c>
      <c r="K398" s="36" t="s">
        <v>19</v>
      </c>
      <c r="L398" s="37" t="s">
        <v>158</v>
      </c>
      <c r="M398" s="80" t="s">
        <v>45</v>
      </c>
      <c r="T398" s="114"/>
      <c r="W398" s="114"/>
      <c r="AA398" s="114"/>
      <c r="AG398" s="114"/>
      <c r="AJ398" s="114"/>
    </row>
    <row r="399" spans="1:39" hidden="1" x14ac:dyDescent="0.2">
      <c r="A399" s="91"/>
      <c r="B399" s="81" t="s">
        <v>94</v>
      </c>
      <c r="C399" s="39" t="s">
        <v>94</v>
      </c>
      <c r="D399" s="42"/>
      <c r="E399" s="81" t="s">
        <v>95</v>
      </c>
      <c r="F399" s="39" t="s">
        <v>95</v>
      </c>
      <c r="G399" s="42"/>
      <c r="H399" s="81" t="s">
        <v>96</v>
      </c>
      <c r="I399" s="39" t="s">
        <v>96</v>
      </c>
      <c r="J399" s="42"/>
      <c r="K399" s="81" t="s">
        <v>97</v>
      </c>
      <c r="L399" s="39" t="s">
        <v>97</v>
      </c>
      <c r="M399" s="42"/>
      <c r="T399" s="114"/>
      <c r="W399" s="114"/>
      <c r="AA399" s="114"/>
      <c r="AG399" s="114"/>
      <c r="AJ399" s="114"/>
    </row>
    <row r="400" spans="1:39" ht="13.5" thickBot="1" x14ac:dyDescent="0.25">
      <c r="A400" s="155"/>
      <c r="B400" s="330" t="s">
        <v>37</v>
      </c>
      <c r="C400" s="330"/>
      <c r="D400" s="99"/>
      <c r="E400" s="329" t="s">
        <v>38</v>
      </c>
      <c r="F400" s="330"/>
      <c r="G400" s="134"/>
      <c r="H400" s="329" t="s">
        <v>39</v>
      </c>
      <c r="I400" s="330"/>
      <c r="J400" s="99"/>
      <c r="K400" s="329" t="s">
        <v>40</v>
      </c>
      <c r="L400" s="330"/>
      <c r="M400" s="134"/>
      <c r="T400" s="114"/>
      <c r="W400" s="114"/>
      <c r="AA400" s="114"/>
      <c r="AG400" s="114"/>
      <c r="AJ400" s="114"/>
    </row>
    <row r="401" spans="1:36" hidden="1" x14ac:dyDescent="0.2">
      <c r="A401" s="91"/>
      <c r="B401" s="82"/>
      <c r="C401" s="79"/>
      <c r="D401" s="72"/>
      <c r="E401" s="84"/>
      <c r="F401" s="79"/>
      <c r="G401" s="72"/>
      <c r="H401" s="84"/>
      <c r="I401" s="79"/>
      <c r="J401" s="72"/>
      <c r="K401" s="88"/>
      <c r="L401" s="78"/>
      <c r="M401" s="72"/>
      <c r="T401" s="114"/>
      <c r="W401" s="114"/>
      <c r="AA401" s="114"/>
      <c r="AG401" s="114"/>
      <c r="AJ401" s="114"/>
    </row>
    <row r="402" spans="1:36" x14ac:dyDescent="0.2">
      <c r="A402" s="92">
        <f>A207</f>
        <v>0</v>
      </c>
      <c r="B402" s="142">
        <f>B207</f>
        <v>2.9663372649381824E-3</v>
      </c>
      <c r="C402" s="79">
        <f>C207/$C302</f>
        <v>1.1139144649768928</v>
      </c>
      <c r="D402" s="42">
        <f>B402*C402</f>
        <v>3.3042459874146352E-3</v>
      </c>
      <c r="E402" s="142">
        <f>E207</f>
        <v>3.6516883574178147E-4</v>
      </c>
      <c r="F402" s="79">
        <f>F207/$C302</f>
        <v>0.86082237691411889</v>
      </c>
      <c r="G402" s="42">
        <f>E402*F402</f>
        <v>3.1434550515820178E-4</v>
      </c>
      <c r="H402" s="142">
        <f>H207</f>
        <v>3.0671405252988412E-3</v>
      </c>
      <c r="I402" s="79">
        <f>I207/$C302</f>
        <v>0.96649218964908556</v>
      </c>
      <c r="J402" s="42">
        <f>H402*I402</f>
        <v>2.9643673622575238E-3</v>
      </c>
      <c r="K402" s="142">
        <f t="shared" ref="K402:K433" si="53">K207</f>
        <v>6.3397753003687234E-4</v>
      </c>
      <c r="L402" s="79">
        <f>L207/$C302</f>
        <v>0.70927640157714222</v>
      </c>
      <c r="M402" s="42">
        <f>K402*L402</f>
        <v>4.4966530118531743E-4</v>
      </c>
      <c r="T402" s="114"/>
      <c r="W402" s="114"/>
      <c r="AA402" s="114"/>
      <c r="AG402" s="114"/>
      <c r="AJ402" s="114"/>
    </row>
    <row r="403" spans="1:36" x14ac:dyDescent="0.2">
      <c r="A403" s="92">
        <f t="shared" ref="A403:B418" si="54">A208</f>
        <v>1</v>
      </c>
      <c r="B403" s="142">
        <f t="shared" si="54"/>
        <v>3.733330667461985E-3</v>
      </c>
      <c r="C403" s="79">
        <f t="shared" ref="C403:C466" si="55">C208/$C303</f>
        <v>1.0675398290219043</v>
      </c>
      <c r="D403" s="42">
        <f>B403*C403</f>
        <v>3.985479182424599E-3</v>
      </c>
      <c r="E403" s="142">
        <f t="shared" ref="E403:E433" si="56">E208</f>
        <v>8.9695463075737964E-4</v>
      </c>
      <c r="F403" s="79">
        <f t="shared" ref="F403:F466" si="57">F208/$C303</f>
        <v>0.88713571959990922</v>
      </c>
      <c r="G403" s="42">
        <f>E403*F403</f>
        <v>7.9572049180541885E-4</v>
      </c>
      <c r="H403" s="142">
        <f t="shared" ref="H403:H433" si="58">H208</f>
        <v>4.0501805850143595E-3</v>
      </c>
      <c r="I403" s="79">
        <f t="shared" ref="I403:I466" si="59">I208/$C303</f>
        <v>1.0288392774957338</v>
      </c>
      <c r="J403" s="42">
        <f>H403*I403</f>
        <v>4.1669848668134217E-3</v>
      </c>
      <c r="K403" s="142">
        <f t="shared" si="53"/>
        <v>1.4070802210673816E-3</v>
      </c>
      <c r="L403" s="79">
        <f t="shared" ref="L403:L466" si="60">L208/$C303</f>
        <v>0.80973461654756818</v>
      </c>
      <c r="M403" s="42">
        <f>K403*L403</f>
        <v>1.1393615632576638E-3</v>
      </c>
      <c r="T403" s="114"/>
      <c r="W403" s="114"/>
      <c r="AA403" s="114"/>
      <c r="AG403" s="114"/>
      <c r="AJ403" s="114"/>
    </row>
    <row r="404" spans="1:36" x14ac:dyDescent="0.2">
      <c r="A404" s="92">
        <f t="shared" si="54"/>
        <v>2</v>
      </c>
      <c r="B404" s="142">
        <f t="shared" si="54"/>
        <v>3.6575199509923982E-3</v>
      </c>
      <c r="C404" s="79">
        <f t="shared" si="55"/>
        <v>1.0812418524036971</v>
      </c>
      <c r="D404" s="42">
        <f>B404*C404</f>
        <v>3.9546636470144999E-3</v>
      </c>
      <c r="E404" s="142">
        <f t="shared" si="56"/>
        <v>1.4553991392567884E-3</v>
      </c>
      <c r="F404" s="79">
        <f t="shared" si="57"/>
        <v>0.92677873063174021</v>
      </c>
      <c r="G404" s="42">
        <f>E404*F404</f>
        <v>1.3488329668429337E-3</v>
      </c>
      <c r="H404" s="142">
        <f t="shared" si="58"/>
        <v>3.9696490546986818E-3</v>
      </c>
      <c r="I404" s="79">
        <f t="shared" si="59"/>
        <v>1.0286859354522429</v>
      </c>
      <c r="J404" s="42">
        <f>H404*I404</f>
        <v>4.0835221512498252E-3</v>
      </c>
      <c r="K404" s="142">
        <f t="shared" si="53"/>
        <v>2.1865698955367205E-3</v>
      </c>
      <c r="L404" s="79">
        <f t="shared" si="60"/>
        <v>0.86076337153418203</v>
      </c>
      <c r="M404" s="42">
        <f>K404*L404</f>
        <v>1.8821192753773316E-3</v>
      </c>
      <c r="T404" s="114"/>
      <c r="W404" s="114"/>
      <c r="AA404" s="114"/>
      <c r="AG404" s="114"/>
      <c r="AJ404" s="114"/>
    </row>
    <row r="405" spans="1:36" x14ac:dyDescent="0.2">
      <c r="A405" s="92">
        <f t="shared" si="54"/>
        <v>3</v>
      </c>
      <c r="B405" s="142">
        <f t="shared" si="54"/>
        <v>3.612255677056345E-3</v>
      </c>
      <c r="C405" s="79">
        <f t="shared" si="55"/>
        <v>1.0785325183653616</v>
      </c>
      <c r="D405" s="42">
        <f>B405*C405</f>
        <v>3.895935212355154E-3</v>
      </c>
      <c r="E405" s="142">
        <f t="shared" si="56"/>
        <v>1.0144195870454204E-3</v>
      </c>
      <c r="F405" s="79">
        <f t="shared" si="57"/>
        <v>0.9306379394996922</v>
      </c>
      <c r="G405" s="42">
        <f>E405*F405</f>
        <v>9.4405735427607873E-4</v>
      </c>
      <c r="H405" s="142">
        <f t="shared" si="58"/>
        <v>4.0224110918020565E-3</v>
      </c>
      <c r="I405" s="79">
        <f t="shared" si="59"/>
        <v>1.0100747657026501</v>
      </c>
      <c r="J405" s="42">
        <f>H405*I405</f>
        <v>4.0629359411117035E-3</v>
      </c>
      <c r="K405" s="142">
        <f t="shared" si="53"/>
        <v>1.7133777311990812E-3</v>
      </c>
      <c r="L405" s="79">
        <f t="shared" si="60"/>
        <v>0.85184694115204296</v>
      </c>
      <c r="M405" s="42">
        <f>K405*L405</f>
        <v>1.4595355793599646E-3</v>
      </c>
      <c r="T405" s="114"/>
      <c r="W405" s="114"/>
      <c r="AA405" s="114"/>
      <c r="AG405" s="114"/>
      <c r="AJ405" s="114"/>
    </row>
    <row r="406" spans="1:36" x14ac:dyDescent="0.2">
      <c r="A406" s="92">
        <f t="shared" si="54"/>
        <v>4</v>
      </c>
      <c r="B406" s="142">
        <f t="shared" si="54"/>
        <v>3.052700388828444E-3</v>
      </c>
      <c r="C406" s="79">
        <f t="shared" si="55"/>
        <v>1.0674913620929265</v>
      </c>
      <c r="D406" s="42">
        <f>B406*C406</f>
        <v>3.2587312961320819E-3</v>
      </c>
      <c r="E406" s="142">
        <f t="shared" si="56"/>
        <v>1.1085581690351268E-3</v>
      </c>
      <c r="F406" s="79">
        <f t="shared" si="57"/>
        <v>0.96276910821672168</v>
      </c>
      <c r="G406" s="42">
        <f>E406*F406</f>
        <v>1.0672855598083109E-3</v>
      </c>
      <c r="H406" s="142">
        <f t="shared" si="58"/>
        <v>3.4981230599537803E-3</v>
      </c>
      <c r="I406" s="79">
        <f t="shared" si="59"/>
        <v>1.0181705586544556</v>
      </c>
      <c r="J406" s="42">
        <f>H406*I406</f>
        <v>3.5616859101951742E-3</v>
      </c>
      <c r="K406" s="142">
        <f t="shared" si="53"/>
        <v>1.8158471611524785E-3</v>
      </c>
      <c r="L406" s="79">
        <f t="shared" si="60"/>
        <v>0.87426191300521949</v>
      </c>
      <c r="M406" s="42">
        <f>K406*L406</f>
        <v>1.5875260128342629E-3</v>
      </c>
      <c r="T406" s="114"/>
      <c r="W406" s="114"/>
      <c r="AA406" s="114"/>
      <c r="AG406" s="114"/>
      <c r="AJ406" s="114"/>
    </row>
    <row r="407" spans="1:36" x14ac:dyDescent="0.2">
      <c r="A407" s="92">
        <f t="shared" si="54"/>
        <v>5</v>
      </c>
      <c r="B407" s="142">
        <f t="shared" si="54"/>
        <v>3.603647134160531E-3</v>
      </c>
      <c r="C407" s="79">
        <f t="shared" si="55"/>
        <v>1.0588779851260806</v>
      </c>
      <c r="D407" s="42">
        <f t="shared" ref="D407:D470" si="61">B407*C407</f>
        <v>3.8158226165252774E-3</v>
      </c>
      <c r="E407" s="142">
        <f t="shared" si="56"/>
        <v>1.1329953230619532E-3</v>
      </c>
      <c r="F407" s="79">
        <f t="shared" si="57"/>
        <v>1.0177074222664717</v>
      </c>
      <c r="G407" s="42">
        <f t="shared" ref="G407:G470" si="62">E407*F407</f>
        <v>1.1530577496733487E-3</v>
      </c>
      <c r="H407" s="142">
        <f t="shared" si="58"/>
        <v>3.9588189523458838E-3</v>
      </c>
      <c r="I407" s="79">
        <f t="shared" si="59"/>
        <v>0.97942602171280047</v>
      </c>
      <c r="J407" s="42">
        <f t="shared" ref="J407:J470" si="63">H407*I407</f>
        <v>3.8773702971773654E-3</v>
      </c>
      <c r="K407" s="142">
        <f t="shared" si="53"/>
        <v>1.960526220788576E-3</v>
      </c>
      <c r="L407" s="79">
        <f t="shared" si="60"/>
        <v>0.9230873567470198</v>
      </c>
      <c r="M407" s="42">
        <f t="shared" ref="M407:M470" si="64">K407*L407</f>
        <v>1.8097369669809508E-3</v>
      </c>
      <c r="T407" s="114"/>
      <c r="W407" s="114"/>
      <c r="AA407" s="114"/>
      <c r="AG407" s="114"/>
      <c r="AJ407" s="114"/>
    </row>
    <row r="408" spans="1:36" x14ac:dyDescent="0.2">
      <c r="A408" s="92">
        <f t="shared" si="54"/>
        <v>6</v>
      </c>
      <c r="B408" s="142">
        <f t="shared" si="54"/>
        <v>4.0326858042906092E-3</v>
      </c>
      <c r="C408" s="79">
        <f t="shared" si="55"/>
        <v>1.0397030143177743</v>
      </c>
      <c r="D408" s="42">
        <f t="shared" si="61"/>
        <v>4.1927955865174449E-3</v>
      </c>
      <c r="E408" s="142">
        <f t="shared" si="56"/>
        <v>1.32071709717712E-3</v>
      </c>
      <c r="F408" s="79">
        <f t="shared" si="57"/>
        <v>1.0035458477446224</v>
      </c>
      <c r="G408" s="42">
        <f t="shared" si="62"/>
        <v>1.3254001589174298E-3</v>
      </c>
      <c r="H408" s="142">
        <f t="shared" si="58"/>
        <v>4.4425635241041976E-3</v>
      </c>
      <c r="I408" s="79">
        <f t="shared" si="59"/>
        <v>0.99764263687553645</v>
      </c>
      <c r="J408" s="42">
        <f t="shared" si="63"/>
        <v>4.4320907886743876E-3</v>
      </c>
      <c r="K408" s="142">
        <f t="shared" si="53"/>
        <v>2.2440527464861874E-3</v>
      </c>
      <c r="L408" s="79">
        <f t="shared" si="60"/>
        <v>0.93123151459831877</v>
      </c>
      <c r="M408" s="42">
        <f t="shared" si="64"/>
        <v>2.0897326379488495E-3</v>
      </c>
      <c r="T408" s="114"/>
      <c r="W408" s="114"/>
      <c r="AA408" s="114"/>
      <c r="AG408" s="114"/>
      <c r="AJ408" s="114"/>
    </row>
    <row r="409" spans="1:36" x14ac:dyDescent="0.2">
      <c r="A409" s="92">
        <f t="shared" si="54"/>
        <v>7</v>
      </c>
      <c r="B409" s="142">
        <f t="shared" si="54"/>
        <v>4.2676157168666899E-3</v>
      </c>
      <c r="C409" s="79">
        <f t="shared" si="55"/>
        <v>1.0047142550368779</v>
      </c>
      <c r="D409" s="42">
        <f t="shared" si="61"/>
        <v>4.2877343457553884E-3</v>
      </c>
      <c r="E409" s="142">
        <f t="shared" si="56"/>
        <v>1.4767816490302615E-3</v>
      </c>
      <c r="F409" s="79">
        <f t="shared" si="57"/>
        <v>0.99838534634373222</v>
      </c>
      <c r="G409" s="42">
        <f t="shared" si="62"/>
        <v>1.4743971581411457E-3</v>
      </c>
      <c r="H409" s="142">
        <f t="shared" si="58"/>
        <v>4.4858839335153904E-3</v>
      </c>
      <c r="I409" s="79">
        <f t="shared" si="59"/>
        <v>1.0047142550368779</v>
      </c>
      <c r="J409" s="42">
        <f t="shared" si="63"/>
        <v>4.5070315344438155E-3</v>
      </c>
      <c r="K409" s="142">
        <f t="shared" si="53"/>
        <v>2.581174394083543E-3</v>
      </c>
      <c r="L409" s="79">
        <f t="shared" si="60"/>
        <v>0.98493641537079768</v>
      </c>
      <c r="M409" s="42">
        <f t="shared" si="64"/>
        <v>2.5422926551555355E-3</v>
      </c>
      <c r="T409" s="114"/>
      <c r="W409" s="114"/>
      <c r="AA409" s="114"/>
      <c r="AG409" s="114"/>
      <c r="AJ409" s="114"/>
    </row>
    <row r="410" spans="1:36" x14ac:dyDescent="0.2">
      <c r="A410" s="92">
        <f t="shared" si="54"/>
        <v>8</v>
      </c>
      <c r="B410" s="142">
        <f t="shared" si="54"/>
        <v>4.3848029782226081E-3</v>
      </c>
      <c r="C410" s="79">
        <f t="shared" si="55"/>
        <v>1.0047421334727555</v>
      </c>
      <c r="D410" s="42">
        <f t="shared" si="61"/>
        <v>4.4055962991970754E-3</v>
      </c>
      <c r="E410" s="142">
        <f t="shared" si="56"/>
        <v>1.5251005672196683E-3</v>
      </c>
      <c r="F410" s="79">
        <f t="shared" si="57"/>
        <v>0.99824420536622183</v>
      </c>
      <c r="G410" s="42">
        <f t="shared" si="62"/>
        <v>1.522422803827772E-3</v>
      </c>
      <c r="H410" s="142">
        <f t="shared" si="58"/>
        <v>4.693044352879169E-3</v>
      </c>
      <c r="I410" s="79">
        <f t="shared" si="59"/>
        <v>1.0047421334727555</v>
      </c>
      <c r="J410" s="42">
        <f t="shared" si="63"/>
        <v>4.7152993955940836E-3</v>
      </c>
      <c r="K410" s="142">
        <f t="shared" si="53"/>
        <v>2.7366835560724383E-3</v>
      </c>
      <c r="L410" s="79">
        <f t="shared" si="60"/>
        <v>0.98524834915315462</v>
      </c>
      <c r="M410" s="42">
        <f t="shared" si="64"/>
        <v>2.6963129557749546E-3</v>
      </c>
      <c r="T410" s="114"/>
      <c r="W410" s="114"/>
      <c r="AA410" s="114"/>
      <c r="AG410" s="114"/>
      <c r="AJ410" s="114"/>
    </row>
    <row r="411" spans="1:36" x14ac:dyDescent="0.2">
      <c r="A411" s="92">
        <f t="shared" si="54"/>
        <v>9</v>
      </c>
      <c r="B411" s="142">
        <f t="shared" si="54"/>
        <v>4.8538297185784021E-3</v>
      </c>
      <c r="C411" s="79">
        <f t="shared" si="55"/>
        <v>1</v>
      </c>
      <c r="D411" s="42">
        <f t="shared" si="61"/>
        <v>4.8538297185784021E-3</v>
      </c>
      <c r="E411" s="142">
        <f t="shared" si="56"/>
        <v>2.1662981654917393E-3</v>
      </c>
      <c r="F411" s="79">
        <f t="shared" si="57"/>
        <v>1</v>
      </c>
      <c r="G411" s="42">
        <f t="shared" si="62"/>
        <v>2.1662981654917393E-3</v>
      </c>
      <c r="H411" s="142">
        <f t="shared" si="58"/>
        <v>5.1095867510637105E-3</v>
      </c>
      <c r="I411" s="79">
        <f t="shared" si="59"/>
        <v>1</v>
      </c>
      <c r="J411" s="42">
        <f t="shared" si="63"/>
        <v>5.1095867510637105E-3</v>
      </c>
      <c r="K411" s="142">
        <f t="shared" si="53"/>
        <v>3.6988964958787297E-3</v>
      </c>
      <c r="L411" s="79">
        <f t="shared" si="60"/>
        <v>1</v>
      </c>
      <c r="M411" s="42">
        <f t="shared" si="64"/>
        <v>3.6988964958787297E-3</v>
      </c>
      <c r="T411" s="114"/>
      <c r="W411" s="114"/>
      <c r="AA411" s="114"/>
      <c r="AG411" s="114"/>
      <c r="AJ411" s="114"/>
    </row>
    <row r="412" spans="1:36" x14ac:dyDescent="0.2">
      <c r="A412" s="92">
        <f t="shared" si="54"/>
        <v>10</v>
      </c>
      <c r="B412" s="142">
        <f t="shared" si="54"/>
        <v>3.9618735965992365E-3</v>
      </c>
      <c r="C412" s="79">
        <f t="shared" si="55"/>
        <v>1.0047687521137547</v>
      </c>
      <c r="D412" s="42">
        <f t="shared" si="61"/>
        <v>3.9807667896874484E-3</v>
      </c>
      <c r="E412" s="142">
        <f t="shared" si="56"/>
        <v>1.9746886623268501E-3</v>
      </c>
      <c r="F412" s="79">
        <f t="shared" si="57"/>
        <v>0.9979567605740004</v>
      </c>
      <c r="G412" s="42">
        <f t="shared" si="62"/>
        <v>1.9706539005979093E-3</v>
      </c>
      <c r="H412" s="142">
        <f t="shared" si="58"/>
        <v>4.0993325880001354E-3</v>
      </c>
      <c r="I412" s="79">
        <f>I217/$C312</f>
        <v>0.9979567605740004</v>
      </c>
      <c r="J412" s="42">
        <f t="shared" si="63"/>
        <v>4.0909566700360481E-3</v>
      </c>
      <c r="K412" s="142">
        <f t="shared" si="53"/>
        <v>3.1726645995055918E-3</v>
      </c>
      <c r="L412" s="79">
        <f t="shared" si="60"/>
        <v>0.9979567605740004</v>
      </c>
      <c r="M412" s="42">
        <f t="shared" si="64"/>
        <v>3.1661820861104088E-3</v>
      </c>
      <c r="T412" s="114"/>
      <c r="W412" s="114"/>
      <c r="AA412" s="114"/>
      <c r="AG412" s="114"/>
      <c r="AJ412" s="114"/>
    </row>
    <row r="413" spans="1:36" x14ac:dyDescent="0.2">
      <c r="A413" s="92">
        <f t="shared" si="54"/>
        <v>11</v>
      </c>
      <c r="B413" s="142">
        <f t="shared" si="54"/>
        <v>3.8893952193151267E-3</v>
      </c>
      <c r="C413" s="79">
        <f t="shared" si="55"/>
        <v>1.0175596109661544</v>
      </c>
      <c r="D413" s="42">
        <f t="shared" si="61"/>
        <v>3.9576914862599214E-3</v>
      </c>
      <c r="E413" s="142">
        <f t="shared" si="56"/>
        <v>2.2251694911018215E-3</v>
      </c>
      <c r="F413" s="79">
        <f t="shared" si="57"/>
        <v>0.99289149918515673</v>
      </c>
      <c r="G413" s="42">
        <f t="shared" si="62"/>
        <v>2.20935187196116E-3</v>
      </c>
      <c r="H413" s="142">
        <f t="shared" si="58"/>
        <v>3.8949491179575873E-3</v>
      </c>
      <c r="I413" s="79">
        <f t="shared" si="59"/>
        <v>0.99289149918515673</v>
      </c>
      <c r="J413" s="42">
        <f t="shared" si="63"/>
        <v>3.8672618689788128E-3</v>
      </c>
      <c r="K413" s="142">
        <f t="shared" si="53"/>
        <v>3.4875706525331054E-3</v>
      </c>
      <c r="L413" s="79">
        <f t="shared" si="60"/>
        <v>0.99289149918515673</v>
      </c>
      <c r="M413" s="42">
        <f t="shared" si="64"/>
        <v>3.4627792537077502E-3</v>
      </c>
      <c r="T413" s="114"/>
      <c r="W413" s="114"/>
      <c r="AA413" s="114"/>
      <c r="AG413" s="114"/>
      <c r="AJ413" s="114"/>
    </row>
    <row r="414" spans="1:36" x14ac:dyDescent="0.2">
      <c r="A414" s="92">
        <f t="shared" si="54"/>
        <v>12</v>
      </c>
      <c r="B414" s="142">
        <f t="shared" si="54"/>
        <v>3.5725453017627518E-3</v>
      </c>
      <c r="C414" s="79">
        <f t="shared" si="55"/>
        <v>1</v>
      </c>
      <c r="D414" s="42">
        <f t="shared" si="61"/>
        <v>3.5725453017627518E-3</v>
      </c>
      <c r="E414" s="142">
        <f t="shared" si="56"/>
        <v>2.2787646130015657E-3</v>
      </c>
      <c r="F414" s="79">
        <f t="shared" si="57"/>
        <v>1</v>
      </c>
      <c r="G414" s="42">
        <f t="shared" si="62"/>
        <v>2.2787646130015657E-3</v>
      </c>
      <c r="H414" s="142">
        <f t="shared" si="58"/>
        <v>3.6080902530744993E-3</v>
      </c>
      <c r="I414" s="79">
        <f t="shared" si="59"/>
        <v>1</v>
      </c>
      <c r="J414" s="42">
        <f t="shared" si="63"/>
        <v>3.6080902530744993E-3</v>
      </c>
      <c r="K414" s="142">
        <f t="shared" si="53"/>
        <v>3.5908731672828717E-3</v>
      </c>
      <c r="L414" s="79">
        <f t="shared" si="60"/>
        <v>1</v>
      </c>
      <c r="M414" s="42">
        <f t="shared" si="64"/>
        <v>3.5908731672828717E-3</v>
      </c>
      <c r="T414" s="114"/>
      <c r="W414" s="114"/>
      <c r="AA414" s="114"/>
      <c r="AG414" s="114"/>
      <c r="AJ414" s="114"/>
    </row>
    <row r="415" spans="1:36" x14ac:dyDescent="0.2">
      <c r="A415" s="92">
        <f t="shared" si="54"/>
        <v>13</v>
      </c>
      <c r="B415" s="142">
        <f t="shared" si="54"/>
        <v>3.3728826455662951E-3</v>
      </c>
      <c r="C415" s="79">
        <f t="shared" si="55"/>
        <v>1.0000000000000002</v>
      </c>
      <c r="D415" s="42">
        <f t="shared" si="61"/>
        <v>3.372882645566296E-3</v>
      </c>
      <c r="E415" s="142">
        <f t="shared" si="56"/>
        <v>2.6986393503715834E-3</v>
      </c>
      <c r="F415" s="79">
        <f t="shared" si="57"/>
        <v>1.0000000000000002</v>
      </c>
      <c r="G415" s="42">
        <f t="shared" si="62"/>
        <v>2.6986393503715838E-3</v>
      </c>
      <c r="H415" s="142">
        <f t="shared" si="58"/>
        <v>3.4611896339814176E-3</v>
      </c>
      <c r="I415" s="79">
        <f t="shared" si="59"/>
        <v>1.0000000000000002</v>
      </c>
      <c r="J415" s="42">
        <f t="shared" si="63"/>
        <v>3.4611896339814185E-3</v>
      </c>
      <c r="K415" s="142">
        <f t="shared" si="53"/>
        <v>4.0213003120735651E-3</v>
      </c>
      <c r="L415" s="79">
        <f t="shared" si="60"/>
        <v>1.0000000000000002</v>
      </c>
      <c r="M415" s="42">
        <f t="shared" si="64"/>
        <v>4.021300312073566E-3</v>
      </c>
      <c r="T415" s="114"/>
      <c r="W415" s="114"/>
      <c r="AA415" s="114"/>
      <c r="AG415" s="114"/>
      <c r="AJ415" s="114"/>
    </row>
    <row r="416" spans="1:36" x14ac:dyDescent="0.2">
      <c r="A416" s="92">
        <f t="shared" si="54"/>
        <v>14</v>
      </c>
      <c r="B416" s="142">
        <f t="shared" si="54"/>
        <v>3.1996010079215257E-3</v>
      </c>
      <c r="C416" s="79">
        <f t="shared" si="55"/>
        <v>0.99999999999999978</v>
      </c>
      <c r="D416" s="42">
        <f t="shared" si="61"/>
        <v>3.1996010079215248E-3</v>
      </c>
      <c r="E416" s="142">
        <f t="shared" si="56"/>
        <v>2.853870817428356E-3</v>
      </c>
      <c r="F416" s="79">
        <f t="shared" si="57"/>
        <v>0.99999999999999978</v>
      </c>
      <c r="G416" s="42">
        <f t="shared" si="62"/>
        <v>2.8538708174283556E-3</v>
      </c>
      <c r="H416" s="142">
        <f t="shared" si="58"/>
        <v>3.2693024358844058E-3</v>
      </c>
      <c r="I416" s="79">
        <f t="shared" si="59"/>
        <v>0.99999999999999978</v>
      </c>
      <c r="J416" s="42">
        <f t="shared" si="63"/>
        <v>3.2693024358844049E-3</v>
      </c>
      <c r="K416" s="142">
        <f t="shared" si="53"/>
        <v>4.2084666963244852E-3</v>
      </c>
      <c r="L416" s="79">
        <f t="shared" si="60"/>
        <v>0.99999999999999978</v>
      </c>
      <c r="M416" s="42">
        <f t="shared" si="64"/>
        <v>4.2084666963244843E-3</v>
      </c>
      <c r="T416" s="114"/>
      <c r="W416" s="114"/>
      <c r="AA416" s="114"/>
      <c r="AG416" s="114"/>
      <c r="AJ416" s="114"/>
    </row>
    <row r="417" spans="1:36" x14ac:dyDescent="0.2">
      <c r="A417" s="92">
        <f t="shared" si="54"/>
        <v>15</v>
      </c>
      <c r="B417" s="142">
        <f t="shared" si="54"/>
        <v>3.0732498138055478E-3</v>
      </c>
      <c r="C417" s="79">
        <f t="shared" si="55"/>
        <v>1</v>
      </c>
      <c r="D417" s="42">
        <f t="shared" si="61"/>
        <v>3.0732498138055478E-3</v>
      </c>
      <c r="E417" s="142">
        <f t="shared" si="56"/>
        <v>3.2415329426721028E-3</v>
      </c>
      <c r="F417" s="79">
        <f t="shared" si="57"/>
        <v>1</v>
      </c>
      <c r="G417" s="42">
        <f t="shared" si="62"/>
        <v>3.2415329426721028E-3</v>
      </c>
      <c r="H417" s="142">
        <f t="shared" si="58"/>
        <v>3.0560327280139202E-3</v>
      </c>
      <c r="I417" s="79">
        <f t="shared" si="59"/>
        <v>1</v>
      </c>
      <c r="J417" s="42">
        <f t="shared" si="63"/>
        <v>3.0560327280139202E-3</v>
      </c>
      <c r="K417" s="142">
        <f t="shared" si="53"/>
        <v>4.6263975691696419E-3</v>
      </c>
      <c r="L417" s="79">
        <f t="shared" si="60"/>
        <v>1</v>
      </c>
      <c r="M417" s="42">
        <f t="shared" si="64"/>
        <v>4.6263975691696419E-3</v>
      </c>
      <c r="T417" s="114"/>
      <c r="W417" s="114"/>
      <c r="AA417" s="114"/>
      <c r="AG417" s="114"/>
      <c r="AJ417" s="114"/>
    </row>
    <row r="418" spans="1:36" x14ac:dyDescent="0.2">
      <c r="A418" s="92">
        <f t="shared" si="54"/>
        <v>16</v>
      </c>
      <c r="B418" s="142">
        <f t="shared" si="54"/>
        <v>2.8583139363423243E-3</v>
      </c>
      <c r="C418" s="79">
        <f t="shared" si="55"/>
        <v>0.99999999999999989</v>
      </c>
      <c r="D418" s="42">
        <f t="shared" si="61"/>
        <v>2.8583139363423239E-3</v>
      </c>
      <c r="E418" s="142">
        <f t="shared" si="56"/>
        <v>3.485071398143998E-3</v>
      </c>
      <c r="F418" s="79">
        <f t="shared" si="57"/>
        <v>0.99999999999999989</v>
      </c>
      <c r="G418" s="42">
        <f t="shared" si="62"/>
        <v>3.4850713981439975E-3</v>
      </c>
      <c r="H418" s="142">
        <f t="shared" si="58"/>
        <v>2.8602578008671857E-3</v>
      </c>
      <c r="I418" s="79">
        <f t="shared" si="59"/>
        <v>0.99999999999999989</v>
      </c>
      <c r="J418" s="42">
        <f t="shared" si="63"/>
        <v>2.8602578008671852E-3</v>
      </c>
      <c r="K418" s="142">
        <f t="shared" si="53"/>
        <v>4.7405301862722066E-3</v>
      </c>
      <c r="L418" s="79">
        <f t="shared" si="60"/>
        <v>0.99999999999999989</v>
      </c>
      <c r="M418" s="42">
        <f t="shared" si="64"/>
        <v>4.7405301862722057E-3</v>
      </c>
      <c r="T418" s="114"/>
      <c r="W418" s="114"/>
      <c r="AA418" s="114"/>
      <c r="AG418" s="114"/>
      <c r="AJ418" s="114"/>
    </row>
    <row r="419" spans="1:36" x14ac:dyDescent="0.2">
      <c r="A419" s="92">
        <f t="shared" ref="A419:B434" si="65">A224</f>
        <v>17</v>
      </c>
      <c r="B419" s="142">
        <f t="shared" si="65"/>
        <v>2.6000576494679089E-3</v>
      </c>
      <c r="C419" s="79">
        <f t="shared" si="55"/>
        <v>0.99999999999999989</v>
      </c>
      <c r="D419" s="42">
        <f t="shared" si="61"/>
        <v>2.6000576494679085E-3</v>
      </c>
      <c r="E419" s="142">
        <f t="shared" si="56"/>
        <v>3.6189203554272977E-3</v>
      </c>
      <c r="F419" s="79">
        <f t="shared" si="57"/>
        <v>0.99999999999999989</v>
      </c>
      <c r="G419" s="42">
        <f t="shared" si="62"/>
        <v>3.6189203554272973E-3</v>
      </c>
      <c r="H419" s="142">
        <f t="shared" si="58"/>
        <v>2.6547635510961454E-3</v>
      </c>
      <c r="I419" s="79">
        <f t="shared" si="59"/>
        <v>0.99999999999999989</v>
      </c>
      <c r="J419" s="42">
        <f t="shared" si="63"/>
        <v>2.6547635510961449E-3</v>
      </c>
      <c r="K419" s="142">
        <f t="shared" si="53"/>
        <v>4.8496642945965564E-3</v>
      </c>
      <c r="L419" s="79">
        <f t="shared" si="60"/>
        <v>0.99999999999999989</v>
      </c>
      <c r="M419" s="42">
        <f t="shared" si="64"/>
        <v>4.8496642945965555E-3</v>
      </c>
      <c r="T419" s="114"/>
      <c r="W419" s="114"/>
      <c r="AA419" s="114"/>
      <c r="AG419" s="114"/>
      <c r="AJ419" s="114"/>
    </row>
    <row r="420" spans="1:36" x14ac:dyDescent="0.2">
      <c r="A420" s="92">
        <f t="shared" si="65"/>
        <v>18</v>
      </c>
      <c r="B420" s="142">
        <f t="shared" si="65"/>
        <v>2.3701262456700418E-3</v>
      </c>
      <c r="C420" s="79">
        <f t="shared" si="55"/>
        <v>1</v>
      </c>
      <c r="D420" s="42">
        <f t="shared" si="61"/>
        <v>2.3701262456700418E-3</v>
      </c>
      <c r="E420" s="142">
        <f t="shared" si="56"/>
        <v>3.6566868661960291E-3</v>
      </c>
      <c r="F420" s="79">
        <f t="shared" si="57"/>
        <v>1</v>
      </c>
      <c r="G420" s="42">
        <f t="shared" si="62"/>
        <v>3.6566868661960291E-3</v>
      </c>
      <c r="H420" s="142">
        <f t="shared" si="58"/>
        <v>2.4698187263022088E-3</v>
      </c>
      <c r="I420" s="79">
        <f t="shared" si="59"/>
        <v>1</v>
      </c>
      <c r="J420" s="42">
        <f t="shared" si="63"/>
        <v>2.4698187263022088E-3</v>
      </c>
      <c r="K420" s="142">
        <f t="shared" si="53"/>
        <v>4.8066215801174875E-3</v>
      </c>
      <c r="L420" s="79">
        <f t="shared" si="60"/>
        <v>1</v>
      </c>
      <c r="M420" s="42">
        <f t="shared" si="64"/>
        <v>4.8066215801174875E-3</v>
      </c>
      <c r="T420" s="114"/>
      <c r="W420" s="114"/>
      <c r="AA420" s="114"/>
      <c r="AG420" s="114"/>
      <c r="AJ420" s="114"/>
    </row>
    <row r="421" spans="1:36" x14ac:dyDescent="0.2">
      <c r="A421" s="92">
        <f t="shared" si="65"/>
        <v>19</v>
      </c>
      <c r="B421" s="142">
        <f t="shared" si="65"/>
        <v>2.3590184483851208E-3</v>
      </c>
      <c r="C421" s="79">
        <f t="shared" si="55"/>
        <v>1</v>
      </c>
      <c r="D421" s="42">
        <f t="shared" si="61"/>
        <v>2.3590184483851208E-3</v>
      </c>
      <c r="E421" s="142">
        <f t="shared" si="56"/>
        <v>3.8907836939757415E-3</v>
      </c>
      <c r="F421" s="79">
        <f t="shared" si="57"/>
        <v>1</v>
      </c>
      <c r="G421" s="42">
        <f t="shared" si="62"/>
        <v>3.8907836939757415E-3</v>
      </c>
      <c r="H421" s="142">
        <f t="shared" si="58"/>
        <v>2.4470477418681203E-3</v>
      </c>
      <c r="I421" s="79">
        <f t="shared" si="59"/>
        <v>1</v>
      </c>
      <c r="J421" s="42">
        <f t="shared" si="63"/>
        <v>2.4470477418681203E-3</v>
      </c>
      <c r="K421" s="142">
        <f t="shared" si="53"/>
        <v>4.8566066678996326E-3</v>
      </c>
      <c r="L421" s="79">
        <f t="shared" si="60"/>
        <v>1</v>
      </c>
      <c r="M421" s="42">
        <f t="shared" si="64"/>
        <v>4.8566066678996326E-3</v>
      </c>
      <c r="T421" s="114"/>
      <c r="W421" s="114"/>
      <c r="AA421" s="114"/>
      <c r="AG421" s="114"/>
      <c r="AJ421" s="114"/>
    </row>
    <row r="422" spans="1:36" x14ac:dyDescent="0.2">
      <c r="A422" s="92">
        <f t="shared" si="65"/>
        <v>20</v>
      </c>
      <c r="B422" s="142">
        <f t="shared" si="65"/>
        <v>2.1718520641341998E-3</v>
      </c>
      <c r="C422" s="79">
        <f t="shared" si="55"/>
        <v>1</v>
      </c>
      <c r="D422" s="42">
        <f t="shared" si="61"/>
        <v>2.1718520641341998E-3</v>
      </c>
      <c r="E422" s="142">
        <f t="shared" si="56"/>
        <v>4.025743430987533E-3</v>
      </c>
      <c r="F422" s="79">
        <f t="shared" si="57"/>
        <v>1</v>
      </c>
      <c r="G422" s="42">
        <f t="shared" si="62"/>
        <v>4.025743430987533E-3</v>
      </c>
      <c r="H422" s="142">
        <f t="shared" si="58"/>
        <v>2.2126732191562852E-3</v>
      </c>
      <c r="I422" s="79">
        <f t="shared" si="59"/>
        <v>1</v>
      </c>
      <c r="J422" s="42">
        <f t="shared" si="63"/>
        <v>2.2126732191562852E-3</v>
      </c>
      <c r="K422" s="142">
        <f t="shared" si="53"/>
        <v>4.8907631445507648E-3</v>
      </c>
      <c r="L422" s="79">
        <f t="shared" si="60"/>
        <v>1</v>
      </c>
      <c r="M422" s="42">
        <f t="shared" si="64"/>
        <v>4.8907631445507648E-3</v>
      </c>
      <c r="T422" s="114"/>
      <c r="W422" s="114"/>
      <c r="AA422" s="114"/>
      <c r="AG422" s="114"/>
      <c r="AJ422" s="114"/>
    </row>
    <row r="423" spans="1:36" x14ac:dyDescent="0.2">
      <c r="A423" s="92">
        <f t="shared" si="65"/>
        <v>21</v>
      </c>
      <c r="B423" s="142">
        <f t="shared" si="65"/>
        <v>2.0416131409684997E-3</v>
      </c>
      <c r="C423" s="79">
        <f t="shared" si="55"/>
        <v>1.0000000000000002</v>
      </c>
      <c r="D423" s="42">
        <f t="shared" si="61"/>
        <v>2.0416131409685002E-3</v>
      </c>
      <c r="E423" s="142">
        <f t="shared" si="56"/>
        <v>3.9174424074595524E-3</v>
      </c>
      <c r="F423" s="79">
        <f t="shared" si="57"/>
        <v>1.0000000000000002</v>
      </c>
      <c r="G423" s="42">
        <f t="shared" si="62"/>
        <v>3.9174424074595532E-3</v>
      </c>
      <c r="H423" s="142">
        <f t="shared" si="58"/>
        <v>2.1443602658540203E-3</v>
      </c>
      <c r="I423" s="79">
        <f t="shared" si="59"/>
        <v>1.0000000000000002</v>
      </c>
      <c r="J423" s="42">
        <f t="shared" si="63"/>
        <v>2.1443602658540208E-3</v>
      </c>
      <c r="K423" s="142">
        <f t="shared" si="53"/>
        <v>4.6552778421104371E-3</v>
      </c>
      <c r="L423" s="79">
        <f t="shared" si="60"/>
        <v>1.0000000000000002</v>
      </c>
      <c r="M423" s="42">
        <f t="shared" si="64"/>
        <v>4.655277842110438E-3</v>
      </c>
      <c r="T423" s="114"/>
      <c r="W423" s="114"/>
      <c r="AA423" s="114"/>
      <c r="AG423" s="114"/>
      <c r="AJ423" s="114"/>
    </row>
    <row r="424" spans="1:36" x14ac:dyDescent="0.2">
      <c r="A424" s="92">
        <f t="shared" si="65"/>
        <v>22</v>
      </c>
      <c r="B424" s="142">
        <f t="shared" si="65"/>
        <v>1.9149842519203993E-3</v>
      </c>
      <c r="C424" s="79">
        <f t="shared" si="55"/>
        <v>1.0000000000000002</v>
      </c>
      <c r="D424" s="42">
        <f t="shared" si="61"/>
        <v>1.9149842519203997E-3</v>
      </c>
      <c r="E424" s="142">
        <f t="shared" si="56"/>
        <v>3.8627365058313159E-3</v>
      </c>
      <c r="F424" s="79">
        <f t="shared" si="57"/>
        <v>1.0000000000000002</v>
      </c>
      <c r="G424" s="42">
        <f t="shared" si="62"/>
        <v>3.8627365058313168E-3</v>
      </c>
      <c r="H424" s="142">
        <f t="shared" si="58"/>
        <v>1.960803915720699E-3</v>
      </c>
      <c r="I424" s="79">
        <f t="shared" si="59"/>
        <v>1.0000000000000002</v>
      </c>
      <c r="J424" s="42">
        <f t="shared" si="63"/>
        <v>1.9608039157206995E-3</v>
      </c>
      <c r="K424" s="142">
        <f t="shared" si="53"/>
        <v>4.5789117357766043E-3</v>
      </c>
      <c r="L424" s="79">
        <f t="shared" si="60"/>
        <v>1.0000000000000002</v>
      </c>
      <c r="M424" s="42">
        <f t="shared" si="64"/>
        <v>4.5789117357766052E-3</v>
      </c>
      <c r="T424" s="114"/>
      <c r="W424" s="114"/>
      <c r="AA424" s="114"/>
      <c r="AG424" s="114"/>
      <c r="AJ424" s="114"/>
    </row>
    <row r="425" spans="1:36" x14ac:dyDescent="0.2">
      <c r="A425" s="92">
        <f t="shared" si="65"/>
        <v>23</v>
      </c>
      <c r="B425" s="142">
        <f t="shared" si="65"/>
        <v>1.8922132674863111E-3</v>
      </c>
      <c r="C425" s="79">
        <f t="shared" si="55"/>
        <v>1</v>
      </c>
      <c r="D425" s="42">
        <f t="shared" si="61"/>
        <v>1.8922132674863111E-3</v>
      </c>
      <c r="E425" s="142">
        <f t="shared" si="56"/>
        <v>4.2556748347853997E-3</v>
      </c>
      <c r="F425" s="79">
        <f t="shared" si="57"/>
        <v>1</v>
      </c>
      <c r="G425" s="42">
        <f t="shared" si="62"/>
        <v>4.2556748347853997E-3</v>
      </c>
      <c r="H425" s="142">
        <f t="shared" si="58"/>
        <v>1.9846856798832794E-3</v>
      </c>
      <c r="I425" s="79">
        <f t="shared" si="59"/>
        <v>1</v>
      </c>
      <c r="J425" s="42">
        <f t="shared" si="63"/>
        <v>1.9846856798832794E-3</v>
      </c>
      <c r="K425" s="142">
        <f t="shared" si="53"/>
        <v>4.7058183197568283E-3</v>
      </c>
      <c r="L425" s="79">
        <f t="shared" si="60"/>
        <v>1</v>
      </c>
      <c r="M425" s="42">
        <f t="shared" si="64"/>
        <v>4.7058183197568283E-3</v>
      </c>
      <c r="T425" s="114"/>
      <c r="W425" s="114"/>
      <c r="AA425" s="114"/>
      <c r="AG425" s="114"/>
      <c r="AJ425" s="114"/>
    </row>
    <row r="426" spans="1:36" x14ac:dyDescent="0.2">
      <c r="A426" s="92">
        <f t="shared" si="65"/>
        <v>24</v>
      </c>
      <c r="B426" s="142">
        <f t="shared" si="65"/>
        <v>1.7494780723750747E-3</v>
      </c>
      <c r="C426" s="79">
        <f t="shared" si="55"/>
        <v>1</v>
      </c>
      <c r="D426" s="42">
        <f t="shared" si="61"/>
        <v>1.7494780723750747E-3</v>
      </c>
      <c r="E426" s="142">
        <f t="shared" si="56"/>
        <v>3.9363256628439178E-3</v>
      </c>
      <c r="F426" s="79">
        <f t="shared" si="57"/>
        <v>1</v>
      </c>
      <c r="G426" s="42">
        <f t="shared" si="62"/>
        <v>3.9363256628439178E-3</v>
      </c>
      <c r="H426" s="142">
        <f t="shared" si="58"/>
        <v>1.9166504215131375E-3</v>
      </c>
      <c r="I426" s="79">
        <f t="shared" si="59"/>
        <v>1</v>
      </c>
      <c r="J426" s="42">
        <f t="shared" si="63"/>
        <v>1.9166504215131375E-3</v>
      </c>
      <c r="K426" s="142">
        <f t="shared" si="53"/>
        <v>4.3770275201231636E-3</v>
      </c>
      <c r="L426" s="79">
        <f t="shared" si="60"/>
        <v>1</v>
      </c>
      <c r="M426" s="42">
        <f t="shared" si="64"/>
        <v>4.3770275201231636E-3</v>
      </c>
      <c r="T426" s="114"/>
      <c r="W426" s="114"/>
      <c r="AA426" s="114"/>
      <c r="AG426" s="114"/>
      <c r="AJ426" s="114"/>
    </row>
    <row r="427" spans="1:36" x14ac:dyDescent="0.2">
      <c r="A427" s="92">
        <f t="shared" si="65"/>
        <v>25</v>
      </c>
      <c r="B427" s="142">
        <f t="shared" si="65"/>
        <v>1.751144241967813E-3</v>
      </c>
      <c r="C427" s="79">
        <f t="shared" si="55"/>
        <v>1</v>
      </c>
      <c r="D427" s="42">
        <f t="shared" si="61"/>
        <v>1.751144241967813E-3</v>
      </c>
      <c r="E427" s="142">
        <f t="shared" si="56"/>
        <v>4.2590071739708763E-3</v>
      </c>
      <c r="F427" s="79">
        <f t="shared" si="57"/>
        <v>1</v>
      </c>
      <c r="G427" s="42">
        <f t="shared" si="62"/>
        <v>4.2590071739708763E-3</v>
      </c>
      <c r="H427" s="142">
        <f t="shared" si="58"/>
        <v>1.95080689816427E-3</v>
      </c>
      <c r="I427" s="79">
        <f t="shared" si="59"/>
        <v>1</v>
      </c>
      <c r="J427" s="42">
        <f t="shared" si="63"/>
        <v>1.95080689816427E-3</v>
      </c>
      <c r="K427" s="142">
        <f t="shared" si="53"/>
        <v>4.6391715360473013E-3</v>
      </c>
      <c r="L427" s="79">
        <f t="shared" si="60"/>
        <v>1</v>
      </c>
      <c r="M427" s="42">
        <f t="shared" si="64"/>
        <v>4.6391715360473013E-3</v>
      </c>
      <c r="T427" s="114"/>
      <c r="W427" s="114"/>
      <c r="AA427" s="114"/>
      <c r="AG427" s="114"/>
      <c r="AJ427" s="114"/>
    </row>
    <row r="428" spans="1:36" x14ac:dyDescent="0.2">
      <c r="A428" s="92">
        <f t="shared" si="65"/>
        <v>26</v>
      </c>
      <c r="B428" s="142">
        <f t="shared" si="65"/>
        <v>1.7128223413348351E-3</v>
      </c>
      <c r="C428" s="79">
        <f t="shared" si="55"/>
        <v>1.0000000000000002</v>
      </c>
      <c r="D428" s="42">
        <f t="shared" si="61"/>
        <v>1.7128223413348355E-3</v>
      </c>
      <c r="E428" s="142">
        <f t="shared" si="56"/>
        <v>4.3636981633812582E-3</v>
      </c>
      <c r="F428" s="79">
        <f t="shared" si="57"/>
        <v>1.0000000000000002</v>
      </c>
      <c r="G428" s="42">
        <f t="shared" si="62"/>
        <v>4.3636981633812591E-3</v>
      </c>
      <c r="H428" s="142">
        <f t="shared" si="58"/>
        <v>1.952195372824885E-3</v>
      </c>
      <c r="I428" s="79">
        <f t="shared" si="59"/>
        <v>1.0000000000000002</v>
      </c>
      <c r="J428" s="42">
        <f t="shared" si="63"/>
        <v>1.9521953728248854E-3</v>
      </c>
      <c r="K428" s="142">
        <f t="shared" si="53"/>
        <v>4.6422261803006548E-3</v>
      </c>
      <c r="L428" s="79">
        <f t="shared" si="60"/>
        <v>1.0000000000000002</v>
      </c>
      <c r="M428" s="42">
        <f t="shared" si="64"/>
        <v>4.6422261803006556E-3</v>
      </c>
      <c r="T428" s="114"/>
      <c r="W428" s="114"/>
      <c r="AA428" s="114"/>
      <c r="AG428" s="114"/>
      <c r="AJ428" s="114"/>
    </row>
    <row r="429" spans="1:36" x14ac:dyDescent="0.2">
      <c r="A429" s="92">
        <f t="shared" si="65"/>
        <v>27</v>
      </c>
      <c r="B429" s="142">
        <f t="shared" si="65"/>
        <v>1.7869668882116835E-3</v>
      </c>
      <c r="C429" s="79">
        <f t="shared" si="55"/>
        <v>1</v>
      </c>
      <c r="D429" s="42">
        <f t="shared" si="61"/>
        <v>1.7869668882116835E-3</v>
      </c>
      <c r="E429" s="142">
        <f t="shared" si="56"/>
        <v>4.4892162727008661E-3</v>
      </c>
      <c r="F429" s="79">
        <f t="shared" si="57"/>
        <v>1</v>
      </c>
      <c r="G429" s="42">
        <f t="shared" si="62"/>
        <v>4.4892162727008661E-3</v>
      </c>
      <c r="H429" s="142">
        <f t="shared" si="58"/>
        <v>1.9832972052226641E-3</v>
      </c>
      <c r="I429" s="79">
        <f t="shared" si="59"/>
        <v>1</v>
      </c>
      <c r="J429" s="42">
        <f t="shared" si="63"/>
        <v>1.9832972052226641E-3</v>
      </c>
      <c r="K429" s="142">
        <f t="shared" si="53"/>
        <v>4.7669112048238944E-3</v>
      </c>
      <c r="L429" s="79">
        <f t="shared" si="60"/>
        <v>1</v>
      </c>
      <c r="M429" s="42">
        <f t="shared" si="64"/>
        <v>4.7669112048238944E-3</v>
      </c>
      <c r="T429" s="114"/>
      <c r="W429" s="114"/>
      <c r="AA429" s="114"/>
      <c r="AG429" s="114"/>
      <c r="AJ429" s="114"/>
    </row>
    <row r="430" spans="1:36" x14ac:dyDescent="0.2">
      <c r="A430" s="92">
        <f t="shared" si="65"/>
        <v>28</v>
      </c>
      <c r="B430" s="142">
        <f t="shared" si="65"/>
        <v>1.7914100071256519E-3</v>
      </c>
      <c r="C430" s="79">
        <f t="shared" si="55"/>
        <v>1</v>
      </c>
      <c r="D430" s="42">
        <f t="shared" si="61"/>
        <v>1.7914100071256519E-3</v>
      </c>
      <c r="E430" s="142">
        <f t="shared" si="56"/>
        <v>4.5783563459123582E-3</v>
      </c>
      <c r="F430" s="79">
        <f t="shared" si="57"/>
        <v>1</v>
      </c>
      <c r="G430" s="42">
        <f t="shared" si="62"/>
        <v>4.5783563459123582E-3</v>
      </c>
      <c r="H430" s="142">
        <f t="shared" si="58"/>
        <v>2.0563309723710204E-3</v>
      </c>
      <c r="I430" s="79">
        <f t="shared" si="59"/>
        <v>1</v>
      </c>
      <c r="J430" s="42">
        <f t="shared" si="63"/>
        <v>2.0563309723710204E-3</v>
      </c>
      <c r="K430" s="142">
        <f t="shared" si="53"/>
        <v>4.6716618431056961E-3</v>
      </c>
      <c r="L430" s="79">
        <f t="shared" si="60"/>
        <v>1</v>
      </c>
      <c r="M430" s="42">
        <f t="shared" si="64"/>
        <v>4.6716618431056961E-3</v>
      </c>
      <c r="T430" s="114"/>
      <c r="W430" s="114"/>
      <c r="AA430" s="114"/>
      <c r="AG430" s="114"/>
      <c r="AJ430" s="114"/>
    </row>
    <row r="431" spans="1:36" x14ac:dyDescent="0.2">
      <c r="A431" s="92">
        <f t="shared" si="65"/>
        <v>29</v>
      </c>
      <c r="B431" s="142">
        <f t="shared" si="65"/>
        <v>1.8713861475770839E-3</v>
      </c>
      <c r="C431" s="79">
        <f t="shared" si="55"/>
        <v>1</v>
      </c>
      <c r="D431" s="42">
        <f t="shared" si="61"/>
        <v>1.8713861475770839E-3</v>
      </c>
      <c r="E431" s="142">
        <f t="shared" si="56"/>
        <v>4.8077323598459789E-3</v>
      </c>
      <c r="F431" s="79">
        <f t="shared" si="57"/>
        <v>1</v>
      </c>
      <c r="G431" s="42">
        <f t="shared" si="62"/>
        <v>4.8077323598459789E-3</v>
      </c>
      <c r="H431" s="142">
        <f t="shared" si="58"/>
        <v>2.2021208117356098E-3</v>
      </c>
      <c r="I431" s="79">
        <f t="shared" si="59"/>
        <v>1</v>
      </c>
      <c r="J431" s="42">
        <f t="shared" si="63"/>
        <v>2.2021208117356098E-3</v>
      </c>
      <c r="K431" s="142">
        <f t="shared" si="53"/>
        <v>4.8743791435555059E-3</v>
      </c>
      <c r="L431" s="79">
        <f t="shared" si="60"/>
        <v>1</v>
      </c>
      <c r="M431" s="42">
        <f t="shared" si="64"/>
        <v>4.8743791435555059E-3</v>
      </c>
      <c r="T431" s="114"/>
      <c r="W431" s="114"/>
      <c r="AA431" s="114"/>
      <c r="AG431" s="114"/>
      <c r="AJ431" s="114"/>
    </row>
    <row r="432" spans="1:36" x14ac:dyDescent="0.2">
      <c r="A432" s="92">
        <f t="shared" si="65"/>
        <v>30</v>
      </c>
      <c r="B432" s="142">
        <f t="shared" si="65"/>
        <v>2.09020975409003E-3</v>
      </c>
      <c r="C432" s="79">
        <f t="shared" si="55"/>
        <v>1.0000000000000002</v>
      </c>
      <c r="D432" s="42">
        <f t="shared" si="61"/>
        <v>2.0902097540900304E-3</v>
      </c>
      <c r="E432" s="142">
        <f t="shared" si="56"/>
        <v>5.3606229697029271E-3</v>
      </c>
      <c r="F432" s="79">
        <f t="shared" si="57"/>
        <v>1.0000000000000002</v>
      </c>
      <c r="G432" s="42">
        <f t="shared" si="62"/>
        <v>5.360622969702928E-3</v>
      </c>
      <c r="H432" s="142">
        <f t="shared" si="58"/>
        <v>2.3692931608736726E-3</v>
      </c>
      <c r="I432" s="79">
        <f t="shared" si="59"/>
        <v>1.0000000000000002</v>
      </c>
      <c r="J432" s="42">
        <f t="shared" si="63"/>
        <v>2.3692931608736731E-3</v>
      </c>
      <c r="K432" s="142">
        <f t="shared" si="53"/>
        <v>5.3334088663548711E-3</v>
      </c>
      <c r="L432" s="79">
        <f t="shared" si="60"/>
        <v>1.0000000000000002</v>
      </c>
      <c r="M432" s="42">
        <f t="shared" si="64"/>
        <v>5.3334088663548719E-3</v>
      </c>
      <c r="T432" s="114"/>
      <c r="W432" s="114"/>
      <c r="AA432" s="114"/>
      <c r="AG432" s="114"/>
      <c r="AJ432" s="114"/>
    </row>
    <row r="433" spans="1:36" x14ac:dyDescent="0.2">
      <c r="A433" s="92">
        <f t="shared" si="65"/>
        <v>31</v>
      </c>
      <c r="B433" s="142">
        <f t="shared" si="65"/>
        <v>2.0827119909227081E-3</v>
      </c>
      <c r="C433" s="79">
        <f t="shared" si="55"/>
        <v>1</v>
      </c>
      <c r="D433" s="42">
        <f t="shared" si="61"/>
        <v>2.0827119909227081E-3</v>
      </c>
      <c r="E433" s="142">
        <f t="shared" si="56"/>
        <v>5.3042508984819528E-3</v>
      </c>
      <c r="F433" s="79">
        <f t="shared" si="57"/>
        <v>1</v>
      </c>
      <c r="G433" s="42">
        <f t="shared" si="62"/>
        <v>5.3042508984819528E-3</v>
      </c>
      <c r="H433" s="142">
        <f t="shared" si="58"/>
        <v>2.4476031317323664E-3</v>
      </c>
      <c r="I433" s="79">
        <f t="shared" si="59"/>
        <v>1</v>
      </c>
      <c r="J433" s="42">
        <f t="shared" si="63"/>
        <v>2.4476031317323664E-3</v>
      </c>
      <c r="K433" s="142">
        <f t="shared" si="53"/>
        <v>5.3667322582096342E-3</v>
      </c>
      <c r="L433" s="79">
        <f t="shared" si="60"/>
        <v>1</v>
      </c>
      <c r="M433" s="42">
        <f t="shared" si="64"/>
        <v>5.3667322582096342E-3</v>
      </c>
      <c r="T433" s="114"/>
      <c r="W433" s="114"/>
      <c r="AA433" s="114"/>
      <c r="AG433" s="114"/>
      <c r="AJ433" s="114"/>
    </row>
    <row r="434" spans="1:36" x14ac:dyDescent="0.2">
      <c r="A434" s="92">
        <f t="shared" si="65"/>
        <v>32</v>
      </c>
      <c r="B434" s="142">
        <f t="shared" si="65"/>
        <v>1.9569161866709764E-3</v>
      </c>
      <c r="C434" s="79">
        <f t="shared" si="55"/>
        <v>1</v>
      </c>
      <c r="D434" s="42">
        <f t="shared" si="61"/>
        <v>1.9569161866709764E-3</v>
      </c>
      <c r="E434" s="142">
        <f t="shared" ref="E434:E465" si="66">E239</f>
        <v>4.8477204300716951E-3</v>
      </c>
      <c r="F434" s="79">
        <f t="shared" si="57"/>
        <v>1</v>
      </c>
      <c r="G434" s="42">
        <f t="shared" si="62"/>
        <v>4.8477204300716951E-3</v>
      </c>
      <c r="H434" s="142">
        <f t="shared" ref="H434:H465" si="67">H239</f>
        <v>2.2773761383409505E-3</v>
      </c>
      <c r="I434" s="79">
        <f t="shared" si="59"/>
        <v>1</v>
      </c>
      <c r="J434" s="42">
        <f t="shared" si="63"/>
        <v>2.2773761383409505E-3</v>
      </c>
      <c r="K434" s="142">
        <f t="shared" ref="K434:K465" si="68">K239</f>
        <v>4.8921516192113801E-3</v>
      </c>
      <c r="L434" s="79">
        <f t="shared" si="60"/>
        <v>1</v>
      </c>
      <c r="M434" s="42">
        <f t="shared" si="64"/>
        <v>4.8921516192113801E-3</v>
      </c>
      <c r="T434" s="114"/>
      <c r="W434" s="114"/>
      <c r="AA434" s="114"/>
      <c r="AG434" s="114"/>
      <c r="AJ434" s="114"/>
    </row>
    <row r="435" spans="1:36" x14ac:dyDescent="0.2">
      <c r="A435" s="92">
        <f t="shared" ref="A435:B450" si="69">A240</f>
        <v>33</v>
      </c>
      <c r="B435" s="142">
        <f t="shared" si="69"/>
        <v>1.9074864887530776E-3</v>
      </c>
      <c r="C435" s="79">
        <f t="shared" si="55"/>
        <v>1</v>
      </c>
      <c r="D435" s="42">
        <f t="shared" si="61"/>
        <v>1.9074864887530776E-3</v>
      </c>
      <c r="E435" s="142">
        <f t="shared" si="66"/>
        <v>4.7197030663629798E-3</v>
      </c>
      <c r="F435" s="79">
        <f t="shared" si="57"/>
        <v>1</v>
      </c>
      <c r="G435" s="42">
        <f t="shared" si="62"/>
        <v>4.7197030663629798E-3</v>
      </c>
      <c r="H435" s="142">
        <f t="shared" si="67"/>
        <v>2.2509951197892627E-3</v>
      </c>
      <c r="I435" s="79">
        <f t="shared" si="59"/>
        <v>1</v>
      </c>
      <c r="J435" s="42">
        <f t="shared" si="63"/>
        <v>2.2509951197892627E-3</v>
      </c>
      <c r="K435" s="142">
        <f t="shared" si="68"/>
        <v>4.786627545004629E-3</v>
      </c>
      <c r="L435" s="79">
        <f t="shared" si="60"/>
        <v>1</v>
      </c>
      <c r="M435" s="42">
        <f t="shared" si="64"/>
        <v>4.786627545004629E-3</v>
      </c>
      <c r="T435" s="114"/>
      <c r="W435" s="114"/>
      <c r="AA435" s="114"/>
      <c r="AG435" s="114"/>
      <c r="AJ435" s="114"/>
    </row>
    <row r="436" spans="1:36" x14ac:dyDescent="0.2">
      <c r="A436" s="92">
        <f t="shared" si="69"/>
        <v>34</v>
      </c>
      <c r="B436" s="142">
        <f t="shared" si="69"/>
        <v>1.9113742178027999E-3</v>
      </c>
      <c r="C436" s="79">
        <f t="shared" si="55"/>
        <v>0.99999999999999989</v>
      </c>
      <c r="D436" s="42">
        <f t="shared" si="61"/>
        <v>1.9113742178027996E-3</v>
      </c>
      <c r="E436" s="142">
        <f t="shared" si="66"/>
        <v>4.5919633975863867E-3</v>
      </c>
      <c r="F436" s="79">
        <f t="shared" si="57"/>
        <v>0.99999999999999989</v>
      </c>
      <c r="G436" s="42">
        <f t="shared" si="62"/>
        <v>4.5919633975863858E-3</v>
      </c>
      <c r="H436" s="142">
        <f t="shared" si="67"/>
        <v>2.1915684043149349E-3</v>
      </c>
      <c r="I436" s="79">
        <f t="shared" si="59"/>
        <v>0.99999999999999989</v>
      </c>
      <c r="J436" s="42">
        <f t="shared" si="63"/>
        <v>2.1915684043149345E-3</v>
      </c>
      <c r="K436" s="142">
        <f t="shared" si="68"/>
        <v>4.7083175741459357E-3</v>
      </c>
      <c r="L436" s="79">
        <f t="shared" si="60"/>
        <v>0.99999999999999989</v>
      </c>
      <c r="M436" s="42">
        <f t="shared" si="64"/>
        <v>4.7083175741459348E-3</v>
      </c>
      <c r="T436" s="114"/>
      <c r="W436" s="114"/>
      <c r="AA436" s="114"/>
      <c r="AG436" s="114"/>
      <c r="AJ436" s="114"/>
    </row>
    <row r="437" spans="1:36" x14ac:dyDescent="0.2">
      <c r="A437" s="92">
        <f t="shared" si="69"/>
        <v>35</v>
      </c>
      <c r="B437" s="142">
        <f t="shared" si="69"/>
        <v>1.9869072393402633E-3</v>
      </c>
      <c r="C437" s="79">
        <f t="shared" si="55"/>
        <v>1.0000000000000002</v>
      </c>
      <c r="D437" s="42">
        <f t="shared" si="61"/>
        <v>1.9869072393402637E-3</v>
      </c>
      <c r="E437" s="142">
        <f t="shared" si="66"/>
        <v>4.8080100547781019E-3</v>
      </c>
      <c r="F437" s="79">
        <f t="shared" si="57"/>
        <v>1.0000000000000002</v>
      </c>
      <c r="G437" s="42">
        <f t="shared" si="62"/>
        <v>4.8080100547781028E-3</v>
      </c>
      <c r="H437" s="142">
        <f t="shared" si="67"/>
        <v>2.2968147835895625E-3</v>
      </c>
      <c r="I437" s="79">
        <f t="shared" si="59"/>
        <v>1.0000000000000002</v>
      </c>
      <c r="J437" s="42">
        <f t="shared" si="63"/>
        <v>2.2968147835895629E-3</v>
      </c>
      <c r="K437" s="142">
        <f t="shared" si="68"/>
        <v>4.7794074767694306E-3</v>
      </c>
      <c r="L437" s="79">
        <f t="shared" si="60"/>
        <v>1.0000000000000002</v>
      </c>
      <c r="M437" s="42">
        <f t="shared" si="64"/>
        <v>4.7794074767694315E-3</v>
      </c>
      <c r="T437" s="114"/>
      <c r="W437" s="114"/>
      <c r="AA437" s="114"/>
      <c r="AG437" s="114"/>
      <c r="AJ437" s="114"/>
    </row>
    <row r="438" spans="1:36" x14ac:dyDescent="0.2">
      <c r="A438" s="92">
        <f t="shared" si="69"/>
        <v>36</v>
      </c>
      <c r="B438" s="142">
        <f t="shared" si="69"/>
        <v>2.1071491449495346E-3</v>
      </c>
      <c r="C438" s="79">
        <f t="shared" si="55"/>
        <v>1</v>
      </c>
      <c r="D438" s="42">
        <f t="shared" si="61"/>
        <v>2.1071491449495346E-3</v>
      </c>
      <c r="E438" s="142">
        <f t="shared" si="66"/>
        <v>5.017947423463111E-3</v>
      </c>
      <c r="F438" s="79">
        <f t="shared" si="57"/>
        <v>1</v>
      </c>
      <c r="G438" s="42">
        <f t="shared" si="62"/>
        <v>5.017947423463111E-3</v>
      </c>
      <c r="H438" s="142">
        <f t="shared" si="67"/>
        <v>2.4650979124561175E-3</v>
      </c>
      <c r="I438" s="79">
        <f t="shared" si="59"/>
        <v>1</v>
      </c>
      <c r="J438" s="42">
        <f t="shared" si="63"/>
        <v>2.4650979124561175E-3</v>
      </c>
      <c r="K438" s="142">
        <f t="shared" si="68"/>
        <v>5.0190582031916032E-3</v>
      </c>
      <c r="L438" s="79">
        <f t="shared" si="60"/>
        <v>1</v>
      </c>
      <c r="M438" s="42">
        <f t="shared" si="64"/>
        <v>5.0190582031916032E-3</v>
      </c>
      <c r="T438" s="114"/>
      <c r="W438" s="114"/>
      <c r="AA438" s="114"/>
      <c r="AG438" s="114"/>
      <c r="AJ438" s="114"/>
    </row>
    <row r="439" spans="1:36" x14ac:dyDescent="0.2">
      <c r="A439" s="92">
        <f t="shared" si="69"/>
        <v>37</v>
      </c>
      <c r="B439" s="142">
        <f t="shared" si="69"/>
        <v>2.2179494228666227E-3</v>
      </c>
      <c r="C439" s="79">
        <f t="shared" si="55"/>
        <v>1.0000000000000002</v>
      </c>
      <c r="D439" s="42">
        <f t="shared" si="61"/>
        <v>2.2179494228666231E-3</v>
      </c>
      <c r="E439" s="142">
        <f t="shared" si="66"/>
        <v>5.2189985543201834E-3</v>
      </c>
      <c r="F439" s="79">
        <f t="shared" si="57"/>
        <v>1.0000000000000002</v>
      </c>
      <c r="G439" s="42">
        <f t="shared" si="62"/>
        <v>5.2189985543201842E-3</v>
      </c>
      <c r="H439" s="142">
        <f t="shared" si="67"/>
        <v>2.5370208998759815E-3</v>
      </c>
      <c r="I439" s="79">
        <f t="shared" si="59"/>
        <v>1.0000000000000002</v>
      </c>
      <c r="J439" s="42">
        <f t="shared" si="63"/>
        <v>2.537020899875982E-3</v>
      </c>
      <c r="K439" s="142">
        <f t="shared" si="68"/>
        <v>5.2359379451796884E-3</v>
      </c>
      <c r="L439" s="79">
        <f t="shared" si="60"/>
        <v>1.0000000000000002</v>
      </c>
      <c r="M439" s="42">
        <f t="shared" si="64"/>
        <v>5.2359379451796893E-3</v>
      </c>
      <c r="T439" s="114"/>
      <c r="W439" s="114"/>
      <c r="AA439" s="114"/>
      <c r="AG439" s="114"/>
      <c r="AJ439" s="114"/>
    </row>
    <row r="440" spans="1:36" x14ac:dyDescent="0.2">
      <c r="A440" s="92">
        <f t="shared" si="69"/>
        <v>38</v>
      </c>
      <c r="B440" s="142">
        <f t="shared" si="69"/>
        <v>2.1451933506503895E-3</v>
      </c>
      <c r="C440" s="79">
        <f t="shared" si="55"/>
        <v>1.0000000000000002</v>
      </c>
      <c r="D440" s="42">
        <f t="shared" si="61"/>
        <v>2.1451933506503899E-3</v>
      </c>
      <c r="E440" s="142">
        <f t="shared" si="66"/>
        <v>5.0262782714268024E-3</v>
      </c>
      <c r="F440" s="79">
        <f t="shared" si="57"/>
        <v>1.0000000000000002</v>
      </c>
      <c r="G440" s="42">
        <f t="shared" si="62"/>
        <v>5.0262782714268033E-3</v>
      </c>
      <c r="H440" s="142">
        <f t="shared" si="67"/>
        <v>2.483981167840483E-3</v>
      </c>
      <c r="I440" s="79">
        <f t="shared" si="59"/>
        <v>1.0000000000000002</v>
      </c>
      <c r="J440" s="42">
        <f t="shared" si="63"/>
        <v>2.4839811678404834E-3</v>
      </c>
      <c r="K440" s="142">
        <f t="shared" si="68"/>
        <v>5.0210020677164645E-3</v>
      </c>
      <c r="L440" s="79">
        <f t="shared" si="60"/>
        <v>1.0000000000000002</v>
      </c>
      <c r="M440" s="42">
        <f t="shared" si="64"/>
        <v>5.0210020677164654E-3</v>
      </c>
      <c r="T440" s="114"/>
      <c r="W440" s="114"/>
      <c r="AA440" s="114"/>
      <c r="AG440" s="114"/>
      <c r="AJ440" s="114"/>
    </row>
    <row r="441" spans="1:36" x14ac:dyDescent="0.2">
      <c r="A441" s="92">
        <f t="shared" si="69"/>
        <v>39</v>
      </c>
      <c r="B441" s="142">
        <f t="shared" si="69"/>
        <v>2.1227000611484239E-3</v>
      </c>
      <c r="C441" s="79">
        <f t="shared" si="55"/>
        <v>0.99999999999999978</v>
      </c>
      <c r="D441" s="42">
        <f t="shared" si="61"/>
        <v>2.1227000611484235E-3</v>
      </c>
      <c r="E441" s="142">
        <f t="shared" si="66"/>
        <v>5.0268336612910485E-3</v>
      </c>
      <c r="F441" s="79">
        <f t="shared" si="57"/>
        <v>0.99999999999999978</v>
      </c>
      <c r="G441" s="42">
        <f t="shared" si="62"/>
        <v>5.0268336612910476E-3</v>
      </c>
      <c r="H441" s="142">
        <f t="shared" si="67"/>
        <v>2.4812042185192529E-3</v>
      </c>
      <c r="I441" s="79">
        <f t="shared" si="59"/>
        <v>0.99999999999999978</v>
      </c>
      <c r="J441" s="42">
        <f t="shared" si="63"/>
        <v>2.4812042185192525E-3</v>
      </c>
      <c r="K441" s="142">
        <f t="shared" si="68"/>
        <v>5.0118381349564048E-3</v>
      </c>
      <c r="L441" s="79">
        <f t="shared" si="60"/>
        <v>0.99999999999999978</v>
      </c>
      <c r="M441" s="42">
        <f t="shared" si="64"/>
        <v>5.0118381349564039E-3</v>
      </c>
      <c r="T441" s="114"/>
      <c r="W441" s="114"/>
      <c r="AA441" s="114"/>
      <c r="AG441" s="114"/>
      <c r="AJ441" s="114"/>
    </row>
    <row r="442" spans="1:36" x14ac:dyDescent="0.2">
      <c r="A442" s="92">
        <f t="shared" si="69"/>
        <v>40</v>
      </c>
      <c r="B442" s="142">
        <f t="shared" si="69"/>
        <v>2.1457487405146356E-3</v>
      </c>
      <c r="C442" s="79">
        <f t="shared" si="55"/>
        <v>1.0000000000000002</v>
      </c>
      <c r="D442" s="42">
        <f t="shared" si="61"/>
        <v>2.145748740514636E-3</v>
      </c>
      <c r="E442" s="142">
        <f t="shared" si="66"/>
        <v>5.0054511515175747E-3</v>
      </c>
      <c r="F442" s="79">
        <f t="shared" si="57"/>
        <v>1.0000000000000002</v>
      </c>
      <c r="G442" s="42">
        <f t="shared" si="62"/>
        <v>5.0054511515175756E-3</v>
      </c>
      <c r="H442" s="142">
        <f t="shared" si="67"/>
        <v>2.4451038773432594E-3</v>
      </c>
      <c r="I442" s="79">
        <f t="shared" si="59"/>
        <v>1.0000000000000002</v>
      </c>
      <c r="J442" s="42">
        <f t="shared" si="63"/>
        <v>2.4451038773432598E-3</v>
      </c>
      <c r="K442" s="142">
        <f t="shared" si="68"/>
        <v>5.0235013221055719E-3</v>
      </c>
      <c r="L442" s="79">
        <f t="shared" si="60"/>
        <v>1.0000000000000002</v>
      </c>
      <c r="M442" s="42">
        <f t="shared" si="64"/>
        <v>5.0235013221055728E-3</v>
      </c>
      <c r="T442" s="114"/>
      <c r="W442" s="114"/>
      <c r="AA442" s="114"/>
      <c r="AG442" s="114"/>
      <c r="AJ442" s="114"/>
    </row>
    <row r="443" spans="1:36" x14ac:dyDescent="0.2">
      <c r="A443" s="92">
        <f t="shared" si="69"/>
        <v>41</v>
      </c>
      <c r="B443" s="142">
        <f t="shared" si="69"/>
        <v>2.112425348659872E-3</v>
      </c>
      <c r="C443" s="79">
        <f t="shared" si="55"/>
        <v>1.0000000000000002</v>
      </c>
      <c r="D443" s="42">
        <f t="shared" si="61"/>
        <v>2.1124253486598725E-3</v>
      </c>
      <c r="E443" s="142">
        <f t="shared" si="66"/>
        <v>4.9090910100708842E-3</v>
      </c>
      <c r="F443" s="79">
        <f t="shared" si="57"/>
        <v>1.0000000000000002</v>
      </c>
      <c r="G443" s="42">
        <f t="shared" si="62"/>
        <v>4.9090910100708851E-3</v>
      </c>
      <c r="H443" s="142">
        <f t="shared" si="67"/>
        <v>2.4231659777055399E-3</v>
      </c>
      <c r="I443" s="79">
        <f t="shared" si="59"/>
        <v>1.0000000000000002</v>
      </c>
      <c r="J443" s="42">
        <f t="shared" si="63"/>
        <v>2.4231659777055404E-3</v>
      </c>
      <c r="K443" s="142">
        <f t="shared" si="68"/>
        <v>5.1462424821039502E-3</v>
      </c>
      <c r="L443" s="79">
        <f t="shared" si="60"/>
        <v>1.0000000000000002</v>
      </c>
      <c r="M443" s="42">
        <f t="shared" si="64"/>
        <v>5.146242482103951E-3</v>
      </c>
      <c r="T443" s="114"/>
      <c r="W443" s="114"/>
      <c r="AA443" s="114"/>
      <c r="AG443" s="114"/>
      <c r="AJ443" s="114"/>
    </row>
    <row r="444" spans="1:36" x14ac:dyDescent="0.2">
      <c r="A444" s="92">
        <f t="shared" si="69"/>
        <v>42</v>
      </c>
      <c r="B444" s="142">
        <f t="shared" si="69"/>
        <v>2.0135659528240741E-3</v>
      </c>
      <c r="C444" s="79">
        <f t="shared" si="55"/>
        <v>1</v>
      </c>
      <c r="D444" s="42">
        <f t="shared" si="61"/>
        <v>2.0135659528240741E-3</v>
      </c>
      <c r="E444" s="142">
        <f t="shared" si="66"/>
        <v>4.8368903277188971E-3</v>
      </c>
      <c r="F444" s="79">
        <f t="shared" si="57"/>
        <v>1</v>
      </c>
      <c r="G444" s="42">
        <f t="shared" si="62"/>
        <v>4.8368903277188971E-3</v>
      </c>
      <c r="H444" s="142">
        <f t="shared" si="67"/>
        <v>2.3754024493803792E-3</v>
      </c>
      <c r="I444" s="79">
        <f t="shared" si="59"/>
        <v>1</v>
      </c>
      <c r="J444" s="42">
        <f t="shared" si="63"/>
        <v>2.3754024493803792E-3</v>
      </c>
      <c r="K444" s="142">
        <f t="shared" si="68"/>
        <v>4.9052032810211624E-3</v>
      </c>
      <c r="L444" s="79">
        <f t="shared" si="60"/>
        <v>1</v>
      </c>
      <c r="M444" s="42">
        <f t="shared" si="64"/>
        <v>4.9052032810211624E-3</v>
      </c>
      <c r="T444" s="114"/>
      <c r="W444" s="114"/>
      <c r="AA444" s="114"/>
      <c r="AG444" s="114"/>
      <c r="AJ444" s="114"/>
    </row>
    <row r="445" spans="1:36" x14ac:dyDescent="0.2">
      <c r="A445" s="92">
        <f t="shared" si="69"/>
        <v>43</v>
      </c>
      <c r="B445" s="142">
        <f t="shared" si="69"/>
        <v>1.9499738133679008E-3</v>
      </c>
      <c r="C445" s="79">
        <f t="shared" si="55"/>
        <v>1</v>
      </c>
      <c r="D445" s="42">
        <f t="shared" si="61"/>
        <v>1.9499738133679008E-3</v>
      </c>
      <c r="E445" s="142">
        <f t="shared" si="66"/>
        <v>4.731921643376393E-3</v>
      </c>
      <c r="F445" s="79">
        <f t="shared" si="57"/>
        <v>1</v>
      </c>
      <c r="G445" s="42">
        <f t="shared" si="62"/>
        <v>4.731921643376393E-3</v>
      </c>
      <c r="H445" s="142">
        <f t="shared" si="67"/>
        <v>2.3098664453993448E-3</v>
      </c>
      <c r="I445" s="79">
        <f t="shared" si="59"/>
        <v>1</v>
      </c>
      <c r="J445" s="42">
        <f t="shared" si="63"/>
        <v>2.3098664453993448E-3</v>
      </c>
      <c r="K445" s="142">
        <f t="shared" si="68"/>
        <v>4.8960393482611018E-3</v>
      </c>
      <c r="L445" s="79">
        <f t="shared" si="60"/>
        <v>1</v>
      </c>
      <c r="M445" s="42">
        <f t="shared" si="64"/>
        <v>4.8960393482611018E-3</v>
      </c>
      <c r="T445" s="114"/>
      <c r="W445" s="114"/>
      <c r="AA445" s="114"/>
      <c r="AG445" s="114"/>
      <c r="AJ445" s="114"/>
    </row>
    <row r="446" spans="1:36" x14ac:dyDescent="0.2">
      <c r="A446" s="92">
        <f t="shared" si="69"/>
        <v>44</v>
      </c>
      <c r="B446" s="142">
        <f t="shared" si="69"/>
        <v>1.8699976729164688E-3</v>
      </c>
      <c r="C446" s="79">
        <f t="shared" si="55"/>
        <v>1</v>
      </c>
      <c r="D446" s="42">
        <f t="shared" si="61"/>
        <v>1.8699976729164688E-3</v>
      </c>
      <c r="E446" s="142">
        <f t="shared" si="66"/>
        <v>4.6819365555942479E-3</v>
      </c>
      <c r="F446" s="79">
        <f t="shared" si="57"/>
        <v>1</v>
      </c>
      <c r="G446" s="42">
        <f t="shared" si="62"/>
        <v>4.6819365555942479E-3</v>
      </c>
      <c r="H446" s="142">
        <f t="shared" si="67"/>
        <v>2.2907054950828559E-3</v>
      </c>
      <c r="I446" s="79">
        <f t="shared" si="59"/>
        <v>1</v>
      </c>
      <c r="J446" s="42">
        <f t="shared" si="63"/>
        <v>2.2907054950828559E-3</v>
      </c>
      <c r="K446" s="142">
        <f t="shared" si="68"/>
        <v>4.8677144651845536E-3</v>
      </c>
      <c r="L446" s="79">
        <f t="shared" si="60"/>
        <v>1</v>
      </c>
      <c r="M446" s="42">
        <f t="shared" si="64"/>
        <v>4.8677144651845536E-3</v>
      </c>
      <c r="T446" s="114"/>
      <c r="W446" s="114"/>
      <c r="AA446" s="114"/>
      <c r="AG446" s="114"/>
      <c r="AJ446" s="114"/>
    </row>
    <row r="447" spans="1:36" x14ac:dyDescent="0.2">
      <c r="A447" s="92">
        <f t="shared" si="69"/>
        <v>45</v>
      </c>
      <c r="B447" s="142">
        <f t="shared" si="69"/>
        <v>1.7644735987097182E-3</v>
      </c>
      <c r="C447" s="79">
        <f t="shared" si="55"/>
        <v>0.99999999999999989</v>
      </c>
      <c r="D447" s="42">
        <f t="shared" si="61"/>
        <v>1.764473598709718E-3</v>
      </c>
      <c r="E447" s="142">
        <f t="shared" si="66"/>
        <v>4.5361467162296585E-3</v>
      </c>
      <c r="F447" s="79">
        <f t="shared" si="57"/>
        <v>0.99999999999999989</v>
      </c>
      <c r="G447" s="42">
        <f t="shared" si="62"/>
        <v>4.5361467162296576E-3</v>
      </c>
      <c r="H447" s="142">
        <f t="shared" si="67"/>
        <v>2.2740437991554743E-3</v>
      </c>
      <c r="I447" s="79">
        <f t="shared" si="59"/>
        <v>0.99999999999999989</v>
      </c>
      <c r="J447" s="42">
        <f t="shared" si="63"/>
        <v>2.2740437991554739E-3</v>
      </c>
      <c r="K447" s="142">
        <f t="shared" si="68"/>
        <v>4.7313662535121469E-3</v>
      </c>
      <c r="L447" s="79">
        <f t="shared" si="60"/>
        <v>0.99999999999999989</v>
      </c>
      <c r="M447" s="42">
        <f t="shared" si="64"/>
        <v>4.731366253512146E-3</v>
      </c>
      <c r="T447" s="114"/>
      <c r="W447" s="114"/>
      <c r="AA447" s="114"/>
      <c r="AG447" s="114"/>
      <c r="AJ447" s="114"/>
    </row>
    <row r="448" spans="1:36" x14ac:dyDescent="0.2">
      <c r="A448" s="92">
        <f t="shared" si="69"/>
        <v>46</v>
      </c>
      <c r="B448" s="142">
        <f t="shared" si="69"/>
        <v>1.701159154185668E-3</v>
      </c>
      <c r="C448" s="79">
        <f t="shared" si="55"/>
        <v>1</v>
      </c>
      <c r="D448" s="42">
        <f t="shared" si="61"/>
        <v>1.701159154185668E-3</v>
      </c>
      <c r="E448" s="142">
        <f t="shared" si="66"/>
        <v>4.5139311216598156E-3</v>
      </c>
      <c r="F448" s="79">
        <f t="shared" si="57"/>
        <v>1</v>
      </c>
      <c r="G448" s="42">
        <f t="shared" si="62"/>
        <v>4.5139311216598156E-3</v>
      </c>
      <c r="H448" s="142">
        <f t="shared" si="67"/>
        <v>2.2329449492012659E-3</v>
      </c>
      <c r="I448" s="79">
        <f t="shared" si="59"/>
        <v>1</v>
      </c>
      <c r="J448" s="42">
        <f t="shared" si="63"/>
        <v>2.2329449492012659E-3</v>
      </c>
      <c r="K448" s="142">
        <f t="shared" si="68"/>
        <v>4.6594432660922828E-3</v>
      </c>
      <c r="L448" s="79">
        <f t="shared" si="60"/>
        <v>1</v>
      </c>
      <c r="M448" s="42">
        <f t="shared" si="64"/>
        <v>4.6594432660922828E-3</v>
      </c>
      <c r="T448" s="114"/>
      <c r="W448" s="114"/>
      <c r="AA448" s="114"/>
      <c r="AG448" s="114"/>
      <c r="AJ448" s="114"/>
    </row>
    <row r="449" spans="1:36" x14ac:dyDescent="0.2">
      <c r="A449" s="92">
        <f t="shared" si="69"/>
        <v>47</v>
      </c>
      <c r="B449" s="142">
        <f t="shared" si="69"/>
        <v>1.6389554893901097E-3</v>
      </c>
      <c r="C449" s="79">
        <f t="shared" si="55"/>
        <v>1.0000000000000002</v>
      </c>
      <c r="D449" s="42">
        <f t="shared" si="61"/>
        <v>1.6389554893901101E-3</v>
      </c>
      <c r="E449" s="142">
        <f t="shared" si="66"/>
        <v>4.5764124813874969E-3</v>
      </c>
      <c r="F449" s="79">
        <f t="shared" si="57"/>
        <v>1.0000000000000002</v>
      </c>
      <c r="G449" s="42">
        <f t="shared" si="62"/>
        <v>4.5764124813874978E-3</v>
      </c>
      <c r="H449" s="142">
        <f t="shared" si="67"/>
        <v>2.1796275222336447E-3</v>
      </c>
      <c r="I449" s="79">
        <f t="shared" si="59"/>
        <v>1.0000000000000002</v>
      </c>
      <c r="J449" s="42">
        <f t="shared" si="63"/>
        <v>2.1796275222336452E-3</v>
      </c>
      <c r="K449" s="142">
        <f t="shared" si="68"/>
        <v>4.7385863217473453E-3</v>
      </c>
      <c r="L449" s="79">
        <f t="shared" si="60"/>
        <v>1.0000000000000002</v>
      </c>
      <c r="M449" s="42">
        <f t="shared" si="64"/>
        <v>4.7385863217473461E-3</v>
      </c>
      <c r="T449" s="114"/>
      <c r="W449" s="114"/>
      <c r="AA449" s="114"/>
      <c r="AG449" s="114"/>
      <c r="AJ449" s="114"/>
    </row>
    <row r="450" spans="1:36" x14ac:dyDescent="0.2">
      <c r="A450" s="92">
        <f t="shared" si="69"/>
        <v>48</v>
      </c>
      <c r="B450" s="142">
        <f t="shared" si="69"/>
        <v>1.5631447729205232E-3</v>
      </c>
      <c r="C450" s="79">
        <f t="shared" si="55"/>
        <v>1.0000000000000002</v>
      </c>
      <c r="D450" s="42">
        <f t="shared" si="61"/>
        <v>1.5631447729205236E-3</v>
      </c>
      <c r="E450" s="142">
        <f t="shared" si="66"/>
        <v>4.444785083561182E-3</v>
      </c>
      <c r="F450" s="79">
        <f t="shared" si="57"/>
        <v>1.0000000000000002</v>
      </c>
      <c r="G450" s="42">
        <f t="shared" si="62"/>
        <v>4.4447850835611829E-3</v>
      </c>
      <c r="H450" s="142">
        <f t="shared" si="67"/>
        <v>2.0979852121894745E-3</v>
      </c>
      <c r="I450" s="79">
        <f t="shared" si="59"/>
        <v>1.0000000000000002</v>
      </c>
      <c r="J450" s="42">
        <f t="shared" si="63"/>
        <v>2.0979852121894749E-3</v>
      </c>
      <c r="K450" s="142">
        <f t="shared" si="68"/>
        <v>4.6166782465453362E-3</v>
      </c>
      <c r="L450" s="79">
        <f t="shared" si="60"/>
        <v>1.0000000000000002</v>
      </c>
      <c r="M450" s="42">
        <f t="shared" si="64"/>
        <v>4.616678246545337E-3</v>
      </c>
      <c r="T450" s="114"/>
      <c r="W450" s="114"/>
      <c r="AA450" s="114"/>
      <c r="AG450" s="114"/>
      <c r="AJ450" s="114"/>
    </row>
    <row r="451" spans="1:36" x14ac:dyDescent="0.2">
      <c r="A451" s="92">
        <f t="shared" ref="A451:B466" si="70">A256</f>
        <v>49</v>
      </c>
      <c r="B451" s="142">
        <f t="shared" si="70"/>
        <v>1.4553991392567884E-3</v>
      </c>
      <c r="C451" s="79">
        <f t="shared" si="55"/>
        <v>1</v>
      </c>
      <c r="D451" s="42">
        <f t="shared" si="61"/>
        <v>1.4553991392567884E-3</v>
      </c>
      <c r="E451" s="142">
        <f t="shared" si="66"/>
        <v>4.0904463501721987E-3</v>
      </c>
      <c r="F451" s="79">
        <f t="shared" si="57"/>
        <v>1</v>
      </c>
      <c r="G451" s="42">
        <f t="shared" si="62"/>
        <v>4.0904463501721987E-3</v>
      </c>
      <c r="H451" s="142">
        <f t="shared" si="67"/>
        <v>1.9835749001547872E-3</v>
      </c>
      <c r="I451" s="79">
        <f t="shared" si="59"/>
        <v>1</v>
      </c>
      <c r="J451" s="42">
        <f t="shared" si="63"/>
        <v>1.9835749001547872E-3</v>
      </c>
      <c r="K451" s="142">
        <f t="shared" si="68"/>
        <v>4.0907240451043218E-3</v>
      </c>
      <c r="L451" s="79">
        <f t="shared" si="60"/>
        <v>1</v>
      </c>
      <c r="M451" s="42">
        <f t="shared" si="64"/>
        <v>4.0907240451043218E-3</v>
      </c>
      <c r="T451" s="114"/>
      <c r="W451" s="114"/>
      <c r="AA451" s="114"/>
      <c r="AG451" s="114"/>
      <c r="AJ451" s="114"/>
    </row>
    <row r="452" spans="1:36" x14ac:dyDescent="0.2">
      <c r="A452" s="92">
        <f t="shared" si="70"/>
        <v>50</v>
      </c>
      <c r="B452" s="142">
        <f t="shared" si="70"/>
        <v>1.3934731693933532E-3</v>
      </c>
      <c r="C452" s="79">
        <f t="shared" si="55"/>
        <v>1.0000000000000002</v>
      </c>
      <c r="D452" s="42">
        <f t="shared" si="61"/>
        <v>1.3934731693933534E-3</v>
      </c>
      <c r="E452" s="142">
        <f t="shared" si="66"/>
        <v>3.954098138499792E-3</v>
      </c>
      <c r="F452" s="79">
        <f t="shared" si="57"/>
        <v>1.0000000000000002</v>
      </c>
      <c r="G452" s="42">
        <f t="shared" si="62"/>
        <v>3.9540981384997929E-3</v>
      </c>
      <c r="H452" s="142">
        <f t="shared" si="67"/>
        <v>1.9263697441374435E-3</v>
      </c>
      <c r="I452" s="79">
        <f t="shared" si="59"/>
        <v>1.0000000000000002</v>
      </c>
      <c r="J452" s="42">
        <f t="shared" si="63"/>
        <v>1.926369744137444E-3</v>
      </c>
      <c r="K452" s="142">
        <f t="shared" si="68"/>
        <v>4.0837816718012456E-3</v>
      </c>
      <c r="L452" s="79">
        <f t="shared" si="60"/>
        <v>1.0000000000000002</v>
      </c>
      <c r="M452" s="42">
        <f t="shared" si="64"/>
        <v>4.0837816718012464E-3</v>
      </c>
      <c r="T452" s="114"/>
      <c r="W452" s="114"/>
      <c r="AA452" s="114"/>
      <c r="AG452" s="114"/>
      <c r="AJ452" s="114"/>
    </row>
    <row r="453" spans="1:36" x14ac:dyDescent="0.2">
      <c r="A453" s="92">
        <f t="shared" si="70"/>
        <v>51</v>
      </c>
      <c r="B453" s="142">
        <f t="shared" si="70"/>
        <v>1.3140524188061673E-3</v>
      </c>
      <c r="C453" s="79">
        <f t="shared" si="55"/>
        <v>1</v>
      </c>
      <c r="D453" s="42">
        <f t="shared" si="61"/>
        <v>1.3140524188061673E-3</v>
      </c>
      <c r="E453" s="142">
        <f t="shared" si="66"/>
        <v>4.0290757701730096E-3</v>
      </c>
      <c r="F453" s="79">
        <f t="shared" si="57"/>
        <v>1</v>
      </c>
      <c r="G453" s="42">
        <f t="shared" si="62"/>
        <v>4.0290757701730096E-3</v>
      </c>
      <c r="H453" s="142">
        <f t="shared" si="67"/>
        <v>1.8744407918304372E-3</v>
      </c>
      <c r="I453" s="79">
        <f t="shared" si="59"/>
        <v>1</v>
      </c>
      <c r="J453" s="42">
        <f t="shared" si="63"/>
        <v>1.8744407918304372E-3</v>
      </c>
      <c r="K453" s="142">
        <f t="shared" si="68"/>
        <v>4.0096371249243971E-3</v>
      </c>
      <c r="L453" s="79">
        <f t="shared" si="60"/>
        <v>1</v>
      </c>
      <c r="M453" s="42">
        <f t="shared" si="64"/>
        <v>4.0096371249243971E-3</v>
      </c>
      <c r="T453" s="114"/>
      <c r="W453" s="114"/>
      <c r="AA453" s="114"/>
      <c r="AG453" s="114"/>
      <c r="AJ453" s="114"/>
    </row>
    <row r="454" spans="1:36" x14ac:dyDescent="0.2">
      <c r="A454" s="92">
        <f t="shared" si="70"/>
        <v>52</v>
      </c>
      <c r="B454" s="142">
        <f t="shared" si="70"/>
        <v>1.240740956725688E-3</v>
      </c>
      <c r="C454" s="79">
        <f t="shared" si="55"/>
        <v>1</v>
      </c>
      <c r="D454" s="42">
        <f t="shared" si="61"/>
        <v>1.240740956725688E-3</v>
      </c>
      <c r="E454" s="142">
        <f t="shared" si="66"/>
        <v>4.1004433677286276E-3</v>
      </c>
      <c r="F454" s="79">
        <f t="shared" si="57"/>
        <v>1</v>
      </c>
      <c r="G454" s="42">
        <f t="shared" si="62"/>
        <v>4.1004433677286276E-3</v>
      </c>
      <c r="H454" s="142">
        <f t="shared" si="67"/>
        <v>1.8458382138217655E-3</v>
      </c>
      <c r="I454" s="79">
        <f t="shared" si="59"/>
        <v>1</v>
      </c>
      <c r="J454" s="42">
        <f t="shared" si="63"/>
        <v>1.8458382138217655E-3</v>
      </c>
      <c r="K454" s="142">
        <f t="shared" si="68"/>
        <v>3.9510434942464385E-3</v>
      </c>
      <c r="L454" s="79">
        <f t="shared" si="60"/>
        <v>1</v>
      </c>
      <c r="M454" s="42">
        <f t="shared" si="64"/>
        <v>3.9510434942464385E-3</v>
      </c>
      <c r="T454" s="114"/>
      <c r="W454" s="114"/>
      <c r="AA454" s="114"/>
      <c r="AG454" s="114"/>
      <c r="AJ454" s="114"/>
    </row>
    <row r="455" spans="1:36" x14ac:dyDescent="0.2">
      <c r="A455" s="92">
        <f t="shared" si="70"/>
        <v>53</v>
      </c>
      <c r="B455" s="142">
        <f t="shared" si="70"/>
        <v>1.2174145824273535E-3</v>
      </c>
      <c r="C455" s="79">
        <f t="shared" si="55"/>
        <v>1.0000000000000002</v>
      </c>
      <c r="D455" s="42">
        <f t="shared" si="61"/>
        <v>1.2174145824273537E-3</v>
      </c>
      <c r="E455" s="142">
        <f t="shared" si="66"/>
        <v>4.0510136698107286E-3</v>
      </c>
      <c r="F455" s="79">
        <f t="shared" si="57"/>
        <v>1.0000000000000002</v>
      </c>
      <c r="G455" s="42">
        <f t="shared" si="62"/>
        <v>4.0510136698107295E-3</v>
      </c>
      <c r="H455" s="142">
        <f t="shared" si="67"/>
        <v>1.7855784135510683E-3</v>
      </c>
      <c r="I455" s="79">
        <f t="shared" si="59"/>
        <v>1.0000000000000002</v>
      </c>
      <c r="J455" s="42">
        <f t="shared" si="63"/>
        <v>1.7855784135510687E-3</v>
      </c>
      <c r="K455" s="142">
        <f t="shared" si="68"/>
        <v>3.9668721053774513E-3</v>
      </c>
      <c r="L455" s="79">
        <f t="shared" si="60"/>
        <v>1.0000000000000002</v>
      </c>
      <c r="M455" s="42">
        <f t="shared" si="64"/>
        <v>3.9668721053774522E-3</v>
      </c>
      <c r="T455" s="114"/>
      <c r="W455" s="114"/>
      <c r="AA455" s="114"/>
      <c r="AG455" s="114"/>
      <c r="AJ455" s="114"/>
    </row>
    <row r="456" spans="1:36" x14ac:dyDescent="0.2">
      <c r="A456" s="92">
        <f t="shared" si="70"/>
        <v>54</v>
      </c>
      <c r="B456" s="142">
        <f t="shared" si="70"/>
        <v>1.2188030570879688E-3</v>
      </c>
      <c r="C456" s="79">
        <f t="shared" si="55"/>
        <v>1</v>
      </c>
      <c r="D456" s="42">
        <f t="shared" si="61"/>
        <v>1.2188030570879688E-3</v>
      </c>
      <c r="E456" s="142">
        <f t="shared" si="66"/>
        <v>4.224295307455498E-3</v>
      </c>
      <c r="F456" s="79">
        <f t="shared" si="57"/>
        <v>1</v>
      </c>
      <c r="G456" s="42">
        <f t="shared" si="62"/>
        <v>4.224295307455498E-3</v>
      </c>
      <c r="H456" s="142">
        <f t="shared" si="67"/>
        <v>1.8550021465818254E-3</v>
      </c>
      <c r="I456" s="79">
        <f t="shared" si="59"/>
        <v>1</v>
      </c>
      <c r="J456" s="42">
        <f t="shared" si="63"/>
        <v>1.8550021465818254E-3</v>
      </c>
      <c r="K456" s="142">
        <f t="shared" si="68"/>
        <v>4.1154388940632712E-3</v>
      </c>
      <c r="L456" s="79">
        <f t="shared" si="60"/>
        <v>1</v>
      </c>
      <c r="M456" s="42">
        <f t="shared" si="64"/>
        <v>4.1154388940632712E-3</v>
      </c>
      <c r="T456" s="114"/>
      <c r="W456" s="114"/>
      <c r="AA456" s="114"/>
      <c r="AG456" s="114"/>
      <c r="AJ456" s="114"/>
    </row>
    <row r="457" spans="1:36" x14ac:dyDescent="0.2">
      <c r="A457" s="92">
        <f t="shared" si="70"/>
        <v>55</v>
      </c>
      <c r="B457" s="142">
        <f t="shared" si="70"/>
        <v>9.3027802261214294E-4</v>
      </c>
      <c r="C457" s="79">
        <f t="shared" si="55"/>
        <v>1.0000000000000002</v>
      </c>
      <c r="D457" s="42">
        <f t="shared" si="61"/>
        <v>9.3027802261214316E-4</v>
      </c>
      <c r="E457" s="142">
        <f t="shared" si="66"/>
        <v>3.363718712806235E-3</v>
      </c>
      <c r="F457" s="79">
        <f t="shared" si="57"/>
        <v>1.0000000000000002</v>
      </c>
      <c r="G457" s="42">
        <f t="shared" si="62"/>
        <v>3.3637187128062358E-3</v>
      </c>
      <c r="H457" s="142">
        <f t="shared" si="67"/>
        <v>1.3740345241447412E-3</v>
      </c>
      <c r="I457" s="79">
        <f t="shared" si="59"/>
        <v>1.0000000000000002</v>
      </c>
      <c r="J457" s="42">
        <f t="shared" si="63"/>
        <v>1.3740345241447414E-3</v>
      </c>
      <c r="K457" s="142">
        <f t="shared" si="68"/>
        <v>3.1635006667455321E-3</v>
      </c>
      <c r="L457" s="79">
        <f t="shared" si="60"/>
        <v>1.0000000000000002</v>
      </c>
      <c r="M457" s="42">
        <f t="shared" si="64"/>
        <v>3.163500666745533E-3</v>
      </c>
      <c r="T457" s="114"/>
      <c r="W457" s="114"/>
      <c r="AA457" s="114"/>
      <c r="AG457" s="114"/>
      <c r="AJ457" s="114"/>
    </row>
    <row r="458" spans="1:36" x14ac:dyDescent="0.2">
      <c r="A458" s="92">
        <f t="shared" si="70"/>
        <v>56</v>
      </c>
      <c r="B458" s="142">
        <f t="shared" si="70"/>
        <v>8.4363720378975823E-4</v>
      </c>
      <c r="C458" s="79">
        <f t="shared" si="55"/>
        <v>1.0000000000000002</v>
      </c>
      <c r="D458" s="42">
        <f t="shared" si="61"/>
        <v>8.4363720378975845E-4</v>
      </c>
      <c r="E458" s="142">
        <f t="shared" si="66"/>
        <v>3.231535925115674E-3</v>
      </c>
      <c r="F458" s="79">
        <f t="shared" si="57"/>
        <v>1.0000000000000002</v>
      </c>
      <c r="G458" s="42">
        <f t="shared" si="62"/>
        <v>3.2315359251156748E-3</v>
      </c>
      <c r="H458" s="142">
        <f t="shared" si="67"/>
        <v>1.3409888272221009E-3</v>
      </c>
      <c r="I458" s="79">
        <f t="shared" si="59"/>
        <v>1.0000000000000002</v>
      </c>
      <c r="J458" s="42">
        <f t="shared" si="63"/>
        <v>1.3409888272221011E-3</v>
      </c>
      <c r="K458" s="142">
        <f t="shared" si="68"/>
        <v>3.0390933371544156E-3</v>
      </c>
      <c r="L458" s="79">
        <f t="shared" si="60"/>
        <v>1.0000000000000002</v>
      </c>
      <c r="M458" s="42">
        <f t="shared" si="64"/>
        <v>3.0390933371544165E-3</v>
      </c>
      <c r="T458" s="114"/>
      <c r="W458" s="114"/>
      <c r="AA458" s="114"/>
      <c r="AG458" s="114"/>
      <c r="AJ458" s="114"/>
    </row>
    <row r="459" spans="1:36" x14ac:dyDescent="0.2">
      <c r="A459" s="92">
        <f t="shared" si="70"/>
        <v>57</v>
      </c>
      <c r="B459" s="142">
        <f t="shared" si="70"/>
        <v>7.8782052243302973E-4</v>
      </c>
      <c r="C459" s="79">
        <f t="shared" si="55"/>
        <v>1.0000000000000002</v>
      </c>
      <c r="D459" s="42">
        <f t="shared" si="61"/>
        <v>7.8782052243302994E-4</v>
      </c>
      <c r="E459" s="142">
        <f t="shared" si="66"/>
        <v>3.2268151112695822E-3</v>
      </c>
      <c r="F459" s="79">
        <f t="shared" si="57"/>
        <v>1.0000000000000002</v>
      </c>
      <c r="G459" s="42">
        <f t="shared" si="62"/>
        <v>3.226815111269583E-3</v>
      </c>
      <c r="H459" s="142">
        <f t="shared" si="67"/>
        <v>1.2698989245986058E-3</v>
      </c>
      <c r="I459" s="79">
        <f t="shared" si="59"/>
        <v>1.0000000000000002</v>
      </c>
      <c r="J459" s="42">
        <f t="shared" si="63"/>
        <v>1.269898924598606E-3</v>
      </c>
      <c r="K459" s="142">
        <f t="shared" si="68"/>
        <v>3.0735275087376709E-3</v>
      </c>
      <c r="L459" s="79">
        <f t="shared" si="60"/>
        <v>1.0000000000000002</v>
      </c>
      <c r="M459" s="42">
        <f t="shared" si="64"/>
        <v>3.0735275087376717E-3</v>
      </c>
      <c r="T459" s="114"/>
      <c r="W459" s="114"/>
      <c r="AA459" s="114"/>
      <c r="AG459" s="114"/>
      <c r="AJ459" s="114"/>
    </row>
    <row r="460" spans="1:36" x14ac:dyDescent="0.2">
      <c r="A460" s="92">
        <f t="shared" si="70"/>
        <v>58</v>
      </c>
      <c r="B460" s="142">
        <f t="shared" si="70"/>
        <v>7.4505550288608347E-4</v>
      </c>
      <c r="C460" s="79">
        <f t="shared" si="55"/>
        <v>1</v>
      </c>
      <c r="D460" s="42">
        <f t="shared" si="61"/>
        <v>7.4505550288608347E-4</v>
      </c>
      <c r="E460" s="142">
        <f t="shared" si="66"/>
        <v>3.2159850089167842E-3</v>
      </c>
      <c r="F460" s="79">
        <f t="shared" si="57"/>
        <v>1</v>
      </c>
      <c r="G460" s="42">
        <f t="shared" si="62"/>
        <v>3.2159850089167842E-3</v>
      </c>
      <c r="H460" s="142">
        <f t="shared" si="67"/>
        <v>1.242129431386303E-3</v>
      </c>
      <c r="I460" s="79">
        <f t="shared" si="59"/>
        <v>1</v>
      </c>
      <c r="J460" s="42">
        <f t="shared" si="63"/>
        <v>1.242129431386303E-3</v>
      </c>
      <c r="K460" s="142">
        <f t="shared" si="68"/>
        <v>2.9818881811370717E-3</v>
      </c>
      <c r="L460" s="79">
        <f t="shared" si="60"/>
        <v>1</v>
      </c>
      <c r="M460" s="42">
        <f t="shared" si="64"/>
        <v>2.9818881811370717E-3</v>
      </c>
      <c r="T460" s="114"/>
      <c r="W460" s="114"/>
      <c r="AA460" s="114"/>
      <c r="AG460" s="114"/>
      <c r="AJ460" s="114"/>
    </row>
    <row r="461" spans="1:36" x14ac:dyDescent="0.2">
      <c r="A461" s="92">
        <f t="shared" si="70"/>
        <v>59</v>
      </c>
      <c r="B461" s="142">
        <f t="shared" si="70"/>
        <v>6.4480763238967042E-4</v>
      </c>
      <c r="C461" s="79">
        <f t="shared" si="55"/>
        <v>0.99999999999999978</v>
      </c>
      <c r="D461" s="42">
        <f t="shared" si="61"/>
        <v>6.4480763238967031E-4</v>
      </c>
      <c r="E461" s="142">
        <f t="shared" si="66"/>
        <v>2.8605354957993087E-3</v>
      </c>
      <c r="F461" s="79">
        <f t="shared" si="57"/>
        <v>0.99999999999999978</v>
      </c>
      <c r="G461" s="42">
        <f t="shared" si="62"/>
        <v>2.8605354957993083E-3</v>
      </c>
      <c r="H461" s="142">
        <f t="shared" si="67"/>
        <v>1.0321920627012942E-3</v>
      </c>
      <c r="I461" s="79">
        <f t="shared" si="59"/>
        <v>0.99999999999999978</v>
      </c>
      <c r="J461" s="42">
        <f t="shared" si="63"/>
        <v>1.0321920627012939E-3</v>
      </c>
      <c r="K461" s="142">
        <f t="shared" si="68"/>
        <v>2.7144679615025962E-3</v>
      </c>
      <c r="L461" s="79">
        <f t="shared" si="60"/>
        <v>0.99999999999999978</v>
      </c>
      <c r="M461" s="42">
        <f t="shared" si="64"/>
        <v>2.7144679615025958E-3</v>
      </c>
      <c r="T461" s="114"/>
      <c r="W461" s="114"/>
      <c r="AA461" s="114"/>
      <c r="AG461" s="114"/>
      <c r="AJ461" s="114"/>
    </row>
    <row r="462" spans="1:36" x14ac:dyDescent="0.2">
      <c r="A462" s="92">
        <f t="shared" si="70"/>
        <v>60</v>
      </c>
      <c r="B462" s="142">
        <f t="shared" si="70"/>
        <v>5.2900884569436781E-4</v>
      </c>
      <c r="C462" s="79">
        <f t="shared" si="55"/>
        <v>1</v>
      </c>
      <c r="D462" s="42">
        <f t="shared" si="61"/>
        <v>5.2900884569436781E-4</v>
      </c>
      <c r="E462" s="142">
        <f t="shared" si="66"/>
        <v>2.3701262456700418E-3</v>
      </c>
      <c r="F462" s="79">
        <f t="shared" si="57"/>
        <v>1</v>
      </c>
      <c r="G462" s="42">
        <f t="shared" si="62"/>
        <v>2.3701262456700418E-3</v>
      </c>
      <c r="H462" s="142">
        <f t="shared" si="67"/>
        <v>8.833475790833513E-4</v>
      </c>
      <c r="I462" s="79">
        <f t="shared" si="59"/>
        <v>1</v>
      </c>
      <c r="J462" s="42">
        <f t="shared" si="63"/>
        <v>8.833475790833513E-4</v>
      </c>
      <c r="K462" s="142">
        <f t="shared" si="68"/>
        <v>2.2776538332730735E-3</v>
      </c>
      <c r="L462" s="79">
        <f t="shared" si="60"/>
        <v>1</v>
      </c>
      <c r="M462" s="42">
        <f t="shared" si="64"/>
        <v>2.2776538332730735E-3</v>
      </c>
      <c r="T462" s="114"/>
      <c r="W462" s="114"/>
      <c r="AA462" s="114"/>
      <c r="AG462" s="114"/>
      <c r="AJ462" s="114"/>
    </row>
    <row r="463" spans="1:36" x14ac:dyDescent="0.2">
      <c r="A463" s="92">
        <f t="shared" si="70"/>
        <v>61</v>
      </c>
      <c r="B463" s="142">
        <f t="shared" si="70"/>
        <v>4.9929548795720391E-4</v>
      </c>
      <c r="C463" s="79">
        <f t="shared" si="55"/>
        <v>1</v>
      </c>
      <c r="D463" s="42">
        <f t="shared" si="61"/>
        <v>4.9929548795720391E-4</v>
      </c>
      <c r="E463" s="142">
        <f t="shared" si="66"/>
        <v>2.3076448859423605E-3</v>
      </c>
      <c r="F463" s="79">
        <f t="shared" si="57"/>
        <v>1</v>
      </c>
      <c r="G463" s="42">
        <f t="shared" si="62"/>
        <v>2.3076448859423605E-3</v>
      </c>
      <c r="H463" s="142">
        <f t="shared" si="67"/>
        <v>7.9337442107549024E-4</v>
      </c>
      <c r="I463" s="79">
        <f t="shared" si="59"/>
        <v>1</v>
      </c>
      <c r="J463" s="42">
        <f t="shared" si="63"/>
        <v>7.9337442107549024E-4</v>
      </c>
      <c r="K463" s="142">
        <f t="shared" si="68"/>
        <v>2.1804606070300139E-3</v>
      </c>
      <c r="L463" s="79">
        <f t="shared" si="60"/>
        <v>1</v>
      </c>
      <c r="M463" s="42">
        <f t="shared" si="64"/>
        <v>2.1804606070300139E-3</v>
      </c>
      <c r="T463" s="114"/>
      <c r="W463" s="114"/>
      <c r="AA463" s="114"/>
      <c r="AG463" s="114"/>
      <c r="AJ463" s="114"/>
    </row>
    <row r="464" spans="1:36" x14ac:dyDescent="0.2">
      <c r="A464" s="92">
        <f t="shared" si="70"/>
        <v>62</v>
      </c>
      <c r="B464" s="142">
        <f t="shared" si="70"/>
        <v>4.4153494207561412E-4</v>
      </c>
      <c r="C464" s="79">
        <f t="shared" si="55"/>
        <v>0.99999999999999978</v>
      </c>
      <c r="D464" s="42">
        <f t="shared" si="61"/>
        <v>4.4153494207561402E-4</v>
      </c>
      <c r="E464" s="142">
        <f t="shared" si="66"/>
        <v>2.2173940330023766E-3</v>
      </c>
      <c r="F464" s="79">
        <f t="shared" si="57"/>
        <v>0.99999999999999978</v>
      </c>
      <c r="G464" s="42">
        <f t="shared" si="62"/>
        <v>2.2173940330023761E-3</v>
      </c>
      <c r="H464" s="142">
        <f t="shared" si="67"/>
        <v>7.1006594143858189E-4</v>
      </c>
      <c r="I464" s="79">
        <f t="shared" si="59"/>
        <v>0.99999999999999978</v>
      </c>
      <c r="J464" s="42">
        <f t="shared" si="63"/>
        <v>7.1006594143858178E-4</v>
      </c>
      <c r="K464" s="142">
        <f t="shared" si="68"/>
        <v>2.0877104997009226E-3</v>
      </c>
      <c r="L464" s="79">
        <f t="shared" si="60"/>
        <v>0.99999999999999978</v>
      </c>
      <c r="M464" s="42">
        <f t="shared" si="64"/>
        <v>2.0877104997009221E-3</v>
      </c>
      <c r="T464" s="114"/>
      <c r="W464" s="114"/>
      <c r="AA464" s="114"/>
      <c r="AG464" s="114"/>
      <c r="AJ464" s="114"/>
    </row>
    <row r="465" spans="1:36" x14ac:dyDescent="0.2">
      <c r="A465" s="92">
        <f t="shared" si="70"/>
        <v>63</v>
      </c>
      <c r="B465" s="142">
        <f t="shared" si="70"/>
        <v>3.7877588741580981E-4</v>
      </c>
      <c r="C465" s="79">
        <f t="shared" si="55"/>
        <v>1</v>
      </c>
      <c r="D465" s="42">
        <f t="shared" si="61"/>
        <v>3.7877588741580981E-4</v>
      </c>
      <c r="E465" s="142">
        <f t="shared" si="66"/>
        <v>1.9385883211508568E-3</v>
      </c>
      <c r="F465" s="79">
        <f t="shared" si="57"/>
        <v>1</v>
      </c>
      <c r="G465" s="42">
        <f t="shared" si="62"/>
        <v>1.9385883211508568E-3</v>
      </c>
      <c r="H465" s="142">
        <f t="shared" si="67"/>
        <v>6.3536600469748746E-4</v>
      </c>
      <c r="I465" s="79">
        <f t="shared" si="59"/>
        <v>1</v>
      </c>
      <c r="J465" s="42">
        <f t="shared" si="63"/>
        <v>6.3536600469748746E-4</v>
      </c>
      <c r="K465" s="142">
        <f t="shared" si="68"/>
        <v>1.8055724486639264E-3</v>
      </c>
      <c r="L465" s="79">
        <f t="shared" si="60"/>
        <v>1</v>
      </c>
      <c r="M465" s="42">
        <f t="shared" si="64"/>
        <v>1.8055724486639264E-3</v>
      </c>
      <c r="T465" s="114"/>
      <c r="W465" s="114"/>
      <c r="AA465" s="114"/>
      <c r="AG465" s="114"/>
      <c r="AJ465" s="114"/>
    </row>
    <row r="466" spans="1:36" x14ac:dyDescent="0.2">
      <c r="A466" s="92">
        <f t="shared" si="70"/>
        <v>64</v>
      </c>
      <c r="B466" s="142">
        <f t="shared" si="70"/>
        <v>3.0601981519957656E-4</v>
      </c>
      <c r="C466" s="79">
        <f t="shared" si="55"/>
        <v>1</v>
      </c>
      <c r="D466" s="42">
        <f t="shared" si="61"/>
        <v>3.0601981519957656E-4</v>
      </c>
      <c r="E466" s="142">
        <f t="shared" ref="E466:E485" si="71">E271</f>
        <v>1.8586121806994248E-3</v>
      </c>
      <c r="F466" s="79">
        <f t="shared" si="57"/>
        <v>1</v>
      </c>
      <c r="G466" s="42">
        <f t="shared" si="62"/>
        <v>1.8586121806994248E-3</v>
      </c>
      <c r="H466" s="142">
        <f t="shared" ref="H466:H485" si="72">H271</f>
        <v>5.2123338759492302E-4</v>
      </c>
      <c r="I466" s="79">
        <f t="shared" si="59"/>
        <v>1</v>
      </c>
      <c r="J466" s="42">
        <f t="shared" si="63"/>
        <v>5.2123338759492302E-4</v>
      </c>
      <c r="K466" s="142">
        <f t="shared" ref="K466:K485" si="73">K271</f>
        <v>1.6681134572630277E-3</v>
      </c>
      <c r="L466" s="79">
        <f t="shared" si="60"/>
        <v>1</v>
      </c>
      <c r="M466" s="42">
        <f t="shared" si="64"/>
        <v>1.6681134572630277E-3</v>
      </c>
      <c r="T466" s="114"/>
      <c r="W466" s="114"/>
      <c r="AA466" s="114"/>
      <c r="AG466" s="114"/>
      <c r="AJ466" s="114"/>
    </row>
    <row r="467" spans="1:36" x14ac:dyDescent="0.2">
      <c r="A467" s="92">
        <f t="shared" ref="A467:B482" si="74">A272</f>
        <v>65</v>
      </c>
      <c r="B467" s="142">
        <f t="shared" si="74"/>
        <v>2.8213805103699616E-4</v>
      </c>
      <c r="C467" s="79">
        <f t="shared" ref="C467:C486" si="75">C272/$C367</f>
        <v>0.99999999999999978</v>
      </c>
      <c r="D467" s="42">
        <f t="shared" si="61"/>
        <v>2.8213805103699611E-4</v>
      </c>
      <c r="E467" s="142">
        <f t="shared" si="71"/>
        <v>1.7539211912890433E-3</v>
      </c>
      <c r="F467" s="79">
        <f t="shared" ref="F467:F485" si="76">F272/$C367</f>
        <v>0.99999999999999978</v>
      </c>
      <c r="G467" s="42">
        <f t="shared" si="62"/>
        <v>1.7539211912890428E-3</v>
      </c>
      <c r="H467" s="142">
        <f t="shared" si="72"/>
        <v>4.4764423058232073E-4</v>
      </c>
      <c r="I467" s="79">
        <f t="shared" ref="I467:I485" si="77">I272/$C367</f>
        <v>0.99999999999999978</v>
      </c>
      <c r="J467" s="42">
        <f t="shared" si="63"/>
        <v>4.4764423058232062E-4</v>
      </c>
      <c r="K467" s="142">
        <f t="shared" si="73"/>
        <v>1.5056619219710565E-3</v>
      </c>
      <c r="L467" s="79">
        <f t="shared" ref="L467:L485" si="78">L272/$C367</f>
        <v>0.99999999999999978</v>
      </c>
      <c r="M467" s="42">
        <f t="shared" si="64"/>
        <v>1.5056619219710561E-3</v>
      </c>
      <c r="T467" s="114"/>
      <c r="W467" s="114"/>
      <c r="AA467" s="114"/>
      <c r="AG467" s="114"/>
      <c r="AJ467" s="114"/>
    </row>
    <row r="468" spans="1:36" x14ac:dyDescent="0.2">
      <c r="A468" s="92">
        <f t="shared" si="74"/>
        <v>66</v>
      </c>
      <c r="B468" s="142">
        <f t="shared" si="74"/>
        <v>2.3742916696518871E-4</v>
      </c>
      <c r="C468" s="79">
        <f t="shared" si="75"/>
        <v>1</v>
      </c>
      <c r="D468" s="42">
        <f t="shared" si="61"/>
        <v>2.3742916696518871E-4</v>
      </c>
      <c r="E468" s="142">
        <f t="shared" si="71"/>
        <v>1.5339868050476052E-3</v>
      </c>
      <c r="F468" s="79">
        <f t="shared" si="76"/>
        <v>1</v>
      </c>
      <c r="G468" s="42">
        <f t="shared" si="62"/>
        <v>1.5339868050476052E-3</v>
      </c>
      <c r="H468" s="142">
        <f t="shared" si="72"/>
        <v>3.9460449854682243E-4</v>
      </c>
      <c r="I468" s="79">
        <f t="shared" si="77"/>
        <v>1</v>
      </c>
      <c r="J468" s="42">
        <f t="shared" si="63"/>
        <v>3.9460449854682243E-4</v>
      </c>
      <c r="K468" s="142">
        <f t="shared" si="73"/>
        <v>1.3734791342804953E-3</v>
      </c>
      <c r="L468" s="79">
        <f t="shared" si="78"/>
        <v>1</v>
      </c>
      <c r="M468" s="42">
        <f t="shared" si="64"/>
        <v>1.3734791342804953E-3</v>
      </c>
      <c r="T468" s="114"/>
      <c r="W468" s="114"/>
      <c r="AA468" s="114"/>
      <c r="AG468" s="114"/>
      <c r="AJ468" s="114"/>
    </row>
    <row r="469" spans="1:36" x14ac:dyDescent="0.2">
      <c r="A469" s="92">
        <f t="shared" si="74"/>
        <v>67</v>
      </c>
      <c r="B469" s="142">
        <f t="shared" si="74"/>
        <v>2.1771282678445376E-4</v>
      </c>
      <c r="C469" s="79">
        <f t="shared" si="75"/>
        <v>1.0000000000000002</v>
      </c>
      <c r="D469" s="42">
        <f t="shared" si="61"/>
        <v>2.1771282678445381E-4</v>
      </c>
      <c r="E469" s="142">
        <f t="shared" si="71"/>
        <v>1.3601497775385899E-3</v>
      </c>
      <c r="F469" s="79">
        <f t="shared" si="76"/>
        <v>1.0000000000000002</v>
      </c>
      <c r="G469" s="42">
        <f t="shared" si="62"/>
        <v>1.3601497775385901E-3</v>
      </c>
      <c r="H469" s="142">
        <f t="shared" si="72"/>
        <v>3.3739934252947868E-4</v>
      </c>
      <c r="I469" s="79">
        <f t="shared" si="77"/>
        <v>1.0000000000000002</v>
      </c>
      <c r="J469" s="42">
        <f t="shared" si="63"/>
        <v>3.3739934252947874E-4</v>
      </c>
      <c r="K469" s="142">
        <f t="shared" si="73"/>
        <v>1.1976982422466187E-3</v>
      </c>
      <c r="L469" s="79">
        <f t="shared" si="78"/>
        <v>1.0000000000000002</v>
      </c>
      <c r="M469" s="42">
        <f t="shared" si="64"/>
        <v>1.1976982422466189E-3</v>
      </c>
      <c r="T469" s="114"/>
      <c r="W469" s="114"/>
      <c r="AA469" s="114"/>
      <c r="AG469" s="114"/>
      <c r="AJ469" s="114"/>
    </row>
    <row r="470" spans="1:36" x14ac:dyDescent="0.2">
      <c r="A470" s="92">
        <f t="shared" si="74"/>
        <v>68</v>
      </c>
      <c r="B470" s="142">
        <f t="shared" si="74"/>
        <v>1.6939390859504693E-4</v>
      </c>
      <c r="C470" s="79">
        <f t="shared" si="75"/>
        <v>1</v>
      </c>
      <c r="D470" s="42">
        <f t="shared" si="61"/>
        <v>1.6939390859504693E-4</v>
      </c>
      <c r="E470" s="142">
        <f t="shared" si="71"/>
        <v>1.2054737003460634E-3</v>
      </c>
      <c r="F470" s="79">
        <f t="shared" si="76"/>
        <v>1</v>
      </c>
      <c r="G470" s="42">
        <f t="shared" si="62"/>
        <v>1.2054737003460634E-3</v>
      </c>
      <c r="H470" s="142">
        <f t="shared" si="72"/>
        <v>2.6825330443084477E-4</v>
      </c>
      <c r="I470" s="79">
        <f t="shared" si="77"/>
        <v>1</v>
      </c>
      <c r="J470" s="42">
        <f t="shared" si="63"/>
        <v>2.6825330443084477E-4</v>
      </c>
      <c r="K470" s="142">
        <f t="shared" si="73"/>
        <v>1.0963395920217135E-3</v>
      </c>
      <c r="L470" s="79">
        <f t="shared" si="78"/>
        <v>1</v>
      </c>
      <c r="M470" s="42">
        <f t="shared" si="64"/>
        <v>1.0963395920217135E-3</v>
      </c>
      <c r="T470" s="114"/>
      <c r="W470" s="114"/>
      <c r="AA470" s="114"/>
      <c r="AG470" s="114"/>
      <c r="AJ470" s="114"/>
    </row>
    <row r="471" spans="1:36" x14ac:dyDescent="0.2">
      <c r="A471" s="92">
        <f t="shared" si="74"/>
        <v>69</v>
      </c>
      <c r="B471" s="142">
        <f t="shared" si="74"/>
        <v>1.6745004407018574E-4</v>
      </c>
      <c r="C471" s="79">
        <f t="shared" si="75"/>
        <v>1.0000000000000002</v>
      </c>
      <c r="D471" s="42">
        <f t="shared" ref="D471:D486" si="79">B471*C471</f>
        <v>1.6745004407018576E-4</v>
      </c>
      <c r="E471" s="142">
        <f t="shared" si="71"/>
        <v>1.1399376963650289E-3</v>
      </c>
      <c r="F471" s="79">
        <f t="shared" si="76"/>
        <v>1.0000000000000002</v>
      </c>
      <c r="G471" s="42">
        <f t="shared" ref="G471:G485" si="80">E471*F471</f>
        <v>1.1399376963650292E-3</v>
      </c>
      <c r="H471" s="142">
        <f t="shared" si="72"/>
        <v>2.3770686189731176E-4</v>
      </c>
      <c r="I471" s="79">
        <f t="shared" si="77"/>
        <v>1.0000000000000002</v>
      </c>
      <c r="J471" s="42">
        <f t="shared" ref="J471:J485" si="81">H471*I471</f>
        <v>2.3770686189731181E-4</v>
      </c>
      <c r="K471" s="142">
        <f t="shared" si="73"/>
        <v>1.0133088073169282E-3</v>
      </c>
      <c r="L471" s="79">
        <f t="shared" si="78"/>
        <v>1.0000000000000002</v>
      </c>
      <c r="M471" s="42">
        <f t="shared" ref="M471:M485" si="82">K471*L471</f>
        <v>1.0133088073169285E-3</v>
      </c>
      <c r="T471" s="114"/>
      <c r="W471" s="114"/>
      <c r="AA471" s="114"/>
      <c r="AG471" s="114"/>
      <c r="AJ471" s="114"/>
    </row>
    <row r="472" spans="1:36" x14ac:dyDescent="0.2">
      <c r="A472" s="92">
        <f t="shared" si="74"/>
        <v>70</v>
      </c>
      <c r="B472" s="142">
        <f t="shared" si="74"/>
        <v>1.4051363565425204E-4</v>
      </c>
      <c r="C472" s="79">
        <f t="shared" si="75"/>
        <v>1</v>
      </c>
      <c r="D472" s="42">
        <f t="shared" si="79"/>
        <v>1.4051363565425204E-4</v>
      </c>
      <c r="E472" s="142">
        <f t="shared" si="71"/>
        <v>9.8304005971551825E-4</v>
      </c>
      <c r="F472" s="79">
        <f t="shared" si="76"/>
        <v>1</v>
      </c>
      <c r="G472" s="42">
        <f t="shared" si="80"/>
        <v>9.8304005971551825E-4</v>
      </c>
      <c r="H472" s="142">
        <f t="shared" si="72"/>
        <v>1.9882957140008787E-4</v>
      </c>
      <c r="I472" s="79">
        <f t="shared" si="77"/>
        <v>1</v>
      </c>
      <c r="J472" s="42">
        <f t="shared" si="81"/>
        <v>1.9882957140008787E-4</v>
      </c>
      <c r="K472" s="142">
        <f t="shared" si="73"/>
        <v>8.3725022035092869E-4</v>
      </c>
      <c r="L472" s="79">
        <f t="shared" si="78"/>
        <v>1</v>
      </c>
      <c r="M472" s="42">
        <f t="shared" si="82"/>
        <v>8.3725022035092869E-4</v>
      </c>
      <c r="T472" s="114"/>
      <c r="W472" s="114"/>
      <c r="AA472" s="114"/>
      <c r="AG472" s="114"/>
      <c r="AJ472" s="114"/>
    </row>
    <row r="473" spans="1:36" x14ac:dyDescent="0.2">
      <c r="A473" s="92">
        <f t="shared" si="74"/>
        <v>71</v>
      </c>
      <c r="B473" s="142">
        <f t="shared" si="74"/>
        <v>1.1690956642379468E-4</v>
      </c>
      <c r="C473" s="79">
        <f t="shared" si="75"/>
        <v>1</v>
      </c>
      <c r="D473" s="42">
        <f t="shared" si="79"/>
        <v>1.1690956642379468E-4</v>
      </c>
      <c r="E473" s="142">
        <f t="shared" si="71"/>
        <v>8.5835503519227877E-4</v>
      </c>
      <c r="F473" s="79">
        <f t="shared" si="76"/>
        <v>1</v>
      </c>
      <c r="G473" s="42">
        <f t="shared" si="80"/>
        <v>8.5835503519227877E-4</v>
      </c>
      <c r="H473" s="142">
        <f t="shared" si="72"/>
        <v>1.6078536569923306E-4</v>
      </c>
      <c r="I473" s="79">
        <f t="shared" si="77"/>
        <v>1</v>
      </c>
      <c r="J473" s="42">
        <f t="shared" si="81"/>
        <v>1.6078536569923306E-4</v>
      </c>
      <c r="K473" s="142">
        <f t="shared" si="73"/>
        <v>7.2200682351987217E-4</v>
      </c>
      <c r="L473" s="79">
        <f t="shared" si="78"/>
        <v>1</v>
      </c>
      <c r="M473" s="42">
        <f t="shared" si="82"/>
        <v>7.2200682351987217E-4</v>
      </c>
      <c r="T473" s="114"/>
      <c r="W473" s="114"/>
      <c r="AA473" s="114"/>
      <c r="AG473" s="114"/>
      <c r="AJ473" s="114"/>
    </row>
    <row r="474" spans="1:36" x14ac:dyDescent="0.2">
      <c r="A474" s="92">
        <f t="shared" si="74"/>
        <v>72</v>
      </c>
      <c r="B474" s="142">
        <f t="shared" si="74"/>
        <v>9.0250852939984021E-5</v>
      </c>
      <c r="C474" s="79">
        <f t="shared" si="75"/>
        <v>1</v>
      </c>
      <c r="D474" s="42">
        <f t="shared" si="79"/>
        <v>9.0250852939984021E-5</v>
      </c>
      <c r="E474" s="142">
        <f t="shared" si="71"/>
        <v>7.0173509347489112E-4</v>
      </c>
      <c r="F474" s="79">
        <f t="shared" si="76"/>
        <v>1</v>
      </c>
      <c r="G474" s="42">
        <f t="shared" si="80"/>
        <v>7.0173509347489112E-4</v>
      </c>
      <c r="H474" s="142">
        <f t="shared" si="72"/>
        <v>1.3551512687603754E-4</v>
      </c>
      <c r="I474" s="79">
        <f t="shared" si="77"/>
        <v>1</v>
      </c>
      <c r="J474" s="42">
        <f t="shared" si="81"/>
        <v>1.3551512687603754E-4</v>
      </c>
      <c r="K474" s="142">
        <f t="shared" si="73"/>
        <v>5.9454484967540243E-4</v>
      </c>
      <c r="L474" s="79">
        <f t="shared" si="78"/>
        <v>1</v>
      </c>
      <c r="M474" s="42">
        <f t="shared" si="82"/>
        <v>5.9454484967540243E-4</v>
      </c>
      <c r="T474" s="114"/>
      <c r="W474" s="114"/>
      <c r="AA474" s="114"/>
      <c r="AG474" s="114"/>
      <c r="AJ474" s="114"/>
    </row>
    <row r="475" spans="1:36" x14ac:dyDescent="0.2">
      <c r="A475" s="92">
        <f t="shared" si="74"/>
        <v>73</v>
      </c>
      <c r="B475" s="142">
        <f t="shared" si="74"/>
        <v>7.3033767148356291E-5</v>
      </c>
      <c r="C475" s="79">
        <f t="shared" si="75"/>
        <v>1</v>
      </c>
      <c r="D475" s="42">
        <f t="shared" si="79"/>
        <v>7.3033767148356291E-5</v>
      </c>
      <c r="E475" s="142">
        <f t="shared" si="71"/>
        <v>5.598329831600239E-4</v>
      </c>
      <c r="F475" s="79">
        <f t="shared" si="76"/>
        <v>1</v>
      </c>
      <c r="G475" s="42">
        <f t="shared" si="80"/>
        <v>5.598329831600239E-4</v>
      </c>
      <c r="H475" s="142">
        <f t="shared" si="72"/>
        <v>1.0968949818859595E-4</v>
      </c>
      <c r="I475" s="79">
        <f t="shared" si="77"/>
        <v>1</v>
      </c>
      <c r="J475" s="42">
        <f t="shared" si="81"/>
        <v>1.0968949818859595E-4</v>
      </c>
      <c r="K475" s="142">
        <f t="shared" si="73"/>
        <v>4.8568843628317551E-4</v>
      </c>
      <c r="L475" s="79">
        <f t="shared" si="78"/>
        <v>1</v>
      </c>
      <c r="M475" s="42">
        <f t="shared" si="82"/>
        <v>4.8568843628317551E-4</v>
      </c>
      <c r="T475" s="114"/>
      <c r="W475" s="114"/>
      <c r="AA475" s="114"/>
      <c r="AG475" s="114"/>
      <c r="AJ475" s="114"/>
    </row>
    <row r="476" spans="1:36" x14ac:dyDescent="0.2">
      <c r="A476" s="92">
        <f t="shared" si="74"/>
        <v>74</v>
      </c>
      <c r="B476" s="142">
        <f t="shared" si="74"/>
        <v>4.8318918189406825E-5</v>
      </c>
      <c r="C476" s="79">
        <f t="shared" si="75"/>
        <v>1.0000000000000002</v>
      </c>
      <c r="D476" s="42">
        <f t="shared" si="79"/>
        <v>4.8318918189406838E-5</v>
      </c>
      <c r="E476" s="142">
        <f t="shared" si="71"/>
        <v>4.20152432302141E-4</v>
      </c>
      <c r="F476" s="79">
        <f t="shared" si="76"/>
        <v>1.0000000000000002</v>
      </c>
      <c r="G476" s="42">
        <f t="shared" si="80"/>
        <v>4.201524323021411E-4</v>
      </c>
      <c r="H476" s="142">
        <f t="shared" si="72"/>
        <v>7.8032275926570791E-5</v>
      </c>
      <c r="I476" s="79">
        <f t="shared" si="77"/>
        <v>1.0000000000000002</v>
      </c>
      <c r="J476" s="42">
        <f t="shared" si="81"/>
        <v>7.8032275926570805E-5</v>
      </c>
      <c r="K476" s="142">
        <f t="shared" si="73"/>
        <v>3.9876992252866781E-4</v>
      </c>
      <c r="L476" s="79">
        <f t="shared" si="78"/>
        <v>1.0000000000000002</v>
      </c>
      <c r="M476" s="42">
        <f t="shared" si="82"/>
        <v>3.9876992252866792E-4</v>
      </c>
      <c r="T476" s="114"/>
      <c r="W476" s="114"/>
      <c r="AA476" s="114"/>
      <c r="AG476" s="114"/>
      <c r="AJ476" s="114"/>
    </row>
    <row r="477" spans="1:36" x14ac:dyDescent="0.2">
      <c r="A477" s="92">
        <f t="shared" si="74"/>
        <v>75</v>
      </c>
      <c r="B477" s="142">
        <f t="shared" si="74"/>
        <v>3.9432680361469939E-5</v>
      </c>
      <c r="C477" s="79">
        <f t="shared" si="75"/>
        <v>1</v>
      </c>
      <c r="D477" s="42">
        <f t="shared" si="79"/>
        <v>3.9432680361469939E-5</v>
      </c>
      <c r="E477" s="142">
        <f t="shared" si="71"/>
        <v>3.4434171583255438E-4</v>
      </c>
      <c r="F477" s="79">
        <f t="shared" si="76"/>
        <v>1</v>
      </c>
      <c r="G477" s="42">
        <f t="shared" si="80"/>
        <v>3.4434171583255438E-4</v>
      </c>
      <c r="H477" s="142">
        <f t="shared" si="72"/>
        <v>5.942671547432794E-5</v>
      </c>
      <c r="I477" s="79">
        <f t="shared" si="77"/>
        <v>1</v>
      </c>
      <c r="J477" s="42">
        <f t="shared" si="81"/>
        <v>5.942671547432794E-5</v>
      </c>
      <c r="K477" s="142">
        <f t="shared" si="73"/>
        <v>3.2406998578757339E-4</v>
      </c>
      <c r="L477" s="79">
        <f t="shared" si="78"/>
        <v>1</v>
      </c>
      <c r="M477" s="42">
        <f t="shared" si="82"/>
        <v>3.2406998578757339E-4</v>
      </c>
      <c r="T477" s="114"/>
      <c r="W477" s="114"/>
      <c r="AA477" s="114"/>
      <c r="AG477" s="114"/>
      <c r="AJ477" s="114"/>
    </row>
    <row r="478" spans="1:36" x14ac:dyDescent="0.2">
      <c r="A478" s="92">
        <f t="shared" si="74"/>
        <v>76</v>
      </c>
      <c r="B478" s="142">
        <f t="shared" si="74"/>
        <v>2.9157967872917912E-5</v>
      </c>
      <c r="C478" s="79">
        <f t="shared" si="75"/>
        <v>1</v>
      </c>
      <c r="D478" s="42">
        <f t="shared" si="79"/>
        <v>2.9157967872917912E-5</v>
      </c>
      <c r="E478" s="142">
        <f t="shared" si="71"/>
        <v>2.0965967375288595E-4</v>
      </c>
      <c r="F478" s="79">
        <f t="shared" si="76"/>
        <v>1</v>
      </c>
      <c r="G478" s="42">
        <f t="shared" si="80"/>
        <v>2.0965967375288595E-4</v>
      </c>
      <c r="H478" s="142">
        <f t="shared" si="72"/>
        <v>4.6652748596668662E-5</v>
      </c>
      <c r="I478" s="79">
        <f t="shared" si="77"/>
        <v>1</v>
      </c>
      <c r="J478" s="42">
        <f t="shared" si="81"/>
        <v>4.6652748596668662E-5</v>
      </c>
      <c r="K478" s="142">
        <f t="shared" si="73"/>
        <v>2.2715445447663669E-4</v>
      </c>
      <c r="L478" s="79">
        <f t="shared" si="78"/>
        <v>1</v>
      </c>
      <c r="M478" s="42">
        <f t="shared" si="82"/>
        <v>2.2715445447663669E-4</v>
      </c>
      <c r="T478" s="114"/>
      <c r="W478" s="114"/>
      <c r="AA478" s="114"/>
      <c r="AG478" s="114"/>
      <c r="AJ478" s="114"/>
    </row>
    <row r="479" spans="1:36" x14ac:dyDescent="0.2">
      <c r="A479" s="92">
        <f t="shared" si="74"/>
        <v>77</v>
      </c>
      <c r="B479" s="142">
        <f t="shared" si="74"/>
        <v>1.5550916198889554E-5</v>
      </c>
      <c r="C479" s="79">
        <f t="shared" si="75"/>
        <v>1</v>
      </c>
      <c r="D479" s="42">
        <f t="shared" si="79"/>
        <v>1.5550916198889554E-5</v>
      </c>
      <c r="E479" s="142">
        <f t="shared" si="71"/>
        <v>1.5412068732828039E-4</v>
      </c>
      <c r="F479" s="79">
        <f t="shared" si="76"/>
        <v>1</v>
      </c>
      <c r="G479" s="42">
        <f t="shared" si="80"/>
        <v>1.5412068732828039E-4</v>
      </c>
      <c r="H479" s="142">
        <f t="shared" si="72"/>
        <v>2.721410334805672E-5</v>
      </c>
      <c r="I479" s="79">
        <f t="shared" si="77"/>
        <v>1</v>
      </c>
      <c r="J479" s="42">
        <f t="shared" si="81"/>
        <v>2.721410334805672E-5</v>
      </c>
      <c r="K479" s="142">
        <f t="shared" si="73"/>
        <v>1.6217384035984819E-4</v>
      </c>
      <c r="L479" s="79">
        <f t="shared" si="78"/>
        <v>1</v>
      </c>
      <c r="M479" s="42">
        <f t="shared" si="82"/>
        <v>1.6217384035984819E-4</v>
      </c>
      <c r="T479" s="114"/>
      <c r="W479" s="114"/>
      <c r="AA479" s="114"/>
      <c r="AG479" s="114"/>
      <c r="AJ479" s="114"/>
    </row>
    <row r="480" spans="1:36" x14ac:dyDescent="0.2">
      <c r="A480" s="92">
        <f t="shared" si="74"/>
        <v>78</v>
      </c>
      <c r="B480" s="142">
        <f t="shared" si="74"/>
        <v>1.5828611131012581E-5</v>
      </c>
      <c r="C480" s="79">
        <f t="shared" si="75"/>
        <v>1</v>
      </c>
      <c r="D480" s="42">
        <f t="shared" si="79"/>
        <v>1.5828611131012581E-5</v>
      </c>
      <c r="E480" s="142">
        <f t="shared" si="71"/>
        <v>1.4134672045062113E-4</v>
      </c>
      <c r="F480" s="79">
        <f t="shared" si="76"/>
        <v>1</v>
      </c>
      <c r="G480" s="42">
        <f t="shared" si="80"/>
        <v>1.4134672045062113E-4</v>
      </c>
      <c r="H480" s="142">
        <f t="shared" si="72"/>
        <v>2.0549424977104054E-5</v>
      </c>
      <c r="I480" s="79">
        <f t="shared" si="77"/>
        <v>1</v>
      </c>
      <c r="J480" s="42">
        <f t="shared" si="81"/>
        <v>2.0549424977104054E-5</v>
      </c>
      <c r="K480" s="142">
        <f t="shared" si="73"/>
        <v>1.2163038026988615E-4</v>
      </c>
      <c r="L480" s="79">
        <f t="shared" si="78"/>
        <v>1</v>
      </c>
      <c r="M480" s="42">
        <f t="shared" si="82"/>
        <v>1.2163038026988615E-4</v>
      </c>
      <c r="T480" s="114"/>
      <c r="W480" s="114"/>
      <c r="AA480" s="114"/>
      <c r="AG480" s="114"/>
      <c r="AJ480" s="114"/>
    </row>
    <row r="481" spans="1:36" x14ac:dyDescent="0.2">
      <c r="A481" s="92">
        <f t="shared" si="74"/>
        <v>79</v>
      </c>
      <c r="B481" s="142">
        <f t="shared" si="74"/>
        <v>1.2496271945536248E-5</v>
      </c>
      <c r="C481" s="79">
        <f t="shared" si="75"/>
        <v>1.0000000000000002</v>
      </c>
      <c r="D481" s="42">
        <f t="shared" si="79"/>
        <v>1.2496271945536252E-5</v>
      </c>
      <c r="E481" s="142">
        <f t="shared" si="71"/>
        <v>9.4971666786075487E-5</v>
      </c>
      <c r="F481" s="79">
        <f t="shared" si="76"/>
        <v>1.0000000000000002</v>
      </c>
      <c r="G481" s="42">
        <f t="shared" si="80"/>
        <v>9.4971666786075514E-5</v>
      </c>
      <c r="H481" s="142">
        <f t="shared" si="72"/>
        <v>1.0830102352798081E-5</v>
      </c>
      <c r="I481" s="79">
        <f t="shared" si="77"/>
        <v>1.0000000000000002</v>
      </c>
      <c r="J481" s="42">
        <f t="shared" si="81"/>
        <v>1.0830102352798083E-5</v>
      </c>
      <c r="K481" s="142">
        <f t="shared" si="73"/>
        <v>8.9973158007860987E-5</v>
      </c>
      <c r="L481" s="79">
        <f t="shared" si="78"/>
        <v>1.0000000000000002</v>
      </c>
      <c r="M481" s="42">
        <f t="shared" si="82"/>
        <v>8.9973158007861001E-5</v>
      </c>
      <c r="T481" s="114"/>
      <c r="W481" s="114"/>
      <c r="AA481" s="114"/>
      <c r="AG481" s="114"/>
      <c r="AJ481" s="114"/>
    </row>
    <row r="482" spans="1:36" x14ac:dyDescent="0.2">
      <c r="A482" s="92">
        <f t="shared" si="74"/>
        <v>80</v>
      </c>
      <c r="B482" s="142">
        <f t="shared" si="74"/>
        <v>6.6646783709526656E-6</v>
      </c>
      <c r="C482" s="79">
        <f t="shared" si="75"/>
        <v>1.0000000000000002</v>
      </c>
      <c r="D482" s="42">
        <f t="shared" si="79"/>
        <v>6.6646783709526673E-6</v>
      </c>
      <c r="E482" s="142">
        <f t="shared" si="71"/>
        <v>6.9146038098633913E-5</v>
      </c>
      <c r="F482" s="79">
        <f t="shared" si="76"/>
        <v>1.0000000000000002</v>
      </c>
      <c r="G482" s="42">
        <f t="shared" si="80"/>
        <v>6.9146038098633926E-5</v>
      </c>
      <c r="H482" s="142">
        <f t="shared" si="72"/>
        <v>1.0274712488552027E-5</v>
      </c>
      <c r="I482" s="79">
        <f t="shared" si="77"/>
        <v>1.0000000000000002</v>
      </c>
      <c r="J482" s="42">
        <f t="shared" si="81"/>
        <v>1.0274712488552029E-5</v>
      </c>
      <c r="K482" s="142">
        <f t="shared" si="73"/>
        <v>6.1648274931312163E-5</v>
      </c>
      <c r="L482" s="79">
        <f t="shared" si="78"/>
        <v>1.0000000000000002</v>
      </c>
      <c r="M482" s="42">
        <f t="shared" si="82"/>
        <v>6.1648274931312176E-5</v>
      </c>
      <c r="T482" s="114"/>
      <c r="W482" s="114"/>
      <c r="AA482" s="114"/>
      <c r="AG482" s="114"/>
      <c r="AJ482" s="114"/>
    </row>
    <row r="483" spans="1:36" x14ac:dyDescent="0.2">
      <c r="A483" s="92">
        <f t="shared" ref="A483:B486" si="83">A288</f>
        <v>81</v>
      </c>
      <c r="B483" s="142">
        <f t="shared" si="83"/>
        <v>3.3323391854763328E-6</v>
      </c>
      <c r="C483" s="79">
        <f t="shared" si="75"/>
        <v>1.0000000000000002</v>
      </c>
      <c r="D483" s="42">
        <f t="shared" si="79"/>
        <v>3.3323391854763336E-6</v>
      </c>
      <c r="E483" s="142">
        <f t="shared" si="71"/>
        <v>3.6933425972362689E-5</v>
      </c>
      <c r="F483" s="79">
        <f t="shared" si="76"/>
        <v>1.0000000000000002</v>
      </c>
      <c r="G483" s="42">
        <f t="shared" si="80"/>
        <v>3.6933425972362696E-5</v>
      </c>
      <c r="H483" s="142">
        <f t="shared" si="72"/>
        <v>4.7208138460914713E-6</v>
      </c>
      <c r="I483" s="79">
        <f t="shared" si="77"/>
        <v>1.0000000000000002</v>
      </c>
      <c r="J483" s="42">
        <f t="shared" si="81"/>
        <v>4.7208138460914722E-6</v>
      </c>
      <c r="K483" s="142">
        <f t="shared" si="73"/>
        <v>4.4153494207561412E-5</v>
      </c>
      <c r="L483" s="79">
        <f t="shared" si="78"/>
        <v>1.0000000000000002</v>
      </c>
      <c r="M483" s="42">
        <f t="shared" si="82"/>
        <v>4.4153494207561419E-5</v>
      </c>
      <c r="T483" s="114"/>
      <c r="W483" s="114"/>
      <c r="AA483" s="114"/>
      <c r="AG483" s="114"/>
      <c r="AJ483" s="114"/>
    </row>
    <row r="484" spans="1:36" x14ac:dyDescent="0.2">
      <c r="A484" s="92">
        <f t="shared" si="83"/>
        <v>82</v>
      </c>
      <c r="B484" s="142">
        <f t="shared" si="83"/>
        <v>3.0546442533533053E-6</v>
      </c>
      <c r="C484" s="79">
        <f t="shared" si="75"/>
        <v>1</v>
      </c>
      <c r="D484" s="42">
        <f t="shared" si="79"/>
        <v>3.0546442533533053E-6</v>
      </c>
      <c r="E484" s="142">
        <f t="shared" si="71"/>
        <v>1.971634018073497E-5</v>
      </c>
      <c r="F484" s="79">
        <f t="shared" si="76"/>
        <v>1</v>
      </c>
      <c r="G484" s="42">
        <f t="shared" si="80"/>
        <v>1.971634018073497E-5</v>
      </c>
      <c r="H484" s="142">
        <f t="shared" si="72"/>
        <v>3.3323391854763328E-6</v>
      </c>
      <c r="I484" s="79">
        <f t="shared" si="77"/>
        <v>1</v>
      </c>
      <c r="J484" s="42">
        <f t="shared" si="81"/>
        <v>3.3323391854763328E-6</v>
      </c>
      <c r="K484" s="142">
        <f t="shared" si="73"/>
        <v>2.0827119909227081E-5</v>
      </c>
      <c r="L484" s="79">
        <f t="shared" si="78"/>
        <v>1</v>
      </c>
      <c r="M484" s="42">
        <f t="shared" si="82"/>
        <v>2.0827119909227081E-5</v>
      </c>
      <c r="T484" s="114"/>
      <c r="W484" s="114"/>
      <c r="AA484" s="114"/>
      <c r="AG484" s="114"/>
      <c r="AJ484" s="114"/>
    </row>
    <row r="485" spans="1:36" x14ac:dyDescent="0.2">
      <c r="A485" s="92">
        <f t="shared" si="83"/>
        <v>83</v>
      </c>
      <c r="B485" s="142">
        <f t="shared" si="83"/>
        <v>8.330847963690832E-7</v>
      </c>
      <c r="C485" s="79">
        <f t="shared" si="75"/>
        <v>0.99999999999999978</v>
      </c>
      <c r="D485" s="42">
        <f t="shared" si="79"/>
        <v>8.3308479636908299E-7</v>
      </c>
      <c r="E485" s="142">
        <f t="shared" si="71"/>
        <v>2.9991052669286997E-5</v>
      </c>
      <c r="F485" s="79">
        <f t="shared" si="76"/>
        <v>0.99999999999999978</v>
      </c>
      <c r="G485" s="42">
        <f t="shared" si="80"/>
        <v>2.999105266928699E-5</v>
      </c>
      <c r="H485" s="142">
        <f t="shared" si="72"/>
        <v>5.8315935745835828E-6</v>
      </c>
      <c r="I485" s="79">
        <f t="shared" si="77"/>
        <v>0.99999999999999978</v>
      </c>
      <c r="J485" s="42">
        <f t="shared" si="81"/>
        <v>5.8315935745835811E-6</v>
      </c>
      <c r="K485" s="142">
        <f t="shared" si="73"/>
        <v>3.0824137465656081E-5</v>
      </c>
      <c r="L485" s="79">
        <f t="shared" si="78"/>
        <v>0.99999999999999978</v>
      </c>
      <c r="M485" s="42">
        <f t="shared" si="82"/>
        <v>3.0824137465656075E-5</v>
      </c>
      <c r="T485" s="114"/>
      <c r="W485" s="114"/>
      <c r="AA485" s="114"/>
      <c r="AG485" s="114"/>
      <c r="AJ485" s="114"/>
    </row>
    <row r="486" spans="1:36" ht="13.5" thickBot="1" x14ac:dyDescent="0.25">
      <c r="A486" s="93" t="str">
        <f t="shared" si="83"/>
        <v>NNNN</v>
      </c>
      <c r="B486" s="145">
        <f t="shared" si="83"/>
        <v>0.1943525737044004</v>
      </c>
      <c r="C486" s="83">
        <f t="shared" si="75"/>
        <v>1</v>
      </c>
      <c r="D486" s="149">
        <f t="shared" si="79"/>
        <v>0.1943525737044004</v>
      </c>
      <c r="E486" s="85"/>
      <c r="F486" s="83"/>
      <c r="G486" s="77"/>
      <c r="H486" s="86"/>
      <c r="I486" s="87"/>
      <c r="J486" s="77"/>
      <c r="K486" s="85"/>
      <c r="L486" s="76"/>
      <c r="M486" s="89"/>
      <c r="T486" s="114"/>
      <c r="W486" s="114"/>
      <c r="AA486" s="114"/>
      <c r="AG486" s="114"/>
      <c r="AJ486" s="114"/>
    </row>
    <row r="487" spans="1:36" s="180" customFormat="1" hidden="1" x14ac:dyDescent="0.2">
      <c r="A487" s="225"/>
      <c r="B487" s="268"/>
      <c r="C487" s="182"/>
      <c r="D487" s="182"/>
      <c r="E487" s="182"/>
      <c r="F487" s="182"/>
      <c r="G487" s="181"/>
      <c r="H487" s="182"/>
      <c r="K487" s="183"/>
      <c r="T487" s="182"/>
      <c r="W487" s="182"/>
      <c r="AA487" s="181"/>
      <c r="AG487" s="182"/>
      <c r="AJ487" s="182"/>
    </row>
    <row r="488" spans="1:36" s="180" customFormat="1" hidden="1" x14ac:dyDescent="0.2">
      <c r="A488" s="225"/>
      <c r="B488" s="268"/>
      <c r="C488" s="182"/>
      <c r="D488" s="182"/>
      <c r="E488" s="182"/>
      <c r="F488" s="182"/>
      <c r="G488" s="181"/>
      <c r="H488" s="182"/>
      <c r="K488" s="183"/>
      <c r="T488" s="182"/>
      <c r="W488" s="182"/>
      <c r="AA488" s="181"/>
      <c r="AG488" s="182"/>
      <c r="AJ488" s="182"/>
    </row>
    <row r="489" spans="1:36" s="180" customFormat="1" hidden="1" x14ac:dyDescent="0.2">
      <c r="A489" s="225"/>
      <c r="B489" s="268"/>
      <c r="C489" s="182"/>
      <c r="D489" s="182"/>
      <c r="E489" s="182"/>
      <c r="F489" s="182"/>
      <c r="G489" s="181"/>
      <c r="H489" s="182"/>
      <c r="K489" s="183"/>
      <c r="T489" s="182"/>
      <c r="W489" s="182"/>
      <c r="AA489" s="181"/>
      <c r="AG489" s="182"/>
      <c r="AJ489" s="182"/>
    </row>
    <row r="490" spans="1:36" s="180" customFormat="1" hidden="1" x14ac:dyDescent="0.2">
      <c r="A490" s="225"/>
      <c r="B490" s="268"/>
      <c r="C490" s="182"/>
      <c r="D490" s="182"/>
      <c r="E490" s="182"/>
      <c r="F490" s="182"/>
      <c r="G490" s="181"/>
      <c r="H490" s="182"/>
      <c r="K490" s="183"/>
      <c r="T490" s="182"/>
      <c r="W490" s="182"/>
      <c r="AA490" s="181"/>
      <c r="AG490" s="182"/>
      <c r="AJ490" s="182"/>
    </row>
    <row r="491" spans="1:36" s="180" customFormat="1" hidden="1" x14ac:dyDescent="0.2">
      <c r="A491" s="225"/>
      <c r="C491" s="181"/>
      <c r="D491" s="181"/>
      <c r="E491" s="181"/>
      <c r="F491" s="182"/>
      <c r="G491" s="182"/>
      <c r="H491" s="182"/>
      <c r="K491" s="183"/>
      <c r="L491" s="182"/>
      <c r="M491" s="182"/>
      <c r="T491" s="181"/>
      <c r="W491" s="181"/>
      <c r="AA491" s="182"/>
      <c r="AG491" s="181"/>
      <c r="AJ491" s="181"/>
    </row>
    <row r="492" spans="1:36" s="180" customFormat="1" ht="15.75" hidden="1" x14ac:dyDescent="0.25">
      <c r="A492" s="179" t="s">
        <v>56</v>
      </c>
      <c r="C492" s="225"/>
      <c r="D492" s="225"/>
      <c r="E492" s="225"/>
      <c r="F492" s="181"/>
      <c r="G492" s="181"/>
      <c r="H492" s="181"/>
      <c r="K492" s="183"/>
      <c r="T492" s="182"/>
      <c r="W492" s="182"/>
      <c r="AA492" s="181"/>
      <c r="AG492" s="182"/>
      <c r="AJ492" s="182"/>
    </row>
    <row r="493" spans="1:36" s="180" customFormat="1" hidden="1" x14ac:dyDescent="0.2">
      <c r="A493" s="184" t="s">
        <v>57</v>
      </c>
      <c r="C493" s="225"/>
      <c r="D493" s="225"/>
      <c r="E493" s="225"/>
      <c r="F493" s="182"/>
      <c r="G493" s="182"/>
      <c r="H493" s="182"/>
      <c r="K493" s="183"/>
      <c r="T493" s="181"/>
      <c r="W493" s="181"/>
      <c r="AA493" s="182"/>
      <c r="AG493" s="181"/>
      <c r="AJ493" s="181"/>
    </row>
    <row r="494" spans="1:36" s="180" customFormat="1" hidden="1" x14ac:dyDescent="0.2">
      <c r="A494" s="184" t="s">
        <v>154</v>
      </c>
      <c r="C494" s="225"/>
      <c r="D494" s="225"/>
      <c r="E494" s="225"/>
      <c r="F494" s="182"/>
      <c r="G494" s="182"/>
      <c r="H494" s="182"/>
      <c r="K494" s="183"/>
      <c r="T494" s="181"/>
      <c r="W494" s="181"/>
      <c r="AA494" s="182"/>
      <c r="AG494" s="181"/>
      <c r="AJ494" s="181"/>
    </row>
    <row r="495" spans="1:36" s="180" customFormat="1" hidden="1" x14ac:dyDescent="0.2">
      <c r="A495" s="184" t="s">
        <v>58</v>
      </c>
      <c r="C495" s="225"/>
      <c r="D495" s="225"/>
      <c r="E495" s="225"/>
      <c r="F495" s="182"/>
      <c r="G495" s="182"/>
      <c r="H495" s="182"/>
      <c r="K495" s="183"/>
      <c r="T495" s="181"/>
      <c r="W495" s="181"/>
      <c r="AA495" s="182"/>
      <c r="AG495" s="181"/>
      <c r="AJ495" s="181"/>
    </row>
    <row r="496" spans="1:36" s="180" customFormat="1" hidden="1" x14ac:dyDescent="0.2">
      <c r="A496" s="225"/>
      <c r="C496" s="225"/>
      <c r="D496" s="225"/>
      <c r="E496" s="225"/>
      <c r="F496" s="182"/>
      <c r="G496" s="182"/>
      <c r="H496" s="182"/>
      <c r="K496" s="183"/>
      <c r="T496" s="181"/>
      <c r="W496" s="181"/>
      <c r="AA496" s="182"/>
      <c r="AG496" s="181"/>
      <c r="AJ496" s="181"/>
    </row>
    <row r="497" spans="1:39" s="180" customFormat="1" hidden="1" x14ac:dyDescent="0.2">
      <c r="A497" s="225"/>
      <c r="B497" s="338" t="s">
        <v>59</v>
      </c>
      <c r="C497" s="338"/>
      <c r="D497" s="338"/>
      <c r="E497" s="338"/>
      <c r="F497" s="338"/>
      <c r="G497" s="338"/>
      <c r="H497" s="338"/>
      <c r="K497" s="183"/>
      <c r="T497" s="181"/>
      <c r="W497" s="181"/>
      <c r="AA497" s="182"/>
      <c r="AG497" s="181"/>
      <c r="AJ497" s="181"/>
    </row>
    <row r="498" spans="1:39" s="180" customFormat="1" hidden="1" x14ac:dyDescent="0.2">
      <c r="A498" s="225"/>
      <c r="G498" s="182"/>
      <c r="H498" s="182"/>
      <c r="I498" s="182"/>
      <c r="L498" s="183"/>
      <c r="M498" s="183"/>
      <c r="W498" s="181"/>
      <c r="AA498" s="182"/>
      <c r="AJ498" s="181"/>
    </row>
    <row r="499" spans="1:39" s="180" customFormat="1" ht="38.25" hidden="1" x14ac:dyDescent="0.2">
      <c r="A499" s="209" t="s">
        <v>36</v>
      </c>
      <c r="B499" s="181" t="s">
        <v>19</v>
      </c>
      <c r="C499" s="209" t="s">
        <v>60</v>
      </c>
      <c r="D499" s="180" t="s">
        <v>51</v>
      </c>
      <c r="E499" s="182"/>
      <c r="F499" s="181" t="s">
        <v>19</v>
      </c>
      <c r="G499" s="209" t="s">
        <v>60</v>
      </c>
      <c r="H499" s="180" t="s">
        <v>51</v>
      </c>
      <c r="I499" s="182"/>
      <c r="K499" s="183"/>
      <c r="L499" s="182"/>
      <c r="M499" s="182"/>
      <c r="N499" s="182"/>
      <c r="O499" s="182"/>
      <c r="R499" s="182"/>
      <c r="T499" s="182"/>
      <c r="U499" s="182"/>
      <c r="W499" s="182"/>
      <c r="X499" s="182"/>
      <c r="AA499" s="182"/>
      <c r="AB499" s="182"/>
      <c r="AE499" s="182"/>
      <c r="AG499" s="182"/>
      <c r="AH499" s="182"/>
      <c r="AJ499" s="182"/>
      <c r="AK499" s="182"/>
      <c r="AM499" s="182"/>
    </row>
    <row r="500" spans="1:39" s="180" customFormat="1" hidden="1" x14ac:dyDescent="0.2">
      <c r="A500" s="225"/>
      <c r="B500" s="181"/>
      <c r="J500" s="182"/>
      <c r="K500" s="182"/>
      <c r="O500" s="183"/>
      <c r="R500" s="183"/>
      <c r="U500" s="183"/>
      <c r="W500" s="181"/>
      <c r="X500" s="183"/>
      <c r="AA500" s="181"/>
      <c r="AB500" s="183"/>
      <c r="AE500" s="183"/>
      <c r="AH500" s="183"/>
      <c r="AJ500" s="181"/>
      <c r="AK500" s="183"/>
    </row>
    <row r="501" spans="1:39" s="180" customFormat="1" hidden="1" x14ac:dyDescent="0.2">
      <c r="A501" s="225"/>
      <c r="B501" s="339" t="s">
        <v>61</v>
      </c>
      <c r="C501" s="339"/>
      <c r="D501" s="339"/>
      <c r="F501" s="339" t="s">
        <v>62</v>
      </c>
      <c r="G501" s="339"/>
      <c r="H501" s="339"/>
      <c r="J501" s="182"/>
      <c r="K501" s="182"/>
      <c r="O501" s="183"/>
      <c r="R501" s="183"/>
      <c r="U501" s="183"/>
      <c r="W501" s="181"/>
      <c r="X501" s="183"/>
      <c r="AA501" s="181"/>
      <c r="AB501" s="183"/>
      <c r="AE501" s="183"/>
      <c r="AH501" s="183"/>
      <c r="AJ501" s="181"/>
      <c r="AK501" s="183"/>
    </row>
    <row r="502" spans="1:39" s="180" customFormat="1" hidden="1" x14ac:dyDescent="0.2">
      <c r="A502" s="225"/>
      <c r="J502" s="182"/>
      <c r="K502" s="182"/>
      <c r="O502" s="183"/>
      <c r="R502" s="183"/>
      <c r="U502" s="183"/>
      <c r="W502" s="181"/>
      <c r="X502" s="183"/>
      <c r="AA502" s="181"/>
      <c r="AB502" s="183"/>
      <c r="AE502" s="183"/>
      <c r="AH502" s="183"/>
      <c r="AJ502" s="181"/>
      <c r="AK502" s="183"/>
    </row>
    <row r="503" spans="1:39" s="180" customFormat="1" hidden="1" x14ac:dyDescent="0.2">
      <c r="A503" s="210">
        <f>A402</f>
        <v>0</v>
      </c>
      <c r="B503" s="211">
        <f>SUM(B402,E402)</f>
        <v>3.3315061006799641E-3</v>
      </c>
      <c r="C503" s="183">
        <v>1</v>
      </c>
      <c r="D503" s="183">
        <f>ABS(C503-1)*B503*$I$4</f>
        <v>0</v>
      </c>
      <c r="E503" s="183"/>
      <c r="F503" s="211">
        <f>SUM(H402,K402)</f>
        <v>3.7011180553357136E-3</v>
      </c>
      <c r="G503" s="183">
        <v>1</v>
      </c>
      <c r="H503" s="183">
        <f>ABS(G503-1)*F503*$I$4</f>
        <v>0</v>
      </c>
      <c r="I503" s="183"/>
      <c r="J503" s="182"/>
      <c r="K503" s="182"/>
      <c r="O503" s="183"/>
      <c r="R503" s="183"/>
      <c r="U503" s="183"/>
      <c r="W503" s="181"/>
      <c r="X503" s="183"/>
      <c r="AA503" s="181"/>
      <c r="AB503" s="183"/>
      <c r="AE503" s="183"/>
      <c r="AH503" s="183"/>
      <c r="AJ503" s="181"/>
      <c r="AK503" s="183"/>
    </row>
    <row r="504" spans="1:39" s="180" customFormat="1" hidden="1" x14ac:dyDescent="0.2">
      <c r="A504" s="210">
        <f t="shared" ref="A504:A567" si="84">A403</f>
        <v>1</v>
      </c>
      <c r="B504" s="211">
        <f t="shared" ref="B504:B567" si="85">SUM(B403,E403)</f>
        <v>4.6302852982193646E-3</v>
      </c>
      <c r="C504" s="183">
        <v>1</v>
      </c>
      <c r="D504" s="183">
        <f t="shared" ref="D504:D567" si="86">ABS(C504-1)*B504*$I$4</f>
        <v>0</v>
      </c>
      <c r="E504" s="183"/>
      <c r="F504" s="211">
        <f t="shared" ref="F504:F567" si="87">SUM(H403,K403)</f>
        <v>5.4572608060817415E-3</v>
      </c>
      <c r="G504" s="183">
        <v>1</v>
      </c>
      <c r="H504" s="183">
        <f t="shared" ref="H504:H567" si="88">ABS(G504-1)*F504*$I$4</f>
        <v>0</v>
      </c>
      <c r="I504" s="183"/>
      <c r="J504" s="182"/>
      <c r="K504" s="182"/>
      <c r="O504" s="183"/>
      <c r="R504" s="183"/>
      <c r="U504" s="183"/>
      <c r="W504" s="181"/>
      <c r="X504" s="183"/>
      <c r="AA504" s="181"/>
      <c r="AB504" s="183"/>
      <c r="AE504" s="183"/>
      <c r="AH504" s="183"/>
      <c r="AJ504" s="181"/>
      <c r="AK504" s="183"/>
    </row>
    <row r="505" spans="1:39" s="180" customFormat="1" hidden="1" x14ac:dyDescent="0.2">
      <c r="A505" s="210">
        <f t="shared" si="84"/>
        <v>2</v>
      </c>
      <c r="B505" s="211">
        <f t="shared" si="85"/>
        <v>5.1129190902491871E-3</v>
      </c>
      <c r="C505" s="183">
        <v>1</v>
      </c>
      <c r="D505" s="183">
        <f t="shared" si="86"/>
        <v>0</v>
      </c>
      <c r="E505" s="183"/>
      <c r="F505" s="211">
        <f t="shared" si="87"/>
        <v>6.1562189502354023E-3</v>
      </c>
      <c r="G505" s="183">
        <v>1</v>
      </c>
      <c r="H505" s="183">
        <f t="shared" si="88"/>
        <v>0</v>
      </c>
      <c r="I505" s="183"/>
      <c r="J505" s="182"/>
      <c r="K505" s="182"/>
      <c r="O505" s="183"/>
      <c r="R505" s="183"/>
      <c r="U505" s="183"/>
      <c r="W505" s="181"/>
      <c r="X505" s="183"/>
      <c r="AA505" s="181"/>
      <c r="AB505" s="183"/>
      <c r="AE505" s="183"/>
      <c r="AH505" s="183"/>
      <c r="AJ505" s="181"/>
      <c r="AK505" s="183"/>
    </row>
    <row r="506" spans="1:39" s="180" customFormat="1" hidden="1" x14ac:dyDescent="0.2">
      <c r="A506" s="210">
        <f t="shared" si="84"/>
        <v>3</v>
      </c>
      <c r="B506" s="211">
        <f t="shared" si="85"/>
        <v>4.626675264101765E-3</v>
      </c>
      <c r="C506" s="183">
        <v>1</v>
      </c>
      <c r="D506" s="183">
        <f t="shared" si="86"/>
        <v>0</v>
      </c>
      <c r="E506" s="183"/>
      <c r="F506" s="211">
        <f t="shared" si="87"/>
        <v>5.7357888230011381E-3</v>
      </c>
      <c r="G506" s="183">
        <v>1</v>
      </c>
      <c r="H506" s="183">
        <f t="shared" si="88"/>
        <v>0</v>
      </c>
      <c r="I506" s="183"/>
      <c r="J506" s="182"/>
      <c r="K506" s="182"/>
      <c r="O506" s="183"/>
      <c r="R506" s="183"/>
      <c r="U506" s="183"/>
      <c r="W506" s="181"/>
      <c r="X506" s="183"/>
      <c r="AA506" s="181"/>
      <c r="AB506" s="183"/>
      <c r="AE506" s="183"/>
      <c r="AH506" s="183"/>
      <c r="AJ506" s="181"/>
      <c r="AK506" s="183"/>
    </row>
    <row r="507" spans="1:39" s="180" customFormat="1" hidden="1" x14ac:dyDescent="0.2">
      <c r="A507" s="210">
        <f t="shared" si="84"/>
        <v>4</v>
      </c>
      <c r="B507" s="211">
        <f t="shared" si="85"/>
        <v>4.1612585578635706E-3</v>
      </c>
      <c r="C507" s="183">
        <v>1</v>
      </c>
      <c r="D507" s="183">
        <f t="shared" si="86"/>
        <v>0</v>
      </c>
      <c r="E507" s="183"/>
      <c r="F507" s="211">
        <f t="shared" si="87"/>
        <v>5.3139702211062586E-3</v>
      </c>
      <c r="G507" s="183">
        <v>1</v>
      </c>
      <c r="H507" s="183">
        <f t="shared" si="88"/>
        <v>0</v>
      </c>
      <c r="I507" s="183"/>
      <c r="J507" s="182"/>
      <c r="K507" s="182"/>
      <c r="O507" s="183"/>
      <c r="R507" s="183"/>
      <c r="U507" s="183"/>
      <c r="W507" s="181"/>
      <c r="X507" s="183"/>
      <c r="AA507" s="181"/>
      <c r="AB507" s="183"/>
      <c r="AE507" s="183"/>
      <c r="AH507" s="183"/>
      <c r="AJ507" s="181"/>
      <c r="AK507" s="183"/>
    </row>
    <row r="508" spans="1:39" s="180" customFormat="1" hidden="1" x14ac:dyDescent="0.2">
      <c r="A508" s="210">
        <f t="shared" si="84"/>
        <v>5</v>
      </c>
      <c r="B508" s="211">
        <f t="shared" si="85"/>
        <v>4.7366424572224839E-3</v>
      </c>
      <c r="C508" s="183">
        <v>1</v>
      </c>
      <c r="D508" s="183">
        <f t="shared" si="86"/>
        <v>0</v>
      </c>
      <c r="F508" s="211">
        <f t="shared" si="87"/>
        <v>5.9193451731344594E-3</v>
      </c>
      <c r="G508" s="183">
        <v>1</v>
      </c>
      <c r="H508" s="183">
        <f t="shared" si="88"/>
        <v>0</v>
      </c>
      <c r="K508" s="183"/>
      <c r="T508" s="181"/>
      <c r="W508" s="181"/>
      <c r="AA508" s="182"/>
      <c r="AG508" s="181"/>
      <c r="AJ508" s="181"/>
    </row>
    <row r="509" spans="1:39" s="180" customFormat="1" hidden="1" x14ac:dyDescent="0.2">
      <c r="A509" s="210">
        <f t="shared" si="84"/>
        <v>6</v>
      </c>
      <c r="B509" s="211">
        <f t="shared" si="85"/>
        <v>5.3534029014677288E-3</v>
      </c>
      <c r="C509" s="183">
        <v>1</v>
      </c>
      <c r="D509" s="183">
        <f t="shared" si="86"/>
        <v>0</v>
      </c>
      <c r="F509" s="211">
        <f t="shared" si="87"/>
        <v>6.6866162705903846E-3</v>
      </c>
      <c r="G509" s="183">
        <v>1</v>
      </c>
      <c r="H509" s="183">
        <f t="shared" si="88"/>
        <v>0</v>
      </c>
      <c r="K509" s="183"/>
      <c r="T509" s="181"/>
      <c r="W509" s="181"/>
      <c r="AA509" s="182"/>
      <c r="AG509" s="181"/>
      <c r="AJ509" s="181"/>
    </row>
    <row r="510" spans="1:39" s="180" customFormat="1" hidden="1" x14ac:dyDescent="0.2">
      <c r="A510" s="210">
        <f t="shared" si="84"/>
        <v>7</v>
      </c>
      <c r="B510" s="211">
        <f t="shared" si="85"/>
        <v>5.7443973658969517E-3</v>
      </c>
      <c r="C510" s="183">
        <v>1</v>
      </c>
      <c r="D510" s="183">
        <f t="shared" si="86"/>
        <v>0</v>
      </c>
      <c r="F510" s="211">
        <f t="shared" si="87"/>
        <v>7.0670583275989334E-3</v>
      </c>
      <c r="G510" s="183">
        <v>1</v>
      </c>
      <c r="H510" s="183">
        <f t="shared" si="88"/>
        <v>0</v>
      </c>
      <c r="K510" s="183"/>
      <c r="T510" s="181"/>
      <c r="W510" s="181"/>
      <c r="AA510" s="182"/>
      <c r="AG510" s="181"/>
      <c r="AJ510" s="181"/>
    </row>
    <row r="511" spans="1:39" s="180" customFormat="1" hidden="1" x14ac:dyDescent="0.2">
      <c r="A511" s="210">
        <f t="shared" si="84"/>
        <v>8</v>
      </c>
      <c r="B511" s="211">
        <f t="shared" si="85"/>
        <v>5.9099035454422766E-3</v>
      </c>
      <c r="C511" s="183">
        <v>1</v>
      </c>
      <c r="D511" s="183">
        <f t="shared" si="86"/>
        <v>0</v>
      </c>
      <c r="F511" s="211">
        <f t="shared" si="87"/>
        <v>7.4297279089516072E-3</v>
      </c>
      <c r="G511" s="183">
        <v>1</v>
      </c>
      <c r="H511" s="183">
        <f t="shared" si="88"/>
        <v>0</v>
      </c>
      <c r="K511" s="183"/>
      <c r="T511" s="181"/>
      <c r="W511" s="181"/>
      <c r="AA511" s="182"/>
      <c r="AG511" s="181"/>
      <c r="AJ511" s="181"/>
    </row>
    <row r="512" spans="1:39" s="180" customFormat="1" hidden="1" x14ac:dyDescent="0.2">
      <c r="A512" s="210">
        <f t="shared" si="84"/>
        <v>9</v>
      </c>
      <c r="B512" s="211">
        <f t="shared" si="85"/>
        <v>7.020127884070141E-3</v>
      </c>
      <c r="C512" s="183">
        <v>1</v>
      </c>
      <c r="D512" s="183">
        <f t="shared" si="86"/>
        <v>0</v>
      </c>
      <c r="F512" s="211">
        <f t="shared" si="87"/>
        <v>8.8084832469424411E-3</v>
      </c>
      <c r="G512" s="183">
        <v>1</v>
      </c>
      <c r="H512" s="183">
        <f t="shared" si="88"/>
        <v>0</v>
      </c>
      <c r="K512" s="183"/>
      <c r="T512" s="181"/>
      <c r="W512" s="181"/>
      <c r="AA512" s="182"/>
      <c r="AG512" s="181"/>
      <c r="AJ512" s="181"/>
    </row>
    <row r="513" spans="1:36" s="180" customFormat="1" hidden="1" x14ac:dyDescent="0.2">
      <c r="A513" s="210">
        <f t="shared" si="84"/>
        <v>10</v>
      </c>
      <c r="B513" s="211">
        <f t="shared" si="85"/>
        <v>5.9365622589260866E-3</v>
      </c>
      <c r="C513" s="183">
        <v>1</v>
      </c>
      <c r="D513" s="183">
        <f t="shared" si="86"/>
        <v>0</v>
      </c>
      <c r="F513" s="211">
        <f t="shared" si="87"/>
        <v>7.2719971875057268E-3</v>
      </c>
      <c r="G513" s="183">
        <v>1</v>
      </c>
      <c r="H513" s="183">
        <f t="shared" si="88"/>
        <v>0</v>
      </c>
      <c r="K513" s="183"/>
      <c r="T513" s="181"/>
      <c r="W513" s="181"/>
      <c r="AA513" s="182"/>
      <c r="AG513" s="181"/>
      <c r="AJ513" s="181"/>
    </row>
    <row r="514" spans="1:36" s="180" customFormat="1" hidden="1" x14ac:dyDescent="0.2">
      <c r="A514" s="210">
        <f t="shared" si="84"/>
        <v>11</v>
      </c>
      <c r="B514" s="211">
        <f t="shared" si="85"/>
        <v>6.1145647104169486E-3</v>
      </c>
      <c r="C514" s="183">
        <v>1</v>
      </c>
      <c r="D514" s="183">
        <f t="shared" si="86"/>
        <v>0</v>
      </c>
      <c r="F514" s="211">
        <f t="shared" si="87"/>
        <v>7.3825197704906927E-3</v>
      </c>
      <c r="G514" s="183">
        <v>1</v>
      </c>
      <c r="H514" s="183">
        <f t="shared" si="88"/>
        <v>0</v>
      </c>
      <c r="K514" s="183"/>
      <c r="T514" s="181"/>
      <c r="W514" s="181"/>
      <c r="AA514" s="182"/>
      <c r="AG514" s="181"/>
      <c r="AJ514" s="181"/>
    </row>
    <row r="515" spans="1:36" s="180" customFormat="1" hidden="1" x14ac:dyDescent="0.2">
      <c r="A515" s="210">
        <f t="shared" si="84"/>
        <v>12</v>
      </c>
      <c r="B515" s="211">
        <f t="shared" si="85"/>
        <v>5.8513099147643171E-3</v>
      </c>
      <c r="C515" s="183">
        <v>1</v>
      </c>
      <c r="D515" s="183">
        <f t="shared" si="86"/>
        <v>0</v>
      </c>
      <c r="F515" s="211">
        <f t="shared" si="87"/>
        <v>7.1989634203573714E-3</v>
      </c>
      <c r="G515" s="183">
        <v>1</v>
      </c>
      <c r="H515" s="183">
        <f t="shared" si="88"/>
        <v>0</v>
      </c>
      <c r="K515" s="183"/>
      <c r="T515" s="181"/>
      <c r="W515" s="181"/>
      <c r="AA515" s="182"/>
      <c r="AG515" s="181"/>
      <c r="AJ515" s="181"/>
    </row>
    <row r="516" spans="1:36" s="180" customFormat="1" hidden="1" x14ac:dyDescent="0.2">
      <c r="A516" s="210">
        <f t="shared" si="84"/>
        <v>13</v>
      </c>
      <c r="B516" s="211">
        <f t="shared" si="85"/>
        <v>6.0715219959378789E-3</v>
      </c>
      <c r="C516" s="183">
        <v>1</v>
      </c>
      <c r="D516" s="183">
        <f t="shared" si="86"/>
        <v>0</v>
      </c>
      <c r="F516" s="211">
        <f t="shared" si="87"/>
        <v>7.4824899460549828E-3</v>
      </c>
      <c r="G516" s="183">
        <v>1</v>
      </c>
      <c r="H516" s="183">
        <f t="shared" si="88"/>
        <v>0</v>
      </c>
      <c r="K516" s="183"/>
      <c r="T516" s="181"/>
      <c r="W516" s="181"/>
      <c r="AA516" s="182"/>
      <c r="AG516" s="181"/>
      <c r="AJ516" s="181"/>
    </row>
    <row r="517" spans="1:36" s="180" customFormat="1" hidden="1" x14ac:dyDescent="0.2">
      <c r="A517" s="210">
        <f t="shared" si="84"/>
        <v>14</v>
      </c>
      <c r="B517" s="211">
        <f t="shared" si="85"/>
        <v>6.0534718253498817E-3</v>
      </c>
      <c r="C517" s="183">
        <v>1</v>
      </c>
      <c r="D517" s="183">
        <f t="shared" si="86"/>
        <v>0</v>
      </c>
      <c r="F517" s="211">
        <f t="shared" si="87"/>
        <v>7.477769132208891E-3</v>
      </c>
      <c r="G517" s="183">
        <v>1</v>
      </c>
      <c r="H517" s="183">
        <f t="shared" si="88"/>
        <v>0</v>
      </c>
      <c r="K517" s="183"/>
      <c r="T517" s="181"/>
      <c r="W517" s="181"/>
      <c r="AA517" s="182"/>
      <c r="AG517" s="181"/>
      <c r="AJ517" s="181"/>
    </row>
    <row r="518" spans="1:36" s="180" customFormat="1" hidden="1" x14ac:dyDescent="0.2">
      <c r="A518" s="210">
        <f t="shared" si="84"/>
        <v>15</v>
      </c>
      <c r="B518" s="211">
        <f t="shared" si="85"/>
        <v>6.314782756477651E-3</v>
      </c>
      <c r="C518" s="183">
        <v>1</v>
      </c>
      <c r="D518" s="183">
        <f t="shared" si="86"/>
        <v>0</v>
      </c>
      <c r="F518" s="211">
        <f t="shared" si="87"/>
        <v>7.6824302971835621E-3</v>
      </c>
      <c r="G518" s="183">
        <v>1</v>
      </c>
      <c r="H518" s="183">
        <f t="shared" si="88"/>
        <v>0</v>
      </c>
      <c r="K518" s="183"/>
      <c r="T518" s="181"/>
      <c r="W518" s="181"/>
      <c r="AA518" s="182"/>
      <c r="AG518" s="181"/>
      <c r="AJ518" s="181"/>
    </row>
    <row r="519" spans="1:36" s="180" customFormat="1" hidden="1" x14ac:dyDescent="0.2">
      <c r="A519" s="210">
        <f t="shared" si="84"/>
        <v>16</v>
      </c>
      <c r="B519" s="211">
        <f t="shared" si="85"/>
        <v>6.3433853344863223E-3</v>
      </c>
      <c r="C519" s="183">
        <v>1</v>
      </c>
      <c r="D519" s="183">
        <f t="shared" si="86"/>
        <v>0</v>
      </c>
      <c r="F519" s="211">
        <f t="shared" si="87"/>
        <v>7.6007879871393923E-3</v>
      </c>
      <c r="G519" s="183">
        <v>1</v>
      </c>
      <c r="H519" s="183">
        <f t="shared" si="88"/>
        <v>0</v>
      </c>
      <c r="K519" s="183"/>
      <c r="T519" s="181"/>
      <c r="W519" s="181"/>
      <c r="AA519" s="182"/>
      <c r="AG519" s="181"/>
      <c r="AJ519" s="181"/>
    </row>
    <row r="520" spans="1:36" s="180" customFormat="1" hidden="1" x14ac:dyDescent="0.2">
      <c r="A520" s="210">
        <f t="shared" si="84"/>
        <v>17</v>
      </c>
      <c r="B520" s="211">
        <f t="shared" si="85"/>
        <v>6.2189780048952066E-3</v>
      </c>
      <c r="C520" s="183">
        <v>1</v>
      </c>
      <c r="D520" s="183">
        <f t="shared" si="86"/>
        <v>0</v>
      </c>
      <c r="F520" s="211">
        <f t="shared" si="87"/>
        <v>7.5044278456927018E-3</v>
      </c>
      <c r="G520" s="183">
        <v>1</v>
      </c>
      <c r="H520" s="183">
        <f t="shared" si="88"/>
        <v>0</v>
      </c>
      <c r="K520" s="183"/>
      <c r="T520" s="181"/>
      <c r="W520" s="181"/>
      <c r="AA520" s="182"/>
      <c r="AG520" s="181"/>
      <c r="AJ520" s="181"/>
    </row>
    <row r="521" spans="1:36" s="180" customFormat="1" hidden="1" x14ac:dyDescent="0.2">
      <c r="A521" s="210">
        <f t="shared" si="84"/>
        <v>18</v>
      </c>
      <c r="B521" s="211">
        <f t="shared" si="85"/>
        <v>6.0268131118660709E-3</v>
      </c>
      <c r="C521" s="183">
        <v>1</v>
      </c>
      <c r="D521" s="183">
        <f t="shared" si="86"/>
        <v>0</v>
      </c>
      <c r="F521" s="211">
        <f t="shared" si="87"/>
        <v>7.2764403064196964E-3</v>
      </c>
      <c r="G521" s="183">
        <v>1</v>
      </c>
      <c r="H521" s="183">
        <f t="shared" si="88"/>
        <v>0</v>
      </c>
      <c r="K521" s="183"/>
      <c r="T521" s="181"/>
      <c r="W521" s="181"/>
      <c r="AA521" s="182"/>
      <c r="AG521" s="181"/>
      <c r="AJ521" s="181"/>
    </row>
    <row r="522" spans="1:36" s="180" customFormat="1" hidden="1" x14ac:dyDescent="0.2">
      <c r="A522" s="210">
        <f t="shared" si="84"/>
        <v>19</v>
      </c>
      <c r="B522" s="211">
        <f t="shared" si="85"/>
        <v>6.2498021423608623E-3</v>
      </c>
      <c r="C522" s="183">
        <v>1</v>
      </c>
      <c r="D522" s="183">
        <f t="shared" si="86"/>
        <v>0</v>
      </c>
      <c r="F522" s="211">
        <f t="shared" si="87"/>
        <v>7.3036544097677524E-3</v>
      </c>
      <c r="G522" s="183">
        <v>1</v>
      </c>
      <c r="H522" s="183">
        <f t="shared" si="88"/>
        <v>0</v>
      </c>
      <c r="K522" s="183"/>
      <c r="T522" s="181"/>
      <c r="W522" s="181"/>
      <c r="AA522" s="182"/>
      <c r="AG522" s="181"/>
      <c r="AJ522" s="181"/>
    </row>
    <row r="523" spans="1:36" s="180" customFormat="1" hidden="1" x14ac:dyDescent="0.2">
      <c r="A523" s="210">
        <f t="shared" si="84"/>
        <v>20</v>
      </c>
      <c r="B523" s="211">
        <f t="shared" si="85"/>
        <v>6.1975954951217329E-3</v>
      </c>
      <c r="C523" s="183">
        <v>1</v>
      </c>
      <c r="D523" s="183">
        <f t="shared" si="86"/>
        <v>0</v>
      </c>
      <c r="F523" s="211">
        <f t="shared" si="87"/>
        <v>7.10343636370705E-3</v>
      </c>
      <c r="G523" s="183">
        <v>1</v>
      </c>
      <c r="H523" s="183">
        <f t="shared" si="88"/>
        <v>0</v>
      </c>
      <c r="K523" s="183"/>
      <c r="T523" s="181"/>
      <c r="W523" s="181"/>
      <c r="AA523" s="182"/>
      <c r="AG523" s="181"/>
      <c r="AJ523" s="181"/>
    </row>
    <row r="524" spans="1:36" s="180" customFormat="1" hidden="1" x14ac:dyDescent="0.2">
      <c r="A524" s="210">
        <f t="shared" si="84"/>
        <v>21</v>
      </c>
      <c r="B524" s="211">
        <f t="shared" si="85"/>
        <v>5.9590555484280525E-3</v>
      </c>
      <c r="C524" s="183">
        <v>1</v>
      </c>
      <c r="D524" s="183">
        <f t="shared" si="86"/>
        <v>0</v>
      </c>
      <c r="F524" s="211">
        <f t="shared" si="87"/>
        <v>6.799638107964457E-3</v>
      </c>
      <c r="G524" s="183">
        <v>1</v>
      </c>
      <c r="H524" s="183">
        <f t="shared" si="88"/>
        <v>0</v>
      </c>
      <c r="K524" s="183"/>
      <c r="T524" s="181"/>
      <c r="W524" s="181"/>
      <c r="AA524" s="182"/>
      <c r="AG524" s="181"/>
      <c r="AJ524" s="181"/>
    </row>
    <row r="525" spans="1:36" s="180" customFormat="1" hidden="1" x14ac:dyDescent="0.2">
      <c r="A525" s="210">
        <f t="shared" si="84"/>
        <v>22</v>
      </c>
      <c r="B525" s="211">
        <f t="shared" si="85"/>
        <v>5.7777207577517156E-3</v>
      </c>
      <c r="C525" s="183">
        <v>1</v>
      </c>
      <c r="D525" s="183">
        <f t="shared" si="86"/>
        <v>0</v>
      </c>
      <c r="F525" s="211">
        <f t="shared" si="87"/>
        <v>6.5397156514973038E-3</v>
      </c>
      <c r="G525" s="183">
        <v>1</v>
      </c>
      <c r="H525" s="183">
        <f t="shared" si="88"/>
        <v>0</v>
      </c>
      <c r="K525" s="183"/>
      <c r="T525" s="181"/>
      <c r="W525" s="181"/>
      <c r="AA525" s="182"/>
      <c r="AG525" s="181"/>
      <c r="AJ525" s="181"/>
    </row>
    <row r="526" spans="1:36" s="180" customFormat="1" hidden="1" x14ac:dyDescent="0.2">
      <c r="A526" s="210">
        <f t="shared" si="84"/>
        <v>23</v>
      </c>
      <c r="B526" s="211">
        <f t="shared" si="85"/>
        <v>6.1478881022717109E-3</v>
      </c>
      <c r="C526" s="183">
        <v>1</v>
      </c>
      <c r="D526" s="183">
        <f t="shared" si="86"/>
        <v>0</v>
      </c>
      <c r="F526" s="211">
        <f t="shared" si="87"/>
        <v>6.6905039996401072E-3</v>
      </c>
      <c r="G526" s="183">
        <v>1</v>
      </c>
      <c r="H526" s="183">
        <f t="shared" si="88"/>
        <v>0</v>
      </c>
      <c r="K526" s="183"/>
      <c r="T526" s="181"/>
      <c r="W526" s="181"/>
      <c r="AA526" s="182"/>
      <c r="AG526" s="181"/>
      <c r="AJ526" s="181"/>
    </row>
    <row r="527" spans="1:36" s="180" customFormat="1" hidden="1" x14ac:dyDescent="0.2">
      <c r="A527" s="210">
        <f t="shared" si="84"/>
        <v>24</v>
      </c>
      <c r="B527" s="211">
        <f t="shared" si="85"/>
        <v>5.685803735218993E-3</v>
      </c>
      <c r="C527" s="183">
        <v>1</v>
      </c>
      <c r="D527" s="183">
        <f t="shared" si="86"/>
        <v>0</v>
      </c>
      <c r="F527" s="211">
        <f t="shared" si="87"/>
        <v>6.2936779416363012E-3</v>
      </c>
      <c r="G527" s="183">
        <v>1</v>
      </c>
      <c r="H527" s="183">
        <f t="shared" si="88"/>
        <v>0</v>
      </c>
      <c r="K527" s="183"/>
      <c r="T527" s="181"/>
      <c r="W527" s="181"/>
      <c r="AA527" s="182"/>
      <c r="AG527" s="181"/>
      <c r="AJ527" s="181"/>
    </row>
    <row r="528" spans="1:36" s="180" customFormat="1" hidden="1" x14ac:dyDescent="0.2">
      <c r="A528" s="210">
        <f t="shared" si="84"/>
        <v>25</v>
      </c>
      <c r="B528" s="211">
        <f t="shared" si="85"/>
        <v>6.0101514159386898E-3</v>
      </c>
      <c r="C528" s="183">
        <v>1</v>
      </c>
      <c r="D528" s="183">
        <f t="shared" si="86"/>
        <v>0</v>
      </c>
      <c r="F528" s="211">
        <f t="shared" si="87"/>
        <v>6.589978434211571E-3</v>
      </c>
      <c r="G528" s="183">
        <v>1</v>
      </c>
      <c r="H528" s="183">
        <f t="shared" si="88"/>
        <v>0</v>
      </c>
      <c r="K528" s="183"/>
      <c r="T528" s="181"/>
      <c r="W528" s="181"/>
      <c r="AA528" s="182"/>
      <c r="AG528" s="181"/>
      <c r="AJ528" s="181"/>
    </row>
    <row r="529" spans="1:36" s="180" customFormat="1" hidden="1" x14ac:dyDescent="0.2">
      <c r="A529" s="210">
        <f t="shared" si="84"/>
        <v>26</v>
      </c>
      <c r="B529" s="211">
        <f t="shared" si="85"/>
        <v>6.0765205047160938E-3</v>
      </c>
      <c r="C529" s="183">
        <v>1</v>
      </c>
      <c r="D529" s="183">
        <f t="shared" si="86"/>
        <v>0</v>
      </c>
      <c r="F529" s="211">
        <f t="shared" si="87"/>
        <v>6.5944215531255398E-3</v>
      </c>
      <c r="G529" s="183">
        <v>1</v>
      </c>
      <c r="H529" s="183">
        <f t="shared" si="88"/>
        <v>0</v>
      </c>
      <c r="K529" s="183"/>
      <c r="T529" s="181"/>
      <c r="W529" s="181"/>
      <c r="AA529" s="182"/>
      <c r="AG529" s="181"/>
      <c r="AJ529" s="181"/>
    </row>
    <row r="530" spans="1:36" s="180" customFormat="1" hidden="1" x14ac:dyDescent="0.2">
      <c r="A530" s="210">
        <f t="shared" si="84"/>
        <v>27</v>
      </c>
      <c r="B530" s="211">
        <f t="shared" si="85"/>
        <v>6.2761831609125501E-3</v>
      </c>
      <c r="C530" s="183">
        <v>1</v>
      </c>
      <c r="D530" s="183">
        <f t="shared" si="86"/>
        <v>0</v>
      </c>
      <c r="F530" s="211">
        <f t="shared" si="87"/>
        <v>6.7502084100465581E-3</v>
      </c>
      <c r="G530" s="183">
        <v>1</v>
      </c>
      <c r="H530" s="183">
        <f t="shared" si="88"/>
        <v>0</v>
      </c>
      <c r="K530" s="183"/>
      <c r="T530" s="181"/>
      <c r="W530" s="181"/>
      <c r="AA530" s="182"/>
      <c r="AG530" s="181"/>
      <c r="AJ530" s="181"/>
    </row>
    <row r="531" spans="1:36" s="180" customFormat="1" hidden="1" x14ac:dyDescent="0.2">
      <c r="A531" s="210">
        <f t="shared" si="84"/>
        <v>28</v>
      </c>
      <c r="B531" s="211">
        <f t="shared" si="85"/>
        <v>6.3697663530380101E-3</v>
      </c>
      <c r="C531" s="183">
        <v>1</v>
      </c>
      <c r="D531" s="183">
        <f t="shared" si="86"/>
        <v>0</v>
      </c>
      <c r="F531" s="211">
        <f t="shared" si="87"/>
        <v>6.727992815476716E-3</v>
      </c>
      <c r="G531" s="183">
        <v>1</v>
      </c>
      <c r="H531" s="183">
        <f t="shared" si="88"/>
        <v>0</v>
      </c>
      <c r="K531" s="183"/>
      <c r="T531" s="181"/>
      <c r="W531" s="181"/>
      <c r="AA531" s="182"/>
      <c r="AG531" s="181"/>
      <c r="AJ531" s="181"/>
    </row>
    <row r="532" spans="1:36" s="180" customFormat="1" hidden="1" x14ac:dyDescent="0.2">
      <c r="A532" s="210">
        <f t="shared" si="84"/>
        <v>29</v>
      </c>
      <c r="B532" s="211">
        <f t="shared" si="85"/>
        <v>6.6791185074230632E-3</v>
      </c>
      <c r="C532" s="183">
        <v>1</v>
      </c>
      <c r="D532" s="183">
        <f t="shared" si="86"/>
        <v>0</v>
      </c>
      <c r="F532" s="211">
        <f t="shared" si="87"/>
        <v>7.0764999552911153E-3</v>
      </c>
      <c r="G532" s="183">
        <v>1</v>
      </c>
      <c r="H532" s="183">
        <f t="shared" si="88"/>
        <v>0</v>
      </c>
      <c r="K532" s="183"/>
      <c r="T532" s="181"/>
      <c r="W532" s="181"/>
      <c r="AA532" s="182"/>
      <c r="AG532" s="181"/>
      <c r="AJ532" s="181"/>
    </row>
    <row r="533" spans="1:36" s="180" customFormat="1" hidden="1" x14ac:dyDescent="0.2">
      <c r="A533" s="210">
        <f t="shared" si="84"/>
        <v>30</v>
      </c>
      <c r="B533" s="211">
        <f t="shared" si="85"/>
        <v>7.4508327237929571E-3</v>
      </c>
      <c r="C533" s="183">
        <v>1</v>
      </c>
      <c r="D533" s="183">
        <f t="shared" si="86"/>
        <v>0</v>
      </c>
      <c r="F533" s="211">
        <f t="shared" si="87"/>
        <v>7.7027020272285437E-3</v>
      </c>
      <c r="G533" s="183">
        <v>1</v>
      </c>
      <c r="H533" s="183">
        <f t="shared" si="88"/>
        <v>0</v>
      </c>
      <c r="K533" s="183"/>
      <c r="T533" s="181"/>
      <c r="W533" s="181"/>
      <c r="AA533" s="182"/>
      <c r="AG533" s="181"/>
      <c r="AJ533" s="181"/>
    </row>
    <row r="534" spans="1:36" s="180" customFormat="1" hidden="1" x14ac:dyDescent="0.2">
      <c r="A534" s="210">
        <f t="shared" si="84"/>
        <v>31</v>
      </c>
      <c r="B534" s="211">
        <f t="shared" si="85"/>
        <v>7.3869628894046614E-3</v>
      </c>
      <c r="C534" s="183">
        <v>1</v>
      </c>
      <c r="D534" s="183">
        <f t="shared" si="86"/>
        <v>0</v>
      </c>
      <c r="F534" s="211">
        <f t="shared" si="87"/>
        <v>7.8143353899420009E-3</v>
      </c>
      <c r="G534" s="183">
        <v>1</v>
      </c>
      <c r="H534" s="183">
        <f t="shared" si="88"/>
        <v>0</v>
      </c>
      <c r="K534" s="183"/>
      <c r="T534" s="181"/>
      <c r="W534" s="181"/>
      <c r="AA534" s="182"/>
      <c r="AG534" s="181"/>
      <c r="AJ534" s="181"/>
    </row>
    <row r="535" spans="1:36" s="180" customFormat="1" hidden="1" x14ac:dyDescent="0.2">
      <c r="A535" s="210">
        <f t="shared" si="84"/>
        <v>32</v>
      </c>
      <c r="B535" s="211">
        <f t="shared" si="85"/>
        <v>6.8046366167426719E-3</v>
      </c>
      <c r="C535" s="183">
        <v>1</v>
      </c>
      <c r="D535" s="183">
        <f t="shared" si="86"/>
        <v>0</v>
      </c>
      <c r="F535" s="211">
        <f t="shared" si="87"/>
        <v>7.1695277575523301E-3</v>
      </c>
      <c r="G535" s="183">
        <v>1</v>
      </c>
      <c r="H535" s="183">
        <f t="shared" si="88"/>
        <v>0</v>
      </c>
      <c r="K535" s="183"/>
      <c r="T535" s="181"/>
      <c r="W535" s="181"/>
      <c r="AA535" s="182"/>
      <c r="AG535" s="181"/>
      <c r="AJ535" s="181"/>
    </row>
    <row r="536" spans="1:36" s="180" customFormat="1" hidden="1" x14ac:dyDescent="0.2">
      <c r="A536" s="210">
        <f t="shared" si="84"/>
        <v>33</v>
      </c>
      <c r="B536" s="211">
        <f t="shared" si="85"/>
        <v>6.6271895551160576E-3</v>
      </c>
      <c r="C536" s="183">
        <v>1</v>
      </c>
      <c r="D536" s="183">
        <f t="shared" si="86"/>
        <v>0</v>
      </c>
      <c r="F536" s="211">
        <f t="shared" si="87"/>
        <v>7.0376226647938921E-3</v>
      </c>
      <c r="G536" s="183">
        <v>1</v>
      </c>
      <c r="H536" s="183">
        <f t="shared" si="88"/>
        <v>0</v>
      </c>
      <c r="K536" s="183"/>
      <c r="T536" s="181"/>
      <c r="W536" s="181"/>
      <c r="AA536" s="182"/>
      <c r="AG536" s="181"/>
      <c r="AJ536" s="181"/>
    </row>
    <row r="537" spans="1:36" s="180" customFormat="1" hidden="1" x14ac:dyDescent="0.2">
      <c r="A537" s="210">
        <f t="shared" si="84"/>
        <v>34</v>
      </c>
      <c r="B537" s="211">
        <f t="shared" si="85"/>
        <v>6.5033376153891863E-3</v>
      </c>
      <c r="C537" s="183">
        <v>1</v>
      </c>
      <c r="D537" s="183">
        <f t="shared" si="86"/>
        <v>0</v>
      </c>
      <c r="F537" s="211">
        <f t="shared" si="87"/>
        <v>6.8998859784608711E-3</v>
      </c>
      <c r="G537" s="183">
        <v>1</v>
      </c>
      <c r="H537" s="183">
        <f t="shared" si="88"/>
        <v>0</v>
      </c>
      <c r="K537" s="183"/>
      <c r="T537" s="181"/>
      <c r="W537" s="181"/>
      <c r="AA537" s="182"/>
      <c r="AG537" s="181"/>
      <c r="AJ537" s="181"/>
    </row>
    <row r="538" spans="1:36" s="180" customFormat="1" hidden="1" x14ac:dyDescent="0.2">
      <c r="A538" s="210">
        <f t="shared" si="84"/>
        <v>35</v>
      </c>
      <c r="B538" s="211">
        <f t="shared" si="85"/>
        <v>6.7949172941183652E-3</v>
      </c>
      <c r="C538" s="183">
        <v>1</v>
      </c>
      <c r="D538" s="183">
        <f t="shared" si="86"/>
        <v>0</v>
      </c>
      <c r="F538" s="211">
        <f t="shared" si="87"/>
        <v>7.0762222603589931E-3</v>
      </c>
      <c r="G538" s="183">
        <v>1</v>
      </c>
      <c r="H538" s="183">
        <f t="shared" si="88"/>
        <v>0</v>
      </c>
      <c r="K538" s="183"/>
      <c r="T538" s="181"/>
      <c r="W538" s="181"/>
      <c r="AA538" s="182"/>
      <c r="AG538" s="181"/>
      <c r="AJ538" s="181"/>
    </row>
    <row r="539" spans="1:36" s="180" customFormat="1" hidden="1" x14ac:dyDescent="0.2">
      <c r="A539" s="210">
        <f t="shared" si="84"/>
        <v>36</v>
      </c>
      <c r="B539" s="211">
        <f t="shared" si="85"/>
        <v>7.125096568412646E-3</v>
      </c>
      <c r="C539" s="183">
        <v>1</v>
      </c>
      <c r="D539" s="183">
        <f t="shared" si="86"/>
        <v>0</v>
      </c>
      <c r="F539" s="211">
        <f t="shared" si="87"/>
        <v>7.4841561156477211E-3</v>
      </c>
      <c r="G539" s="183">
        <v>1</v>
      </c>
      <c r="H539" s="183">
        <f t="shared" si="88"/>
        <v>0</v>
      </c>
      <c r="K539" s="183"/>
      <c r="T539" s="181"/>
      <c r="W539" s="181"/>
      <c r="AA539" s="182"/>
      <c r="AG539" s="181"/>
      <c r="AJ539" s="181"/>
    </row>
    <row r="540" spans="1:36" s="180" customFormat="1" hidden="1" x14ac:dyDescent="0.2">
      <c r="A540" s="210">
        <f t="shared" si="84"/>
        <v>37</v>
      </c>
      <c r="B540" s="211">
        <f t="shared" si="85"/>
        <v>7.4369479771868065E-3</v>
      </c>
      <c r="C540" s="183">
        <v>1</v>
      </c>
      <c r="D540" s="183">
        <f t="shared" si="86"/>
        <v>0</v>
      </c>
      <c r="F540" s="211">
        <f t="shared" si="87"/>
        <v>7.7729588450556695E-3</v>
      </c>
      <c r="G540" s="183">
        <v>1</v>
      </c>
      <c r="H540" s="183">
        <f t="shared" si="88"/>
        <v>0</v>
      </c>
      <c r="K540" s="183"/>
      <c r="T540" s="181"/>
      <c r="W540" s="181"/>
      <c r="AA540" s="182"/>
      <c r="AG540" s="181"/>
      <c r="AJ540" s="181"/>
    </row>
    <row r="541" spans="1:36" s="180" customFormat="1" hidden="1" x14ac:dyDescent="0.2">
      <c r="A541" s="210">
        <f t="shared" si="84"/>
        <v>38</v>
      </c>
      <c r="B541" s="211">
        <f t="shared" si="85"/>
        <v>7.1714716220771923E-3</v>
      </c>
      <c r="C541" s="183">
        <v>1</v>
      </c>
      <c r="D541" s="183">
        <f t="shared" si="86"/>
        <v>0</v>
      </c>
      <c r="F541" s="211">
        <f t="shared" si="87"/>
        <v>7.504983235556947E-3</v>
      </c>
      <c r="G541" s="183">
        <v>1</v>
      </c>
      <c r="H541" s="183">
        <f t="shared" si="88"/>
        <v>0</v>
      </c>
      <c r="K541" s="183"/>
      <c r="T541" s="181"/>
      <c r="W541" s="181"/>
      <c r="AA541" s="182"/>
      <c r="AG541" s="181"/>
      <c r="AJ541" s="181"/>
    </row>
    <row r="542" spans="1:36" s="180" customFormat="1" hidden="1" x14ac:dyDescent="0.2">
      <c r="A542" s="210">
        <f t="shared" si="84"/>
        <v>39</v>
      </c>
      <c r="B542" s="211">
        <f t="shared" si="85"/>
        <v>7.1495337224394724E-3</v>
      </c>
      <c r="C542" s="183">
        <v>1</v>
      </c>
      <c r="D542" s="183">
        <f t="shared" si="86"/>
        <v>0</v>
      </c>
      <c r="F542" s="211">
        <f t="shared" si="87"/>
        <v>7.4930423534756577E-3</v>
      </c>
      <c r="G542" s="183">
        <v>1</v>
      </c>
      <c r="H542" s="183">
        <f t="shared" si="88"/>
        <v>0</v>
      </c>
      <c r="K542" s="183"/>
      <c r="T542" s="181"/>
      <c r="W542" s="181"/>
      <c r="AA542" s="182"/>
      <c r="AG542" s="181"/>
      <c r="AJ542" s="181"/>
    </row>
    <row r="543" spans="1:36" s="180" customFormat="1" hidden="1" x14ac:dyDescent="0.2">
      <c r="A543" s="210">
        <f t="shared" si="84"/>
        <v>40</v>
      </c>
      <c r="B543" s="211">
        <f t="shared" si="85"/>
        <v>7.1511998920322107E-3</v>
      </c>
      <c r="C543" s="183">
        <v>1</v>
      </c>
      <c r="D543" s="183">
        <f t="shared" si="86"/>
        <v>0</v>
      </c>
      <c r="F543" s="211">
        <f t="shared" si="87"/>
        <v>7.4686051994488313E-3</v>
      </c>
      <c r="G543" s="183">
        <v>1</v>
      </c>
      <c r="H543" s="183">
        <f t="shared" si="88"/>
        <v>0</v>
      </c>
      <c r="K543" s="183"/>
      <c r="T543" s="181"/>
      <c r="W543" s="181"/>
      <c r="AA543" s="182"/>
      <c r="AG543" s="181"/>
      <c r="AJ543" s="181"/>
    </row>
    <row r="544" spans="1:36" s="180" customFormat="1" hidden="1" x14ac:dyDescent="0.2">
      <c r="A544" s="210">
        <f t="shared" si="84"/>
        <v>41</v>
      </c>
      <c r="B544" s="211">
        <f t="shared" si="85"/>
        <v>7.0215163587307563E-3</v>
      </c>
      <c r="C544" s="183">
        <v>1</v>
      </c>
      <c r="D544" s="183">
        <f t="shared" si="86"/>
        <v>0</v>
      </c>
      <c r="F544" s="211">
        <f t="shared" si="87"/>
        <v>7.5694084598094905E-3</v>
      </c>
      <c r="G544" s="183">
        <v>1</v>
      </c>
      <c r="H544" s="183">
        <f t="shared" si="88"/>
        <v>0</v>
      </c>
      <c r="K544" s="183"/>
      <c r="T544" s="181"/>
      <c r="W544" s="181"/>
      <c r="AA544" s="182"/>
      <c r="AG544" s="181"/>
      <c r="AJ544" s="181"/>
    </row>
    <row r="545" spans="1:36" s="180" customFormat="1" hidden="1" x14ac:dyDescent="0.2">
      <c r="A545" s="210">
        <f t="shared" si="84"/>
        <v>42</v>
      </c>
      <c r="B545" s="211">
        <f t="shared" si="85"/>
        <v>6.8504562805429712E-3</v>
      </c>
      <c r="C545" s="183">
        <v>1</v>
      </c>
      <c r="D545" s="183">
        <f t="shared" si="86"/>
        <v>0</v>
      </c>
      <c r="F545" s="211">
        <f t="shared" si="87"/>
        <v>7.2806057304015421E-3</v>
      </c>
      <c r="G545" s="183">
        <v>1</v>
      </c>
      <c r="H545" s="183">
        <f t="shared" si="88"/>
        <v>0</v>
      </c>
      <c r="K545" s="183"/>
      <c r="T545" s="181"/>
      <c r="W545" s="181"/>
      <c r="AA545" s="182"/>
      <c r="AG545" s="181"/>
      <c r="AJ545" s="181"/>
    </row>
    <row r="546" spans="1:36" s="180" customFormat="1" hidden="1" x14ac:dyDescent="0.2">
      <c r="A546" s="210">
        <f t="shared" si="84"/>
        <v>43</v>
      </c>
      <c r="B546" s="211">
        <f t="shared" si="85"/>
        <v>6.6818954567442936E-3</v>
      </c>
      <c r="C546" s="183">
        <v>1</v>
      </c>
      <c r="D546" s="183">
        <f t="shared" si="86"/>
        <v>0</v>
      </c>
      <c r="F546" s="211">
        <f t="shared" si="87"/>
        <v>7.2059057936604467E-3</v>
      </c>
      <c r="G546" s="183">
        <v>1</v>
      </c>
      <c r="H546" s="183">
        <f t="shared" si="88"/>
        <v>0</v>
      </c>
      <c r="K546" s="183"/>
      <c r="T546" s="181"/>
      <c r="W546" s="181"/>
      <c r="AA546" s="182"/>
      <c r="AG546" s="181"/>
      <c r="AJ546" s="181"/>
    </row>
    <row r="547" spans="1:36" s="180" customFormat="1" hidden="1" x14ac:dyDescent="0.2">
      <c r="A547" s="210">
        <f t="shared" si="84"/>
        <v>44</v>
      </c>
      <c r="B547" s="211">
        <f t="shared" si="85"/>
        <v>6.551934228510717E-3</v>
      </c>
      <c r="C547" s="183">
        <v>1</v>
      </c>
      <c r="D547" s="183">
        <f t="shared" si="86"/>
        <v>0</v>
      </c>
      <c r="F547" s="211">
        <f t="shared" si="87"/>
        <v>7.1584199602674099E-3</v>
      </c>
      <c r="G547" s="183">
        <v>1</v>
      </c>
      <c r="H547" s="183">
        <f t="shared" si="88"/>
        <v>0</v>
      </c>
      <c r="K547" s="183"/>
      <c r="T547" s="181"/>
      <c r="W547" s="181"/>
      <c r="AA547" s="182"/>
      <c r="AG547" s="181"/>
      <c r="AJ547" s="181"/>
    </row>
    <row r="548" spans="1:36" s="180" customFormat="1" hidden="1" x14ac:dyDescent="0.2">
      <c r="A548" s="210">
        <f t="shared" si="84"/>
        <v>45</v>
      </c>
      <c r="B548" s="211">
        <f t="shared" si="85"/>
        <v>6.3006203149393765E-3</v>
      </c>
      <c r="C548" s="183">
        <v>1</v>
      </c>
      <c r="D548" s="183">
        <f t="shared" si="86"/>
        <v>0</v>
      </c>
      <c r="F548" s="211">
        <f t="shared" si="87"/>
        <v>7.0054100526676212E-3</v>
      </c>
      <c r="G548" s="183">
        <v>1</v>
      </c>
      <c r="H548" s="183">
        <f t="shared" si="88"/>
        <v>0</v>
      </c>
      <c r="K548" s="183"/>
      <c r="T548" s="181"/>
      <c r="W548" s="181"/>
      <c r="AA548" s="182"/>
      <c r="AG548" s="181"/>
      <c r="AJ548" s="181"/>
    </row>
    <row r="549" spans="1:36" s="180" customFormat="1" hidden="1" x14ac:dyDescent="0.2">
      <c r="A549" s="210">
        <f t="shared" si="84"/>
        <v>46</v>
      </c>
      <c r="B549" s="211">
        <f t="shared" si="85"/>
        <v>6.2150902758454831E-3</v>
      </c>
      <c r="C549" s="183">
        <v>1</v>
      </c>
      <c r="D549" s="183">
        <f t="shared" si="86"/>
        <v>0</v>
      </c>
      <c r="F549" s="211">
        <f t="shared" si="87"/>
        <v>6.8923882152935488E-3</v>
      </c>
      <c r="G549" s="183">
        <v>1</v>
      </c>
      <c r="H549" s="183">
        <f t="shared" si="88"/>
        <v>0</v>
      </c>
      <c r="K549" s="183"/>
      <c r="T549" s="181"/>
      <c r="W549" s="181"/>
      <c r="AA549" s="182"/>
      <c r="AG549" s="181"/>
      <c r="AJ549" s="181"/>
    </row>
    <row r="550" spans="1:36" s="180" customFormat="1" hidden="1" x14ac:dyDescent="0.2">
      <c r="A550" s="210">
        <f t="shared" si="84"/>
        <v>47</v>
      </c>
      <c r="B550" s="211">
        <f t="shared" si="85"/>
        <v>6.215367970777607E-3</v>
      </c>
      <c r="C550" s="183">
        <v>1</v>
      </c>
      <c r="D550" s="183">
        <f t="shared" si="86"/>
        <v>0</v>
      </c>
      <c r="F550" s="211">
        <f t="shared" si="87"/>
        <v>6.9182138439809904E-3</v>
      </c>
      <c r="G550" s="183">
        <v>1</v>
      </c>
      <c r="H550" s="183">
        <f t="shared" si="88"/>
        <v>0</v>
      </c>
      <c r="K550" s="183"/>
      <c r="T550" s="181"/>
      <c r="W550" s="181"/>
      <c r="AA550" s="182"/>
      <c r="AG550" s="181"/>
      <c r="AJ550" s="181"/>
    </row>
    <row r="551" spans="1:36" s="180" customFormat="1" hidden="1" x14ac:dyDescent="0.2">
      <c r="A551" s="210">
        <f t="shared" si="84"/>
        <v>48</v>
      </c>
      <c r="B551" s="211">
        <f t="shared" si="85"/>
        <v>6.0079298564817054E-3</v>
      </c>
      <c r="C551" s="183">
        <v>1</v>
      </c>
      <c r="D551" s="183">
        <f t="shared" si="86"/>
        <v>0</v>
      </c>
      <c r="F551" s="211">
        <f t="shared" si="87"/>
        <v>6.7146634587348106E-3</v>
      </c>
      <c r="G551" s="183">
        <v>1</v>
      </c>
      <c r="H551" s="183">
        <f t="shared" si="88"/>
        <v>0</v>
      </c>
      <c r="K551" s="183"/>
      <c r="T551" s="181"/>
      <c r="W551" s="181"/>
      <c r="AA551" s="182"/>
      <c r="AG551" s="181"/>
      <c r="AJ551" s="181"/>
    </row>
    <row r="552" spans="1:36" s="180" customFormat="1" hidden="1" x14ac:dyDescent="0.2">
      <c r="A552" s="210">
        <f t="shared" si="84"/>
        <v>49</v>
      </c>
      <c r="B552" s="211">
        <f t="shared" si="85"/>
        <v>5.5458454894289876E-3</v>
      </c>
      <c r="C552" s="183">
        <v>1</v>
      </c>
      <c r="D552" s="183">
        <f t="shared" si="86"/>
        <v>0</v>
      </c>
      <c r="F552" s="211">
        <f t="shared" si="87"/>
        <v>6.0742989452591094E-3</v>
      </c>
      <c r="G552" s="183">
        <v>1</v>
      </c>
      <c r="H552" s="183">
        <f t="shared" si="88"/>
        <v>0</v>
      </c>
      <c r="K552" s="183"/>
      <c r="T552" s="181"/>
      <c r="W552" s="181"/>
      <c r="AA552" s="182"/>
      <c r="AG552" s="181"/>
      <c r="AJ552" s="181"/>
    </row>
    <row r="553" spans="1:36" s="180" customFormat="1" hidden="1" x14ac:dyDescent="0.2">
      <c r="A553" s="210">
        <f t="shared" si="84"/>
        <v>50</v>
      </c>
      <c r="B553" s="211">
        <f t="shared" si="85"/>
        <v>5.3475713078931456E-3</v>
      </c>
      <c r="C553" s="183">
        <v>1</v>
      </c>
      <c r="D553" s="183">
        <f t="shared" si="86"/>
        <v>0</v>
      </c>
      <c r="F553" s="211">
        <f t="shared" si="87"/>
        <v>6.0101514159386889E-3</v>
      </c>
      <c r="G553" s="183">
        <v>1</v>
      </c>
      <c r="H553" s="183">
        <f t="shared" si="88"/>
        <v>0</v>
      </c>
      <c r="K553" s="183"/>
      <c r="T553" s="181"/>
      <c r="W553" s="181"/>
      <c r="AA553" s="182"/>
      <c r="AG553" s="181"/>
      <c r="AJ553" s="181"/>
    </row>
    <row r="554" spans="1:36" s="180" customFormat="1" hidden="1" x14ac:dyDescent="0.2">
      <c r="A554" s="210">
        <f t="shared" si="84"/>
        <v>51</v>
      </c>
      <c r="B554" s="211">
        <f t="shared" si="85"/>
        <v>5.3431281889791769E-3</v>
      </c>
      <c r="C554" s="183">
        <v>1</v>
      </c>
      <c r="D554" s="183">
        <f t="shared" si="86"/>
        <v>0</v>
      </c>
      <c r="F554" s="211">
        <f t="shared" si="87"/>
        <v>5.8840779167548341E-3</v>
      </c>
      <c r="G554" s="183">
        <v>1</v>
      </c>
      <c r="H554" s="183">
        <f t="shared" si="88"/>
        <v>0</v>
      </c>
      <c r="K554" s="183"/>
      <c r="T554" s="181"/>
      <c r="W554" s="181"/>
      <c r="AA554" s="182"/>
      <c r="AG554" s="181"/>
      <c r="AJ554" s="181"/>
    </row>
    <row r="555" spans="1:36" s="180" customFormat="1" hidden="1" x14ac:dyDescent="0.2">
      <c r="A555" s="210">
        <f t="shared" si="84"/>
        <v>52</v>
      </c>
      <c r="B555" s="211">
        <f t="shared" si="85"/>
        <v>5.3411843244543155E-3</v>
      </c>
      <c r="C555" s="183">
        <v>1</v>
      </c>
      <c r="D555" s="183">
        <f t="shared" si="86"/>
        <v>0</v>
      </c>
      <c r="F555" s="211">
        <f t="shared" si="87"/>
        <v>5.7968817080682042E-3</v>
      </c>
      <c r="G555" s="183">
        <v>1</v>
      </c>
      <c r="H555" s="183">
        <f t="shared" si="88"/>
        <v>0</v>
      </c>
      <c r="K555" s="183"/>
      <c r="T555" s="181"/>
      <c r="W555" s="181"/>
      <c r="AA555" s="182"/>
      <c r="AG555" s="181"/>
      <c r="AJ555" s="181"/>
    </row>
    <row r="556" spans="1:36" s="180" customFormat="1" hidden="1" x14ac:dyDescent="0.2">
      <c r="A556" s="210">
        <f t="shared" si="84"/>
        <v>53</v>
      </c>
      <c r="B556" s="211">
        <f t="shared" si="85"/>
        <v>5.2684282522380823E-3</v>
      </c>
      <c r="C556" s="183">
        <v>1</v>
      </c>
      <c r="D556" s="183">
        <f t="shared" si="86"/>
        <v>0</v>
      </c>
      <c r="F556" s="211">
        <f t="shared" si="87"/>
        <v>5.7524505189285192E-3</v>
      </c>
      <c r="G556" s="183">
        <v>1</v>
      </c>
      <c r="H556" s="183">
        <f t="shared" si="88"/>
        <v>0</v>
      </c>
      <c r="K556" s="183"/>
      <c r="T556" s="181"/>
      <c r="W556" s="181"/>
      <c r="AA556" s="182"/>
      <c r="AG556" s="181"/>
      <c r="AJ556" s="181"/>
    </row>
    <row r="557" spans="1:36" s="180" customFormat="1" hidden="1" x14ac:dyDescent="0.2">
      <c r="A557" s="210">
        <f t="shared" si="84"/>
        <v>54</v>
      </c>
      <c r="B557" s="211">
        <f t="shared" si="85"/>
        <v>5.443098364543467E-3</v>
      </c>
      <c r="C557" s="183">
        <v>1</v>
      </c>
      <c r="D557" s="183">
        <f t="shared" si="86"/>
        <v>0</v>
      </c>
      <c r="F557" s="211">
        <f t="shared" si="87"/>
        <v>5.9704410406450966E-3</v>
      </c>
      <c r="G557" s="183">
        <v>1</v>
      </c>
      <c r="H557" s="183">
        <f t="shared" si="88"/>
        <v>0</v>
      </c>
      <c r="K557" s="183"/>
      <c r="T557" s="181"/>
      <c r="W557" s="181"/>
      <c r="AA557" s="182"/>
      <c r="AG557" s="181"/>
      <c r="AJ557" s="181"/>
    </row>
    <row r="558" spans="1:36" s="180" customFormat="1" hidden="1" x14ac:dyDescent="0.2">
      <c r="A558" s="210">
        <f t="shared" si="84"/>
        <v>55</v>
      </c>
      <c r="B558" s="211">
        <f t="shared" si="85"/>
        <v>4.2939967354183777E-3</v>
      </c>
      <c r="C558" s="183">
        <v>1</v>
      </c>
      <c r="D558" s="183">
        <f t="shared" si="86"/>
        <v>0</v>
      </c>
      <c r="F558" s="211">
        <f t="shared" si="87"/>
        <v>4.5375351908902729E-3</v>
      </c>
      <c r="G558" s="183">
        <v>1</v>
      </c>
      <c r="H558" s="183">
        <f t="shared" si="88"/>
        <v>0</v>
      </c>
      <c r="K558" s="183"/>
      <c r="T558" s="181"/>
      <c r="W558" s="181"/>
      <c r="AA558" s="182"/>
      <c r="AG558" s="181"/>
      <c r="AJ558" s="181"/>
    </row>
    <row r="559" spans="1:36" s="180" customFormat="1" hidden="1" x14ac:dyDescent="0.2">
      <c r="A559" s="210">
        <f t="shared" si="84"/>
        <v>56</v>
      </c>
      <c r="B559" s="211">
        <f t="shared" si="85"/>
        <v>4.075173128905432E-3</v>
      </c>
      <c r="C559" s="183">
        <v>1</v>
      </c>
      <c r="D559" s="183">
        <f t="shared" si="86"/>
        <v>0</v>
      </c>
      <c r="F559" s="211">
        <f t="shared" si="87"/>
        <v>4.3800821643765163E-3</v>
      </c>
      <c r="G559" s="183">
        <v>1</v>
      </c>
      <c r="H559" s="183">
        <f t="shared" si="88"/>
        <v>0</v>
      </c>
      <c r="K559" s="183"/>
      <c r="T559" s="181"/>
      <c r="W559" s="181"/>
      <c r="AA559" s="182"/>
      <c r="AG559" s="181"/>
      <c r="AJ559" s="181"/>
    </row>
    <row r="560" spans="1:36" s="180" customFormat="1" hidden="1" x14ac:dyDescent="0.2">
      <c r="A560" s="210">
        <f t="shared" si="84"/>
        <v>57</v>
      </c>
      <c r="B560" s="211">
        <f t="shared" si="85"/>
        <v>4.014635633702612E-3</v>
      </c>
      <c r="C560" s="183">
        <v>1</v>
      </c>
      <c r="D560" s="183">
        <f t="shared" si="86"/>
        <v>0</v>
      </c>
      <c r="F560" s="211">
        <f t="shared" si="87"/>
        <v>4.3434264333362766E-3</v>
      </c>
      <c r="G560" s="183">
        <v>1</v>
      </c>
      <c r="H560" s="183">
        <f t="shared" si="88"/>
        <v>0</v>
      </c>
      <c r="K560" s="183"/>
      <c r="T560" s="181"/>
      <c r="W560" s="181"/>
      <c r="AA560" s="182"/>
      <c r="AG560" s="181"/>
      <c r="AJ560" s="181"/>
    </row>
    <row r="561" spans="1:36" s="180" customFormat="1" hidden="1" x14ac:dyDescent="0.2">
      <c r="A561" s="210">
        <f t="shared" si="84"/>
        <v>58</v>
      </c>
      <c r="B561" s="211">
        <f t="shared" si="85"/>
        <v>3.9610405118028673E-3</v>
      </c>
      <c r="C561" s="183">
        <v>1</v>
      </c>
      <c r="D561" s="183">
        <f t="shared" si="86"/>
        <v>0</v>
      </c>
      <c r="F561" s="211">
        <f t="shared" si="87"/>
        <v>4.224017612523375E-3</v>
      </c>
      <c r="G561" s="183">
        <v>1</v>
      </c>
      <c r="H561" s="183">
        <f t="shared" si="88"/>
        <v>0</v>
      </c>
      <c r="K561" s="183"/>
      <c r="T561" s="181"/>
      <c r="W561" s="181"/>
      <c r="AA561" s="182"/>
      <c r="AG561" s="181"/>
      <c r="AJ561" s="181"/>
    </row>
    <row r="562" spans="1:36" s="180" customFormat="1" hidden="1" x14ac:dyDescent="0.2">
      <c r="A562" s="210">
        <f t="shared" si="84"/>
        <v>59</v>
      </c>
      <c r="B562" s="211">
        <f t="shared" si="85"/>
        <v>3.5053431281889791E-3</v>
      </c>
      <c r="C562" s="183">
        <v>1</v>
      </c>
      <c r="D562" s="183">
        <f t="shared" si="86"/>
        <v>0</v>
      </c>
      <c r="F562" s="211">
        <f t="shared" si="87"/>
        <v>3.7466600242038904E-3</v>
      </c>
      <c r="G562" s="183">
        <v>1</v>
      </c>
      <c r="H562" s="183">
        <f t="shared" si="88"/>
        <v>0</v>
      </c>
      <c r="K562" s="183"/>
      <c r="T562" s="181"/>
      <c r="W562" s="181"/>
      <c r="AA562" s="182"/>
      <c r="AG562" s="181"/>
      <c r="AJ562" s="181"/>
    </row>
    <row r="563" spans="1:36" s="180" customFormat="1" hidden="1" x14ac:dyDescent="0.2">
      <c r="A563" s="210">
        <f t="shared" si="84"/>
        <v>60</v>
      </c>
      <c r="B563" s="211">
        <f t="shared" si="85"/>
        <v>2.8991350913644097E-3</v>
      </c>
      <c r="C563" s="183">
        <v>1</v>
      </c>
      <c r="D563" s="183">
        <f t="shared" si="86"/>
        <v>0</v>
      </c>
      <c r="F563" s="211">
        <f t="shared" si="87"/>
        <v>3.1610014123564247E-3</v>
      </c>
      <c r="G563" s="183">
        <v>1</v>
      </c>
      <c r="H563" s="183">
        <f t="shared" si="88"/>
        <v>0</v>
      </c>
      <c r="K563" s="183"/>
      <c r="T563" s="181"/>
      <c r="W563" s="181"/>
      <c r="AA563" s="182"/>
      <c r="AG563" s="181"/>
      <c r="AJ563" s="181"/>
    </row>
    <row r="564" spans="1:36" s="180" customFormat="1" hidden="1" x14ac:dyDescent="0.2">
      <c r="A564" s="210">
        <f>A463</f>
        <v>61</v>
      </c>
      <c r="B564" s="211">
        <f t="shared" si="85"/>
        <v>2.8069403738995645E-3</v>
      </c>
      <c r="C564" s="183">
        <v>1</v>
      </c>
      <c r="D564" s="183">
        <f t="shared" si="86"/>
        <v>0</v>
      </c>
      <c r="F564" s="211">
        <f t="shared" si="87"/>
        <v>2.9738350281055042E-3</v>
      </c>
      <c r="G564" s="183">
        <v>1</v>
      </c>
      <c r="H564" s="183">
        <f t="shared" si="88"/>
        <v>0</v>
      </c>
      <c r="K564" s="183"/>
      <c r="T564" s="181"/>
      <c r="W564" s="181"/>
      <c r="AA564" s="182"/>
      <c r="AG564" s="181"/>
      <c r="AJ564" s="181"/>
    </row>
    <row r="565" spans="1:36" s="180" customFormat="1" hidden="1" x14ac:dyDescent="0.2">
      <c r="A565" s="210">
        <f t="shared" si="84"/>
        <v>62</v>
      </c>
      <c r="B565" s="211">
        <f t="shared" si="85"/>
        <v>2.6589289750779906E-3</v>
      </c>
      <c r="C565" s="183">
        <v>1</v>
      </c>
      <c r="D565" s="183">
        <f t="shared" si="86"/>
        <v>0</v>
      </c>
      <c r="F565" s="211">
        <f t="shared" si="87"/>
        <v>2.7977764411395043E-3</v>
      </c>
      <c r="G565" s="183">
        <v>1</v>
      </c>
      <c r="H565" s="183">
        <f t="shared" si="88"/>
        <v>0</v>
      </c>
      <c r="K565" s="183"/>
      <c r="T565" s="181"/>
      <c r="W565" s="181"/>
      <c r="AA565" s="182"/>
      <c r="AG565" s="181"/>
      <c r="AJ565" s="181"/>
    </row>
    <row r="566" spans="1:36" s="180" customFormat="1" hidden="1" x14ac:dyDescent="0.2">
      <c r="A566" s="210">
        <f t="shared" si="84"/>
        <v>63</v>
      </c>
      <c r="B566" s="211">
        <f t="shared" si="85"/>
        <v>2.3173642085666667E-3</v>
      </c>
      <c r="C566" s="183">
        <v>1</v>
      </c>
      <c r="D566" s="183">
        <f t="shared" si="86"/>
        <v>0</v>
      </c>
      <c r="F566" s="211">
        <f t="shared" si="87"/>
        <v>2.4409384533614137E-3</v>
      </c>
      <c r="G566" s="183">
        <v>1</v>
      </c>
      <c r="H566" s="183">
        <f t="shared" si="88"/>
        <v>0</v>
      </c>
      <c r="K566" s="183"/>
      <c r="T566" s="181"/>
      <c r="W566" s="181"/>
      <c r="AA566" s="182"/>
      <c r="AG566" s="181"/>
      <c r="AJ566" s="181"/>
    </row>
    <row r="567" spans="1:36" s="180" customFormat="1" hidden="1" x14ac:dyDescent="0.2">
      <c r="A567" s="210">
        <f t="shared" si="84"/>
        <v>64</v>
      </c>
      <c r="B567" s="211">
        <f t="shared" si="85"/>
        <v>2.1646319958990015E-3</v>
      </c>
      <c r="C567" s="183">
        <v>1</v>
      </c>
      <c r="D567" s="183">
        <f t="shared" si="86"/>
        <v>0</v>
      </c>
      <c r="F567" s="211">
        <f t="shared" si="87"/>
        <v>2.189346844857951E-3</v>
      </c>
      <c r="G567" s="183">
        <v>1</v>
      </c>
      <c r="H567" s="183">
        <f t="shared" si="88"/>
        <v>0</v>
      </c>
      <c r="K567" s="183"/>
      <c r="T567" s="181"/>
      <c r="W567" s="181"/>
      <c r="AA567" s="182"/>
      <c r="AG567" s="181"/>
      <c r="AJ567" s="181"/>
    </row>
    <row r="568" spans="1:36" s="180" customFormat="1" hidden="1" x14ac:dyDescent="0.2">
      <c r="A568" s="210">
        <f t="shared" ref="A568:A587" si="89">A467</f>
        <v>65</v>
      </c>
      <c r="B568" s="211">
        <f t="shared" ref="B568:B587" si="90">SUM(B467,E467)</f>
        <v>2.0360592423260392E-3</v>
      </c>
      <c r="C568" s="183">
        <v>1</v>
      </c>
      <c r="D568" s="183">
        <f t="shared" ref="D568:D587" si="91">ABS(C568-1)*B568*$I$4</f>
        <v>0</v>
      </c>
      <c r="F568" s="211">
        <f t="shared" ref="F568:F586" si="92">SUM(H467,K467)</f>
        <v>1.9533061525533772E-3</v>
      </c>
      <c r="G568" s="183">
        <v>1</v>
      </c>
      <c r="H568" s="183">
        <f t="shared" ref="H568:H586" si="93">ABS(G568-1)*F568*$I$4</f>
        <v>0</v>
      </c>
      <c r="K568" s="183"/>
      <c r="T568" s="181"/>
      <c r="W568" s="181"/>
      <c r="AA568" s="182"/>
      <c r="AG568" s="181"/>
      <c r="AJ568" s="181"/>
    </row>
    <row r="569" spans="1:36" s="180" customFormat="1" hidden="1" x14ac:dyDescent="0.2">
      <c r="A569" s="210">
        <f t="shared" si="89"/>
        <v>66</v>
      </c>
      <c r="B569" s="211">
        <f t="shared" si="90"/>
        <v>1.771415972012794E-3</v>
      </c>
      <c r="C569" s="183">
        <v>1</v>
      </c>
      <c r="D569" s="183">
        <f t="shared" si="91"/>
        <v>0</v>
      </c>
      <c r="F569" s="211">
        <f t="shared" si="92"/>
        <v>1.7680836328273176E-3</v>
      </c>
      <c r="G569" s="183">
        <v>1</v>
      </c>
      <c r="H569" s="183">
        <f t="shared" si="93"/>
        <v>0</v>
      </c>
      <c r="K569" s="183"/>
      <c r="T569" s="181"/>
      <c r="W569" s="181"/>
      <c r="AA569" s="182"/>
      <c r="AG569" s="181"/>
      <c r="AJ569" s="181"/>
    </row>
    <row r="570" spans="1:36" s="180" customFormat="1" hidden="1" x14ac:dyDescent="0.2">
      <c r="A570" s="210">
        <f t="shared" si="89"/>
        <v>67</v>
      </c>
      <c r="B570" s="211">
        <f t="shared" si="90"/>
        <v>1.5778626043230436E-3</v>
      </c>
      <c r="C570" s="183">
        <v>1</v>
      </c>
      <c r="D570" s="183">
        <f t="shared" si="91"/>
        <v>0</v>
      </c>
      <c r="F570" s="211">
        <f t="shared" si="92"/>
        <v>1.5350975847760974E-3</v>
      </c>
      <c r="G570" s="183">
        <v>1</v>
      </c>
      <c r="H570" s="183">
        <f t="shared" si="93"/>
        <v>0</v>
      </c>
      <c r="K570" s="183"/>
      <c r="T570" s="181"/>
      <c r="W570" s="181"/>
      <c r="AA570" s="182"/>
      <c r="AG570" s="181"/>
      <c r="AJ570" s="181"/>
    </row>
    <row r="571" spans="1:36" s="180" customFormat="1" hidden="1" x14ac:dyDescent="0.2">
      <c r="A571" s="210">
        <f t="shared" si="89"/>
        <v>68</v>
      </c>
      <c r="B571" s="211">
        <f t="shared" si="90"/>
        <v>1.3748676089411103E-3</v>
      </c>
      <c r="C571" s="183">
        <v>1</v>
      </c>
      <c r="D571" s="183">
        <f t="shared" si="91"/>
        <v>0</v>
      </c>
      <c r="F571" s="211">
        <f t="shared" si="92"/>
        <v>1.3645928964525584E-3</v>
      </c>
      <c r="G571" s="183">
        <v>1</v>
      </c>
      <c r="H571" s="183">
        <f t="shared" si="93"/>
        <v>0</v>
      </c>
      <c r="K571" s="183"/>
      <c r="T571" s="181"/>
      <c r="W571" s="181"/>
      <c r="AA571" s="182"/>
      <c r="AG571" s="181"/>
      <c r="AJ571" s="181"/>
    </row>
    <row r="572" spans="1:36" s="180" customFormat="1" hidden="1" x14ac:dyDescent="0.2">
      <c r="A572" s="210">
        <f t="shared" si="89"/>
        <v>69</v>
      </c>
      <c r="B572" s="211">
        <f t="shared" si="90"/>
        <v>1.3073877404352146E-3</v>
      </c>
      <c r="C572" s="183">
        <v>1</v>
      </c>
      <c r="D572" s="183">
        <f t="shared" si="91"/>
        <v>0</v>
      </c>
      <c r="F572" s="211">
        <f t="shared" si="92"/>
        <v>1.2510156692142401E-3</v>
      </c>
      <c r="G572" s="183">
        <v>1</v>
      </c>
      <c r="H572" s="183">
        <f t="shared" si="93"/>
        <v>0</v>
      </c>
      <c r="K572" s="183"/>
      <c r="T572" s="181"/>
      <c r="W572" s="181"/>
      <c r="AA572" s="182"/>
      <c r="AG572" s="181"/>
      <c r="AJ572" s="181"/>
    </row>
    <row r="573" spans="1:36" s="180" customFormat="1" hidden="1" x14ac:dyDescent="0.2">
      <c r="A573" s="210">
        <f t="shared" si="89"/>
        <v>70</v>
      </c>
      <c r="B573" s="211">
        <f t="shared" si="90"/>
        <v>1.1235536953697702E-3</v>
      </c>
      <c r="C573" s="183">
        <v>1</v>
      </c>
      <c r="D573" s="183">
        <f t="shared" si="91"/>
        <v>0</v>
      </c>
      <c r="F573" s="211">
        <f t="shared" si="92"/>
        <v>1.0360797917510166E-3</v>
      </c>
      <c r="G573" s="183">
        <v>1</v>
      </c>
      <c r="H573" s="183">
        <f t="shared" si="93"/>
        <v>0</v>
      </c>
      <c r="K573" s="183"/>
      <c r="T573" s="181"/>
      <c r="W573" s="181"/>
      <c r="AA573" s="182"/>
      <c r="AG573" s="181"/>
      <c r="AJ573" s="181"/>
    </row>
    <row r="574" spans="1:36" s="180" customFormat="1" hidden="1" x14ac:dyDescent="0.2">
      <c r="A574" s="210">
        <f t="shared" si="89"/>
        <v>71</v>
      </c>
      <c r="B574" s="211">
        <f t="shared" si="90"/>
        <v>9.7526460161607347E-4</v>
      </c>
      <c r="C574" s="183">
        <v>1</v>
      </c>
      <c r="D574" s="183">
        <f t="shared" si="91"/>
        <v>0</v>
      </c>
      <c r="F574" s="211">
        <f t="shared" si="92"/>
        <v>8.827921892191052E-4</v>
      </c>
      <c r="G574" s="183">
        <v>1</v>
      </c>
      <c r="H574" s="183">
        <f t="shared" si="93"/>
        <v>0</v>
      </c>
      <c r="K574" s="183"/>
      <c r="T574" s="181"/>
      <c r="W574" s="181"/>
      <c r="AA574" s="182"/>
      <c r="AG574" s="181"/>
      <c r="AJ574" s="181"/>
    </row>
    <row r="575" spans="1:36" s="180" customFormat="1" hidden="1" x14ac:dyDescent="0.2">
      <c r="A575" s="210">
        <f t="shared" si="89"/>
        <v>72</v>
      </c>
      <c r="B575" s="211">
        <f t="shared" si="90"/>
        <v>7.9198594641487511E-4</v>
      </c>
      <c r="C575" s="183">
        <v>1</v>
      </c>
      <c r="D575" s="183">
        <f t="shared" si="91"/>
        <v>0</v>
      </c>
      <c r="F575" s="211">
        <f t="shared" si="92"/>
        <v>7.3005997655144E-4</v>
      </c>
      <c r="G575" s="183">
        <v>1</v>
      </c>
      <c r="H575" s="183">
        <f t="shared" si="93"/>
        <v>0</v>
      </c>
      <c r="K575" s="183"/>
      <c r="T575" s="181"/>
      <c r="W575" s="181"/>
      <c r="AA575" s="182"/>
      <c r="AG575" s="181"/>
      <c r="AJ575" s="181"/>
    </row>
    <row r="576" spans="1:36" s="180" customFormat="1" hidden="1" x14ac:dyDescent="0.2">
      <c r="A576" s="210">
        <f t="shared" si="89"/>
        <v>73</v>
      </c>
      <c r="B576" s="211">
        <f t="shared" si="90"/>
        <v>6.3286675030838015E-4</v>
      </c>
      <c r="C576" s="183">
        <v>1</v>
      </c>
      <c r="D576" s="183">
        <f t="shared" si="91"/>
        <v>0</v>
      </c>
      <c r="F576" s="211">
        <f t="shared" si="92"/>
        <v>5.9537793447177146E-4</v>
      </c>
      <c r="G576" s="183">
        <v>1</v>
      </c>
      <c r="H576" s="183">
        <f t="shared" si="93"/>
        <v>0</v>
      </c>
      <c r="K576" s="183"/>
      <c r="T576" s="181"/>
      <c r="W576" s="181"/>
      <c r="AA576" s="182"/>
      <c r="AG576" s="181"/>
      <c r="AJ576" s="181"/>
    </row>
    <row r="577" spans="1:36" s="180" customFormat="1" hidden="1" x14ac:dyDescent="0.2">
      <c r="A577" s="210">
        <f t="shared" si="89"/>
        <v>74</v>
      </c>
      <c r="B577" s="211">
        <f t="shared" si="90"/>
        <v>4.6847135049154782E-4</v>
      </c>
      <c r="C577" s="183">
        <v>1</v>
      </c>
      <c r="D577" s="183">
        <f t="shared" si="91"/>
        <v>0</v>
      </c>
      <c r="F577" s="211">
        <f t="shared" si="92"/>
        <v>4.7680219845523859E-4</v>
      </c>
      <c r="G577" s="183">
        <v>1</v>
      </c>
      <c r="H577" s="183">
        <f t="shared" si="93"/>
        <v>0</v>
      </c>
      <c r="K577" s="183"/>
      <c r="T577" s="181"/>
      <c r="W577" s="181"/>
      <c r="AA577" s="182"/>
      <c r="AG577" s="181"/>
      <c r="AJ577" s="181"/>
    </row>
    <row r="578" spans="1:36" s="180" customFormat="1" hidden="1" x14ac:dyDescent="0.2">
      <c r="A578" s="210">
        <f t="shared" si="89"/>
        <v>75</v>
      </c>
      <c r="B578" s="211">
        <f t="shared" si="90"/>
        <v>3.8377439619402434E-4</v>
      </c>
      <c r="C578" s="183">
        <v>1</v>
      </c>
      <c r="D578" s="183">
        <f t="shared" si="91"/>
        <v>0</v>
      </c>
      <c r="F578" s="211">
        <f t="shared" si="92"/>
        <v>3.8349670126190135E-4</v>
      </c>
      <c r="G578" s="183">
        <v>1</v>
      </c>
      <c r="H578" s="183">
        <f t="shared" si="93"/>
        <v>0</v>
      </c>
      <c r="K578" s="183"/>
      <c r="T578" s="181"/>
      <c r="W578" s="181"/>
      <c r="AA578" s="182"/>
      <c r="AG578" s="181"/>
      <c r="AJ578" s="181"/>
    </row>
    <row r="579" spans="1:36" s="180" customFormat="1" hidden="1" x14ac:dyDescent="0.2">
      <c r="A579" s="210">
        <f t="shared" si="89"/>
        <v>76</v>
      </c>
      <c r="B579" s="211">
        <f t="shared" si="90"/>
        <v>2.3881764162580387E-4</v>
      </c>
      <c r="C579" s="183">
        <v>1</v>
      </c>
      <c r="D579" s="183">
        <f t="shared" si="91"/>
        <v>0</v>
      </c>
      <c r="F579" s="211">
        <f t="shared" si="92"/>
        <v>2.7380720307330534E-4</v>
      </c>
      <c r="G579" s="183">
        <v>1</v>
      </c>
      <c r="H579" s="183">
        <f t="shared" si="93"/>
        <v>0</v>
      </c>
      <c r="K579" s="183"/>
      <c r="T579" s="181"/>
      <c r="W579" s="181"/>
      <c r="AA579" s="182"/>
      <c r="AG579" s="181"/>
      <c r="AJ579" s="181"/>
    </row>
    <row r="580" spans="1:36" s="180" customFormat="1" hidden="1" x14ac:dyDescent="0.2">
      <c r="A580" s="210">
        <f t="shared" si="89"/>
        <v>77</v>
      </c>
      <c r="B580" s="211">
        <f t="shared" si="90"/>
        <v>1.6967160352716995E-4</v>
      </c>
      <c r="C580" s="183">
        <v>1</v>
      </c>
      <c r="D580" s="183">
        <f t="shared" si="91"/>
        <v>0</v>
      </c>
      <c r="F580" s="211">
        <f t="shared" si="92"/>
        <v>1.8938794370790491E-4</v>
      </c>
      <c r="G580" s="183">
        <v>1</v>
      </c>
      <c r="H580" s="183">
        <f t="shared" si="93"/>
        <v>0</v>
      </c>
      <c r="K580" s="183"/>
      <c r="T580" s="181"/>
      <c r="W580" s="181"/>
      <c r="AA580" s="182"/>
      <c r="AG580" s="181"/>
      <c r="AJ580" s="181"/>
    </row>
    <row r="581" spans="1:36" s="180" customFormat="1" hidden="1" x14ac:dyDescent="0.2">
      <c r="A581" s="210">
        <f t="shared" si="89"/>
        <v>78</v>
      </c>
      <c r="B581" s="211">
        <f t="shared" si="90"/>
        <v>1.5717533158163372E-4</v>
      </c>
      <c r="C581" s="183">
        <v>1</v>
      </c>
      <c r="D581" s="183">
        <f t="shared" si="91"/>
        <v>0</v>
      </c>
      <c r="F581" s="211">
        <f t="shared" si="92"/>
        <v>1.4217980524699022E-4</v>
      </c>
      <c r="G581" s="183">
        <v>1</v>
      </c>
      <c r="H581" s="183">
        <f t="shared" si="93"/>
        <v>0</v>
      </c>
      <c r="K581" s="183"/>
      <c r="T581" s="181"/>
      <c r="W581" s="181"/>
      <c r="AA581" s="182"/>
      <c r="AG581" s="181"/>
      <c r="AJ581" s="181"/>
    </row>
    <row r="582" spans="1:36" s="180" customFormat="1" hidden="1" x14ac:dyDescent="0.2">
      <c r="A582" s="210">
        <f t="shared" si="89"/>
        <v>79</v>
      </c>
      <c r="B582" s="211">
        <f t="shared" si="90"/>
        <v>1.0746793873161174E-4</v>
      </c>
      <c r="C582" s="183">
        <v>1</v>
      </c>
      <c r="D582" s="183">
        <f t="shared" si="91"/>
        <v>0</v>
      </c>
      <c r="F582" s="211">
        <f t="shared" si="92"/>
        <v>1.0080326036065906E-4</v>
      </c>
      <c r="G582" s="183">
        <v>1</v>
      </c>
      <c r="H582" s="183">
        <f t="shared" si="93"/>
        <v>0</v>
      </c>
      <c r="K582" s="183"/>
      <c r="T582" s="181"/>
      <c r="W582" s="181"/>
      <c r="AA582" s="182"/>
      <c r="AG582" s="181"/>
      <c r="AJ582" s="181"/>
    </row>
    <row r="583" spans="1:36" s="180" customFormat="1" hidden="1" x14ac:dyDescent="0.2">
      <c r="A583" s="210">
        <f t="shared" si="89"/>
        <v>80</v>
      </c>
      <c r="B583" s="211">
        <f t="shared" si="90"/>
        <v>7.5810716469586575E-5</v>
      </c>
      <c r="C583" s="183">
        <v>1</v>
      </c>
      <c r="D583" s="183">
        <f t="shared" si="91"/>
        <v>0</v>
      </c>
      <c r="F583" s="211">
        <f t="shared" si="92"/>
        <v>7.1922987419864196E-5</v>
      </c>
      <c r="G583" s="183">
        <v>1</v>
      </c>
      <c r="H583" s="183">
        <f t="shared" si="93"/>
        <v>0</v>
      </c>
      <c r="K583" s="183"/>
      <c r="T583" s="181"/>
      <c r="W583" s="181"/>
      <c r="AA583" s="182"/>
      <c r="AG583" s="181"/>
      <c r="AJ583" s="181"/>
    </row>
    <row r="584" spans="1:36" s="180" customFormat="1" hidden="1" x14ac:dyDescent="0.2">
      <c r="A584" s="210">
        <f t="shared" si="89"/>
        <v>81</v>
      </c>
      <c r="B584" s="211">
        <f t="shared" si="90"/>
        <v>4.0265765157839021E-5</v>
      </c>
      <c r="C584" s="183">
        <v>1</v>
      </c>
      <c r="D584" s="183">
        <f t="shared" si="91"/>
        <v>0</v>
      </c>
      <c r="F584" s="211">
        <f t="shared" si="92"/>
        <v>4.8874308053652885E-5</v>
      </c>
      <c r="G584" s="183">
        <v>1</v>
      </c>
      <c r="H584" s="183">
        <f t="shared" si="93"/>
        <v>0</v>
      </c>
      <c r="K584" s="183"/>
      <c r="T584" s="181"/>
      <c r="W584" s="181"/>
      <c r="AA584" s="182"/>
      <c r="AG584" s="181"/>
      <c r="AJ584" s="181"/>
    </row>
    <row r="585" spans="1:36" s="180" customFormat="1" hidden="1" x14ac:dyDescent="0.2">
      <c r="A585" s="210">
        <f t="shared" si="89"/>
        <v>82</v>
      </c>
      <c r="B585" s="211">
        <f t="shared" si="90"/>
        <v>2.2770984434088274E-5</v>
      </c>
      <c r="C585" s="183">
        <v>1</v>
      </c>
      <c r="D585" s="183">
        <f t="shared" si="91"/>
        <v>0</v>
      </c>
      <c r="F585" s="211">
        <f t="shared" si="92"/>
        <v>2.4159459094703412E-5</v>
      </c>
      <c r="G585" s="183">
        <v>1</v>
      </c>
      <c r="H585" s="183">
        <f t="shared" si="93"/>
        <v>0</v>
      </c>
      <c r="K585" s="183"/>
      <c r="T585" s="181"/>
      <c r="W585" s="181"/>
      <c r="AA585" s="182"/>
      <c r="AG585" s="181"/>
      <c r="AJ585" s="181"/>
    </row>
    <row r="586" spans="1:36" s="180" customFormat="1" hidden="1" x14ac:dyDescent="0.2">
      <c r="A586" s="210">
        <f t="shared" si="89"/>
        <v>83</v>
      </c>
      <c r="B586" s="211">
        <f t="shared" si="90"/>
        <v>3.0824137465656081E-5</v>
      </c>
      <c r="C586" s="183">
        <v>1</v>
      </c>
      <c r="D586" s="183">
        <f t="shared" si="91"/>
        <v>0</v>
      </c>
      <c r="F586" s="211">
        <f t="shared" si="92"/>
        <v>3.6655731040239662E-5</v>
      </c>
      <c r="G586" s="183">
        <v>1</v>
      </c>
      <c r="H586" s="183">
        <f t="shared" si="93"/>
        <v>0</v>
      </c>
      <c r="K586" s="183"/>
      <c r="T586" s="181"/>
      <c r="W586" s="181"/>
      <c r="AA586" s="182"/>
      <c r="AG586" s="181"/>
      <c r="AJ586" s="181"/>
    </row>
    <row r="587" spans="1:36" s="180" customFormat="1" hidden="1" x14ac:dyDescent="0.2">
      <c r="A587" s="210" t="str">
        <f t="shared" si="89"/>
        <v>NNNN</v>
      </c>
      <c r="B587" s="211">
        <f t="shared" si="90"/>
        <v>0.1943525737044004</v>
      </c>
      <c r="C587" s="183">
        <v>1</v>
      </c>
      <c r="D587" s="183">
        <f t="shared" si="91"/>
        <v>0</v>
      </c>
      <c r="F587" s="211"/>
      <c r="G587" s="183"/>
      <c r="H587" s="183"/>
      <c r="K587" s="183"/>
      <c r="T587" s="181"/>
      <c r="W587" s="181"/>
      <c r="AA587" s="182"/>
      <c r="AG587" s="181"/>
      <c r="AJ587" s="181"/>
    </row>
    <row r="588" spans="1:36" s="180" customFormat="1" hidden="1" x14ac:dyDescent="0.2">
      <c r="A588" s="225"/>
      <c r="D588" s="225"/>
      <c r="G588" s="182"/>
      <c r="H588" s="225"/>
      <c r="K588" s="183"/>
      <c r="T588" s="181"/>
      <c r="W588" s="181"/>
      <c r="AA588" s="182"/>
      <c r="AG588" s="181"/>
      <c r="AJ588" s="181"/>
    </row>
    <row r="589" spans="1:36" s="180" customFormat="1" hidden="1" x14ac:dyDescent="0.2">
      <c r="A589" s="225"/>
      <c r="B589" s="211"/>
      <c r="C589" s="225" t="s">
        <v>132</v>
      </c>
      <c r="D589" s="183">
        <f>SUM(D503:D587)</f>
        <v>0</v>
      </c>
      <c r="E589" s="181"/>
      <c r="F589" s="211"/>
      <c r="G589" s="225" t="s">
        <v>133</v>
      </c>
      <c r="H589" s="183">
        <f>SUM(H503:H587)</f>
        <v>0</v>
      </c>
      <c r="K589" s="183"/>
      <c r="T589" s="181"/>
      <c r="W589" s="181"/>
      <c r="AA589" s="182"/>
      <c r="AG589" s="181"/>
      <c r="AJ589" s="181"/>
    </row>
    <row r="590" spans="1:36" s="180" customFormat="1" hidden="1" x14ac:dyDescent="0.2">
      <c r="A590" s="225"/>
      <c r="G590" s="182"/>
      <c r="H590" s="182"/>
      <c r="K590" s="183"/>
      <c r="T590" s="181"/>
      <c r="W590" s="181"/>
      <c r="AA590" s="182"/>
      <c r="AG590" s="181"/>
      <c r="AJ590" s="181"/>
    </row>
    <row r="591" spans="1:36" s="180" customFormat="1" hidden="1" x14ac:dyDescent="0.2">
      <c r="A591" s="225"/>
      <c r="G591" s="181"/>
      <c r="H591" s="181"/>
      <c r="K591" s="183"/>
      <c r="T591" s="181"/>
      <c r="W591" s="181"/>
      <c r="AA591" s="182"/>
      <c r="AG591" s="181"/>
      <c r="AJ591" s="181"/>
    </row>
    <row r="592" spans="1:36" s="180" customFormat="1" ht="15" hidden="1" x14ac:dyDescent="0.25">
      <c r="A592" s="225"/>
      <c r="C592" s="181"/>
      <c r="D592" s="181"/>
      <c r="E592" s="181"/>
      <c r="F592" s="182"/>
      <c r="G592" s="212" t="s">
        <v>51</v>
      </c>
      <c r="H592" s="213">
        <f>H589+D589</f>
        <v>0</v>
      </c>
      <c r="K592" s="183"/>
      <c r="T592" s="181"/>
      <c r="W592" s="181"/>
      <c r="AA592" s="182"/>
      <c r="AG592" s="181"/>
      <c r="AJ592" s="181"/>
    </row>
    <row r="593" spans="1:39" s="180" customFormat="1" hidden="1" x14ac:dyDescent="0.2">
      <c r="A593" s="225"/>
      <c r="C593" s="181"/>
      <c r="D593" s="181"/>
      <c r="E593" s="181"/>
      <c r="F593" s="182"/>
      <c r="G593" s="182"/>
      <c r="H593" s="182"/>
      <c r="K593" s="183"/>
      <c r="T593" s="181"/>
      <c r="W593" s="181"/>
      <c r="AA593" s="182"/>
      <c r="AG593" s="181"/>
      <c r="AJ593" s="181"/>
    </row>
    <row r="594" spans="1:39" s="180" customFormat="1" ht="15.75" hidden="1" x14ac:dyDescent="0.25">
      <c r="A594" s="179" t="s">
        <v>63</v>
      </c>
      <c r="C594" s="225"/>
      <c r="D594" s="225"/>
      <c r="E594" s="225"/>
      <c r="F594" s="181"/>
      <c r="G594" s="181"/>
      <c r="H594" s="181"/>
      <c r="K594" s="183"/>
      <c r="T594" s="181"/>
      <c r="W594" s="181"/>
      <c r="AA594" s="182"/>
      <c r="AG594" s="181"/>
      <c r="AJ594" s="181"/>
    </row>
    <row r="595" spans="1:39" s="180" customFormat="1" hidden="1" x14ac:dyDescent="0.2">
      <c r="A595" s="184" t="s">
        <v>64</v>
      </c>
      <c r="B595" s="225"/>
      <c r="C595" s="225"/>
      <c r="D595" s="225"/>
      <c r="E595" s="182"/>
      <c r="F595" s="182"/>
      <c r="G595" s="182"/>
      <c r="H595" s="182"/>
      <c r="I595" s="182"/>
      <c r="K595" s="183"/>
      <c r="L595" s="182"/>
      <c r="M595" s="182"/>
      <c r="N595" s="182"/>
      <c r="O595" s="182"/>
      <c r="R595" s="182"/>
      <c r="T595" s="182"/>
      <c r="U595" s="182"/>
      <c r="W595" s="182"/>
      <c r="X595" s="182"/>
      <c r="AA595" s="182"/>
      <c r="AB595" s="182"/>
      <c r="AE595" s="182"/>
      <c r="AG595" s="182"/>
      <c r="AH595" s="182"/>
      <c r="AJ595" s="182"/>
      <c r="AK595" s="182"/>
      <c r="AM595" s="182"/>
    </row>
    <row r="596" spans="1:39" s="180" customFormat="1" hidden="1" x14ac:dyDescent="0.2">
      <c r="A596" s="184" t="s">
        <v>54</v>
      </c>
      <c r="B596" s="225"/>
      <c r="C596" s="225"/>
      <c r="D596" s="225"/>
      <c r="E596" s="182"/>
      <c r="F596" s="182"/>
      <c r="G596" s="182"/>
      <c r="H596" s="182"/>
      <c r="I596" s="182"/>
      <c r="K596" s="183"/>
      <c r="L596" s="182"/>
      <c r="M596" s="182"/>
      <c r="N596" s="182"/>
      <c r="O596" s="182"/>
      <c r="R596" s="182"/>
      <c r="T596" s="182"/>
      <c r="U596" s="182"/>
      <c r="W596" s="182"/>
      <c r="X596" s="182"/>
      <c r="AA596" s="182"/>
      <c r="AB596" s="182"/>
      <c r="AE596" s="182"/>
      <c r="AG596" s="182"/>
      <c r="AH596" s="182"/>
      <c r="AJ596" s="182"/>
      <c r="AK596" s="182"/>
      <c r="AM596" s="182"/>
    </row>
    <row r="597" spans="1:39" s="180" customFormat="1" hidden="1" x14ac:dyDescent="0.2">
      <c r="A597" s="225"/>
      <c r="B597" s="225"/>
      <c r="C597" s="225"/>
      <c r="D597" s="225"/>
      <c r="E597" s="182"/>
      <c r="F597" s="182"/>
      <c r="G597" s="182"/>
      <c r="H597" s="182"/>
      <c r="I597" s="182"/>
      <c r="K597" s="183"/>
      <c r="L597" s="182"/>
      <c r="M597" s="182"/>
      <c r="N597" s="182"/>
      <c r="O597" s="182"/>
      <c r="R597" s="182"/>
      <c r="T597" s="182"/>
      <c r="U597" s="182"/>
      <c r="W597" s="182"/>
      <c r="X597" s="182"/>
      <c r="AA597" s="182"/>
      <c r="AB597" s="182"/>
      <c r="AE597" s="182"/>
      <c r="AG597" s="182"/>
      <c r="AH597" s="182"/>
      <c r="AJ597" s="182"/>
      <c r="AK597" s="182"/>
      <c r="AM597" s="182"/>
    </row>
    <row r="598" spans="1:39" s="180" customFormat="1" ht="13.5" hidden="1" thickBot="1" x14ac:dyDescent="0.25">
      <c r="A598" s="225"/>
      <c r="E598" s="182"/>
      <c r="F598" s="182"/>
      <c r="G598" s="182"/>
      <c r="H598" s="182"/>
      <c r="I598" s="182"/>
      <c r="K598" s="183"/>
      <c r="L598" s="182"/>
      <c r="M598" s="182"/>
      <c r="N598" s="182"/>
      <c r="O598" s="182"/>
      <c r="R598" s="182"/>
      <c r="T598" s="182"/>
      <c r="U598" s="182"/>
      <c r="W598" s="182"/>
      <c r="X598" s="182"/>
      <c r="AA598" s="182"/>
      <c r="AB598" s="182"/>
      <c r="AE598" s="182"/>
      <c r="AG598" s="182"/>
      <c r="AH598" s="182"/>
      <c r="AJ598" s="182"/>
      <c r="AK598" s="182"/>
      <c r="AM598" s="182"/>
    </row>
    <row r="599" spans="1:39" s="180" customFormat="1" ht="41.45" hidden="1" customHeight="1" x14ac:dyDescent="0.2">
      <c r="A599" s="185" t="s">
        <v>36</v>
      </c>
      <c r="B599" s="186" t="s">
        <v>19</v>
      </c>
      <c r="C599" s="187" t="s">
        <v>158</v>
      </c>
      <c r="D599" s="188" t="s">
        <v>45</v>
      </c>
      <c r="E599" s="186" t="s">
        <v>19</v>
      </c>
      <c r="F599" s="187" t="s">
        <v>158</v>
      </c>
      <c r="G599" s="188" t="s">
        <v>45</v>
      </c>
      <c r="H599" s="186" t="s">
        <v>19</v>
      </c>
      <c r="I599" s="187" t="s">
        <v>158</v>
      </c>
      <c r="J599" s="188" t="s">
        <v>45</v>
      </c>
      <c r="K599" s="186" t="s">
        <v>19</v>
      </c>
      <c r="L599" s="187" t="s">
        <v>158</v>
      </c>
      <c r="M599" s="188" t="s">
        <v>45</v>
      </c>
    </row>
    <row r="600" spans="1:39" s="180" customFormat="1" hidden="1" x14ac:dyDescent="0.2">
      <c r="A600" s="189"/>
      <c r="B600" s="190" t="s">
        <v>94</v>
      </c>
      <c r="C600" s="191" t="s">
        <v>94</v>
      </c>
      <c r="D600" s="192"/>
      <c r="E600" s="190" t="s">
        <v>95</v>
      </c>
      <c r="F600" s="191" t="s">
        <v>95</v>
      </c>
      <c r="G600" s="192"/>
      <c r="H600" s="190" t="s">
        <v>96</v>
      </c>
      <c r="I600" s="191" t="s">
        <v>96</v>
      </c>
      <c r="J600" s="192"/>
      <c r="K600" s="190" t="s">
        <v>97</v>
      </c>
      <c r="L600" s="191" t="s">
        <v>97</v>
      </c>
      <c r="M600" s="192"/>
    </row>
    <row r="601" spans="1:39" s="180" customFormat="1" ht="13.5" hidden="1" thickBot="1" x14ac:dyDescent="0.25">
      <c r="A601" s="193"/>
      <c r="B601" s="332" t="s">
        <v>81</v>
      </c>
      <c r="C601" s="333"/>
      <c r="D601" s="194"/>
      <c r="E601" s="332" t="s">
        <v>82</v>
      </c>
      <c r="F601" s="333"/>
      <c r="G601" s="194"/>
      <c r="H601" s="332" t="s">
        <v>98</v>
      </c>
      <c r="I601" s="333"/>
      <c r="J601" s="195"/>
      <c r="K601" s="332" t="s">
        <v>99</v>
      </c>
      <c r="L601" s="333"/>
      <c r="M601" s="194"/>
    </row>
    <row r="602" spans="1:39" s="180" customFormat="1" ht="13.5" hidden="1" thickBot="1" x14ac:dyDescent="0.25">
      <c r="A602" s="196"/>
      <c r="B602" s="269"/>
      <c r="C602" s="202"/>
      <c r="D602" s="200"/>
      <c r="E602" s="201"/>
      <c r="F602" s="202"/>
      <c r="G602" s="200"/>
      <c r="H602" s="201"/>
      <c r="I602" s="202"/>
      <c r="J602" s="200"/>
      <c r="K602" s="198"/>
      <c r="L602" s="199"/>
      <c r="M602" s="200"/>
    </row>
    <row r="603" spans="1:39" s="180" customFormat="1" hidden="1" x14ac:dyDescent="0.2">
      <c r="A603" s="203">
        <f>A402</f>
        <v>0</v>
      </c>
      <c r="B603" s="204">
        <f>B402</f>
        <v>2.9663372649381824E-3</v>
      </c>
      <c r="C603" s="197">
        <f>C402/$C503</f>
        <v>1.1139144649768928</v>
      </c>
      <c r="D603" s="192">
        <f>B603*C603</f>
        <v>3.3042459874146352E-3</v>
      </c>
      <c r="E603" s="204">
        <f t="shared" ref="E603:E634" si="94">E402</f>
        <v>3.6516883574178147E-4</v>
      </c>
      <c r="F603" s="197">
        <f>F402/$C503</f>
        <v>0.86082237691411889</v>
      </c>
      <c r="G603" s="192">
        <f>E603*F603</f>
        <v>3.1434550515820178E-4</v>
      </c>
      <c r="H603" s="204">
        <f t="shared" ref="H603:H634" si="95">H402</f>
        <v>3.0671405252988412E-3</v>
      </c>
      <c r="I603" s="197">
        <f>I402/$G503</f>
        <v>0.96649218964908556</v>
      </c>
      <c r="J603" s="192">
        <f>H603*I603</f>
        <v>2.9643673622575238E-3</v>
      </c>
      <c r="K603" s="204">
        <f t="shared" ref="K603:K634" si="96">K402</f>
        <v>6.3397753003687234E-4</v>
      </c>
      <c r="L603" s="197">
        <f>L402/$G503</f>
        <v>0.70927640157714222</v>
      </c>
      <c r="M603" s="192">
        <f>K603*L603</f>
        <v>4.4966530118531743E-4</v>
      </c>
    </row>
    <row r="604" spans="1:39" s="180" customFormat="1" hidden="1" x14ac:dyDescent="0.2">
      <c r="A604" s="203">
        <f t="shared" ref="A604:A667" si="97">A403</f>
        <v>1</v>
      </c>
      <c r="B604" s="204">
        <f t="shared" ref="B604:B635" si="98">B403</f>
        <v>3.733330667461985E-3</v>
      </c>
      <c r="C604" s="197">
        <f t="shared" ref="C604:C667" si="99">C403/$C504</f>
        <v>1.0675398290219043</v>
      </c>
      <c r="D604" s="192">
        <f>B604*C604</f>
        <v>3.985479182424599E-3</v>
      </c>
      <c r="E604" s="204">
        <f t="shared" si="94"/>
        <v>8.9695463075737964E-4</v>
      </c>
      <c r="F604" s="197">
        <f t="shared" ref="F604:F667" si="100">F403/$C504</f>
        <v>0.88713571959990922</v>
      </c>
      <c r="G604" s="192">
        <f>E604*F604</f>
        <v>7.9572049180541885E-4</v>
      </c>
      <c r="H604" s="204">
        <f t="shared" si="95"/>
        <v>4.0501805850143595E-3</v>
      </c>
      <c r="I604" s="197">
        <f t="shared" ref="I604:I667" si="101">I403/$G504</f>
        <v>1.0288392774957338</v>
      </c>
      <c r="J604" s="192">
        <f>H604*I604</f>
        <v>4.1669848668134217E-3</v>
      </c>
      <c r="K604" s="204">
        <f t="shared" si="96"/>
        <v>1.4070802210673816E-3</v>
      </c>
      <c r="L604" s="197">
        <f t="shared" ref="L604:L667" si="102">L403/$G504</f>
        <v>0.80973461654756818</v>
      </c>
      <c r="M604" s="192">
        <f>K604*L604</f>
        <v>1.1393615632576638E-3</v>
      </c>
    </row>
    <row r="605" spans="1:39" s="180" customFormat="1" hidden="1" x14ac:dyDescent="0.2">
      <c r="A605" s="203">
        <f t="shared" si="97"/>
        <v>2</v>
      </c>
      <c r="B605" s="204">
        <f t="shared" si="98"/>
        <v>3.6575199509923982E-3</v>
      </c>
      <c r="C605" s="197">
        <f t="shared" si="99"/>
        <v>1.0812418524036971</v>
      </c>
      <c r="D605" s="192">
        <f>B605*C605</f>
        <v>3.9546636470144999E-3</v>
      </c>
      <c r="E605" s="204">
        <f t="shared" si="94"/>
        <v>1.4553991392567884E-3</v>
      </c>
      <c r="F605" s="197">
        <f t="shared" si="100"/>
        <v>0.92677873063174021</v>
      </c>
      <c r="G605" s="192">
        <f>E605*F605</f>
        <v>1.3488329668429337E-3</v>
      </c>
      <c r="H605" s="204">
        <f t="shared" si="95"/>
        <v>3.9696490546986818E-3</v>
      </c>
      <c r="I605" s="197">
        <f t="shared" si="101"/>
        <v>1.0286859354522429</v>
      </c>
      <c r="J605" s="192">
        <f>H605*I605</f>
        <v>4.0835221512498252E-3</v>
      </c>
      <c r="K605" s="204">
        <f t="shared" si="96"/>
        <v>2.1865698955367205E-3</v>
      </c>
      <c r="L605" s="197">
        <f t="shared" si="102"/>
        <v>0.86076337153418203</v>
      </c>
      <c r="M605" s="192">
        <f>K605*L605</f>
        <v>1.8821192753773316E-3</v>
      </c>
    </row>
    <row r="606" spans="1:39" s="180" customFormat="1" hidden="1" x14ac:dyDescent="0.2">
      <c r="A606" s="203">
        <f t="shared" si="97"/>
        <v>3</v>
      </c>
      <c r="B606" s="204">
        <f t="shared" si="98"/>
        <v>3.612255677056345E-3</v>
      </c>
      <c r="C606" s="197">
        <f t="shared" si="99"/>
        <v>1.0785325183653616</v>
      </c>
      <c r="D606" s="192">
        <f>B606*C606</f>
        <v>3.895935212355154E-3</v>
      </c>
      <c r="E606" s="204">
        <f t="shared" si="94"/>
        <v>1.0144195870454204E-3</v>
      </c>
      <c r="F606" s="197">
        <f t="shared" si="100"/>
        <v>0.9306379394996922</v>
      </c>
      <c r="G606" s="192">
        <f>E606*F606</f>
        <v>9.4405735427607873E-4</v>
      </c>
      <c r="H606" s="204">
        <f t="shared" si="95"/>
        <v>4.0224110918020565E-3</v>
      </c>
      <c r="I606" s="197">
        <f t="shared" si="101"/>
        <v>1.0100747657026501</v>
      </c>
      <c r="J606" s="192">
        <f>H606*I606</f>
        <v>4.0629359411117035E-3</v>
      </c>
      <c r="K606" s="204">
        <f t="shared" si="96"/>
        <v>1.7133777311990812E-3</v>
      </c>
      <c r="L606" s="197">
        <f t="shared" si="102"/>
        <v>0.85184694115204296</v>
      </c>
      <c r="M606" s="192">
        <f>K606*L606</f>
        <v>1.4595355793599646E-3</v>
      </c>
    </row>
    <row r="607" spans="1:39" s="180" customFormat="1" hidden="1" x14ac:dyDescent="0.2">
      <c r="A607" s="203">
        <f t="shared" si="97"/>
        <v>4</v>
      </c>
      <c r="B607" s="204">
        <f t="shared" si="98"/>
        <v>3.052700388828444E-3</v>
      </c>
      <c r="C607" s="197">
        <f t="shared" si="99"/>
        <v>1.0674913620929265</v>
      </c>
      <c r="D607" s="192">
        <f>B607*C607</f>
        <v>3.2587312961320819E-3</v>
      </c>
      <c r="E607" s="204">
        <f t="shared" si="94"/>
        <v>1.1085581690351268E-3</v>
      </c>
      <c r="F607" s="197">
        <f t="shared" si="100"/>
        <v>0.96276910821672168</v>
      </c>
      <c r="G607" s="192">
        <f>E607*F607</f>
        <v>1.0672855598083109E-3</v>
      </c>
      <c r="H607" s="204">
        <f t="shared" si="95"/>
        <v>3.4981230599537803E-3</v>
      </c>
      <c r="I607" s="197">
        <f t="shared" si="101"/>
        <v>1.0181705586544556</v>
      </c>
      <c r="J607" s="192">
        <f>H607*I607</f>
        <v>3.5616859101951742E-3</v>
      </c>
      <c r="K607" s="204">
        <f t="shared" si="96"/>
        <v>1.8158471611524785E-3</v>
      </c>
      <c r="L607" s="197">
        <f t="shared" si="102"/>
        <v>0.87426191300521949</v>
      </c>
      <c r="M607" s="192">
        <f>K607*L607</f>
        <v>1.5875260128342629E-3</v>
      </c>
    </row>
    <row r="608" spans="1:39" s="180" customFormat="1" hidden="1" x14ac:dyDescent="0.2">
      <c r="A608" s="203">
        <f t="shared" si="97"/>
        <v>5</v>
      </c>
      <c r="B608" s="204">
        <f t="shared" si="98"/>
        <v>3.603647134160531E-3</v>
      </c>
      <c r="C608" s="197">
        <f t="shared" si="99"/>
        <v>1.0588779851260806</v>
      </c>
      <c r="D608" s="192">
        <f t="shared" ref="D608:D671" si="103">B608*C608</f>
        <v>3.8158226165252774E-3</v>
      </c>
      <c r="E608" s="204">
        <f t="shared" si="94"/>
        <v>1.1329953230619532E-3</v>
      </c>
      <c r="F608" s="197">
        <f t="shared" si="100"/>
        <v>1.0177074222664717</v>
      </c>
      <c r="G608" s="192">
        <f t="shared" ref="G608:G671" si="104">E608*F608</f>
        <v>1.1530577496733487E-3</v>
      </c>
      <c r="H608" s="204">
        <f t="shared" si="95"/>
        <v>3.9588189523458838E-3</v>
      </c>
      <c r="I608" s="197">
        <f t="shared" si="101"/>
        <v>0.97942602171280047</v>
      </c>
      <c r="J608" s="192">
        <f t="shared" ref="J608:J671" si="105">H608*I608</f>
        <v>3.8773702971773654E-3</v>
      </c>
      <c r="K608" s="204">
        <f t="shared" si="96"/>
        <v>1.960526220788576E-3</v>
      </c>
      <c r="L608" s="197">
        <f t="shared" si="102"/>
        <v>0.9230873567470198</v>
      </c>
      <c r="M608" s="192">
        <f t="shared" ref="M608:M671" si="106">K608*L608</f>
        <v>1.8097369669809508E-3</v>
      </c>
    </row>
    <row r="609" spans="1:13" s="180" customFormat="1" hidden="1" x14ac:dyDescent="0.2">
      <c r="A609" s="203">
        <f t="shared" si="97"/>
        <v>6</v>
      </c>
      <c r="B609" s="204">
        <f t="shared" si="98"/>
        <v>4.0326858042906092E-3</v>
      </c>
      <c r="C609" s="197">
        <f t="shared" si="99"/>
        <v>1.0397030143177743</v>
      </c>
      <c r="D609" s="192">
        <f t="shared" si="103"/>
        <v>4.1927955865174449E-3</v>
      </c>
      <c r="E609" s="204">
        <f t="shared" si="94"/>
        <v>1.32071709717712E-3</v>
      </c>
      <c r="F609" s="197">
        <f t="shared" si="100"/>
        <v>1.0035458477446224</v>
      </c>
      <c r="G609" s="192">
        <f t="shared" si="104"/>
        <v>1.3254001589174298E-3</v>
      </c>
      <c r="H609" s="204">
        <f t="shared" si="95"/>
        <v>4.4425635241041976E-3</v>
      </c>
      <c r="I609" s="197">
        <f t="shared" si="101"/>
        <v>0.99764263687553645</v>
      </c>
      <c r="J609" s="192">
        <f t="shared" si="105"/>
        <v>4.4320907886743876E-3</v>
      </c>
      <c r="K609" s="204">
        <f t="shared" si="96"/>
        <v>2.2440527464861874E-3</v>
      </c>
      <c r="L609" s="197">
        <f t="shared" si="102"/>
        <v>0.93123151459831877</v>
      </c>
      <c r="M609" s="192">
        <f t="shared" si="106"/>
        <v>2.0897326379488495E-3</v>
      </c>
    </row>
    <row r="610" spans="1:13" s="180" customFormat="1" hidden="1" x14ac:dyDescent="0.2">
      <c r="A610" s="203">
        <f t="shared" si="97"/>
        <v>7</v>
      </c>
      <c r="B610" s="204">
        <f t="shared" si="98"/>
        <v>4.2676157168666899E-3</v>
      </c>
      <c r="C610" s="197">
        <f t="shared" si="99"/>
        <v>1.0047142550368779</v>
      </c>
      <c r="D610" s="192">
        <f t="shared" si="103"/>
        <v>4.2877343457553884E-3</v>
      </c>
      <c r="E610" s="204">
        <f t="shared" si="94"/>
        <v>1.4767816490302615E-3</v>
      </c>
      <c r="F610" s="197">
        <f t="shared" si="100"/>
        <v>0.99838534634373222</v>
      </c>
      <c r="G610" s="192">
        <f t="shared" si="104"/>
        <v>1.4743971581411457E-3</v>
      </c>
      <c r="H610" s="204">
        <f t="shared" si="95"/>
        <v>4.4858839335153904E-3</v>
      </c>
      <c r="I610" s="197">
        <f t="shared" si="101"/>
        <v>1.0047142550368779</v>
      </c>
      <c r="J610" s="192">
        <f t="shared" si="105"/>
        <v>4.5070315344438155E-3</v>
      </c>
      <c r="K610" s="204">
        <f t="shared" si="96"/>
        <v>2.581174394083543E-3</v>
      </c>
      <c r="L610" s="197">
        <f t="shared" si="102"/>
        <v>0.98493641537079768</v>
      </c>
      <c r="M610" s="192">
        <f t="shared" si="106"/>
        <v>2.5422926551555355E-3</v>
      </c>
    </row>
    <row r="611" spans="1:13" s="180" customFormat="1" hidden="1" x14ac:dyDescent="0.2">
      <c r="A611" s="203">
        <f t="shared" si="97"/>
        <v>8</v>
      </c>
      <c r="B611" s="204">
        <f t="shared" si="98"/>
        <v>4.3848029782226081E-3</v>
      </c>
      <c r="C611" s="197">
        <f t="shared" si="99"/>
        <v>1.0047421334727555</v>
      </c>
      <c r="D611" s="192">
        <f t="shared" si="103"/>
        <v>4.4055962991970754E-3</v>
      </c>
      <c r="E611" s="204">
        <f t="shared" si="94"/>
        <v>1.5251005672196683E-3</v>
      </c>
      <c r="F611" s="197">
        <f t="shared" si="100"/>
        <v>0.99824420536622183</v>
      </c>
      <c r="G611" s="192">
        <f t="shared" si="104"/>
        <v>1.522422803827772E-3</v>
      </c>
      <c r="H611" s="204">
        <f t="shared" si="95"/>
        <v>4.693044352879169E-3</v>
      </c>
      <c r="I611" s="197">
        <f t="shared" si="101"/>
        <v>1.0047421334727555</v>
      </c>
      <c r="J611" s="192">
        <f t="shared" si="105"/>
        <v>4.7152993955940836E-3</v>
      </c>
      <c r="K611" s="204">
        <f t="shared" si="96"/>
        <v>2.7366835560724383E-3</v>
      </c>
      <c r="L611" s="197">
        <f t="shared" si="102"/>
        <v>0.98524834915315462</v>
      </c>
      <c r="M611" s="192">
        <f t="shared" si="106"/>
        <v>2.6963129557749546E-3</v>
      </c>
    </row>
    <row r="612" spans="1:13" s="180" customFormat="1" hidden="1" x14ac:dyDescent="0.2">
      <c r="A612" s="203">
        <f t="shared" si="97"/>
        <v>9</v>
      </c>
      <c r="B612" s="204">
        <f t="shared" si="98"/>
        <v>4.8538297185784021E-3</v>
      </c>
      <c r="C612" s="197">
        <f t="shared" si="99"/>
        <v>1</v>
      </c>
      <c r="D612" s="192">
        <f t="shared" si="103"/>
        <v>4.8538297185784021E-3</v>
      </c>
      <c r="E612" s="204">
        <f t="shared" si="94"/>
        <v>2.1662981654917393E-3</v>
      </c>
      <c r="F612" s="197">
        <f t="shared" si="100"/>
        <v>1</v>
      </c>
      <c r="G612" s="192">
        <f t="shared" si="104"/>
        <v>2.1662981654917393E-3</v>
      </c>
      <c r="H612" s="204">
        <f t="shared" si="95"/>
        <v>5.1095867510637105E-3</v>
      </c>
      <c r="I612" s="197">
        <f t="shared" si="101"/>
        <v>1</v>
      </c>
      <c r="J612" s="192">
        <f t="shared" si="105"/>
        <v>5.1095867510637105E-3</v>
      </c>
      <c r="K612" s="204">
        <f t="shared" si="96"/>
        <v>3.6988964958787297E-3</v>
      </c>
      <c r="L612" s="197">
        <f t="shared" si="102"/>
        <v>1</v>
      </c>
      <c r="M612" s="192">
        <f t="shared" si="106"/>
        <v>3.6988964958787297E-3</v>
      </c>
    </row>
    <row r="613" spans="1:13" s="180" customFormat="1" hidden="1" x14ac:dyDescent="0.2">
      <c r="A613" s="203">
        <f t="shared" si="97"/>
        <v>10</v>
      </c>
      <c r="B613" s="204">
        <f t="shared" si="98"/>
        <v>3.9618735965992365E-3</v>
      </c>
      <c r="C613" s="197">
        <f t="shared" si="99"/>
        <v>1.0047687521137547</v>
      </c>
      <c r="D613" s="192">
        <f t="shared" si="103"/>
        <v>3.9807667896874484E-3</v>
      </c>
      <c r="E613" s="204">
        <f t="shared" si="94"/>
        <v>1.9746886623268501E-3</v>
      </c>
      <c r="F613" s="197">
        <f t="shared" si="100"/>
        <v>0.9979567605740004</v>
      </c>
      <c r="G613" s="192">
        <f t="shared" si="104"/>
        <v>1.9706539005979093E-3</v>
      </c>
      <c r="H613" s="204">
        <f t="shared" si="95"/>
        <v>4.0993325880001354E-3</v>
      </c>
      <c r="I613" s="197">
        <f t="shared" si="101"/>
        <v>0.9979567605740004</v>
      </c>
      <c r="J613" s="192">
        <f t="shared" si="105"/>
        <v>4.0909566700360481E-3</v>
      </c>
      <c r="K613" s="204">
        <f t="shared" si="96"/>
        <v>3.1726645995055918E-3</v>
      </c>
      <c r="L613" s="197">
        <f t="shared" si="102"/>
        <v>0.9979567605740004</v>
      </c>
      <c r="M613" s="192">
        <f t="shared" si="106"/>
        <v>3.1661820861104088E-3</v>
      </c>
    </row>
    <row r="614" spans="1:13" s="180" customFormat="1" hidden="1" x14ac:dyDescent="0.2">
      <c r="A614" s="203">
        <f t="shared" si="97"/>
        <v>11</v>
      </c>
      <c r="B614" s="204">
        <f t="shared" si="98"/>
        <v>3.8893952193151267E-3</v>
      </c>
      <c r="C614" s="197">
        <f t="shared" si="99"/>
        <v>1.0175596109661544</v>
      </c>
      <c r="D614" s="192">
        <f t="shared" si="103"/>
        <v>3.9576914862599214E-3</v>
      </c>
      <c r="E614" s="204">
        <f t="shared" si="94"/>
        <v>2.2251694911018215E-3</v>
      </c>
      <c r="F614" s="197">
        <f t="shared" si="100"/>
        <v>0.99289149918515673</v>
      </c>
      <c r="G614" s="192">
        <f t="shared" si="104"/>
        <v>2.20935187196116E-3</v>
      </c>
      <c r="H614" s="204">
        <f t="shared" si="95"/>
        <v>3.8949491179575873E-3</v>
      </c>
      <c r="I614" s="197">
        <f t="shared" si="101"/>
        <v>0.99289149918515673</v>
      </c>
      <c r="J614" s="192">
        <f t="shared" si="105"/>
        <v>3.8672618689788128E-3</v>
      </c>
      <c r="K614" s="204">
        <f t="shared" si="96"/>
        <v>3.4875706525331054E-3</v>
      </c>
      <c r="L614" s="197">
        <f t="shared" si="102"/>
        <v>0.99289149918515673</v>
      </c>
      <c r="M614" s="192">
        <f t="shared" si="106"/>
        <v>3.4627792537077502E-3</v>
      </c>
    </row>
    <row r="615" spans="1:13" s="180" customFormat="1" hidden="1" x14ac:dyDescent="0.2">
      <c r="A615" s="203">
        <f t="shared" si="97"/>
        <v>12</v>
      </c>
      <c r="B615" s="204">
        <f t="shared" si="98"/>
        <v>3.5725453017627518E-3</v>
      </c>
      <c r="C615" s="197">
        <f t="shared" si="99"/>
        <v>1</v>
      </c>
      <c r="D615" s="192">
        <f t="shared" si="103"/>
        <v>3.5725453017627518E-3</v>
      </c>
      <c r="E615" s="204">
        <f t="shared" si="94"/>
        <v>2.2787646130015657E-3</v>
      </c>
      <c r="F615" s="197">
        <f t="shared" si="100"/>
        <v>1</v>
      </c>
      <c r="G615" s="192">
        <f t="shared" si="104"/>
        <v>2.2787646130015657E-3</v>
      </c>
      <c r="H615" s="204">
        <f t="shared" si="95"/>
        <v>3.6080902530744993E-3</v>
      </c>
      <c r="I615" s="197">
        <f t="shared" si="101"/>
        <v>1</v>
      </c>
      <c r="J615" s="192">
        <f t="shared" si="105"/>
        <v>3.6080902530744993E-3</v>
      </c>
      <c r="K615" s="204">
        <f t="shared" si="96"/>
        <v>3.5908731672828717E-3</v>
      </c>
      <c r="L615" s="197">
        <f t="shared" si="102"/>
        <v>1</v>
      </c>
      <c r="M615" s="192">
        <f t="shared" si="106"/>
        <v>3.5908731672828717E-3</v>
      </c>
    </row>
    <row r="616" spans="1:13" s="180" customFormat="1" hidden="1" x14ac:dyDescent="0.2">
      <c r="A616" s="203">
        <f t="shared" si="97"/>
        <v>13</v>
      </c>
      <c r="B616" s="204">
        <f t="shared" si="98"/>
        <v>3.3728826455662951E-3</v>
      </c>
      <c r="C616" s="197">
        <f t="shared" si="99"/>
        <v>1.0000000000000002</v>
      </c>
      <c r="D616" s="192">
        <f t="shared" si="103"/>
        <v>3.372882645566296E-3</v>
      </c>
      <c r="E616" s="204">
        <f t="shared" si="94"/>
        <v>2.6986393503715834E-3</v>
      </c>
      <c r="F616" s="197">
        <f t="shared" si="100"/>
        <v>1.0000000000000002</v>
      </c>
      <c r="G616" s="192">
        <f t="shared" si="104"/>
        <v>2.6986393503715838E-3</v>
      </c>
      <c r="H616" s="204">
        <f t="shared" si="95"/>
        <v>3.4611896339814176E-3</v>
      </c>
      <c r="I616" s="197">
        <f t="shared" si="101"/>
        <v>1.0000000000000002</v>
      </c>
      <c r="J616" s="192">
        <f t="shared" si="105"/>
        <v>3.4611896339814185E-3</v>
      </c>
      <c r="K616" s="204">
        <f t="shared" si="96"/>
        <v>4.0213003120735651E-3</v>
      </c>
      <c r="L616" s="197">
        <f t="shared" si="102"/>
        <v>1.0000000000000002</v>
      </c>
      <c r="M616" s="192">
        <f t="shared" si="106"/>
        <v>4.021300312073566E-3</v>
      </c>
    </row>
    <row r="617" spans="1:13" s="180" customFormat="1" hidden="1" x14ac:dyDescent="0.2">
      <c r="A617" s="203">
        <f t="shared" si="97"/>
        <v>14</v>
      </c>
      <c r="B617" s="204">
        <f t="shared" si="98"/>
        <v>3.1996010079215257E-3</v>
      </c>
      <c r="C617" s="197">
        <f t="shared" si="99"/>
        <v>0.99999999999999978</v>
      </c>
      <c r="D617" s="192">
        <f t="shared" si="103"/>
        <v>3.1996010079215248E-3</v>
      </c>
      <c r="E617" s="204">
        <f t="shared" si="94"/>
        <v>2.853870817428356E-3</v>
      </c>
      <c r="F617" s="197">
        <f t="shared" si="100"/>
        <v>0.99999999999999978</v>
      </c>
      <c r="G617" s="192">
        <f t="shared" si="104"/>
        <v>2.8538708174283556E-3</v>
      </c>
      <c r="H617" s="204">
        <f t="shared" si="95"/>
        <v>3.2693024358844058E-3</v>
      </c>
      <c r="I617" s="197">
        <f t="shared" si="101"/>
        <v>0.99999999999999978</v>
      </c>
      <c r="J617" s="192">
        <f t="shared" si="105"/>
        <v>3.2693024358844049E-3</v>
      </c>
      <c r="K617" s="204">
        <f t="shared" si="96"/>
        <v>4.2084666963244852E-3</v>
      </c>
      <c r="L617" s="197">
        <f t="shared" si="102"/>
        <v>0.99999999999999978</v>
      </c>
      <c r="M617" s="192">
        <f t="shared" si="106"/>
        <v>4.2084666963244843E-3</v>
      </c>
    </row>
    <row r="618" spans="1:13" s="180" customFormat="1" hidden="1" x14ac:dyDescent="0.2">
      <c r="A618" s="203">
        <f t="shared" si="97"/>
        <v>15</v>
      </c>
      <c r="B618" s="204">
        <f t="shared" si="98"/>
        <v>3.0732498138055478E-3</v>
      </c>
      <c r="C618" s="197">
        <f t="shared" si="99"/>
        <v>1</v>
      </c>
      <c r="D618" s="192">
        <f t="shared" si="103"/>
        <v>3.0732498138055478E-3</v>
      </c>
      <c r="E618" s="204">
        <f t="shared" si="94"/>
        <v>3.2415329426721028E-3</v>
      </c>
      <c r="F618" s="197">
        <f t="shared" si="100"/>
        <v>1</v>
      </c>
      <c r="G618" s="192">
        <f t="shared" si="104"/>
        <v>3.2415329426721028E-3</v>
      </c>
      <c r="H618" s="204">
        <f t="shared" si="95"/>
        <v>3.0560327280139202E-3</v>
      </c>
      <c r="I618" s="197">
        <f t="shared" si="101"/>
        <v>1</v>
      </c>
      <c r="J618" s="192">
        <f t="shared" si="105"/>
        <v>3.0560327280139202E-3</v>
      </c>
      <c r="K618" s="204">
        <f t="shared" si="96"/>
        <v>4.6263975691696419E-3</v>
      </c>
      <c r="L618" s="197">
        <f t="shared" si="102"/>
        <v>1</v>
      </c>
      <c r="M618" s="192">
        <f t="shared" si="106"/>
        <v>4.6263975691696419E-3</v>
      </c>
    </row>
    <row r="619" spans="1:13" s="180" customFormat="1" hidden="1" x14ac:dyDescent="0.2">
      <c r="A619" s="203">
        <f t="shared" si="97"/>
        <v>16</v>
      </c>
      <c r="B619" s="204">
        <f t="shared" si="98"/>
        <v>2.8583139363423243E-3</v>
      </c>
      <c r="C619" s="197">
        <f t="shared" si="99"/>
        <v>0.99999999999999989</v>
      </c>
      <c r="D619" s="192">
        <f t="shared" si="103"/>
        <v>2.8583139363423239E-3</v>
      </c>
      <c r="E619" s="204">
        <f t="shared" si="94"/>
        <v>3.485071398143998E-3</v>
      </c>
      <c r="F619" s="197">
        <f t="shared" si="100"/>
        <v>0.99999999999999989</v>
      </c>
      <c r="G619" s="192">
        <f t="shared" si="104"/>
        <v>3.4850713981439975E-3</v>
      </c>
      <c r="H619" s="204">
        <f t="shared" si="95"/>
        <v>2.8602578008671857E-3</v>
      </c>
      <c r="I619" s="197">
        <f t="shared" si="101"/>
        <v>0.99999999999999989</v>
      </c>
      <c r="J619" s="192">
        <f t="shared" si="105"/>
        <v>2.8602578008671852E-3</v>
      </c>
      <c r="K619" s="204">
        <f t="shared" si="96"/>
        <v>4.7405301862722066E-3</v>
      </c>
      <c r="L619" s="197">
        <f t="shared" si="102"/>
        <v>0.99999999999999989</v>
      </c>
      <c r="M619" s="192">
        <f t="shared" si="106"/>
        <v>4.7405301862722057E-3</v>
      </c>
    </row>
    <row r="620" spans="1:13" s="180" customFormat="1" hidden="1" x14ac:dyDescent="0.2">
      <c r="A620" s="203">
        <f t="shared" si="97"/>
        <v>17</v>
      </c>
      <c r="B620" s="204">
        <f t="shared" si="98"/>
        <v>2.6000576494679089E-3</v>
      </c>
      <c r="C620" s="197">
        <f t="shared" si="99"/>
        <v>0.99999999999999989</v>
      </c>
      <c r="D620" s="192">
        <f t="shared" si="103"/>
        <v>2.6000576494679085E-3</v>
      </c>
      <c r="E620" s="204">
        <f t="shared" si="94"/>
        <v>3.6189203554272977E-3</v>
      </c>
      <c r="F620" s="197">
        <f t="shared" si="100"/>
        <v>0.99999999999999989</v>
      </c>
      <c r="G620" s="192">
        <f t="shared" si="104"/>
        <v>3.6189203554272973E-3</v>
      </c>
      <c r="H620" s="204">
        <f t="shared" si="95"/>
        <v>2.6547635510961454E-3</v>
      </c>
      <c r="I620" s="197">
        <f t="shared" si="101"/>
        <v>0.99999999999999989</v>
      </c>
      <c r="J620" s="192">
        <f t="shared" si="105"/>
        <v>2.6547635510961449E-3</v>
      </c>
      <c r="K620" s="204">
        <f t="shared" si="96"/>
        <v>4.8496642945965564E-3</v>
      </c>
      <c r="L620" s="197">
        <f t="shared" si="102"/>
        <v>0.99999999999999989</v>
      </c>
      <c r="M620" s="192">
        <f t="shared" si="106"/>
        <v>4.8496642945965555E-3</v>
      </c>
    </row>
    <row r="621" spans="1:13" s="180" customFormat="1" hidden="1" x14ac:dyDescent="0.2">
      <c r="A621" s="203">
        <f t="shared" si="97"/>
        <v>18</v>
      </c>
      <c r="B621" s="204">
        <f t="shared" si="98"/>
        <v>2.3701262456700418E-3</v>
      </c>
      <c r="C621" s="197">
        <f t="shared" si="99"/>
        <v>1</v>
      </c>
      <c r="D621" s="192">
        <f t="shared" si="103"/>
        <v>2.3701262456700418E-3</v>
      </c>
      <c r="E621" s="204">
        <f t="shared" si="94"/>
        <v>3.6566868661960291E-3</v>
      </c>
      <c r="F621" s="197">
        <f t="shared" si="100"/>
        <v>1</v>
      </c>
      <c r="G621" s="192">
        <f t="shared" si="104"/>
        <v>3.6566868661960291E-3</v>
      </c>
      <c r="H621" s="204">
        <f t="shared" si="95"/>
        <v>2.4698187263022088E-3</v>
      </c>
      <c r="I621" s="197">
        <f t="shared" si="101"/>
        <v>1</v>
      </c>
      <c r="J621" s="192">
        <f t="shared" si="105"/>
        <v>2.4698187263022088E-3</v>
      </c>
      <c r="K621" s="204">
        <f t="shared" si="96"/>
        <v>4.8066215801174875E-3</v>
      </c>
      <c r="L621" s="197">
        <f t="shared" si="102"/>
        <v>1</v>
      </c>
      <c r="M621" s="192">
        <f t="shared" si="106"/>
        <v>4.8066215801174875E-3</v>
      </c>
    </row>
    <row r="622" spans="1:13" s="180" customFormat="1" hidden="1" x14ac:dyDescent="0.2">
      <c r="A622" s="203">
        <f t="shared" si="97"/>
        <v>19</v>
      </c>
      <c r="B622" s="204">
        <f t="shared" si="98"/>
        <v>2.3590184483851208E-3</v>
      </c>
      <c r="C622" s="197">
        <f t="shared" si="99"/>
        <v>1</v>
      </c>
      <c r="D622" s="192">
        <f t="shared" si="103"/>
        <v>2.3590184483851208E-3</v>
      </c>
      <c r="E622" s="204">
        <f t="shared" si="94"/>
        <v>3.8907836939757415E-3</v>
      </c>
      <c r="F622" s="197">
        <f t="shared" si="100"/>
        <v>1</v>
      </c>
      <c r="G622" s="192">
        <f t="shared" si="104"/>
        <v>3.8907836939757415E-3</v>
      </c>
      <c r="H622" s="204">
        <f t="shared" si="95"/>
        <v>2.4470477418681203E-3</v>
      </c>
      <c r="I622" s="197">
        <f t="shared" si="101"/>
        <v>1</v>
      </c>
      <c r="J622" s="192">
        <f t="shared" si="105"/>
        <v>2.4470477418681203E-3</v>
      </c>
      <c r="K622" s="204">
        <f t="shared" si="96"/>
        <v>4.8566066678996326E-3</v>
      </c>
      <c r="L622" s="197">
        <f t="shared" si="102"/>
        <v>1</v>
      </c>
      <c r="M622" s="192">
        <f t="shared" si="106"/>
        <v>4.8566066678996326E-3</v>
      </c>
    </row>
    <row r="623" spans="1:13" s="180" customFormat="1" hidden="1" x14ac:dyDescent="0.2">
      <c r="A623" s="203">
        <f t="shared" si="97"/>
        <v>20</v>
      </c>
      <c r="B623" s="204">
        <f t="shared" si="98"/>
        <v>2.1718520641341998E-3</v>
      </c>
      <c r="C623" s="197">
        <f t="shared" si="99"/>
        <v>1</v>
      </c>
      <c r="D623" s="192">
        <f t="shared" si="103"/>
        <v>2.1718520641341998E-3</v>
      </c>
      <c r="E623" s="204">
        <f t="shared" si="94"/>
        <v>4.025743430987533E-3</v>
      </c>
      <c r="F623" s="197">
        <f t="shared" si="100"/>
        <v>1</v>
      </c>
      <c r="G623" s="192">
        <f t="shared" si="104"/>
        <v>4.025743430987533E-3</v>
      </c>
      <c r="H623" s="204">
        <f t="shared" si="95"/>
        <v>2.2126732191562852E-3</v>
      </c>
      <c r="I623" s="197">
        <f t="shared" si="101"/>
        <v>1</v>
      </c>
      <c r="J623" s="192">
        <f t="shared" si="105"/>
        <v>2.2126732191562852E-3</v>
      </c>
      <c r="K623" s="204">
        <f t="shared" si="96"/>
        <v>4.8907631445507648E-3</v>
      </c>
      <c r="L623" s="197">
        <f t="shared" si="102"/>
        <v>1</v>
      </c>
      <c r="M623" s="192">
        <f t="shared" si="106"/>
        <v>4.8907631445507648E-3</v>
      </c>
    </row>
    <row r="624" spans="1:13" s="180" customFormat="1" hidden="1" x14ac:dyDescent="0.2">
      <c r="A624" s="203">
        <f t="shared" si="97"/>
        <v>21</v>
      </c>
      <c r="B624" s="204">
        <f t="shared" si="98"/>
        <v>2.0416131409684997E-3</v>
      </c>
      <c r="C624" s="197">
        <f t="shared" si="99"/>
        <v>1.0000000000000002</v>
      </c>
      <c r="D624" s="192">
        <f t="shared" si="103"/>
        <v>2.0416131409685002E-3</v>
      </c>
      <c r="E624" s="204">
        <f t="shared" si="94"/>
        <v>3.9174424074595524E-3</v>
      </c>
      <c r="F624" s="197">
        <f t="shared" si="100"/>
        <v>1.0000000000000002</v>
      </c>
      <c r="G624" s="192">
        <f t="shared" si="104"/>
        <v>3.9174424074595532E-3</v>
      </c>
      <c r="H624" s="204">
        <f t="shared" si="95"/>
        <v>2.1443602658540203E-3</v>
      </c>
      <c r="I624" s="197">
        <f t="shared" si="101"/>
        <v>1.0000000000000002</v>
      </c>
      <c r="J624" s="192">
        <f t="shared" si="105"/>
        <v>2.1443602658540208E-3</v>
      </c>
      <c r="K624" s="204">
        <f t="shared" si="96"/>
        <v>4.6552778421104371E-3</v>
      </c>
      <c r="L624" s="197">
        <f t="shared" si="102"/>
        <v>1.0000000000000002</v>
      </c>
      <c r="M624" s="192">
        <f t="shared" si="106"/>
        <v>4.655277842110438E-3</v>
      </c>
    </row>
    <row r="625" spans="1:13" s="180" customFormat="1" hidden="1" x14ac:dyDescent="0.2">
      <c r="A625" s="203">
        <f t="shared" si="97"/>
        <v>22</v>
      </c>
      <c r="B625" s="204">
        <f t="shared" si="98"/>
        <v>1.9149842519203993E-3</v>
      </c>
      <c r="C625" s="197">
        <f t="shared" si="99"/>
        <v>1.0000000000000002</v>
      </c>
      <c r="D625" s="192">
        <f t="shared" si="103"/>
        <v>1.9149842519203997E-3</v>
      </c>
      <c r="E625" s="204">
        <f t="shared" si="94"/>
        <v>3.8627365058313159E-3</v>
      </c>
      <c r="F625" s="197">
        <f t="shared" si="100"/>
        <v>1.0000000000000002</v>
      </c>
      <c r="G625" s="192">
        <f t="shared" si="104"/>
        <v>3.8627365058313168E-3</v>
      </c>
      <c r="H625" s="204">
        <f t="shared" si="95"/>
        <v>1.960803915720699E-3</v>
      </c>
      <c r="I625" s="197">
        <f t="shared" si="101"/>
        <v>1.0000000000000002</v>
      </c>
      <c r="J625" s="192">
        <f t="shared" si="105"/>
        <v>1.9608039157206995E-3</v>
      </c>
      <c r="K625" s="204">
        <f t="shared" si="96"/>
        <v>4.5789117357766043E-3</v>
      </c>
      <c r="L625" s="197">
        <f t="shared" si="102"/>
        <v>1.0000000000000002</v>
      </c>
      <c r="M625" s="192">
        <f t="shared" si="106"/>
        <v>4.5789117357766052E-3</v>
      </c>
    </row>
    <row r="626" spans="1:13" s="180" customFormat="1" hidden="1" x14ac:dyDescent="0.2">
      <c r="A626" s="203">
        <f t="shared" si="97"/>
        <v>23</v>
      </c>
      <c r="B626" s="204">
        <f t="shared" si="98"/>
        <v>1.8922132674863111E-3</v>
      </c>
      <c r="C626" s="197">
        <f t="shared" si="99"/>
        <v>1</v>
      </c>
      <c r="D626" s="192">
        <f t="shared" si="103"/>
        <v>1.8922132674863111E-3</v>
      </c>
      <c r="E626" s="204">
        <f t="shared" si="94"/>
        <v>4.2556748347853997E-3</v>
      </c>
      <c r="F626" s="197">
        <f t="shared" si="100"/>
        <v>1</v>
      </c>
      <c r="G626" s="192">
        <f t="shared" si="104"/>
        <v>4.2556748347853997E-3</v>
      </c>
      <c r="H626" s="204">
        <f t="shared" si="95"/>
        <v>1.9846856798832794E-3</v>
      </c>
      <c r="I626" s="197">
        <f t="shared" si="101"/>
        <v>1</v>
      </c>
      <c r="J626" s="192">
        <f t="shared" si="105"/>
        <v>1.9846856798832794E-3</v>
      </c>
      <c r="K626" s="204">
        <f t="shared" si="96"/>
        <v>4.7058183197568283E-3</v>
      </c>
      <c r="L626" s="197">
        <f t="shared" si="102"/>
        <v>1</v>
      </c>
      <c r="M626" s="192">
        <f t="shared" si="106"/>
        <v>4.7058183197568283E-3</v>
      </c>
    </row>
    <row r="627" spans="1:13" s="180" customFormat="1" hidden="1" x14ac:dyDescent="0.2">
      <c r="A627" s="203">
        <f t="shared" si="97"/>
        <v>24</v>
      </c>
      <c r="B627" s="204">
        <f t="shared" si="98"/>
        <v>1.7494780723750747E-3</v>
      </c>
      <c r="C627" s="197">
        <f t="shared" si="99"/>
        <v>1</v>
      </c>
      <c r="D627" s="192">
        <f t="shared" si="103"/>
        <v>1.7494780723750747E-3</v>
      </c>
      <c r="E627" s="204">
        <f t="shared" si="94"/>
        <v>3.9363256628439178E-3</v>
      </c>
      <c r="F627" s="197">
        <f t="shared" si="100"/>
        <v>1</v>
      </c>
      <c r="G627" s="192">
        <f t="shared" si="104"/>
        <v>3.9363256628439178E-3</v>
      </c>
      <c r="H627" s="204">
        <f t="shared" si="95"/>
        <v>1.9166504215131375E-3</v>
      </c>
      <c r="I627" s="197">
        <f t="shared" si="101"/>
        <v>1</v>
      </c>
      <c r="J627" s="192">
        <f t="shared" si="105"/>
        <v>1.9166504215131375E-3</v>
      </c>
      <c r="K627" s="204">
        <f t="shared" si="96"/>
        <v>4.3770275201231636E-3</v>
      </c>
      <c r="L627" s="197">
        <f t="shared" si="102"/>
        <v>1</v>
      </c>
      <c r="M627" s="192">
        <f t="shared" si="106"/>
        <v>4.3770275201231636E-3</v>
      </c>
    </row>
    <row r="628" spans="1:13" s="180" customFormat="1" hidden="1" x14ac:dyDescent="0.2">
      <c r="A628" s="203">
        <f t="shared" si="97"/>
        <v>25</v>
      </c>
      <c r="B628" s="204">
        <f t="shared" si="98"/>
        <v>1.751144241967813E-3</v>
      </c>
      <c r="C628" s="197">
        <f t="shared" si="99"/>
        <v>1</v>
      </c>
      <c r="D628" s="192">
        <f t="shared" si="103"/>
        <v>1.751144241967813E-3</v>
      </c>
      <c r="E628" s="204">
        <f t="shared" si="94"/>
        <v>4.2590071739708763E-3</v>
      </c>
      <c r="F628" s="197">
        <f t="shared" si="100"/>
        <v>1</v>
      </c>
      <c r="G628" s="192">
        <f t="shared" si="104"/>
        <v>4.2590071739708763E-3</v>
      </c>
      <c r="H628" s="204">
        <f t="shared" si="95"/>
        <v>1.95080689816427E-3</v>
      </c>
      <c r="I628" s="197">
        <f t="shared" si="101"/>
        <v>1</v>
      </c>
      <c r="J628" s="192">
        <f t="shared" si="105"/>
        <v>1.95080689816427E-3</v>
      </c>
      <c r="K628" s="204">
        <f t="shared" si="96"/>
        <v>4.6391715360473013E-3</v>
      </c>
      <c r="L628" s="197">
        <f t="shared" si="102"/>
        <v>1</v>
      </c>
      <c r="M628" s="192">
        <f t="shared" si="106"/>
        <v>4.6391715360473013E-3</v>
      </c>
    </row>
    <row r="629" spans="1:13" s="180" customFormat="1" hidden="1" x14ac:dyDescent="0.2">
      <c r="A629" s="203">
        <f t="shared" si="97"/>
        <v>26</v>
      </c>
      <c r="B629" s="204">
        <f t="shared" si="98"/>
        <v>1.7128223413348351E-3</v>
      </c>
      <c r="C629" s="197">
        <f t="shared" si="99"/>
        <v>1.0000000000000002</v>
      </c>
      <c r="D629" s="192">
        <f t="shared" si="103"/>
        <v>1.7128223413348355E-3</v>
      </c>
      <c r="E629" s="204">
        <f t="shared" si="94"/>
        <v>4.3636981633812582E-3</v>
      </c>
      <c r="F629" s="197">
        <f t="shared" si="100"/>
        <v>1.0000000000000002</v>
      </c>
      <c r="G629" s="192">
        <f t="shared" si="104"/>
        <v>4.3636981633812591E-3</v>
      </c>
      <c r="H629" s="204">
        <f t="shared" si="95"/>
        <v>1.952195372824885E-3</v>
      </c>
      <c r="I629" s="197">
        <f t="shared" si="101"/>
        <v>1.0000000000000002</v>
      </c>
      <c r="J629" s="192">
        <f t="shared" si="105"/>
        <v>1.9521953728248854E-3</v>
      </c>
      <c r="K629" s="204">
        <f t="shared" si="96"/>
        <v>4.6422261803006548E-3</v>
      </c>
      <c r="L629" s="197">
        <f t="shared" si="102"/>
        <v>1.0000000000000002</v>
      </c>
      <c r="M629" s="192">
        <f t="shared" si="106"/>
        <v>4.6422261803006556E-3</v>
      </c>
    </row>
    <row r="630" spans="1:13" s="180" customFormat="1" hidden="1" x14ac:dyDescent="0.2">
      <c r="A630" s="203">
        <f t="shared" si="97"/>
        <v>27</v>
      </c>
      <c r="B630" s="204">
        <f t="shared" si="98"/>
        <v>1.7869668882116835E-3</v>
      </c>
      <c r="C630" s="197">
        <f t="shared" si="99"/>
        <v>1</v>
      </c>
      <c r="D630" s="192">
        <f t="shared" si="103"/>
        <v>1.7869668882116835E-3</v>
      </c>
      <c r="E630" s="204">
        <f t="shared" si="94"/>
        <v>4.4892162727008661E-3</v>
      </c>
      <c r="F630" s="197">
        <f t="shared" si="100"/>
        <v>1</v>
      </c>
      <c r="G630" s="192">
        <f t="shared" si="104"/>
        <v>4.4892162727008661E-3</v>
      </c>
      <c r="H630" s="204">
        <f t="shared" si="95"/>
        <v>1.9832972052226641E-3</v>
      </c>
      <c r="I630" s="197">
        <f t="shared" si="101"/>
        <v>1</v>
      </c>
      <c r="J630" s="192">
        <f t="shared" si="105"/>
        <v>1.9832972052226641E-3</v>
      </c>
      <c r="K630" s="204">
        <f t="shared" si="96"/>
        <v>4.7669112048238944E-3</v>
      </c>
      <c r="L630" s="197">
        <f t="shared" si="102"/>
        <v>1</v>
      </c>
      <c r="M630" s="192">
        <f t="shared" si="106"/>
        <v>4.7669112048238944E-3</v>
      </c>
    </row>
    <row r="631" spans="1:13" s="180" customFormat="1" hidden="1" x14ac:dyDescent="0.2">
      <c r="A631" s="203">
        <f t="shared" si="97"/>
        <v>28</v>
      </c>
      <c r="B631" s="204">
        <f t="shared" si="98"/>
        <v>1.7914100071256519E-3</v>
      </c>
      <c r="C631" s="197">
        <f t="shared" si="99"/>
        <v>1</v>
      </c>
      <c r="D631" s="192">
        <f t="shared" si="103"/>
        <v>1.7914100071256519E-3</v>
      </c>
      <c r="E631" s="204">
        <f t="shared" si="94"/>
        <v>4.5783563459123582E-3</v>
      </c>
      <c r="F631" s="197">
        <f t="shared" si="100"/>
        <v>1</v>
      </c>
      <c r="G631" s="192">
        <f t="shared" si="104"/>
        <v>4.5783563459123582E-3</v>
      </c>
      <c r="H631" s="204">
        <f t="shared" si="95"/>
        <v>2.0563309723710204E-3</v>
      </c>
      <c r="I631" s="197">
        <f t="shared" si="101"/>
        <v>1</v>
      </c>
      <c r="J631" s="192">
        <f t="shared" si="105"/>
        <v>2.0563309723710204E-3</v>
      </c>
      <c r="K631" s="204">
        <f t="shared" si="96"/>
        <v>4.6716618431056961E-3</v>
      </c>
      <c r="L631" s="197">
        <f t="shared" si="102"/>
        <v>1</v>
      </c>
      <c r="M631" s="192">
        <f t="shared" si="106"/>
        <v>4.6716618431056961E-3</v>
      </c>
    </row>
    <row r="632" spans="1:13" s="180" customFormat="1" hidden="1" x14ac:dyDescent="0.2">
      <c r="A632" s="203">
        <f t="shared" si="97"/>
        <v>29</v>
      </c>
      <c r="B632" s="204">
        <f t="shared" si="98"/>
        <v>1.8713861475770839E-3</v>
      </c>
      <c r="C632" s="197">
        <f t="shared" si="99"/>
        <v>1</v>
      </c>
      <c r="D632" s="192">
        <f t="shared" si="103"/>
        <v>1.8713861475770839E-3</v>
      </c>
      <c r="E632" s="204">
        <f t="shared" si="94"/>
        <v>4.8077323598459789E-3</v>
      </c>
      <c r="F632" s="197">
        <f t="shared" si="100"/>
        <v>1</v>
      </c>
      <c r="G632" s="192">
        <f t="shared" si="104"/>
        <v>4.8077323598459789E-3</v>
      </c>
      <c r="H632" s="204">
        <f t="shared" si="95"/>
        <v>2.2021208117356098E-3</v>
      </c>
      <c r="I632" s="197">
        <f t="shared" si="101"/>
        <v>1</v>
      </c>
      <c r="J632" s="192">
        <f t="shared" si="105"/>
        <v>2.2021208117356098E-3</v>
      </c>
      <c r="K632" s="204">
        <f t="shared" si="96"/>
        <v>4.8743791435555059E-3</v>
      </c>
      <c r="L632" s="197">
        <f t="shared" si="102"/>
        <v>1</v>
      </c>
      <c r="M632" s="192">
        <f t="shared" si="106"/>
        <v>4.8743791435555059E-3</v>
      </c>
    </row>
    <row r="633" spans="1:13" s="180" customFormat="1" hidden="1" x14ac:dyDescent="0.2">
      <c r="A633" s="203">
        <f t="shared" si="97"/>
        <v>30</v>
      </c>
      <c r="B633" s="204">
        <f t="shared" si="98"/>
        <v>2.09020975409003E-3</v>
      </c>
      <c r="C633" s="197">
        <f t="shared" si="99"/>
        <v>1.0000000000000002</v>
      </c>
      <c r="D633" s="192">
        <f t="shared" si="103"/>
        <v>2.0902097540900304E-3</v>
      </c>
      <c r="E633" s="204">
        <f t="shared" si="94"/>
        <v>5.3606229697029271E-3</v>
      </c>
      <c r="F633" s="197">
        <f t="shared" si="100"/>
        <v>1.0000000000000002</v>
      </c>
      <c r="G633" s="192">
        <f t="shared" si="104"/>
        <v>5.360622969702928E-3</v>
      </c>
      <c r="H633" s="204">
        <f t="shared" si="95"/>
        <v>2.3692931608736726E-3</v>
      </c>
      <c r="I633" s="197">
        <f t="shared" si="101"/>
        <v>1.0000000000000002</v>
      </c>
      <c r="J633" s="192">
        <f t="shared" si="105"/>
        <v>2.3692931608736731E-3</v>
      </c>
      <c r="K633" s="204">
        <f t="shared" si="96"/>
        <v>5.3334088663548711E-3</v>
      </c>
      <c r="L633" s="197">
        <f t="shared" si="102"/>
        <v>1.0000000000000002</v>
      </c>
      <c r="M633" s="192">
        <f t="shared" si="106"/>
        <v>5.3334088663548719E-3</v>
      </c>
    </row>
    <row r="634" spans="1:13" s="180" customFormat="1" hidden="1" x14ac:dyDescent="0.2">
      <c r="A634" s="203">
        <f t="shared" si="97"/>
        <v>31</v>
      </c>
      <c r="B634" s="204">
        <f t="shared" si="98"/>
        <v>2.0827119909227081E-3</v>
      </c>
      <c r="C634" s="197">
        <f t="shared" si="99"/>
        <v>1</v>
      </c>
      <c r="D634" s="192">
        <f t="shared" si="103"/>
        <v>2.0827119909227081E-3</v>
      </c>
      <c r="E634" s="204">
        <f t="shared" si="94"/>
        <v>5.3042508984819528E-3</v>
      </c>
      <c r="F634" s="197">
        <f t="shared" si="100"/>
        <v>1</v>
      </c>
      <c r="G634" s="192">
        <f t="shared" si="104"/>
        <v>5.3042508984819528E-3</v>
      </c>
      <c r="H634" s="204">
        <f t="shared" si="95"/>
        <v>2.4476031317323664E-3</v>
      </c>
      <c r="I634" s="197">
        <f t="shared" si="101"/>
        <v>1</v>
      </c>
      <c r="J634" s="192">
        <f t="shared" si="105"/>
        <v>2.4476031317323664E-3</v>
      </c>
      <c r="K634" s="204">
        <f t="shared" si="96"/>
        <v>5.3667322582096342E-3</v>
      </c>
      <c r="L634" s="197">
        <f t="shared" si="102"/>
        <v>1</v>
      </c>
      <c r="M634" s="192">
        <f t="shared" si="106"/>
        <v>5.3667322582096342E-3</v>
      </c>
    </row>
    <row r="635" spans="1:13" s="180" customFormat="1" hidden="1" x14ac:dyDescent="0.2">
      <c r="A635" s="203">
        <f t="shared" si="97"/>
        <v>32</v>
      </c>
      <c r="B635" s="204">
        <f t="shared" si="98"/>
        <v>1.9569161866709764E-3</v>
      </c>
      <c r="C635" s="197">
        <f t="shared" si="99"/>
        <v>1</v>
      </c>
      <c r="D635" s="192">
        <f t="shared" si="103"/>
        <v>1.9569161866709764E-3</v>
      </c>
      <c r="E635" s="204">
        <f t="shared" ref="E635:E666" si="107">E434</f>
        <v>4.8477204300716951E-3</v>
      </c>
      <c r="F635" s="197">
        <f t="shared" si="100"/>
        <v>1</v>
      </c>
      <c r="G635" s="192">
        <f t="shared" si="104"/>
        <v>4.8477204300716951E-3</v>
      </c>
      <c r="H635" s="204">
        <f t="shared" ref="H635:H666" si="108">H434</f>
        <v>2.2773761383409505E-3</v>
      </c>
      <c r="I635" s="197">
        <f t="shared" si="101"/>
        <v>1</v>
      </c>
      <c r="J635" s="192">
        <f t="shared" si="105"/>
        <v>2.2773761383409505E-3</v>
      </c>
      <c r="K635" s="204">
        <f t="shared" ref="K635:K666" si="109">K434</f>
        <v>4.8921516192113801E-3</v>
      </c>
      <c r="L635" s="197">
        <f t="shared" si="102"/>
        <v>1</v>
      </c>
      <c r="M635" s="192">
        <f t="shared" si="106"/>
        <v>4.8921516192113801E-3</v>
      </c>
    </row>
    <row r="636" spans="1:13" s="180" customFormat="1" hidden="1" x14ac:dyDescent="0.2">
      <c r="A636" s="203">
        <f t="shared" si="97"/>
        <v>33</v>
      </c>
      <c r="B636" s="204">
        <f t="shared" ref="B636:B667" si="110">B435</f>
        <v>1.9074864887530776E-3</v>
      </c>
      <c r="C636" s="197">
        <f t="shared" si="99"/>
        <v>1</v>
      </c>
      <c r="D636" s="192">
        <f t="shared" si="103"/>
        <v>1.9074864887530776E-3</v>
      </c>
      <c r="E636" s="204">
        <f t="shared" si="107"/>
        <v>4.7197030663629798E-3</v>
      </c>
      <c r="F636" s="197">
        <f t="shared" si="100"/>
        <v>1</v>
      </c>
      <c r="G636" s="192">
        <f t="shared" si="104"/>
        <v>4.7197030663629798E-3</v>
      </c>
      <c r="H636" s="204">
        <f t="shared" si="108"/>
        <v>2.2509951197892627E-3</v>
      </c>
      <c r="I636" s="197">
        <f t="shared" si="101"/>
        <v>1</v>
      </c>
      <c r="J636" s="192">
        <f t="shared" si="105"/>
        <v>2.2509951197892627E-3</v>
      </c>
      <c r="K636" s="204">
        <f t="shared" si="109"/>
        <v>4.786627545004629E-3</v>
      </c>
      <c r="L636" s="197">
        <f t="shared" si="102"/>
        <v>1</v>
      </c>
      <c r="M636" s="192">
        <f t="shared" si="106"/>
        <v>4.786627545004629E-3</v>
      </c>
    </row>
    <row r="637" spans="1:13" s="180" customFormat="1" hidden="1" x14ac:dyDescent="0.2">
      <c r="A637" s="203">
        <f t="shared" si="97"/>
        <v>34</v>
      </c>
      <c r="B637" s="204">
        <f t="shared" si="110"/>
        <v>1.9113742178027999E-3</v>
      </c>
      <c r="C637" s="197">
        <f t="shared" si="99"/>
        <v>0.99999999999999989</v>
      </c>
      <c r="D637" s="192">
        <f t="shared" si="103"/>
        <v>1.9113742178027996E-3</v>
      </c>
      <c r="E637" s="204">
        <f t="shared" si="107"/>
        <v>4.5919633975863867E-3</v>
      </c>
      <c r="F637" s="197">
        <f t="shared" si="100"/>
        <v>0.99999999999999989</v>
      </c>
      <c r="G637" s="192">
        <f t="shared" si="104"/>
        <v>4.5919633975863858E-3</v>
      </c>
      <c r="H637" s="204">
        <f t="shared" si="108"/>
        <v>2.1915684043149349E-3</v>
      </c>
      <c r="I637" s="197">
        <f t="shared" si="101"/>
        <v>0.99999999999999989</v>
      </c>
      <c r="J637" s="192">
        <f t="shared" si="105"/>
        <v>2.1915684043149345E-3</v>
      </c>
      <c r="K637" s="204">
        <f t="shared" si="109"/>
        <v>4.7083175741459357E-3</v>
      </c>
      <c r="L637" s="197">
        <f t="shared" si="102"/>
        <v>0.99999999999999989</v>
      </c>
      <c r="M637" s="192">
        <f t="shared" si="106"/>
        <v>4.7083175741459348E-3</v>
      </c>
    </row>
    <row r="638" spans="1:13" s="180" customFormat="1" hidden="1" x14ac:dyDescent="0.2">
      <c r="A638" s="203">
        <f t="shared" si="97"/>
        <v>35</v>
      </c>
      <c r="B638" s="204">
        <f t="shared" si="110"/>
        <v>1.9869072393402633E-3</v>
      </c>
      <c r="C638" s="197">
        <f t="shared" si="99"/>
        <v>1.0000000000000002</v>
      </c>
      <c r="D638" s="192">
        <f t="shared" si="103"/>
        <v>1.9869072393402637E-3</v>
      </c>
      <c r="E638" s="204">
        <f t="shared" si="107"/>
        <v>4.8080100547781019E-3</v>
      </c>
      <c r="F638" s="197">
        <f t="shared" si="100"/>
        <v>1.0000000000000002</v>
      </c>
      <c r="G638" s="192">
        <f t="shared" si="104"/>
        <v>4.8080100547781028E-3</v>
      </c>
      <c r="H638" s="204">
        <f t="shared" si="108"/>
        <v>2.2968147835895625E-3</v>
      </c>
      <c r="I638" s="197">
        <f t="shared" si="101"/>
        <v>1.0000000000000002</v>
      </c>
      <c r="J638" s="192">
        <f t="shared" si="105"/>
        <v>2.2968147835895629E-3</v>
      </c>
      <c r="K638" s="204">
        <f t="shared" si="109"/>
        <v>4.7794074767694306E-3</v>
      </c>
      <c r="L638" s="197">
        <f t="shared" si="102"/>
        <v>1.0000000000000002</v>
      </c>
      <c r="M638" s="192">
        <f t="shared" si="106"/>
        <v>4.7794074767694315E-3</v>
      </c>
    </row>
    <row r="639" spans="1:13" s="180" customFormat="1" hidden="1" x14ac:dyDescent="0.2">
      <c r="A639" s="203">
        <f t="shared" si="97"/>
        <v>36</v>
      </c>
      <c r="B639" s="204">
        <f t="shared" si="110"/>
        <v>2.1071491449495346E-3</v>
      </c>
      <c r="C639" s="197">
        <f t="shared" si="99"/>
        <v>1</v>
      </c>
      <c r="D639" s="192">
        <f t="shared" si="103"/>
        <v>2.1071491449495346E-3</v>
      </c>
      <c r="E639" s="204">
        <f t="shared" si="107"/>
        <v>5.017947423463111E-3</v>
      </c>
      <c r="F639" s="197">
        <f t="shared" si="100"/>
        <v>1</v>
      </c>
      <c r="G639" s="192">
        <f t="shared" si="104"/>
        <v>5.017947423463111E-3</v>
      </c>
      <c r="H639" s="204">
        <f t="shared" si="108"/>
        <v>2.4650979124561175E-3</v>
      </c>
      <c r="I639" s="197">
        <f t="shared" si="101"/>
        <v>1</v>
      </c>
      <c r="J639" s="192">
        <f t="shared" si="105"/>
        <v>2.4650979124561175E-3</v>
      </c>
      <c r="K639" s="204">
        <f t="shared" si="109"/>
        <v>5.0190582031916032E-3</v>
      </c>
      <c r="L639" s="197">
        <f t="shared" si="102"/>
        <v>1</v>
      </c>
      <c r="M639" s="192">
        <f t="shared" si="106"/>
        <v>5.0190582031916032E-3</v>
      </c>
    </row>
    <row r="640" spans="1:13" s="180" customFormat="1" hidden="1" x14ac:dyDescent="0.2">
      <c r="A640" s="203">
        <f t="shared" si="97"/>
        <v>37</v>
      </c>
      <c r="B640" s="204">
        <f t="shared" si="110"/>
        <v>2.2179494228666227E-3</v>
      </c>
      <c r="C640" s="197">
        <f t="shared" si="99"/>
        <v>1.0000000000000002</v>
      </c>
      <c r="D640" s="192">
        <f t="shared" si="103"/>
        <v>2.2179494228666231E-3</v>
      </c>
      <c r="E640" s="204">
        <f t="shared" si="107"/>
        <v>5.2189985543201834E-3</v>
      </c>
      <c r="F640" s="197">
        <f t="shared" si="100"/>
        <v>1.0000000000000002</v>
      </c>
      <c r="G640" s="192">
        <f t="shared" si="104"/>
        <v>5.2189985543201842E-3</v>
      </c>
      <c r="H640" s="204">
        <f t="shared" si="108"/>
        <v>2.5370208998759815E-3</v>
      </c>
      <c r="I640" s="197">
        <f t="shared" si="101"/>
        <v>1.0000000000000002</v>
      </c>
      <c r="J640" s="192">
        <f t="shared" si="105"/>
        <v>2.537020899875982E-3</v>
      </c>
      <c r="K640" s="204">
        <f t="shared" si="109"/>
        <v>5.2359379451796884E-3</v>
      </c>
      <c r="L640" s="197">
        <f t="shared" si="102"/>
        <v>1.0000000000000002</v>
      </c>
      <c r="M640" s="192">
        <f t="shared" si="106"/>
        <v>5.2359379451796893E-3</v>
      </c>
    </row>
    <row r="641" spans="1:13" s="180" customFormat="1" hidden="1" x14ac:dyDescent="0.2">
      <c r="A641" s="203">
        <f t="shared" si="97"/>
        <v>38</v>
      </c>
      <c r="B641" s="204">
        <f t="shared" si="110"/>
        <v>2.1451933506503895E-3</v>
      </c>
      <c r="C641" s="197">
        <f t="shared" si="99"/>
        <v>1.0000000000000002</v>
      </c>
      <c r="D641" s="192">
        <f t="shared" si="103"/>
        <v>2.1451933506503899E-3</v>
      </c>
      <c r="E641" s="204">
        <f t="shared" si="107"/>
        <v>5.0262782714268024E-3</v>
      </c>
      <c r="F641" s="197">
        <f t="shared" si="100"/>
        <v>1.0000000000000002</v>
      </c>
      <c r="G641" s="192">
        <f t="shared" si="104"/>
        <v>5.0262782714268033E-3</v>
      </c>
      <c r="H641" s="204">
        <f t="shared" si="108"/>
        <v>2.483981167840483E-3</v>
      </c>
      <c r="I641" s="197">
        <f t="shared" si="101"/>
        <v>1.0000000000000002</v>
      </c>
      <c r="J641" s="192">
        <f t="shared" si="105"/>
        <v>2.4839811678404834E-3</v>
      </c>
      <c r="K641" s="204">
        <f t="shared" si="109"/>
        <v>5.0210020677164645E-3</v>
      </c>
      <c r="L641" s="197">
        <f t="shared" si="102"/>
        <v>1.0000000000000002</v>
      </c>
      <c r="M641" s="192">
        <f t="shared" si="106"/>
        <v>5.0210020677164654E-3</v>
      </c>
    </row>
    <row r="642" spans="1:13" s="180" customFormat="1" hidden="1" x14ac:dyDescent="0.2">
      <c r="A642" s="203">
        <f t="shared" si="97"/>
        <v>39</v>
      </c>
      <c r="B642" s="204">
        <f t="shared" si="110"/>
        <v>2.1227000611484239E-3</v>
      </c>
      <c r="C642" s="197">
        <f t="shared" si="99"/>
        <v>0.99999999999999978</v>
      </c>
      <c r="D642" s="192">
        <f t="shared" si="103"/>
        <v>2.1227000611484235E-3</v>
      </c>
      <c r="E642" s="204">
        <f t="shared" si="107"/>
        <v>5.0268336612910485E-3</v>
      </c>
      <c r="F642" s="197">
        <f t="shared" si="100"/>
        <v>0.99999999999999978</v>
      </c>
      <c r="G642" s="192">
        <f t="shared" si="104"/>
        <v>5.0268336612910476E-3</v>
      </c>
      <c r="H642" s="204">
        <f t="shared" si="108"/>
        <v>2.4812042185192529E-3</v>
      </c>
      <c r="I642" s="197">
        <f t="shared" si="101"/>
        <v>0.99999999999999978</v>
      </c>
      <c r="J642" s="192">
        <f t="shared" si="105"/>
        <v>2.4812042185192525E-3</v>
      </c>
      <c r="K642" s="204">
        <f t="shared" si="109"/>
        <v>5.0118381349564048E-3</v>
      </c>
      <c r="L642" s="197">
        <f t="shared" si="102"/>
        <v>0.99999999999999978</v>
      </c>
      <c r="M642" s="192">
        <f t="shared" si="106"/>
        <v>5.0118381349564039E-3</v>
      </c>
    </row>
    <row r="643" spans="1:13" s="180" customFormat="1" hidden="1" x14ac:dyDescent="0.2">
      <c r="A643" s="203">
        <f t="shared" si="97"/>
        <v>40</v>
      </c>
      <c r="B643" s="204">
        <f t="shared" si="110"/>
        <v>2.1457487405146356E-3</v>
      </c>
      <c r="C643" s="197">
        <f t="shared" si="99"/>
        <v>1.0000000000000002</v>
      </c>
      <c r="D643" s="192">
        <f t="shared" si="103"/>
        <v>2.145748740514636E-3</v>
      </c>
      <c r="E643" s="204">
        <f t="shared" si="107"/>
        <v>5.0054511515175747E-3</v>
      </c>
      <c r="F643" s="197">
        <f t="shared" si="100"/>
        <v>1.0000000000000002</v>
      </c>
      <c r="G643" s="192">
        <f t="shared" si="104"/>
        <v>5.0054511515175756E-3</v>
      </c>
      <c r="H643" s="204">
        <f t="shared" si="108"/>
        <v>2.4451038773432594E-3</v>
      </c>
      <c r="I643" s="197">
        <f t="shared" si="101"/>
        <v>1.0000000000000002</v>
      </c>
      <c r="J643" s="192">
        <f t="shared" si="105"/>
        <v>2.4451038773432598E-3</v>
      </c>
      <c r="K643" s="204">
        <f t="shared" si="109"/>
        <v>5.0235013221055719E-3</v>
      </c>
      <c r="L643" s="197">
        <f t="shared" si="102"/>
        <v>1.0000000000000002</v>
      </c>
      <c r="M643" s="192">
        <f t="shared" si="106"/>
        <v>5.0235013221055728E-3</v>
      </c>
    </row>
    <row r="644" spans="1:13" s="180" customFormat="1" hidden="1" x14ac:dyDescent="0.2">
      <c r="A644" s="203">
        <f t="shared" si="97"/>
        <v>41</v>
      </c>
      <c r="B644" s="204">
        <f t="shared" si="110"/>
        <v>2.112425348659872E-3</v>
      </c>
      <c r="C644" s="197">
        <f t="shared" si="99"/>
        <v>1.0000000000000002</v>
      </c>
      <c r="D644" s="192">
        <f t="shared" si="103"/>
        <v>2.1124253486598725E-3</v>
      </c>
      <c r="E644" s="204">
        <f t="shared" si="107"/>
        <v>4.9090910100708842E-3</v>
      </c>
      <c r="F644" s="197">
        <f t="shared" si="100"/>
        <v>1.0000000000000002</v>
      </c>
      <c r="G644" s="192">
        <f t="shared" si="104"/>
        <v>4.9090910100708851E-3</v>
      </c>
      <c r="H644" s="204">
        <f t="shared" si="108"/>
        <v>2.4231659777055399E-3</v>
      </c>
      <c r="I644" s="197">
        <f t="shared" si="101"/>
        <v>1.0000000000000002</v>
      </c>
      <c r="J644" s="192">
        <f t="shared" si="105"/>
        <v>2.4231659777055404E-3</v>
      </c>
      <c r="K644" s="204">
        <f t="shared" si="109"/>
        <v>5.1462424821039502E-3</v>
      </c>
      <c r="L644" s="197">
        <f t="shared" si="102"/>
        <v>1.0000000000000002</v>
      </c>
      <c r="M644" s="192">
        <f t="shared" si="106"/>
        <v>5.146242482103951E-3</v>
      </c>
    </row>
    <row r="645" spans="1:13" s="180" customFormat="1" hidden="1" x14ac:dyDescent="0.2">
      <c r="A645" s="203">
        <f t="shared" si="97"/>
        <v>42</v>
      </c>
      <c r="B645" s="204">
        <f t="shared" si="110"/>
        <v>2.0135659528240741E-3</v>
      </c>
      <c r="C645" s="197">
        <f t="shared" si="99"/>
        <v>1</v>
      </c>
      <c r="D645" s="192">
        <f t="shared" si="103"/>
        <v>2.0135659528240741E-3</v>
      </c>
      <c r="E645" s="204">
        <f t="shared" si="107"/>
        <v>4.8368903277188971E-3</v>
      </c>
      <c r="F645" s="197">
        <f t="shared" si="100"/>
        <v>1</v>
      </c>
      <c r="G645" s="192">
        <f t="shared" si="104"/>
        <v>4.8368903277188971E-3</v>
      </c>
      <c r="H645" s="204">
        <f t="shared" si="108"/>
        <v>2.3754024493803792E-3</v>
      </c>
      <c r="I645" s="197">
        <f t="shared" si="101"/>
        <v>1</v>
      </c>
      <c r="J645" s="192">
        <f t="shared" si="105"/>
        <v>2.3754024493803792E-3</v>
      </c>
      <c r="K645" s="204">
        <f t="shared" si="109"/>
        <v>4.9052032810211624E-3</v>
      </c>
      <c r="L645" s="197">
        <f t="shared" si="102"/>
        <v>1</v>
      </c>
      <c r="M645" s="192">
        <f t="shared" si="106"/>
        <v>4.9052032810211624E-3</v>
      </c>
    </row>
    <row r="646" spans="1:13" s="180" customFormat="1" hidden="1" x14ac:dyDescent="0.2">
      <c r="A646" s="203">
        <f t="shared" si="97"/>
        <v>43</v>
      </c>
      <c r="B646" s="204">
        <f t="shared" si="110"/>
        <v>1.9499738133679008E-3</v>
      </c>
      <c r="C646" s="197">
        <f t="shared" si="99"/>
        <v>1</v>
      </c>
      <c r="D646" s="192">
        <f t="shared" si="103"/>
        <v>1.9499738133679008E-3</v>
      </c>
      <c r="E646" s="204">
        <f t="shared" si="107"/>
        <v>4.731921643376393E-3</v>
      </c>
      <c r="F646" s="197">
        <f t="shared" si="100"/>
        <v>1</v>
      </c>
      <c r="G646" s="192">
        <f t="shared" si="104"/>
        <v>4.731921643376393E-3</v>
      </c>
      <c r="H646" s="204">
        <f t="shared" si="108"/>
        <v>2.3098664453993448E-3</v>
      </c>
      <c r="I646" s="197">
        <f t="shared" si="101"/>
        <v>1</v>
      </c>
      <c r="J646" s="192">
        <f t="shared" si="105"/>
        <v>2.3098664453993448E-3</v>
      </c>
      <c r="K646" s="204">
        <f t="shared" si="109"/>
        <v>4.8960393482611018E-3</v>
      </c>
      <c r="L646" s="197">
        <f t="shared" si="102"/>
        <v>1</v>
      </c>
      <c r="M646" s="192">
        <f t="shared" si="106"/>
        <v>4.8960393482611018E-3</v>
      </c>
    </row>
    <row r="647" spans="1:13" s="180" customFormat="1" hidden="1" x14ac:dyDescent="0.2">
      <c r="A647" s="203">
        <f t="shared" si="97"/>
        <v>44</v>
      </c>
      <c r="B647" s="204">
        <f t="shared" si="110"/>
        <v>1.8699976729164688E-3</v>
      </c>
      <c r="C647" s="197">
        <f t="shared" si="99"/>
        <v>1</v>
      </c>
      <c r="D647" s="192">
        <f t="shared" si="103"/>
        <v>1.8699976729164688E-3</v>
      </c>
      <c r="E647" s="204">
        <f t="shared" si="107"/>
        <v>4.6819365555942479E-3</v>
      </c>
      <c r="F647" s="197">
        <f t="shared" si="100"/>
        <v>1</v>
      </c>
      <c r="G647" s="192">
        <f t="shared" si="104"/>
        <v>4.6819365555942479E-3</v>
      </c>
      <c r="H647" s="204">
        <f t="shared" si="108"/>
        <v>2.2907054950828559E-3</v>
      </c>
      <c r="I647" s="197">
        <f t="shared" si="101"/>
        <v>1</v>
      </c>
      <c r="J647" s="192">
        <f t="shared" si="105"/>
        <v>2.2907054950828559E-3</v>
      </c>
      <c r="K647" s="204">
        <f t="shared" si="109"/>
        <v>4.8677144651845536E-3</v>
      </c>
      <c r="L647" s="197">
        <f t="shared" si="102"/>
        <v>1</v>
      </c>
      <c r="M647" s="192">
        <f t="shared" si="106"/>
        <v>4.8677144651845536E-3</v>
      </c>
    </row>
    <row r="648" spans="1:13" s="180" customFormat="1" hidden="1" x14ac:dyDescent="0.2">
      <c r="A648" s="203">
        <f t="shared" si="97"/>
        <v>45</v>
      </c>
      <c r="B648" s="204">
        <f t="shared" si="110"/>
        <v>1.7644735987097182E-3</v>
      </c>
      <c r="C648" s="197">
        <f t="shared" si="99"/>
        <v>0.99999999999999989</v>
      </c>
      <c r="D648" s="192">
        <f t="shared" si="103"/>
        <v>1.764473598709718E-3</v>
      </c>
      <c r="E648" s="204">
        <f t="shared" si="107"/>
        <v>4.5361467162296585E-3</v>
      </c>
      <c r="F648" s="197">
        <f t="shared" si="100"/>
        <v>0.99999999999999989</v>
      </c>
      <c r="G648" s="192">
        <f t="shared" si="104"/>
        <v>4.5361467162296576E-3</v>
      </c>
      <c r="H648" s="204">
        <f t="shared" si="108"/>
        <v>2.2740437991554743E-3</v>
      </c>
      <c r="I648" s="197">
        <f t="shared" si="101"/>
        <v>0.99999999999999989</v>
      </c>
      <c r="J648" s="192">
        <f t="shared" si="105"/>
        <v>2.2740437991554739E-3</v>
      </c>
      <c r="K648" s="204">
        <f t="shared" si="109"/>
        <v>4.7313662535121469E-3</v>
      </c>
      <c r="L648" s="197">
        <f t="shared" si="102"/>
        <v>0.99999999999999989</v>
      </c>
      <c r="M648" s="192">
        <f t="shared" si="106"/>
        <v>4.731366253512146E-3</v>
      </c>
    </row>
    <row r="649" spans="1:13" s="180" customFormat="1" hidden="1" x14ac:dyDescent="0.2">
      <c r="A649" s="203">
        <f t="shared" si="97"/>
        <v>46</v>
      </c>
      <c r="B649" s="204">
        <f t="shared" si="110"/>
        <v>1.701159154185668E-3</v>
      </c>
      <c r="C649" s="197">
        <f t="shared" si="99"/>
        <v>1</v>
      </c>
      <c r="D649" s="192">
        <f t="shared" si="103"/>
        <v>1.701159154185668E-3</v>
      </c>
      <c r="E649" s="204">
        <f t="shared" si="107"/>
        <v>4.5139311216598156E-3</v>
      </c>
      <c r="F649" s="197">
        <f t="shared" si="100"/>
        <v>1</v>
      </c>
      <c r="G649" s="192">
        <f t="shared" si="104"/>
        <v>4.5139311216598156E-3</v>
      </c>
      <c r="H649" s="204">
        <f t="shared" si="108"/>
        <v>2.2329449492012659E-3</v>
      </c>
      <c r="I649" s="197">
        <f t="shared" si="101"/>
        <v>1</v>
      </c>
      <c r="J649" s="192">
        <f t="shared" si="105"/>
        <v>2.2329449492012659E-3</v>
      </c>
      <c r="K649" s="204">
        <f t="shared" si="109"/>
        <v>4.6594432660922828E-3</v>
      </c>
      <c r="L649" s="197">
        <f t="shared" si="102"/>
        <v>1</v>
      </c>
      <c r="M649" s="192">
        <f t="shared" si="106"/>
        <v>4.6594432660922828E-3</v>
      </c>
    </row>
    <row r="650" spans="1:13" s="180" customFormat="1" hidden="1" x14ac:dyDescent="0.2">
      <c r="A650" s="203">
        <f t="shared" si="97"/>
        <v>47</v>
      </c>
      <c r="B650" s="204">
        <f t="shared" si="110"/>
        <v>1.6389554893901097E-3</v>
      </c>
      <c r="C650" s="197">
        <f t="shared" si="99"/>
        <v>1.0000000000000002</v>
      </c>
      <c r="D650" s="192">
        <f t="shared" si="103"/>
        <v>1.6389554893901101E-3</v>
      </c>
      <c r="E650" s="204">
        <f t="shared" si="107"/>
        <v>4.5764124813874969E-3</v>
      </c>
      <c r="F650" s="197">
        <f t="shared" si="100"/>
        <v>1.0000000000000002</v>
      </c>
      <c r="G650" s="192">
        <f t="shared" si="104"/>
        <v>4.5764124813874978E-3</v>
      </c>
      <c r="H650" s="204">
        <f t="shared" si="108"/>
        <v>2.1796275222336447E-3</v>
      </c>
      <c r="I650" s="197">
        <f t="shared" si="101"/>
        <v>1.0000000000000002</v>
      </c>
      <c r="J650" s="192">
        <f t="shared" si="105"/>
        <v>2.1796275222336452E-3</v>
      </c>
      <c r="K650" s="204">
        <f t="shared" si="109"/>
        <v>4.7385863217473453E-3</v>
      </c>
      <c r="L650" s="197">
        <f t="shared" si="102"/>
        <v>1.0000000000000002</v>
      </c>
      <c r="M650" s="192">
        <f t="shared" si="106"/>
        <v>4.7385863217473461E-3</v>
      </c>
    </row>
    <row r="651" spans="1:13" s="180" customFormat="1" hidden="1" x14ac:dyDescent="0.2">
      <c r="A651" s="203">
        <f t="shared" si="97"/>
        <v>48</v>
      </c>
      <c r="B651" s="204">
        <f t="shared" si="110"/>
        <v>1.5631447729205232E-3</v>
      </c>
      <c r="C651" s="197">
        <f t="shared" si="99"/>
        <v>1.0000000000000002</v>
      </c>
      <c r="D651" s="192">
        <f t="shared" si="103"/>
        <v>1.5631447729205236E-3</v>
      </c>
      <c r="E651" s="204">
        <f t="shared" si="107"/>
        <v>4.444785083561182E-3</v>
      </c>
      <c r="F651" s="197">
        <f t="shared" si="100"/>
        <v>1.0000000000000002</v>
      </c>
      <c r="G651" s="192">
        <f t="shared" si="104"/>
        <v>4.4447850835611829E-3</v>
      </c>
      <c r="H651" s="204">
        <f t="shared" si="108"/>
        <v>2.0979852121894745E-3</v>
      </c>
      <c r="I651" s="197">
        <f t="shared" si="101"/>
        <v>1.0000000000000002</v>
      </c>
      <c r="J651" s="192">
        <f t="shared" si="105"/>
        <v>2.0979852121894749E-3</v>
      </c>
      <c r="K651" s="204">
        <f t="shared" si="109"/>
        <v>4.6166782465453362E-3</v>
      </c>
      <c r="L651" s="197">
        <f t="shared" si="102"/>
        <v>1.0000000000000002</v>
      </c>
      <c r="M651" s="192">
        <f t="shared" si="106"/>
        <v>4.616678246545337E-3</v>
      </c>
    </row>
    <row r="652" spans="1:13" s="180" customFormat="1" hidden="1" x14ac:dyDescent="0.2">
      <c r="A652" s="203">
        <f t="shared" si="97"/>
        <v>49</v>
      </c>
      <c r="B652" s="204">
        <f t="shared" si="110"/>
        <v>1.4553991392567884E-3</v>
      </c>
      <c r="C652" s="197">
        <f t="shared" si="99"/>
        <v>1</v>
      </c>
      <c r="D652" s="192">
        <f t="shared" si="103"/>
        <v>1.4553991392567884E-3</v>
      </c>
      <c r="E652" s="204">
        <f t="shared" si="107"/>
        <v>4.0904463501721987E-3</v>
      </c>
      <c r="F652" s="197">
        <f t="shared" si="100"/>
        <v>1</v>
      </c>
      <c r="G652" s="192">
        <f t="shared" si="104"/>
        <v>4.0904463501721987E-3</v>
      </c>
      <c r="H652" s="204">
        <f t="shared" si="108"/>
        <v>1.9835749001547872E-3</v>
      </c>
      <c r="I652" s="197">
        <f t="shared" si="101"/>
        <v>1</v>
      </c>
      <c r="J652" s="192">
        <f t="shared" si="105"/>
        <v>1.9835749001547872E-3</v>
      </c>
      <c r="K652" s="204">
        <f t="shared" si="109"/>
        <v>4.0907240451043218E-3</v>
      </c>
      <c r="L652" s="197">
        <f t="shared" si="102"/>
        <v>1</v>
      </c>
      <c r="M652" s="192">
        <f t="shared" si="106"/>
        <v>4.0907240451043218E-3</v>
      </c>
    </row>
    <row r="653" spans="1:13" s="180" customFormat="1" hidden="1" x14ac:dyDescent="0.2">
      <c r="A653" s="203">
        <f t="shared" si="97"/>
        <v>50</v>
      </c>
      <c r="B653" s="204">
        <f t="shared" si="110"/>
        <v>1.3934731693933532E-3</v>
      </c>
      <c r="C653" s="197">
        <f t="shared" si="99"/>
        <v>1.0000000000000002</v>
      </c>
      <c r="D653" s="192">
        <f t="shared" si="103"/>
        <v>1.3934731693933534E-3</v>
      </c>
      <c r="E653" s="204">
        <f t="shared" si="107"/>
        <v>3.954098138499792E-3</v>
      </c>
      <c r="F653" s="197">
        <f t="shared" si="100"/>
        <v>1.0000000000000002</v>
      </c>
      <c r="G653" s="192">
        <f t="shared" si="104"/>
        <v>3.9540981384997929E-3</v>
      </c>
      <c r="H653" s="204">
        <f t="shared" si="108"/>
        <v>1.9263697441374435E-3</v>
      </c>
      <c r="I653" s="197">
        <f t="shared" si="101"/>
        <v>1.0000000000000002</v>
      </c>
      <c r="J653" s="192">
        <f t="shared" si="105"/>
        <v>1.926369744137444E-3</v>
      </c>
      <c r="K653" s="204">
        <f t="shared" si="109"/>
        <v>4.0837816718012456E-3</v>
      </c>
      <c r="L653" s="197">
        <f t="shared" si="102"/>
        <v>1.0000000000000002</v>
      </c>
      <c r="M653" s="192">
        <f t="shared" si="106"/>
        <v>4.0837816718012464E-3</v>
      </c>
    </row>
    <row r="654" spans="1:13" s="180" customFormat="1" hidden="1" x14ac:dyDescent="0.2">
      <c r="A654" s="203">
        <f t="shared" si="97"/>
        <v>51</v>
      </c>
      <c r="B654" s="204">
        <f t="shared" si="110"/>
        <v>1.3140524188061673E-3</v>
      </c>
      <c r="C654" s="197">
        <f t="shared" si="99"/>
        <v>1</v>
      </c>
      <c r="D654" s="192">
        <f t="shared" si="103"/>
        <v>1.3140524188061673E-3</v>
      </c>
      <c r="E654" s="204">
        <f t="shared" si="107"/>
        <v>4.0290757701730096E-3</v>
      </c>
      <c r="F654" s="197">
        <f t="shared" si="100"/>
        <v>1</v>
      </c>
      <c r="G654" s="192">
        <f t="shared" si="104"/>
        <v>4.0290757701730096E-3</v>
      </c>
      <c r="H654" s="204">
        <f t="shared" si="108"/>
        <v>1.8744407918304372E-3</v>
      </c>
      <c r="I654" s="197">
        <f t="shared" si="101"/>
        <v>1</v>
      </c>
      <c r="J654" s="192">
        <f t="shared" si="105"/>
        <v>1.8744407918304372E-3</v>
      </c>
      <c r="K654" s="204">
        <f t="shared" si="109"/>
        <v>4.0096371249243971E-3</v>
      </c>
      <c r="L654" s="197">
        <f t="shared" si="102"/>
        <v>1</v>
      </c>
      <c r="M654" s="192">
        <f t="shared" si="106"/>
        <v>4.0096371249243971E-3</v>
      </c>
    </row>
    <row r="655" spans="1:13" s="180" customFormat="1" hidden="1" x14ac:dyDescent="0.2">
      <c r="A655" s="203">
        <f t="shared" si="97"/>
        <v>52</v>
      </c>
      <c r="B655" s="204">
        <f t="shared" si="110"/>
        <v>1.240740956725688E-3</v>
      </c>
      <c r="C655" s="197">
        <f t="shared" si="99"/>
        <v>1</v>
      </c>
      <c r="D655" s="192">
        <f t="shared" si="103"/>
        <v>1.240740956725688E-3</v>
      </c>
      <c r="E655" s="204">
        <f t="shared" si="107"/>
        <v>4.1004433677286276E-3</v>
      </c>
      <c r="F655" s="197">
        <f t="shared" si="100"/>
        <v>1</v>
      </c>
      <c r="G655" s="192">
        <f t="shared" si="104"/>
        <v>4.1004433677286276E-3</v>
      </c>
      <c r="H655" s="204">
        <f t="shared" si="108"/>
        <v>1.8458382138217655E-3</v>
      </c>
      <c r="I655" s="197">
        <f t="shared" si="101"/>
        <v>1</v>
      </c>
      <c r="J655" s="192">
        <f t="shared" si="105"/>
        <v>1.8458382138217655E-3</v>
      </c>
      <c r="K655" s="204">
        <f t="shared" si="109"/>
        <v>3.9510434942464385E-3</v>
      </c>
      <c r="L655" s="197">
        <f t="shared" si="102"/>
        <v>1</v>
      </c>
      <c r="M655" s="192">
        <f t="shared" si="106"/>
        <v>3.9510434942464385E-3</v>
      </c>
    </row>
    <row r="656" spans="1:13" s="180" customFormat="1" hidden="1" x14ac:dyDescent="0.2">
      <c r="A656" s="203">
        <f t="shared" si="97"/>
        <v>53</v>
      </c>
      <c r="B656" s="204">
        <f t="shared" si="110"/>
        <v>1.2174145824273535E-3</v>
      </c>
      <c r="C656" s="197">
        <f t="shared" si="99"/>
        <v>1.0000000000000002</v>
      </c>
      <c r="D656" s="192">
        <f t="shared" si="103"/>
        <v>1.2174145824273537E-3</v>
      </c>
      <c r="E656" s="204">
        <f t="shared" si="107"/>
        <v>4.0510136698107286E-3</v>
      </c>
      <c r="F656" s="197">
        <f t="shared" si="100"/>
        <v>1.0000000000000002</v>
      </c>
      <c r="G656" s="192">
        <f t="shared" si="104"/>
        <v>4.0510136698107295E-3</v>
      </c>
      <c r="H656" s="204">
        <f t="shared" si="108"/>
        <v>1.7855784135510683E-3</v>
      </c>
      <c r="I656" s="197">
        <f t="shared" si="101"/>
        <v>1.0000000000000002</v>
      </c>
      <c r="J656" s="192">
        <f t="shared" si="105"/>
        <v>1.7855784135510687E-3</v>
      </c>
      <c r="K656" s="204">
        <f t="shared" si="109"/>
        <v>3.9668721053774513E-3</v>
      </c>
      <c r="L656" s="197">
        <f t="shared" si="102"/>
        <v>1.0000000000000002</v>
      </c>
      <c r="M656" s="192">
        <f t="shared" si="106"/>
        <v>3.9668721053774522E-3</v>
      </c>
    </row>
    <row r="657" spans="1:13" s="180" customFormat="1" hidden="1" x14ac:dyDescent="0.2">
      <c r="A657" s="203">
        <f t="shared" si="97"/>
        <v>54</v>
      </c>
      <c r="B657" s="204">
        <f t="shared" si="110"/>
        <v>1.2188030570879688E-3</v>
      </c>
      <c r="C657" s="197">
        <f t="shared" si="99"/>
        <v>1</v>
      </c>
      <c r="D657" s="192">
        <f t="shared" si="103"/>
        <v>1.2188030570879688E-3</v>
      </c>
      <c r="E657" s="204">
        <f t="shared" si="107"/>
        <v>4.224295307455498E-3</v>
      </c>
      <c r="F657" s="197">
        <f t="shared" si="100"/>
        <v>1</v>
      </c>
      <c r="G657" s="192">
        <f t="shared" si="104"/>
        <v>4.224295307455498E-3</v>
      </c>
      <c r="H657" s="204">
        <f t="shared" si="108"/>
        <v>1.8550021465818254E-3</v>
      </c>
      <c r="I657" s="197">
        <f t="shared" si="101"/>
        <v>1</v>
      </c>
      <c r="J657" s="192">
        <f t="shared" si="105"/>
        <v>1.8550021465818254E-3</v>
      </c>
      <c r="K657" s="204">
        <f t="shared" si="109"/>
        <v>4.1154388940632712E-3</v>
      </c>
      <c r="L657" s="197">
        <f t="shared" si="102"/>
        <v>1</v>
      </c>
      <c r="M657" s="192">
        <f t="shared" si="106"/>
        <v>4.1154388940632712E-3</v>
      </c>
    </row>
    <row r="658" spans="1:13" s="180" customFormat="1" hidden="1" x14ac:dyDescent="0.2">
      <c r="A658" s="203">
        <f t="shared" si="97"/>
        <v>55</v>
      </c>
      <c r="B658" s="204">
        <f t="shared" si="110"/>
        <v>9.3027802261214294E-4</v>
      </c>
      <c r="C658" s="197">
        <f t="shared" si="99"/>
        <v>1.0000000000000002</v>
      </c>
      <c r="D658" s="192">
        <f t="shared" si="103"/>
        <v>9.3027802261214316E-4</v>
      </c>
      <c r="E658" s="204">
        <f t="shared" si="107"/>
        <v>3.363718712806235E-3</v>
      </c>
      <c r="F658" s="197">
        <f t="shared" si="100"/>
        <v>1.0000000000000002</v>
      </c>
      <c r="G658" s="192">
        <f t="shared" si="104"/>
        <v>3.3637187128062358E-3</v>
      </c>
      <c r="H658" s="204">
        <f t="shared" si="108"/>
        <v>1.3740345241447412E-3</v>
      </c>
      <c r="I658" s="197">
        <f t="shared" si="101"/>
        <v>1.0000000000000002</v>
      </c>
      <c r="J658" s="192">
        <f t="shared" si="105"/>
        <v>1.3740345241447414E-3</v>
      </c>
      <c r="K658" s="204">
        <f t="shared" si="109"/>
        <v>3.1635006667455321E-3</v>
      </c>
      <c r="L658" s="197">
        <f t="shared" si="102"/>
        <v>1.0000000000000002</v>
      </c>
      <c r="M658" s="192">
        <f t="shared" si="106"/>
        <v>3.163500666745533E-3</v>
      </c>
    </row>
    <row r="659" spans="1:13" s="180" customFormat="1" hidden="1" x14ac:dyDescent="0.2">
      <c r="A659" s="203">
        <f t="shared" si="97"/>
        <v>56</v>
      </c>
      <c r="B659" s="204">
        <f t="shared" si="110"/>
        <v>8.4363720378975823E-4</v>
      </c>
      <c r="C659" s="197">
        <f t="shared" si="99"/>
        <v>1.0000000000000002</v>
      </c>
      <c r="D659" s="192">
        <f t="shared" si="103"/>
        <v>8.4363720378975845E-4</v>
      </c>
      <c r="E659" s="204">
        <f t="shared" si="107"/>
        <v>3.231535925115674E-3</v>
      </c>
      <c r="F659" s="197">
        <f t="shared" si="100"/>
        <v>1.0000000000000002</v>
      </c>
      <c r="G659" s="192">
        <f t="shared" si="104"/>
        <v>3.2315359251156748E-3</v>
      </c>
      <c r="H659" s="204">
        <f t="shared" si="108"/>
        <v>1.3409888272221009E-3</v>
      </c>
      <c r="I659" s="197">
        <f t="shared" si="101"/>
        <v>1.0000000000000002</v>
      </c>
      <c r="J659" s="192">
        <f t="shared" si="105"/>
        <v>1.3409888272221011E-3</v>
      </c>
      <c r="K659" s="204">
        <f t="shared" si="109"/>
        <v>3.0390933371544156E-3</v>
      </c>
      <c r="L659" s="197">
        <f t="shared" si="102"/>
        <v>1.0000000000000002</v>
      </c>
      <c r="M659" s="192">
        <f t="shared" si="106"/>
        <v>3.0390933371544165E-3</v>
      </c>
    </row>
    <row r="660" spans="1:13" s="180" customFormat="1" hidden="1" x14ac:dyDescent="0.2">
      <c r="A660" s="203">
        <f t="shared" si="97"/>
        <v>57</v>
      </c>
      <c r="B660" s="204">
        <f t="shared" si="110"/>
        <v>7.8782052243302973E-4</v>
      </c>
      <c r="C660" s="197">
        <f t="shared" si="99"/>
        <v>1.0000000000000002</v>
      </c>
      <c r="D660" s="192">
        <f t="shared" si="103"/>
        <v>7.8782052243302994E-4</v>
      </c>
      <c r="E660" s="204">
        <f t="shared" si="107"/>
        <v>3.2268151112695822E-3</v>
      </c>
      <c r="F660" s="197">
        <f t="shared" si="100"/>
        <v>1.0000000000000002</v>
      </c>
      <c r="G660" s="192">
        <f t="shared" si="104"/>
        <v>3.226815111269583E-3</v>
      </c>
      <c r="H660" s="204">
        <f t="shared" si="108"/>
        <v>1.2698989245986058E-3</v>
      </c>
      <c r="I660" s="197">
        <f t="shared" si="101"/>
        <v>1.0000000000000002</v>
      </c>
      <c r="J660" s="192">
        <f t="shared" si="105"/>
        <v>1.269898924598606E-3</v>
      </c>
      <c r="K660" s="204">
        <f t="shared" si="109"/>
        <v>3.0735275087376709E-3</v>
      </c>
      <c r="L660" s="197">
        <f t="shared" si="102"/>
        <v>1.0000000000000002</v>
      </c>
      <c r="M660" s="192">
        <f t="shared" si="106"/>
        <v>3.0735275087376717E-3</v>
      </c>
    </row>
    <row r="661" spans="1:13" s="180" customFormat="1" hidden="1" x14ac:dyDescent="0.2">
      <c r="A661" s="203">
        <f t="shared" si="97"/>
        <v>58</v>
      </c>
      <c r="B661" s="204">
        <f t="shared" si="110"/>
        <v>7.4505550288608347E-4</v>
      </c>
      <c r="C661" s="197">
        <f t="shared" si="99"/>
        <v>1</v>
      </c>
      <c r="D661" s="192">
        <f t="shared" si="103"/>
        <v>7.4505550288608347E-4</v>
      </c>
      <c r="E661" s="204">
        <f t="shared" si="107"/>
        <v>3.2159850089167842E-3</v>
      </c>
      <c r="F661" s="197">
        <f t="shared" si="100"/>
        <v>1</v>
      </c>
      <c r="G661" s="192">
        <f t="shared" si="104"/>
        <v>3.2159850089167842E-3</v>
      </c>
      <c r="H661" s="204">
        <f t="shared" si="108"/>
        <v>1.242129431386303E-3</v>
      </c>
      <c r="I661" s="197">
        <f t="shared" si="101"/>
        <v>1</v>
      </c>
      <c r="J661" s="192">
        <f t="shared" si="105"/>
        <v>1.242129431386303E-3</v>
      </c>
      <c r="K661" s="204">
        <f t="shared" si="109"/>
        <v>2.9818881811370717E-3</v>
      </c>
      <c r="L661" s="197">
        <f t="shared" si="102"/>
        <v>1</v>
      </c>
      <c r="M661" s="192">
        <f t="shared" si="106"/>
        <v>2.9818881811370717E-3</v>
      </c>
    </row>
    <row r="662" spans="1:13" s="180" customFormat="1" hidden="1" x14ac:dyDescent="0.2">
      <c r="A662" s="203">
        <f t="shared" si="97"/>
        <v>59</v>
      </c>
      <c r="B662" s="204">
        <f t="shared" si="110"/>
        <v>6.4480763238967042E-4</v>
      </c>
      <c r="C662" s="197">
        <f t="shared" si="99"/>
        <v>0.99999999999999978</v>
      </c>
      <c r="D662" s="192">
        <f t="shared" si="103"/>
        <v>6.4480763238967031E-4</v>
      </c>
      <c r="E662" s="204">
        <f t="shared" si="107"/>
        <v>2.8605354957993087E-3</v>
      </c>
      <c r="F662" s="197">
        <f t="shared" si="100"/>
        <v>0.99999999999999978</v>
      </c>
      <c r="G662" s="192">
        <f t="shared" si="104"/>
        <v>2.8605354957993083E-3</v>
      </c>
      <c r="H662" s="204">
        <f t="shared" si="108"/>
        <v>1.0321920627012942E-3</v>
      </c>
      <c r="I662" s="197">
        <f t="shared" si="101"/>
        <v>0.99999999999999978</v>
      </c>
      <c r="J662" s="192">
        <f t="shared" si="105"/>
        <v>1.0321920627012939E-3</v>
      </c>
      <c r="K662" s="204">
        <f t="shared" si="109"/>
        <v>2.7144679615025962E-3</v>
      </c>
      <c r="L662" s="197">
        <f t="shared" si="102"/>
        <v>0.99999999999999978</v>
      </c>
      <c r="M662" s="192">
        <f t="shared" si="106"/>
        <v>2.7144679615025958E-3</v>
      </c>
    </row>
    <row r="663" spans="1:13" s="180" customFormat="1" hidden="1" x14ac:dyDescent="0.2">
      <c r="A663" s="203">
        <f t="shared" si="97"/>
        <v>60</v>
      </c>
      <c r="B663" s="204">
        <f t="shared" si="110"/>
        <v>5.2900884569436781E-4</v>
      </c>
      <c r="C663" s="197">
        <f t="shared" si="99"/>
        <v>1</v>
      </c>
      <c r="D663" s="192">
        <f t="shared" si="103"/>
        <v>5.2900884569436781E-4</v>
      </c>
      <c r="E663" s="204">
        <f t="shared" si="107"/>
        <v>2.3701262456700418E-3</v>
      </c>
      <c r="F663" s="197">
        <f t="shared" si="100"/>
        <v>1</v>
      </c>
      <c r="G663" s="192">
        <f t="shared" si="104"/>
        <v>2.3701262456700418E-3</v>
      </c>
      <c r="H663" s="204">
        <f t="shared" si="108"/>
        <v>8.833475790833513E-4</v>
      </c>
      <c r="I663" s="197">
        <f t="shared" si="101"/>
        <v>1</v>
      </c>
      <c r="J663" s="192">
        <f t="shared" si="105"/>
        <v>8.833475790833513E-4</v>
      </c>
      <c r="K663" s="204">
        <f t="shared" si="109"/>
        <v>2.2776538332730735E-3</v>
      </c>
      <c r="L663" s="197">
        <f t="shared" si="102"/>
        <v>1</v>
      </c>
      <c r="M663" s="192">
        <f t="shared" si="106"/>
        <v>2.2776538332730735E-3</v>
      </c>
    </row>
    <row r="664" spans="1:13" s="180" customFormat="1" hidden="1" x14ac:dyDescent="0.2">
      <c r="A664" s="203">
        <f t="shared" si="97"/>
        <v>61</v>
      </c>
      <c r="B664" s="204">
        <f t="shared" si="110"/>
        <v>4.9929548795720391E-4</v>
      </c>
      <c r="C664" s="197">
        <f t="shared" si="99"/>
        <v>1</v>
      </c>
      <c r="D664" s="192">
        <f t="shared" si="103"/>
        <v>4.9929548795720391E-4</v>
      </c>
      <c r="E664" s="204">
        <f t="shared" si="107"/>
        <v>2.3076448859423605E-3</v>
      </c>
      <c r="F664" s="197">
        <f t="shared" si="100"/>
        <v>1</v>
      </c>
      <c r="G664" s="192">
        <f t="shared" si="104"/>
        <v>2.3076448859423605E-3</v>
      </c>
      <c r="H664" s="204">
        <f t="shared" si="108"/>
        <v>7.9337442107549024E-4</v>
      </c>
      <c r="I664" s="197">
        <f t="shared" si="101"/>
        <v>1</v>
      </c>
      <c r="J664" s="192">
        <f t="shared" si="105"/>
        <v>7.9337442107549024E-4</v>
      </c>
      <c r="K664" s="204">
        <f t="shared" si="109"/>
        <v>2.1804606070300139E-3</v>
      </c>
      <c r="L664" s="197">
        <f t="shared" si="102"/>
        <v>1</v>
      </c>
      <c r="M664" s="192">
        <f t="shared" si="106"/>
        <v>2.1804606070300139E-3</v>
      </c>
    </row>
    <row r="665" spans="1:13" s="180" customFormat="1" hidden="1" x14ac:dyDescent="0.2">
      <c r="A665" s="203">
        <f t="shared" si="97"/>
        <v>62</v>
      </c>
      <c r="B665" s="204">
        <f t="shared" si="110"/>
        <v>4.4153494207561412E-4</v>
      </c>
      <c r="C665" s="197">
        <f t="shared" si="99"/>
        <v>0.99999999999999978</v>
      </c>
      <c r="D665" s="192">
        <f t="shared" si="103"/>
        <v>4.4153494207561402E-4</v>
      </c>
      <c r="E665" s="204">
        <f t="shared" si="107"/>
        <v>2.2173940330023766E-3</v>
      </c>
      <c r="F665" s="197">
        <f t="shared" si="100"/>
        <v>0.99999999999999978</v>
      </c>
      <c r="G665" s="192">
        <f t="shared" si="104"/>
        <v>2.2173940330023761E-3</v>
      </c>
      <c r="H665" s="204">
        <f t="shared" si="108"/>
        <v>7.1006594143858189E-4</v>
      </c>
      <c r="I665" s="197">
        <f t="shared" si="101"/>
        <v>0.99999999999999978</v>
      </c>
      <c r="J665" s="192">
        <f t="shared" si="105"/>
        <v>7.1006594143858178E-4</v>
      </c>
      <c r="K665" s="204">
        <f t="shared" si="109"/>
        <v>2.0877104997009226E-3</v>
      </c>
      <c r="L665" s="197">
        <f t="shared" si="102"/>
        <v>0.99999999999999978</v>
      </c>
      <c r="M665" s="192">
        <f t="shared" si="106"/>
        <v>2.0877104997009221E-3</v>
      </c>
    </row>
    <row r="666" spans="1:13" s="180" customFormat="1" hidden="1" x14ac:dyDescent="0.2">
      <c r="A666" s="203">
        <f t="shared" si="97"/>
        <v>63</v>
      </c>
      <c r="B666" s="204">
        <f t="shared" si="110"/>
        <v>3.7877588741580981E-4</v>
      </c>
      <c r="C666" s="197">
        <f t="shared" si="99"/>
        <v>1</v>
      </c>
      <c r="D666" s="192">
        <f t="shared" si="103"/>
        <v>3.7877588741580981E-4</v>
      </c>
      <c r="E666" s="204">
        <f t="shared" si="107"/>
        <v>1.9385883211508568E-3</v>
      </c>
      <c r="F666" s="197">
        <f t="shared" si="100"/>
        <v>1</v>
      </c>
      <c r="G666" s="192">
        <f t="shared" si="104"/>
        <v>1.9385883211508568E-3</v>
      </c>
      <c r="H666" s="204">
        <f t="shared" si="108"/>
        <v>6.3536600469748746E-4</v>
      </c>
      <c r="I666" s="197">
        <f t="shared" si="101"/>
        <v>1</v>
      </c>
      <c r="J666" s="192">
        <f t="shared" si="105"/>
        <v>6.3536600469748746E-4</v>
      </c>
      <c r="K666" s="204">
        <f t="shared" si="109"/>
        <v>1.8055724486639264E-3</v>
      </c>
      <c r="L666" s="197">
        <f t="shared" si="102"/>
        <v>1</v>
      </c>
      <c r="M666" s="192">
        <f t="shared" si="106"/>
        <v>1.8055724486639264E-3</v>
      </c>
    </row>
    <row r="667" spans="1:13" s="180" customFormat="1" hidden="1" x14ac:dyDescent="0.2">
      <c r="A667" s="203">
        <f t="shared" si="97"/>
        <v>64</v>
      </c>
      <c r="B667" s="204">
        <f t="shared" si="110"/>
        <v>3.0601981519957656E-4</v>
      </c>
      <c r="C667" s="197">
        <f t="shared" si="99"/>
        <v>1</v>
      </c>
      <c r="D667" s="192">
        <f t="shared" si="103"/>
        <v>3.0601981519957656E-4</v>
      </c>
      <c r="E667" s="204">
        <f t="shared" ref="E667:E686" si="111">E466</f>
        <v>1.8586121806994248E-3</v>
      </c>
      <c r="F667" s="197">
        <f t="shared" si="100"/>
        <v>1</v>
      </c>
      <c r="G667" s="192">
        <f t="shared" si="104"/>
        <v>1.8586121806994248E-3</v>
      </c>
      <c r="H667" s="204">
        <f t="shared" ref="H667:H686" si="112">H466</f>
        <v>5.2123338759492302E-4</v>
      </c>
      <c r="I667" s="197">
        <f t="shared" si="101"/>
        <v>1</v>
      </c>
      <c r="J667" s="192">
        <f t="shared" si="105"/>
        <v>5.2123338759492302E-4</v>
      </c>
      <c r="K667" s="204">
        <f t="shared" ref="K667:K686" si="113">K466</f>
        <v>1.6681134572630277E-3</v>
      </c>
      <c r="L667" s="197">
        <f t="shared" si="102"/>
        <v>1</v>
      </c>
      <c r="M667" s="192">
        <f t="shared" si="106"/>
        <v>1.6681134572630277E-3</v>
      </c>
    </row>
    <row r="668" spans="1:13" s="180" customFormat="1" hidden="1" x14ac:dyDescent="0.2">
      <c r="A668" s="203">
        <f t="shared" ref="A668:A687" si="114">A467</f>
        <v>65</v>
      </c>
      <c r="B668" s="204">
        <f t="shared" ref="B668:B687" si="115">B467</f>
        <v>2.8213805103699616E-4</v>
      </c>
      <c r="C668" s="197">
        <f t="shared" ref="C668:C687" si="116">C467/$C568</f>
        <v>0.99999999999999978</v>
      </c>
      <c r="D668" s="192">
        <f t="shared" si="103"/>
        <v>2.8213805103699611E-4</v>
      </c>
      <c r="E668" s="204">
        <f t="shared" si="111"/>
        <v>1.7539211912890433E-3</v>
      </c>
      <c r="F668" s="197">
        <f t="shared" ref="F668:F686" si="117">F467/$C568</f>
        <v>0.99999999999999978</v>
      </c>
      <c r="G668" s="192">
        <f t="shared" si="104"/>
        <v>1.7539211912890428E-3</v>
      </c>
      <c r="H668" s="204">
        <f t="shared" si="112"/>
        <v>4.4764423058232073E-4</v>
      </c>
      <c r="I668" s="197">
        <f t="shared" ref="I668:I686" si="118">I467/$G568</f>
        <v>0.99999999999999978</v>
      </c>
      <c r="J668" s="192">
        <f t="shared" si="105"/>
        <v>4.4764423058232062E-4</v>
      </c>
      <c r="K668" s="204">
        <f t="shared" si="113"/>
        <v>1.5056619219710565E-3</v>
      </c>
      <c r="L668" s="197">
        <f t="shared" ref="L668:L686" si="119">L467/$G568</f>
        <v>0.99999999999999978</v>
      </c>
      <c r="M668" s="192">
        <f t="shared" si="106"/>
        <v>1.5056619219710561E-3</v>
      </c>
    </row>
    <row r="669" spans="1:13" s="180" customFormat="1" hidden="1" x14ac:dyDescent="0.2">
      <c r="A669" s="203">
        <f t="shared" si="114"/>
        <v>66</v>
      </c>
      <c r="B669" s="204">
        <f t="shared" si="115"/>
        <v>2.3742916696518871E-4</v>
      </c>
      <c r="C669" s="197">
        <f t="shared" si="116"/>
        <v>1</v>
      </c>
      <c r="D669" s="192">
        <f t="shared" si="103"/>
        <v>2.3742916696518871E-4</v>
      </c>
      <c r="E669" s="204">
        <f t="shared" si="111"/>
        <v>1.5339868050476052E-3</v>
      </c>
      <c r="F669" s="197">
        <f t="shared" si="117"/>
        <v>1</v>
      </c>
      <c r="G669" s="192">
        <f t="shared" si="104"/>
        <v>1.5339868050476052E-3</v>
      </c>
      <c r="H669" s="204">
        <f t="shared" si="112"/>
        <v>3.9460449854682243E-4</v>
      </c>
      <c r="I669" s="197">
        <f t="shared" si="118"/>
        <v>1</v>
      </c>
      <c r="J669" s="192">
        <f t="shared" si="105"/>
        <v>3.9460449854682243E-4</v>
      </c>
      <c r="K669" s="204">
        <f t="shared" si="113"/>
        <v>1.3734791342804953E-3</v>
      </c>
      <c r="L669" s="197">
        <f t="shared" si="119"/>
        <v>1</v>
      </c>
      <c r="M669" s="192">
        <f t="shared" si="106"/>
        <v>1.3734791342804953E-3</v>
      </c>
    </row>
    <row r="670" spans="1:13" s="180" customFormat="1" hidden="1" x14ac:dyDescent="0.2">
      <c r="A670" s="203">
        <f t="shared" si="114"/>
        <v>67</v>
      </c>
      <c r="B670" s="204">
        <f t="shared" si="115"/>
        <v>2.1771282678445376E-4</v>
      </c>
      <c r="C670" s="197">
        <f t="shared" si="116"/>
        <v>1.0000000000000002</v>
      </c>
      <c r="D670" s="192">
        <f t="shared" si="103"/>
        <v>2.1771282678445381E-4</v>
      </c>
      <c r="E670" s="204">
        <f t="shared" si="111"/>
        <v>1.3601497775385899E-3</v>
      </c>
      <c r="F670" s="197">
        <f t="shared" si="117"/>
        <v>1.0000000000000002</v>
      </c>
      <c r="G670" s="192">
        <f t="shared" si="104"/>
        <v>1.3601497775385901E-3</v>
      </c>
      <c r="H670" s="204">
        <f t="shared" si="112"/>
        <v>3.3739934252947868E-4</v>
      </c>
      <c r="I670" s="197">
        <f t="shared" si="118"/>
        <v>1.0000000000000002</v>
      </c>
      <c r="J670" s="192">
        <f t="shared" si="105"/>
        <v>3.3739934252947874E-4</v>
      </c>
      <c r="K670" s="204">
        <f t="shared" si="113"/>
        <v>1.1976982422466187E-3</v>
      </c>
      <c r="L670" s="197">
        <f t="shared" si="119"/>
        <v>1.0000000000000002</v>
      </c>
      <c r="M670" s="192">
        <f t="shared" si="106"/>
        <v>1.1976982422466189E-3</v>
      </c>
    </row>
    <row r="671" spans="1:13" s="180" customFormat="1" hidden="1" x14ac:dyDescent="0.2">
      <c r="A671" s="203">
        <f t="shared" si="114"/>
        <v>68</v>
      </c>
      <c r="B671" s="204">
        <f t="shared" si="115"/>
        <v>1.6939390859504693E-4</v>
      </c>
      <c r="C671" s="197">
        <f t="shared" si="116"/>
        <v>1</v>
      </c>
      <c r="D671" s="192">
        <f t="shared" si="103"/>
        <v>1.6939390859504693E-4</v>
      </c>
      <c r="E671" s="204">
        <f t="shared" si="111"/>
        <v>1.2054737003460634E-3</v>
      </c>
      <c r="F671" s="197">
        <f t="shared" si="117"/>
        <v>1</v>
      </c>
      <c r="G671" s="192">
        <f t="shared" si="104"/>
        <v>1.2054737003460634E-3</v>
      </c>
      <c r="H671" s="204">
        <f t="shared" si="112"/>
        <v>2.6825330443084477E-4</v>
      </c>
      <c r="I671" s="197">
        <f t="shared" si="118"/>
        <v>1</v>
      </c>
      <c r="J671" s="192">
        <f t="shared" si="105"/>
        <v>2.6825330443084477E-4</v>
      </c>
      <c r="K671" s="204">
        <f t="shared" si="113"/>
        <v>1.0963395920217135E-3</v>
      </c>
      <c r="L671" s="197">
        <f t="shared" si="119"/>
        <v>1</v>
      </c>
      <c r="M671" s="192">
        <f t="shared" si="106"/>
        <v>1.0963395920217135E-3</v>
      </c>
    </row>
    <row r="672" spans="1:13" s="180" customFormat="1" hidden="1" x14ac:dyDescent="0.2">
      <c r="A672" s="203">
        <f t="shared" si="114"/>
        <v>69</v>
      </c>
      <c r="B672" s="204">
        <f t="shared" si="115"/>
        <v>1.6745004407018574E-4</v>
      </c>
      <c r="C672" s="197">
        <f t="shared" si="116"/>
        <v>1.0000000000000002</v>
      </c>
      <c r="D672" s="192">
        <f t="shared" ref="D672:D687" si="120">B672*C672</f>
        <v>1.6745004407018576E-4</v>
      </c>
      <c r="E672" s="204">
        <f t="shared" si="111"/>
        <v>1.1399376963650289E-3</v>
      </c>
      <c r="F672" s="197">
        <f t="shared" si="117"/>
        <v>1.0000000000000002</v>
      </c>
      <c r="G672" s="192">
        <f t="shared" ref="G672:G686" si="121">E672*F672</f>
        <v>1.1399376963650292E-3</v>
      </c>
      <c r="H672" s="204">
        <f t="shared" si="112"/>
        <v>2.3770686189731176E-4</v>
      </c>
      <c r="I672" s="197">
        <f t="shared" si="118"/>
        <v>1.0000000000000002</v>
      </c>
      <c r="J672" s="192">
        <f t="shared" ref="J672:J686" si="122">H672*I672</f>
        <v>2.3770686189731181E-4</v>
      </c>
      <c r="K672" s="204">
        <f t="shared" si="113"/>
        <v>1.0133088073169282E-3</v>
      </c>
      <c r="L672" s="197">
        <f t="shared" si="119"/>
        <v>1.0000000000000002</v>
      </c>
      <c r="M672" s="192">
        <f t="shared" ref="M672:M686" si="123">K672*L672</f>
        <v>1.0133088073169285E-3</v>
      </c>
    </row>
    <row r="673" spans="1:27" s="180" customFormat="1" hidden="1" x14ac:dyDescent="0.2">
      <c r="A673" s="203">
        <f t="shared" si="114"/>
        <v>70</v>
      </c>
      <c r="B673" s="204">
        <f t="shared" si="115"/>
        <v>1.4051363565425204E-4</v>
      </c>
      <c r="C673" s="197">
        <f t="shared" si="116"/>
        <v>1</v>
      </c>
      <c r="D673" s="192">
        <f t="shared" si="120"/>
        <v>1.4051363565425204E-4</v>
      </c>
      <c r="E673" s="204">
        <f t="shared" si="111"/>
        <v>9.8304005971551825E-4</v>
      </c>
      <c r="F673" s="197">
        <f t="shared" si="117"/>
        <v>1</v>
      </c>
      <c r="G673" s="192">
        <f t="shared" si="121"/>
        <v>9.8304005971551825E-4</v>
      </c>
      <c r="H673" s="204">
        <f t="shared" si="112"/>
        <v>1.9882957140008787E-4</v>
      </c>
      <c r="I673" s="197">
        <f t="shared" si="118"/>
        <v>1</v>
      </c>
      <c r="J673" s="192">
        <f t="shared" si="122"/>
        <v>1.9882957140008787E-4</v>
      </c>
      <c r="K673" s="204">
        <f t="shared" si="113"/>
        <v>8.3725022035092869E-4</v>
      </c>
      <c r="L673" s="197">
        <f t="shared" si="119"/>
        <v>1</v>
      </c>
      <c r="M673" s="192">
        <f t="shared" si="123"/>
        <v>8.3725022035092869E-4</v>
      </c>
    </row>
    <row r="674" spans="1:27" s="180" customFormat="1" hidden="1" x14ac:dyDescent="0.2">
      <c r="A674" s="203">
        <f t="shared" si="114"/>
        <v>71</v>
      </c>
      <c r="B674" s="204">
        <f t="shared" si="115"/>
        <v>1.1690956642379468E-4</v>
      </c>
      <c r="C674" s="197">
        <f t="shared" si="116"/>
        <v>1</v>
      </c>
      <c r="D674" s="192">
        <f t="shared" si="120"/>
        <v>1.1690956642379468E-4</v>
      </c>
      <c r="E674" s="204">
        <f t="shared" si="111"/>
        <v>8.5835503519227877E-4</v>
      </c>
      <c r="F674" s="197">
        <f t="shared" si="117"/>
        <v>1</v>
      </c>
      <c r="G674" s="192">
        <f t="shared" si="121"/>
        <v>8.5835503519227877E-4</v>
      </c>
      <c r="H674" s="204">
        <f t="shared" si="112"/>
        <v>1.6078536569923306E-4</v>
      </c>
      <c r="I674" s="197">
        <f t="shared" si="118"/>
        <v>1</v>
      </c>
      <c r="J674" s="192">
        <f t="shared" si="122"/>
        <v>1.6078536569923306E-4</v>
      </c>
      <c r="K674" s="204">
        <f t="shared" si="113"/>
        <v>7.2200682351987217E-4</v>
      </c>
      <c r="L674" s="197">
        <f t="shared" si="119"/>
        <v>1</v>
      </c>
      <c r="M674" s="192">
        <f t="shared" si="123"/>
        <v>7.2200682351987217E-4</v>
      </c>
    </row>
    <row r="675" spans="1:27" s="180" customFormat="1" hidden="1" x14ac:dyDescent="0.2">
      <c r="A675" s="203">
        <f t="shared" si="114"/>
        <v>72</v>
      </c>
      <c r="B675" s="204">
        <f t="shared" si="115"/>
        <v>9.0250852939984021E-5</v>
      </c>
      <c r="C675" s="197">
        <f t="shared" si="116"/>
        <v>1</v>
      </c>
      <c r="D675" s="192">
        <f t="shared" si="120"/>
        <v>9.0250852939984021E-5</v>
      </c>
      <c r="E675" s="204">
        <f t="shared" si="111"/>
        <v>7.0173509347489112E-4</v>
      </c>
      <c r="F675" s="197">
        <f t="shared" si="117"/>
        <v>1</v>
      </c>
      <c r="G675" s="192">
        <f t="shared" si="121"/>
        <v>7.0173509347489112E-4</v>
      </c>
      <c r="H675" s="204">
        <f t="shared" si="112"/>
        <v>1.3551512687603754E-4</v>
      </c>
      <c r="I675" s="197">
        <f t="shared" si="118"/>
        <v>1</v>
      </c>
      <c r="J675" s="192">
        <f t="shared" si="122"/>
        <v>1.3551512687603754E-4</v>
      </c>
      <c r="K675" s="204">
        <f t="shared" si="113"/>
        <v>5.9454484967540243E-4</v>
      </c>
      <c r="L675" s="197">
        <f t="shared" si="119"/>
        <v>1</v>
      </c>
      <c r="M675" s="192">
        <f t="shared" si="123"/>
        <v>5.9454484967540243E-4</v>
      </c>
    </row>
    <row r="676" spans="1:27" s="180" customFormat="1" hidden="1" x14ac:dyDescent="0.2">
      <c r="A676" s="203">
        <f t="shared" si="114"/>
        <v>73</v>
      </c>
      <c r="B676" s="204">
        <f t="shared" si="115"/>
        <v>7.3033767148356291E-5</v>
      </c>
      <c r="C676" s="197">
        <f t="shared" si="116"/>
        <v>1</v>
      </c>
      <c r="D676" s="192">
        <f t="shared" si="120"/>
        <v>7.3033767148356291E-5</v>
      </c>
      <c r="E676" s="204">
        <f t="shared" si="111"/>
        <v>5.598329831600239E-4</v>
      </c>
      <c r="F676" s="197">
        <f t="shared" si="117"/>
        <v>1</v>
      </c>
      <c r="G676" s="192">
        <f t="shared" si="121"/>
        <v>5.598329831600239E-4</v>
      </c>
      <c r="H676" s="204">
        <f t="shared" si="112"/>
        <v>1.0968949818859595E-4</v>
      </c>
      <c r="I676" s="197">
        <f t="shared" si="118"/>
        <v>1</v>
      </c>
      <c r="J676" s="192">
        <f t="shared" si="122"/>
        <v>1.0968949818859595E-4</v>
      </c>
      <c r="K676" s="204">
        <f t="shared" si="113"/>
        <v>4.8568843628317551E-4</v>
      </c>
      <c r="L676" s="197">
        <f t="shared" si="119"/>
        <v>1</v>
      </c>
      <c r="M676" s="192">
        <f t="shared" si="123"/>
        <v>4.8568843628317551E-4</v>
      </c>
    </row>
    <row r="677" spans="1:27" s="180" customFormat="1" hidden="1" x14ac:dyDescent="0.2">
      <c r="A677" s="203">
        <f t="shared" si="114"/>
        <v>74</v>
      </c>
      <c r="B677" s="204">
        <f t="shared" si="115"/>
        <v>4.8318918189406825E-5</v>
      </c>
      <c r="C677" s="197">
        <f t="shared" si="116"/>
        <v>1.0000000000000002</v>
      </c>
      <c r="D677" s="192">
        <f t="shared" si="120"/>
        <v>4.8318918189406838E-5</v>
      </c>
      <c r="E677" s="204">
        <f t="shared" si="111"/>
        <v>4.20152432302141E-4</v>
      </c>
      <c r="F677" s="197">
        <f t="shared" si="117"/>
        <v>1.0000000000000002</v>
      </c>
      <c r="G677" s="192">
        <f t="shared" si="121"/>
        <v>4.201524323021411E-4</v>
      </c>
      <c r="H677" s="204">
        <f t="shared" si="112"/>
        <v>7.8032275926570791E-5</v>
      </c>
      <c r="I677" s="197">
        <f t="shared" si="118"/>
        <v>1.0000000000000002</v>
      </c>
      <c r="J677" s="192">
        <f t="shared" si="122"/>
        <v>7.8032275926570805E-5</v>
      </c>
      <c r="K677" s="204">
        <f t="shared" si="113"/>
        <v>3.9876992252866781E-4</v>
      </c>
      <c r="L677" s="197">
        <f t="shared" si="119"/>
        <v>1.0000000000000002</v>
      </c>
      <c r="M677" s="192">
        <f t="shared" si="123"/>
        <v>3.9876992252866792E-4</v>
      </c>
    </row>
    <row r="678" spans="1:27" s="180" customFormat="1" hidden="1" x14ac:dyDescent="0.2">
      <c r="A678" s="203">
        <f t="shared" si="114"/>
        <v>75</v>
      </c>
      <c r="B678" s="204">
        <f t="shared" si="115"/>
        <v>3.9432680361469939E-5</v>
      </c>
      <c r="C678" s="197">
        <f t="shared" si="116"/>
        <v>1</v>
      </c>
      <c r="D678" s="192">
        <f t="shared" si="120"/>
        <v>3.9432680361469939E-5</v>
      </c>
      <c r="E678" s="204">
        <f t="shared" si="111"/>
        <v>3.4434171583255438E-4</v>
      </c>
      <c r="F678" s="197">
        <f t="shared" si="117"/>
        <v>1</v>
      </c>
      <c r="G678" s="192">
        <f t="shared" si="121"/>
        <v>3.4434171583255438E-4</v>
      </c>
      <c r="H678" s="204">
        <f t="shared" si="112"/>
        <v>5.942671547432794E-5</v>
      </c>
      <c r="I678" s="197">
        <f t="shared" si="118"/>
        <v>1</v>
      </c>
      <c r="J678" s="192">
        <f t="shared" si="122"/>
        <v>5.942671547432794E-5</v>
      </c>
      <c r="K678" s="204">
        <f t="shared" si="113"/>
        <v>3.2406998578757339E-4</v>
      </c>
      <c r="L678" s="197">
        <f t="shared" si="119"/>
        <v>1</v>
      </c>
      <c r="M678" s="192">
        <f t="shared" si="123"/>
        <v>3.2406998578757339E-4</v>
      </c>
    </row>
    <row r="679" spans="1:27" s="180" customFormat="1" hidden="1" x14ac:dyDescent="0.2">
      <c r="A679" s="203">
        <f t="shared" si="114"/>
        <v>76</v>
      </c>
      <c r="B679" s="204">
        <f t="shared" si="115"/>
        <v>2.9157967872917912E-5</v>
      </c>
      <c r="C679" s="197">
        <f t="shared" si="116"/>
        <v>1</v>
      </c>
      <c r="D679" s="192">
        <f t="shared" si="120"/>
        <v>2.9157967872917912E-5</v>
      </c>
      <c r="E679" s="204">
        <f t="shared" si="111"/>
        <v>2.0965967375288595E-4</v>
      </c>
      <c r="F679" s="197">
        <f t="shared" si="117"/>
        <v>1</v>
      </c>
      <c r="G679" s="192">
        <f t="shared" si="121"/>
        <v>2.0965967375288595E-4</v>
      </c>
      <c r="H679" s="204">
        <f t="shared" si="112"/>
        <v>4.6652748596668662E-5</v>
      </c>
      <c r="I679" s="197">
        <f t="shared" si="118"/>
        <v>1</v>
      </c>
      <c r="J679" s="192">
        <f t="shared" si="122"/>
        <v>4.6652748596668662E-5</v>
      </c>
      <c r="K679" s="204">
        <f t="shared" si="113"/>
        <v>2.2715445447663669E-4</v>
      </c>
      <c r="L679" s="197">
        <f t="shared" si="119"/>
        <v>1</v>
      </c>
      <c r="M679" s="192">
        <f t="shared" si="123"/>
        <v>2.2715445447663669E-4</v>
      </c>
    </row>
    <row r="680" spans="1:27" s="180" customFormat="1" hidden="1" x14ac:dyDescent="0.2">
      <c r="A680" s="203">
        <f t="shared" si="114"/>
        <v>77</v>
      </c>
      <c r="B680" s="204">
        <f t="shared" si="115"/>
        <v>1.5550916198889554E-5</v>
      </c>
      <c r="C680" s="197">
        <f t="shared" si="116"/>
        <v>1</v>
      </c>
      <c r="D680" s="192">
        <f t="shared" si="120"/>
        <v>1.5550916198889554E-5</v>
      </c>
      <c r="E680" s="204">
        <f t="shared" si="111"/>
        <v>1.5412068732828039E-4</v>
      </c>
      <c r="F680" s="197">
        <f t="shared" si="117"/>
        <v>1</v>
      </c>
      <c r="G680" s="192">
        <f t="shared" si="121"/>
        <v>1.5412068732828039E-4</v>
      </c>
      <c r="H680" s="204">
        <f t="shared" si="112"/>
        <v>2.721410334805672E-5</v>
      </c>
      <c r="I680" s="197">
        <f t="shared" si="118"/>
        <v>1</v>
      </c>
      <c r="J680" s="192">
        <f t="shared" si="122"/>
        <v>2.721410334805672E-5</v>
      </c>
      <c r="K680" s="204">
        <f t="shared" si="113"/>
        <v>1.6217384035984819E-4</v>
      </c>
      <c r="L680" s="197">
        <f t="shared" si="119"/>
        <v>1</v>
      </c>
      <c r="M680" s="192">
        <f t="shared" si="123"/>
        <v>1.6217384035984819E-4</v>
      </c>
    </row>
    <row r="681" spans="1:27" s="180" customFormat="1" hidden="1" x14ac:dyDescent="0.2">
      <c r="A681" s="203">
        <f t="shared" si="114"/>
        <v>78</v>
      </c>
      <c r="B681" s="204">
        <f t="shared" si="115"/>
        <v>1.5828611131012581E-5</v>
      </c>
      <c r="C681" s="197">
        <f t="shared" si="116"/>
        <v>1</v>
      </c>
      <c r="D681" s="192">
        <f t="shared" si="120"/>
        <v>1.5828611131012581E-5</v>
      </c>
      <c r="E681" s="204">
        <f t="shared" si="111"/>
        <v>1.4134672045062113E-4</v>
      </c>
      <c r="F681" s="197">
        <f t="shared" si="117"/>
        <v>1</v>
      </c>
      <c r="G681" s="192">
        <f t="shared" si="121"/>
        <v>1.4134672045062113E-4</v>
      </c>
      <c r="H681" s="204">
        <f t="shared" si="112"/>
        <v>2.0549424977104054E-5</v>
      </c>
      <c r="I681" s="197">
        <f t="shared" si="118"/>
        <v>1</v>
      </c>
      <c r="J681" s="192">
        <f t="shared" si="122"/>
        <v>2.0549424977104054E-5</v>
      </c>
      <c r="K681" s="204">
        <f t="shared" si="113"/>
        <v>1.2163038026988615E-4</v>
      </c>
      <c r="L681" s="197">
        <f t="shared" si="119"/>
        <v>1</v>
      </c>
      <c r="M681" s="192">
        <f t="shared" si="123"/>
        <v>1.2163038026988615E-4</v>
      </c>
    </row>
    <row r="682" spans="1:27" s="180" customFormat="1" hidden="1" x14ac:dyDescent="0.2">
      <c r="A682" s="203">
        <f t="shared" si="114"/>
        <v>79</v>
      </c>
      <c r="B682" s="204">
        <f t="shared" si="115"/>
        <v>1.2496271945536248E-5</v>
      </c>
      <c r="C682" s="197">
        <f t="shared" si="116"/>
        <v>1.0000000000000002</v>
      </c>
      <c r="D682" s="192">
        <f t="shared" si="120"/>
        <v>1.2496271945536252E-5</v>
      </c>
      <c r="E682" s="204">
        <f t="shared" si="111"/>
        <v>9.4971666786075487E-5</v>
      </c>
      <c r="F682" s="197">
        <f t="shared" si="117"/>
        <v>1.0000000000000002</v>
      </c>
      <c r="G682" s="192">
        <f t="shared" si="121"/>
        <v>9.4971666786075514E-5</v>
      </c>
      <c r="H682" s="204">
        <f t="shared" si="112"/>
        <v>1.0830102352798081E-5</v>
      </c>
      <c r="I682" s="197">
        <f t="shared" si="118"/>
        <v>1.0000000000000002</v>
      </c>
      <c r="J682" s="192">
        <f t="shared" si="122"/>
        <v>1.0830102352798083E-5</v>
      </c>
      <c r="K682" s="204">
        <f t="shared" si="113"/>
        <v>8.9973158007860987E-5</v>
      </c>
      <c r="L682" s="197">
        <f t="shared" si="119"/>
        <v>1.0000000000000002</v>
      </c>
      <c r="M682" s="192">
        <f t="shared" si="123"/>
        <v>8.9973158007861001E-5</v>
      </c>
    </row>
    <row r="683" spans="1:27" s="180" customFormat="1" hidden="1" x14ac:dyDescent="0.2">
      <c r="A683" s="203">
        <f t="shared" si="114"/>
        <v>80</v>
      </c>
      <c r="B683" s="204">
        <f t="shared" si="115"/>
        <v>6.6646783709526656E-6</v>
      </c>
      <c r="C683" s="197">
        <f t="shared" si="116"/>
        <v>1.0000000000000002</v>
      </c>
      <c r="D683" s="192">
        <f t="shared" si="120"/>
        <v>6.6646783709526673E-6</v>
      </c>
      <c r="E683" s="204">
        <f t="shared" si="111"/>
        <v>6.9146038098633913E-5</v>
      </c>
      <c r="F683" s="197">
        <f t="shared" si="117"/>
        <v>1.0000000000000002</v>
      </c>
      <c r="G683" s="192">
        <f t="shared" si="121"/>
        <v>6.9146038098633926E-5</v>
      </c>
      <c r="H683" s="204">
        <f t="shared" si="112"/>
        <v>1.0274712488552027E-5</v>
      </c>
      <c r="I683" s="197">
        <f t="shared" si="118"/>
        <v>1.0000000000000002</v>
      </c>
      <c r="J683" s="192">
        <f t="shared" si="122"/>
        <v>1.0274712488552029E-5</v>
      </c>
      <c r="K683" s="204">
        <f t="shared" si="113"/>
        <v>6.1648274931312163E-5</v>
      </c>
      <c r="L683" s="197">
        <f t="shared" si="119"/>
        <v>1.0000000000000002</v>
      </c>
      <c r="M683" s="192">
        <f t="shared" si="123"/>
        <v>6.1648274931312176E-5</v>
      </c>
    </row>
    <row r="684" spans="1:27" s="180" customFormat="1" hidden="1" x14ac:dyDescent="0.2">
      <c r="A684" s="203">
        <f t="shared" si="114"/>
        <v>81</v>
      </c>
      <c r="B684" s="204">
        <f t="shared" si="115"/>
        <v>3.3323391854763328E-6</v>
      </c>
      <c r="C684" s="197">
        <f t="shared" si="116"/>
        <v>1.0000000000000002</v>
      </c>
      <c r="D684" s="192">
        <f t="shared" si="120"/>
        <v>3.3323391854763336E-6</v>
      </c>
      <c r="E684" s="204">
        <f t="shared" si="111"/>
        <v>3.6933425972362689E-5</v>
      </c>
      <c r="F684" s="197">
        <f t="shared" si="117"/>
        <v>1.0000000000000002</v>
      </c>
      <c r="G684" s="192">
        <f t="shared" si="121"/>
        <v>3.6933425972362696E-5</v>
      </c>
      <c r="H684" s="204">
        <f t="shared" si="112"/>
        <v>4.7208138460914713E-6</v>
      </c>
      <c r="I684" s="197">
        <f t="shared" si="118"/>
        <v>1.0000000000000002</v>
      </c>
      <c r="J684" s="192">
        <f t="shared" si="122"/>
        <v>4.7208138460914722E-6</v>
      </c>
      <c r="K684" s="204">
        <f t="shared" si="113"/>
        <v>4.4153494207561412E-5</v>
      </c>
      <c r="L684" s="197">
        <f t="shared" si="119"/>
        <v>1.0000000000000002</v>
      </c>
      <c r="M684" s="192">
        <f t="shared" si="123"/>
        <v>4.4153494207561419E-5</v>
      </c>
    </row>
    <row r="685" spans="1:27" s="180" customFormat="1" hidden="1" x14ac:dyDescent="0.2">
      <c r="A685" s="203">
        <f t="shared" si="114"/>
        <v>82</v>
      </c>
      <c r="B685" s="204">
        <f t="shared" si="115"/>
        <v>3.0546442533533053E-6</v>
      </c>
      <c r="C685" s="197">
        <f t="shared" si="116"/>
        <v>1</v>
      </c>
      <c r="D685" s="192">
        <f t="shared" si="120"/>
        <v>3.0546442533533053E-6</v>
      </c>
      <c r="E685" s="204">
        <f t="shared" si="111"/>
        <v>1.971634018073497E-5</v>
      </c>
      <c r="F685" s="197">
        <f t="shared" si="117"/>
        <v>1</v>
      </c>
      <c r="G685" s="192">
        <f t="shared" si="121"/>
        <v>1.971634018073497E-5</v>
      </c>
      <c r="H685" s="204">
        <f t="shared" si="112"/>
        <v>3.3323391854763328E-6</v>
      </c>
      <c r="I685" s="197">
        <f t="shared" si="118"/>
        <v>1</v>
      </c>
      <c r="J685" s="192">
        <f t="shared" si="122"/>
        <v>3.3323391854763328E-6</v>
      </c>
      <c r="K685" s="204">
        <f t="shared" si="113"/>
        <v>2.0827119909227081E-5</v>
      </c>
      <c r="L685" s="197">
        <f t="shared" si="119"/>
        <v>1</v>
      </c>
      <c r="M685" s="192">
        <f t="shared" si="123"/>
        <v>2.0827119909227081E-5</v>
      </c>
    </row>
    <row r="686" spans="1:27" s="180" customFormat="1" hidden="1" x14ac:dyDescent="0.2">
      <c r="A686" s="203">
        <f t="shared" si="114"/>
        <v>83</v>
      </c>
      <c r="B686" s="204">
        <f t="shared" si="115"/>
        <v>8.330847963690832E-7</v>
      </c>
      <c r="C686" s="197">
        <f t="shared" si="116"/>
        <v>0.99999999999999978</v>
      </c>
      <c r="D686" s="192">
        <f t="shared" si="120"/>
        <v>8.3308479636908299E-7</v>
      </c>
      <c r="E686" s="204">
        <f t="shared" si="111"/>
        <v>2.9991052669286997E-5</v>
      </c>
      <c r="F686" s="197">
        <f t="shared" si="117"/>
        <v>0.99999999999999978</v>
      </c>
      <c r="G686" s="192">
        <f t="shared" si="121"/>
        <v>2.999105266928699E-5</v>
      </c>
      <c r="H686" s="204">
        <f t="shared" si="112"/>
        <v>5.8315935745835828E-6</v>
      </c>
      <c r="I686" s="197">
        <f t="shared" si="118"/>
        <v>0.99999999999999978</v>
      </c>
      <c r="J686" s="192">
        <f t="shared" si="122"/>
        <v>5.8315935745835811E-6</v>
      </c>
      <c r="K686" s="204">
        <f t="shared" si="113"/>
        <v>3.0824137465656081E-5</v>
      </c>
      <c r="L686" s="197">
        <f t="shared" si="119"/>
        <v>0.99999999999999978</v>
      </c>
      <c r="M686" s="192">
        <f t="shared" si="123"/>
        <v>3.0824137465656075E-5</v>
      </c>
    </row>
    <row r="687" spans="1:27" s="180" customFormat="1" ht="13.5" hidden="1" thickBot="1" x14ac:dyDescent="0.25">
      <c r="A687" s="203" t="str">
        <f t="shared" si="114"/>
        <v>NNNN</v>
      </c>
      <c r="B687" s="205">
        <f t="shared" si="115"/>
        <v>0.1943525737044004</v>
      </c>
      <c r="C687" s="202">
        <f t="shared" si="116"/>
        <v>1</v>
      </c>
      <c r="D687" s="206">
        <f t="shared" si="120"/>
        <v>0.1943525737044004</v>
      </c>
      <c r="E687" s="201"/>
      <c r="F687" s="202"/>
      <c r="G687" s="200"/>
      <c r="H687" s="198"/>
      <c r="I687" s="202"/>
      <c r="J687" s="200"/>
      <c r="K687" s="201"/>
      <c r="L687" s="207"/>
      <c r="M687" s="208"/>
    </row>
    <row r="688" spans="1:27" x14ac:dyDescent="0.2">
      <c r="C688" s="114"/>
      <c r="D688" s="114"/>
      <c r="E688" s="114"/>
      <c r="F688" s="114"/>
      <c r="G688" s="26"/>
      <c r="H688" s="26"/>
      <c r="AA688" s="26"/>
    </row>
    <row r="689" spans="1:37" x14ac:dyDescent="0.2">
      <c r="C689" s="114"/>
      <c r="D689" s="114"/>
      <c r="E689" s="114"/>
      <c r="F689" s="114"/>
      <c r="G689" s="26"/>
      <c r="H689" s="26"/>
      <c r="AA689" s="26"/>
    </row>
    <row r="690" spans="1:37" ht="15.75" x14ac:dyDescent="0.25">
      <c r="A690" s="140" t="s">
        <v>56</v>
      </c>
      <c r="C690" s="111"/>
      <c r="D690" s="111"/>
      <c r="E690" s="111"/>
      <c r="AA690" s="26"/>
    </row>
    <row r="691" spans="1:37" x14ac:dyDescent="0.2">
      <c r="A691" s="18" t="s">
        <v>66</v>
      </c>
      <c r="C691" s="111"/>
      <c r="D691" s="111"/>
      <c r="E691" s="111"/>
      <c r="F691" s="26"/>
      <c r="G691" s="26"/>
      <c r="H691" s="26"/>
      <c r="AA691" s="26"/>
    </row>
    <row r="692" spans="1:37" x14ac:dyDescent="0.2">
      <c r="A692" s="18" t="s">
        <v>155</v>
      </c>
      <c r="C692" s="111"/>
      <c r="D692" s="111"/>
      <c r="E692" s="111"/>
      <c r="F692" s="26"/>
      <c r="G692" s="26"/>
      <c r="H692" s="26"/>
      <c r="AA692" s="26"/>
    </row>
    <row r="693" spans="1:37" x14ac:dyDescent="0.2">
      <c r="C693" s="111"/>
      <c r="D693" s="111"/>
      <c r="E693" s="111"/>
      <c r="F693" s="26"/>
      <c r="G693" s="26"/>
      <c r="H693" s="26"/>
      <c r="AA693" s="26"/>
    </row>
    <row r="694" spans="1:37" x14ac:dyDescent="0.2">
      <c r="B694" s="334" t="s">
        <v>67</v>
      </c>
      <c r="C694" s="334"/>
      <c r="D694" s="334"/>
      <c r="E694" s="334"/>
      <c r="F694" s="334"/>
      <c r="G694" s="334"/>
      <c r="H694" s="334"/>
      <c r="AA694" s="26"/>
    </row>
    <row r="695" spans="1:37" x14ac:dyDescent="0.2">
      <c r="C695" s="114"/>
      <c r="D695" s="114"/>
      <c r="E695" s="114"/>
      <c r="F695" s="114"/>
      <c r="G695" s="26"/>
      <c r="H695" s="26"/>
      <c r="AA695" s="26"/>
    </row>
    <row r="696" spans="1:37" ht="38.25" x14ac:dyDescent="0.2">
      <c r="A696" s="19" t="s">
        <v>36</v>
      </c>
      <c r="B696" s="22" t="s">
        <v>19</v>
      </c>
      <c r="C696" s="19" t="s">
        <v>68</v>
      </c>
      <c r="D696" s="26"/>
      <c r="E696" s="22" t="s">
        <v>19</v>
      </c>
      <c r="F696" s="19" t="s">
        <v>68</v>
      </c>
      <c r="G696" s="26"/>
      <c r="H696" s="114"/>
      <c r="I696" s="23"/>
      <c r="J696" s="26"/>
      <c r="K696" s="26"/>
      <c r="L696" s="26"/>
      <c r="M696" s="26"/>
      <c r="P696" s="26"/>
      <c r="R696" s="26"/>
      <c r="S696" s="26"/>
      <c r="T696" s="114"/>
      <c r="U696" s="26"/>
      <c r="V696" s="26"/>
      <c r="W696" s="114"/>
      <c r="Y696" s="26"/>
      <c r="Z696" s="26"/>
      <c r="AA696" s="114"/>
      <c r="AC696" s="26"/>
      <c r="AE696" s="26"/>
      <c r="AF696" s="26"/>
      <c r="AG696" s="114"/>
      <c r="AH696" s="26"/>
      <c r="AI696" s="26"/>
      <c r="AJ696" s="114"/>
      <c r="AK696" s="26"/>
    </row>
    <row r="697" spans="1:37" x14ac:dyDescent="0.2">
      <c r="B697" s="22"/>
      <c r="C697" s="114"/>
      <c r="D697" s="114"/>
      <c r="E697" s="114"/>
      <c r="F697" s="114"/>
      <c r="G697" s="114"/>
      <c r="H697" s="114"/>
      <c r="AA697" s="26"/>
    </row>
    <row r="698" spans="1:37" s="111" customFormat="1" ht="15" customHeight="1" x14ac:dyDescent="0.2">
      <c r="B698" s="334" t="s">
        <v>69</v>
      </c>
      <c r="C698" s="334"/>
      <c r="D698" s="292"/>
      <c r="E698" s="334" t="s">
        <v>70</v>
      </c>
      <c r="F698" s="334"/>
      <c r="G698" s="292"/>
      <c r="H698" s="292"/>
      <c r="K698" s="17"/>
      <c r="T698" s="113"/>
      <c r="W698" s="113"/>
      <c r="AA698" s="27"/>
      <c r="AG698" s="113"/>
      <c r="AJ698" s="113"/>
    </row>
    <row r="699" spans="1:37" x14ac:dyDescent="0.2">
      <c r="C699" s="114"/>
      <c r="D699" s="114"/>
      <c r="E699" s="114"/>
      <c r="F699" s="114"/>
      <c r="G699" s="114"/>
      <c r="H699" s="114"/>
      <c r="AA699" s="26"/>
    </row>
    <row r="700" spans="1:37" x14ac:dyDescent="0.2">
      <c r="A700" s="24">
        <f>A603</f>
        <v>0</v>
      </c>
      <c r="B700" s="94">
        <f>SUM(B603,H603)</f>
        <v>6.033477790237024E-3</v>
      </c>
      <c r="C700" s="23">
        <f>SUM(D603,J603)/B700</f>
        <v>1.0389718115504818</v>
      </c>
      <c r="D700" s="23"/>
      <c r="E700" s="94">
        <f>SUM(E603,K603)</f>
        <v>9.991463657786537E-4</v>
      </c>
      <c r="F700" s="23">
        <f>SUM(G603,M603)/E700</f>
        <v>0.76466354931703229</v>
      </c>
      <c r="G700" s="114"/>
      <c r="H700" s="114"/>
      <c r="I700" s="23"/>
      <c r="K700" s="114"/>
      <c r="R700" s="22"/>
      <c r="T700" s="114"/>
      <c r="U700" s="22"/>
      <c r="W700" s="114"/>
      <c r="Y700" s="26"/>
      <c r="AA700" s="114"/>
      <c r="AE700" s="22"/>
      <c r="AG700" s="114"/>
      <c r="AH700" s="22"/>
      <c r="AJ700" s="114"/>
    </row>
    <row r="701" spans="1:37" x14ac:dyDescent="0.2">
      <c r="A701" s="24">
        <f t="shared" ref="A701:A764" si="124">A604</f>
        <v>1</v>
      </c>
      <c r="B701" s="94">
        <f t="shared" ref="B701:B764" si="125">SUM(B604,H604)</f>
        <v>7.7835112524763444E-3</v>
      </c>
      <c r="C701" s="23">
        <f t="shared" ref="C701:C764" si="126">SUM(D604,J604)/B701</f>
        <v>1.0474018453617953</v>
      </c>
      <c r="D701" s="23"/>
      <c r="E701" s="94">
        <f t="shared" ref="E701:E764" si="127">SUM(E604,K604)</f>
        <v>2.3040348518247613E-3</v>
      </c>
      <c r="F701" s="23">
        <f t="shared" ref="F701:F764" si="128">SUM(G604,M604)/E701</f>
        <v>0.83986665979923281</v>
      </c>
      <c r="G701" s="114"/>
      <c r="H701" s="114"/>
      <c r="I701" s="23"/>
      <c r="K701" s="114"/>
      <c r="R701" s="22"/>
      <c r="T701" s="114"/>
      <c r="U701" s="22"/>
      <c r="W701" s="114"/>
      <c r="Y701" s="26"/>
      <c r="AA701" s="114"/>
      <c r="AE701" s="22"/>
      <c r="AG701" s="114"/>
      <c r="AH701" s="22"/>
      <c r="AJ701" s="114"/>
    </row>
    <row r="702" spans="1:37" x14ac:dyDescent="0.2">
      <c r="A702" s="24">
        <f t="shared" si="124"/>
        <v>2</v>
      </c>
      <c r="B702" s="94">
        <f t="shared" si="125"/>
        <v>7.62716900569108E-3</v>
      </c>
      <c r="C702" s="23">
        <f t="shared" si="126"/>
        <v>1.0538885125354587</v>
      </c>
      <c r="D702" s="23"/>
      <c r="E702" s="94">
        <f t="shared" si="127"/>
        <v>3.6419690347935089E-3</v>
      </c>
      <c r="F702" s="23">
        <f t="shared" si="128"/>
        <v>0.88714434728944713</v>
      </c>
      <c r="G702" s="114"/>
      <c r="H702" s="114"/>
      <c r="I702" s="23"/>
      <c r="K702" s="114"/>
      <c r="R702" s="22"/>
      <c r="T702" s="114"/>
      <c r="U702" s="22"/>
      <c r="W702" s="114"/>
      <c r="Y702" s="26"/>
      <c r="AA702" s="114"/>
      <c r="AE702" s="22"/>
      <c r="AG702" s="114"/>
      <c r="AH702" s="22"/>
      <c r="AJ702" s="114"/>
    </row>
    <row r="703" spans="1:37" x14ac:dyDescent="0.2">
      <c r="A703" s="24">
        <f t="shared" si="124"/>
        <v>3</v>
      </c>
      <c r="B703" s="94">
        <f t="shared" si="125"/>
        <v>7.6346667688584014E-3</v>
      </c>
      <c r="C703" s="23">
        <f t="shared" si="126"/>
        <v>1.0424647721274327</v>
      </c>
      <c r="D703" s="23"/>
      <c r="E703" s="94">
        <f t="shared" si="127"/>
        <v>2.7277973182445016E-3</v>
      </c>
      <c r="F703" s="23">
        <f t="shared" si="128"/>
        <v>0.88114792017718424</v>
      </c>
      <c r="G703" s="114"/>
      <c r="H703" s="114"/>
      <c r="I703" s="23"/>
      <c r="K703" s="114"/>
      <c r="R703" s="22"/>
      <c r="T703" s="114"/>
      <c r="U703" s="22"/>
      <c r="W703" s="114"/>
      <c r="Y703" s="26"/>
      <c r="AA703" s="114"/>
      <c r="AE703" s="22"/>
      <c r="AG703" s="114"/>
      <c r="AH703" s="22"/>
      <c r="AJ703" s="114"/>
    </row>
    <row r="704" spans="1:37" x14ac:dyDescent="0.2">
      <c r="A704" s="24">
        <f t="shared" si="124"/>
        <v>4</v>
      </c>
      <c r="B704" s="94">
        <f t="shared" si="125"/>
        <v>6.5508234487822239E-3</v>
      </c>
      <c r="C704" s="23">
        <f t="shared" si="126"/>
        <v>1.0411541785018108</v>
      </c>
      <c r="D704" s="23"/>
      <c r="E704" s="94">
        <f t="shared" si="127"/>
        <v>2.9244053301876053E-3</v>
      </c>
      <c r="F704" s="23">
        <f t="shared" si="128"/>
        <v>0.90781245172749825</v>
      </c>
      <c r="G704" s="114"/>
      <c r="H704" s="114"/>
      <c r="I704" s="23"/>
      <c r="K704" s="114"/>
      <c r="R704" s="22"/>
      <c r="T704" s="114"/>
      <c r="U704" s="22"/>
      <c r="W704" s="114"/>
      <c r="Y704" s="26"/>
      <c r="AA704" s="114"/>
      <c r="AE704" s="22"/>
      <c r="AG704" s="114"/>
      <c r="AH704" s="22"/>
      <c r="AJ704" s="114"/>
    </row>
    <row r="705" spans="1:36" x14ac:dyDescent="0.2">
      <c r="A705" s="24">
        <f t="shared" si="124"/>
        <v>5</v>
      </c>
      <c r="B705" s="94">
        <f t="shared" si="125"/>
        <v>7.5624660865064152E-3</v>
      </c>
      <c r="C705" s="23">
        <f t="shared" si="126"/>
        <v>1.0172862695449942</v>
      </c>
      <c r="D705" s="114"/>
      <c r="E705" s="94">
        <f t="shared" si="127"/>
        <v>3.093521543850529E-3</v>
      </c>
      <c r="F705" s="23">
        <f t="shared" si="128"/>
        <v>0.9577417434004637</v>
      </c>
      <c r="G705" s="114"/>
      <c r="H705" s="114"/>
      <c r="I705" s="23"/>
      <c r="K705" s="114"/>
      <c r="R705" s="22"/>
      <c r="T705" s="114"/>
      <c r="U705" s="22"/>
      <c r="W705" s="114"/>
      <c r="Y705" s="26"/>
      <c r="AA705" s="114"/>
      <c r="AE705" s="22"/>
      <c r="AG705" s="114"/>
      <c r="AH705" s="22"/>
      <c r="AJ705" s="114"/>
    </row>
    <row r="706" spans="1:36" x14ac:dyDescent="0.2">
      <c r="A706" s="24">
        <f t="shared" si="124"/>
        <v>6</v>
      </c>
      <c r="B706" s="94">
        <f t="shared" si="125"/>
        <v>8.4752493283948068E-3</v>
      </c>
      <c r="C706" s="23">
        <f t="shared" si="126"/>
        <v>1.0176557692876</v>
      </c>
      <c r="D706" s="114"/>
      <c r="E706" s="94">
        <f t="shared" si="127"/>
        <v>3.5647698436633074E-3</v>
      </c>
      <c r="F706" s="23">
        <f t="shared" si="128"/>
        <v>0.95802336381883912</v>
      </c>
      <c r="G706" s="114"/>
      <c r="H706" s="114"/>
      <c r="I706" s="23"/>
      <c r="K706" s="114"/>
      <c r="R706" s="22"/>
      <c r="T706" s="114"/>
      <c r="U706" s="22"/>
      <c r="W706" s="114"/>
      <c r="Y706" s="26"/>
      <c r="AA706" s="114"/>
      <c r="AE706" s="22"/>
      <c r="AG706" s="114"/>
      <c r="AH706" s="22"/>
      <c r="AJ706" s="114"/>
    </row>
    <row r="707" spans="1:36" x14ac:dyDescent="0.2">
      <c r="A707" s="24">
        <f t="shared" si="124"/>
        <v>7</v>
      </c>
      <c r="B707" s="94">
        <f t="shared" si="125"/>
        <v>8.7534996503820794E-3</v>
      </c>
      <c r="C707" s="23">
        <f t="shared" si="126"/>
        <v>1.0047142550368782</v>
      </c>
      <c r="E707" s="94">
        <f t="shared" si="127"/>
        <v>4.0579560431138048E-3</v>
      </c>
      <c r="F707" s="23">
        <f t="shared" si="128"/>
        <v>0.98983078441986805</v>
      </c>
      <c r="G707" s="114"/>
      <c r="H707" s="114"/>
      <c r="I707" s="23"/>
      <c r="K707" s="114"/>
      <c r="R707" s="22"/>
      <c r="T707" s="114"/>
      <c r="U707" s="22"/>
      <c r="W707" s="114"/>
      <c r="Y707" s="26"/>
      <c r="AA707" s="114"/>
      <c r="AE707" s="22"/>
      <c r="AG707" s="114"/>
      <c r="AH707" s="22"/>
      <c r="AJ707" s="114"/>
    </row>
    <row r="708" spans="1:36" x14ac:dyDescent="0.2">
      <c r="A708" s="24">
        <f t="shared" si="124"/>
        <v>8</v>
      </c>
      <c r="B708" s="94">
        <f t="shared" si="125"/>
        <v>9.0778473311017779E-3</v>
      </c>
      <c r="C708" s="23">
        <f t="shared" si="126"/>
        <v>1.0047421334727553</v>
      </c>
      <c r="E708" s="94">
        <f t="shared" si="127"/>
        <v>4.2617841232921068E-3</v>
      </c>
      <c r="F708" s="23">
        <f t="shared" si="128"/>
        <v>0.98989898069822302</v>
      </c>
      <c r="G708" s="114"/>
      <c r="H708" s="114"/>
      <c r="I708" s="23"/>
      <c r="K708" s="114"/>
      <c r="R708" s="22"/>
      <c r="T708" s="114"/>
      <c r="U708" s="22"/>
      <c r="W708" s="114"/>
      <c r="Y708" s="26"/>
      <c r="AA708" s="114"/>
      <c r="AE708" s="22"/>
      <c r="AG708" s="114"/>
      <c r="AH708" s="22"/>
      <c r="AJ708" s="114"/>
    </row>
    <row r="709" spans="1:36" x14ac:dyDescent="0.2">
      <c r="A709" s="24">
        <f t="shared" si="124"/>
        <v>9</v>
      </c>
      <c r="B709" s="94">
        <f t="shared" si="125"/>
        <v>9.9634164696421126E-3</v>
      </c>
      <c r="C709" s="23">
        <f t="shared" si="126"/>
        <v>1</v>
      </c>
      <c r="E709" s="94">
        <f t="shared" si="127"/>
        <v>5.8651946613704695E-3</v>
      </c>
      <c r="F709" s="23">
        <f t="shared" si="128"/>
        <v>1</v>
      </c>
      <c r="G709" s="114"/>
      <c r="H709" s="114"/>
      <c r="I709" s="23"/>
      <c r="K709" s="114"/>
      <c r="R709" s="22"/>
      <c r="T709" s="114"/>
      <c r="U709" s="22"/>
      <c r="W709" s="114"/>
      <c r="Y709" s="26"/>
      <c r="AA709" s="114"/>
      <c r="AE709" s="22"/>
      <c r="AG709" s="114"/>
      <c r="AH709" s="22"/>
      <c r="AJ709" s="114"/>
    </row>
    <row r="710" spans="1:36" x14ac:dyDescent="0.2">
      <c r="A710" s="24">
        <f t="shared" si="124"/>
        <v>10</v>
      </c>
      <c r="B710" s="94">
        <f t="shared" si="125"/>
        <v>8.0612061845993718E-3</v>
      </c>
      <c r="C710" s="23">
        <f t="shared" si="126"/>
        <v>1.0013046775982752</v>
      </c>
      <c r="E710" s="94">
        <f t="shared" si="127"/>
        <v>5.1473532618324415E-3</v>
      </c>
      <c r="F710" s="23">
        <f t="shared" si="128"/>
        <v>0.99795676057400051</v>
      </c>
      <c r="G710" s="114"/>
      <c r="H710" s="114"/>
      <c r="I710" s="23"/>
      <c r="K710" s="114"/>
      <c r="R710" s="22"/>
      <c r="T710" s="114"/>
      <c r="U710" s="22"/>
      <c r="W710" s="114"/>
      <c r="Y710" s="26"/>
      <c r="AA710" s="114"/>
      <c r="AE710" s="22"/>
      <c r="AG710" s="114"/>
      <c r="AH710" s="22"/>
      <c r="AJ710" s="114"/>
    </row>
    <row r="711" spans="1:36" x14ac:dyDescent="0.2">
      <c r="A711" s="24">
        <f t="shared" si="124"/>
        <v>11</v>
      </c>
      <c r="B711" s="94">
        <f t="shared" si="125"/>
        <v>7.7843443372727136E-3</v>
      </c>
      <c r="C711" s="23">
        <f t="shared" si="126"/>
        <v>1.005216755092857</v>
      </c>
      <c r="E711" s="94">
        <f t="shared" si="127"/>
        <v>5.7127401436349269E-3</v>
      </c>
      <c r="F711" s="23">
        <f t="shared" si="128"/>
        <v>0.99289149918515662</v>
      </c>
      <c r="G711" s="114"/>
      <c r="H711" s="114"/>
      <c r="I711" s="23"/>
      <c r="K711" s="114"/>
      <c r="R711" s="22"/>
      <c r="T711" s="114"/>
      <c r="U711" s="22"/>
      <c r="W711" s="114"/>
      <c r="Y711" s="26"/>
      <c r="AA711" s="114"/>
      <c r="AE711" s="22"/>
      <c r="AG711" s="114"/>
      <c r="AH711" s="22"/>
      <c r="AJ711" s="114"/>
    </row>
    <row r="712" spans="1:36" x14ac:dyDescent="0.2">
      <c r="A712" s="24">
        <f t="shared" si="124"/>
        <v>12</v>
      </c>
      <c r="B712" s="94">
        <f t="shared" si="125"/>
        <v>7.1806355548372511E-3</v>
      </c>
      <c r="C712" s="23">
        <f t="shared" si="126"/>
        <v>1</v>
      </c>
      <c r="E712" s="94">
        <f t="shared" si="127"/>
        <v>5.8696377802844374E-3</v>
      </c>
      <c r="F712" s="23">
        <f t="shared" si="128"/>
        <v>1</v>
      </c>
      <c r="G712" s="114"/>
      <c r="H712" s="114"/>
      <c r="I712" s="23"/>
      <c r="K712" s="114"/>
      <c r="R712" s="22"/>
      <c r="T712" s="114"/>
      <c r="U712" s="22"/>
      <c r="W712" s="114"/>
      <c r="Y712" s="26"/>
      <c r="AA712" s="114"/>
      <c r="AE712" s="22"/>
      <c r="AG712" s="114"/>
      <c r="AH712" s="22"/>
      <c r="AJ712" s="114"/>
    </row>
    <row r="713" spans="1:36" x14ac:dyDescent="0.2">
      <c r="A713" s="24">
        <f t="shared" si="124"/>
        <v>13</v>
      </c>
      <c r="B713" s="94">
        <f t="shared" si="125"/>
        <v>6.8340722795477132E-3</v>
      </c>
      <c r="C713" s="23">
        <f t="shared" si="126"/>
        <v>1.0000000000000002</v>
      </c>
      <c r="E713" s="94">
        <f t="shared" si="127"/>
        <v>6.7199396624451485E-3</v>
      </c>
      <c r="F713" s="23">
        <f t="shared" si="128"/>
        <v>1.0000000000000002</v>
      </c>
      <c r="G713" s="114"/>
      <c r="H713" s="114"/>
      <c r="I713" s="23"/>
      <c r="K713" s="114"/>
      <c r="R713" s="22"/>
      <c r="T713" s="114"/>
      <c r="U713" s="22"/>
      <c r="W713" s="114"/>
      <c r="Y713" s="26"/>
      <c r="AA713" s="114"/>
      <c r="AE713" s="22"/>
      <c r="AG713" s="114"/>
      <c r="AH713" s="22"/>
      <c r="AJ713" s="114"/>
    </row>
    <row r="714" spans="1:36" x14ac:dyDescent="0.2">
      <c r="A714" s="24">
        <f t="shared" si="124"/>
        <v>14</v>
      </c>
      <c r="B714" s="94">
        <f t="shared" si="125"/>
        <v>6.468903443805931E-3</v>
      </c>
      <c r="C714" s="23">
        <f t="shared" si="126"/>
        <v>0.99999999999999978</v>
      </c>
      <c r="E714" s="94">
        <f t="shared" si="127"/>
        <v>7.0623375137528407E-3</v>
      </c>
      <c r="F714" s="23">
        <f t="shared" si="128"/>
        <v>0.99999999999999989</v>
      </c>
      <c r="G714" s="114"/>
      <c r="H714" s="114"/>
      <c r="I714" s="23"/>
      <c r="K714" s="114"/>
      <c r="R714" s="22"/>
      <c r="T714" s="114"/>
      <c r="U714" s="22"/>
      <c r="W714" s="114"/>
      <c r="Y714" s="26"/>
      <c r="AA714" s="114"/>
      <c r="AE714" s="22"/>
      <c r="AG714" s="114"/>
      <c r="AH714" s="22"/>
      <c r="AJ714" s="114"/>
    </row>
    <row r="715" spans="1:36" x14ac:dyDescent="0.2">
      <c r="A715" s="24">
        <f t="shared" si="124"/>
        <v>15</v>
      </c>
      <c r="B715" s="94">
        <f t="shared" si="125"/>
        <v>6.1292825418194676E-3</v>
      </c>
      <c r="C715" s="23">
        <f t="shared" si="126"/>
        <v>1</v>
      </c>
      <c r="E715" s="94">
        <f t="shared" si="127"/>
        <v>7.8679305118417447E-3</v>
      </c>
      <c r="F715" s="23">
        <f t="shared" si="128"/>
        <v>1</v>
      </c>
      <c r="G715" s="114"/>
      <c r="H715" s="114"/>
      <c r="I715" s="23"/>
      <c r="K715" s="114"/>
      <c r="R715" s="22"/>
      <c r="T715" s="114"/>
      <c r="U715" s="22"/>
      <c r="W715" s="114"/>
      <c r="Y715" s="26"/>
      <c r="AA715" s="114"/>
      <c r="AE715" s="22"/>
      <c r="AG715" s="114"/>
      <c r="AH715" s="22"/>
      <c r="AJ715" s="114"/>
    </row>
    <row r="716" spans="1:36" x14ac:dyDescent="0.2">
      <c r="A716" s="24">
        <f t="shared" si="124"/>
        <v>16</v>
      </c>
      <c r="B716" s="94">
        <f t="shared" si="125"/>
        <v>5.71857173720951E-3</v>
      </c>
      <c r="C716" s="23">
        <f t="shared" si="126"/>
        <v>0.99999999999999989</v>
      </c>
      <c r="E716" s="94">
        <f t="shared" si="127"/>
        <v>8.2256015844162055E-3</v>
      </c>
      <c r="F716" s="23">
        <f t="shared" si="128"/>
        <v>0.99999999999999978</v>
      </c>
      <c r="G716" s="114"/>
      <c r="H716" s="114"/>
      <c r="I716" s="23"/>
      <c r="K716" s="114"/>
      <c r="R716" s="22"/>
      <c r="T716" s="114"/>
      <c r="U716" s="22"/>
      <c r="W716" s="114"/>
      <c r="Y716" s="26"/>
      <c r="AA716" s="114"/>
      <c r="AE716" s="22"/>
      <c r="AG716" s="114"/>
      <c r="AH716" s="22"/>
      <c r="AJ716" s="114"/>
    </row>
    <row r="717" spans="1:36" x14ac:dyDescent="0.2">
      <c r="A717" s="24">
        <f t="shared" si="124"/>
        <v>17</v>
      </c>
      <c r="B717" s="94">
        <f t="shared" si="125"/>
        <v>5.2548212005640547E-3</v>
      </c>
      <c r="C717" s="23">
        <f t="shared" si="126"/>
        <v>0.99999999999999967</v>
      </c>
      <c r="E717" s="94">
        <f t="shared" si="127"/>
        <v>8.4685846500238537E-3</v>
      </c>
      <c r="F717" s="23">
        <f t="shared" si="128"/>
        <v>0.99999999999999978</v>
      </c>
      <c r="G717" s="114"/>
      <c r="H717" s="114"/>
      <c r="I717" s="23"/>
      <c r="K717" s="114"/>
      <c r="R717" s="22"/>
      <c r="T717" s="114"/>
      <c r="U717" s="22"/>
      <c r="W717" s="114"/>
      <c r="Y717" s="26"/>
      <c r="AA717" s="114"/>
      <c r="AE717" s="22"/>
      <c r="AG717" s="114"/>
      <c r="AH717" s="22"/>
      <c r="AJ717" s="114"/>
    </row>
    <row r="718" spans="1:36" x14ac:dyDescent="0.2">
      <c r="A718" s="24">
        <f t="shared" si="124"/>
        <v>18</v>
      </c>
      <c r="B718" s="94">
        <f t="shared" si="125"/>
        <v>4.8399449719722506E-3</v>
      </c>
      <c r="C718" s="23">
        <f t="shared" si="126"/>
        <v>1</v>
      </c>
      <c r="E718" s="94">
        <f t="shared" si="127"/>
        <v>8.4633084463135166E-3</v>
      </c>
      <c r="F718" s="23">
        <f t="shared" si="128"/>
        <v>1</v>
      </c>
      <c r="G718" s="114"/>
      <c r="H718" s="114"/>
      <c r="I718" s="23"/>
      <c r="K718" s="114"/>
      <c r="R718" s="22"/>
      <c r="T718" s="114"/>
      <c r="U718" s="22"/>
      <c r="W718" s="114"/>
      <c r="Y718" s="26"/>
      <c r="AA718" s="114"/>
      <c r="AE718" s="22"/>
      <c r="AG718" s="114"/>
      <c r="AH718" s="22"/>
      <c r="AJ718" s="114"/>
    </row>
    <row r="719" spans="1:36" x14ac:dyDescent="0.2">
      <c r="A719" s="24">
        <f t="shared" si="124"/>
        <v>19</v>
      </c>
      <c r="B719" s="94">
        <f t="shared" si="125"/>
        <v>4.8060661902532414E-3</v>
      </c>
      <c r="C719" s="23">
        <f t="shared" si="126"/>
        <v>1</v>
      </c>
      <c r="E719" s="94">
        <f t="shared" si="127"/>
        <v>8.7473903618753741E-3</v>
      </c>
      <c r="F719" s="23">
        <f t="shared" si="128"/>
        <v>1</v>
      </c>
      <c r="G719" s="114"/>
      <c r="H719" s="114"/>
      <c r="I719" s="23"/>
      <c r="K719" s="114"/>
      <c r="R719" s="22"/>
      <c r="T719" s="114"/>
      <c r="U719" s="22"/>
      <c r="W719" s="114"/>
      <c r="Y719" s="26"/>
      <c r="AA719" s="114"/>
      <c r="AE719" s="22"/>
      <c r="AG719" s="114"/>
      <c r="AH719" s="22"/>
      <c r="AJ719" s="114"/>
    </row>
    <row r="720" spans="1:36" x14ac:dyDescent="0.2">
      <c r="A720" s="24">
        <f t="shared" si="124"/>
        <v>20</v>
      </c>
      <c r="B720" s="94">
        <f t="shared" si="125"/>
        <v>4.384525283290485E-3</v>
      </c>
      <c r="C720" s="23">
        <f t="shared" si="126"/>
        <v>1</v>
      </c>
      <c r="E720" s="94">
        <f t="shared" si="127"/>
        <v>8.9165065755382987E-3</v>
      </c>
      <c r="F720" s="23">
        <f t="shared" si="128"/>
        <v>1</v>
      </c>
      <c r="G720" s="114"/>
      <c r="H720" s="114"/>
      <c r="I720" s="23"/>
      <c r="K720" s="114"/>
      <c r="R720" s="22"/>
      <c r="T720" s="114"/>
      <c r="U720" s="22"/>
      <c r="W720" s="114"/>
      <c r="Y720" s="26"/>
      <c r="AA720" s="114"/>
      <c r="AE720" s="22"/>
      <c r="AG720" s="114"/>
      <c r="AH720" s="22"/>
      <c r="AJ720" s="114"/>
    </row>
    <row r="721" spans="1:36" x14ac:dyDescent="0.2">
      <c r="A721" s="24">
        <f t="shared" si="124"/>
        <v>21</v>
      </c>
      <c r="B721" s="94">
        <f t="shared" si="125"/>
        <v>4.1859734068225201E-3</v>
      </c>
      <c r="C721" s="23">
        <f t="shared" si="126"/>
        <v>1.0000000000000002</v>
      </c>
      <c r="E721" s="94">
        <f t="shared" si="127"/>
        <v>8.5727202495699886E-3</v>
      </c>
      <c r="F721" s="23">
        <f t="shared" si="128"/>
        <v>1.0000000000000004</v>
      </c>
      <c r="G721" s="114"/>
      <c r="H721" s="114"/>
      <c r="I721" s="23"/>
      <c r="K721" s="114"/>
      <c r="R721" s="22"/>
      <c r="T721" s="114"/>
      <c r="U721" s="22"/>
      <c r="W721" s="114"/>
      <c r="Y721" s="26"/>
      <c r="AA721" s="114"/>
      <c r="AE721" s="22"/>
      <c r="AG721" s="114"/>
      <c r="AH721" s="22"/>
      <c r="AJ721" s="114"/>
    </row>
    <row r="722" spans="1:36" x14ac:dyDescent="0.2">
      <c r="A722" s="24">
        <f t="shared" si="124"/>
        <v>22</v>
      </c>
      <c r="B722" s="94">
        <f t="shared" si="125"/>
        <v>3.8757881676410983E-3</v>
      </c>
      <c r="C722" s="23">
        <f t="shared" si="126"/>
        <v>1.0000000000000002</v>
      </c>
      <c r="E722" s="94">
        <f t="shared" si="127"/>
        <v>8.4416482416079207E-3</v>
      </c>
      <c r="F722" s="23">
        <f t="shared" si="128"/>
        <v>1.0000000000000002</v>
      </c>
      <c r="G722" s="114"/>
      <c r="H722" s="114"/>
      <c r="I722" s="23"/>
      <c r="K722" s="114"/>
      <c r="R722" s="22"/>
      <c r="T722" s="114"/>
      <c r="U722" s="22"/>
      <c r="W722" s="114"/>
      <c r="Y722" s="26"/>
      <c r="AA722" s="114"/>
      <c r="AE722" s="22"/>
      <c r="AG722" s="114"/>
      <c r="AH722" s="22"/>
      <c r="AJ722" s="114"/>
    </row>
    <row r="723" spans="1:36" x14ac:dyDescent="0.2">
      <c r="A723" s="24">
        <f t="shared" si="124"/>
        <v>23</v>
      </c>
      <c r="B723" s="94">
        <f t="shared" si="125"/>
        <v>3.8768989473695905E-3</v>
      </c>
      <c r="C723" s="23">
        <f t="shared" si="126"/>
        <v>1</v>
      </c>
      <c r="E723" s="94">
        <f t="shared" si="127"/>
        <v>8.9614931545422272E-3</v>
      </c>
      <c r="F723" s="23">
        <f t="shared" si="128"/>
        <v>1</v>
      </c>
      <c r="G723" s="114"/>
      <c r="H723" s="114"/>
      <c r="I723" s="23"/>
      <c r="K723" s="114"/>
      <c r="R723" s="22"/>
      <c r="T723" s="114"/>
      <c r="U723" s="22"/>
      <c r="W723" s="114"/>
      <c r="Y723" s="26"/>
      <c r="AA723" s="114"/>
      <c r="AE723" s="22"/>
      <c r="AG723" s="114"/>
      <c r="AH723" s="22"/>
      <c r="AJ723" s="114"/>
    </row>
    <row r="724" spans="1:36" x14ac:dyDescent="0.2">
      <c r="A724" s="24">
        <f t="shared" si="124"/>
        <v>24</v>
      </c>
      <c r="B724" s="94">
        <f t="shared" si="125"/>
        <v>3.6661284938882123E-3</v>
      </c>
      <c r="C724" s="23">
        <f t="shared" si="126"/>
        <v>1</v>
      </c>
      <c r="E724" s="94">
        <f t="shared" si="127"/>
        <v>8.3133531829670815E-3</v>
      </c>
      <c r="F724" s="23">
        <f t="shared" si="128"/>
        <v>1</v>
      </c>
      <c r="G724" s="114"/>
      <c r="H724" s="114"/>
      <c r="I724" s="23"/>
      <c r="K724" s="114"/>
      <c r="R724" s="22"/>
      <c r="T724" s="114"/>
      <c r="U724" s="22"/>
      <c r="W724" s="114"/>
      <c r="Y724" s="26"/>
      <c r="AA724" s="114"/>
      <c r="AE724" s="22"/>
      <c r="AG724" s="114"/>
      <c r="AH724" s="22"/>
      <c r="AJ724" s="114"/>
    </row>
    <row r="725" spans="1:36" x14ac:dyDescent="0.2">
      <c r="A725" s="24">
        <f>A628</f>
        <v>25</v>
      </c>
      <c r="B725" s="94">
        <f t="shared" si="125"/>
        <v>3.7019511401320832E-3</v>
      </c>
      <c r="C725" s="23">
        <f t="shared" si="126"/>
        <v>1</v>
      </c>
      <c r="E725" s="94">
        <f t="shared" si="127"/>
        <v>8.8981787100181776E-3</v>
      </c>
      <c r="F725" s="23">
        <f t="shared" si="128"/>
        <v>1</v>
      </c>
      <c r="G725" s="114"/>
      <c r="H725" s="114"/>
      <c r="I725" s="23"/>
      <c r="K725" s="114"/>
      <c r="R725" s="22"/>
      <c r="T725" s="114"/>
      <c r="U725" s="22"/>
      <c r="W725" s="114"/>
      <c r="Y725" s="26"/>
      <c r="AA725" s="114"/>
      <c r="AE725" s="22"/>
      <c r="AG725" s="114"/>
      <c r="AH725" s="22"/>
      <c r="AJ725" s="114"/>
    </row>
    <row r="726" spans="1:36" x14ac:dyDescent="0.2">
      <c r="A726" s="24">
        <f t="shared" si="124"/>
        <v>26</v>
      </c>
      <c r="B726" s="94">
        <f t="shared" si="125"/>
        <v>3.6650177141597201E-3</v>
      </c>
      <c r="C726" s="23">
        <f t="shared" si="126"/>
        <v>1.0000000000000002</v>
      </c>
      <c r="E726" s="94">
        <f t="shared" si="127"/>
        <v>9.005924343681913E-3</v>
      </c>
      <c r="F726" s="23">
        <f t="shared" si="128"/>
        <v>1.0000000000000002</v>
      </c>
      <c r="G726" s="114"/>
      <c r="H726" s="114"/>
      <c r="I726" s="23"/>
      <c r="K726" s="114"/>
      <c r="R726" s="22"/>
      <c r="T726" s="114"/>
      <c r="U726" s="22"/>
      <c r="W726" s="114"/>
      <c r="Y726" s="26"/>
      <c r="AA726" s="114"/>
      <c r="AE726" s="22"/>
      <c r="AG726" s="114"/>
      <c r="AH726" s="22"/>
      <c r="AJ726" s="114"/>
    </row>
    <row r="727" spans="1:36" x14ac:dyDescent="0.2">
      <c r="A727" s="24">
        <f t="shared" si="124"/>
        <v>27</v>
      </c>
      <c r="B727" s="94">
        <f t="shared" si="125"/>
        <v>3.7702640934343477E-3</v>
      </c>
      <c r="C727" s="23">
        <f t="shared" si="126"/>
        <v>1</v>
      </c>
      <c r="E727" s="94">
        <f t="shared" si="127"/>
        <v>9.2561274775247605E-3</v>
      </c>
      <c r="F727" s="23">
        <f t="shared" si="128"/>
        <v>1</v>
      </c>
      <c r="G727" s="114"/>
      <c r="H727" s="114"/>
      <c r="I727" s="23"/>
      <c r="K727" s="114"/>
      <c r="R727" s="22"/>
      <c r="T727" s="114"/>
      <c r="U727" s="22"/>
      <c r="W727" s="114"/>
      <c r="Y727" s="26"/>
      <c r="AA727" s="114"/>
      <c r="AE727" s="22"/>
      <c r="AG727" s="114"/>
      <c r="AH727" s="22"/>
      <c r="AJ727" s="114"/>
    </row>
    <row r="728" spans="1:36" x14ac:dyDescent="0.2">
      <c r="A728" s="24">
        <f t="shared" si="124"/>
        <v>28</v>
      </c>
      <c r="B728" s="94">
        <f t="shared" si="125"/>
        <v>3.8477409794966722E-3</v>
      </c>
      <c r="C728" s="23">
        <f t="shared" si="126"/>
        <v>1</v>
      </c>
      <c r="E728" s="94">
        <f t="shared" si="127"/>
        <v>9.2500181890180534E-3</v>
      </c>
      <c r="F728" s="23">
        <f t="shared" si="128"/>
        <v>1</v>
      </c>
      <c r="G728" s="114"/>
      <c r="H728" s="114"/>
      <c r="I728" s="23"/>
      <c r="K728" s="114"/>
      <c r="R728" s="22"/>
      <c r="T728" s="114"/>
      <c r="U728" s="22"/>
      <c r="W728" s="114"/>
      <c r="Y728" s="26"/>
      <c r="AA728" s="114"/>
      <c r="AE728" s="22"/>
      <c r="AG728" s="114"/>
      <c r="AH728" s="22"/>
      <c r="AJ728" s="114"/>
    </row>
    <row r="729" spans="1:36" x14ac:dyDescent="0.2">
      <c r="A729" s="24">
        <f t="shared" si="124"/>
        <v>29</v>
      </c>
      <c r="B729" s="94">
        <f t="shared" si="125"/>
        <v>4.0735069593126937E-3</v>
      </c>
      <c r="C729" s="23">
        <f t="shared" si="126"/>
        <v>1</v>
      </c>
      <c r="E729" s="94">
        <f t="shared" si="127"/>
        <v>9.6821115034014839E-3</v>
      </c>
      <c r="F729" s="23">
        <f t="shared" si="128"/>
        <v>1</v>
      </c>
      <c r="G729" s="114"/>
      <c r="H729" s="114"/>
      <c r="I729" s="23"/>
      <c r="K729" s="114"/>
      <c r="R729" s="22"/>
      <c r="T729" s="114"/>
      <c r="U729" s="22"/>
      <c r="W729" s="114"/>
      <c r="Y729" s="26"/>
      <c r="AA729" s="114"/>
      <c r="AE729" s="22"/>
      <c r="AG729" s="114"/>
      <c r="AH729" s="22"/>
      <c r="AJ729" s="114"/>
    </row>
    <row r="730" spans="1:36" x14ac:dyDescent="0.2">
      <c r="A730" s="24">
        <f t="shared" si="124"/>
        <v>30</v>
      </c>
      <c r="B730" s="94">
        <f t="shared" si="125"/>
        <v>4.4595029149637026E-3</v>
      </c>
      <c r="C730" s="23">
        <f t="shared" si="126"/>
        <v>1.0000000000000002</v>
      </c>
      <c r="E730" s="94">
        <f t="shared" si="127"/>
        <v>1.0694031836057799E-2</v>
      </c>
      <c r="F730" s="23">
        <f t="shared" si="128"/>
        <v>1</v>
      </c>
      <c r="G730" s="114"/>
      <c r="H730" s="114"/>
      <c r="I730" s="23"/>
      <c r="K730" s="114"/>
      <c r="R730" s="22"/>
      <c r="T730" s="114"/>
      <c r="U730" s="22"/>
      <c r="W730" s="114"/>
      <c r="Y730" s="26"/>
      <c r="AA730" s="114"/>
      <c r="AE730" s="22"/>
      <c r="AG730" s="114"/>
      <c r="AH730" s="22"/>
      <c r="AJ730" s="114"/>
    </row>
    <row r="731" spans="1:36" x14ac:dyDescent="0.2">
      <c r="A731" s="24">
        <f t="shared" si="124"/>
        <v>31</v>
      </c>
      <c r="B731" s="94">
        <f t="shared" si="125"/>
        <v>4.5303151226550745E-3</v>
      </c>
      <c r="C731" s="23">
        <f t="shared" si="126"/>
        <v>1</v>
      </c>
      <c r="E731" s="94">
        <f t="shared" si="127"/>
        <v>1.0670983156691587E-2</v>
      </c>
      <c r="F731" s="23">
        <f t="shared" si="128"/>
        <v>1</v>
      </c>
      <c r="G731" s="114"/>
      <c r="H731" s="114"/>
      <c r="I731" s="23"/>
      <c r="K731" s="114"/>
      <c r="R731" s="22"/>
      <c r="T731" s="114"/>
      <c r="U731" s="22"/>
      <c r="W731" s="114"/>
      <c r="Y731" s="26"/>
      <c r="AA731" s="114"/>
      <c r="AE731" s="22"/>
      <c r="AG731" s="114"/>
      <c r="AH731" s="22"/>
      <c r="AJ731" s="114"/>
    </row>
    <row r="732" spans="1:36" x14ac:dyDescent="0.2">
      <c r="A732" s="24">
        <f t="shared" si="124"/>
        <v>32</v>
      </c>
      <c r="B732" s="94">
        <f t="shared" si="125"/>
        <v>4.2342923250119268E-3</v>
      </c>
      <c r="C732" s="23">
        <f t="shared" si="126"/>
        <v>1</v>
      </c>
      <c r="E732" s="94">
        <f t="shared" si="127"/>
        <v>9.7398720492830743E-3</v>
      </c>
      <c r="F732" s="23">
        <f t="shared" si="128"/>
        <v>1</v>
      </c>
      <c r="G732" s="114"/>
      <c r="H732" s="114"/>
      <c r="I732" s="23"/>
      <c r="K732" s="114"/>
      <c r="R732" s="22"/>
      <c r="T732" s="114"/>
      <c r="U732" s="22"/>
      <c r="W732" s="114"/>
      <c r="Y732" s="26"/>
      <c r="AA732" s="114"/>
      <c r="AE732" s="22"/>
      <c r="AG732" s="114"/>
      <c r="AH732" s="22"/>
      <c r="AJ732" s="114"/>
    </row>
    <row r="733" spans="1:36" x14ac:dyDescent="0.2">
      <c r="A733" s="24">
        <f t="shared" si="124"/>
        <v>33</v>
      </c>
      <c r="B733" s="94">
        <f t="shared" si="125"/>
        <v>4.1584816085423401E-3</v>
      </c>
      <c r="C733" s="23">
        <f t="shared" si="126"/>
        <v>1</v>
      </c>
      <c r="E733" s="94">
        <f t="shared" si="127"/>
        <v>9.5063306113676097E-3</v>
      </c>
      <c r="F733" s="23">
        <f t="shared" si="128"/>
        <v>1</v>
      </c>
      <c r="G733" s="114"/>
      <c r="H733" s="114"/>
      <c r="I733" s="23"/>
      <c r="K733" s="114"/>
      <c r="R733" s="22"/>
      <c r="T733" s="114"/>
      <c r="U733" s="22"/>
      <c r="W733" s="114"/>
      <c r="Y733" s="26"/>
      <c r="AA733" s="114"/>
      <c r="AE733" s="22"/>
      <c r="AG733" s="114"/>
      <c r="AH733" s="22"/>
      <c r="AJ733" s="114"/>
    </row>
    <row r="734" spans="1:36" x14ac:dyDescent="0.2">
      <c r="A734" s="24">
        <f t="shared" si="124"/>
        <v>34</v>
      </c>
      <c r="B734" s="94">
        <f t="shared" si="125"/>
        <v>4.102942622117735E-3</v>
      </c>
      <c r="C734" s="23">
        <f t="shared" si="126"/>
        <v>0.99999999999999978</v>
      </c>
      <c r="E734" s="94">
        <f t="shared" si="127"/>
        <v>9.3002809717323224E-3</v>
      </c>
      <c r="F734" s="23">
        <f t="shared" si="128"/>
        <v>0.99999999999999978</v>
      </c>
      <c r="G734" s="114"/>
      <c r="H734" s="114"/>
      <c r="I734" s="23"/>
      <c r="K734" s="114"/>
      <c r="R734" s="22"/>
      <c r="T734" s="114"/>
      <c r="U734" s="22"/>
      <c r="W734" s="114"/>
      <c r="Y734" s="26"/>
      <c r="AA734" s="114"/>
      <c r="AE734" s="22"/>
      <c r="AG734" s="114"/>
      <c r="AH734" s="22"/>
      <c r="AJ734" s="114"/>
    </row>
    <row r="735" spans="1:36" x14ac:dyDescent="0.2">
      <c r="A735" s="24">
        <f t="shared" si="124"/>
        <v>35</v>
      </c>
      <c r="B735" s="94">
        <f t="shared" si="125"/>
        <v>4.2837220229298258E-3</v>
      </c>
      <c r="C735" s="23">
        <f t="shared" si="126"/>
        <v>1.0000000000000002</v>
      </c>
      <c r="E735" s="94">
        <f t="shared" si="127"/>
        <v>9.5874175315475325E-3</v>
      </c>
      <c r="F735" s="23">
        <f t="shared" si="128"/>
        <v>1.0000000000000002</v>
      </c>
      <c r="G735" s="114"/>
      <c r="H735" s="114"/>
      <c r="I735" s="23"/>
      <c r="K735" s="114"/>
      <c r="R735" s="22"/>
      <c r="T735" s="114"/>
      <c r="U735" s="22"/>
      <c r="W735" s="114"/>
      <c r="Y735" s="26"/>
      <c r="AA735" s="114"/>
      <c r="AE735" s="22"/>
      <c r="AG735" s="114"/>
      <c r="AH735" s="22"/>
      <c r="AJ735" s="114"/>
    </row>
    <row r="736" spans="1:36" x14ac:dyDescent="0.2">
      <c r="A736" s="24">
        <f t="shared" si="124"/>
        <v>36</v>
      </c>
      <c r="B736" s="94">
        <f t="shared" si="125"/>
        <v>4.5722470574056521E-3</v>
      </c>
      <c r="C736" s="23">
        <f t="shared" si="126"/>
        <v>1</v>
      </c>
      <c r="E736" s="94">
        <f t="shared" si="127"/>
        <v>1.0037005626654714E-2</v>
      </c>
      <c r="F736" s="23">
        <f t="shared" si="128"/>
        <v>1</v>
      </c>
      <c r="G736" s="114"/>
      <c r="H736" s="114"/>
      <c r="I736" s="23"/>
      <c r="K736" s="114"/>
      <c r="R736" s="22"/>
      <c r="T736" s="114"/>
      <c r="U736" s="22"/>
      <c r="W736" s="114"/>
      <c r="Y736" s="26"/>
      <c r="AA736" s="114"/>
      <c r="AE736" s="22"/>
      <c r="AG736" s="114"/>
      <c r="AH736" s="22"/>
      <c r="AJ736" s="114"/>
    </row>
    <row r="737" spans="1:36" x14ac:dyDescent="0.2">
      <c r="A737" s="24">
        <f t="shared" si="124"/>
        <v>37</v>
      </c>
      <c r="B737" s="94">
        <f t="shared" si="125"/>
        <v>4.7549703227426042E-3</v>
      </c>
      <c r="C737" s="23">
        <f t="shared" si="126"/>
        <v>1.0000000000000002</v>
      </c>
      <c r="E737" s="94">
        <f t="shared" si="127"/>
        <v>1.0454936499499872E-2</v>
      </c>
      <c r="F737" s="23">
        <f t="shared" si="128"/>
        <v>1.0000000000000002</v>
      </c>
      <c r="G737" s="114"/>
      <c r="H737" s="114"/>
      <c r="I737" s="23"/>
      <c r="K737" s="114"/>
      <c r="R737" s="22"/>
      <c r="T737" s="114"/>
      <c r="U737" s="22"/>
      <c r="W737" s="114"/>
      <c r="Y737" s="26"/>
      <c r="AA737" s="114"/>
      <c r="AE737" s="22"/>
      <c r="AG737" s="114"/>
      <c r="AH737" s="22"/>
      <c r="AJ737" s="114"/>
    </row>
    <row r="738" spans="1:36" x14ac:dyDescent="0.2">
      <c r="A738" s="24">
        <f t="shared" si="124"/>
        <v>38</v>
      </c>
      <c r="B738" s="94">
        <f t="shared" si="125"/>
        <v>4.6291745184908724E-3</v>
      </c>
      <c r="C738" s="23">
        <f t="shared" si="126"/>
        <v>1.0000000000000002</v>
      </c>
      <c r="E738" s="94">
        <f t="shared" si="127"/>
        <v>1.0047280339143268E-2</v>
      </c>
      <c r="F738" s="23">
        <f t="shared" si="128"/>
        <v>1</v>
      </c>
      <c r="G738" s="114"/>
      <c r="H738" s="114"/>
      <c r="I738" s="23"/>
      <c r="K738" s="114"/>
      <c r="R738" s="22"/>
      <c r="T738" s="114"/>
      <c r="U738" s="22"/>
      <c r="W738" s="114"/>
      <c r="Y738" s="26"/>
      <c r="AA738" s="114"/>
      <c r="AE738" s="22"/>
      <c r="AG738" s="114"/>
      <c r="AH738" s="22"/>
      <c r="AJ738" s="114"/>
    </row>
    <row r="739" spans="1:36" x14ac:dyDescent="0.2">
      <c r="A739" s="24">
        <f t="shared" si="124"/>
        <v>39</v>
      </c>
      <c r="B739" s="94">
        <f t="shared" si="125"/>
        <v>4.6039042796676768E-3</v>
      </c>
      <c r="C739" s="23">
        <f t="shared" si="126"/>
        <v>0.99999999999999978</v>
      </c>
      <c r="E739" s="94">
        <f t="shared" si="127"/>
        <v>1.0038671796247452E-2</v>
      </c>
      <c r="F739" s="23">
        <f t="shared" si="128"/>
        <v>1</v>
      </c>
      <c r="G739" s="114"/>
      <c r="H739" s="114"/>
      <c r="I739" s="23"/>
      <c r="K739" s="114"/>
      <c r="R739" s="22"/>
      <c r="T739" s="114"/>
      <c r="U739" s="22"/>
      <c r="W739" s="114"/>
      <c r="Y739" s="26"/>
      <c r="AA739" s="114"/>
      <c r="AE739" s="22"/>
      <c r="AG739" s="114"/>
      <c r="AH739" s="22"/>
      <c r="AJ739" s="114"/>
    </row>
    <row r="740" spans="1:36" x14ac:dyDescent="0.2">
      <c r="A740" s="24">
        <f t="shared" si="124"/>
        <v>40</v>
      </c>
      <c r="B740" s="94">
        <f t="shared" si="125"/>
        <v>4.5908526178578945E-3</v>
      </c>
      <c r="C740" s="23">
        <f t="shared" si="126"/>
        <v>1.0000000000000004</v>
      </c>
      <c r="E740" s="94">
        <f t="shared" si="127"/>
        <v>1.0028952473623147E-2</v>
      </c>
      <c r="F740" s="23">
        <f t="shared" si="128"/>
        <v>1.0000000000000002</v>
      </c>
      <c r="G740" s="114"/>
      <c r="H740" s="114"/>
      <c r="I740" s="23"/>
      <c r="K740" s="114"/>
      <c r="R740" s="22"/>
      <c r="T740" s="114"/>
      <c r="U740" s="22"/>
      <c r="W740" s="114"/>
      <c r="Y740" s="26"/>
      <c r="AA740" s="114"/>
      <c r="AE740" s="22"/>
      <c r="AG740" s="114"/>
      <c r="AH740" s="22"/>
      <c r="AJ740" s="114"/>
    </row>
    <row r="741" spans="1:36" x14ac:dyDescent="0.2">
      <c r="A741" s="24">
        <f t="shared" si="124"/>
        <v>41</v>
      </c>
      <c r="B741" s="94">
        <f t="shared" si="125"/>
        <v>4.5355913263654124E-3</v>
      </c>
      <c r="C741" s="23">
        <f t="shared" si="126"/>
        <v>1</v>
      </c>
      <c r="E741" s="94">
        <f t="shared" si="127"/>
        <v>1.0055333492174835E-2</v>
      </c>
      <c r="F741" s="23">
        <f t="shared" si="128"/>
        <v>1</v>
      </c>
      <c r="G741" s="114"/>
      <c r="H741" s="114"/>
      <c r="I741" s="23"/>
      <c r="K741" s="114"/>
      <c r="R741" s="22"/>
      <c r="T741" s="114"/>
      <c r="U741" s="22"/>
      <c r="W741" s="114"/>
      <c r="Y741" s="26"/>
      <c r="AA741" s="114"/>
      <c r="AE741" s="22"/>
      <c r="AG741" s="114"/>
      <c r="AH741" s="22"/>
      <c r="AJ741" s="114"/>
    </row>
    <row r="742" spans="1:36" x14ac:dyDescent="0.2">
      <c r="A742" s="24">
        <f t="shared" si="124"/>
        <v>42</v>
      </c>
      <c r="B742" s="94">
        <f t="shared" si="125"/>
        <v>4.3889684022044538E-3</v>
      </c>
      <c r="C742" s="23">
        <f t="shared" si="126"/>
        <v>1</v>
      </c>
      <c r="E742" s="94">
        <f t="shared" si="127"/>
        <v>9.7420936087400586E-3</v>
      </c>
      <c r="F742" s="23">
        <f t="shared" si="128"/>
        <v>1</v>
      </c>
      <c r="G742" s="114"/>
      <c r="H742" s="114"/>
      <c r="I742" s="23"/>
      <c r="K742" s="114"/>
      <c r="R742" s="22"/>
      <c r="T742" s="114"/>
      <c r="U742" s="22"/>
      <c r="W742" s="114"/>
      <c r="Y742" s="26"/>
      <c r="AA742" s="114"/>
      <c r="AE742" s="22"/>
      <c r="AG742" s="114"/>
      <c r="AH742" s="22"/>
      <c r="AJ742" s="114"/>
    </row>
    <row r="743" spans="1:36" x14ac:dyDescent="0.2">
      <c r="A743" s="24">
        <f t="shared" si="124"/>
        <v>43</v>
      </c>
      <c r="B743" s="94">
        <f t="shared" si="125"/>
        <v>4.2598402587672455E-3</v>
      </c>
      <c r="C743" s="23">
        <f t="shared" si="126"/>
        <v>1</v>
      </c>
      <c r="E743" s="94">
        <f t="shared" si="127"/>
        <v>9.6279609916374957E-3</v>
      </c>
      <c r="F743" s="23">
        <f t="shared" si="128"/>
        <v>1</v>
      </c>
      <c r="G743" s="114"/>
      <c r="H743" s="114"/>
      <c r="I743" s="23"/>
      <c r="K743" s="114"/>
      <c r="R743" s="22"/>
      <c r="T743" s="114"/>
      <c r="U743" s="22"/>
      <c r="W743" s="114"/>
      <c r="Y743" s="26"/>
      <c r="AA743" s="114"/>
      <c r="AE743" s="22"/>
      <c r="AG743" s="114"/>
      <c r="AH743" s="22"/>
      <c r="AJ743" s="114"/>
    </row>
    <row r="744" spans="1:36" x14ac:dyDescent="0.2">
      <c r="A744" s="24">
        <f t="shared" si="124"/>
        <v>44</v>
      </c>
      <c r="B744" s="94">
        <f t="shared" si="125"/>
        <v>4.1607031679993245E-3</v>
      </c>
      <c r="C744" s="23">
        <f t="shared" si="126"/>
        <v>1</v>
      </c>
      <c r="E744" s="94">
        <f t="shared" si="127"/>
        <v>9.5496510207788016E-3</v>
      </c>
      <c r="F744" s="23">
        <f t="shared" si="128"/>
        <v>1</v>
      </c>
      <c r="G744" s="114"/>
      <c r="H744" s="114"/>
      <c r="I744" s="23"/>
      <c r="K744" s="114"/>
      <c r="R744" s="22"/>
      <c r="T744" s="114"/>
      <c r="U744" s="22"/>
      <c r="W744" s="114"/>
      <c r="Y744" s="26"/>
      <c r="AA744" s="114"/>
      <c r="AE744" s="22"/>
      <c r="AG744" s="114"/>
      <c r="AH744" s="22"/>
      <c r="AJ744" s="114"/>
    </row>
    <row r="745" spans="1:36" x14ac:dyDescent="0.2">
      <c r="A745" s="24">
        <f t="shared" si="124"/>
        <v>45</v>
      </c>
      <c r="B745" s="94">
        <f t="shared" si="125"/>
        <v>4.0385173978651923E-3</v>
      </c>
      <c r="C745" s="23">
        <f t="shared" si="126"/>
        <v>1</v>
      </c>
      <c r="E745" s="94">
        <f t="shared" si="127"/>
        <v>9.2675129697418063E-3</v>
      </c>
      <c r="F745" s="23">
        <f t="shared" si="128"/>
        <v>0.99999999999999967</v>
      </c>
      <c r="G745" s="114"/>
      <c r="H745" s="114"/>
      <c r="I745" s="23"/>
      <c r="K745" s="114"/>
      <c r="R745" s="22"/>
      <c r="T745" s="114"/>
      <c r="U745" s="22"/>
      <c r="W745" s="114"/>
      <c r="Y745" s="26"/>
      <c r="AA745" s="114"/>
      <c r="AE745" s="22"/>
      <c r="AG745" s="114"/>
      <c r="AH745" s="22"/>
      <c r="AJ745" s="114"/>
    </row>
    <row r="746" spans="1:36" x14ac:dyDescent="0.2">
      <c r="A746" s="24">
        <f>A649</f>
        <v>46</v>
      </c>
      <c r="B746" s="94">
        <f t="shared" si="125"/>
        <v>3.9341041033869335E-3</v>
      </c>
      <c r="C746" s="23">
        <f t="shared" si="126"/>
        <v>1</v>
      </c>
      <c r="E746" s="94">
        <f t="shared" si="127"/>
        <v>9.1733743877520993E-3</v>
      </c>
      <c r="F746" s="23">
        <f t="shared" si="128"/>
        <v>1</v>
      </c>
      <c r="G746" s="114"/>
      <c r="H746" s="114"/>
      <c r="I746" s="23"/>
      <c r="K746" s="114"/>
      <c r="R746" s="22"/>
      <c r="T746" s="114"/>
      <c r="U746" s="22"/>
      <c r="W746" s="114"/>
      <c r="Y746" s="26"/>
      <c r="AA746" s="114"/>
      <c r="AE746" s="22"/>
      <c r="AG746" s="114"/>
      <c r="AH746" s="22"/>
      <c r="AJ746" s="114"/>
    </row>
    <row r="747" spans="1:36" x14ac:dyDescent="0.2">
      <c r="A747" s="24">
        <f t="shared" si="124"/>
        <v>47</v>
      </c>
      <c r="B747" s="94">
        <f t="shared" si="125"/>
        <v>3.8185830116237544E-3</v>
      </c>
      <c r="C747" s="23">
        <f t="shared" si="126"/>
        <v>1.0000000000000002</v>
      </c>
      <c r="E747" s="94">
        <f t="shared" si="127"/>
        <v>9.3149988031348413E-3</v>
      </c>
      <c r="F747" s="23">
        <f t="shared" si="128"/>
        <v>1.0000000000000004</v>
      </c>
      <c r="G747" s="114"/>
      <c r="H747" s="114"/>
      <c r="I747" s="23"/>
      <c r="K747" s="114"/>
      <c r="R747" s="22"/>
      <c r="T747" s="114"/>
      <c r="U747" s="22"/>
      <c r="W747" s="114"/>
      <c r="Y747" s="26"/>
      <c r="AA747" s="114"/>
      <c r="AE747" s="22"/>
      <c r="AG747" s="114"/>
      <c r="AH747" s="22"/>
      <c r="AJ747" s="114"/>
    </row>
    <row r="748" spans="1:36" x14ac:dyDescent="0.2">
      <c r="A748" s="24">
        <f t="shared" si="124"/>
        <v>48</v>
      </c>
      <c r="B748" s="94">
        <f t="shared" si="125"/>
        <v>3.6611299851099979E-3</v>
      </c>
      <c r="C748" s="23">
        <f t="shared" si="126"/>
        <v>1.0000000000000002</v>
      </c>
      <c r="E748" s="94">
        <f t="shared" si="127"/>
        <v>9.0614633301065173E-3</v>
      </c>
      <c r="F748" s="23">
        <f t="shared" si="128"/>
        <v>1.0000000000000004</v>
      </c>
      <c r="G748" s="114"/>
      <c r="H748" s="114"/>
      <c r="I748" s="23"/>
      <c r="K748" s="114"/>
      <c r="R748" s="22"/>
      <c r="T748" s="114"/>
      <c r="U748" s="22"/>
      <c r="W748" s="114"/>
      <c r="Y748" s="26"/>
      <c r="AA748" s="114"/>
      <c r="AE748" s="22"/>
      <c r="AG748" s="114"/>
      <c r="AH748" s="22"/>
      <c r="AJ748" s="114"/>
    </row>
    <row r="749" spans="1:36" x14ac:dyDescent="0.2">
      <c r="A749" s="24">
        <f t="shared" si="124"/>
        <v>49</v>
      </c>
      <c r="B749" s="94">
        <f t="shared" si="125"/>
        <v>3.4389740394115756E-3</v>
      </c>
      <c r="C749" s="23">
        <f t="shared" si="126"/>
        <v>1</v>
      </c>
      <c r="E749" s="94">
        <f t="shared" si="127"/>
        <v>8.1811703952765213E-3</v>
      </c>
      <c r="F749" s="23">
        <f t="shared" si="128"/>
        <v>1</v>
      </c>
      <c r="G749" s="114"/>
      <c r="H749" s="114"/>
      <c r="I749" s="23"/>
      <c r="K749" s="114"/>
      <c r="R749" s="22"/>
      <c r="T749" s="114"/>
      <c r="U749" s="22"/>
      <c r="W749" s="114"/>
      <c r="Y749" s="26"/>
      <c r="AA749" s="114"/>
      <c r="AE749" s="22"/>
      <c r="AG749" s="114"/>
      <c r="AH749" s="22"/>
      <c r="AJ749" s="114"/>
    </row>
    <row r="750" spans="1:36" x14ac:dyDescent="0.2">
      <c r="A750" s="24">
        <f t="shared" si="124"/>
        <v>50</v>
      </c>
      <c r="B750" s="94">
        <f t="shared" si="125"/>
        <v>3.3198429135307969E-3</v>
      </c>
      <c r="C750" s="23">
        <f t="shared" si="126"/>
        <v>1.0000000000000002</v>
      </c>
      <c r="E750" s="94">
        <f t="shared" si="127"/>
        <v>8.0378798103010376E-3</v>
      </c>
      <c r="F750" s="23">
        <f t="shared" si="128"/>
        <v>1.0000000000000002</v>
      </c>
      <c r="G750" s="114"/>
      <c r="H750" s="114"/>
      <c r="I750" s="23"/>
      <c r="K750" s="114"/>
      <c r="R750" s="22"/>
      <c r="T750" s="114"/>
      <c r="U750" s="22"/>
      <c r="W750" s="114"/>
      <c r="Y750" s="26"/>
      <c r="AA750" s="114"/>
      <c r="AE750" s="22"/>
      <c r="AG750" s="114"/>
      <c r="AH750" s="22"/>
      <c r="AJ750" s="114"/>
    </row>
    <row r="751" spans="1:36" x14ac:dyDescent="0.2">
      <c r="A751" s="24">
        <f t="shared" si="124"/>
        <v>51</v>
      </c>
      <c r="B751" s="94">
        <f t="shared" si="125"/>
        <v>3.1884932106366042E-3</v>
      </c>
      <c r="C751" s="23">
        <f t="shared" si="126"/>
        <v>1</v>
      </c>
      <c r="E751" s="94">
        <f t="shared" si="127"/>
        <v>8.0387128950974059E-3</v>
      </c>
      <c r="F751" s="23">
        <f t="shared" si="128"/>
        <v>1</v>
      </c>
      <c r="G751" s="114"/>
      <c r="H751" s="114"/>
      <c r="I751" s="23"/>
      <c r="K751" s="114"/>
      <c r="R751" s="22"/>
      <c r="T751" s="114"/>
      <c r="U751" s="22"/>
      <c r="W751" s="114"/>
      <c r="Y751" s="26"/>
      <c r="AA751" s="114"/>
      <c r="AE751" s="22"/>
      <c r="AG751" s="114"/>
      <c r="AH751" s="22"/>
      <c r="AJ751" s="114"/>
    </row>
    <row r="752" spans="1:36" x14ac:dyDescent="0.2">
      <c r="A752" s="24">
        <f t="shared" si="124"/>
        <v>52</v>
      </c>
      <c r="B752" s="94">
        <f t="shared" si="125"/>
        <v>3.0865791705474536E-3</v>
      </c>
      <c r="C752" s="23">
        <f t="shared" si="126"/>
        <v>1</v>
      </c>
      <c r="E752" s="94">
        <f t="shared" si="127"/>
        <v>8.051486861975066E-3</v>
      </c>
      <c r="F752" s="23">
        <f t="shared" si="128"/>
        <v>1</v>
      </c>
      <c r="G752" s="114"/>
      <c r="H752" s="114"/>
      <c r="I752" s="23"/>
      <c r="K752" s="114"/>
      <c r="R752" s="22"/>
      <c r="T752" s="114"/>
      <c r="U752" s="22"/>
      <c r="W752" s="114"/>
      <c r="Y752" s="26"/>
      <c r="AA752" s="114"/>
      <c r="AE752" s="22"/>
      <c r="AG752" s="114"/>
      <c r="AH752" s="22"/>
      <c r="AJ752" s="114"/>
    </row>
    <row r="753" spans="1:36" x14ac:dyDescent="0.2">
      <c r="A753" s="24">
        <f t="shared" si="124"/>
        <v>53</v>
      </c>
      <c r="B753" s="94">
        <f t="shared" si="125"/>
        <v>3.0029929959784216E-3</v>
      </c>
      <c r="C753" s="23">
        <f t="shared" si="126"/>
        <v>1.0000000000000002</v>
      </c>
      <c r="E753" s="94">
        <f t="shared" si="127"/>
        <v>8.0178857751881799E-3</v>
      </c>
      <c r="F753" s="23">
        <f t="shared" si="128"/>
        <v>1.0000000000000002</v>
      </c>
      <c r="G753" s="114"/>
      <c r="H753" s="114"/>
      <c r="I753" s="23"/>
      <c r="K753" s="114"/>
      <c r="R753" s="22"/>
      <c r="T753" s="114"/>
      <c r="U753" s="22"/>
      <c r="W753" s="114"/>
      <c r="Y753" s="26"/>
      <c r="AA753" s="114"/>
      <c r="AE753" s="22"/>
      <c r="AG753" s="114"/>
      <c r="AH753" s="22"/>
      <c r="AJ753" s="114"/>
    </row>
    <row r="754" spans="1:36" x14ac:dyDescent="0.2">
      <c r="A754" s="24">
        <f t="shared" si="124"/>
        <v>54</v>
      </c>
      <c r="B754" s="94">
        <f t="shared" si="125"/>
        <v>3.0738052036697943E-3</v>
      </c>
      <c r="C754" s="23">
        <f t="shared" si="126"/>
        <v>1</v>
      </c>
      <c r="E754" s="94">
        <f t="shared" si="127"/>
        <v>8.3397342015187684E-3</v>
      </c>
      <c r="F754" s="23">
        <f t="shared" si="128"/>
        <v>1</v>
      </c>
      <c r="G754" s="114"/>
      <c r="H754" s="114"/>
      <c r="I754" s="23"/>
      <c r="K754" s="114"/>
      <c r="R754" s="22"/>
      <c r="T754" s="114"/>
      <c r="U754" s="22"/>
      <c r="W754" s="114"/>
      <c r="Y754" s="26"/>
      <c r="AA754" s="114"/>
      <c r="AE754" s="22"/>
      <c r="AG754" s="114"/>
      <c r="AH754" s="22"/>
      <c r="AJ754" s="114"/>
    </row>
    <row r="755" spans="1:36" x14ac:dyDescent="0.2">
      <c r="A755" s="24">
        <f t="shared" si="124"/>
        <v>55</v>
      </c>
      <c r="B755" s="94">
        <f t="shared" si="125"/>
        <v>2.3043125467568839E-3</v>
      </c>
      <c r="C755" s="23">
        <f t="shared" si="126"/>
        <v>1.0000000000000004</v>
      </c>
      <c r="E755" s="94">
        <f t="shared" si="127"/>
        <v>6.5272193795517675E-3</v>
      </c>
      <c r="F755" s="23">
        <f t="shared" si="128"/>
        <v>1.0000000000000002</v>
      </c>
      <c r="G755" s="114"/>
      <c r="H755" s="114"/>
      <c r="I755" s="23"/>
      <c r="K755" s="114"/>
      <c r="R755" s="22"/>
      <c r="T755" s="114"/>
      <c r="U755" s="22"/>
      <c r="W755" s="114"/>
      <c r="Y755" s="26"/>
      <c r="AA755" s="114"/>
      <c r="AE755" s="22"/>
      <c r="AG755" s="114"/>
      <c r="AH755" s="22"/>
      <c r="AJ755" s="114"/>
    </row>
    <row r="756" spans="1:36" x14ac:dyDescent="0.2">
      <c r="A756" s="24">
        <f t="shared" si="124"/>
        <v>56</v>
      </c>
      <c r="B756" s="94">
        <f t="shared" si="125"/>
        <v>2.1846260310118592E-3</v>
      </c>
      <c r="C756" s="23">
        <f t="shared" si="126"/>
        <v>1.0000000000000002</v>
      </c>
      <c r="E756" s="94">
        <f t="shared" si="127"/>
        <v>6.2706292622700891E-3</v>
      </c>
      <c r="F756" s="23">
        <f t="shared" si="128"/>
        <v>1.0000000000000002</v>
      </c>
      <c r="G756" s="114"/>
      <c r="H756" s="114"/>
      <c r="I756" s="23"/>
      <c r="K756" s="114"/>
      <c r="R756" s="22"/>
      <c r="T756" s="114"/>
      <c r="U756" s="22"/>
      <c r="W756" s="114"/>
      <c r="Y756" s="26"/>
      <c r="AA756" s="114"/>
      <c r="AE756" s="22"/>
      <c r="AG756" s="114"/>
      <c r="AH756" s="22"/>
      <c r="AJ756" s="114"/>
    </row>
    <row r="757" spans="1:36" x14ac:dyDescent="0.2">
      <c r="A757" s="24">
        <f t="shared" si="124"/>
        <v>57</v>
      </c>
      <c r="B757" s="94">
        <f t="shared" si="125"/>
        <v>2.0577194470316356E-3</v>
      </c>
      <c r="C757" s="23">
        <f t="shared" si="126"/>
        <v>1.0000000000000002</v>
      </c>
      <c r="E757" s="94">
        <f t="shared" si="127"/>
        <v>6.3003426200072526E-3</v>
      </c>
      <c r="F757" s="23">
        <f t="shared" si="128"/>
        <v>1.0000000000000002</v>
      </c>
      <c r="G757" s="114"/>
      <c r="H757" s="114"/>
      <c r="I757" s="23"/>
      <c r="K757" s="114"/>
      <c r="R757" s="22"/>
      <c r="T757" s="114"/>
      <c r="U757" s="22"/>
      <c r="W757" s="114"/>
      <c r="Y757" s="26"/>
      <c r="AA757" s="114"/>
      <c r="AE757" s="22"/>
      <c r="AG757" s="114"/>
      <c r="AH757" s="22"/>
      <c r="AJ757" s="114"/>
    </row>
    <row r="758" spans="1:36" x14ac:dyDescent="0.2">
      <c r="A758" s="24">
        <f t="shared" si="124"/>
        <v>58</v>
      </c>
      <c r="B758" s="94">
        <f t="shared" si="125"/>
        <v>1.9871849342723864E-3</v>
      </c>
      <c r="C758" s="23">
        <f t="shared" si="126"/>
        <v>1</v>
      </c>
      <c r="E758" s="94">
        <f t="shared" si="127"/>
        <v>6.1978731900538559E-3</v>
      </c>
      <c r="F758" s="23">
        <f t="shared" si="128"/>
        <v>1</v>
      </c>
      <c r="G758" s="114"/>
      <c r="H758" s="114"/>
      <c r="I758" s="23"/>
      <c r="K758" s="114"/>
      <c r="R758" s="22"/>
      <c r="T758" s="114"/>
      <c r="U758" s="22"/>
      <c r="W758" s="114"/>
      <c r="Y758" s="26"/>
      <c r="AA758" s="114"/>
      <c r="AE758" s="22"/>
      <c r="AG758" s="114"/>
      <c r="AH758" s="22"/>
      <c r="AJ758" s="114"/>
    </row>
    <row r="759" spans="1:36" x14ac:dyDescent="0.2">
      <c r="A759" s="24">
        <f t="shared" si="124"/>
        <v>59</v>
      </c>
      <c r="B759" s="94">
        <f t="shared" si="125"/>
        <v>1.6769996950909646E-3</v>
      </c>
      <c r="C759" s="23">
        <f t="shared" si="126"/>
        <v>0.99999999999999978</v>
      </c>
      <c r="E759" s="94">
        <f t="shared" si="127"/>
        <v>5.5750034573019049E-3</v>
      </c>
      <c r="F759" s="23">
        <f t="shared" si="128"/>
        <v>0.99999999999999989</v>
      </c>
      <c r="G759" s="114"/>
      <c r="H759" s="114"/>
      <c r="I759" s="23"/>
      <c r="K759" s="114"/>
      <c r="R759" s="22"/>
      <c r="T759" s="114"/>
      <c r="U759" s="22"/>
      <c r="W759" s="114"/>
      <c r="Y759" s="26"/>
      <c r="AA759" s="114"/>
      <c r="AE759" s="22"/>
      <c r="AG759" s="114"/>
      <c r="AH759" s="22"/>
      <c r="AJ759" s="114"/>
    </row>
    <row r="760" spans="1:36" x14ac:dyDescent="0.2">
      <c r="A760" s="24">
        <f t="shared" si="124"/>
        <v>60</v>
      </c>
      <c r="B760" s="94">
        <f t="shared" si="125"/>
        <v>1.4123564247777191E-3</v>
      </c>
      <c r="C760" s="23">
        <f t="shared" si="126"/>
        <v>1</v>
      </c>
      <c r="E760" s="94">
        <f t="shared" si="127"/>
        <v>4.6477800789431149E-3</v>
      </c>
      <c r="F760" s="23">
        <f t="shared" si="128"/>
        <v>1</v>
      </c>
      <c r="G760" s="114"/>
      <c r="H760" s="114"/>
      <c r="I760" s="23"/>
      <c r="K760" s="114"/>
      <c r="R760" s="22"/>
      <c r="T760" s="114"/>
      <c r="U760" s="22"/>
      <c r="W760" s="114"/>
      <c r="Y760" s="26"/>
      <c r="AA760" s="114"/>
      <c r="AE760" s="22"/>
      <c r="AG760" s="114"/>
      <c r="AH760" s="22"/>
      <c r="AJ760" s="114"/>
    </row>
    <row r="761" spans="1:36" x14ac:dyDescent="0.2">
      <c r="A761" s="24">
        <f t="shared" si="124"/>
        <v>61</v>
      </c>
      <c r="B761" s="94">
        <f t="shared" si="125"/>
        <v>1.2926699090326942E-3</v>
      </c>
      <c r="C761" s="23">
        <f t="shared" si="126"/>
        <v>1</v>
      </c>
      <c r="E761" s="94">
        <f t="shared" si="127"/>
        <v>4.4881054929723739E-3</v>
      </c>
      <c r="F761" s="23">
        <f t="shared" si="128"/>
        <v>1</v>
      </c>
      <c r="G761" s="114"/>
      <c r="H761" s="114"/>
      <c r="I761" s="23"/>
      <c r="K761" s="114"/>
      <c r="R761" s="22"/>
      <c r="T761" s="114"/>
      <c r="U761" s="22"/>
      <c r="W761" s="114"/>
      <c r="Y761" s="26"/>
      <c r="AA761" s="114"/>
      <c r="AE761" s="22"/>
      <c r="AG761" s="114"/>
      <c r="AH761" s="22"/>
      <c r="AJ761" s="114"/>
    </row>
    <row r="762" spans="1:36" x14ac:dyDescent="0.2">
      <c r="A762" s="24">
        <f t="shared" si="124"/>
        <v>62</v>
      </c>
      <c r="B762" s="94">
        <f t="shared" si="125"/>
        <v>1.1516008835141961E-3</v>
      </c>
      <c r="C762" s="23">
        <f t="shared" si="126"/>
        <v>0.99999999999999978</v>
      </c>
      <c r="E762" s="94">
        <f t="shared" si="127"/>
        <v>4.3051045327032987E-3</v>
      </c>
      <c r="F762" s="23">
        <f t="shared" si="128"/>
        <v>1</v>
      </c>
      <c r="G762" s="114"/>
      <c r="H762" s="114"/>
      <c r="I762" s="23"/>
      <c r="K762" s="114"/>
      <c r="R762" s="22"/>
      <c r="T762" s="114"/>
      <c r="U762" s="22"/>
      <c r="W762" s="114"/>
      <c r="Y762" s="26"/>
      <c r="AA762" s="114"/>
      <c r="AE762" s="22"/>
      <c r="AG762" s="114"/>
      <c r="AH762" s="22"/>
      <c r="AJ762" s="114"/>
    </row>
    <row r="763" spans="1:36" x14ac:dyDescent="0.2">
      <c r="A763" s="24">
        <f>A666</f>
        <v>63</v>
      </c>
      <c r="B763" s="94">
        <f t="shared" si="125"/>
        <v>1.0141418921132974E-3</v>
      </c>
      <c r="C763" s="23">
        <f t="shared" si="126"/>
        <v>1</v>
      </c>
      <c r="E763" s="94">
        <f t="shared" si="127"/>
        <v>3.7441607698147829E-3</v>
      </c>
      <c r="F763" s="23">
        <f t="shared" si="128"/>
        <v>1</v>
      </c>
      <c r="G763" s="114"/>
      <c r="H763" s="114"/>
      <c r="I763" s="23"/>
      <c r="K763" s="114"/>
      <c r="R763" s="22"/>
      <c r="T763" s="114"/>
      <c r="U763" s="22"/>
      <c r="W763" s="114"/>
      <c r="Y763" s="26"/>
      <c r="AA763" s="114"/>
      <c r="AE763" s="22"/>
      <c r="AG763" s="114"/>
      <c r="AH763" s="22"/>
      <c r="AJ763" s="114"/>
    </row>
    <row r="764" spans="1:36" x14ac:dyDescent="0.2">
      <c r="A764" s="24">
        <f t="shared" si="124"/>
        <v>64</v>
      </c>
      <c r="B764" s="94">
        <f t="shared" si="125"/>
        <v>8.2725320279449953E-4</v>
      </c>
      <c r="C764" s="23">
        <f t="shared" si="126"/>
        <v>1</v>
      </c>
      <c r="E764" s="94">
        <f t="shared" si="127"/>
        <v>3.5267256379624525E-3</v>
      </c>
      <c r="F764" s="23">
        <f t="shared" si="128"/>
        <v>1</v>
      </c>
      <c r="G764" s="114"/>
      <c r="H764" s="114"/>
      <c r="I764" s="23"/>
      <c r="K764" s="114"/>
      <c r="R764" s="22"/>
      <c r="T764" s="114"/>
      <c r="U764" s="22"/>
      <c r="W764" s="114"/>
      <c r="Y764" s="26"/>
      <c r="AA764" s="114"/>
      <c r="AE764" s="22"/>
      <c r="AG764" s="114"/>
      <c r="AH764" s="22"/>
      <c r="AJ764" s="114"/>
    </row>
    <row r="765" spans="1:36" x14ac:dyDescent="0.2">
      <c r="A765" s="24">
        <f t="shared" ref="A765:A776" si="129">A668</f>
        <v>65</v>
      </c>
      <c r="B765" s="94">
        <f t="shared" ref="B765:B784" si="130">SUM(B668,H668)</f>
        <v>7.2978228161931684E-4</v>
      </c>
      <c r="C765" s="23">
        <f t="shared" ref="C765:C784" si="131">SUM(D668,J668)/B765</f>
        <v>0.99999999999999989</v>
      </c>
      <c r="E765" s="94">
        <f t="shared" ref="E765:E783" si="132">SUM(E668,K668)</f>
        <v>3.2595831132601E-3</v>
      </c>
      <c r="F765" s="23">
        <f t="shared" ref="F765:F783" si="133">SUM(G668,M668)/E765</f>
        <v>0.99999999999999978</v>
      </c>
      <c r="G765" s="114"/>
      <c r="H765" s="114"/>
      <c r="I765" s="23"/>
      <c r="K765" s="114"/>
      <c r="R765" s="22"/>
      <c r="T765" s="114"/>
      <c r="U765" s="22"/>
      <c r="W765" s="114"/>
      <c r="Y765" s="26"/>
      <c r="AA765" s="114"/>
      <c r="AE765" s="22"/>
      <c r="AG765" s="114"/>
      <c r="AH765" s="22"/>
      <c r="AJ765" s="114"/>
    </row>
    <row r="766" spans="1:36" x14ac:dyDescent="0.2">
      <c r="A766" s="24">
        <f t="shared" si="129"/>
        <v>66</v>
      </c>
      <c r="B766" s="94">
        <f t="shared" si="130"/>
        <v>6.3203366551201111E-4</v>
      </c>
      <c r="C766" s="23">
        <f t="shared" si="131"/>
        <v>1</v>
      </c>
      <c r="E766" s="94">
        <f t="shared" si="132"/>
        <v>2.9074659393281002E-3</v>
      </c>
      <c r="F766" s="23">
        <f t="shared" si="133"/>
        <v>1</v>
      </c>
      <c r="G766" s="114"/>
      <c r="H766" s="114"/>
      <c r="I766" s="23"/>
      <c r="K766" s="114"/>
      <c r="R766" s="22"/>
      <c r="T766" s="114"/>
      <c r="U766" s="22"/>
      <c r="W766" s="114"/>
      <c r="Y766" s="26"/>
      <c r="AA766" s="114"/>
      <c r="AE766" s="22"/>
      <c r="AG766" s="114"/>
      <c r="AH766" s="22"/>
      <c r="AJ766" s="114"/>
    </row>
    <row r="767" spans="1:36" x14ac:dyDescent="0.2">
      <c r="A767" s="24">
        <f t="shared" si="129"/>
        <v>67</v>
      </c>
      <c r="B767" s="94">
        <f t="shared" si="130"/>
        <v>5.5511216931393242E-4</v>
      </c>
      <c r="C767" s="23">
        <f t="shared" si="131"/>
        <v>1.0000000000000002</v>
      </c>
      <c r="E767" s="94">
        <f t="shared" si="132"/>
        <v>2.5578480197852088E-3</v>
      </c>
      <c r="F767" s="23">
        <f t="shared" si="133"/>
        <v>1</v>
      </c>
      <c r="G767" s="114"/>
      <c r="H767" s="114"/>
      <c r="I767" s="23"/>
      <c r="K767" s="114"/>
      <c r="R767" s="22"/>
      <c r="T767" s="114"/>
      <c r="U767" s="22"/>
      <c r="W767" s="114"/>
      <c r="Y767" s="26"/>
      <c r="AA767" s="114"/>
      <c r="AE767" s="22"/>
      <c r="AG767" s="114"/>
      <c r="AH767" s="22"/>
      <c r="AJ767" s="114"/>
    </row>
    <row r="768" spans="1:36" x14ac:dyDescent="0.2">
      <c r="A768" s="24">
        <f t="shared" si="129"/>
        <v>68</v>
      </c>
      <c r="B768" s="94">
        <f t="shared" si="130"/>
        <v>4.3764721302589173E-4</v>
      </c>
      <c r="C768" s="23">
        <f t="shared" si="131"/>
        <v>1</v>
      </c>
      <c r="E768" s="94">
        <f t="shared" si="132"/>
        <v>2.3018132923677769E-3</v>
      </c>
      <c r="F768" s="23">
        <f t="shared" si="133"/>
        <v>1</v>
      </c>
      <c r="G768" s="114"/>
      <c r="H768" s="114"/>
      <c r="I768" s="23"/>
      <c r="K768" s="114"/>
      <c r="R768" s="22"/>
      <c r="T768" s="114"/>
      <c r="U768" s="22"/>
      <c r="W768" s="114"/>
      <c r="Y768" s="26"/>
      <c r="AA768" s="114"/>
      <c r="AE768" s="22"/>
      <c r="AG768" s="114"/>
      <c r="AH768" s="22"/>
      <c r="AJ768" s="114"/>
    </row>
    <row r="769" spans="1:36" x14ac:dyDescent="0.2">
      <c r="A769" s="24">
        <f t="shared" si="129"/>
        <v>69</v>
      </c>
      <c r="B769" s="94">
        <f t="shared" si="130"/>
        <v>4.0515690596749747E-4</v>
      </c>
      <c r="C769" s="23">
        <f t="shared" si="131"/>
        <v>1.0000000000000002</v>
      </c>
      <c r="E769" s="94">
        <f t="shared" si="132"/>
        <v>2.1532465036819574E-3</v>
      </c>
      <c r="F769" s="23">
        <f t="shared" si="133"/>
        <v>1</v>
      </c>
      <c r="G769" s="114"/>
      <c r="H769" s="114"/>
      <c r="I769" s="23"/>
      <c r="K769" s="114"/>
      <c r="R769" s="22"/>
      <c r="T769" s="114"/>
      <c r="U769" s="22"/>
      <c r="W769" s="114"/>
      <c r="Y769" s="26"/>
      <c r="AA769" s="114"/>
      <c r="AE769" s="22"/>
      <c r="AG769" s="114"/>
      <c r="AH769" s="22"/>
      <c r="AJ769" s="114"/>
    </row>
    <row r="770" spans="1:36" x14ac:dyDescent="0.2">
      <c r="A770" s="24">
        <f t="shared" si="129"/>
        <v>70</v>
      </c>
      <c r="B770" s="94">
        <f t="shared" si="130"/>
        <v>3.3934320705433991E-4</v>
      </c>
      <c r="C770" s="23">
        <f t="shared" si="131"/>
        <v>1</v>
      </c>
      <c r="E770" s="94">
        <f t="shared" si="132"/>
        <v>1.820290280066447E-3</v>
      </c>
      <c r="F770" s="23">
        <f t="shared" si="133"/>
        <v>1</v>
      </c>
      <c r="G770" s="114"/>
      <c r="H770" s="114"/>
      <c r="I770" s="23"/>
      <c r="K770" s="114"/>
      <c r="R770" s="22"/>
      <c r="T770" s="114"/>
      <c r="U770" s="22"/>
      <c r="W770" s="114"/>
      <c r="Y770" s="26"/>
      <c r="AA770" s="114"/>
      <c r="AE770" s="22"/>
      <c r="AG770" s="114"/>
      <c r="AH770" s="22"/>
      <c r="AJ770" s="114"/>
    </row>
    <row r="771" spans="1:36" x14ac:dyDescent="0.2">
      <c r="A771" s="24">
        <f t="shared" si="129"/>
        <v>71</v>
      </c>
      <c r="B771" s="94">
        <f t="shared" si="130"/>
        <v>2.7769493212302773E-4</v>
      </c>
      <c r="C771" s="23">
        <f t="shared" si="131"/>
        <v>1</v>
      </c>
      <c r="E771" s="94">
        <f t="shared" si="132"/>
        <v>1.580361858712151E-3</v>
      </c>
      <c r="F771" s="23">
        <f t="shared" si="133"/>
        <v>1</v>
      </c>
      <c r="G771" s="114"/>
      <c r="H771" s="114"/>
      <c r="I771" s="23"/>
      <c r="K771" s="114"/>
      <c r="R771" s="22"/>
      <c r="T771" s="114"/>
      <c r="U771" s="22"/>
      <c r="W771" s="114"/>
      <c r="Y771" s="26"/>
      <c r="AA771" s="114"/>
      <c r="AE771" s="22"/>
      <c r="AG771" s="114"/>
      <c r="AH771" s="22"/>
      <c r="AJ771" s="114"/>
    </row>
    <row r="772" spans="1:36" x14ac:dyDescent="0.2">
      <c r="A772" s="24">
        <f t="shared" si="129"/>
        <v>72</v>
      </c>
      <c r="B772" s="94">
        <f t="shared" si="130"/>
        <v>2.2576597981602156E-4</v>
      </c>
      <c r="C772" s="23">
        <f t="shared" si="131"/>
        <v>1</v>
      </c>
      <c r="E772" s="94">
        <f t="shared" si="132"/>
        <v>1.2962799431502935E-3</v>
      </c>
      <c r="F772" s="23">
        <f t="shared" si="133"/>
        <v>1</v>
      </c>
      <c r="G772" s="114"/>
      <c r="H772" s="114"/>
      <c r="I772" s="23"/>
      <c r="K772" s="114"/>
      <c r="R772" s="22"/>
      <c r="T772" s="114"/>
      <c r="U772" s="22"/>
      <c r="W772" s="114"/>
      <c r="Y772" s="26"/>
      <c r="AA772" s="114"/>
      <c r="AE772" s="22"/>
      <c r="AG772" s="114"/>
      <c r="AH772" s="22"/>
      <c r="AJ772" s="114"/>
    </row>
    <row r="773" spans="1:36" x14ac:dyDescent="0.2">
      <c r="A773" s="24">
        <f t="shared" si="129"/>
        <v>73</v>
      </c>
      <c r="B773" s="94">
        <f t="shared" si="130"/>
        <v>1.8272326533695226E-4</v>
      </c>
      <c r="C773" s="23">
        <f t="shared" si="131"/>
        <v>1</v>
      </c>
      <c r="E773" s="94">
        <f t="shared" si="132"/>
        <v>1.0455214194431994E-3</v>
      </c>
      <c r="F773" s="23">
        <f t="shared" si="133"/>
        <v>1</v>
      </c>
      <c r="G773" s="114"/>
      <c r="H773" s="114"/>
      <c r="I773" s="23"/>
      <c r="K773" s="114"/>
      <c r="R773" s="22"/>
      <c r="T773" s="114"/>
      <c r="U773" s="22"/>
      <c r="W773" s="114"/>
      <c r="Y773" s="26"/>
      <c r="AA773" s="114"/>
      <c r="AE773" s="22"/>
      <c r="AG773" s="114"/>
      <c r="AH773" s="22"/>
      <c r="AJ773" s="114"/>
    </row>
    <row r="774" spans="1:36" x14ac:dyDescent="0.2">
      <c r="A774" s="24">
        <f t="shared" si="129"/>
        <v>74</v>
      </c>
      <c r="B774" s="94">
        <f t="shared" si="130"/>
        <v>1.263511941159776E-4</v>
      </c>
      <c r="C774" s="23">
        <f t="shared" si="131"/>
        <v>1.0000000000000004</v>
      </c>
      <c r="E774" s="94">
        <f t="shared" si="132"/>
        <v>8.1892235483080876E-4</v>
      </c>
      <c r="F774" s="23">
        <f t="shared" si="133"/>
        <v>1.0000000000000002</v>
      </c>
      <c r="G774" s="114"/>
      <c r="H774" s="114"/>
      <c r="I774" s="23"/>
      <c r="K774" s="114"/>
      <c r="R774" s="22"/>
      <c r="T774" s="114"/>
      <c r="U774" s="22"/>
      <c r="W774" s="114"/>
      <c r="Y774" s="26"/>
      <c r="AA774" s="114"/>
      <c r="AE774" s="22"/>
      <c r="AG774" s="114"/>
      <c r="AH774" s="22"/>
      <c r="AJ774" s="114"/>
    </row>
    <row r="775" spans="1:36" x14ac:dyDescent="0.2">
      <c r="A775" s="24">
        <f t="shared" si="129"/>
        <v>75</v>
      </c>
      <c r="B775" s="94">
        <f t="shared" si="130"/>
        <v>9.8859395835797879E-5</v>
      </c>
      <c r="C775" s="23">
        <f t="shared" si="131"/>
        <v>1</v>
      </c>
      <c r="E775" s="94">
        <f t="shared" si="132"/>
        <v>6.6841170162012771E-4</v>
      </c>
      <c r="F775" s="23">
        <f t="shared" si="133"/>
        <v>1</v>
      </c>
      <c r="G775" s="114"/>
      <c r="H775" s="114"/>
      <c r="I775" s="23"/>
      <c r="K775" s="114"/>
      <c r="R775" s="22"/>
      <c r="T775" s="114"/>
      <c r="U775" s="22"/>
      <c r="W775" s="114"/>
      <c r="Y775" s="26"/>
      <c r="AA775" s="114"/>
      <c r="AE775" s="22"/>
      <c r="AG775" s="114"/>
      <c r="AH775" s="22"/>
      <c r="AJ775" s="114"/>
    </row>
    <row r="776" spans="1:36" x14ac:dyDescent="0.2">
      <c r="A776" s="24">
        <f t="shared" si="129"/>
        <v>76</v>
      </c>
      <c r="B776" s="94">
        <f t="shared" si="130"/>
        <v>7.5810716469586575E-5</v>
      </c>
      <c r="C776" s="23">
        <f t="shared" si="131"/>
        <v>1</v>
      </c>
      <c r="E776" s="94">
        <f t="shared" si="132"/>
        <v>4.3681412822952264E-4</v>
      </c>
      <c r="F776" s="23">
        <f t="shared" si="133"/>
        <v>1</v>
      </c>
      <c r="G776" s="114"/>
      <c r="H776" s="114"/>
      <c r="I776" s="23"/>
      <c r="K776" s="114"/>
      <c r="R776" s="22"/>
      <c r="T776" s="114"/>
      <c r="U776" s="22"/>
      <c r="W776" s="114"/>
      <c r="Y776" s="26"/>
      <c r="AA776" s="114"/>
      <c r="AE776" s="22"/>
      <c r="AG776" s="114"/>
      <c r="AH776" s="22"/>
      <c r="AJ776" s="114"/>
    </row>
    <row r="777" spans="1:36" x14ac:dyDescent="0.2">
      <c r="A777" s="24">
        <f>A680</f>
        <v>77</v>
      </c>
      <c r="B777" s="94">
        <f t="shared" si="130"/>
        <v>4.2765019546946271E-5</v>
      </c>
      <c r="C777" s="23">
        <f t="shared" si="131"/>
        <v>1</v>
      </c>
      <c r="E777" s="94">
        <f t="shared" si="132"/>
        <v>3.162945276881286E-4</v>
      </c>
      <c r="F777" s="23">
        <f t="shared" si="133"/>
        <v>1</v>
      </c>
      <c r="G777" s="114"/>
      <c r="H777" s="114"/>
      <c r="I777" s="23"/>
      <c r="K777" s="114"/>
      <c r="R777" s="22"/>
      <c r="T777" s="114"/>
      <c r="U777" s="22"/>
      <c r="W777" s="114"/>
      <c r="Y777" s="26"/>
      <c r="AA777" s="114"/>
      <c r="AE777" s="22"/>
      <c r="AG777" s="114"/>
      <c r="AH777" s="22"/>
      <c r="AJ777" s="114"/>
    </row>
    <row r="778" spans="1:36" x14ac:dyDescent="0.2">
      <c r="A778" s="24">
        <f t="shared" ref="A778:A784" si="134">A681</f>
        <v>78</v>
      </c>
      <c r="B778" s="94">
        <f t="shared" si="130"/>
        <v>3.6378036108116635E-5</v>
      </c>
      <c r="C778" s="23">
        <f t="shared" si="131"/>
        <v>1</v>
      </c>
      <c r="E778" s="94">
        <f t="shared" si="132"/>
        <v>2.6297710072050731E-4</v>
      </c>
      <c r="F778" s="23">
        <f t="shared" si="133"/>
        <v>1</v>
      </c>
      <c r="G778" s="114"/>
      <c r="H778" s="114"/>
      <c r="I778" s="23"/>
      <c r="K778" s="114"/>
      <c r="R778" s="22"/>
      <c r="T778" s="114"/>
      <c r="U778" s="22"/>
      <c r="W778" s="114"/>
      <c r="Y778" s="26"/>
      <c r="AA778" s="114"/>
      <c r="AE778" s="22"/>
      <c r="AG778" s="114"/>
      <c r="AH778" s="22"/>
      <c r="AJ778" s="114"/>
    </row>
    <row r="779" spans="1:36" x14ac:dyDescent="0.2">
      <c r="A779" s="24">
        <f t="shared" si="134"/>
        <v>79</v>
      </c>
      <c r="B779" s="94">
        <f t="shared" si="130"/>
        <v>2.3326374298334331E-5</v>
      </c>
      <c r="C779" s="23">
        <f t="shared" si="131"/>
        <v>1.0000000000000002</v>
      </c>
      <c r="E779" s="94">
        <f t="shared" si="132"/>
        <v>1.8494482479393647E-4</v>
      </c>
      <c r="F779" s="23">
        <f t="shared" si="133"/>
        <v>1.0000000000000002</v>
      </c>
      <c r="G779" s="114"/>
      <c r="H779" s="114"/>
      <c r="I779" s="23"/>
      <c r="K779" s="114"/>
      <c r="R779" s="22"/>
      <c r="T779" s="114"/>
      <c r="U779" s="22"/>
      <c r="W779" s="114"/>
      <c r="Y779" s="26"/>
      <c r="AA779" s="114"/>
      <c r="AE779" s="22"/>
      <c r="AG779" s="114"/>
      <c r="AH779" s="22"/>
      <c r="AJ779" s="114"/>
    </row>
    <row r="780" spans="1:36" x14ac:dyDescent="0.2">
      <c r="A780" s="24">
        <f t="shared" si="134"/>
        <v>80</v>
      </c>
      <c r="B780" s="94">
        <f t="shared" si="130"/>
        <v>1.6939390859504693E-5</v>
      </c>
      <c r="C780" s="23">
        <f t="shared" si="131"/>
        <v>1.0000000000000002</v>
      </c>
      <c r="E780" s="94">
        <f t="shared" si="132"/>
        <v>1.3079431302994609E-4</v>
      </c>
      <c r="F780" s="23">
        <f t="shared" si="133"/>
        <v>1</v>
      </c>
      <c r="G780" s="114"/>
      <c r="H780" s="114"/>
      <c r="I780" s="23"/>
      <c r="K780" s="114"/>
      <c r="R780" s="22"/>
      <c r="T780" s="114"/>
      <c r="U780" s="22"/>
      <c r="W780" s="114"/>
      <c r="Y780" s="26"/>
      <c r="AA780" s="114"/>
      <c r="AE780" s="22"/>
      <c r="AG780" s="114"/>
      <c r="AH780" s="22"/>
      <c r="AJ780" s="114"/>
    </row>
    <row r="781" spans="1:36" x14ac:dyDescent="0.2">
      <c r="A781" s="24">
        <f t="shared" si="134"/>
        <v>81</v>
      </c>
      <c r="B781" s="94">
        <f t="shared" si="130"/>
        <v>8.0531530315678041E-6</v>
      </c>
      <c r="C781" s="23">
        <f t="shared" si="131"/>
        <v>1.0000000000000002</v>
      </c>
      <c r="E781" s="94">
        <f t="shared" si="132"/>
        <v>8.1086920179924109E-5</v>
      </c>
      <c r="F781" s="23">
        <f t="shared" si="133"/>
        <v>1</v>
      </c>
      <c r="G781" s="114"/>
      <c r="H781" s="114"/>
      <c r="I781" s="23"/>
      <c r="K781" s="114"/>
      <c r="R781" s="22"/>
      <c r="T781" s="114"/>
      <c r="U781" s="22"/>
      <c r="W781" s="114"/>
      <c r="Y781" s="26"/>
      <c r="AA781" s="114"/>
      <c r="AE781" s="22"/>
      <c r="AG781" s="114"/>
      <c r="AH781" s="22"/>
      <c r="AJ781" s="114"/>
    </row>
    <row r="782" spans="1:36" x14ac:dyDescent="0.2">
      <c r="A782" s="24">
        <f t="shared" si="134"/>
        <v>82</v>
      </c>
      <c r="B782" s="94">
        <f t="shared" si="130"/>
        <v>6.3869834388296386E-6</v>
      </c>
      <c r="C782" s="23">
        <f t="shared" si="131"/>
        <v>1</v>
      </c>
      <c r="E782" s="94">
        <f t="shared" si="132"/>
        <v>4.0543460089962054E-5</v>
      </c>
      <c r="F782" s="23">
        <f t="shared" si="133"/>
        <v>1</v>
      </c>
      <c r="G782" s="114"/>
      <c r="H782" s="114"/>
      <c r="I782" s="23"/>
      <c r="K782" s="114"/>
      <c r="R782" s="22"/>
      <c r="T782" s="114"/>
      <c r="U782" s="22"/>
      <c r="W782" s="114"/>
      <c r="Y782" s="26"/>
      <c r="AA782" s="114"/>
      <c r="AE782" s="22"/>
      <c r="AG782" s="114"/>
      <c r="AH782" s="22"/>
      <c r="AJ782" s="114"/>
    </row>
    <row r="783" spans="1:36" x14ac:dyDescent="0.2">
      <c r="A783" s="24">
        <f t="shared" si="134"/>
        <v>83</v>
      </c>
      <c r="B783" s="94">
        <f t="shared" si="130"/>
        <v>6.6646783709526656E-6</v>
      </c>
      <c r="C783" s="23">
        <f t="shared" si="131"/>
        <v>0.99999999999999978</v>
      </c>
      <c r="E783" s="94">
        <f t="shared" si="132"/>
        <v>6.0815190134943075E-5</v>
      </c>
      <c r="F783" s="23">
        <f t="shared" si="133"/>
        <v>0.99999999999999978</v>
      </c>
      <c r="G783" s="114"/>
      <c r="H783" s="114"/>
      <c r="I783" s="23"/>
      <c r="K783" s="114"/>
      <c r="R783" s="22"/>
      <c r="T783" s="114"/>
      <c r="U783" s="22"/>
      <c r="W783" s="114"/>
      <c r="Y783" s="26"/>
      <c r="AA783" s="114"/>
      <c r="AE783" s="22"/>
      <c r="AG783" s="114"/>
      <c r="AH783" s="22"/>
      <c r="AJ783" s="114"/>
    </row>
    <row r="784" spans="1:36" x14ac:dyDescent="0.2">
      <c r="A784" s="24" t="str">
        <f t="shared" si="134"/>
        <v>NNNN</v>
      </c>
      <c r="B784" s="94">
        <f t="shared" si="130"/>
        <v>0.1943525737044004</v>
      </c>
      <c r="C784" s="23">
        <f t="shared" si="131"/>
        <v>1</v>
      </c>
      <c r="E784" s="26"/>
      <c r="F784" s="26"/>
      <c r="G784" s="114"/>
      <c r="H784" s="114"/>
      <c r="I784" s="23"/>
      <c r="K784" s="114"/>
      <c r="R784" s="22"/>
      <c r="T784" s="114"/>
      <c r="U784" s="22"/>
      <c r="W784" s="114"/>
      <c r="Y784" s="26"/>
      <c r="AA784" s="114"/>
      <c r="AE784" s="22"/>
      <c r="AG784" s="114"/>
      <c r="AH784" s="22"/>
      <c r="AJ784" s="114"/>
    </row>
    <row r="785" spans="1:39" x14ac:dyDescent="0.2">
      <c r="A785" s="24"/>
      <c r="D785" s="153"/>
      <c r="F785" s="26"/>
      <c r="G785" s="26"/>
      <c r="H785" s="153"/>
      <c r="AA785" s="26"/>
    </row>
    <row r="786" spans="1:39" x14ac:dyDescent="0.2">
      <c r="B786" s="94"/>
      <c r="C786" s="114"/>
      <c r="D786" s="114"/>
      <c r="E786" s="23"/>
      <c r="F786" s="114"/>
      <c r="G786" s="114"/>
      <c r="H786" s="114"/>
      <c r="K786" s="114"/>
      <c r="N786" s="22"/>
      <c r="Q786" s="22"/>
      <c r="T786" s="114"/>
      <c r="U786" s="26"/>
      <c r="W786" s="114"/>
      <c r="AD786" s="22"/>
      <c r="AG786" s="114"/>
      <c r="AJ786" s="114"/>
    </row>
    <row r="787" spans="1:39" x14ac:dyDescent="0.2">
      <c r="C787" s="114"/>
      <c r="D787" s="114"/>
      <c r="E787" s="114"/>
      <c r="F787" s="114"/>
      <c r="G787" s="26"/>
      <c r="H787" s="26"/>
      <c r="AA787" s="26"/>
    </row>
    <row r="788" spans="1:39" x14ac:dyDescent="0.2">
      <c r="C788" s="114"/>
      <c r="D788" s="114"/>
      <c r="E788" s="114"/>
      <c r="F788" s="114"/>
      <c r="AA788" s="26"/>
    </row>
    <row r="789" spans="1:39" x14ac:dyDescent="0.2">
      <c r="F789" s="26"/>
      <c r="G789" s="114"/>
      <c r="H789" s="114"/>
      <c r="I789" s="23"/>
      <c r="K789" s="114"/>
      <c r="R789" s="22"/>
      <c r="T789" s="114"/>
      <c r="U789" s="22"/>
      <c r="W789" s="114"/>
      <c r="Y789" s="26"/>
      <c r="AA789" s="114"/>
      <c r="AE789" s="22"/>
      <c r="AG789" s="114"/>
      <c r="AH789" s="22"/>
      <c r="AJ789" s="114"/>
    </row>
    <row r="790" spans="1:39" x14ac:dyDescent="0.2">
      <c r="F790" s="26"/>
      <c r="G790" s="26"/>
      <c r="H790" s="26"/>
      <c r="AA790" s="26"/>
    </row>
    <row r="791" spans="1:39" ht="15.75" x14ac:dyDescent="0.25">
      <c r="A791" s="140" t="s">
        <v>63</v>
      </c>
      <c r="C791" s="111"/>
      <c r="D791" s="111"/>
      <c r="E791" s="111"/>
      <c r="AA791" s="26"/>
    </row>
    <row r="792" spans="1:39" x14ac:dyDescent="0.2">
      <c r="A792" s="18" t="s">
        <v>165</v>
      </c>
      <c r="B792" s="111"/>
      <c r="C792" s="111"/>
      <c r="D792" s="111"/>
      <c r="E792" s="26"/>
      <c r="F792" s="26"/>
      <c r="G792" s="26"/>
      <c r="H792" s="26"/>
      <c r="I792" s="26"/>
      <c r="L792" s="26"/>
      <c r="M792" s="26"/>
      <c r="N792" s="26"/>
      <c r="O792" s="26"/>
      <c r="R792" s="26"/>
      <c r="T792" s="26"/>
      <c r="U792" s="26"/>
      <c r="W792" s="26"/>
      <c r="X792" s="26"/>
      <c r="AA792" s="26"/>
      <c r="AB792" s="26"/>
      <c r="AE792" s="26"/>
      <c r="AG792" s="26"/>
      <c r="AH792" s="26"/>
      <c r="AJ792" s="26"/>
      <c r="AK792" s="26"/>
      <c r="AM792" s="26"/>
    </row>
    <row r="793" spans="1:39" x14ac:dyDescent="0.2">
      <c r="A793" s="18" t="s">
        <v>54</v>
      </c>
      <c r="B793" s="111"/>
      <c r="C793" s="111"/>
      <c r="D793" s="111"/>
      <c r="E793" s="26"/>
      <c r="F793" s="26"/>
      <c r="G793" s="26"/>
      <c r="H793" s="26"/>
      <c r="I793" s="26"/>
      <c r="L793" s="26"/>
      <c r="M793" s="26"/>
      <c r="N793" s="26"/>
      <c r="O793" s="26"/>
      <c r="R793" s="26"/>
      <c r="T793" s="26"/>
      <c r="U793" s="26"/>
      <c r="W793" s="26"/>
      <c r="X793" s="26"/>
      <c r="AA793" s="26"/>
      <c r="AB793" s="26"/>
      <c r="AE793" s="26"/>
      <c r="AG793" s="26"/>
      <c r="AH793" s="26"/>
      <c r="AJ793" s="26"/>
      <c r="AK793" s="26"/>
      <c r="AM793" s="26"/>
    </row>
    <row r="794" spans="1:39" x14ac:dyDescent="0.2">
      <c r="B794" s="111"/>
      <c r="C794" s="111"/>
      <c r="D794" s="111"/>
      <c r="E794" s="26"/>
      <c r="F794" s="26"/>
      <c r="G794" s="26"/>
      <c r="H794" s="26"/>
      <c r="I794" s="26"/>
      <c r="L794" s="26"/>
      <c r="M794" s="26"/>
      <c r="N794" s="26"/>
      <c r="O794" s="26"/>
      <c r="R794" s="26"/>
      <c r="T794" s="26"/>
      <c r="U794" s="26"/>
      <c r="W794" s="26"/>
      <c r="X794" s="26"/>
      <c r="AA794" s="26"/>
      <c r="AB794" s="26"/>
      <c r="AE794" s="26"/>
      <c r="AG794" s="26"/>
      <c r="AH794" s="26"/>
      <c r="AJ794" s="26"/>
      <c r="AK794" s="26"/>
      <c r="AM794" s="26"/>
    </row>
    <row r="795" spans="1:39" ht="13.5" thickBot="1" x14ac:dyDescent="0.25">
      <c r="C795" s="114"/>
      <c r="D795" s="114"/>
      <c r="E795" s="26"/>
      <c r="F795" s="26"/>
      <c r="G795" s="26"/>
      <c r="H795" s="26"/>
      <c r="I795" s="26"/>
      <c r="L795" s="26"/>
      <c r="M795" s="26"/>
      <c r="N795" s="26"/>
      <c r="O795" s="26"/>
      <c r="R795" s="26"/>
      <c r="T795" s="26"/>
      <c r="U795" s="26"/>
      <c r="W795" s="26"/>
      <c r="X795" s="26"/>
      <c r="AA795" s="26"/>
      <c r="AB795" s="26"/>
      <c r="AE795" s="26"/>
      <c r="AG795" s="26"/>
      <c r="AH795" s="26"/>
      <c r="AJ795" s="26"/>
      <c r="AK795" s="26"/>
      <c r="AM795" s="26"/>
    </row>
    <row r="796" spans="1:39" ht="41.45" customHeight="1" x14ac:dyDescent="0.2">
      <c r="A796" s="90" t="s">
        <v>36</v>
      </c>
      <c r="B796" s="36" t="s">
        <v>19</v>
      </c>
      <c r="C796" s="37" t="s">
        <v>158</v>
      </c>
      <c r="D796" s="80" t="s">
        <v>45</v>
      </c>
      <c r="E796" s="36" t="s">
        <v>19</v>
      </c>
      <c r="F796" s="37" t="s">
        <v>158</v>
      </c>
      <c r="G796" s="80" t="s">
        <v>45</v>
      </c>
      <c r="H796" s="36" t="s">
        <v>19</v>
      </c>
      <c r="I796" s="37" t="s">
        <v>158</v>
      </c>
      <c r="J796" s="80" t="s">
        <v>45</v>
      </c>
      <c r="K796" s="36" t="s">
        <v>19</v>
      </c>
      <c r="L796" s="37" t="s">
        <v>158</v>
      </c>
      <c r="M796" s="80" t="s">
        <v>45</v>
      </c>
      <c r="T796" s="114"/>
      <c r="W796" s="114"/>
      <c r="AA796" s="114"/>
      <c r="AG796" s="114"/>
      <c r="AJ796" s="114"/>
    </row>
    <row r="797" spans="1:39" hidden="1" x14ac:dyDescent="0.2">
      <c r="A797" s="91"/>
      <c r="B797" s="81" t="s">
        <v>94</v>
      </c>
      <c r="C797" s="39" t="s">
        <v>94</v>
      </c>
      <c r="D797" s="42"/>
      <c r="E797" s="81" t="s">
        <v>95</v>
      </c>
      <c r="F797" s="39" t="s">
        <v>95</v>
      </c>
      <c r="G797" s="42"/>
      <c r="H797" s="81" t="s">
        <v>96</v>
      </c>
      <c r="I797" s="39" t="s">
        <v>96</v>
      </c>
      <c r="J797" s="42"/>
      <c r="K797" s="81" t="s">
        <v>97</v>
      </c>
      <c r="L797" s="39" t="s">
        <v>97</v>
      </c>
      <c r="M797" s="42"/>
      <c r="T797" s="114"/>
      <c r="W797" s="114"/>
      <c r="AA797" s="114"/>
      <c r="AG797" s="114"/>
      <c r="AJ797" s="114"/>
    </row>
    <row r="798" spans="1:39" ht="13.5" thickBot="1" x14ac:dyDescent="0.25">
      <c r="A798" s="155"/>
      <c r="B798" s="330" t="s">
        <v>37</v>
      </c>
      <c r="C798" s="330"/>
      <c r="D798" s="99"/>
      <c r="E798" s="329" t="s">
        <v>38</v>
      </c>
      <c r="F798" s="330"/>
      <c r="G798" s="134"/>
      <c r="H798" s="329" t="s">
        <v>39</v>
      </c>
      <c r="I798" s="330"/>
      <c r="J798" s="99"/>
      <c r="K798" s="329" t="s">
        <v>40</v>
      </c>
      <c r="L798" s="330"/>
      <c r="M798" s="134"/>
      <c r="T798" s="114"/>
      <c r="W798" s="114"/>
      <c r="AA798" s="114"/>
      <c r="AG798" s="114"/>
      <c r="AJ798" s="114"/>
    </row>
    <row r="799" spans="1:39" ht="13.5" hidden="1" thickBot="1" x14ac:dyDescent="0.25">
      <c r="A799" s="96"/>
      <c r="B799" s="82"/>
      <c r="C799" s="79"/>
      <c r="D799" s="72"/>
      <c r="E799" s="84"/>
      <c r="F799" s="79"/>
      <c r="G799" s="72"/>
      <c r="H799" s="84"/>
      <c r="I799" s="79"/>
      <c r="J799" s="72"/>
      <c r="K799" s="86"/>
      <c r="L799" s="95"/>
      <c r="M799" s="77"/>
      <c r="T799" s="114"/>
      <c r="W799" s="114"/>
      <c r="AA799" s="114"/>
      <c r="AG799" s="114"/>
      <c r="AJ799" s="114"/>
    </row>
    <row r="800" spans="1:39" x14ac:dyDescent="0.2">
      <c r="A800" s="92">
        <f>A603</f>
        <v>0</v>
      </c>
      <c r="B800" s="150">
        <f>B603</f>
        <v>2.9663372649381824E-3</v>
      </c>
      <c r="C800" s="61">
        <f>C603/$C700</f>
        <v>1.0721315560184181</v>
      </c>
      <c r="D800" s="151">
        <f>B800*C800</f>
        <v>3.1803037875335919E-3</v>
      </c>
      <c r="E800" s="150">
        <f t="shared" ref="E800:E831" si="135">E603</f>
        <v>3.6516883574178147E-4</v>
      </c>
      <c r="F800" s="61">
        <f t="shared" ref="F800:F831" si="136">F603/$F700</f>
        <v>1.1257531206802938</v>
      </c>
      <c r="G800" s="151">
        <f>E800*F800</f>
        <v>4.1108995641150008E-4</v>
      </c>
      <c r="H800" s="150">
        <f t="shared" ref="H800:H831" si="137">H603</f>
        <v>3.0671405252988412E-3</v>
      </c>
      <c r="I800" s="61">
        <f>I603/$C700</f>
        <v>0.93023908724411575</v>
      </c>
      <c r="J800" s="151">
        <f>H800*I800</f>
        <v>2.8531740027034317E-3</v>
      </c>
      <c r="K800" s="142">
        <f t="shared" ref="K800:K831" si="138">K603</f>
        <v>6.3397753003687234E-4</v>
      </c>
      <c r="L800" s="79">
        <f t="shared" ref="L800:L831" si="139">L603/$F700</f>
        <v>0.92756664314735582</v>
      </c>
      <c r="M800" s="42">
        <f>K800*L800</f>
        <v>5.8805640936715367E-4</v>
      </c>
      <c r="T800" s="114"/>
      <c r="W800" s="114"/>
      <c r="AA800" s="114"/>
      <c r="AG800" s="114"/>
      <c r="AJ800" s="114"/>
    </row>
    <row r="801" spans="1:36" x14ac:dyDescent="0.2">
      <c r="A801" s="92">
        <f t="shared" ref="A801:B864" si="140">A604</f>
        <v>1</v>
      </c>
      <c r="B801" s="142">
        <f t="shared" si="140"/>
        <v>3.733330667461985E-3</v>
      </c>
      <c r="C801" s="79">
        <f t="shared" ref="C801:C864" si="141">C604/$C701</f>
        <v>1.019226607007889</v>
      </c>
      <c r="D801" s="42">
        <f>B801*C801</f>
        <v>3.8051099490357767E-3</v>
      </c>
      <c r="E801" s="142">
        <f t="shared" si="135"/>
        <v>8.9695463075737964E-4</v>
      </c>
      <c r="F801" s="79">
        <f t="shared" si="136"/>
        <v>1.0562816242901891</v>
      </c>
      <c r="G801" s="42">
        <f>E801*F801</f>
        <v>9.4743669429101179E-4</v>
      </c>
      <c r="H801" s="142">
        <f t="shared" si="137"/>
        <v>4.0501805850143595E-3</v>
      </c>
      <c r="I801" s="79">
        <f t="shared" ref="I801:I864" si="142">I604/$C701</f>
        <v>0.98227751082522718</v>
      </c>
      <c r="J801" s="42">
        <f>H801*I801</f>
        <v>3.9784013034405673E-3</v>
      </c>
      <c r="K801" s="142">
        <f t="shared" si="138"/>
        <v>1.4070802210673816E-3</v>
      </c>
      <c r="L801" s="79">
        <f t="shared" si="139"/>
        <v>0.96412282485547462</v>
      </c>
      <c r="M801" s="42">
        <f>K801*L801</f>
        <v>1.3565981575337498E-3</v>
      </c>
      <c r="T801" s="114"/>
      <c r="W801" s="114"/>
      <c r="AA801" s="114"/>
      <c r="AG801" s="114"/>
      <c r="AJ801" s="114"/>
    </row>
    <row r="802" spans="1:36" x14ac:dyDescent="0.2">
      <c r="A802" s="92">
        <f t="shared" si="140"/>
        <v>2</v>
      </c>
      <c r="B802" s="142">
        <f t="shared" si="140"/>
        <v>3.6575199509923982E-3</v>
      </c>
      <c r="C802" s="79">
        <f t="shared" si="141"/>
        <v>1.0259546807303472</v>
      </c>
      <c r="D802" s="42">
        <f>B802*C802</f>
        <v>3.7524497135852813E-3</v>
      </c>
      <c r="E802" s="142">
        <f t="shared" si="135"/>
        <v>1.4553991392567884E-3</v>
      </c>
      <c r="F802" s="79">
        <f t="shared" si="136"/>
        <v>1.0446763635065599</v>
      </c>
      <c r="G802" s="42">
        <f>E802*F802</f>
        <v>1.5204210802493591E-3</v>
      </c>
      <c r="H802" s="142">
        <f t="shared" si="137"/>
        <v>3.9696490546986818E-3</v>
      </c>
      <c r="I802" s="79">
        <f t="shared" si="142"/>
        <v>0.97608610703746723</v>
      </c>
      <c r="J802" s="42">
        <f>H802*I802</f>
        <v>3.8747192921057983E-3</v>
      </c>
      <c r="K802" s="142">
        <f>K605</f>
        <v>2.1865698955367205E-3</v>
      </c>
      <c r="L802" s="79">
        <f t="shared" si="139"/>
        <v>0.97026304024156984</v>
      </c>
      <c r="M802" s="42">
        <f>K802*L802</f>
        <v>2.12154795454415E-3</v>
      </c>
      <c r="T802" s="114"/>
      <c r="W802" s="114"/>
      <c r="AA802" s="114"/>
      <c r="AG802" s="114"/>
      <c r="AJ802" s="114"/>
    </row>
    <row r="803" spans="1:36" x14ac:dyDescent="0.2">
      <c r="A803" s="92">
        <f t="shared" si="140"/>
        <v>3</v>
      </c>
      <c r="B803" s="142">
        <f t="shared" si="140"/>
        <v>3.612255677056345E-3</v>
      </c>
      <c r="C803" s="79">
        <f t="shared" si="141"/>
        <v>1.0345985276455172</v>
      </c>
      <c r="D803" s="42">
        <f>B803*C803</f>
        <v>3.7372344049616552E-3</v>
      </c>
      <c r="E803" s="142">
        <f t="shared" si="135"/>
        <v>1.0144195870454204E-3</v>
      </c>
      <c r="F803" s="79">
        <f t="shared" si="136"/>
        <v>1.0561653931073869</v>
      </c>
      <c r="G803" s="42">
        <f>E803*F803</f>
        <v>1.0713948619276595E-3</v>
      </c>
      <c r="H803" s="142">
        <f t="shared" si="137"/>
        <v>4.0224110918020565E-3</v>
      </c>
      <c r="I803" s="79">
        <f t="shared" si="142"/>
        <v>0.96892939954346657</v>
      </c>
      <c r="J803" s="42">
        <f>H803*I803</f>
        <v>3.8974323638967462E-3</v>
      </c>
      <c r="K803" s="142">
        <f t="shared" si="138"/>
        <v>1.7133777311990812E-3</v>
      </c>
      <c r="L803" s="79">
        <f t="shared" si="139"/>
        <v>0.96674681020724718</v>
      </c>
      <c r="M803" s="42">
        <f>K803*L803</f>
        <v>1.6564024563168419E-3</v>
      </c>
      <c r="T803" s="114"/>
      <c r="W803" s="114"/>
      <c r="AA803" s="114"/>
      <c r="AG803" s="114"/>
      <c r="AJ803" s="114"/>
    </row>
    <row r="804" spans="1:36" x14ac:dyDescent="0.2">
      <c r="A804" s="92">
        <f t="shared" si="140"/>
        <v>4</v>
      </c>
      <c r="B804" s="142">
        <f t="shared" si="140"/>
        <v>3.052700388828444E-3</v>
      </c>
      <c r="C804" s="79">
        <f t="shared" si="141"/>
        <v>1.0252961416617605</v>
      </c>
      <c r="D804" s="42">
        <f>B804*C804</f>
        <v>3.1299219303151599E-3</v>
      </c>
      <c r="E804" s="142">
        <f t="shared" si="135"/>
        <v>1.1085581690351268E-3</v>
      </c>
      <c r="F804" s="79">
        <f t="shared" si="136"/>
        <v>1.0605374561503811</v>
      </c>
      <c r="G804" s="42">
        <f>E804*F804</f>
        <v>1.1756674605832376E-3</v>
      </c>
      <c r="H804" s="142">
        <f t="shared" si="137"/>
        <v>3.4981230599537803E-3</v>
      </c>
      <c r="I804" s="79">
        <f t="shared" si="142"/>
        <v>0.97792486423055236</v>
      </c>
      <c r="J804" s="42">
        <f>H804*I804</f>
        <v>3.4209015184670649E-3</v>
      </c>
      <c r="K804" s="142">
        <f t="shared" si="138"/>
        <v>1.8158471611524785E-3</v>
      </c>
      <c r="L804" s="79">
        <f t="shared" si="139"/>
        <v>0.96304243386567934</v>
      </c>
      <c r="M804" s="42">
        <f>K804*L804</f>
        <v>1.7487378696043675E-3</v>
      </c>
      <c r="T804" s="114"/>
      <c r="W804" s="114"/>
      <c r="AA804" s="114"/>
      <c r="AG804" s="114"/>
      <c r="AJ804" s="114"/>
    </row>
    <row r="805" spans="1:36" x14ac:dyDescent="0.2">
      <c r="A805" s="92">
        <f t="shared" si="140"/>
        <v>5</v>
      </c>
      <c r="B805" s="142">
        <f t="shared" si="140"/>
        <v>3.603647134160531E-3</v>
      </c>
      <c r="C805" s="79">
        <f t="shared" si="141"/>
        <v>1.0408849670208262</v>
      </c>
      <c r="D805" s="42">
        <f t="shared" ref="D805:D868" si="143">B805*C805</f>
        <v>3.7509821283953793E-3</v>
      </c>
      <c r="E805" s="142">
        <f t="shared" si="135"/>
        <v>1.1329953230619532E-3</v>
      </c>
      <c r="F805" s="79">
        <f t="shared" si="136"/>
        <v>1.0626115330977428</v>
      </c>
      <c r="G805" s="42">
        <f t="shared" ref="G805:G868" si="144">E805*F805</f>
        <v>1.2039338972314345E-3</v>
      </c>
      <c r="H805" s="142">
        <f t="shared" si="137"/>
        <v>3.9588189523458838E-3</v>
      </c>
      <c r="I805" s="79">
        <f t="shared" si="142"/>
        <v>0.96278309364272885</v>
      </c>
      <c r="J805" s="42">
        <f t="shared" ref="J805:J868" si="145">H805*I805</f>
        <v>3.8114839581110367E-3</v>
      </c>
      <c r="K805" s="142">
        <f t="shared" si="138"/>
        <v>1.960526220788576E-3</v>
      </c>
      <c r="L805" s="79">
        <f t="shared" si="139"/>
        <v>0.96381656444209751</v>
      </c>
      <c r="M805" s="42">
        <f t="shared" ref="M805:M868" si="146">K805*L805</f>
        <v>1.8895876466190945E-3</v>
      </c>
      <c r="T805" s="114"/>
      <c r="W805" s="114"/>
      <c r="AA805" s="114"/>
      <c r="AG805" s="114"/>
      <c r="AJ805" s="114"/>
    </row>
    <row r="806" spans="1:36" x14ac:dyDescent="0.2">
      <c r="A806" s="92">
        <f t="shared" si="140"/>
        <v>6</v>
      </c>
      <c r="B806" s="142">
        <f t="shared" si="140"/>
        <v>4.0326858042906092E-3</v>
      </c>
      <c r="C806" s="79">
        <f t="shared" si="141"/>
        <v>1.0216647374245305</v>
      </c>
      <c r="D806" s="42">
        <f t="shared" si="143"/>
        <v>4.1200528833561963E-3</v>
      </c>
      <c r="E806" s="142">
        <f t="shared" si="135"/>
        <v>1.32071709717712E-3</v>
      </c>
      <c r="F806" s="79">
        <f t="shared" si="136"/>
        <v>1.0475170915919243</v>
      </c>
      <c r="G806" s="42">
        <f t="shared" si="144"/>
        <v>1.3834737324507056E-3</v>
      </c>
      <c r="H806" s="142">
        <f t="shared" si="137"/>
        <v>4.4425635241041976E-3</v>
      </c>
      <c r="I806" s="79">
        <f t="shared" si="142"/>
        <v>0.98033408445561743</v>
      </c>
      <c r="J806" s="42">
        <f t="shared" si="145"/>
        <v>4.3551964450386097E-3</v>
      </c>
      <c r="K806" s="142">
        <f t="shared" si="138"/>
        <v>2.2440527464861874E-3</v>
      </c>
      <c r="L806" s="79">
        <f t="shared" si="139"/>
        <v>0.97203424234485925</v>
      </c>
      <c r="M806" s="42">
        <f t="shared" si="146"/>
        <v>2.1812961112126017E-3</v>
      </c>
      <c r="T806" s="114"/>
      <c r="W806" s="114"/>
      <c r="AA806" s="114"/>
      <c r="AG806" s="114"/>
      <c r="AJ806" s="114"/>
    </row>
    <row r="807" spans="1:36" x14ac:dyDescent="0.2">
      <c r="A807" s="92">
        <f t="shared" si="140"/>
        <v>7</v>
      </c>
      <c r="B807" s="142">
        <f t="shared" si="140"/>
        <v>4.2676157168666899E-3</v>
      </c>
      <c r="C807" s="79">
        <f t="shared" si="141"/>
        <v>0.99999999999999978</v>
      </c>
      <c r="D807" s="42">
        <f t="shared" si="143"/>
        <v>4.2676157168666891E-3</v>
      </c>
      <c r="E807" s="142">
        <f t="shared" si="135"/>
        <v>1.4767816490302615E-3</v>
      </c>
      <c r="F807" s="79">
        <f t="shared" si="136"/>
        <v>1.0086424488493535</v>
      </c>
      <c r="G807" s="42">
        <f t="shared" si="144"/>
        <v>1.4895446588936694E-3</v>
      </c>
      <c r="H807" s="142">
        <f t="shared" si="137"/>
        <v>4.4858839335153904E-3</v>
      </c>
      <c r="I807" s="79">
        <f t="shared" si="142"/>
        <v>0.99999999999999978</v>
      </c>
      <c r="J807" s="42">
        <f t="shared" si="145"/>
        <v>4.4858839335153895E-3</v>
      </c>
      <c r="K807" s="142">
        <f t="shared" si="138"/>
        <v>2.581174394083543E-3</v>
      </c>
      <c r="L807" s="79">
        <f t="shared" si="139"/>
        <v>0.99505534771588366</v>
      </c>
      <c r="M807" s="42">
        <f t="shared" si="146"/>
        <v>2.5684113842201354E-3</v>
      </c>
      <c r="T807" s="114"/>
      <c r="W807" s="114"/>
      <c r="AA807" s="114"/>
      <c r="AG807" s="114"/>
      <c r="AJ807" s="114"/>
    </row>
    <row r="808" spans="1:36" x14ac:dyDescent="0.2">
      <c r="A808" s="92">
        <f t="shared" si="140"/>
        <v>8</v>
      </c>
      <c r="B808" s="142">
        <f t="shared" si="140"/>
        <v>4.3848029782226081E-3</v>
      </c>
      <c r="C808" s="79">
        <f t="shared" si="141"/>
        <v>1.0000000000000002</v>
      </c>
      <c r="D808" s="42">
        <f t="shared" si="143"/>
        <v>4.384802978222609E-3</v>
      </c>
      <c r="E808" s="142">
        <f t="shared" si="135"/>
        <v>1.5251005672196683E-3</v>
      </c>
      <c r="F808" s="79">
        <f t="shared" si="136"/>
        <v>1.0084303801001113</v>
      </c>
      <c r="G808" s="42">
        <f t="shared" si="144"/>
        <v>1.5379577446922256E-3</v>
      </c>
      <c r="H808" s="142">
        <f t="shared" si="137"/>
        <v>4.693044352879169E-3</v>
      </c>
      <c r="I808" s="79">
        <f t="shared" si="142"/>
        <v>1.0000000000000002</v>
      </c>
      <c r="J808" s="42">
        <f t="shared" si="145"/>
        <v>4.6930443528791698E-3</v>
      </c>
      <c r="K808" s="142">
        <f t="shared" si="138"/>
        <v>2.7366835560724383E-3</v>
      </c>
      <c r="L808" s="79">
        <f t="shared" si="139"/>
        <v>0.99530191298733528</v>
      </c>
      <c r="M808" s="42">
        <f t="shared" si="146"/>
        <v>2.7238263785998814E-3</v>
      </c>
      <c r="T808" s="114"/>
      <c r="W808" s="114"/>
      <c r="AA808" s="114"/>
      <c r="AG808" s="114"/>
      <c r="AJ808" s="114"/>
    </row>
    <row r="809" spans="1:36" x14ac:dyDescent="0.2">
      <c r="A809" s="92">
        <f t="shared" si="140"/>
        <v>9</v>
      </c>
      <c r="B809" s="142">
        <f t="shared" si="140"/>
        <v>4.8538297185784021E-3</v>
      </c>
      <c r="C809" s="79">
        <f t="shared" si="141"/>
        <v>1</v>
      </c>
      <c r="D809" s="42">
        <f t="shared" si="143"/>
        <v>4.8538297185784021E-3</v>
      </c>
      <c r="E809" s="142">
        <f t="shared" si="135"/>
        <v>2.1662981654917393E-3</v>
      </c>
      <c r="F809" s="79">
        <f t="shared" si="136"/>
        <v>1</v>
      </c>
      <c r="G809" s="42">
        <f t="shared" si="144"/>
        <v>2.1662981654917393E-3</v>
      </c>
      <c r="H809" s="142">
        <f t="shared" si="137"/>
        <v>5.1095867510637105E-3</v>
      </c>
      <c r="I809" s="79">
        <f t="shared" si="142"/>
        <v>1</v>
      </c>
      <c r="J809" s="42">
        <f t="shared" si="145"/>
        <v>5.1095867510637105E-3</v>
      </c>
      <c r="K809" s="142">
        <f t="shared" si="138"/>
        <v>3.6988964958787297E-3</v>
      </c>
      <c r="L809" s="79">
        <f t="shared" si="139"/>
        <v>1</v>
      </c>
      <c r="M809" s="42">
        <f t="shared" si="146"/>
        <v>3.6988964958787297E-3</v>
      </c>
      <c r="T809" s="114"/>
      <c r="W809" s="114"/>
      <c r="AA809" s="114"/>
      <c r="AG809" s="114"/>
      <c r="AJ809" s="114"/>
    </row>
    <row r="810" spans="1:36" x14ac:dyDescent="0.2">
      <c r="A810" s="92">
        <f t="shared" si="140"/>
        <v>10</v>
      </c>
      <c r="B810" s="142">
        <f t="shared" si="140"/>
        <v>3.9618735965992365E-3</v>
      </c>
      <c r="C810" s="79">
        <f t="shared" si="141"/>
        <v>1.0034595609038683</v>
      </c>
      <c r="D810" s="42">
        <f t="shared" si="143"/>
        <v>3.975579939600099E-3</v>
      </c>
      <c r="E810" s="142">
        <f t="shared" si="135"/>
        <v>1.9746886623268501E-3</v>
      </c>
      <c r="F810" s="79">
        <f t="shared" si="136"/>
        <v>0.99999999999999989</v>
      </c>
      <c r="G810" s="42">
        <f t="shared" si="144"/>
        <v>1.9746886623268497E-3</v>
      </c>
      <c r="H810" s="142">
        <f t="shared" si="137"/>
        <v>4.0993325880001354E-3</v>
      </c>
      <c r="I810" s="79">
        <f t="shared" si="142"/>
        <v>0.99665644523672337</v>
      </c>
      <c r="J810" s="42">
        <f t="shared" si="145"/>
        <v>4.0856262449992728E-3</v>
      </c>
      <c r="K810" s="142">
        <f t="shared" si="138"/>
        <v>3.1726645995055918E-3</v>
      </c>
      <c r="L810" s="79">
        <f t="shared" si="139"/>
        <v>0.99999999999999989</v>
      </c>
      <c r="M810" s="42">
        <f t="shared" si="146"/>
        <v>3.1726645995055914E-3</v>
      </c>
      <c r="T810" s="114"/>
      <c r="W810" s="114"/>
      <c r="AA810" s="114"/>
      <c r="AG810" s="114"/>
      <c r="AJ810" s="114"/>
    </row>
    <row r="811" spans="1:36" x14ac:dyDescent="0.2">
      <c r="A811" s="92">
        <f t="shared" si="140"/>
        <v>11</v>
      </c>
      <c r="B811" s="142">
        <f t="shared" si="140"/>
        <v>3.8893952193151267E-3</v>
      </c>
      <c r="C811" s="79">
        <f t="shared" si="141"/>
        <v>1.0122788003788867</v>
      </c>
      <c r="D811" s="42">
        <f t="shared" si="143"/>
        <v>3.9371523268076939E-3</v>
      </c>
      <c r="E811" s="142">
        <f t="shared" si="135"/>
        <v>2.2251694911018215E-3</v>
      </c>
      <c r="F811" s="79">
        <f t="shared" si="136"/>
        <v>1.0000000000000002</v>
      </c>
      <c r="G811" s="42">
        <f t="shared" si="144"/>
        <v>2.2251694911018219E-3</v>
      </c>
      <c r="H811" s="142">
        <f t="shared" si="137"/>
        <v>3.8949491179575873E-3</v>
      </c>
      <c r="I811" s="79">
        <f t="shared" si="142"/>
        <v>0.98773870824848942</v>
      </c>
      <c r="J811" s="42">
        <f t="shared" si="145"/>
        <v>3.8471920104650205E-3</v>
      </c>
      <c r="K811" s="142">
        <f t="shared" si="138"/>
        <v>3.4875706525331054E-3</v>
      </c>
      <c r="L811" s="79">
        <f t="shared" si="139"/>
        <v>1.0000000000000002</v>
      </c>
      <c r="M811" s="42">
        <f t="shared" si="146"/>
        <v>3.4875706525331063E-3</v>
      </c>
      <c r="T811" s="114"/>
      <c r="W811" s="114"/>
      <c r="AA811" s="114"/>
      <c r="AG811" s="114"/>
      <c r="AJ811" s="114"/>
    </row>
    <row r="812" spans="1:36" x14ac:dyDescent="0.2">
      <c r="A812" s="92">
        <f t="shared" si="140"/>
        <v>12</v>
      </c>
      <c r="B812" s="142">
        <f t="shared" si="140"/>
        <v>3.5725453017627518E-3</v>
      </c>
      <c r="C812" s="79">
        <f t="shared" si="141"/>
        <v>1</v>
      </c>
      <c r="D812" s="42">
        <f t="shared" si="143"/>
        <v>3.5725453017627518E-3</v>
      </c>
      <c r="E812" s="142">
        <f t="shared" si="135"/>
        <v>2.2787646130015657E-3</v>
      </c>
      <c r="F812" s="79">
        <f t="shared" si="136"/>
        <v>1</v>
      </c>
      <c r="G812" s="42">
        <f t="shared" si="144"/>
        <v>2.2787646130015657E-3</v>
      </c>
      <c r="H812" s="142">
        <f t="shared" si="137"/>
        <v>3.6080902530744993E-3</v>
      </c>
      <c r="I812" s="79">
        <f t="shared" si="142"/>
        <v>1</v>
      </c>
      <c r="J812" s="42">
        <f t="shared" si="145"/>
        <v>3.6080902530744993E-3</v>
      </c>
      <c r="K812" s="142">
        <f t="shared" si="138"/>
        <v>3.5908731672828717E-3</v>
      </c>
      <c r="L812" s="79">
        <f t="shared" si="139"/>
        <v>1</v>
      </c>
      <c r="M812" s="42">
        <f t="shared" si="146"/>
        <v>3.5908731672828717E-3</v>
      </c>
      <c r="T812" s="114"/>
      <c r="W812" s="114"/>
      <c r="AA812" s="114"/>
      <c r="AG812" s="114"/>
      <c r="AJ812" s="114"/>
    </row>
    <row r="813" spans="1:36" x14ac:dyDescent="0.2">
      <c r="A813" s="92">
        <f t="shared" si="140"/>
        <v>13</v>
      </c>
      <c r="B813" s="142">
        <f t="shared" si="140"/>
        <v>3.3728826455662951E-3</v>
      </c>
      <c r="C813" s="79">
        <f t="shared" si="141"/>
        <v>1</v>
      </c>
      <c r="D813" s="42">
        <f t="shared" si="143"/>
        <v>3.3728826455662951E-3</v>
      </c>
      <c r="E813" s="142">
        <f t="shared" si="135"/>
        <v>2.6986393503715834E-3</v>
      </c>
      <c r="F813" s="79">
        <f t="shared" si="136"/>
        <v>1</v>
      </c>
      <c r="G813" s="42">
        <f t="shared" si="144"/>
        <v>2.6986393503715834E-3</v>
      </c>
      <c r="H813" s="142">
        <f t="shared" si="137"/>
        <v>3.4611896339814176E-3</v>
      </c>
      <c r="I813" s="79">
        <f t="shared" si="142"/>
        <v>1</v>
      </c>
      <c r="J813" s="42">
        <f t="shared" si="145"/>
        <v>3.4611896339814176E-3</v>
      </c>
      <c r="K813" s="142">
        <f t="shared" si="138"/>
        <v>4.0213003120735651E-3</v>
      </c>
      <c r="L813" s="79">
        <f t="shared" si="139"/>
        <v>1</v>
      </c>
      <c r="M813" s="42">
        <f t="shared" si="146"/>
        <v>4.0213003120735651E-3</v>
      </c>
      <c r="T813" s="114"/>
      <c r="W813" s="114"/>
      <c r="AA813" s="114"/>
      <c r="AG813" s="114"/>
      <c r="AJ813" s="114"/>
    </row>
    <row r="814" spans="1:36" x14ac:dyDescent="0.2">
      <c r="A814" s="92">
        <f t="shared" si="140"/>
        <v>14</v>
      </c>
      <c r="B814" s="142">
        <f t="shared" si="140"/>
        <v>3.1996010079215257E-3</v>
      </c>
      <c r="C814" s="79">
        <f t="shared" si="141"/>
        <v>1</v>
      </c>
      <c r="D814" s="42">
        <f t="shared" si="143"/>
        <v>3.1996010079215257E-3</v>
      </c>
      <c r="E814" s="142">
        <f t="shared" si="135"/>
        <v>2.853870817428356E-3</v>
      </c>
      <c r="F814" s="79">
        <f t="shared" si="136"/>
        <v>0.99999999999999989</v>
      </c>
      <c r="G814" s="42">
        <f t="shared" si="144"/>
        <v>2.8538708174283556E-3</v>
      </c>
      <c r="H814" s="142">
        <f t="shared" si="137"/>
        <v>3.2693024358844058E-3</v>
      </c>
      <c r="I814" s="79">
        <f t="shared" si="142"/>
        <v>1</v>
      </c>
      <c r="J814" s="42">
        <f t="shared" si="145"/>
        <v>3.2693024358844058E-3</v>
      </c>
      <c r="K814" s="142">
        <f t="shared" si="138"/>
        <v>4.2084666963244852E-3</v>
      </c>
      <c r="L814" s="79">
        <f t="shared" si="139"/>
        <v>0.99999999999999989</v>
      </c>
      <c r="M814" s="42">
        <f t="shared" si="146"/>
        <v>4.2084666963244843E-3</v>
      </c>
      <c r="T814" s="114"/>
      <c r="W814" s="114"/>
      <c r="AA814" s="114"/>
      <c r="AG814" s="114"/>
      <c r="AJ814" s="114"/>
    </row>
    <row r="815" spans="1:36" x14ac:dyDescent="0.2">
      <c r="A815" s="92">
        <f t="shared" si="140"/>
        <v>15</v>
      </c>
      <c r="B815" s="142">
        <f t="shared" si="140"/>
        <v>3.0732498138055478E-3</v>
      </c>
      <c r="C815" s="79">
        <f t="shared" si="141"/>
        <v>1</v>
      </c>
      <c r="D815" s="42">
        <f t="shared" si="143"/>
        <v>3.0732498138055478E-3</v>
      </c>
      <c r="E815" s="142">
        <f t="shared" si="135"/>
        <v>3.2415329426721028E-3</v>
      </c>
      <c r="F815" s="79">
        <f t="shared" si="136"/>
        <v>1</v>
      </c>
      <c r="G815" s="42">
        <f t="shared" si="144"/>
        <v>3.2415329426721028E-3</v>
      </c>
      <c r="H815" s="142">
        <f t="shared" si="137"/>
        <v>3.0560327280139202E-3</v>
      </c>
      <c r="I815" s="79">
        <f t="shared" si="142"/>
        <v>1</v>
      </c>
      <c r="J815" s="42">
        <f t="shared" si="145"/>
        <v>3.0560327280139202E-3</v>
      </c>
      <c r="K815" s="142">
        <f t="shared" si="138"/>
        <v>4.6263975691696419E-3</v>
      </c>
      <c r="L815" s="79">
        <f t="shared" si="139"/>
        <v>1</v>
      </c>
      <c r="M815" s="42">
        <f t="shared" si="146"/>
        <v>4.6263975691696419E-3</v>
      </c>
      <c r="T815" s="114"/>
      <c r="W815" s="114"/>
      <c r="AA815" s="114"/>
      <c r="AG815" s="114"/>
      <c r="AJ815" s="114"/>
    </row>
    <row r="816" spans="1:36" x14ac:dyDescent="0.2">
      <c r="A816" s="92">
        <f t="shared" si="140"/>
        <v>16</v>
      </c>
      <c r="B816" s="142">
        <f t="shared" si="140"/>
        <v>2.8583139363423243E-3</v>
      </c>
      <c r="C816" s="79">
        <f t="shared" si="141"/>
        <v>1</v>
      </c>
      <c r="D816" s="42">
        <f t="shared" si="143"/>
        <v>2.8583139363423243E-3</v>
      </c>
      <c r="E816" s="142">
        <f t="shared" si="135"/>
        <v>3.485071398143998E-3</v>
      </c>
      <c r="F816" s="79">
        <f t="shared" si="136"/>
        <v>1.0000000000000002</v>
      </c>
      <c r="G816" s="42">
        <f t="shared" si="144"/>
        <v>3.4850713981439988E-3</v>
      </c>
      <c r="H816" s="142">
        <f t="shared" si="137"/>
        <v>2.8602578008671857E-3</v>
      </c>
      <c r="I816" s="79">
        <f t="shared" si="142"/>
        <v>1</v>
      </c>
      <c r="J816" s="42">
        <f t="shared" si="145"/>
        <v>2.8602578008671857E-3</v>
      </c>
      <c r="K816" s="142">
        <f t="shared" si="138"/>
        <v>4.7405301862722066E-3</v>
      </c>
      <c r="L816" s="79">
        <f t="shared" si="139"/>
        <v>1.0000000000000002</v>
      </c>
      <c r="M816" s="42">
        <f t="shared" si="146"/>
        <v>4.7405301862722075E-3</v>
      </c>
      <c r="T816" s="114"/>
      <c r="W816" s="114"/>
      <c r="AA816" s="114"/>
      <c r="AG816" s="114"/>
      <c r="AJ816" s="114"/>
    </row>
    <row r="817" spans="1:36" x14ac:dyDescent="0.2">
      <c r="A817" s="92">
        <f t="shared" si="140"/>
        <v>17</v>
      </c>
      <c r="B817" s="142">
        <f t="shared" si="140"/>
        <v>2.6000576494679089E-3</v>
      </c>
      <c r="C817" s="79">
        <f t="shared" si="141"/>
        <v>1.0000000000000002</v>
      </c>
      <c r="D817" s="42">
        <f t="shared" si="143"/>
        <v>2.6000576494679094E-3</v>
      </c>
      <c r="E817" s="142">
        <f t="shared" si="135"/>
        <v>3.6189203554272977E-3</v>
      </c>
      <c r="F817" s="79">
        <f t="shared" si="136"/>
        <v>1.0000000000000002</v>
      </c>
      <c r="G817" s="42">
        <f t="shared" si="144"/>
        <v>3.6189203554272986E-3</v>
      </c>
      <c r="H817" s="142">
        <f t="shared" si="137"/>
        <v>2.6547635510961454E-3</v>
      </c>
      <c r="I817" s="79">
        <f t="shared" si="142"/>
        <v>1.0000000000000002</v>
      </c>
      <c r="J817" s="42">
        <f t="shared" si="145"/>
        <v>2.6547635510961458E-3</v>
      </c>
      <c r="K817" s="142">
        <f t="shared" si="138"/>
        <v>4.8496642945965564E-3</v>
      </c>
      <c r="L817" s="79">
        <f t="shared" si="139"/>
        <v>1.0000000000000002</v>
      </c>
      <c r="M817" s="42">
        <f t="shared" si="146"/>
        <v>4.8496642945965573E-3</v>
      </c>
      <c r="T817" s="114"/>
      <c r="W817" s="114"/>
      <c r="AA817" s="114"/>
      <c r="AG817" s="114"/>
      <c r="AJ817" s="114"/>
    </row>
    <row r="818" spans="1:36" x14ac:dyDescent="0.2">
      <c r="A818" s="92">
        <f t="shared" si="140"/>
        <v>18</v>
      </c>
      <c r="B818" s="142">
        <f t="shared" si="140"/>
        <v>2.3701262456700418E-3</v>
      </c>
      <c r="C818" s="79">
        <f t="shared" si="141"/>
        <v>1</v>
      </c>
      <c r="D818" s="42">
        <f t="shared" si="143"/>
        <v>2.3701262456700418E-3</v>
      </c>
      <c r="E818" s="142">
        <f t="shared" si="135"/>
        <v>3.6566868661960291E-3</v>
      </c>
      <c r="F818" s="79">
        <f t="shared" si="136"/>
        <v>1</v>
      </c>
      <c r="G818" s="42">
        <f t="shared" si="144"/>
        <v>3.6566868661960291E-3</v>
      </c>
      <c r="H818" s="142">
        <f t="shared" si="137"/>
        <v>2.4698187263022088E-3</v>
      </c>
      <c r="I818" s="79">
        <f t="shared" si="142"/>
        <v>1</v>
      </c>
      <c r="J818" s="42">
        <f t="shared" si="145"/>
        <v>2.4698187263022088E-3</v>
      </c>
      <c r="K818" s="142">
        <f t="shared" si="138"/>
        <v>4.8066215801174875E-3</v>
      </c>
      <c r="L818" s="79">
        <f t="shared" si="139"/>
        <v>1</v>
      </c>
      <c r="M818" s="42">
        <f t="shared" si="146"/>
        <v>4.8066215801174875E-3</v>
      </c>
      <c r="T818" s="114"/>
      <c r="W818" s="114"/>
      <c r="AA818" s="114"/>
      <c r="AG818" s="114"/>
      <c r="AJ818" s="114"/>
    </row>
    <row r="819" spans="1:36" x14ac:dyDescent="0.2">
      <c r="A819" s="92">
        <f t="shared" si="140"/>
        <v>19</v>
      </c>
      <c r="B819" s="142">
        <f t="shared" si="140"/>
        <v>2.3590184483851208E-3</v>
      </c>
      <c r="C819" s="79">
        <f t="shared" si="141"/>
        <v>1</v>
      </c>
      <c r="D819" s="42">
        <f t="shared" si="143"/>
        <v>2.3590184483851208E-3</v>
      </c>
      <c r="E819" s="142">
        <f t="shared" si="135"/>
        <v>3.8907836939757415E-3</v>
      </c>
      <c r="F819" s="79">
        <f t="shared" si="136"/>
        <v>1</v>
      </c>
      <c r="G819" s="42">
        <f t="shared" si="144"/>
        <v>3.8907836939757415E-3</v>
      </c>
      <c r="H819" s="142">
        <f t="shared" si="137"/>
        <v>2.4470477418681203E-3</v>
      </c>
      <c r="I819" s="79">
        <f t="shared" si="142"/>
        <v>1</v>
      </c>
      <c r="J819" s="42">
        <f t="shared" si="145"/>
        <v>2.4470477418681203E-3</v>
      </c>
      <c r="K819" s="142">
        <f t="shared" si="138"/>
        <v>4.8566066678996326E-3</v>
      </c>
      <c r="L819" s="79">
        <f t="shared" si="139"/>
        <v>1</v>
      </c>
      <c r="M819" s="42">
        <f t="shared" si="146"/>
        <v>4.8566066678996326E-3</v>
      </c>
      <c r="T819" s="114"/>
      <c r="W819" s="114"/>
      <c r="AA819" s="114"/>
      <c r="AG819" s="114"/>
      <c r="AJ819" s="114"/>
    </row>
    <row r="820" spans="1:36" x14ac:dyDescent="0.2">
      <c r="A820" s="92">
        <f t="shared" si="140"/>
        <v>20</v>
      </c>
      <c r="B820" s="142">
        <f t="shared" si="140"/>
        <v>2.1718520641341998E-3</v>
      </c>
      <c r="C820" s="79">
        <f t="shared" si="141"/>
        <v>1</v>
      </c>
      <c r="D820" s="42">
        <f t="shared" si="143"/>
        <v>2.1718520641341998E-3</v>
      </c>
      <c r="E820" s="142">
        <f t="shared" si="135"/>
        <v>4.025743430987533E-3</v>
      </c>
      <c r="F820" s="79">
        <f t="shared" si="136"/>
        <v>1</v>
      </c>
      <c r="G820" s="42">
        <f t="shared" si="144"/>
        <v>4.025743430987533E-3</v>
      </c>
      <c r="H820" s="142">
        <f t="shared" si="137"/>
        <v>2.2126732191562852E-3</v>
      </c>
      <c r="I820" s="79">
        <f t="shared" si="142"/>
        <v>1</v>
      </c>
      <c r="J820" s="42">
        <f t="shared" si="145"/>
        <v>2.2126732191562852E-3</v>
      </c>
      <c r="K820" s="142">
        <f t="shared" si="138"/>
        <v>4.8907631445507648E-3</v>
      </c>
      <c r="L820" s="79">
        <f t="shared" si="139"/>
        <v>1</v>
      </c>
      <c r="M820" s="42">
        <f t="shared" si="146"/>
        <v>4.8907631445507648E-3</v>
      </c>
      <c r="T820" s="114"/>
      <c r="W820" s="114"/>
      <c r="AA820" s="114"/>
      <c r="AG820" s="114"/>
      <c r="AJ820" s="114"/>
    </row>
    <row r="821" spans="1:36" x14ac:dyDescent="0.2">
      <c r="A821" s="92">
        <f t="shared" si="140"/>
        <v>21</v>
      </c>
      <c r="B821" s="142">
        <f t="shared" si="140"/>
        <v>2.0416131409684997E-3</v>
      </c>
      <c r="C821" s="79">
        <f t="shared" si="141"/>
        <v>1</v>
      </c>
      <c r="D821" s="42">
        <f t="shared" si="143"/>
        <v>2.0416131409684997E-3</v>
      </c>
      <c r="E821" s="142">
        <f t="shared" si="135"/>
        <v>3.9174424074595524E-3</v>
      </c>
      <c r="F821" s="79">
        <f t="shared" si="136"/>
        <v>0.99999999999999978</v>
      </c>
      <c r="G821" s="42">
        <f t="shared" si="144"/>
        <v>3.9174424074595515E-3</v>
      </c>
      <c r="H821" s="142">
        <f t="shared" si="137"/>
        <v>2.1443602658540203E-3</v>
      </c>
      <c r="I821" s="79">
        <f t="shared" si="142"/>
        <v>1</v>
      </c>
      <c r="J821" s="42">
        <f t="shared" si="145"/>
        <v>2.1443602658540203E-3</v>
      </c>
      <c r="K821" s="142">
        <f t="shared" si="138"/>
        <v>4.6552778421104371E-3</v>
      </c>
      <c r="L821" s="79">
        <f t="shared" si="139"/>
        <v>0.99999999999999978</v>
      </c>
      <c r="M821" s="42">
        <f t="shared" si="146"/>
        <v>4.6552778421104363E-3</v>
      </c>
      <c r="T821" s="114"/>
      <c r="W821" s="114"/>
      <c r="AA821" s="114"/>
      <c r="AG821" s="114"/>
      <c r="AJ821" s="114"/>
    </row>
    <row r="822" spans="1:36" x14ac:dyDescent="0.2">
      <c r="A822" s="92">
        <f t="shared" si="140"/>
        <v>22</v>
      </c>
      <c r="B822" s="142">
        <f t="shared" si="140"/>
        <v>1.9149842519203993E-3</v>
      </c>
      <c r="C822" s="79">
        <f t="shared" si="141"/>
        <v>1</v>
      </c>
      <c r="D822" s="42">
        <f t="shared" si="143"/>
        <v>1.9149842519203993E-3</v>
      </c>
      <c r="E822" s="142">
        <f t="shared" si="135"/>
        <v>3.8627365058313159E-3</v>
      </c>
      <c r="F822" s="79">
        <f t="shared" si="136"/>
        <v>1</v>
      </c>
      <c r="G822" s="42">
        <f t="shared" si="144"/>
        <v>3.8627365058313159E-3</v>
      </c>
      <c r="H822" s="142">
        <f t="shared" si="137"/>
        <v>1.960803915720699E-3</v>
      </c>
      <c r="I822" s="79">
        <f t="shared" si="142"/>
        <v>1</v>
      </c>
      <c r="J822" s="42">
        <f t="shared" si="145"/>
        <v>1.960803915720699E-3</v>
      </c>
      <c r="K822" s="142">
        <f t="shared" si="138"/>
        <v>4.5789117357766043E-3</v>
      </c>
      <c r="L822" s="79">
        <f t="shared" si="139"/>
        <v>1</v>
      </c>
      <c r="M822" s="42">
        <f t="shared" si="146"/>
        <v>4.5789117357766043E-3</v>
      </c>
      <c r="T822" s="114"/>
      <c r="W822" s="114"/>
      <c r="AA822" s="114"/>
      <c r="AG822" s="114"/>
      <c r="AJ822" s="114"/>
    </row>
    <row r="823" spans="1:36" x14ac:dyDescent="0.2">
      <c r="A823" s="92">
        <f t="shared" si="140"/>
        <v>23</v>
      </c>
      <c r="B823" s="142">
        <f t="shared" si="140"/>
        <v>1.8922132674863111E-3</v>
      </c>
      <c r="C823" s="79">
        <f t="shared" si="141"/>
        <v>1</v>
      </c>
      <c r="D823" s="42">
        <f t="shared" si="143"/>
        <v>1.8922132674863111E-3</v>
      </c>
      <c r="E823" s="142">
        <f t="shared" si="135"/>
        <v>4.2556748347853997E-3</v>
      </c>
      <c r="F823" s="79">
        <f t="shared" si="136"/>
        <v>1</v>
      </c>
      <c r="G823" s="42">
        <f t="shared" si="144"/>
        <v>4.2556748347853997E-3</v>
      </c>
      <c r="H823" s="142">
        <f t="shared" si="137"/>
        <v>1.9846856798832794E-3</v>
      </c>
      <c r="I823" s="79">
        <f t="shared" si="142"/>
        <v>1</v>
      </c>
      <c r="J823" s="42">
        <f t="shared" si="145"/>
        <v>1.9846856798832794E-3</v>
      </c>
      <c r="K823" s="142">
        <f t="shared" si="138"/>
        <v>4.7058183197568283E-3</v>
      </c>
      <c r="L823" s="79">
        <f t="shared" si="139"/>
        <v>1</v>
      </c>
      <c r="M823" s="42">
        <f t="shared" si="146"/>
        <v>4.7058183197568283E-3</v>
      </c>
      <c r="T823" s="114"/>
      <c r="W823" s="114"/>
      <c r="AA823" s="114"/>
      <c r="AG823" s="114"/>
      <c r="AJ823" s="114"/>
    </row>
    <row r="824" spans="1:36" x14ac:dyDescent="0.2">
      <c r="A824" s="92">
        <f t="shared" si="140"/>
        <v>24</v>
      </c>
      <c r="B824" s="142">
        <f t="shared" si="140"/>
        <v>1.7494780723750747E-3</v>
      </c>
      <c r="C824" s="79">
        <f t="shared" si="141"/>
        <v>1</v>
      </c>
      <c r="D824" s="42">
        <f t="shared" si="143"/>
        <v>1.7494780723750747E-3</v>
      </c>
      <c r="E824" s="142">
        <f t="shared" si="135"/>
        <v>3.9363256628439178E-3</v>
      </c>
      <c r="F824" s="79">
        <f t="shared" si="136"/>
        <v>1</v>
      </c>
      <c r="G824" s="42">
        <f t="shared" si="144"/>
        <v>3.9363256628439178E-3</v>
      </c>
      <c r="H824" s="142">
        <f t="shared" si="137"/>
        <v>1.9166504215131375E-3</v>
      </c>
      <c r="I824" s="79">
        <f t="shared" si="142"/>
        <v>1</v>
      </c>
      <c r="J824" s="42">
        <f t="shared" si="145"/>
        <v>1.9166504215131375E-3</v>
      </c>
      <c r="K824" s="142">
        <f t="shared" si="138"/>
        <v>4.3770275201231636E-3</v>
      </c>
      <c r="L824" s="79">
        <f t="shared" si="139"/>
        <v>1</v>
      </c>
      <c r="M824" s="42">
        <f t="shared" si="146"/>
        <v>4.3770275201231636E-3</v>
      </c>
      <c r="T824" s="114"/>
      <c r="W824" s="114"/>
      <c r="AA824" s="114"/>
      <c r="AG824" s="114"/>
      <c r="AJ824" s="114"/>
    </row>
    <row r="825" spans="1:36" x14ac:dyDescent="0.2">
      <c r="A825" s="92">
        <f t="shared" si="140"/>
        <v>25</v>
      </c>
      <c r="B825" s="142">
        <f t="shared" si="140"/>
        <v>1.751144241967813E-3</v>
      </c>
      <c r="C825" s="79">
        <f t="shared" si="141"/>
        <v>1</v>
      </c>
      <c r="D825" s="42">
        <f t="shared" si="143"/>
        <v>1.751144241967813E-3</v>
      </c>
      <c r="E825" s="142">
        <f t="shared" si="135"/>
        <v>4.2590071739708763E-3</v>
      </c>
      <c r="F825" s="79">
        <f t="shared" si="136"/>
        <v>1</v>
      </c>
      <c r="G825" s="42">
        <f t="shared" si="144"/>
        <v>4.2590071739708763E-3</v>
      </c>
      <c r="H825" s="142">
        <f t="shared" si="137"/>
        <v>1.95080689816427E-3</v>
      </c>
      <c r="I825" s="79">
        <f t="shared" si="142"/>
        <v>1</v>
      </c>
      <c r="J825" s="42">
        <f t="shared" si="145"/>
        <v>1.95080689816427E-3</v>
      </c>
      <c r="K825" s="142">
        <f t="shared" si="138"/>
        <v>4.6391715360473013E-3</v>
      </c>
      <c r="L825" s="79">
        <f t="shared" si="139"/>
        <v>1</v>
      </c>
      <c r="M825" s="42">
        <f t="shared" si="146"/>
        <v>4.6391715360473013E-3</v>
      </c>
      <c r="T825" s="114"/>
      <c r="W825" s="114"/>
      <c r="AA825" s="114"/>
      <c r="AG825" s="114"/>
      <c r="AJ825" s="114"/>
    </row>
    <row r="826" spans="1:36" x14ac:dyDescent="0.2">
      <c r="A826" s="92">
        <f t="shared" si="140"/>
        <v>26</v>
      </c>
      <c r="B826" s="142">
        <f t="shared" si="140"/>
        <v>1.7128223413348351E-3</v>
      </c>
      <c r="C826" s="79">
        <f t="shared" si="141"/>
        <v>1</v>
      </c>
      <c r="D826" s="42">
        <f t="shared" si="143"/>
        <v>1.7128223413348351E-3</v>
      </c>
      <c r="E826" s="142">
        <f t="shared" si="135"/>
        <v>4.3636981633812582E-3</v>
      </c>
      <c r="F826" s="79">
        <f t="shared" si="136"/>
        <v>1</v>
      </c>
      <c r="G826" s="42">
        <f t="shared" si="144"/>
        <v>4.3636981633812582E-3</v>
      </c>
      <c r="H826" s="142">
        <f t="shared" si="137"/>
        <v>1.952195372824885E-3</v>
      </c>
      <c r="I826" s="79">
        <f t="shared" si="142"/>
        <v>1</v>
      </c>
      <c r="J826" s="42">
        <f t="shared" si="145"/>
        <v>1.952195372824885E-3</v>
      </c>
      <c r="K826" s="142">
        <f t="shared" si="138"/>
        <v>4.6422261803006548E-3</v>
      </c>
      <c r="L826" s="79">
        <f t="shared" si="139"/>
        <v>1</v>
      </c>
      <c r="M826" s="42">
        <f t="shared" si="146"/>
        <v>4.6422261803006548E-3</v>
      </c>
      <c r="T826" s="114"/>
      <c r="W826" s="114"/>
      <c r="AA826" s="114"/>
      <c r="AG826" s="114"/>
      <c r="AJ826" s="114"/>
    </row>
    <row r="827" spans="1:36" x14ac:dyDescent="0.2">
      <c r="A827" s="92">
        <f t="shared" si="140"/>
        <v>27</v>
      </c>
      <c r="B827" s="142">
        <f t="shared" si="140"/>
        <v>1.7869668882116835E-3</v>
      </c>
      <c r="C827" s="79">
        <f t="shared" si="141"/>
        <v>1</v>
      </c>
      <c r="D827" s="42">
        <f t="shared" si="143"/>
        <v>1.7869668882116835E-3</v>
      </c>
      <c r="E827" s="142">
        <f t="shared" si="135"/>
        <v>4.4892162727008661E-3</v>
      </c>
      <c r="F827" s="79">
        <f t="shared" si="136"/>
        <v>1</v>
      </c>
      <c r="G827" s="42">
        <f t="shared" si="144"/>
        <v>4.4892162727008661E-3</v>
      </c>
      <c r="H827" s="142">
        <f t="shared" si="137"/>
        <v>1.9832972052226641E-3</v>
      </c>
      <c r="I827" s="79">
        <f t="shared" si="142"/>
        <v>1</v>
      </c>
      <c r="J827" s="42">
        <f t="shared" si="145"/>
        <v>1.9832972052226641E-3</v>
      </c>
      <c r="K827" s="142">
        <f t="shared" si="138"/>
        <v>4.7669112048238944E-3</v>
      </c>
      <c r="L827" s="79">
        <f t="shared" si="139"/>
        <v>1</v>
      </c>
      <c r="M827" s="42">
        <f t="shared" si="146"/>
        <v>4.7669112048238944E-3</v>
      </c>
      <c r="T827" s="114"/>
      <c r="W827" s="114"/>
      <c r="AA827" s="114"/>
      <c r="AG827" s="114"/>
      <c r="AJ827" s="114"/>
    </row>
    <row r="828" spans="1:36" x14ac:dyDescent="0.2">
      <c r="A828" s="92">
        <f t="shared" si="140"/>
        <v>28</v>
      </c>
      <c r="B828" s="142">
        <f t="shared" si="140"/>
        <v>1.7914100071256519E-3</v>
      </c>
      <c r="C828" s="79">
        <f t="shared" si="141"/>
        <v>1</v>
      </c>
      <c r="D828" s="42">
        <f t="shared" si="143"/>
        <v>1.7914100071256519E-3</v>
      </c>
      <c r="E828" s="142">
        <f t="shared" si="135"/>
        <v>4.5783563459123582E-3</v>
      </c>
      <c r="F828" s="79">
        <f t="shared" si="136"/>
        <v>1</v>
      </c>
      <c r="G828" s="42">
        <f t="shared" si="144"/>
        <v>4.5783563459123582E-3</v>
      </c>
      <c r="H828" s="142">
        <f t="shared" si="137"/>
        <v>2.0563309723710204E-3</v>
      </c>
      <c r="I828" s="79">
        <f t="shared" si="142"/>
        <v>1</v>
      </c>
      <c r="J828" s="42">
        <f t="shared" si="145"/>
        <v>2.0563309723710204E-3</v>
      </c>
      <c r="K828" s="142">
        <f t="shared" si="138"/>
        <v>4.6716618431056961E-3</v>
      </c>
      <c r="L828" s="79">
        <f t="shared" si="139"/>
        <v>1</v>
      </c>
      <c r="M828" s="42">
        <f t="shared" si="146"/>
        <v>4.6716618431056961E-3</v>
      </c>
      <c r="T828" s="114"/>
      <c r="W828" s="114"/>
      <c r="AA828" s="114"/>
      <c r="AG828" s="114"/>
      <c r="AJ828" s="114"/>
    </row>
    <row r="829" spans="1:36" x14ac:dyDescent="0.2">
      <c r="A829" s="92">
        <f t="shared" si="140"/>
        <v>29</v>
      </c>
      <c r="B829" s="142">
        <f t="shared" si="140"/>
        <v>1.8713861475770839E-3</v>
      </c>
      <c r="C829" s="79">
        <f t="shared" si="141"/>
        <v>1</v>
      </c>
      <c r="D829" s="42">
        <f t="shared" si="143"/>
        <v>1.8713861475770839E-3</v>
      </c>
      <c r="E829" s="142">
        <f t="shared" si="135"/>
        <v>4.8077323598459789E-3</v>
      </c>
      <c r="F829" s="79">
        <f t="shared" si="136"/>
        <v>1</v>
      </c>
      <c r="G829" s="42">
        <f t="shared" si="144"/>
        <v>4.8077323598459789E-3</v>
      </c>
      <c r="H829" s="142">
        <f t="shared" si="137"/>
        <v>2.2021208117356098E-3</v>
      </c>
      <c r="I829" s="79">
        <f t="shared" si="142"/>
        <v>1</v>
      </c>
      <c r="J829" s="42">
        <f t="shared" si="145"/>
        <v>2.2021208117356098E-3</v>
      </c>
      <c r="K829" s="142">
        <f t="shared" si="138"/>
        <v>4.8743791435555059E-3</v>
      </c>
      <c r="L829" s="79">
        <f t="shared" si="139"/>
        <v>1</v>
      </c>
      <c r="M829" s="42">
        <f t="shared" si="146"/>
        <v>4.8743791435555059E-3</v>
      </c>
      <c r="T829" s="114"/>
      <c r="W829" s="114"/>
      <c r="AA829" s="114"/>
      <c r="AG829" s="114"/>
      <c r="AJ829" s="114"/>
    </row>
    <row r="830" spans="1:36" x14ac:dyDescent="0.2">
      <c r="A830" s="92">
        <f t="shared" si="140"/>
        <v>30</v>
      </c>
      <c r="B830" s="142">
        <f t="shared" si="140"/>
        <v>2.09020975409003E-3</v>
      </c>
      <c r="C830" s="79">
        <f t="shared" si="141"/>
        <v>1</v>
      </c>
      <c r="D830" s="42">
        <f t="shared" si="143"/>
        <v>2.09020975409003E-3</v>
      </c>
      <c r="E830" s="142">
        <f t="shared" si="135"/>
        <v>5.3606229697029271E-3</v>
      </c>
      <c r="F830" s="79">
        <f t="shared" si="136"/>
        <v>1.0000000000000002</v>
      </c>
      <c r="G830" s="42">
        <f t="shared" si="144"/>
        <v>5.360622969702928E-3</v>
      </c>
      <c r="H830" s="142">
        <f t="shared" si="137"/>
        <v>2.3692931608736726E-3</v>
      </c>
      <c r="I830" s="79">
        <f t="shared" si="142"/>
        <v>1</v>
      </c>
      <c r="J830" s="42">
        <f t="shared" si="145"/>
        <v>2.3692931608736726E-3</v>
      </c>
      <c r="K830" s="142">
        <f t="shared" si="138"/>
        <v>5.3334088663548711E-3</v>
      </c>
      <c r="L830" s="79">
        <f t="shared" si="139"/>
        <v>1.0000000000000002</v>
      </c>
      <c r="M830" s="42">
        <f t="shared" si="146"/>
        <v>5.3334088663548719E-3</v>
      </c>
      <c r="T830" s="114"/>
      <c r="W830" s="114"/>
      <c r="AA830" s="114"/>
      <c r="AG830" s="114"/>
      <c r="AJ830" s="114"/>
    </row>
    <row r="831" spans="1:36" x14ac:dyDescent="0.2">
      <c r="A831" s="92">
        <f t="shared" si="140"/>
        <v>31</v>
      </c>
      <c r="B831" s="142">
        <f t="shared" si="140"/>
        <v>2.0827119909227081E-3</v>
      </c>
      <c r="C831" s="79">
        <f t="shared" si="141"/>
        <v>1</v>
      </c>
      <c r="D831" s="42">
        <f t="shared" si="143"/>
        <v>2.0827119909227081E-3</v>
      </c>
      <c r="E831" s="142">
        <f t="shared" si="135"/>
        <v>5.3042508984819528E-3</v>
      </c>
      <c r="F831" s="79">
        <f t="shared" si="136"/>
        <v>1</v>
      </c>
      <c r="G831" s="42">
        <f t="shared" si="144"/>
        <v>5.3042508984819528E-3</v>
      </c>
      <c r="H831" s="142">
        <f t="shared" si="137"/>
        <v>2.4476031317323664E-3</v>
      </c>
      <c r="I831" s="79">
        <f t="shared" si="142"/>
        <v>1</v>
      </c>
      <c r="J831" s="42">
        <f t="shared" si="145"/>
        <v>2.4476031317323664E-3</v>
      </c>
      <c r="K831" s="142">
        <f t="shared" si="138"/>
        <v>5.3667322582096342E-3</v>
      </c>
      <c r="L831" s="79">
        <f t="shared" si="139"/>
        <v>1</v>
      </c>
      <c r="M831" s="42">
        <f t="shared" si="146"/>
        <v>5.3667322582096342E-3</v>
      </c>
      <c r="T831" s="114"/>
      <c r="W831" s="114"/>
      <c r="AA831" s="114"/>
      <c r="AG831" s="114"/>
      <c r="AJ831" s="114"/>
    </row>
    <row r="832" spans="1:36" x14ac:dyDescent="0.2">
      <c r="A832" s="92">
        <f t="shared" si="140"/>
        <v>32</v>
      </c>
      <c r="B832" s="142">
        <f t="shared" si="140"/>
        <v>1.9569161866709764E-3</v>
      </c>
      <c r="C832" s="79">
        <f t="shared" si="141"/>
        <v>1</v>
      </c>
      <c r="D832" s="42">
        <f t="shared" si="143"/>
        <v>1.9569161866709764E-3</v>
      </c>
      <c r="E832" s="142">
        <f t="shared" ref="E832:E863" si="147">E635</f>
        <v>4.8477204300716951E-3</v>
      </c>
      <c r="F832" s="79">
        <f t="shared" ref="F832:F863" si="148">F635/$F732</f>
        <v>1</v>
      </c>
      <c r="G832" s="42">
        <f t="shared" si="144"/>
        <v>4.8477204300716951E-3</v>
      </c>
      <c r="H832" s="142">
        <f t="shared" ref="H832:H863" si="149">H635</f>
        <v>2.2773761383409505E-3</v>
      </c>
      <c r="I832" s="79">
        <f t="shared" si="142"/>
        <v>1</v>
      </c>
      <c r="J832" s="42">
        <f t="shared" si="145"/>
        <v>2.2773761383409505E-3</v>
      </c>
      <c r="K832" s="142">
        <f t="shared" ref="K832:K863" si="150">K635</f>
        <v>4.8921516192113801E-3</v>
      </c>
      <c r="L832" s="79">
        <f t="shared" ref="L832:L863" si="151">L635/$F732</f>
        <v>1</v>
      </c>
      <c r="M832" s="42">
        <f t="shared" si="146"/>
        <v>4.8921516192113801E-3</v>
      </c>
      <c r="T832" s="114"/>
      <c r="W832" s="114"/>
      <c r="AA832" s="114"/>
      <c r="AG832" s="114"/>
      <c r="AJ832" s="114"/>
    </row>
    <row r="833" spans="1:36" x14ac:dyDescent="0.2">
      <c r="A833" s="92">
        <f t="shared" si="140"/>
        <v>33</v>
      </c>
      <c r="B833" s="142">
        <f t="shared" si="140"/>
        <v>1.9074864887530776E-3</v>
      </c>
      <c r="C833" s="79">
        <f t="shared" si="141"/>
        <v>1</v>
      </c>
      <c r="D833" s="42">
        <f t="shared" si="143"/>
        <v>1.9074864887530776E-3</v>
      </c>
      <c r="E833" s="142">
        <f t="shared" si="147"/>
        <v>4.7197030663629798E-3</v>
      </c>
      <c r="F833" s="79">
        <f t="shared" si="148"/>
        <v>1</v>
      </c>
      <c r="G833" s="42">
        <f t="shared" si="144"/>
        <v>4.7197030663629798E-3</v>
      </c>
      <c r="H833" s="142">
        <f t="shared" si="149"/>
        <v>2.2509951197892627E-3</v>
      </c>
      <c r="I833" s="79">
        <f t="shared" si="142"/>
        <v>1</v>
      </c>
      <c r="J833" s="42">
        <f t="shared" si="145"/>
        <v>2.2509951197892627E-3</v>
      </c>
      <c r="K833" s="142">
        <f t="shared" si="150"/>
        <v>4.786627545004629E-3</v>
      </c>
      <c r="L833" s="79">
        <f t="shared" si="151"/>
        <v>1</v>
      </c>
      <c r="M833" s="42">
        <f t="shared" si="146"/>
        <v>4.786627545004629E-3</v>
      </c>
      <c r="T833" s="114"/>
      <c r="W833" s="114"/>
      <c r="AA833" s="114"/>
      <c r="AG833" s="114"/>
      <c r="AJ833" s="114"/>
    </row>
    <row r="834" spans="1:36" x14ac:dyDescent="0.2">
      <c r="A834" s="92">
        <f t="shared" si="140"/>
        <v>34</v>
      </c>
      <c r="B834" s="142">
        <f t="shared" si="140"/>
        <v>1.9113742178027999E-3</v>
      </c>
      <c r="C834" s="79">
        <f t="shared" si="141"/>
        <v>1.0000000000000002</v>
      </c>
      <c r="D834" s="42">
        <f t="shared" si="143"/>
        <v>1.9113742178028003E-3</v>
      </c>
      <c r="E834" s="142">
        <f t="shared" si="147"/>
        <v>4.5919633975863867E-3</v>
      </c>
      <c r="F834" s="79">
        <f t="shared" si="148"/>
        <v>1.0000000000000002</v>
      </c>
      <c r="G834" s="42">
        <f t="shared" si="144"/>
        <v>4.5919633975863875E-3</v>
      </c>
      <c r="H834" s="142">
        <f t="shared" si="149"/>
        <v>2.1915684043149349E-3</v>
      </c>
      <c r="I834" s="79">
        <f t="shared" si="142"/>
        <v>1.0000000000000002</v>
      </c>
      <c r="J834" s="42">
        <f t="shared" si="145"/>
        <v>2.1915684043149353E-3</v>
      </c>
      <c r="K834" s="142">
        <f t="shared" si="150"/>
        <v>4.7083175741459357E-3</v>
      </c>
      <c r="L834" s="79">
        <f t="shared" si="151"/>
        <v>1.0000000000000002</v>
      </c>
      <c r="M834" s="42">
        <f t="shared" si="146"/>
        <v>4.7083175741459366E-3</v>
      </c>
      <c r="T834" s="114"/>
      <c r="W834" s="114"/>
      <c r="AA834" s="114"/>
      <c r="AG834" s="114"/>
      <c r="AJ834" s="114"/>
    </row>
    <row r="835" spans="1:36" x14ac:dyDescent="0.2">
      <c r="A835" s="92">
        <f t="shared" si="140"/>
        <v>35</v>
      </c>
      <c r="B835" s="142">
        <f t="shared" si="140"/>
        <v>1.9869072393402633E-3</v>
      </c>
      <c r="C835" s="79">
        <f t="shared" si="141"/>
        <v>1</v>
      </c>
      <c r="D835" s="42">
        <f t="shared" si="143"/>
        <v>1.9869072393402633E-3</v>
      </c>
      <c r="E835" s="142">
        <f t="shared" si="147"/>
        <v>4.8080100547781019E-3</v>
      </c>
      <c r="F835" s="79">
        <f t="shared" si="148"/>
        <v>1</v>
      </c>
      <c r="G835" s="42">
        <f t="shared" si="144"/>
        <v>4.8080100547781019E-3</v>
      </c>
      <c r="H835" s="142">
        <f t="shared" si="149"/>
        <v>2.2968147835895625E-3</v>
      </c>
      <c r="I835" s="79">
        <f t="shared" si="142"/>
        <v>1</v>
      </c>
      <c r="J835" s="42">
        <f t="shared" si="145"/>
        <v>2.2968147835895625E-3</v>
      </c>
      <c r="K835" s="142">
        <f t="shared" si="150"/>
        <v>4.7794074767694306E-3</v>
      </c>
      <c r="L835" s="79">
        <f t="shared" si="151"/>
        <v>1</v>
      </c>
      <c r="M835" s="42">
        <f t="shared" si="146"/>
        <v>4.7794074767694306E-3</v>
      </c>
      <c r="T835" s="114"/>
      <c r="W835" s="114"/>
      <c r="AA835" s="114"/>
      <c r="AG835" s="114"/>
      <c r="AJ835" s="114"/>
    </row>
    <row r="836" spans="1:36" x14ac:dyDescent="0.2">
      <c r="A836" s="92">
        <f t="shared" si="140"/>
        <v>36</v>
      </c>
      <c r="B836" s="142">
        <f t="shared" si="140"/>
        <v>2.1071491449495346E-3</v>
      </c>
      <c r="C836" s="79">
        <f t="shared" si="141"/>
        <v>1</v>
      </c>
      <c r="D836" s="42">
        <f t="shared" si="143"/>
        <v>2.1071491449495346E-3</v>
      </c>
      <c r="E836" s="142">
        <f t="shared" si="147"/>
        <v>5.017947423463111E-3</v>
      </c>
      <c r="F836" s="79">
        <f t="shared" si="148"/>
        <v>1</v>
      </c>
      <c r="G836" s="42">
        <f t="shared" si="144"/>
        <v>5.017947423463111E-3</v>
      </c>
      <c r="H836" s="142">
        <f t="shared" si="149"/>
        <v>2.4650979124561175E-3</v>
      </c>
      <c r="I836" s="79">
        <f t="shared" si="142"/>
        <v>1</v>
      </c>
      <c r="J836" s="42">
        <f t="shared" si="145"/>
        <v>2.4650979124561175E-3</v>
      </c>
      <c r="K836" s="142">
        <f t="shared" si="150"/>
        <v>5.0190582031916032E-3</v>
      </c>
      <c r="L836" s="79">
        <f t="shared" si="151"/>
        <v>1</v>
      </c>
      <c r="M836" s="42">
        <f t="shared" si="146"/>
        <v>5.0190582031916032E-3</v>
      </c>
      <c r="T836" s="114"/>
      <c r="W836" s="114"/>
      <c r="AA836" s="114"/>
      <c r="AG836" s="114"/>
      <c r="AJ836" s="114"/>
    </row>
    <row r="837" spans="1:36" x14ac:dyDescent="0.2">
      <c r="A837" s="92">
        <f t="shared" si="140"/>
        <v>37</v>
      </c>
      <c r="B837" s="142">
        <f t="shared" si="140"/>
        <v>2.2179494228666227E-3</v>
      </c>
      <c r="C837" s="79">
        <f t="shared" si="141"/>
        <v>1</v>
      </c>
      <c r="D837" s="42">
        <f t="shared" si="143"/>
        <v>2.2179494228666227E-3</v>
      </c>
      <c r="E837" s="142">
        <f t="shared" si="147"/>
        <v>5.2189985543201834E-3</v>
      </c>
      <c r="F837" s="79">
        <f t="shared" si="148"/>
        <v>1</v>
      </c>
      <c r="G837" s="42">
        <f t="shared" si="144"/>
        <v>5.2189985543201834E-3</v>
      </c>
      <c r="H837" s="142">
        <f t="shared" si="149"/>
        <v>2.5370208998759815E-3</v>
      </c>
      <c r="I837" s="79">
        <f t="shared" si="142"/>
        <v>1</v>
      </c>
      <c r="J837" s="42">
        <f t="shared" si="145"/>
        <v>2.5370208998759815E-3</v>
      </c>
      <c r="K837" s="142">
        <f t="shared" si="150"/>
        <v>5.2359379451796884E-3</v>
      </c>
      <c r="L837" s="79">
        <f t="shared" si="151"/>
        <v>1</v>
      </c>
      <c r="M837" s="42">
        <f t="shared" si="146"/>
        <v>5.2359379451796884E-3</v>
      </c>
      <c r="T837" s="114"/>
      <c r="W837" s="114"/>
      <c r="AA837" s="114"/>
      <c r="AG837" s="114"/>
      <c r="AJ837" s="114"/>
    </row>
    <row r="838" spans="1:36" x14ac:dyDescent="0.2">
      <c r="A838" s="92">
        <f t="shared" si="140"/>
        <v>38</v>
      </c>
      <c r="B838" s="142">
        <f t="shared" si="140"/>
        <v>2.1451933506503895E-3</v>
      </c>
      <c r="C838" s="79">
        <f t="shared" si="141"/>
        <v>1</v>
      </c>
      <c r="D838" s="42">
        <f t="shared" si="143"/>
        <v>2.1451933506503895E-3</v>
      </c>
      <c r="E838" s="142">
        <f t="shared" si="147"/>
        <v>5.0262782714268024E-3</v>
      </c>
      <c r="F838" s="79">
        <f t="shared" si="148"/>
        <v>1.0000000000000002</v>
      </c>
      <c r="G838" s="42">
        <f t="shared" si="144"/>
        <v>5.0262782714268033E-3</v>
      </c>
      <c r="H838" s="142">
        <f t="shared" si="149"/>
        <v>2.483981167840483E-3</v>
      </c>
      <c r="I838" s="79">
        <f t="shared" si="142"/>
        <v>1</v>
      </c>
      <c r="J838" s="42">
        <f t="shared" si="145"/>
        <v>2.483981167840483E-3</v>
      </c>
      <c r="K838" s="142">
        <f t="shared" si="150"/>
        <v>5.0210020677164645E-3</v>
      </c>
      <c r="L838" s="79">
        <f t="shared" si="151"/>
        <v>1.0000000000000002</v>
      </c>
      <c r="M838" s="42">
        <f t="shared" si="146"/>
        <v>5.0210020677164654E-3</v>
      </c>
      <c r="T838" s="114"/>
      <c r="W838" s="114"/>
      <c r="AA838" s="114"/>
      <c r="AG838" s="114"/>
      <c r="AJ838" s="114"/>
    </row>
    <row r="839" spans="1:36" x14ac:dyDescent="0.2">
      <c r="A839" s="92">
        <f t="shared" si="140"/>
        <v>39</v>
      </c>
      <c r="B839" s="142">
        <f t="shared" si="140"/>
        <v>2.1227000611484239E-3</v>
      </c>
      <c r="C839" s="79">
        <f t="shared" si="141"/>
        <v>1</v>
      </c>
      <c r="D839" s="42">
        <f t="shared" si="143"/>
        <v>2.1227000611484239E-3</v>
      </c>
      <c r="E839" s="142">
        <f t="shared" si="147"/>
        <v>5.0268336612910485E-3</v>
      </c>
      <c r="F839" s="79">
        <f t="shared" si="148"/>
        <v>0.99999999999999978</v>
      </c>
      <c r="G839" s="42">
        <f t="shared" si="144"/>
        <v>5.0268336612910476E-3</v>
      </c>
      <c r="H839" s="142">
        <f t="shared" si="149"/>
        <v>2.4812042185192529E-3</v>
      </c>
      <c r="I839" s="79">
        <f t="shared" si="142"/>
        <v>1</v>
      </c>
      <c r="J839" s="42">
        <f t="shared" si="145"/>
        <v>2.4812042185192529E-3</v>
      </c>
      <c r="K839" s="142">
        <f t="shared" si="150"/>
        <v>5.0118381349564048E-3</v>
      </c>
      <c r="L839" s="79">
        <f t="shared" si="151"/>
        <v>0.99999999999999978</v>
      </c>
      <c r="M839" s="42">
        <f t="shared" si="146"/>
        <v>5.0118381349564039E-3</v>
      </c>
      <c r="T839" s="114"/>
      <c r="W839" s="114"/>
      <c r="AA839" s="114"/>
      <c r="AG839" s="114"/>
      <c r="AJ839" s="114"/>
    </row>
    <row r="840" spans="1:36" x14ac:dyDescent="0.2">
      <c r="A840" s="92">
        <f t="shared" si="140"/>
        <v>40</v>
      </c>
      <c r="B840" s="142">
        <f t="shared" si="140"/>
        <v>2.1457487405146356E-3</v>
      </c>
      <c r="C840" s="79">
        <f t="shared" si="141"/>
        <v>0.99999999999999978</v>
      </c>
      <c r="D840" s="42">
        <f t="shared" si="143"/>
        <v>2.1457487405146351E-3</v>
      </c>
      <c r="E840" s="142">
        <f t="shared" si="147"/>
        <v>5.0054511515175747E-3</v>
      </c>
      <c r="F840" s="79">
        <f t="shared" si="148"/>
        <v>1</v>
      </c>
      <c r="G840" s="42">
        <f t="shared" si="144"/>
        <v>5.0054511515175747E-3</v>
      </c>
      <c r="H840" s="142">
        <f t="shared" si="149"/>
        <v>2.4451038773432594E-3</v>
      </c>
      <c r="I840" s="79">
        <f t="shared" si="142"/>
        <v>0.99999999999999978</v>
      </c>
      <c r="J840" s="42">
        <f t="shared" si="145"/>
        <v>2.4451038773432589E-3</v>
      </c>
      <c r="K840" s="142">
        <f t="shared" si="150"/>
        <v>5.0235013221055719E-3</v>
      </c>
      <c r="L840" s="79">
        <f t="shared" si="151"/>
        <v>1</v>
      </c>
      <c r="M840" s="42">
        <f t="shared" si="146"/>
        <v>5.0235013221055719E-3</v>
      </c>
      <c r="T840" s="114"/>
      <c r="W840" s="114"/>
      <c r="AA840" s="114"/>
      <c r="AG840" s="114"/>
      <c r="AJ840" s="114"/>
    </row>
    <row r="841" spans="1:36" x14ac:dyDescent="0.2">
      <c r="A841" s="92">
        <f t="shared" si="140"/>
        <v>41</v>
      </c>
      <c r="B841" s="142">
        <f t="shared" si="140"/>
        <v>2.112425348659872E-3</v>
      </c>
      <c r="C841" s="79">
        <f t="shared" si="141"/>
        <v>1.0000000000000002</v>
      </c>
      <c r="D841" s="42">
        <f t="shared" si="143"/>
        <v>2.1124253486598725E-3</v>
      </c>
      <c r="E841" s="142">
        <f t="shared" si="147"/>
        <v>4.9090910100708842E-3</v>
      </c>
      <c r="F841" s="79">
        <f t="shared" si="148"/>
        <v>1.0000000000000002</v>
      </c>
      <c r="G841" s="42">
        <f t="shared" si="144"/>
        <v>4.9090910100708851E-3</v>
      </c>
      <c r="H841" s="142">
        <f t="shared" si="149"/>
        <v>2.4231659777055399E-3</v>
      </c>
      <c r="I841" s="79">
        <f t="shared" si="142"/>
        <v>1.0000000000000002</v>
      </c>
      <c r="J841" s="42">
        <f t="shared" si="145"/>
        <v>2.4231659777055404E-3</v>
      </c>
      <c r="K841" s="142">
        <f t="shared" si="150"/>
        <v>5.1462424821039502E-3</v>
      </c>
      <c r="L841" s="79">
        <f t="shared" si="151"/>
        <v>1.0000000000000002</v>
      </c>
      <c r="M841" s="42">
        <f t="shared" si="146"/>
        <v>5.146242482103951E-3</v>
      </c>
      <c r="T841" s="114"/>
      <c r="W841" s="114"/>
      <c r="AA841" s="114"/>
      <c r="AG841" s="114"/>
      <c r="AJ841" s="114"/>
    </row>
    <row r="842" spans="1:36" x14ac:dyDescent="0.2">
      <c r="A842" s="92">
        <f t="shared" si="140"/>
        <v>42</v>
      </c>
      <c r="B842" s="142">
        <f t="shared" si="140"/>
        <v>2.0135659528240741E-3</v>
      </c>
      <c r="C842" s="79">
        <f t="shared" si="141"/>
        <v>1</v>
      </c>
      <c r="D842" s="42">
        <f t="shared" si="143"/>
        <v>2.0135659528240741E-3</v>
      </c>
      <c r="E842" s="142">
        <f t="shared" si="147"/>
        <v>4.8368903277188971E-3</v>
      </c>
      <c r="F842" s="79">
        <f t="shared" si="148"/>
        <v>1</v>
      </c>
      <c r="G842" s="42">
        <f t="shared" si="144"/>
        <v>4.8368903277188971E-3</v>
      </c>
      <c r="H842" s="142">
        <f t="shared" si="149"/>
        <v>2.3754024493803792E-3</v>
      </c>
      <c r="I842" s="79">
        <f t="shared" si="142"/>
        <v>1</v>
      </c>
      <c r="J842" s="42">
        <f t="shared" si="145"/>
        <v>2.3754024493803792E-3</v>
      </c>
      <c r="K842" s="142">
        <f t="shared" si="150"/>
        <v>4.9052032810211624E-3</v>
      </c>
      <c r="L842" s="79">
        <f t="shared" si="151"/>
        <v>1</v>
      </c>
      <c r="M842" s="42">
        <f t="shared" si="146"/>
        <v>4.9052032810211624E-3</v>
      </c>
      <c r="T842" s="114"/>
      <c r="W842" s="114"/>
      <c r="AA842" s="114"/>
      <c r="AG842" s="114"/>
      <c r="AJ842" s="114"/>
    </row>
    <row r="843" spans="1:36" x14ac:dyDescent="0.2">
      <c r="A843" s="92">
        <f t="shared" si="140"/>
        <v>43</v>
      </c>
      <c r="B843" s="142">
        <f t="shared" si="140"/>
        <v>1.9499738133679008E-3</v>
      </c>
      <c r="C843" s="79">
        <f t="shared" si="141"/>
        <v>1</v>
      </c>
      <c r="D843" s="42">
        <f t="shared" si="143"/>
        <v>1.9499738133679008E-3</v>
      </c>
      <c r="E843" s="142">
        <f t="shared" si="147"/>
        <v>4.731921643376393E-3</v>
      </c>
      <c r="F843" s="79">
        <f t="shared" si="148"/>
        <v>1</v>
      </c>
      <c r="G843" s="42">
        <f t="shared" si="144"/>
        <v>4.731921643376393E-3</v>
      </c>
      <c r="H843" s="142">
        <f t="shared" si="149"/>
        <v>2.3098664453993448E-3</v>
      </c>
      <c r="I843" s="79">
        <f t="shared" si="142"/>
        <v>1</v>
      </c>
      <c r="J843" s="42">
        <f t="shared" si="145"/>
        <v>2.3098664453993448E-3</v>
      </c>
      <c r="K843" s="142">
        <f t="shared" si="150"/>
        <v>4.8960393482611018E-3</v>
      </c>
      <c r="L843" s="79">
        <f t="shared" si="151"/>
        <v>1</v>
      </c>
      <c r="M843" s="42">
        <f t="shared" si="146"/>
        <v>4.8960393482611018E-3</v>
      </c>
      <c r="T843" s="114"/>
      <c r="W843" s="114"/>
      <c r="AA843" s="114"/>
      <c r="AG843" s="114"/>
      <c r="AJ843" s="114"/>
    </row>
    <row r="844" spans="1:36" x14ac:dyDescent="0.2">
      <c r="A844" s="92">
        <f t="shared" si="140"/>
        <v>44</v>
      </c>
      <c r="B844" s="142">
        <f t="shared" si="140"/>
        <v>1.8699976729164688E-3</v>
      </c>
      <c r="C844" s="79">
        <f t="shared" si="141"/>
        <v>1</v>
      </c>
      <c r="D844" s="42">
        <f t="shared" si="143"/>
        <v>1.8699976729164688E-3</v>
      </c>
      <c r="E844" s="142">
        <f t="shared" si="147"/>
        <v>4.6819365555942479E-3</v>
      </c>
      <c r="F844" s="79">
        <f t="shared" si="148"/>
        <v>1</v>
      </c>
      <c r="G844" s="42">
        <f t="shared" si="144"/>
        <v>4.6819365555942479E-3</v>
      </c>
      <c r="H844" s="142">
        <f t="shared" si="149"/>
        <v>2.2907054950828559E-3</v>
      </c>
      <c r="I844" s="79">
        <f t="shared" si="142"/>
        <v>1</v>
      </c>
      <c r="J844" s="42">
        <f t="shared" si="145"/>
        <v>2.2907054950828559E-3</v>
      </c>
      <c r="K844" s="142">
        <f t="shared" si="150"/>
        <v>4.8677144651845536E-3</v>
      </c>
      <c r="L844" s="79">
        <f t="shared" si="151"/>
        <v>1</v>
      </c>
      <c r="M844" s="42">
        <f t="shared" si="146"/>
        <v>4.8677144651845536E-3</v>
      </c>
      <c r="T844" s="114"/>
      <c r="W844" s="114"/>
      <c r="AA844" s="114"/>
      <c r="AG844" s="114"/>
      <c r="AJ844" s="114"/>
    </row>
    <row r="845" spans="1:36" x14ac:dyDescent="0.2">
      <c r="A845" s="92">
        <f t="shared" si="140"/>
        <v>45</v>
      </c>
      <c r="B845" s="142">
        <f t="shared" si="140"/>
        <v>1.7644735987097182E-3</v>
      </c>
      <c r="C845" s="79">
        <f t="shared" si="141"/>
        <v>0.99999999999999989</v>
      </c>
      <c r="D845" s="42">
        <f t="shared" si="143"/>
        <v>1.764473598709718E-3</v>
      </c>
      <c r="E845" s="142">
        <f t="shared" si="147"/>
        <v>4.5361467162296585E-3</v>
      </c>
      <c r="F845" s="79">
        <f t="shared" si="148"/>
        <v>1.0000000000000002</v>
      </c>
      <c r="G845" s="42">
        <f t="shared" si="144"/>
        <v>4.5361467162296594E-3</v>
      </c>
      <c r="H845" s="142">
        <f t="shared" si="149"/>
        <v>2.2740437991554743E-3</v>
      </c>
      <c r="I845" s="79">
        <f t="shared" si="142"/>
        <v>0.99999999999999989</v>
      </c>
      <c r="J845" s="42">
        <f t="shared" si="145"/>
        <v>2.2740437991554739E-3</v>
      </c>
      <c r="K845" s="142">
        <f t="shared" si="150"/>
        <v>4.7313662535121469E-3</v>
      </c>
      <c r="L845" s="79">
        <f t="shared" si="151"/>
        <v>1.0000000000000002</v>
      </c>
      <c r="M845" s="42">
        <f t="shared" si="146"/>
        <v>4.7313662535121478E-3</v>
      </c>
      <c r="T845" s="114"/>
      <c r="W845" s="114"/>
      <c r="AA845" s="114"/>
      <c r="AG845" s="114"/>
      <c r="AJ845" s="114"/>
    </row>
    <row r="846" spans="1:36" x14ac:dyDescent="0.2">
      <c r="A846" s="92">
        <f t="shared" si="140"/>
        <v>46</v>
      </c>
      <c r="B846" s="142">
        <f t="shared" si="140"/>
        <v>1.701159154185668E-3</v>
      </c>
      <c r="C846" s="79">
        <f t="shared" si="141"/>
        <v>1</v>
      </c>
      <c r="D846" s="42">
        <f t="shared" si="143"/>
        <v>1.701159154185668E-3</v>
      </c>
      <c r="E846" s="142">
        <f t="shared" si="147"/>
        <v>4.5139311216598156E-3</v>
      </c>
      <c r="F846" s="79">
        <f t="shared" si="148"/>
        <v>1</v>
      </c>
      <c r="G846" s="42">
        <f t="shared" si="144"/>
        <v>4.5139311216598156E-3</v>
      </c>
      <c r="H846" s="142">
        <f t="shared" si="149"/>
        <v>2.2329449492012659E-3</v>
      </c>
      <c r="I846" s="79">
        <f t="shared" si="142"/>
        <v>1</v>
      </c>
      <c r="J846" s="42">
        <f t="shared" si="145"/>
        <v>2.2329449492012659E-3</v>
      </c>
      <c r="K846" s="142">
        <f t="shared" si="150"/>
        <v>4.6594432660922828E-3</v>
      </c>
      <c r="L846" s="79">
        <f t="shared" si="151"/>
        <v>1</v>
      </c>
      <c r="M846" s="42">
        <f t="shared" si="146"/>
        <v>4.6594432660922828E-3</v>
      </c>
      <c r="T846" s="114"/>
      <c r="W846" s="114"/>
      <c r="AA846" s="114"/>
      <c r="AG846" s="114"/>
      <c r="AJ846" s="114"/>
    </row>
    <row r="847" spans="1:36" x14ac:dyDescent="0.2">
      <c r="A847" s="92">
        <f t="shared" si="140"/>
        <v>47</v>
      </c>
      <c r="B847" s="142">
        <f t="shared" si="140"/>
        <v>1.6389554893901097E-3</v>
      </c>
      <c r="C847" s="79">
        <f t="shared" si="141"/>
        <v>1</v>
      </c>
      <c r="D847" s="42">
        <f t="shared" si="143"/>
        <v>1.6389554893901097E-3</v>
      </c>
      <c r="E847" s="142">
        <f t="shared" si="147"/>
        <v>4.5764124813874969E-3</v>
      </c>
      <c r="F847" s="79">
        <f t="shared" si="148"/>
        <v>0.99999999999999978</v>
      </c>
      <c r="G847" s="42">
        <f t="shared" si="144"/>
        <v>4.576412481387496E-3</v>
      </c>
      <c r="H847" s="142">
        <f t="shared" si="149"/>
        <v>2.1796275222336447E-3</v>
      </c>
      <c r="I847" s="79">
        <f t="shared" si="142"/>
        <v>1</v>
      </c>
      <c r="J847" s="42">
        <f t="shared" si="145"/>
        <v>2.1796275222336447E-3</v>
      </c>
      <c r="K847" s="142">
        <f t="shared" si="150"/>
        <v>4.7385863217473453E-3</v>
      </c>
      <c r="L847" s="79">
        <f t="shared" si="151"/>
        <v>0.99999999999999978</v>
      </c>
      <c r="M847" s="42">
        <f t="shared" si="146"/>
        <v>4.7385863217473444E-3</v>
      </c>
      <c r="T847" s="114"/>
      <c r="W847" s="114"/>
      <c r="AA847" s="114"/>
      <c r="AG847" s="114"/>
      <c r="AJ847" s="114"/>
    </row>
    <row r="848" spans="1:36" x14ac:dyDescent="0.2">
      <c r="A848" s="92">
        <f t="shared" si="140"/>
        <v>48</v>
      </c>
      <c r="B848" s="142">
        <f t="shared" si="140"/>
        <v>1.5631447729205232E-3</v>
      </c>
      <c r="C848" s="79">
        <f t="shared" si="141"/>
        <v>1</v>
      </c>
      <c r="D848" s="42">
        <f t="shared" si="143"/>
        <v>1.5631447729205232E-3</v>
      </c>
      <c r="E848" s="142">
        <f t="shared" si="147"/>
        <v>4.444785083561182E-3</v>
      </c>
      <c r="F848" s="79">
        <f t="shared" si="148"/>
        <v>0.99999999999999978</v>
      </c>
      <c r="G848" s="42">
        <f t="shared" si="144"/>
        <v>4.4447850835611811E-3</v>
      </c>
      <c r="H848" s="142">
        <f t="shared" si="149"/>
        <v>2.0979852121894745E-3</v>
      </c>
      <c r="I848" s="79">
        <f t="shared" si="142"/>
        <v>1</v>
      </c>
      <c r="J848" s="42">
        <f t="shared" si="145"/>
        <v>2.0979852121894745E-3</v>
      </c>
      <c r="K848" s="142">
        <f t="shared" si="150"/>
        <v>4.6166782465453362E-3</v>
      </c>
      <c r="L848" s="79">
        <f t="shared" si="151"/>
        <v>0.99999999999999978</v>
      </c>
      <c r="M848" s="42">
        <f t="shared" si="146"/>
        <v>4.6166782465453353E-3</v>
      </c>
      <c r="T848" s="114"/>
      <c r="W848" s="114"/>
      <c r="AA848" s="114"/>
      <c r="AG848" s="114"/>
      <c r="AJ848" s="114"/>
    </row>
    <row r="849" spans="1:36" x14ac:dyDescent="0.2">
      <c r="A849" s="92">
        <f t="shared" si="140"/>
        <v>49</v>
      </c>
      <c r="B849" s="142">
        <f t="shared" si="140"/>
        <v>1.4553991392567884E-3</v>
      </c>
      <c r="C849" s="79">
        <f t="shared" si="141"/>
        <v>1</v>
      </c>
      <c r="D849" s="42">
        <f t="shared" si="143"/>
        <v>1.4553991392567884E-3</v>
      </c>
      <c r="E849" s="142">
        <f t="shared" si="147"/>
        <v>4.0904463501721987E-3</v>
      </c>
      <c r="F849" s="79">
        <f t="shared" si="148"/>
        <v>1</v>
      </c>
      <c r="G849" s="42">
        <f t="shared" si="144"/>
        <v>4.0904463501721987E-3</v>
      </c>
      <c r="H849" s="142">
        <f t="shared" si="149"/>
        <v>1.9835749001547872E-3</v>
      </c>
      <c r="I849" s="79">
        <f t="shared" si="142"/>
        <v>1</v>
      </c>
      <c r="J849" s="42">
        <f t="shared" si="145"/>
        <v>1.9835749001547872E-3</v>
      </c>
      <c r="K849" s="142">
        <f t="shared" si="150"/>
        <v>4.0907240451043218E-3</v>
      </c>
      <c r="L849" s="79">
        <f t="shared" si="151"/>
        <v>1</v>
      </c>
      <c r="M849" s="42">
        <f t="shared" si="146"/>
        <v>4.0907240451043218E-3</v>
      </c>
      <c r="T849" s="114"/>
      <c r="W849" s="114"/>
      <c r="AA849" s="114"/>
      <c r="AG849" s="114"/>
      <c r="AJ849" s="114"/>
    </row>
    <row r="850" spans="1:36" x14ac:dyDescent="0.2">
      <c r="A850" s="92">
        <f t="shared" si="140"/>
        <v>50</v>
      </c>
      <c r="B850" s="142">
        <f t="shared" si="140"/>
        <v>1.3934731693933532E-3</v>
      </c>
      <c r="C850" s="79">
        <f t="shared" si="141"/>
        <v>1</v>
      </c>
      <c r="D850" s="42">
        <f t="shared" si="143"/>
        <v>1.3934731693933532E-3</v>
      </c>
      <c r="E850" s="142">
        <f t="shared" si="147"/>
        <v>3.954098138499792E-3</v>
      </c>
      <c r="F850" s="79">
        <f t="shared" si="148"/>
        <v>1</v>
      </c>
      <c r="G850" s="42">
        <f t="shared" si="144"/>
        <v>3.954098138499792E-3</v>
      </c>
      <c r="H850" s="142">
        <f t="shared" si="149"/>
        <v>1.9263697441374435E-3</v>
      </c>
      <c r="I850" s="79">
        <f t="shared" si="142"/>
        <v>1</v>
      </c>
      <c r="J850" s="42">
        <f t="shared" si="145"/>
        <v>1.9263697441374435E-3</v>
      </c>
      <c r="K850" s="142">
        <f t="shared" si="150"/>
        <v>4.0837816718012456E-3</v>
      </c>
      <c r="L850" s="79">
        <f t="shared" si="151"/>
        <v>1</v>
      </c>
      <c r="M850" s="42">
        <f t="shared" si="146"/>
        <v>4.0837816718012456E-3</v>
      </c>
      <c r="T850" s="114"/>
      <c r="W850" s="114"/>
      <c r="AA850" s="114"/>
      <c r="AG850" s="114"/>
      <c r="AJ850" s="114"/>
    </row>
    <row r="851" spans="1:36" x14ac:dyDescent="0.2">
      <c r="A851" s="92">
        <f t="shared" si="140"/>
        <v>51</v>
      </c>
      <c r="B851" s="142">
        <f t="shared" si="140"/>
        <v>1.3140524188061673E-3</v>
      </c>
      <c r="C851" s="79">
        <f t="shared" si="141"/>
        <v>1</v>
      </c>
      <c r="D851" s="42">
        <f t="shared" si="143"/>
        <v>1.3140524188061673E-3</v>
      </c>
      <c r="E851" s="142">
        <f t="shared" si="147"/>
        <v>4.0290757701730096E-3</v>
      </c>
      <c r="F851" s="79">
        <f t="shared" si="148"/>
        <v>1</v>
      </c>
      <c r="G851" s="42">
        <f t="shared" si="144"/>
        <v>4.0290757701730096E-3</v>
      </c>
      <c r="H851" s="142">
        <f t="shared" si="149"/>
        <v>1.8744407918304372E-3</v>
      </c>
      <c r="I851" s="79">
        <f t="shared" si="142"/>
        <v>1</v>
      </c>
      <c r="J851" s="42">
        <f t="shared" si="145"/>
        <v>1.8744407918304372E-3</v>
      </c>
      <c r="K851" s="142">
        <f t="shared" si="150"/>
        <v>4.0096371249243971E-3</v>
      </c>
      <c r="L851" s="79">
        <f t="shared" si="151"/>
        <v>1</v>
      </c>
      <c r="M851" s="42">
        <f t="shared" si="146"/>
        <v>4.0096371249243971E-3</v>
      </c>
      <c r="T851" s="114"/>
      <c r="W851" s="114"/>
      <c r="AA851" s="114"/>
      <c r="AG851" s="114"/>
      <c r="AJ851" s="114"/>
    </row>
    <row r="852" spans="1:36" x14ac:dyDescent="0.2">
      <c r="A852" s="92">
        <f t="shared" si="140"/>
        <v>52</v>
      </c>
      <c r="B852" s="142">
        <f t="shared" si="140"/>
        <v>1.240740956725688E-3</v>
      </c>
      <c r="C852" s="79">
        <f t="shared" si="141"/>
        <v>1</v>
      </c>
      <c r="D852" s="42">
        <f t="shared" si="143"/>
        <v>1.240740956725688E-3</v>
      </c>
      <c r="E852" s="142">
        <f t="shared" si="147"/>
        <v>4.1004433677286276E-3</v>
      </c>
      <c r="F852" s="79">
        <f t="shared" si="148"/>
        <v>1</v>
      </c>
      <c r="G852" s="42">
        <f t="shared" si="144"/>
        <v>4.1004433677286276E-3</v>
      </c>
      <c r="H852" s="142">
        <f t="shared" si="149"/>
        <v>1.8458382138217655E-3</v>
      </c>
      <c r="I852" s="79">
        <f t="shared" si="142"/>
        <v>1</v>
      </c>
      <c r="J852" s="42">
        <f t="shared" si="145"/>
        <v>1.8458382138217655E-3</v>
      </c>
      <c r="K852" s="142">
        <f t="shared" si="150"/>
        <v>3.9510434942464385E-3</v>
      </c>
      <c r="L852" s="79">
        <f t="shared" si="151"/>
        <v>1</v>
      </c>
      <c r="M852" s="42">
        <f t="shared" si="146"/>
        <v>3.9510434942464385E-3</v>
      </c>
      <c r="T852" s="114"/>
      <c r="W852" s="114"/>
      <c r="AA852" s="114"/>
      <c r="AG852" s="114"/>
      <c r="AJ852" s="114"/>
    </row>
    <row r="853" spans="1:36" x14ac:dyDescent="0.2">
      <c r="A853" s="92">
        <f t="shared" si="140"/>
        <v>53</v>
      </c>
      <c r="B853" s="142">
        <f t="shared" si="140"/>
        <v>1.2174145824273535E-3</v>
      </c>
      <c r="C853" s="79">
        <f t="shared" si="141"/>
        <v>1</v>
      </c>
      <c r="D853" s="42">
        <f t="shared" si="143"/>
        <v>1.2174145824273535E-3</v>
      </c>
      <c r="E853" s="142">
        <f t="shared" si="147"/>
        <v>4.0510136698107286E-3</v>
      </c>
      <c r="F853" s="79">
        <f t="shared" si="148"/>
        <v>1</v>
      </c>
      <c r="G853" s="42">
        <f t="shared" si="144"/>
        <v>4.0510136698107286E-3</v>
      </c>
      <c r="H853" s="142">
        <f t="shared" si="149"/>
        <v>1.7855784135510683E-3</v>
      </c>
      <c r="I853" s="79">
        <f t="shared" si="142"/>
        <v>1</v>
      </c>
      <c r="J853" s="42">
        <f t="shared" si="145"/>
        <v>1.7855784135510683E-3</v>
      </c>
      <c r="K853" s="142">
        <f t="shared" si="150"/>
        <v>3.9668721053774513E-3</v>
      </c>
      <c r="L853" s="79">
        <f t="shared" si="151"/>
        <v>1</v>
      </c>
      <c r="M853" s="42">
        <f t="shared" si="146"/>
        <v>3.9668721053774513E-3</v>
      </c>
      <c r="T853" s="114"/>
      <c r="W853" s="114"/>
      <c r="AA853" s="114"/>
      <c r="AG853" s="114"/>
      <c r="AJ853" s="114"/>
    </row>
    <row r="854" spans="1:36" x14ac:dyDescent="0.2">
      <c r="A854" s="92">
        <f t="shared" si="140"/>
        <v>54</v>
      </c>
      <c r="B854" s="142">
        <f t="shared" si="140"/>
        <v>1.2188030570879688E-3</v>
      </c>
      <c r="C854" s="79">
        <f t="shared" si="141"/>
        <v>1</v>
      </c>
      <c r="D854" s="42">
        <f t="shared" si="143"/>
        <v>1.2188030570879688E-3</v>
      </c>
      <c r="E854" s="142">
        <f t="shared" si="147"/>
        <v>4.224295307455498E-3</v>
      </c>
      <c r="F854" s="79">
        <f t="shared" si="148"/>
        <v>1</v>
      </c>
      <c r="G854" s="42">
        <f t="shared" si="144"/>
        <v>4.224295307455498E-3</v>
      </c>
      <c r="H854" s="142">
        <f t="shared" si="149"/>
        <v>1.8550021465818254E-3</v>
      </c>
      <c r="I854" s="79">
        <f t="shared" si="142"/>
        <v>1</v>
      </c>
      <c r="J854" s="42">
        <f t="shared" si="145"/>
        <v>1.8550021465818254E-3</v>
      </c>
      <c r="K854" s="142">
        <f t="shared" si="150"/>
        <v>4.1154388940632712E-3</v>
      </c>
      <c r="L854" s="79">
        <f t="shared" si="151"/>
        <v>1</v>
      </c>
      <c r="M854" s="42">
        <f t="shared" si="146"/>
        <v>4.1154388940632712E-3</v>
      </c>
      <c r="T854" s="114"/>
      <c r="W854" s="114"/>
      <c r="AA854" s="114"/>
      <c r="AG854" s="114"/>
      <c r="AJ854" s="114"/>
    </row>
    <row r="855" spans="1:36" x14ac:dyDescent="0.2">
      <c r="A855" s="92">
        <f t="shared" si="140"/>
        <v>55</v>
      </c>
      <c r="B855" s="142">
        <f t="shared" si="140"/>
        <v>9.3027802261214294E-4</v>
      </c>
      <c r="C855" s="79">
        <f t="shared" si="141"/>
        <v>0.99999999999999978</v>
      </c>
      <c r="D855" s="42">
        <f t="shared" si="143"/>
        <v>9.3027802261214272E-4</v>
      </c>
      <c r="E855" s="142">
        <f t="shared" si="147"/>
        <v>3.363718712806235E-3</v>
      </c>
      <c r="F855" s="79">
        <f t="shared" si="148"/>
        <v>1</v>
      </c>
      <c r="G855" s="42">
        <f t="shared" si="144"/>
        <v>3.363718712806235E-3</v>
      </c>
      <c r="H855" s="142">
        <f t="shared" si="149"/>
        <v>1.3740345241447412E-3</v>
      </c>
      <c r="I855" s="79">
        <f t="shared" si="142"/>
        <v>0.99999999999999978</v>
      </c>
      <c r="J855" s="42">
        <f t="shared" si="145"/>
        <v>1.374034524144741E-3</v>
      </c>
      <c r="K855" s="142">
        <f t="shared" si="150"/>
        <v>3.1635006667455321E-3</v>
      </c>
      <c r="L855" s="79">
        <f t="shared" si="151"/>
        <v>1</v>
      </c>
      <c r="M855" s="42">
        <f t="shared" si="146"/>
        <v>3.1635006667455321E-3</v>
      </c>
      <c r="T855" s="114"/>
      <c r="W855" s="114"/>
      <c r="AA855" s="114"/>
      <c r="AG855" s="114"/>
      <c r="AJ855" s="114"/>
    </row>
    <row r="856" spans="1:36" x14ac:dyDescent="0.2">
      <c r="A856" s="92">
        <f t="shared" si="140"/>
        <v>56</v>
      </c>
      <c r="B856" s="142">
        <f t="shared" si="140"/>
        <v>8.4363720378975823E-4</v>
      </c>
      <c r="C856" s="79">
        <f t="shared" si="141"/>
        <v>1</v>
      </c>
      <c r="D856" s="42">
        <f t="shared" si="143"/>
        <v>8.4363720378975823E-4</v>
      </c>
      <c r="E856" s="142">
        <f t="shared" si="147"/>
        <v>3.231535925115674E-3</v>
      </c>
      <c r="F856" s="79">
        <f t="shared" si="148"/>
        <v>1</v>
      </c>
      <c r="G856" s="42">
        <f t="shared" si="144"/>
        <v>3.231535925115674E-3</v>
      </c>
      <c r="H856" s="142">
        <f t="shared" si="149"/>
        <v>1.3409888272221009E-3</v>
      </c>
      <c r="I856" s="79">
        <f t="shared" si="142"/>
        <v>1</v>
      </c>
      <c r="J856" s="42">
        <f t="shared" si="145"/>
        <v>1.3409888272221009E-3</v>
      </c>
      <c r="K856" s="142">
        <f t="shared" si="150"/>
        <v>3.0390933371544156E-3</v>
      </c>
      <c r="L856" s="79">
        <f t="shared" si="151"/>
        <v>1</v>
      </c>
      <c r="M856" s="42">
        <f t="shared" si="146"/>
        <v>3.0390933371544156E-3</v>
      </c>
      <c r="T856" s="114"/>
      <c r="W856" s="114"/>
      <c r="AA856" s="114"/>
      <c r="AG856" s="114"/>
      <c r="AJ856" s="114"/>
    </row>
    <row r="857" spans="1:36" x14ac:dyDescent="0.2">
      <c r="A857" s="92">
        <f t="shared" si="140"/>
        <v>57</v>
      </c>
      <c r="B857" s="142">
        <f t="shared" si="140"/>
        <v>7.8782052243302973E-4</v>
      </c>
      <c r="C857" s="79">
        <f t="shared" si="141"/>
        <v>1</v>
      </c>
      <c r="D857" s="42">
        <f t="shared" si="143"/>
        <v>7.8782052243302973E-4</v>
      </c>
      <c r="E857" s="142">
        <f t="shared" si="147"/>
        <v>3.2268151112695822E-3</v>
      </c>
      <c r="F857" s="79">
        <f t="shared" si="148"/>
        <v>1</v>
      </c>
      <c r="G857" s="42">
        <f t="shared" si="144"/>
        <v>3.2268151112695822E-3</v>
      </c>
      <c r="H857" s="142">
        <f t="shared" si="149"/>
        <v>1.2698989245986058E-3</v>
      </c>
      <c r="I857" s="79">
        <f t="shared" si="142"/>
        <v>1</v>
      </c>
      <c r="J857" s="42">
        <f t="shared" si="145"/>
        <v>1.2698989245986058E-3</v>
      </c>
      <c r="K857" s="142">
        <f t="shared" si="150"/>
        <v>3.0735275087376709E-3</v>
      </c>
      <c r="L857" s="79">
        <f t="shared" si="151"/>
        <v>1</v>
      </c>
      <c r="M857" s="42">
        <f t="shared" si="146"/>
        <v>3.0735275087376709E-3</v>
      </c>
      <c r="T857" s="114"/>
      <c r="W857" s="114"/>
      <c r="AA857" s="114"/>
      <c r="AG857" s="114"/>
      <c r="AJ857" s="114"/>
    </row>
    <row r="858" spans="1:36" x14ac:dyDescent="0.2">
      <c r="A858" s="92">
        <f t="shared" si="140"/>
        <v>58</v>
      </c>
      <c r="B858" s="142">
        <f t="shared" si="140"/>
        <v>7.4505550288608347E-4</v>
      </c>
      <c r="C858" s="79">
        <f t="shared" si="141"/>
        <v>1</v>
      </c>
      <c r="D858" s="42">
        <f t="shared" si="143"/>
        <v>7.4505550288608347E-4</v>
      </c>
      <c r="E858" s="142">
        <f t="shared" si="147"/>
        <v>3.2159850089167842E-3</v>
      </c>
      <c r="F858" s="79">
        <f t="shared" si="148"/>
        <v>1</v>
      </c>
      <c r="G858" s="42">
        <f t="shared" si="144"/>
        <v>3.2159850089167842E-3</v>
      </c>
      <c r="H858" s="142">
        <f t="shared" si="149"/>
        <v>1.242129431386303E-3</v>
      </c>
      <c r="I858" s="79">
        <f t="shared" si="142"/>
        <v>1</v>
      </c>
      <c r="J858" s="42">
        <f t="shared" si="145"/>
        <v>1.242129431386303E-3</v>
      </c>
      <c r="K858" s="142">
        <f t="shared" si="150"/>
        <v>2.9818881811370717E-3</v>
      </c>
      <c r="L858" s="79">
        <f t="shared" si="151"/>
        <v>1</v>
      </c>
      <c r="M858" s="42">
        <f t="shared" si="146"/>
        <v>2.9818881811370717E-3</v>
      </c>
      <c r="T858" s="114"/>
      <c r="W858" s="114"/>
      <c r="AA858" s="114"/>
      <c r="AG858" s="114"/>
      <c r="AJ858" s="114"/>
    </row>
    <row r="859" spans="1:36" x14ac:dyDescent="0.2">
      <c r="A859" s="92">
        <f t="shared" si="140"/>
        <v>59</v>
      </c>
      <c r="B859" s="142">
        <f t="shared" si="140"/>
        <v>6.4480763238967042E-4</v>
      </c>
      <c r="C859" s="79">
        <f t="shared" si="141"/>
        <v>1</v>
      </c>
      <c r="D859" s="42">
        <f t="shared" si="143"/>
        <v>6.4480763238967042E-4</v>
      </c>
      <c r="E859" s="142">
        <f t="shared" si="147"/>
        <v>2.8605354957993087E-3</v>
      </c>
      <c r="F859" s="79">
        <f t="shared" si="148"/>
        <v>0.99999999999999989</v>
      </c>
      <c r="G859" s="42">
        <f t="shared" si="144"/>
        <v>2.8605354957993083E-3</v>
      </c>
      <c r="H859" s="142">
        <f t="shared" si="149"/>
        <v>1.0321920627012942E-3</v>
      </c>
      <c r="I859" s="79">
        <f t="shared" si="142"/>
        <v>1</v>
      </c>
      <c r="J859" s="42">
        <f t="shared" si="145"/>
        <v>1.0321920627012942E-3</v>
      </c>
      <c r="K859" s="142">
        <f t="shared" si="150"/>
        <v>2.7144679615025962E-3</v>
      </c>
      <c r="L859" s="79">
        <f t="shared" si="151"/>
        <v>0.99999999999999989</v>
      </c>
      <c r="M859" s="42">
        <f t="shared" si="146"/>
        <v>2.7144679615025958E-3</v>
      </c>
      <c r="T859" s="114"/>
      <c r="W859" s="114"/>
      <c r="AA859" s="114"/>
      <c r="AG859" s="114"/>
      <c r="AJ859" s="114"/>
    </row>
    <row r="860" spans="1:36" x14ac:dyDescent="0.2">
      <c r="A860" s="92">
        <f t="shared" si="140"/>
        <v>60</v>
      </c>
      <c r="B860" s="142">
        <f t="shared" si="140"/>
        <v>5.2900884569436781E-4</v>
      </c>
      <c r="C860" s="79">
        <f t="shared" si="141"/>
        <v>1</v>
      </c>
      <c r="D860" s="42">
        <f t="shared" si="143"/>
        <v>5.2900884569436781E-4</v>
      </c>
      <c r="E860" s="142">
        <f t="shared" si="147"/>
        <v>2.3701262456700418E-3</v>
      </c>
      <c r="F860" s="79">
        <f t="shared" si="148"/>
        <v>1</v>
      </c>
      <c r="G860" s="42">
        <f t="shared" si="144"/>
        <v>2.3701262456700418E-3</v>
      </c>
      <c r="H860" s="142">
        <f t="shared" si="149"/>
        <v>8.833475790833513E-4</v>
      </c>
      <c r="I860" s="79">
        <f t="shared" si="142"/>
        <v>1</v>
      </c>
      <c r="J860" s="42">
        <f t="shared" si="145"/>
        <v>8.833475790833513E-4</v>
      </c>
      <c r="K860" s="142">
        <f t="shared" si="150"/>
        <v>2.2776538332730735E-3</v>
      </c>
      <c r="L860" s="79">
        <f t="shared" si="151"/>
        <v>1</v>
      </c>
      <c r="M860" s="42">
        <f t="shared" si="146"/>
        <v>2.2776538332730735E-3</v>
      </c>
      <c r="T860" s="114"/>
      <c r="W860" s="114"/>
      <c r="AA860" s="114"/>
      <c r="AG860" s="114"/>
      <c r="AJ860" s="114"/>
    </row>
    <row r="861" spans="1:36" x14ac:dyDescent="0.2">
      <c r="A861" s="92">
        <f t="shared" si="140"/>
        <v>61</v>
      </c>
      <c r="B861" s="142">
        <f t="shared" si="140"/>
        <v>4.9929548795720391E-4</v>
      </c>
      <c r="C861" s="79">
        <f t="shared" si="141"/>
        <v>1</v>
      </c>
      <c r="D861" s="42">
        <f t="shared" si="143"/>
        <v>4.9929548795720391E-4</v>
      </c>
      <c r="E861" s="142">
        <f t="shared" si="147"/>
        <v>2.3076448859423605E-3</v>
      </c>
      <c r="F861" s="79">
        <f t="shared" si="148"/>
        <v>1</v>
      </c>
      <c r="G861" s="42">
        <f t="shared" si="144"/>
        <v>2.3076448859423605E-3</v>
      </c>
      <c r="H861" s="142">
        <f t="shared" si="149"/>
        <v>7.9337442107549024E-4</v>
      </c>
      <c r="I861" s="79">
        <f t="shared" si="142"/>
        <v>1</v>
      </c>
      <c r="J861" s="42">
        <f t="shared" si="145"/>
        <v>7.9337442107549024E-4</v>
      </c>
      <c r="K861" s="142">
        <f t="shared" si="150"/>
        <v>2.1804606070300139E-3</v>
      </c>
      <c r="L861" s="79">
        <f t="shared" si="151"/>
        <v>1</v>
      </c>
      <c r="M861" s="42">
        <f t="shared" si="146"/>
        <v>2.1804606070300139E-3</v>
      </c>
      <c r="T861" s="114"/>
      <c r="W861" s="114"/>
      <c r="AA861" s="114"/>
      <c r="AG861" s="114"/>
      <c r="AJ861" s="114"/>
    </row>
    <row r="862" spans="1:36" x14ac:dyDescent="0.2">
      <c r="A862" s="92">
        <f t="shared" si="140"/>
        <v>62</v>
      </c>
      <c r="B862" s="142">
        <f t="shared" si="140"/>
        <v>4.4153494207561412E-4</v>
      </c>
      <c r="C862" s="79">
        <f t="shared" si="141"/>
        <v>1</v>
      </c>
      <c r="D862" s="42">
        <f t="shared" si="143"/>
        <v>4.4153494207561412E-4</v>
      </c>
      <c r="E862" s="142">
        <f t="shared" si="147"/>
        <v>2.2173940330023766E-3</v>
      </c>
      <c r="F862" s="79">
        <f t="shared" si="148"/>
        <v>0.99999999999999978</v>
      </c>
      <c r="G862" s="42">
        <f t="shared" si="144"/>
        <v>2.2173940330023761E-3</v>
      </c>
      <c r="H862" s="142">
        <f t="shared" si="149"/>
        <v>7.1006594143858189E-4</v>
      </c>
      <c r="I862" s="79">
        <f t="shared" si="142"/>
        <v>1</v>
      </c>
      <c r="J862" s="42">
        <f t="shared" si="145"/>
        <v>7.1006594143858189E-4</v>
      </c>
      <c r="K862" s="142">
        <f t="shared" si="150"/>
        <v>2.0877104997009226E-3</v>
      </c>
      <c r="L862" s="79">
        <f t="shared" si="151"/>
        <v>0.99999999999999978</v>
      </c>
      <c r="M862" s="42">
        <f t="shared" si="146"/>
        <v>2.0877104997009221E-3</v>
      </c>
      <c r="T862" s="114"/>
      <c r="W862" s="114"/>
      <c r="AA862" s="114"/>
      <c r="AG862" s="114"/>
      <c r="AJ862" s="114"/>
    </row>
    <row r="863" spans="1:36" x14ac:dyDescent="0.2">
      <c r="A863" s="92">
        <f t="shared" si="140"/>
        <v>63</v>
      </c>
      <c r="B863" s="142">
        <f t="shared" si="140"/>
        <v>3.7877588741580981E-4</v>
      </c>
      <c r="C863" s="79">
        <f t="shared" si="141"/>
        <v>1</v>
      </c>
      <c r="D863" s="42">
        <f t="shared" si="143"/>
        <v>3.7877588741580981E-4</v>
      </c>
      <c r="E863" s="142">
        <f t="shared" si="147"/>
        <v>1.9385883211508568E-3</v>
      </c>
      <c r="F863" s="79">
        <f t="shared" si="148"/>
        <v>1</v>
      </c>
      <c r="G863" s="42">
        <f t="shared" si="144"/>
        <v>1.9385883211508568E-3</v>
      </c>
      <c r="H863" s="142">
        <f t="shared" si="149"/>
        <v>6.3536600469748746E-4</v>
      </c>
      <c r="I863" s="79">
        <f t="shared" si="142"/>
        <v>1</v>
      </c>
      <c r="J863" s="42">
        <f t="shared" si="145"/>
        <v>6.3536600469748746E-4</v>
      </c>
      <c r="K863" s="142">
        <f t="shared" si="150"/>
        <v>1.8055724486639264E-3</v>
      </c>
      <c r="L863" s="79">
        <f t="shared" si="151"/>
        <v>1</v>
      </c>
      <c r="M863" s="42">
        <f t="shared" si="146"/>
        <v>1.8055724486639264E-3</v>
      </c>
      <c r="T863" s="114"/>
      <c r="W863" s="114"/>
      <c r="AA863" s="114"/>
      <c r="AG863" s="114"/>
      <c r="AJ863" s="114"/>
    </row>
    <row r="864" spans="1:36" x14ac:dyDescent="0.2">
      <c r="A864" s="92">
        <f t="shared" si="140"/>
        <v>64</v>
      </c>
      <c r="B864" s="142">
        <f t="shared" si="140"/>
        <v>3.0601981519957656E-4</v>
      </c>
      <c r="C864" s="79">
        <f t="shared" si="141"/>
        <v>1</v>
      </c>
      <c r="D864" s="42">
        <f t="shared" si="143"/>
        <v>3.0601981519957656E-4</v>
      </c>
      <c r="E864" s="142">
        <f t="shared" ref="E864:E883" si="152">E667</f>
        <v>1.8586121806994248E-3</v>
      </c>
      <c r="F864" s="79">
        <f t="shared" ref="F864:F883" si="153">F667/$F764</f>
        <v>1</v>
      </c>
      <c r="G864" s="42">
        <f t="shared" si="144"/>
        <v>1.8586121806994248E-3</v>
      </c>
      <c r="H864" s="142">
        <f t="shared" ref="H864:H883" si="154">H667</f>
        <v>5.2123338759492302E-4</v>
      </c>
      <c r="I864" s="79">
        <f t="shared" si="142"/>
        <v>1</v>
      </c>
      <c r="J864" s="42">
        <f t="shared" si="145"/>
        <v>5.2123338759492302E-4</v>
      </c>
      <c r="K864" s="142">
        <f t="shared" ref="K864:K883" si="155">K667</f>
        <v>1.6681134572630277E-3</v>
      </c>
      <c r="L864" s="79">
        <f t="shared" ref="L864:L883" si="156">L667/$F764</f>
        <v>1</v>
      </c>
      <c r="M864" s="42">
        <f t="shared" si="146"/>
        <v>1.6681134572630277E-3</v>
      </c>
      <c r="T864" s="114"/>
      <c r="W864" s="114"/>
      <c r="AA864" s="114"/>
      <c r="AG864" s="114"/>
      <c r="AJ864" s="114"/>
    </row>
    <row r="865" spans="1:36" x14ac:dyDescent="0.2">
      <c r="A865" s="92">
        <f t="shared" ref="A865:B884" si="157">A668</f>
        <v>65</v>
      </c>
      <c r="B865" s="142">
        <f t="shared" si="157"/>
        <v>2.8213805103699616E-4</v>
      </c>
      <c r="C865" s="79">
        <f t="shared" ref="C865:C884" si="158">C668/$C765</f>
        <v>0.99999999999999989</v>
      </c>
      <c r="D865" s="42">
        <f t="shared" si="143"/>
        <v>2.8213805103699611E-4</v>
      </c>
      <c r="E865" s="142">
        <f t="shared" si="152"/>
        <v>1.7539211912890433E-3</v>
      </c>
      <c r="F865" s="79">
        <f t="shared" si="153"/>
        <v>1</v>
      </c>
      <c r="G865" s="42">
        <f t="shared" si="144"/>
        <v>1.7539211912890433E-3</v>
      </c>
      <c r="H865" s="142">
        <f t="shared" si="154"/>
        <v>4.4764423058232073E-4</v>
      </c>
      <c r="I865" s="79">
        <f t="shared" ref="I865:I883" si="159">I668/$C765</f>
        <v>0.99999999999999989</v>
      </c>
      <c r="J865" s="42">
        <f t="shared" si="145"/>
        <v>4.4764423058232068E-4</v>
      </c>
      <c r="K865" s="142">
        <f t="shared" si="155"/>
        <v>1.5056619219710565E-3</v>
      </c>
      <c r="L865" s="79">
        <f t="shared" si="156"/>
        <v>1</v>
      </c>
      <c r="M865" s="42">
        <f t="shared" si="146"/>
        <v>1.5056619219710565E-3</v>
      </c>
      <c r="T865" s="114"/>
      <c r="W865" s="114"/>
      <c r="AA865" s="114"/>
      <c r="AG865" s="114"/>
      <c r="AJ865" s="114"/>
    </row>
    <row r="866" spans="1:36" x14ac:dyDescent="0.2">
      <c r="A866" s="92">
        <f t="shared" si="157"/>
        <v>66</v>
      </c>
      <c r="B866" s="142">
        <f t="shared" si="157"/>
        <v>2.3742916696518871E-4</v>
      </c>
      <c r="C866" s="79">
        <f t="shared" si="158"/>
        <v>1</v>
      </c>
      <c r="D866" s="42">
        <f t="shared" si="143"/>
        <v>2.3742916696518871E-4</v>
      </c>
      <c r="E866" s="142">
        <f t="shared" si="152"/>
        <v>1.5339868050476052E-3</v>
      </c>
      <c r="F866" s="79">
        <f t="shared" si="153"/>
        <v>1</v>
      </c>
      <c r="G866" s="42">
        <f t="shared" si="144"/>
        <v>1.5339868050476052E-3</v>
      </c>
      <c r="H866" s="142">
        <f t="shared" si="154"/>
        <v>3.9460449854682243E-4</v>
      </c>
      <c r="I866" s="79">
        <f t="shared" si="159"/>
        <v>1</v>
      </c>
      <c r="J866" s="42">
        <f t="shared" si="145"/>
        <v>3.9460449854682243E-4</v>
      </c>
      <c r="K866" s="142">
        <f t="shared" si="155"/>
        <v>1.3734791342804953E-3</v>
      </c>
      <c r="L866" s="79">
        <f t="shared" si="156"/>
        <v>1</v>
      </c>
      <c r="M866" s="42">
        <f t="shared" si="146"/>
        <v>1.3734791342804953E-3</v>
      </c>
      <c r="T866" s="114"/>
      <c r="W866" s="114"/>
      <c r="AA866" s="114"/>
      <c r="AG866" s="114"/>
      <c r="AJ866" s="114"/>
    </row>
    <row r="867" spans="1:36" x14ac:dyDescent="0.2">
      <c r="A867" s="92">
        <f t="shared" si="157"/>
        <v>67</v>
      </c>
      <c r="B867" s="142">
        <f t="shared" si="157"/>
        <v>2.1771282678445376E-4</v>
      </c>
      <c r="C867" s="79">
        <f t="shared" si="158"/>
        <v>1</v>
      </c>
      <c r="D867" s="42">
        <f t="shared" si="143"/>
        <v>2.1771282678445376E-4</v>
      </c>
      <c r="E867" s="142">
        <f t="shared" si="152"/>
        <v>1.3601497775385899E-3</v>
      </c>
      <c r="F867" s="79">
        <f t="shared" si="153"/>
        <v>1.0000000000000002</v>
      </c>
      <c r="G867" s="42">
        <f t="shared" si="144"/>
        <v>1.3601497775385901E-3</v>
      </c>
      <c r="H867" s="142">
        <f t="shared" si="154"/>
        <v>3.3739934252947868E-4</v>
      </c>
      <c r="I867" s="79">
        <f t="shared" si="159"/>
        <v>1</v>
      </c>
      <c r="J867" s="42">
        <f t="shared" si="145"/>
        <v>3.3739934252947868E-4</v>
      </c>
      <c r="K867" s="142">
        <f t="shared" si="155"/>
        <v>1.1976982422466187E-3</v>
      </c>
      <c r="L867" s="79">
        <f t="shared" si="156"/>
        <v>1.0000000000000002</v>
      </c>
      <c r="M867" s="42">
        <f t="shared" si="146"/>
        <v>1.1976982422466189E-3</v>
      </c>
      <c r="T867" s="114"/>
      <c r="W867" s="114"/>
      <c r="AA867" s="114"/>
      <c r="AG867" s="114"/>
      <c r="AJ867" s="114"/>
    </row>
    <row r="868" spans="1:36" x14ac:dyDescent="0.2">
      <c r="A868" s="92">
        <f t="shared" si="157"/>
        <v>68</v>
      </c>
      <c r="B868" s="142">
        <f t="shared" si="157"/>
        <v>1.6939390859504693E-4</v>
      </c>
      <c r="C868" s="79">
        <f t="shared" si="158"/>
        <v>1</v>
      </c>
      <c r="D868" s="42">
        <f t="shared" si="143"/>
        <v>1.6939390859504693E-4</v>
      </c>
      <c r="E868" s="142">
        <f t="shared" si="152"/>
        <v>1.2054737003460634E-3</v>
      </c>
      <c r="F868" s="79">
        <f t="shared" si="153"/>
        <v>1</v>
      </c>
      <c r="G868" s="42">
        <f t="shared" si="144"/>
        <v>1.2054737003460634E-3</v>
      </c>
      <c r="H868" s="142">
        <f t="shared" si="154"/>
        <v>2.6825330443084477E-4</v>
      </c>
      <c r="I868" s="79">
        <f t="shared" si="159"/>
        <v>1</v>
      </c>
      <c r="J868" s="42">
        <f t="shared" si="145"/>
        <v>2.6825330443084477E-4</v>
      </c>
      <c r="K868" s="142">
        <f t="shared" si="155"/>
        <v>1.0963395920217135E-3</v>
      </c>
      <c r="L868" s="79">
        <f t="shared" si="156"/>
        <v>1</v>
      </c>
      <c r="M868" s="42">
        <f t="shared" si="146"/>
        <v>1.0963395920217135E-3</v>
      </c>
      <c r="T868" s="114"/>
      <c r="W868" s="114"/>
      <c r="AA868" s="114"/>
      <c r="AG868" s="114"/>
      <c r="AJ868" s="114"/>
    </row>
    <row r="869" spans="1:36" x14ac:dyDescent="0.2">
      <c r="A869" s="92">
        <f t="shared" si="157"/>
        <v>69</v>
      </c>
      <c r="B869" s="142">
        <f t="shared" si="157"/>
        <v>1.6745004407018574E-4</v>
      </c>
      <c r="C869" s="79">
        <f t="shared" si="158"/>
        <v>1</v>
      </c>
      <c r="D869" s="42">
        <f t="shared" ref="D869:D884" si="160">B869*C869</f>
        <v>1.6745004407018574E-4</v>
      </c>
      <c r="E869" s="142">
        <f t="shared" si="152"/>
        <v>1.1399376963650289E-3</v>
      </c>
      <c r="F869" s="79">
        <f t="shared" si="153"/>
        <v>1.0000000000000002</v>
      </c>
      <c r="G869" s="42">
        <f t="shared" ref="G869:G883" si="161">E869*F869</f>
        <v>1.1399376963650292E-3</v>
      </c>
      <c r="H869" s="142">
        <f t="shared" si="154"/>
        <v>2.3770686189731176E-4</v>
      </c>
      <c r="I869" s="79">
        <f t="shared" si="159"/>
        <v>1</v>
      </c>
      <c r="J869" s="42">
        <f t="shared" ref="J869:J883" si="162">H869*I869</f>
        <v>2.3770686189731176E-4</v>
      </c>
      <c r="K869" s="142">
        <f t="shared" si="155"/>
        <v>1.0133088073169282E-3</v>
      </c>
      <c r="L869" s="79">
        <f t="shared" si="156"/>
        <v>1.0000000000000002</v>
      </c>
      <c r="M869" s="42">
        <f t="shared" ref="M869:M883" si="163">K869*L869</f>
        <v>1.0133088073169285E-3</v>
      </c>
      <c r="T869" s="114"/>
      <c r="W869" s="114"/>
      <c r="AA869" s="114"/>
      <c r="AG869" s="114"/>
      <c r="AJ869" s="114"/>
    </row>
    <row r="870" spans="1:36" x14ac:dyDescent="0.2">
      <c r="A870" s="92">
        <f t="shared" si="157"/>
        <v>70</v>
      </c>
      <c r="B870" s="142">
        <f t="shared" si="157"/>
        <v>1.4051363565425204E-4</v>
      </c>
      <c r="C870" s="79">
        <f t="shared" si="158"/>
        <v>1</v>
      </c>
      <c r="D870" s="42">
        <f t="shared" si="160"/>
        <v>1.4051363565425204E-4</v>
      </c>
      <c r="E870" s="142">
        <f t="shared" si="152"/>
        <v>9.8304005971551825E-4</v>
      </c>
      <c r="F870" s="79">
        <f t="shared" si="153"/>
        <v>1</v>
      </c>
      <c r="G870" s="42">
        <f t="shared" si="161"/>
        <v>9.8304005971551825E-4</v>
      </c>
      <c r="H870" s="142">
        <f t="shared" si="154"/>
        <v>1.9882957140008787E-4</v>
      </c>
      <c r="I870" s="79">
        <f t="shared" si="159"/>
        <v>1</v>
      </c>
      <c r="J870" s="42">
        <f t="shared" si="162"/>
        <v>1.9882957140008787E-4</v>
      </c>
      <c r="K870" s="142">
        <f t="shared" si="155"/>
        <v>8.3725022035092869E-4</v>
      </c>
      <c r="L870" s="79">
        <f t="shared" si="156"/>
        <v>1</v>
      </c>
      <c r="M870" s="42">
        <f t="shared" si="163"/>
        <v>8.3725022035092869E-4</v>
      </c>
      <c r="T870" s="114"/>
      <c r="W870" s="114"/>
      <c r="AA870" s="114"/>
      <c r="AG870" s="114"/>
      <c r="AJ870" s="114"/>
    </row>
    <row r="871" spans="1:36" x14ac:dyDescent="0.2">
      <c r="A871" s="92">
        <f t="shared" si="157"/>
        <v>71</v>
      </c>
      <c r="B871" s="142">
        <f t="shared" si="157"/>
        <v>1.1690956642379468E-4</v>
      </c>
      <c r="C871" s="79">
        <f t="shared" si="158"/>
        <v>1</v>
      </c>
      <c r="D871" s="42">
        <f t="shared" si="160"/>
        <v>1.1690956642379468E-4</v>
      </c>
      <c r="E871" s="142">
        <f t="shared" si="152"/>
        <v>8.5835503519227877E-4</v>
      </c>
      <c r="F871" s="79">
        <f t="shared" si="153"/>
        <v>1</v>
      </c>
      <c r="G871" s="42">
        <f t="shared" si="161"/>
        <v>8.5835503519227877E-4</v>
      </c>
      <c r="H871" s="142">
        <f t="shared" si="154"/>
        <v>1.6078536569923306E-4</v>
      </c>
      <c r="I871" s="79">
        <f t="shared" si="159"/>
        <v>1</v>
      </c>
      <c r="J871" s="42">
        <f t="shared" si="162"/>
        <v>1.6078536569923306E-4</v>
      </c>
      <c r="K871" s="142">
        <f t="shared" si="155"/>
        <v>7.2200682351987217E-4</v>
      </c>
      <c r="L871" s="79">
        <f t="shared" si="156"/>
        <v>1</v>
      </c>
      <c r="M871" s="42">
        <f t="shared" si="163"/>
        <v>7.2200682351987217E-4</v>
      </c>
      <c r="T871" s="114"/>
      <c r="W871" s="114"/>
      <c r="AA871" s="114"/>
      <c r="AG871" s="114"/>
      <c r="AJ871" s="114"/>
    </row>
    <row r="872" spans="1:36" x14ac:dyDescent="0.2">
      <c r="A872" s="92">
        <f t="shared" si="157"/>
        <v>72</v>
      </c>
      <c r="B872" s="142">
        <f t="shared" si="157"/>
        <v>9.0250852939984021E-5</v>
      </c>
      <c r="C872" s="79">
        <f t="shared" si="158"/>
        <v>1</v>
      </c>
      <c r="D872" s="42">
        <f t="shared" si="160"/>
        <v>9.0250852939984021E-5</v>
      </c>
      <c r="E872" s="142">
        <f t="shared" si="152"/>
        <v>7.0173509347489112E-4</v>
      </c>
      <c r="F872" s="79">
        <f t="shared" si="153"/>
        <v>1</v>
      </c>
      <c r="G872" s="42">
        <f t="shared" si="161"/>
        <v>7.0173509347489112E-4</v>
      </c>
      <c r="H872" s="142">
        <f t="shared" si="154"/>
        <v>1.3551512687603754E-4</v>
      </c>
      <c r="I872" s="79">
        <f t="shared" si="159"/>
        <v>1</v>
      </c>
      <c r="J872" s="42">
        <f t="shared" si="162"/>
        <v>1.3551512687603754E-4</v>
      </c>
      <c r="K872" s="142">
        <f t="shared" si="155"/>
        <v>5.9454484967540243E-4</v>
      </c>
      <c r="L872" s="79">
        <f t="shared" si="156"/>
        <v>1</v>
      </c>
      <c r="M872" s="42">
        <f t="shared" si="163"/>
        <v>5.9454484967540243E-4</v>
      </c>
      <c r="T872" s="114"/>
      <c r="W872" s="114"/>
      <c r="AA872" s="114"/>
      <c r="AG872" s="114"/>
      <c r="AJ872" s="114"/>
    </row>
    <row r="873" spans="1:36" x14ac:dyDescent="0.2">
      <c r="A873" s="92">
        <f t="shared" si="157"/>
        <v>73</v>
      </c>
      <c r="B873" s="142">
        <f t="shared" si="157"/>
        <v>7.3033767148356291E-5</v>
      </c>
      <c r="C873" s="79">
        <f t="shared" si="158"/>
        <v>1</v>
      </c>
      <c r="D873" s="42">
        <f t="shared" si="160"/>
        <v>7.3033767148356291E-5</v>
      </c>
      <c r="E873" s="142">
        <f t="shared" si="152"/>
        <v>5.598329831600239E-4</v>
      </c>
      <c r="F873" s="79">
        <f t="shared" si="153"/>
        <v>1</v>
      </c>
      <c r="G873" s="42">
        <f t="shared" si="161"/>
        <v>5.598329831600239E-4</v>
      </c>
      <c r="H873" s="142">
        <f t="shared" si="154"/>
        <v>1.0968949818859595E-4</v>
      </c>
      <c r="I873" s="79">
        <f t="shared" si="159"/>
        <v>1</v>
      </c>
      <c r="J873" s="42">
        <f t="shared" si="162"/>
        <v>1.0968949818859595E-4</v>
      </c>
      <c r="K873" s="142">
        <f t="shared" si="155"/>
        <v>4.8568843628317551E-4</v>
      </c>
      <c r="L873" s="79">
        <f t="shared" si="156"/>
        <v>1</v>
      </c>
      <c r="M873" s="42">
        <f t="shared" si="163"/>
        <v>4.8568843628317551E-4</v>
      </c>
      <c r="T873" s="114"/>
      <c r="W873" s="114"/>
      <c r="AA873" s="114"/>
      <c r="AG873" s="114"/>
      <c r="AJ873" s="114"/>
    </row>
    <row r="874" spans="1:36" x14ac:dyDescent="0.2">
      <c r="A874" s="92">
        <f t="shared" si="157"/>
        <v>74</v>
      </c>
      <c r="B874" s="142">
        <f t="shared" si="157"/>
        <v>4.8318918189406825E-5</v>
      </c>
      <c r="C874" s="79">
        <f t="shared" si="158"/>
        <v>0.99999999999999978</v>
      </c>
      <c r="D874" s="42">
        <f t="shared" si="160"/>
        <v>4.8318918189406811E-5</v>
      </c>
      <c r="E874" s="142">
        <f t="shared" si="152"/>
        <v>4.20152432302141E-4</v>
      </c>
      <c r="F874" s="79">
        <f t="shared" si="153"/>
        <v>1</v>
      </c>
      <c r="G874" s="42">
        <f t="shared" si="161"/>
        <v>4.20152432302141E-4</v>
      </c>
      <c r="H874" s="142">
        <f t="shared" si="154"/>
        <v>7.8032275926570791E-5</v>
      </c>
      <c r="I874" s="79">
        <f t="shared" si="159"/>
        <v>0.99999999999999978</v>
      </c>
      <c r="J874" s="42">
        <f t="shared" si="162"/>
        <v>7.8032275926570777E-5</v>
      </c>
      <c r="K874" s="142">
        <f t="shared" si="155"/>
        <v>3.9876992252866781E-4</v>
      </c>
      <c r="L874" s="79">
        <f t="shared" si="156"/>
        <v>1</v>
      </c>
      <c r="M874" s="42">
        <f t="shared" si="163"/>
        <v>3.9876992252866781E-4</v>
      </c>
      <c r="T874" s="114"/>
      <c r="W874" s="114"/>
      <c r="AA874" s="114"/>
      <c r="AG874" s="114"/>
      <c r="AJ874" s="114"/>
    </row>
    <row r="875" spans="1:36" x14ac:dyDescent="0.2">
      <c r="A875" s="92">
        <f t="shared" si="157"/>
        <v>75</v>
      </c>
      <c r="B875" s="142">
        <f t="shared" si="157"/>
        <v>3.9432680361469939E-5</v>
      </c>
      <c r="C875" s="79">
        <f t="shared" si="158"/>
        <v>1</v>
      </c>
      <c r="D875" s="42">
        <f t="shared" si="160"/>
        <v>3.9432680361469939E-5</v>
      </c>
      <c r="E875" s="142">
        <f t="shared" si="152"/>
        <v>3.4434171583255438E-4</v>
      </c>
      <c r="F875" s="79">
        <f t="shared" si="153"/>
        <v>1</v>
      </c>
      <c r="G875" s="42">
        <f t="shared" si="161"/>
        <v>3.4434171583255438E-4</v>
      </c>
      <c r="H875" s="142">
        <f t="shared" si="154"/>
        <v>5.942671547432794E-5</v>
      </c>
      <c r="I875" s="79">
        <f t="shared" si="159"/>
        <v>1</v>
      </c>
      <c r="J875" s="42">
        <f t="shared" si="162"/>
        <v>5.942671547432794E-5</v>
      </c>
      <c r="K875" s="142">
        <f t="shared" si="155"/>
        <v>3.2406998578757339E-4</v>
      </c>
      <c r="L875" s="79">
        <f t="shared" si="156"/>
        <v>1</v>
      </c>
      <c r="M875" s="42">
        <f t="shared" si="163"/>
        <v>3.2406998578757339E-4</v>
      </c>
      <c r="T875" s="114"/>
      <c r="W875" s="114"/>
      <c r="AA875" s="114"/>
      <c r="AG875" s="114"/>
      <c r="AJ875" s="114"/>
    </row>
    <row r="876" spans="1:36" x14ac:dyDescent="0.2">
      <c r="A876" s="92">
        <f t="shared" si="157"/>
        <v>76</v>
      </c>
      <c r="B876" s="142">
        <f t="shared" si="157"/>
        <v>2.9157967872917912E-5</v>
      </c>
      <c r="C876" s="79">
        <f t="shared" si="158"/>
        <v>1</v>
      </c>
      <c r="D876" s="42">
        <f t="shared" si="160"/>
        <v>2.9157967872917912E-5</v>
      </c>
      <c r="E876" s="142">
        <f t="shared" si="152"/>
        <v>2.0965967375288595E-4</v>
      </c>
      <c r="F876" s="79">
        <f t="shared" si="153"/>
        <v>1</v>
      </c>
      <c r="G876" s="42">
        <f t="shared" si="161"/>
        <v>2.0965967375288595E-4</v>
      </c>
      <c r="H876" s="142">
        <f t="shared" si="154"/>
        <v>4.6652748596668662E-5</v>
      </c>
      <c r="I876" s="79">
        <f t="shared" si="159"/>
        <v>1</v>
      </c>
      <c r="J876" s="42">
        <f t="shared" si="162"/>
        <v>4.6652748596668662E-5</v>
      </c>
      <c r="K876" s="142">
        <f t="shared" si="155"/>
        <v>2.2715445447663669E-4</v>
      </c>
      <c r="L876" s="79">
        <f t="shared" si="156"/>
        <v>1</v>
      </c>
      <c r="M876" s="42">
        <f t="shared" si="163"/>
        <v>2.2715445447663669E-4</v>
      </c>
      <c r="T876" s="114"/>
      <c r="W876" s="114"/>
      <c r="AA876" s="114"/>
      <c r="AG876" s="114"/>
      <c r="AJ876" s="114"/>
    </row>
    <row r="877" spans="1:36" x14ac:dyDescent="0.2">
      <c r="A877" s="92">
        <f t="shared" si="157"/>
        <v>77</v>
      </c>
      <c r="B877" s="142">
        <f t="shared" si="157"/>
        <v>1.5550916198889554E-5</v>
      </c>
      <c r="C877" s="79">
        <f t="shared" si="158"/>
        <v>1</v>
      </c>
      <c r="D877" s="42">
        <f t="shared" si="160"/>
        <v>1.5550916198889554E-5</v>
      </c>
      <c r="E877" s="142">
        <f t="shared" si="152"/>
        <v>1.5412068732828039E-4</v>
      </c>
      <c r="F877" s="79">
        <f t="shared" si="153"/>
        <v>1</v>
      </c>
      <c r="G877" s="42">
        <f t="shared" si="161"/>
        <v>1.5412068732828039E-4</v>
      </c>
      <c r="H877" s="142">
        <f t="shared" si="154"/>
        <v>2.721410334805672E-5</v>
      </c>
      <c r="I877" s="79">
        <f t="shared" si="159"/>
        <v>1</v>
      </c>
      <c r="J877" s="42">
        <f t="shared" si="162"/>
        <v>2.721410334805672E-5</v>
      </c>
      <c r="K877" s="142">
        <f t="shared" si="155"/>
        <v>1.6217384035984819E-4</v>
      </c>
      <c r="L877" s="79">
        <f t="shared" si="156"/>
        <v>1</v>
      </c>
      <c r="M877" s="42">
        <f t="shared" si="163"/>
        <v>1.6217384035984819E-4</v>
      </c>
      <c r="T877" s="114"/>
      <c r="W877" s="114"/>
      <c r="AA877" s="114"/>
      <c r="AG877" s="114"/>
      <c r="AJ877" s="114"/>
    </row>
    <row r="878" spans="1:36" x14ac:dyDescent="0.2">
      <c r="A878" s="92">
        <f t="shared" si="157"/>
        <v>78</v>
      </c>
      <c r="B878" s="142">
        <f t="shared" si="157"/>
        <v>1.5828611131012581E-5</v>
      </c>
      <c r="C878" s="79">
        <f t="shared" si="158"/>
        <v>1</v>
      </c>
      <c r="D878" s="42">
        <f t="shared" si="160"/>
        <v>1.5828611131012581E-5</v>
      </c>
      <c r="E878" s="142">
        <f t="shared" si="152"/>
        <v>1.4134672045062113E-4</v>
      </c>
      <c r="F878" s="79">
        <f t="shared" si="153"/>
        <v>1</v>
      </c>
      <c r="G878" s="42">
        <f t="shared" si="161"/>
        <v>1.4134672045062113E-4</v>
      </c>
      <c r="H878" s="142">
        <f t="shared" si="154"/>
        <v>2.0549424977104054E-5</v>
      </c>
      <c r="I878" s="79">
        <f t="shared" si="159"/>
        <v>1</v>
      </c>
      <c r="J878" s="42">
        <f t="shared" si="162"/>
        <v>2.0549424977104054E-5</v>
      </c>
      <c r="K878" s="142">
        <f t="shared" si="155"/>
        <v>1.2163038026988615E-4</v>
      </c>
      <c r="L878" s="79">
        <f t="shared" si="156"/>
        <v>1</v>
      </c>
      <c r="M878" s="42">
        <f t="shared" si="163"/>
        <v>1.2163038026988615E-4</v>
      </c>
      <c r="T878" s="114"/>
      <c r="W878" s="114"/>
      <c r="AA878" s="114"/>
      <c r="AG878" s="114"/>
      <c r="AJ878" s="114"/>
    </row>
    <row r="879" spans="1:36" x14ac:dyDescent="0.2">
      <c r="A879" s="92">
        <f t="shared" si="157"/>
        <v>79</v>
      </c>
      <c r="B879" s="142">
        <f t="shared" si="157"/>
        <v>1.2496271945536248E-5</v>
      </c>
      <c r="C879" s="79">
        <f t="shared" si="158"/>
        <v>1</v>
      </c>
      <c r="D879" s="42">
        <f t="shared" si="160"/>
        <v>1.2496271945536248E-5</v>
      </c>
      <c r="E879" s="142">
        <f t="shared" si="152"/>
        <v>9.4971666786075487E-5</v>
      </c>
      <c r="F879" s="79">
        <f t="shared" si="153"/>
        <v>1</v>
      </c>
      <c r="G879" s="42">
        <f t="shared" si="161"/>
        <v>9.4971666786075487E-5</v>
      </c>
      <c r="H879" s="142">
        <f t="shared" si="154"/>
        <v>1.0830102352798081E-5</v>
      </c>
      <c r="I879" s="79">
        <f t="shared" si="159"/>
        <v>1</v>
      </c>
      <c r="J879" s="42">
        <f t="shared" si="162"/>
        <v>1.0830102352798081E-5</v>
      </c>
      <c r="K879" s="142">
        <f t="shared" si="155"/>
        <v>8.9973158007860987E-5</v>
      </c>
      <c r="L879" s="79">
        <f t="shared" si="156"/>
        <v>1</v>
      </c>
      <c r="M879" s="42">
        <f t="shared" si="163"/>
        <v>8.9973158007860987E-5</v>
      </c>
      <c r="T879" s="114"/>
      <c r="W879" s="114"/>
      <c r="AA879" s="114"/>
      <c r="AG879" s="114"/>
      <c r="AJ879" s="114"/>
    </row>
    <row r="880" spans="1:36" x14ac:dyDescent="0.2">
      <c r="A880" s="92">
        <f t="shared" si="157"/>
        <v>80</v>
      </c>
      <c r="B880" s="142">
        <f t="shared" si="157"/>
        <v>6.6646783709526656E-6</v>
      </c>
      <c r="C880" s="79">
        <f t="shared" si="158"/>
        <v>1</v>
      </c>
      <c r="D880" s="42">
        <f t="shared" si="160"/>
        <v>6.6646783709526656E-6</v>
      </c>
      <c r="E880" s="142">
        <f t="shared" si="152"/>
        <v>6.9146038098633913E-5</v>
      </c>
      <c r="F880" s="79">
        <f t="shared" si="153"/>
        <v>1.0000000000000002</v>
      </c>
      <c r="G880" s="42">
        <f t="shared" si="161"/>
        <v>6.9146038098633926E-5</v>
      </c>
      <c r="H880" s="142">
        <f t="shared" si="154"/>
        <v>1.0274712488552027E-5</v>
      </c>
      <c r="I880" s="79">
        <f t="shared" si="159"/>
        <v>1</v>
      </c>
      <c r="J880" s="42">
        <f t="shared" si="162"/>
        <v>1.0274712488552027E-5</v>
      </c>
      <c r="K880" s="142">
        <f t="shared" si="155"/>
        <v>6.1648274931312163E-5</v>
      </c>
      <c r="L880" s="79">
        <f t="shared" si="156"/>
        <v>1.0000000000000002</v>
      </c>
      <c r="M880" s="42">
        <f t="shared" si="163"/>
        <v>6.1648274931312176E-5</v>
      </c>
      <c r="T880" s="114"/>
      <c r="W880" s="114"/>
      <c r="AA880" s="114"/>
      <c r="AG880" s="114"/>
      <c r="AJ880" s="114"/>
    </row>
    <row r="881" spans="1:36" x14ac:dyDescent="0.2">
      <c r="A881" s="92">
        <f t="shared" si="157"/>
        <v>81</v>
      </c>
      <c r="B881" s="142">
        <f t="shared" si="157"/>
        <v>3.3323391854763328E-6</v>
      </c>
      <c r="C881" s="79">
        <f t="shared" si="158"/>
        <v>1</v>
      </c>
      <c r="D881" s="42">
        <f t="shared" si="160"/>
        <v>3.3323391854763328E-6</v>
      </c>
      <c r="E881" s="142">
        <f t="shared" si="152"/>
        <v>3.6933425972362689E-5</v>
      </c>
      <c r="F881" s="79">
        <f t="shared" si="153"/>
        <v>1.0000000000000002</v>
      </c>
      <c r="G881" s="42">
        <f t="shared" si="161"/>
        <v>3.6933425972362696E-5</v>
      </c>
      <c r="H881" s="142">
        <f t="shared" si="154"/>
        <v>4.7208138460914713E-6</v>
      </c>
      <c r="I881" s="79">
        <f t="shared" si="159"/>
        <v>1</v>
      </c>
      <c r="J881" s="42">
        <f t="shared" si="162"/>
        <v>4.7208138460914713E-6</v>
      </c>
      <c r="K881" s="142">
        <f t="shared" si="155"/>
        <v>4.4153494207561412E-5</v>
      </c>
      <c r="L881" s="79">
        <f t="shared" si="156"/>
        <v>1.0000000000000002</v>
      </c>
      <c r="M881" s="42">
        <f t="shared" si="163"/>
        <v>4.4153494207561419E-5</v>
      </c>
      <c r="T881" s="114"/>
      <c r="W881" s="114"/>
      <c r="AA881" s="114"/>
      <c r="AG881" s="114"/>
      <c r="AJ881" s="114"/>
    </row>
    <row r="882" spans="1:36" x14ac:dyDescent="0.2">
      <c r="A882" s="92">
        <f t="shared" si="157"/>
        <v>82</v>
      </c>
      <c r="B882" s="142">
        <f t="shared" si="157"/>
        <v>3.0546442533533053E-6</v>
      </c>
      <c r="C882" s="79">
        <f t="shared" si="158"/>
        <v>1</v>
      </c>
      <c r="D882" s="42">
        <f t="shared" si="160"/>
        <v>3.0546442533533053E-6</v>
      </c>
      <c r="E882" s="142">
        <f t="shared" si="152"/>
        <v>1.971634018073497E-5</v>
      </c>
      <c r="F882" s="79">
        <f t="shared" si="153"/>
        <v>1</v>
      </c>
      <c r="G882" s="42">
        <f t="shared" si="161"/>
        <v>1.971634018073497E-5</v>
      </c>
      <c r="H882" s="142">
        <f t="shared" si="154"/>
        <v>3.3323391854763328E-6</v>
      </c>
      <c r="I882" s="79">
        <f t="shared" si="159"/>
        <v>1</v>
      </c>
      <c r="J882" s="42">
        <f t="shared" si="162"/>
        <v>3.3323391854763328E-6</v>
      </c>
      <c r="K882" s="142">
        <f t="shared" si="155"/>
        <v>2.0827119909227081E-5</v>
      </c>
      <c r="L882" s="79">
        <f t="shared" si="156"/>
        <v>1</v>
      </c>
      <c r="M882" s="42">
        <f t="shared" si="163"/>
        <v>2.0827119909227081E-5</v>
      </c>
      <c r="T882" s="114"/>
      <c r="W882" s="114"/>
      <c r="AA882" s="114"/>
      <c r="AG882" s="114"/>
      <c r="AJ882" s="114"/>
    </row>
    <row r="883" spans="1:36" x14ac:dyDescent="0.2">
      <c r="A883" s="92">
        <f t="shared" si="157"/>
        <v>83</v>
      </c>
      <c r="B883" s="142">
        <f t="shared" si="157"/>
        <v>8.330847963690832E-7</v>
      </c>
      <c r="C883" s="79">
        <f t="shared" si="158"/>
        <v>1</v>
      </c>
      <c r="D883" s="42">
        <f t="shared" si="160"/>
        <v>8.330847963690832E-7</v>
      </c>
      <c r="E883" s="142">
        <f t="shared" si="152"/>
        <v>2.9991052669286997E-5</v>
      </c>
      <c r="F883" s="79">
        <f t="shared" si="153"/>
        <v>1</v>
      </c>
      <c r="G883" s="42">
        <f t="shared" si="161"/>
        <v>2.9991052669286997E-5</v>
      </c>
      <c r="H883" s="142">
        <f t="shared" si="154"/>
        <v>5.8315935745835828E-6</v>
      </c>
      <c r="I883" s="79">
        <f t="shared" si="159"/>
        <v>1</v>
      </c>
      <c r="J883" s="42">
        <f t="shared" si="162"/>
        <v>5.8315935745835828E-6</v>
      </c>
      <c r="K883" s="142">
        <f t="shared" si="155"/>
        <v>3.0824137465656081E-5</v>
      </c>
      <c r="L883" s="79">
        <f t="shared" si="156"/>
        <v>1</v>
      </c>
      <c r="M883" s="42">
        <f t="shared" si="163"/>
        <v>3.0824137465656081E-5</v>
      </c>
      <c r="T883" s="114"/>
      <c r="W883" s="114"/>
      <c r="AA883" s="114"/>
      <c r="AG883" s="114"/>
      <c r="AJ883" s="114"/>
    </row>
    <row r="884" spans="1:36" ht="13.5" thickBot="1" x14ac:dyDescent="0.25">
      <c r="A884" s="92" t="str">
        <f t="shared" si="157"/>
        <v>NNNN</v>
      </c>
      <c r="B884" s="145">
        <f t="shared" si="157"/>
        <v>0.1943525737044004</v>
      </c>
      <c r="C884" s="83">
        <f t="shared" si="158"/>
        <v>1</v>
      </c>
      <c r="D884" s="149">
        <f t="shared" si="160"/>
        <v>0.1943525737044004</v>
      </c>
      <c r="E884" s="85"/>
      <c r="F884" s="83"/>
      <c r="G884" s="77"/>
      <c r="H884" s="86"/>
      <c r="I884" s="83"/>
      <c r="J884" s="77"/>
      <c r="K884" s="85"/>
      <c r="L884" s="76"/>
      <c r="M884" s="89"/>
      <c r="T884" s="114"/>
      <c r="W884" s="114"/>
      <c r="AA884" s="114"/>
      <c r="AG884" s="114"/>
      <c r="AJ884" s="114"/>
    </row>
    <row r="885" spans="1:36" x14ac:dyDescent="0.2">
      <c r="C885" s="114"/>
      <c r="D885" s="114"/>
      <c r="E885" s="114"/>
      <c r="F885" s="114"/>
      <c r="G885" s="26"/>
      <c r="H885" s="26"/>
      <c r="AA885" s="26"/>
    </row>
    <row r="886" spans="1:36" x14ac:dyDescent="0.2">
      <c r="A886" s="226"/>
      <c r="B886" s="25"/>
      <c r="C886" s="26"/>
      <c r="D886" s="26"/>
      <c r="E886" s="26"/>
      <c r="F886" s="26"/>
      <c r="H886" s="26"/>
      <c r="T886" s="26"/>
      <c r="W886" s="26"/>
      <c r="AA886" s="26"/>
      <c r="AG886" s="26"/>
      <c r="AJ886" s="26"/>
    </row>
    <row r="887" spans="1:36" ht="15.75" x14ac:dyDescent="0.25">
      <c r="A887" s="140" t="s">
        <v>65</v>
      </c>
      <c r="B887" s="227"/>
      <c r="C887" s="226"/>
      <c r="D887" s="226"/>
      <c r="E887" s="226"/>
      <c r="T887" s="26"/>
      <c r="W887" s="26"/>
      <c r="AA887" s="26"/>
      <c r="AG887" s="26"/>
      <c r="AJ887" s="26"/>
    </row>
    <row r="888" spans="1:36" x14ac:dyDescent="0.2">
      <c r="A888" s="18" t="s">
        <v>57</v>
      </c>
      <c r="B888" s="227"/>
      <c r="C888" s="226"/>
      <c r="D888" s="226"/>
      <c r="E888" s="226"/>
      <c r="F888" s="26"/>
      <c r="G888" s="26"/>
      <c r="H888" s="26"/>
      <c r="T888" s="26"/>
      <c r="W888" s="26"/>
      <c r="AA888" s="26"/>
      <c r="AG888" s="26"/>
      <c r="AJ888" s="26"/>
    </row>
    <row r="889" spans="1:36" x14ac:dyDescent="0.2">
      <c r="A889" s="18" t="s">
        <v>154</v>
      </c>
      <c r="B889" s="227"/>
      <c r="C889" s="226"/>
      <c r="D889" s="226"/>
      <c r="E889" s="226"/>
      <c r="F889" s="26"/>
      <c r="G889" s="26"/>
      <c r="H889" s="26"/>
      <c r="T889" s="26"/>
      <c r="W889" s="26"/>
      <c r="AA889" s="26"/>
      <c r="AG889" s="26"/>
      <c r="AJ889" s="26"/>
    </row>
    <row r="890" spans="1:36" s="286" customFormat="1" x14ac:dyDescent="0.2">
      <c r="A890" s="18"/>
      <c r="C890" s="285"/>
      <c r="D890" s="285"/>
      <c r="E890" s="285"/>
      <c r="F890" s="26"/>
      <c r="G890" s="26"/>
      <c r="H890" s="26"/>
      <c r="K890" s="23"/>
      <c r="T890" s="26"/>
      <c r="W890" s="26"/>
      <c r="AA890" s="26"/>
      <c r="AG890" s="26"/>
      <c r="AJ890" s="26"/>
    </row>
    <row r="891" spans="1:36" x14ac:dyDescent="0.2">
      <c r="A891" s="226"/>
      <c r="B891" s="227"/>
      <c r="C891" s="226"/>
      <c r="D891" s="226"/>
      <c r="E891" s="226"/>
      <c r="F891" s="26"/>
      <c r="G891" s="26"/>
      <c r="H891" s="26"/>
      <c r="T891" s="26"/>
      <c r="W891" s="26"/>
      <c r="AA891" s="26"/>
      <c r="AG891" s="26"/>
      <c r="AJ891" s="26"/>
    </row>
    <row r="892" spans="1:36" x14ac:dyDescent="0.2">
      <c r="A892" s="226"/>
      <c r="B892" s="334" t="s">
        <v>59</v>
      </c>
      <c r="C892" s="334"/>
      <c r="D892" s="334"/>
      <c r="E892" s="334"/>
      <c r="F892" s="334"/>
      <c r="G892" s="334"/>
      <c r="H892" s="334"/>
      <c r="T892" s="26"/>
      <c r="W892" s="26"/>
      <c r="AA892" s="26"/>
      <c r="AG892" s="26"/>
      <c r="AJ892" s="26"/>
    </row>
    <row r="893" spans="1:36" x14ac:dyDescent="0.2">
      <c r="A893" s="226"/>
      <c r="B893" s="227"/>
      <c r="C893" s="227"/>
      <c r="D893" s="227"/>
      <c r="E893" s="227"/>
      <c r="F893" s="227"/>
      <c r="G893" s="26"/>
      <c r="H893" s="26"/>
      <c r="T893" s="26"/>
      <c r="W893" s="26"/>
      <c r="AA893" s="26"/>
      <c r="AG893" s="26"/>
      <c r="AJ893" s="26"/>
    </row>
    <row r="894" spans="1:36" ht="38.25" x14ac:dyDescent="0.2">
      <c r="A894" s="19" t="s">
        <v>36</v>
      </c>
      <c r="B894" s="22" t="s">
        <v>19</v>
      </c>
      <c r="C894" s="19" t="s">
        <v>60</v>
      </c>
      <c r="D894" s="26"/>
      <c r="E894" s="22" t="s">
        <v>19</v>
      </c>
      <c r="F894" s="19" t="s">
        <v>60</v>
      </c>
      <c r="G894" s="114"/>
      <c r="H894" s="114"/>
      <c r="I894" s="23"/>
      <c r="K894" s="114"/>
      <c r="R894" s="26"/>
      <c r="T894" s="114"/>
      <c r="U894" s="26"/>
      <c r="W894" s="114"/>
      <c r="Y894" s="26"/>
      <c r="AA894" s="114"/>
      <c r="AE894" s="26"/>
      <c r="AG894" s="114"/>
      <c r="AH894" s="26"/>
      <c r="AJ894" s="114"/>
    </row>
    <row r="895" spans="1:36" x14ac:dyDescent="0.2">
      <c r="A895" s="226"/>
      <c r="B895" s="22"/>
      <c r="C895" s="227"/>
      <c r="D895" s="227"/>
      <c r="E895" s="227"/>
      <c r="F895" s="227"/>
      <c r="G895" s="114"/>
      <c r="H895" s="114"/>
      <c r="I895" s="23"/>
      <c r="K895" s="114"/>
      <c r="R895" s="26"/>
      <c r="T895" s="114"/>
      <c r="U895" s="26"/>
      <c r="W895" s="114"/>
      <c r="Y895" s="26"/>
      <c r="AA895" s="114"/>
      <c r="AE895" s="26"/>
      <c r="AG895" s="114"/>
      <c r="AH895" s="26"/>
      <c r="AJ895" s="114"/>
    </row>
    <row r="896" spans="1:36" x14ac:dyDescent="0.2">
      <c r="A896" s="226"/>
      <c r="B896" s="340" t="s">
        <v>61</v>
      </c>
      <c r="C896" s="340"/>
      <c r="D896" s="227"/>
      <c r="E896" s="340" t="s">
        <v>62</v>
      </c>
      <c r="F896" s="340"/>
      <c r="G896" s="114"/>
      <c r="H896" s="114"/>
      <c r="I896" s="23"/>
      <c r="K896" s="114"/>
      <c r="R896" s="26"/>
      <c r="T896" s="114"/>
      <c r="U896" s="26"/>
      <c r="W896" s="114"/>
      <c r="Y896" s="26"/>
      <c r="AA896" s="114"/>
      <c r="AE896" s="26"/>
      <c r="AG896" s="114"/>
      <c r="AH896" s="26"/>
      <c r="AJ896" s="114"/>
    </row>
    <row r="897" spans="1:36" x14ac:dyDescent="0.2">
      <c r="A897" s="226"/>
      <c r="B897" s="227"/>
      <c r="C897" s="227"/>
      <c r="D897" s="227"/>
      <c r="E897" s="227"/>
      <c r="F897" s="227"/>
      <c r="G897" s="114"/>
      <c r="H897" s="114"/>
      <c r="I897" s="23"/>
      <c r="K897" s="114"/>
      <c r="R897" s="26"/>
      <c r="T897" s="114"/>
      <c r="U897" s="26"/>
      <c r="W897" s="114"/>
      <c r="Y897" s="26"/>
      <c r="AA897" s="114"/>
      <c r="AE897" s="26"/>
      <c r="AG897" s="114"/>
      <c r="AH897" s="26"/>
      <c r="AJ897" s="114"/>
    </row>
    <row r="898" spans="1:36" x14ac:dyDescent="0.2">
      <c r="A898" s="24">
        <f>A800</f>
        <v>0</v>
      </c>
      <c r="B898" s="94">
        <f t="shared" ref="B898:B929" si="164">SUM(B800,E800)</f>
        <v>3.3315061006799641E-3</v>
      </c>
      <c r="C898" s="23">
        <f t="shared" ref="C898:C929" si="165">SUM(D800,G800)/B898</f>
        <v>1.0780090551874075</v>
      </c>
      <c r="D898" s="23"/>
      <c r="E898" s="94">
        <f t="shared" ref="E898:E929" si="166">SUM(H800,K800)</f>
        <v>3.7011180553357136E-3</v>
      </c>
      <c r="F898" s="23">
        <f t="shared" ref="F898:F929" si="167">SUM(J800,M800)/E898</f>
        <v>0.92978131489470817</v>
      </c>
      <c r="G898" s="114"/>
      <c r="H898" s="114"/>
      <c r="I898" s="23"/>
      <c r="K898" s="114"/>
      <c r="R898" s="26"/>
      <c r="T898" s="114"/>
      <c r="U898" s="26"/>
      <c r="W898" s="114"/>
      <c r="Y898" s="26"/>
      <c r="AA898" s="114"/>
      <c r="AE898" s="26"/>
      <c r="AG898" s="114"/>
      <c r="AH898" s="26"/>
      <c r="AJ898" s="114"/>
    </row>
    <row r="899" spans="1:36" x14ac:dyDescent="0.2">
      <c r="A899" s="24">
        <f t="shared" ref="A899:A962" si="168">A801</f>
        <v>1</v>
      </c>
      <c r="B899" s="94">
        <f t="shared" si="164"/>
        <v>4.6302852982193646E-3</v>
      </c>
      <c r="C899" s="23">
        <f t="shared" si="165"/>
        <v>1.026404710991446</v>
      </c>
      <c r="D899" s="23"/>
      <c r="E899" s="94">
        <f t="shared" si="166"/>
        <v>5.4572608060817415E-3</v>
      </c>
      <c r="F899" s="23">
        <f t="shared" si="167"/>
        <v>0.97759657281338419</v>
      </c>
      <c r="G899" s="114"/>
      <c r="H899" s="114"/>
      <c r="I899" s="23"/>
      <c r="K899" s="114"/>
      <c r="R899" s="26"/>
      <c r="T899" s="114"/>
      <c r="U899" s="26"/>
      <c r="W899" s="114"/>
      <c r="Y899" s="26"/>
      <c r="AA899" s="114"/>
      <c r="AE899" s="26"/>
      <c r="AG899" s="114"/>
      <c r="AH899" s="26"/>
      <c r="AJ899" s="114"/>
    </row>
    <row r="900" spans="1:36" x14ac:dyDescent="0.2">
      <c r="A900" s="24">
        <f t="shared" si="168"/>
        <v>2</v>
      </c>
      <c r="B900" s="94">
        <f t="shared" si="164"/>
        <v>5.1129190902491871E-3</v>
      </c>
      <c r="C900" s="23">
        <f t="shared" si="165"/>
        <v>1.0312838323396307</v>
      </c>
      <c r="D900" s="23"/>
      <c r="E900" s="94">
        <f t="shared" si="166"/>
        <v>6.1562189502354023E-3</v>
      </c>
      <c r="F900" s="23">
        <f t="shared" si="167"/>
        <v>0.97401786634321419</v>
      </c>
      <c r="G900" s="114"/>
      <c r="H900" s="114"/>
      <c r="I900" s="23"/>
      <c r="K900" s="114"/>
      <c r="R900" s="26"/>
      <c r="T900" s="114"/>
      <c r="U900" s="26"/>
      <c r="W900" s="114"/>
      <c r="Y900" s="26"/>
      <c r="AA900" s="114"/>
      <c r="AE900" s="26"/>
      <c r="AG900" s="114"/>
      <c r="AH900" s="26"/>
      <c r="AJ900" s="114"/>
    </row>
    <row r="901" spans="1:36" x14ac:dyDescent="0.2">
      <c r="A901" s="24">
        <f t="shared" si="168"/>
        <v>3</v>
      </c>
      <c r="B901" s="94">
        <f t="shared" si="164"/>
        <v>4.626675264101765E-3</v>
      </c>
      <c r="C901" s="23">
        <f t="shared" si="165"/>
        <v>1.0393271609527743</v>
      </c>
      <c r="D901" s="23"/>
      <c r="E901" s="94">
        <f t="shared" si="166"/>
        <v>5.7357888230011381E-3</v>
      </c>
      <c r="F901" s="23">
        <f t="shared" si="167"/>
        <v>0.96827742296614994</v>
      </c>
      <c r="G901" s="114"/>
      <c r="H901" s="114"/>
      <c r="I901" s="23"/>
      <c r="K901" s="114"/>
      <c r="R901" s="26"/>
      <c r="T901" s="114"/>
      <c r="U901" s="26"/>
      <c r="W901" s="114"/>
      <c r="Y901" s="26"/>
      <c r="AA901" s="114"/>
      <c r="AE901" s="26"/>
      <c r="AG901" s="114"/>
      <c r="AH901" s="26"/>
      <c r="AJ901" s="114"/>
    </row>
    <row r="902" spans="1:36" x14ac:dyDescent="0.2">
      <c r="A902" s="24">
        <f t="shared" si="168"/>
        <v>4</v>
      </c>
      <c r="B902" s="94">
        <f t="shared" si="164"/>
        <v>4.1612585578635706E-3</v>
      </c>
      <c r="C902" s="23">
        <f t="shared" si="165"/>
        <v>1.0346844184344381</v>
      </c>
      <c r="D902" s="23"/>
      <c r="E902" s="94">
        <f t="shared" si="166"/>
        <v>5.3139702211062586E-3</v>
      </c>
      <c r="F902" s="23">
        <f t="shared" si="167"/>
        <v>0.97283935983277314</v>
      </c>
      <c r="G902" s="114"/>
      <c r="H902" s="114"/>
      <c r="I902" s="23"/>
      <c r="K902" s="114"/>
      <c r="R902" s="26"/>
      <c r="T902" s="114"/>
      <c r="U902" s="26"/>
      <c r="W902" s="114"/>
      <c r="Y902" s="26"/>
      <c r="AA902" s="114"/>
      <c r="AE902" s="26"/>
      <c r="AG902" s="114"/>
      <c r="AH902" s="26"/>
      <c r="AJ902" s="114"/>
    </row>
    <row r="903" spans="1:36" x14ac:dyDescent="0.2">
      <c r="A903" s="24">
        <f t="shared" si="168"/>
        <v>5</v>
      </c>
      <c r="B903" s="94">
        <f t="shared" si="164"/>
        <v>4.7366424572224839E-3</v>
      </c>
      <c r="C903" s="23">
        <f t="shared" si="165"/>
        <v>1.0460819178089964</v>
      </c>
      <c r="D903" s="227"/>
      <c r="E903" s="94">
        <f t="shared" si="166"/>
        <v>5.9193451731344594E-3</v>
      </c>
      <c r="F903" s="23">
        <f t="shared" si="167"/>
        <v>0.96312538599793351</v>
      </c>
      <c r="G903" s="114"/>
      <c r="H903" s="114"/>
      <c r="I903" s="23"/>
      <c r="K903" s="114"/>
      <c r="R903" s="26"/>
      <c r="T903" s="114"/>
      <c r="U903" s="26"/>
      <c r="W903" s="114"/>
      <c r="Y903" s="26"/>
      <c r="AA903" s="114"/>
      <c r="AE903" s="26"/>
      <c r="AG903" s="114"/>
      <c r="AH903" s="26"/>
      <c r="AJ903" s="114"/>
    </row>
    <row r="904" spans="1:36" x14ac:dyDescent="0.2">
      <c r="A904" s="24">
        <f t="shared" si="168"/>
        <v>6</v>
      </c>
      <c r="B904" s="94">
        <f t="shared" si="164"/>
        <v>5.3534029014677288E-3</v>
      </c>
      <c r="C904" s="23">
        <f t="shared" si="165"/>
        <v>1.0280426706344135</v>
      </c>
      <c r="D904" s="227"/>
      <c r="E904" s="94">
        <f t="shared" si="166"/>
        <v>6.6866162705903846E-3</v>
      </c>
      <c r="F904" s="23">
        <f t="shared" si="167"/>
        <v>0.97754862724821534</v>
      </c>
      <c r="G904" s="114"/>
      <c r="H904" s="114"/>
      <c r="I904" s="23"/>
      <c r="K904" s="114"/>
      <c r="R904" s="26"/>
      <c r="T904" s="114"/>
      <c r="U904" s="26"/>
      <c r="W904" s="114"/>
      <c r="Y904" s="26"/>
      <c r="AA904" s="114"/>
      <c r="AE904" s="26"/>
      <c r="AG904" s="114"/>
      <c r="AH904" s="26"/>
      <c r="AJ904" s="114"/>
    </row>
    <row r="905" spans="1:36" x14ac:dyDescent="0.2">
      <c r="A905" s="24">
        <f t="shared" si="168"/>
        <v>7</v>
      </c>
      <c r="B905" s="94">
        <f t="shared" si="164"/>
        <v>5.7443973658969517E-3</v>
      </c>
      <c r="C905" s="23">
        <f t="shared" si="165"/>
        <v>1.00222181876539</v>
      </c>
      <c r="D905" s="227"/>
      <c r="E905" s="94">
        <f t="shared" si="166"/>
        <v>7.0670583275989334E-3</v>
      </c>
      <c r="F905" s="23">
        <f t="shared" si="167"/>
        <v>0.9981940137930424</v>
      </c>
      <c r="G905" s="114"/>
      <c r="H905" s="114"/>
      <c r="I905" s="23"/>
      <c r="K905" s="114"/>
      <c r="R905" s="26"/>
      <c r="T905" s="114"/>
      <c r="U905" s="26"/>
      <c r="W905" s="114"/>
      <c r="Y905" s="26"/>
      <c r="AA905" s="114"/>
      <c r="AE905" s="26"/>
      <c r="AG905" s="114"/>
      <c r="AH905" s="26"/>
      <c r="AJ905" s="114"/>
    </row>
    <row r="906" spans="1:36" x14ac:dyDescent="0.2">
      <c r="A906" s="24">
        <f t="shared" si="168"/>
        <v>8</v>
      </c>
      <c r="B906" s="94">
        <f t="shared" si="164"/>
        <v>5.9099035454422766E-3</v>
      </c>
      <c r="C906" s="23">
        <f t="shared" si="165"/>
        <v>1.0021755308481259</v>
      </c>
      <c r="D906" s="227"/>
      <c r="E906" s="94">
        <f t="shared" si="166"/>
        <v>7.4297279089516072E-3</v>
      </c>
      <c r="F906" s="23">
        <f t="shared" si="167"/>
        <v>0.99826949551449051</v>
      </c>
      <c r="G906" s="114"/>
      <c r="H906" s="114"/>
      <c r="I906" s="23"/>
      <c r="K906" s="114"/>
      <c r="R906" s="26"/>
      <c r="T906" s="114"/>
      <c r="U906" s="26"/>
      <c r="W906" s="114"/>
      <c r="Y906" s="26"/>
      <c r="AA906" s="114"/>
      <c r="AE906" s="26"/>
      <c r="AG906" s="114"/>
      <c r="AH906" s="26"/>
      <c r="AJ906" s="114"/>
    </row>
    <row r="907" spans="1:36" x14ac:dyDescent="0.2">
      <c r="A907" s="24">
        <f t="shared" si="168"/>
        <v>9</v>
      </c>
      <c r="B907" s="94">
        <f t="shared" si="164"/>
        <v>7.020127884070141E-3</v>
      </c>
      <c r="C907" s="23">
        <f t="shared" si="165"/>
        <v>1</v>
      </c>
      <c r="D907" s="227"/>
      <c r="E907" s="94">
        <f t="shared" si="166"/>
        <v>8.8084832469424411E-3</v>
      </c>
      <c r="F907" s="23">
        <f t="shared" si="167"/>
        <v>1</v>
      </c>
      <c r="G907" s="114"/>
      <c r="H907" s="114"/>
      <c r="I907" s="23"/>
      <c r="K907" s="114"/>
      <c r="R907" s="26"/>
      <c r="T907" s="114"/>
      <c r="U907" s="26"/>
      <c r="W907" s="114"/>
      <c r="Y907" s="26"/>
      <c r="AA907" s="114"/>
      <c r="AE907" s="26"/>
      <c r="AG907" s="114"/>
      <c r="AH907" s="26"/>
      <c r="AJ907" s="114"/>
    </row>
    <row r="908" spans="1:36" x14ac:dyDescent="0.2">
      <c r="A908" s="24">
        <f t="shared" si="168"/>
        <v>10</v>
      </c>
      <c r="B908" s="94">
        <f t="shared" si="164"/>
        <v>5.9365622589260866E-3</v>
      </c>
      <c r="C908" s="23">
        <f t="shared" si="165"/>
        <v>1.0023088013572592</v>
      </c>
      <c r="D908" s="227"/>
      <c r="E908" s="94">
        <f t="shared" si="166"/>
        <v>7.2719971875057268E-3</v>
      </c>
      <c r="F908" s="23">
        <f t="shared" si="167"/>
        <v>0.99811518862735371</v>
      </c>
      <c r="G908" s="114"/>
      <c r="H908" s="114"/>
      <c r="I908" s="23"/>
      <c r="K908" s="114"/>
      <c r="R908" s="26"/>
      <c r="T908" s="114"/>
      <c r="U908" s="26"/>
      <c r="W908" s="114"/>
      <c r="Y908" s="26"/>
      <c r="AA908" s="114"/>
      <c r="AE908" s="26"/>
      <c r="AG908" s="114"/>
      <c r="AH908" s="26"/>
      <c r="AJ908" s="114"/>
    </row>
    <row r="909" spans="1:36" x14ac:dyDescent="0.2">
      <c r="A909" s="24">
        <f t="shared" si="168"/>
        <v>11</v>
      </c>
      <c r="B909" s="94">
        <f t="shared" si="164"/>
        <v>6.1145647104169486E-3</v>
      </c>
      <c r="C909" s="23">
        <f t="shared" si="165"/>
        <v>1.0078103854901082</v>
      </c>
      <c r="D909" s="227"/>
      <c r="E909" s="94">
        <f t="shared" si="166"/>
        <v>7.3825197704906927E-3</v>
      </c>
      <c r="F909" s="23">
        <f t="shared" si="167"/>
        <v>0.9935310559297843</v>
      </c>
      <c r="G909" s="114"/>
      <c r="H909" s="114"/>
      <c r="I909" s="23"/>
      <c r="K909" s="114"/>
      <c r="R909" s="26"/>
      <c r="T909" s="114"/>
      <c r="U909" s="26"/>
      <c r="W909" s="114"/>
      <c r="Y909" s="26"/>
      <c r="AA909" s="114"/>
      <c r="AE909" s="26"/>
      <c r="AG909" s="114"/>
      <c r="AH909" s="26"/>
      <c r="AJ909" s="114"/>
    </row>
    <row r="910" spans="1:36" x14ac:dyDescent="0.2">
      <c r="A910" s="24">
        <f t="shared" si="168"/>
        <v>12</v>
      </c>
      <c r="B910" s="94">
        <f t="shared" si="164"/>
        <v>5.8513099147643171E-3</v>
      </c>
      <c r="C910" s="23">
        <f t="shared" si="165"/>
        <v>1</v>
      </c>
      <c r="D910" s="227"/>
      <c r="E910" s="94">
        <f t="shared" si="166"/>
        <v>7.1989634203573714E-3</v>
      </c>
      <c r="F910" s="23">
        <f t="shared" si="167"/>
        <v>1</v>
      </c>
      <c r="G910" s="114"/>
      <c r="H910" s="114"/>
      <c r="I910" s="23"/>
      <c r="K910" s="114"/>
      <c r="R910" s="26"/>
      <c r="T910" s="114"/>
      <c r="U910" s="26"/>
      <c r="W910" s="114"/>
      <c r="Y910" s="26"/>
      <c r="AA910" s="114"/>
      <c r="AE910" s="26"/>
      <c r="AG910" s="114"/>
      <c r="AH910" s="26"/>
      <c r="AJ910" s="114"/>
    </row>
    <row r="911" spans="1:36" x14ac:dyDescent="0.2">
      <c r="A911" s="24">
        <f t="shared" si="168"/>
        <v>13</v>
      </c>
      <c r="B911" s="94">
        <f t="shared" si="164"/>
        <v>6.0715219959378789E-3</v>
      </c>
      <c r="C911" s="23">
        <f t="shared" si="165"/>
        <v>1</v>
      </c>
      <c r="D911" s="227"/>
      <c r="E911" s="94">
        <f t="shared" si="166"/>
        <v>7.4824899460549828E-3</v>
      </c>
      <c r="F911" s="23">
        <f t="shared" si="167"/>
        <v>1</v>
      </c>
      <c r="G911" s="114"/>
      <c r="H911" s="114"/>
      <c r="I911" s="23"/>
      <c r="K911" s="114"/>
      <c r="R911" s="26"/>
      <c r="T911" s="114"/>
      <c r="U911" s="26"/>
      <c r="W911" s="114"/>
      <c r="Y911" s="26"/>
      <c r="AA911" s="114"/>
      <c r="AE911" s="26"/>
      <c r="AG911" s="114"/>
      <c r="AH911" s="26"/>
      <c r="AJ911" s="114"/>
    </row>
    <row r="912" spans="1:36" x14ac:dyDescent="0.2">
      <c r="A912" s="24">
        <f t="shared" si="168"/>
        <v>14</v>
      </c>
      <c r="B912" s="94">
        <f t="shared" si="164"/>
        <v>6.0534718253498817E-3</v>
      </c>
      <c r="C912" s="23">
        <f t="shared" si="165"/>
        <v>1</v>
      </c>
      <c r="D912" s="227"/>
      <c r="E912" s="94">
        <f t="shared" si="166"/>
        <v>7.477769132208891E-3</v>
      </c>
      <c r="F912" s="23">
        <f t="shared" si="167"/>
        <v>0.99999999999999989</v>
      </c>
      <c r="G912" s="114"/>
      <c r="H912" s="114"/>
      <c r="I912" s="23"/>
      <c r="K912" s="114"/>
      <c r="R912" s="26"/>
      <c r="T912" s="114"/>
      <c r="U912" s="26"/>
      <c r="W912" s="114"/>
      <c r="Y912" s="26"/>
      <c r="AA912" s="114"/>
      <c r="AE912" s="26"/>
      <c r="AG912" s="114"/>
      <c r="AH912" s="26"/>
      <c r="AJ912" s="114"/>
    </row>
    <row r="913" spans="1:36" x14ac:dyDescent="0.2">
      <c r="A913" s="24">
        <f t="shared" si="168"/>
        <v>15</v>
      </c>
      <c r="B913" s="94">
        <f t="shared" si="164"/>
        <v>6.314782756477651E-3</v>
      </c>
      <c r="C913" s="23">
        <f t="shared" si="165"/>
        <v>1</v>
      </c>
      <c r="D913" s="227"/>
      <c r="E913" s="94">
        <f t="shared" si="166"/>
        <v>7.6824302971835621E-3</v>
      </c>
      <c r="F913" s="23">
        <f t="shared" si="167"/>
        <v>1</v>
      </c>
      <c r="G913" s="114"/>
      <c r="H913" s="114"/>
      <c r="I913" s="23"/>
      <c r="K913" s="114"/>
      <c r="R913" s="26"/>
      <c r="T913" s="114"/>
      <c r="U913" s="26"/>
      <c r="W913" s="114"/>
      <c r="Y913" s="26"/>
      <c r="AA913" s="114"/>
      <c r="AE913" s="26"/>
      <c r="AG913" s="114"/>
      <c r="AH913" s="26"/>
      <c r="AJ913" s="114"/>
    </row>
    <row r="914" spans="1:36" x14ac:dyDescent="0.2">
      <c r="A914" s="24">
        <f t="shared" si="168"/>
        <v>16</v>
      </c>
      <c r="B914" s="94">
        <f t="shared" si="164"/>
        <v>6.3433853344863223E-3</v>
      </c>
      <c r="C914" s="23">
        <f t="shared" si="165"/>
        <v>1.0000000000000002</v>
      </c>
      <c r="D914" s="227"/>
      <c r="E914" s="94">
        <f t="shared" si="166"/>
        <v>7.6007879871393923E-3</v>
      </c>
      <c r="F914" s="23">
        <f t="shared" si="167"/>
        <v>1.0000000000000002</v>
      </c>
      <c r="G914" s="114"/>
      <c r="H914" s="114"/>
      <c r="I914" s="23"/>
      <c r="K914" s="114"/>
      <c r="R914" s="26"/>
      <c r="T914" s="114"/>
      <c r="U914" s="26"/>
      <c r="W914" s="114"/>
      <c r="Y914" s="26"/>
      <c r="AA914" s="114"/>
      <c r="AE914" s="26"/>
      <c r="AG914" s="114"/>
      <c r="AH914" s="26"/>
      <c r="AJ914" s="114"/>
    </row>
    <row r="915" spans="1:36" x14ac:dyDescent="0.2">
      <c r="A915" s="24">
        <f t="shared" si="168"/>
        <v>17</v>
      </c>
      <c r="B915" s="94">
        <f t="shared" si="164"/>
        <v>6.2189780048952066E-3</v>
      </c>
      <c r="C915" s="23">
        <f t="shared" si="165"/>
        <v>1.0000000000000002</v>
      </c>
      <c r="D915" s="227"/>
      <c r="E915" s="94">
        <f t="shared" si="166"/>
        <v>7.5044278456927018E-3</v>
      </c>
      <c r="F915" s="23">
        <f t="shared" si="167"/>
        <v>1.0000000000000002</v>
      </c>
      <c r="G915" s="114"/>
      <c r="H915" s="114"/>
      <c r="I915" s="23"/>
      <c r="K915" s="114"/>
      <c r="R915" s="26"/>
      <c r="T915" s="114"/>
      <c r="U915" s="26"/>
      <c r="W915" s="114"/>
      <c r="Y915" s="26"/>
      <c r="AA915" s="114"/>
      <c r="AE915" s="26"/>
      <c r="AG915" s="114"/>
      <c r="AH915" s="26"/>
      <c r="AJ915" s="114"/>
    </row>
    <row r="916" spans="1:36" x14ac:dyDescent="0.2">
      <c r="A916" s="24">
        <f t="shared" si="168"/>
        <v>18</v>
      </c>
      <c r="B916" s="94">
        <f t="shared" si="164"/>
        <v>6.0268131118660709E-3</v>
      </c>
      <c r="C916" s="23">
        <f t="shared" si="165"/>
        <v>1</v>
      </c>
      <c r="D916" s="227"/>
      <c r="E916" s="94">
        <f t="shared" si="166"/>
        <v>7.2764403064196964E-3</v>
      </c>
      <c r="F916" s="23">
        <f t="shared" si="167"/>
        <v>1</v>
      </c>
      <c r="G916" s="114"/>
      <c r="H916" s="114"/>
      <c r="I916" s="23"/>
      <c r="K916" s="114"/>
      <c r="R916" s="26"/>
      <c r="T916" s="114"/>
      <c r="U916" s="26"/>
      <c r="W916" s="114"/>
      <c r="Y916" s="26"/>
      <c r="AA916" s="114"/>
      <c r="AE916" s="26"/>
      <c r="AG916" s="114"/>
      <c r="AH916" s="26"/>
      <c r="AJ916" s="114"/>
    </row>
    <row r="917" spans="1:36" x14ac:dyDescent="0.2">
      <c r="A917" s="24">
        <f t="shared" si="168"/>
        <v>19</v>
      </c>
      <c r="B917" s="94">
        <f t="shared" si="164"/>
        <v>6.2498021423608623E-3</v>
      </c>
      <c r="C917" s="23">
        <f t="shared" si="165"/>
        <v>1</v>
      </c>
      <c r="D917" s="227"/>
      <c r="E917" s="94">
        <f t="shared" si="166"/>
        <v>7.3036544097677524E-3</v>
      </c>
      <c r="F917" s="23">
        <f t="shared" si="167"/>
        <v>1</v>
      </c>
      <c r="G917" s="114"/>
      <c r="H917" s="114"/>
      <c r="I917" s="23"/>
      <c r="K917" s="114"/>
      <c r="R917" s="26"/>
      <c r="T917" s="114"/>
      <c r="U917" s="26"/>
      <c r="W917" s="114"/>
      <c r="Y917" s="26"/>
      <c r="AA917" s="114"/>
      <c r="AE917" s="26"/>
      <c r="AG917" s="114"/>
      <c r="AH917" s="26"/>
      <c r="AJ917" s="114"/>
    </row>
    <row r="918" spans="1:36" x14ac:dyDescent="0.2">
      <c r="A918" s="24">
        <f t="shared" si="168"/>
        <v>20</v>
      </c>
      <c r="B918" s="94">
        <f t="shared" si="164"/>
        <v>6.1975954951217329E-3</v>
      </c>
      <c r="C918" s="23">
        <f t="shared" si="165"/>
        <v>1</v>
      </c>
      <c r="D918" s="227"/>
      <c r="E918" s="94">
        <f t="shared" si="166"/>
        <v>7.10343636370705E-3</v>
      </c>
      <c r="F918" s="23">
        <f t="shared" si="167"/>
        <v>1</v>
      </c>
      <c r="G918" s="114"/>
      <c r="H918" s="114"/>
      <c r="I918" s="23"/>
      <c r="K918" s="114"/>
      <c r="R918" s="26"/>
      <c r="T918" s="114"/>
      <c r="U918" s="26"/>
      <c r="W918" s="114"/>
      <c r="Y918" s="26"/>
      <c r="AA918" s="114"/>
      <c r="AE918" s="26"/>
      <c r="AG918" s="114"/>
      <c r="AH918" s="26"/>
      <c r="AJ918" s="114"/>
    </row>
    <row r="919" spans="1:36" x14ac:dyDescent="0.2">
      <c r="A919" s="24">
        <f t="shared" si="168"/>
        <v>21</v>
      </c>
      <c r="B919" s="94">
        <f t="shared" si="164"/>
        <v>5.9590555484280525E-3</v>
      </c>
      <c r="C919" s="23">
        <f t="shared" si="165"/>
        <v>0.99999999999999967</v>
      </c>
      <c r="D919" s="227"/>
      <c r="E919" s="94">
        <f t="shared" si="166"/>
        <v>6.799638107964457E-3</v>
      </c>
      <c r="F919" s="23">
        <f t="shared" si="167"/>
        <v>1</v>
      </c>
      <c r="G919" s="114"/>
      <c r="H919" s="114"/>
      <c r="I919" s="23"/>
      <c r="K919" s="114"/>
      <c r="R919" s="26"/>
      <c r="T919" s="114"/>
      <c r="U919" s="26"/>
      <c r="W919" s="114"/>
      <c r="Y919" s="26"/>
      <c r="AA919" s="114"/>
      <c r="AE919" s="26"/>
      <c r="AG919" s="114"/>
      <c r="AH919" s="26"/>
      <c r="AJ919" s="114"/>
    </row>
    <row r="920" spans="1:36" x14ac:dyDescent="0.2">
      <c r="A920" s="24">
        <f t="shared" si="168"/>
        <v>22</v>
      </c>
      <c r="B920" s="94">
        <f t="shared" si="164"/>
        <v>5.7777207577517156E-3</v>
      </c>
      <c r="C920" s="23">
        <f t="shared" si="165"/>
        <v>1</v>
      </c>
      <c r="D920" s="227"/>
      <c r="E920" s="94">
        <f t="shared" si="166"/>
        <v>6.5397156514973038E-3</v>
      </c>
      <c r="F920" s="23">
        <f t="shared" si="167"/>
        <v>1</v>
      </c>
      <c r="G920" s="114"/>
      <c r="H920" s="114"/>
      <c r="I920" s="23"/>
      <c r="K920" s="114"/>
      <c r="R920" s="26"/>
      <c r="T920" s="114"/>
      <c r="U920" s="26"/>
      <c r="W920" s="114"/>
      <c r="Y920" s="26"/>
      <c r="AA920" s="114"/>
      <c r="AE920" s="26"/>
      <c r="AG920" s="114"/>
      <c r="AH920" s="26"/>
      <c r="AJ920" s="114"/>
    </row>
    <row r="921" spans="1:36" x14ac:dyDescent="0.2">
      <c r="A921" s="24">
        <f t="shared" si="168"/>
        <v>23</v>
      </c>
      <c r="B921" s="94">
        <f t="shared" si="164"/>
        <v>6.1478881022717109E-3</v>
      </c>
      <c r="C921" s="23">
        <f t="shared" si="165"/>
        <v>1</v>
      </c>
      <c r="D921" s="227"/>
      <c r="E921" s="94">
        <f t="shared" si="166"/>
        <v>6.6905039996401072E-3</v>
      </c>
      <c r="F921" s="23">
        <f t="shared" si="167"/>
        <v>1</v>
      </c>
      <c r="G921" s="114"/>
      <c r="H921" s="114"/>
      <c r="I921" s="23"/>
      <c r="K921" s="114"/>
      <c r="R921" s="26"/>
      <c r="T921" s="114"/>
      <c r="U921" s="26"/>
      <c r="W921" s="114"/>
      <c r="Y921" s="26"/>
      <c r="AA921" s="114"/>
      <c r="AE921" s="26"/>
      <c r="AG921" s="114"/>
      <c r="AH921" s="26"/>
      <c r="AJ921" s="114"/>
    </row>
    <row r="922" spans="1:36" x14ac:dyDescent="0.2">
      <c r="A922" s="24">
        <f t="shared" si="168"/>
        <v>24</v>
      </c>
      <c r="B922" s="94">
        <f t="shared" si="164"/>
        <v>5.685803735218993E-3</v>
      </c>
      <c r="C922" s="23">
        <f t="shared" si="165"/>
        <v>1</v>
      </c>
      <c r="D922" s="227"/>
      <c r="E922" s="94">
        <f t="shared" si="166"/>
        <v>6.2936779416363012E-3</v>
      </c>
      <c r="F922" s="23">
        <f t="shared" si="167"/>
        <v>1</v>
      </c>
      <c r="G922" s="114"/>
      <c r="H922" s="114"/>
      <c r="I922" s="23"/>
      <c r="K922" s="114"/>
      <c r="R922" s="26"/>
      <c r="T922" s="114"/>
      <c r="U922" s="26"/>
      <c r="W922" s="114"/>
      <c r="Y922" s="26"/>
      <c r="AA922" s="114"/>
      <c r="AE922" s="26"/>
      <c r="AG922" s="114"/>
      <c r="AH922" s="26"/>
      <c r="AJ922" s="114"/>
    </row>
    <row r="923" spans="1:36" x14ac:dyDescent="0.2">
      <c r="A923" s="24">
        <f t="shared" si="168"/>
        <v>25</v>
      </c>
      <c r="B923" s="94">
        <f t="shared" si="164"/>
        <v>6.0101514159386898E-3</v>
      </c>
      <c r="C923" s="23">
        <f t="shared" si="165"/>
        <v>1</v>
      </c>
      <c r="D923" s="227"/>
      <c r="E923" s="94">
        <f t="shared" si="166"/>
        <v>6.589978434211571E-3</v>
      </c>
      <c r="F923" s="23">
        <f t="shared" si="167"/>
        <v>1</v>
      </c>
      <c r="G923" s="114"/>
      <c r="H923" s="114"/>
      <c r="I923" s="23"/>
      <c r="K923" s="114"/>
      <c r="R923" s="26"/>
      <c r="T923" s="114"/>
      <c r="U923" s="26"/>
      <c r="W923" s="114"/>
      <c r="Y923" s="26"/>
      <c r="AA923" s="114"/>
      <c r="AE923" s="26"/>
      <c r="AG923" s="114"/>
      <c r="AH923" s="26"/>
      <c r="AJ923" s="114"/>
    </row>
    <row r="924" spans="1:36" x14ac:dyDescent="0.2">
      <c r="A924" s="24">
        <f t="shared" si="168"/>
        <v>26</v>
      </c>
      <c r="B924" s="94">
        <f t="shared" si="164"/>
        <v>6.0765205047160938E-3</v>
      </c>
      <c r="C924" s="23">
        <f t="shared" si="165"/>
        <v>1</v>
      </c>
      <c r="D924" s="227"/>
      <c r="E924" s="94">
        <f t="shared" si="166"/>
        <v>6.5944215531255398E-3</v>
      </c>
      <c r="F924" s="23">
        <f t="shared" si="167"/>
        <v>1</v>
      </c>
      <c r="G924" s="114"/>
      <c r="H924" s="114"/>
      <c r="I924" s="23"/>
      <c r="K924" s="114"/>
      <c r="R924" s="26"/>
      <c r="T924" s="114"/>
      <c r="U924" s="26"/>
      <c r="W924" s="114"/>
      <c r="Y924" s="26"/>
      <c r="AA924" s="114"/>
      <c r="AE924" s="26"/>
      <c r="AG924" s="114"/>
      <c r="AH924" s="26"/>
      <c r="AJ924" s="114"/>
    </row>
    <row r="925" spans="1:36" x14ac:dyDescent="0.2">
      <c r="A925" s="24">
        <f t="shared" si="168"/>
        <v>27</v>
      </c>
      <c r="B925" s="94">
        <f t="shared" si="164"/>
        <v>6.2761831609125501E-3</v>
      </c>
      <c r="C925" s="23">
        <f t="shared" si="165"/>
        <v>1</v>
      </c>
      <c r="D925" s="227"/>
      <c r="E925" s="94">
        <f t="shared" si="166"/>
        <v>6.7502084100465581E-3</v>
      </c>
      <c r="F925" s="23">
        <f t="shared" si="167"/>
        <v>1</v>
      </c>
      <c r="G925" s="114"/>
      <c r="H925" s="114"/>
      <c r="I925" s="23"/>
      <c r="K925" s="114"/>
      <c r="R925" s="26"/>
      <c r="T925" s="114"/>
      <c r="U925" s="26"/>
      <c r="W925" s="114"/>
      <c r="Y925" s="26"/>
      <c r="AA925" s="114"/>
      <c r="AE925" s="26"/>
      <c r="AG925" s="114"/>
      <c r="AH925" s="26"/>
      <c r="AJ925" s="114"/>
    </row>
    <row r="926" spans="1:36" x14ac:dyDescent="0.2">
      <c r="A926" s="24">
        <f t="shared" si="168"/>
        <v>28</v>
      </c>
      <c r="B926" s="94">
        <f t="shared" si="164"/>
        <v>6.3697663530380101E-3</v>
      </c>
      <c r="C926" s="23">
        <f t="shared" si="165"/>
        <v>1</v>
      </c>
      <c r="D926" s="227"/>
      <c r="E926" s="94">
        <f t="shared" si="166"/>
        <v>6.727992815476716E-3</v>
      </c>
      <c r="F926" s="23">
        <f t="shared" si="167"/>
        <v>1</v>
      </c>
      <c r="G926" s="114"/>
      <c r="H926" s="114"/>
      <c r="I926" s="23"/>
      <c r="K926" s="114"/>
      <c r="R926" s="26"/>
      <c r="T926" s="114"/>
      <c r="U926" s="26"/>
      <c r="W926" s="114"/>
      <c r="Y926" s="26"/>
      <c r="AA926" s="114"/>
      <c r="AE926" s="26"/>
      <c r="AG926" s="114"/>
      <c r="AH926" s="26"/>
      <c r="AJ926" s="114"/>
    </row>
    <row r="927" spans="1:36" x14ac:dyDescent="0.2">
      <c r="A927" s="24">
        <f t="shared" si="168"/>
        <v>29</v>
      </c>
      <c r="B927" s="94">
        <f t="shared" si="164"/>
        <v>6.6791185074230632E-3</v>
      </c>
      <c r="C927" s="23">
        <f t="shared" si="165"/>
        <v>1</v>
      </c>
      <c r="D927" s="227"/>
      <c r="E927" s="94">
        <f t="shared" si="166"/>
        <v>7.0764999552911153E-3</v>
      </c>
      <c r="F927" s="23">
        <f t="shared" si="167"/>
        <v>1</v>
      </c>
      <c r="G927" s="114"/>
      <c r="H927" s="114"/>
      <c r="I927" s="23"/>
      <c r="K927" s="114"/>
      <c r="R927" s="26"/>
      <c r="T927" s="114"/>
      <c r="U927" s="26"/>
      <c r="W927" s="114"/>
      <c r="Y927" s="26"/>
      <c r="AA927" s="114"/>
      <c r="AE927" s="26"/>
      <c r="AG927" s="114"/>
      <c r="AH927" s="26"/>
      <c r="AJ927" s="114"/>
    </row>
    <row r="928" spans="1:36" x14ac:dyDescent="0.2">
      <c r="A928" s="24">
        <f t="shared" si="168"/>
        <v>30</v>
      </c>
      <c r="B928" s="94">
        <f t="shared" si="164"/>
        <v>7.4508327237929571E-3</v>
      </c>
      <c r="C928" s="23">
        <f t="shared" si="165"/>
        <v>1.0000000000000002</v>
      </c>
      <c r="D928" s="227"/>
      <c r="E928" s="94">
        <f t="shared" si="166"/>
        <v>7.7027020272285437E-3</v>
      </c>
      <c r="F928" s="23">
        <f t="shared" si="167"/>
        <v>1.0000000000000002</v>
      </c>
      <c r="G928" s="114"/>
      <c r="H928" s="114"/>
      <c r="I928" s="23"/>
      <c r="K928" s="114"/>
      <c r="R928" s="22"/>
      <c r="T928" s="114"/>
      <c r="U928" s="22"/>
      <c r="W928" s="114"/>
      <c r="Y928" s="22"/>
      <c r="AA928" s="114"/>
      <c r="AE928" s="22"/>
      <c r="AG928" s="114"/>
      <c r="AH928" s="22"/>
      <c r="AJ928" s="114"/>
    </row>
    <row r="929" spans="1:36" x14ac:dyDescent="0.2">
      <c r="A929" s="24">
        <f t="shared" si="168"/>
        <v>31</v>
      </c>
      <c r="B929" s="94">
        <f t="shared" si="164"/>
        <v>7.3869628894046614E-3</v>
      </c>
      <c r="C929" s="23">
        <f t="shared" si="165"/>
        <v>1</v>
      </c>
      <c r="D929" s="227"/>
      <c r="E929" s="94">
        <f t="shared" si="166"/>
        <v>7.8143353899420009E-3</v>
      </c>
      <c r="F929" s="23">
        <f t="shared" si="167"/>
        <v>1</v>
      </c>
      <c r="G929" s="114"/>
      <c r="H929" s="114"/>
      <c r="I929" s="23"/>
      <c r="K929" s="114"/>
      <c r="R929" s="22"/>
      <c r="T929" s="114"/>
      <c r="U929" s="22"/>
      <c r="W929" s="114"/>
      <c r="Y929" s="22"/>
      <c r="AA929" s="114"/>
      <c r="AE929" s="22"/>
      <c r="AG929" s="114"/>
      <c r="AH929" s="22"/>
      <c r="AJ929" s="114"/>
    </row>
    <row r="930" spans="1:36" x14ac:dyDescent="0.2">
      <c r="A930" s="24">
        <f t="shared" si="168"/>
        <v>32</v>
      </c>
      <c r="B930" s="94">
        <f t="shared" ref="B930:B961" si="169">SUM(B832,E832)</f>
        <v>6.8046366167426719E-3</v>
      </c>
      <c r="C930" s="23">
        <f t="shared" ref="C930:C961" si="170">SUM(D832,G832)/B930</f>
        <v>1</v>
      </c>
      <c r="D930" s="227"/>
      <c r="E930" s="94">
        <f t="shared" ref="E930:E961" si="171">SUM(H832,K832)</f>
        <v>7.1695277575523301E-3</v>
      </c>
      <c r="F930" s="23">
        <f t="shared" ref="F930:F961" si="172">SUM(J832,M832)/E930</f>
        <v>1</v>
      </c>
      <c r="G930" s="114"/>
      <c r="H930" s="114"/>
      <c r="I930" s="23"/>
      <c r="K930" s="114"/>
      <c r="R930" s="22"/>
      <c r="T930" s="114"/>
      <c r="U930" s="22"/>
      <c r="W930" s="114"/>
      <c r="Y930" s="22"/>
      <c r="AA930" s="114"/>
      <c r="AE930" s="22"/>
      <c r="AG930" s="114"/>
      <c r="AH930" s="22"/>
      <c r="AJ930" s="114"/>
    </row>
    <row r="931" spans="1:36" x14ac:dyDescent="0.2">
      <c r="A931" s="24">
        <f t="shared" si="168"/>
        <v>33</v>
      </c>
      <c r="B931" s="94">
        <f t="shared" si="169"/>
        <v>6.6271895551160576E-3</v>
      </c>
      <c r="C931" s="23">
        <f t="shared" si="170"/>
        <v>1</v>
      </c>
      <c r="D931" s="227"/>
      <c r="E931" s="94">
        <f t="shared" si="171"/>
        <v>7.0376226647938921E-3</v>
      </c>
      <c r="F931" s="23">
        <f t="shared" si="172"/>
        <v>1</v>
      </c>
      <c r="G931" s="114"/>
      <c r="H931" s="114"/>
      <c r="I931" s="23"/>
      <c r="K931" s="114"/>
      <c r="R931" s="22"/>
      <c r="T931" s="114"/>
      <c r="U931" s="22"/>
      <c r="W931" s="114"/>
      <c r="Y931" s="22"/>
      <c r="AA931" s="114"/>
      <c r="AE931" s="22"/>
      <c r="AG931" s="114"/>
      <c r="AH931" s="22"/>
      <c r="AJ931" s="114"/>
    </row>
    <row r="932" spans="1:36" x14ac:dyDescent="0.2">
      <c r="A932" s="24">
        <f t="shared" si="168"/>
        <v>34</v>
      </c>
      <c r="B932" s="94">
        <f t="shared" si="169"/>
        <v>6.5033376153891863E-3</v>
      </c>
      <c r="C932" s="23">
        <f t="shared" si="170"/>
        <v>1.0000000000000002</v>
      </c>
      <c r="D932" s="227"/>
      <c r="E932" s="94">
        <f t="shared" si="171"/>
        <v>6.8998859784608711E-3</v>
      </c>
      <c r="F932" s="23">
        <f t="shared" si="172"/>
        <v>1.0000000000000002</v>
      </c>
      <c r="G932" s="114"/>
      <c r="H932" s="114"/>
      <c r="I932" s="23"/>
      <c r="K932" s="114"/>
      <c r="R932" s="22"/>
      <c r="T932" s="114"/>
      <c r="U932" s="22"/>
      <c r="W932" s="114"/>
      <c r="Y932" s="22"/>
      <c r="AA932" s="114"/>
      <c r="AE932" s="22"/>
      <c r="AG932" s="114"/>
      <c r="AH932" s="22"/>
      <c r="AJ932" s="114"/>
    </row>
    <row r="933" spans="1:36" x14ac:dyDescent="0.2">
      <c r="A933" s="24">
        <f t="shared" si="168"/>
        <v>35</v>
      </c>
      <c r="B933" s="94">
        <f t="shared" si="169"/>
        <v>6.7949172941183652E-3</v>
      </c>
      <c r="C933" s="23">
        <f t="shared" si="170"/>
        <v>1</v>
      </c>
      <c r="D933" s="227"/>
      <c r="E933" s="94">
        <f t="shared" si="171"/>
        <v>7.0762222603589931E-3</v>
      </c>
      <c r="F933" s="23">
        <f t="shared" si="172"/>
        <v>1</v>
      </c>
      <c r="G933" s="114"/>
      <c r="H933" s="114"/>
      <c r="I933" s="23"/>
      <c r="K933" s="114"/>
      <c r="R933" s="22"/>
      <c r="T933" s="114"/>
      <c r="U933" s="22"/>
      <c r="W933" s="114"/>
      <c r="Y933" s="22"/>
      <c r="AA933" s="114"/>
      <c r="AE933" s="22"/>
      <c r="AG933" s="114"/>
      <c r="AH933" s="22"/>
      <c r="AJ933" s="114"/>
    </row>
    <row r="934" spans="1:36" x14ac:dyDescent="0.2">
      <c r="A934" s="24">
        <f t="shared" si="168"/>
        <v>36</v>
      </c>
      <c r="B934" s="94">
        <f t="shared" si="169"/>
        <v>7.125096568412646E-3</v>
      </c>
      <c r="C934" s="23">
        <f t="shared" si="170"/>
        <v>1</v>
      </c>
      <c r="D934" s="227"/>
      <c r="E934" s="94">
        <f t="shared" si="171"/>
        <v>7.4841561156477211E-3</v>
      </c>
      <c r="F934" s="23">
        <f t="shared" si="172"/>
        <v>1</v>
      </c>
      <c r="G934" s="114"/>
      <c r="H934" s="114"/>
      <c r="I934" s="23"/>
      <c r="K934" s="114"/>
      <c r="R934" s="22"/>
      <c r="T934" s="114"/>
      <c r="U934" s="22"/>
      <c r="W934" s="114"/>
      <c r="Y934" s="22"/>
      <c r="AA934" s="114"/>
      <c r="AE934" s="22"/>
      <c r="AG934" s="114"/>
      <c r="AH934" s="22"/>
      <c r="AJ934" s="114"/>
    </row>
    <row r="935" spans="1:36" x14ac:dyDescent="0.2">
      <c r="A935" s="24">
        <f t="shared" si="168"/>
        <v>37</v>
      </c>
      <c r="B935" s="94">
        <f t="shared" si="169"/>
        <v>7.4369479771868065E-3</v>
      </c>
      <c r="C935" s="23">
        <f t="shared" si="170"/>
        <v>1</v>
      </c>
      <c r="D935" s="227"/>
      <c r="E935" s="94">
        <f t="shared" si="171"/>
        <v>7.7729588450556695E-3</v>
      </c>
      <c r="F935" s="23">
        <f t="shared" si="172"/>
        <v>1</v>
      </c>
      <c r="G935" s="114"/>
      <c r="H935" s="114"/>
      <c r="I935" s="23"/>
      <c r="K935" s="114"/>
      <c r="R935" s="22"/>
      <c r="T935" s="114"/>
      <c r="U935" s="22"/>
      <c r="W935" s="114"/>
      <c r="Y935" s="22"/>
      <c r="AA935" s="114"/>
      <c r="AE935" s="22"/>
      <c r="AG935" s="114"/>
      <c r="AH935" s="22"/>
      <c r="AJ935" s="114"/>
    </row>
    <row r="936" spans="1:36" x14ac:dyDescent="0.2">
      <c r="A936" s="24">
        <f t="shared" si="168"/>
        <v>38</v>
      </c>
      <c r="B936" s="94">
        <f t="shared" si="169"/>
        <v>7.1714716220771923E-3</v>
      </c>
      <c r="C936" s="23">
        <f t="shared" si="170"/>
        <v>1</v>
      </c>
      <c r="D936" s="227"/>
      <c r="E936" s="94">
        <f t="shared" si="171"/>
        <v>7.504983235556947E-3</v>
      </c>
      <c r="F936" s="23">
        <f t="shared" si="172"/>
        <v>1.0000000000000002</v>
      </c>
      <c r="G936" s="114"/>
      <c r="H936" s="114"/>
      <c r="I936" s="23"/>
      <c r="K936" s="114"/>
      <c r="R936" s="22"/>
      <c r="T936" s="114"/>
      <c r="U936" s="22"/>
      <c r="W936" s="114"/>
      <c r="Y936" s="22"/>
      <c r="AA936" s="114"/>
      <c r="AE936" s="22"/>
      <c r="AG936" s="114"/>
      <c r="AH936" s="22"/>
      <c r="AJ936" s="114"/>
    </row>
    <row r="937" spans="1:36" x14ac:dyDescent="0.2">
      <c r="A937" s="24">
        <f t="shared" si="168"/>
        <v>39</v>
      </c>
      <c r="B937" s="94">
        <f t="shared" si="169"/>
        <v>7.1495337224394724E-3</v>
      </c>
      <c r="C937" s="23">
        <f t="shared" si="170"/>
        <v>0.99999999999999989</v>
      </c>
      <c r="D937" s="227"/>
      <c r="E937" s="94">
        <f t="shared" si="171"/>
        <v>7.4930423534756577E-3</v>
      </c>
      <c r="F937" s="23">
        <f t="shared" si="172"/>
        <v>0.99999999999999989</v>
      </c>
      <c r="G937" s="114"/>
      <c r="H937" s="114"/>
      <c r="I937" s="23"/>
      <c r="K937" s="114"/>
      <c r="R937" s="22"/>
      <c r="T937" s="114"/>
      <c r="U937" s="22"/>
      <c r="W937" s="114"/>
      <c r="Y937" s="22"/>
      <c r="AA937" s="114"/>
      <c r="AE937" s="22"/>
      <c r="AG937" s="114"/>
      <c r="AH937" s="22"/>
      <c r="AJ937" s="114"/>
    </row>
    <row r="938" spans="1:36" x14ac:dyDescent="0.2">
      <c r="A938" s="24">
        <f t="shared" si="168"/>
        <v>40</v>
      </c>
      <c r="B938" s="94">
        <f t="shared" si="169"/>
        <v>7.1511998920322107E-3</v>
      </c>
      <c r="C938" s="23">
        <f t="shared" si="170"/>
        <v>0.99999999999999989</v>
      </c>
      <c r="D938" s="227"/>
      <c r="E938" s="94">
        <f t="shared" si="171"/>
        <v>7.4686051994488313E-3</v>
      </c>
      <c r="F938" s="23">
        <f t="shared" si="172"/>
        <v>0.99999999999999989</v>
      </c>
      <c r="G938" s="114"/>
      <c r="H938" s="114"/>
      <c r="I938" s="23"/>
      <c r="K938" s="114"/>
      <c r="R938" s="22"/>
      <c r="T938" s="114"/>
      <c r="U938" s="22"/>
      <c r="W938" s="114"/>
      <c r="Y938" s="22"/>
      <c r="AA938" s="114"/>
      <c r="AE938" s="22"/>
      <c r="AG938" s="114"/>
      <c r="AH938" s="22"/>
      <c r="AJ938" s="114"/>
    </row>
    <row r="939" spans="1:36" x14ac:dyDescent="0.2">
      <c r="A939" s="24">
        <f t="shared" si="168"/>
        <v>41</v>
      </c>
      <c r="B939" s="94">
        <f t="shared" si="169"/>
        <v>7.0215163587307563E-3</v>
      </c>
      <c r="C939" s="23">
        <f t="shared" si="170"/>
        <v>1.0000000000000002</v>
      </c>
      <c r="D939" s="227"/>
      <c r="E939" s="94">
        <f t="shared" si="171"/>
        <v>7.5694084598094905E-3</v>
      </c>
      <c r="F939" s="23">
        <f t="shared" si="172"/>
        <v>1.0000000000000002</v>
      </c>
      <c r="G939" s="114"/>
      <c r="H939" s="114"/>
      <c r="I939" s="23"/>
      <c r="K939" s="114"/>
      <c r="R939" s="22"/>
      <c r="T939" s="114"/>
      <c r="U939" s="22"/>
      <c r="W939" s="114"/>
      <c r="Y939" s="22"/>
      <c r="AA939" s="114"/>
      <c r="AE939" s="22"/>
      <c r="AG939" s="114"/>
      <c r="AH939" s="22"/>
      <c r="AJ939" s="114"/>
    </row>
    <row r="940" spans="1:36" x14ac:dyDescent="0.2">
      <c r="A940" s="24">
        <f t="shared" si="168"/>
        <v>42</v>
      </c>
      <c r="B940" s="94">
        <f t="shared" si="169"/>
        <v>6.8504562805429712E-3</v>
      </c>
      <c r="C940" s="23">
        <f t="shared" si="170"/>
        <v>1</v>
      </c>
      <c r="D940" s="227"/>
      <c r="E940" s="94">
        <f t="shared" si="171"/>
        <v>7.2806057304015421E-3</v>
      </c>
      <c r="F940" s="23">
        <f t="shared" si="172"/>
        <v>1</v>
      </c>
      <c r="G940" s="114"/>
      <c r="H940" s="114"/>
      <c r="I940" s="23"/>
      <c r="K940" s="114"/>
      <c r="R940" s="22"/>
      <c r="T940" s="114"/>
      <c r="U940" s="22"/>
      <c r="W940" s="114"/>
      <c r="Y940" s="22"/>
      <c r="AA940" s="114"/>
      <c r="AE940" s="22"/>
      <c r="AG940" s="114"/>
      <c r="AH940" s="22"/>
      <c r="AJ940" s="114"/>
    </row>
    <row r="941" spans="1:36" x14ac:dyDescent="0.2">
      <c r="A941" s="24">
        <f t="shared" si="168"/>
        <v>43</v>
      </c>
      <c r="B941" s="94">
        <f t="shared" si="169"/>
        <v>6.6818954567442936E-3</v>
      </c>
      <c r="C941" s="23">
        <f t="shared" si="170"/>
        <v>1</v>
      </c>
      <c r="D941" s="227"/>
      <c r="E941" s="94">
        <f t="shared" si="171"/>
        <v>7.2059057936604467E-3</v>
      </c>
      <c r="F941" s="23">
        <f t="shared" si="172"/>
        <v>1</v>
      </c>
      <c r="G941" s="114"/>
      <c r="H941" s="114"/>
      <c r="I941" s="23"/>
      <c r="K941" s="114"/>
      <c r="R941" s="22"/>
      <c r="T941" s="114"/>
      <c r="U941" s="22"/>
      <c r="W941" s="114"/>
      <c r="Y941" s="22"/>
      <c r="AA941" s="114"/>
      <c r="AE941" s="22"/>
      <c r="AG941" s="114"/>
      <c r="AH941" s="22"/>
      <c r="AJ941" s="114"/>
    </row>
    <row r="942" spans="1:36" x14ac:dyDescent="0.2">
      <c r="A942" s="24">
        <f t="shared" si="168"/>
        <v>44</v>
      </c>
      <c r="B942" s="94">
        <f t="shared" si="169"/>
        <v>6.551934228510717E-3</v>
      </c>
      <c r="C942" s="23">
        <f t="shared" si="170"/>
        <v>1</v>
      </c>
      <c r="D942" s="227"/>
      <c r="E942" s="94">
        <f t="shared" si="171"/>
        <v>7.1584199602674099E-3</v>
      </c>
      <c r="F942" s="23">
        <f t="shared" si="172"/>
        <v>1</v>
      </c>
      <c r="G942" s="114"/>
      <c r="H942" s="114"/>
      <c r="I942" s="23"/>
      <c r="K942" s="114"/>
      <c r="R942" s="22"/>
      <c r="T942" s="114"/>
      <c r="U942" s="22"/>
      <c r="W942" s="114"/>
      <c r="Y942" s="22"/>
      <c r="AA942" s="114"/>
      <c r="AE942" s="22"/>
      <c r="AG942" s="114"/>
      <c r="AH942" s="22"/>
      <c r="AJ942" s="114"/>
    </row>
    <row r="943" spans="1:36" x14ac:dyDescent="0.2">
      <c r="A943" s="24">
        <f t="shared" si="168"/>
        <v>45</v>
      </c>
      <c r="B943" s="94">
        <f t="shared" si="169"/>
        <v>6.3006203149393765E-3</v>
      </c>
      <c r="C943" s="23">
        <f t="shared" si="170"/>
        <v>1.0000000000000002</v>
      </c>
      <c r="D943" s="227"/>
      <c r="E943" s="94">
        <f t="shared" si="171"/>
        <v>7.0054100526676212E-3</v>
      </c>
      <c r="F943" s="23">
        <f t="shared" si="172"/>
        <v>1.0000000000000002</v>
      </c>
      <c r="G943" s="114"/>
      <c r="H943" s="114"/>
      <c r="I943" s="23"/>
      <c r="K943" s="114"/>
      <c r="R943" s="22"/>
      <c r="T943" s="114"/>
      <c r="U943" s="22"/>
      <c r="W943" s="114"/>
      <c r="Y943" s="22"/>
      <c r="AA943" s="114"/>
      <c r="AE943" s="22"/>
      <c r="AG943" s="114"/>
      <c r="AH943" s="22"/>
      <c r="AJ943" s="114"/>
    </row>
    <row r="944" spans="1:36" x14ac:dyDescent="0.2">
      <c r="A944" s="24">
        <f t="shared" si="168"/>
        <v>46</v>
      </c>
      <c r="B944" s="94">
        <f t="shared" si="169"/>
        <v>6.2150902758454831E-3</v>
      </c>
      <c r="C944" s="23">
        <f t="shared" si="170"/>
        <v>1</v>
      </c>
      <c r="D944" s="227"/>
      <c r="E944" s="94">
        <f t="shared" si="171"/>
        <v>6.8923882152935488E-3</v>
      </c>
      <c r="F944" s="23">
        <f t="shared" si="172"/>
        <v>1</v>
      </c>
      <c r="G944" s="114"/>
      <c r="H944" s="114"/>
      <c r="I944" s="23"/>
      <c r="K944" s="114"/>
      <c r="R944" s="22"/>
      <c r="T944" s="114"/>
      <c r="U944" s="22"/>
      <c r="W944" s="114"/>
      <c r="Y944" s="22"/>
      <c r="AA944" s="114"/>
      <c r="AE944" s="22"/>
      <c r="AG944" s="114"/>
      <c r="AH944" s="22"/>
      <c r="AJ944" s="114"/>
    </row>
    <row r="945" spans="1:36" x14ac:dyDescent="0.2">
      <c r="A945" s="24">
        <f t="shared" si="168"/>
        <v>47</v>
      </c>
      <c r="B945" s="94">
        <f t="shared" si="169"/>
        <v>6.215367970777607E-3</v>
      </c>
      <c r="C945" s="23">
        <f t="shared" si="170"/>
        <v>0.99999999999999967</v>
      </c>
      <c r="D945" s="227"/>
      <c r="E945" s="94">
        <f t="shared" si="171"/>
        <v>6.9182138439809904E-3</v>
      </c>
      <c r="F945" s="23">
        <f t="shared" si="172"/>
        <v>0.99999999999999978</v>
      </c>
      <c r="G945" s="114"/>
      <c r="H945" s="114"/>
      <c r="I945" s="23"/>
      <c r="K945" s="114"/>
      <c r="R945" s="22"/>
      <c r="T945" s="114"/>
      <c r="U945" s="22"/>
      <c r="W945" s="114"/>
      <c r="Y945" s="22"/>
      <c r="AA945" s="114"/>
      <c r="AE945" s="22"/>
      <c r="AG945" s="114"/>
      <c r="AH945" s="22"/>
      <c r="AJ945" s="114"/>
    </row>
    <row r="946" spans="1:36" x14ac:dyDescent="0.2">
      <c r="A946" s="24">
        <f t="shared" si="168"/>
        <v>48</v>
      </c>
      <c r="B946" s="94">
        <f t="shared" si="169"/>
        <v>6.0079298564817054E-3</v>
      </c>
      <c r="C946" s="23">
        <f t="shared" si="170"/>
        <v>0.99999999999999989</v>
      </c>
      <c r="D946" s="227"/>
      <c r="E946" s="94">
        <f t="shared" si="171"/>
        <v>6.7146634587348106E-3</v>
      </c>
      <c r="F946" s="23">
        <f t="shared" si="172"/>
        <v>0.99999999999999989</v>
      </c>
      <c r="G946" s="114"/>
      <c r="H946" s="114"/>
      <c r="I946" s="23"/>
      <c r="K946" s="114"/>
      <c r="R946" s="22"/>
      <c r="T946" s="114"/>
      <c r="U946" s="22"/>
      <c r="W946" s="114"/>
      <c r="Y946" s="22"/>
      <c r="AA946" s="114"/>
      <c r="AE946" s="22"/>
      <c r="AG946" s="114"/>
      <c r="AH946" s="22"/>
      <c r="AJ946" s="114"/>
    </row>
    <row r="947" spans="1:36" x14ac:dyDescent="0.2">
      <c r="A947" s="24">
        <f t="shared" si="168"/>
        <v>49</v>
      </c>
      <c r="B947" s="94">
        <f t="shared" si="169"/>
        <v>5.5458454894289876E-3</v>
      </c>
      <c r="C947" s="23">
        <f t="shared" si="170"/>
        <v>1</v>
      </c>
      <c r="D947" s="227"/>
      <c r="E947" s="94">
        <f t="shared" si="171"/>
        <v>6.0742989452591094E-3</v>
      </c>
      <c r="F947" s="23">
        <f t="shared" si="172"/>
        <v>1</v>
      </c>
      <c r="G947" s="114"/>
      <c r="H947" s="114"/>
      <c r="I947" s="23"/>
      <c r="K947" s="114"/>
      <c r="R947" s="22"/>
      <c r="T947" s="114"/>
      <c r="U947" s="22"/>
      <c r="W947" s="114"/>
      <c r="Y947" s="22"/>
      <c r="AA947" s="114"/>
      <c r="AE947" s="22"/>
      <c r="AG947" s="114"/>
      <c r="AH947" s="22"/>
      <c r="AJ947" s="114"/>
    </row>
    <row r="948" spans="1:36" x14ac:dyDescent="0.2">
      <c r="A948" s="24">
        <f t="shared" si="168"/>
        <v>50</v>
      </c>
      <c r="B948" s="94">
        <f t="shared" si="169"/>
        <v>5.3475713078931456E-3</v>
      </c>
      <c r="C948" s="23">
        <f t="shared" si="170"/>
        <v>1</v>
      </c>
      <c r="D948" s="227"/>
      <c r="E948" s="94">
        <f t="shared" si="171"/>
        <v>6.0101514159386889E-3</v>
      </c>
      <c r="F948" s="23">
        <f t="shared" si="172"/>
        <v>1</v>
      </c>
      <c r="G948" s="114"/>
      <c r="H948" s="114"/>
      <c r="I948" s="23"/>
      <c r="K948" s="114"/>
      <c r="R948" s="22"/>
      <c r="T948" s="114"/>
      <c r="U948" s="22"/>
      <c r="W948" s="114"/>
      <c r="Y948" s="22"/>
      <c r="AA948" s="114"/>
      <c r="AE948" s="22"/>
      <c r="AG948" s="114"/>
      <c r="AH948" s="22"/>
      <c r="AJ948" s="114"/>
    </row>
    <row r="949" spans="1:36" x14ac:dyDescent="0.2">
      <c r="A949" s="24">
        <f t="shared" si="168"/>
        <v>51</v>
      </c>
      <c r="B949" s="94">
        <f t="shared" si="169"/>
        <v>5.3431281889791769E-3</v>
      </c>
      <c r="C949" s="23">
        <f t="shared" si="170"/>
        <v>1</v>
      </c>
      <c r="D949" s="227"/>
      <c r="E949" s="94">
        <f t="shared" si="171"/>
        <v>5.8840779167548341E-3</v>
      </c>
      <c r="F949" s="23">
        <f t="shared" si="172"/>
        <v>1</v>
      </c>
      <c r="G949" s="114"/>
      <c r="H949" s="114"/>
      <c r="I949" s="23"/>
      <c r="K949" s="114"/>
      <c r="R949" s="22"/>
      <c r="T949" s="114"/>
      <c r="U949" s="22"/>
      <c r="W949" s="114"/>
      <c r="Y949" s="22"/>
      <c r="AA949" s="114"/>
      <c r="AE949" s="22"/>
      <c r="AG949" s="114"/>
      <c r="AH949" s="22"/>
      <c r="AJ949" s="114"/>
    </row>
    <row r="950" spans="1:36" x14ac:dyDescent="0.2">
      <c r="A950" s="24">
        <f t="shared" si="168"/>
        <v>52</v>
      </c>
      <c r="B950" s="94">
        <f t="shared" si="169"/>
        <v>5.3411843244543155E-3</v>
      </c>
      <c r="C950" s="23">
        <f t="shared" si="170"/>
        <v>1</v>
      </c>
      <c r="D950" s="227"/>
      <c r="E950" s="94">
        <f t="shared" si="171"/>
        <v>5.7968817080682042E-3</v>
      </c>
      <c r="F950" s="23">
        <f t="shared" si="172"/>
        <v>1</v>
      </c>
      <c r="G950" s="114"/>
      <c r="H950" s="114"/>
      <c r="I950" s="23"/>
      <c r="K950" s="114"/>
      <c r="R950" s="22"/>
      <c r="T950" s="114"/>
      <c r="U950" s="22"/>
      <c r="W950" s="114"/>
      <c r="Y950" s="22"/>
      <c r="AA950" s="114"/>
      <c r="AE950" s="22"/>
      <c r="AG950" s="114"/>
      <c r="AH950" s="22"/>
      <c r="AJ950" s="114"/>
    </row>
    <row r="951" spans="1:36" x14ac:dyDescent="0.2">
      <c r="A951" s="24">
        <f t="shared" si="168"/>
        <v>53</v>
      </c>
      <c r="B951" s="94">
        <f t="shared" si="169"/>
        <v>5.2684282522380823E-3</v>
      </c>
      <c r="C951" s="23">
        <f t="shared" si="170"/>
        <v>1</v>
      </c>
      <c r="D951" s="227"/>
      <c r="E951" s="94">
        <f t="shared" si="171"/>
        <v>5.7524505189285192E-3</v>
      </c>
      <c r="F951" s="23">
        <f t="shared" si="172"/>
        <v>1</v>
      </c>
      <c r="G951" s="114"/>
      <c r="H951" s="114"/>
      <c r="I951" s="23"/>
      <c r="K951" s="114"/>
      <c r="R951" s="22"/>
      <c r="T951" s="114"/>
      <c r="U951" s="22"/>
      <c r="W951" s="114"/>
      <c r="Y951" s="22"/>
      <c r="AA951" s="114"/>
      <c r="AE951" s="22"/>
      <c r="AG951" s="114"/>
      <c r="AH951" s="22"/>
      <c r="AJ951" s="114"/>
    </row>
    <row r="952" spans="1:36" x14ac:dyDescent="0.2">
      <c r="A952" s="24">
        <f t="shared" si="168"/>
        <v>54</v>
      </c>
      <c r="B952" s="94">
        <f t="shared" si="169"/>
        <v>5.443098364543467E-3</v>
      </c>
      <c r="C952" s="23">
        <f t="shared" si="170"/>
        <v>1</v>
      </c>
      <c r="D952" s="227"/>
      <c r="E952" s="94">
        <f t="shared" si="171"/>
        <v>5.9704410406450966E-3</v>
      </c>
      <c r="F952" s="23">
        <f t="shared" si="172"/>
        <v>1</v>
      </c>
      <c r="G952" s="114"/>
      <c r="H952" s="114"/>
      <c r="I952" s="23"/>
      <c r="K952" s="114"/>
      <c r="R952" s="22"/>
      <c r="T952" s="114"/>
      <c r="U952" s="22"/>
      <c r="W952" s="114"/>
      <c r="Y952" s="22"/>
      <c r="AA952" s="114"/>
      <c r="AE952" s="22"/>
      <c r="AG952" s="114"/>
      <c r="AH952" s="22"/>
      <c r="AJ952" s="114"/>
    </row>
    <row r="953" spans="1:36" x14ac:dyDescent="0.2">
      <c r="A953" s="24">
        <f t="shared" si="168"/>
        <v>55</v>
      </c>
      <c r="B953" s="94">
        <f t="shared" si="169"/>
        <v>4.2939967354183777E-3</v>
      </c>
      <c r="C953" s="23">
        <f t="shared" si="170"/>
        <v>1</v>
      </c>
      <c r="D953" s="227"/>
      <c r="E953" s="94">
        <f t="shared" si="171"/>
        <v>4.5375351908902729E-3</v>
      </c>
      <c r="F953" s="23">
        <f t="shared" si="172"/>
        <v>1</v>
      </c>
      <c r="G953" s="114"/>
      <c r="H953" s="114"/>
      <c r="I953" s="23"/>
      <c r="K953" s="114"/>
      <c r="R953" s="22"/>
      <c r="T953" s="114"/>
      <c r="U953" s="22"/>
      <c r="W953" s="114"/>
      <c r="Y953" s="22"/>
      <c r="AA953" s="114"/>
      <c r="AE953" s="22"/>
      <c r="AG953" s="114"/>
      <c r="AH953" s="22"/>
      <c r="AJ953" s="114"/>
    </row>
    <row r="954" spans="1:36" x14ac:dyDescent="0.2">
      <c r="A954" s="24">
        <f t="shared" si="168"/>
        <v>56</v>
      </c>
      <c r="B954" s="94">
        <f t="shared" si="169"/>
        <v>4.075173128905432E-3</v>
      </c>
      <c r="C954" s="23">
        <f t="shared" si="170"/>
        <v>1</v>
      </c>
      <c r="D954" s="227"/>
      <c r="E954" s="94">
        <f t="shared" si="171"/>
        <v>4.3800821643765163E-3</v>
      </c>
      <c r="F954" s="23">
        <f t="shared" si="172"/>
        <v>1</v>
      </c>
      <c r="G954" s="114"/>
      <c r="H954" s="114"/>
      <c r="I954" s="23"/>
      <c r="K954" s="114"/>
      <c r="R954" s="22"/>
      <c r="T954" s="114"/>
      <c r="U954" s="22"/>
      <c r="W954" s="114"/>
      <c r="Y954" s="22"/>
      <c r="AA954" s="114"/>
      <c r="AE954" s="22"/>
      <c r="AG954" s="114"/>
      <c r="AH954" s="22"/>
      <c r="AJ954" s="114"/>
    </row>
    <row r="955" spans="1:36" x14ac:dyDescent="0.2">
      <c r="A955" s="24">
        <f t="shared" si="168"/>
        <v>57</v>
      </c>
      <c r="B955" s="94">
        <f t="shared" si="169"/>
        <v>4.014635633702612E-3</v>
      </c>
      <c r="C955" s="23">
        <f t="shared" si="170"/>
        <v>1</v>
      </c>
      <c r="D955" s="227"/>
      <c r="E955" s="94">
        <f t="shared" si="171"/>
        <v>4.3434264333362766E-3</v>
      </c>
      <c r="F955" s="23">
        <f t="shared" si="172"/>
        <v>1</v>
      </c>
      <c r="G955" s="114"/>
      <c r="H955" s="114"/>
      <c r="I955" s="23"/>
      <c r="K955" s="114"/>
      <c r="R955" s="22"/>
      <c r="T955" s="114"/>
      <c r="U955" s="22"/>
      <c r="W955" s="114"/>
      <c r="Y955" s="22"/>
      <c r="AA955" s="114"/>
      <c r="AE955" s="22"/>
      <c r="AG955" s="114"/>
      <c r="AH955" s="22"/>
      <c r="AJ955" s="114"/>
    </row>
    <row r="956" spans="1:36" x14ac:dyDescent="0.2">
      <c r="A956" s="24">
        <f t="shared" si="168"/>
        <v>58</v>
      </c>
      <c r="B956" s="94">
        <f t="shared" si="169"/>
        <v>3.9610405118028673E-3</v>
      </c>
      <c r="C956" s="23">
        <f t="shared" si="170"/>
        <v>1</v>
      </c>
      <c r="D956" s="227"/>
      <c r="E956" s="94">
        <f t="shared" si="171"/>
        <v>4.224017612523375E-3</v>
      </c>
      <c r="F956" s="23">
        <f t="shared" si="172"/>
        <v>1</v>
      </c>
      <c r="G956" s="114"/>
      <c r="H956" s="114"/>
      <c r="I956" s="23"/>
      <c r="K956" s="114"/>
      <c r="R956" s="22"/>
      <c r="T956" s="114"/>
      <c r="U956" s="22"/>
      <c r="W956" s="114"/>
      <c r="Y956" s="22"/>
      <c r="AA956" s="114"/>
      <c r="AE956" s="22"/>
      <c r="AG956" s="114"/>
      <c r="AH956" s="22"/>
      <c r="AJ956" s="114"/>
    </row>
    <row r="957" spans="1:36" x14ac:dyDescent="0.2">
      <c r="A957" s="24">
        <f t="shared" si="168"/>
        <v>59</v>
      </c>
      <c r="B957" s="94">
        <f t="shared" si="169"/>
        <v>3.5053431281889791E-3</v>
      </c>
      <c r="C957" s="23">
        <f t="shared" si="170"/>
        <v>0.99999999999999989</v>
      </c>
      <c r="D957" s="227"/>
      <c r="E957" s="94">
        <f t="shared" si="171"/>
        <v>3.7466600242038904E-3</v>
      </c>
      <c r="F957" s="23">
        <f t="shared" si="172"/>
        <v>0.99999999999999989</v>
      </c>
      <c r="G957" s="114"/>
      <c r="H957" s="114"/>
      <c r="I957" s="23"/>
      <c r="K957" s="114"/>
      <c r="R957" s="22"/>
      <c r="T957" s="114"/>
      <c r="U957" s="22"/>
      <c r="W957" s="114"/>
      <c r="Y957" s="22"/>
      <c r="AA957" s="114"/>
      <c r="AE957" s="22"/>
      <c r="AG957" s="114"/>
      <c r="AH957" s="22"/>
      <c r="AJ957" s="114"/>
    </row>
    <row r="958" spans="1:36" x14ac:dyDescent="0.2">
      <c r="A958" s="24">
        <f t="shared" si="168"/>
        <v>60</v>
      </c>
      <c r="B958" s="94">
        <f t="shared" si="169"/>
        <v>2.8991350913644097E-3</v>
      </c>
      <c r="C958" s="23">
        <f t="shared" si="170"/>
        <v>1</v>
      </c>
      <c r="D958" s="227"/>
      <c r="E958" s="94">
        <f t="shared" si="171"/>
        <v>3.1610014123564247E-3</v>
      </c>
      <c r="F958" s="23">
        <f t="shared" si="172"/>
        <v>1</v>
      </c>
      <c r="G958" s="114"/>
      <c r="H958" s="114"/>
      <c r="I958" s="23"/>
      <c r="K958" s="114"/>
      <c r="R958" s="22"/>
      <c r="T958" s="114"/>
      <c r="U958" s="22"/>
      <c r="W958" s="114"/>
      <c r="Y958" s="22"/>
      <c r="AA958" s="114"/>
      <c r="AE958" s="22"/>
      <c r="AG958" s="114"/>
      <c r="AH958" s="22"/>
      <c r="AJ958" s="114"/>
    </row>
    <row r="959" spans="1:36" x14ac:dyDescent="0.2">
      <c r="A959" s="24">
        <f t="shared" si="168"/>
        <v>61</v>
      </c>
      <c r="B959" s="94">
        <f t="shared" si="169"/>
        <v>2.8069403738995645E-3</v>
      </c>
      <c r="C959" s="23">
        <f t="shared" si="170"/>
        <v>1</v>
      </c>
      <c r="D959" s="227"/>
      <c r="E959" s="94">
        <f t="shared" si="171"/>
        <v>2.9738350281055042E-3</v>
      </c>
      <c r="F959" s="23">
        <f t="shared" si="172"/>
        <v>1</v>
      </c>
      <c r="G959" s="114"/>
      <c r="H959" s="114"/>
      <c r="I959" s="23"/>
      <c r="K959" s="114"/>
      <c r="R959" s="22"/>
      <c r="T959" s="114"/>
      <c r="U959" s="22"/>
      <c r="W959" s="114"/>
      <c r="Y959" s="22"/>
      <c r="AA959" s="114"/>
      <c r="AE959" s="22"/>
      <c r="AG959" s="114"/>
      <c r="AH959" s="22"/>
      <c r="AJ959" s="114"/>
    </row>
    <row r="960" spans="1:36" x14ac:dyDescent="0.2">
      <c r="A960" s="24">
        <f t="shared" si="168"/>
        <v>62</v>
      </c>
      <c r="B960" s="94">
        <f t="shared" si="169"/>
        <v>2.6589289750779906E-3</v>
      </c>
      <c r="C960" s="23">
        <f t="shared" si="170"/>
        <v>0.99999999999999989</v>
      </c>
      <c r="D960" s="227"/>
      <c r="E960" s="94">
        <f t="shared" si="171"/>
        <v>2.7977764411395043E-3</v>
      </c>
      <c r="F960" s="23">
        <f t="shared" si="172"/>
        <v>0.99999999999999989</v>
      </c>
      <c r="G960" s="114"/>
      <c r="H960" s="114"/>
      <c r="I960" s="23"/>
      <c r="K960" s="114"/>
      <c r="R960" s="22"/>
      <c r="T960" s="114"/>
      <c r="U960" s="22"/>
      <c r="W960" s="114"/>
      <c r="Y960" s="22"/>
      <c r="AA960" s="114"/>
      <c r="AE960" s="22"/>
      <c r="AG960" s="114"/>
      <c r="AH960" s="22"/>
      <c r="AJ960" s="114"/>
    </row>
    <row r="961" spans="1:36" x14ac:dyDescent="0.2">
      <c r="A961" s="24">
        <f t="shared" si="168"/>
        <v>63</v>
      </c>
      <c r="B961" s="94">
        <f t="shared" si="169"/>
        <v>2.3173642085666667E-3</v>
      </c>
      <c r="C961" s="23">
        <f t="shared" si="170"/>
        <v>1</v>
      </c>
      <c r="D961" s="227"/>
      <c r="E961" s="94">
        <f t="shared" si="171"/>
        <v>2.4409384533614137E-3</v>
      </c>
      <c r="F961" s="23">
        <f t="shared" si="172"/>
        <v>1</v>
      </c>
      <c r="G961" s="114"/>
      <c r="H961" s="114"/>
      <c r="I961" s="23"/>
      <c r="K961" s="114"/>
      <c r="R961" s="22"/>
      <c r="T961" s="114"/>
      <c r="U961" s="22"/>
      <c r="W961" s="114"/>
      <c r="Y961" s="22"/>
      <c r="AA961" s="114"/>
      <c r="AE961" s="22"/>
      <c r="AG961" s="114"/>
      <c r="AH961" s="22"/>
      <c r="AJ961" s="114"/>
    </row>
    <row r="962" spans="1:36" x14ac:dyDescent="0.2">
      <c r="A962" s="24">
        <f t="shared" si="168"/>
        <v>64</v>
      </c>
      <c r="B962" s="94">
        <f t="shared" ref="B962:B982" si="173">SUM(B864,E864)</f>
        <v>2.1646319958990015E-3</v>
      </c>
      <c r="C962" s="23">
        <f t="shared" ref="C962:C982" si="174">SUM(D864,G864)/B962</f>
        <v>1</v>
      </c>
      <c r="D962" s="227"/>
      <c r="E962" s="94">
        <f t="shared" ref="E962:E981" si="175">SUM(H864,K864)</f>
        <v>2.189346844857951E-3</v>
      </c>
      <c r="F962" s="23">
        <f t="shared" ref="F962:F981" si="176">SUM(J864,M864)/E962</f>
        <v>1</v>
      </c>
      <c r="G962" s="114"/>
      <c r="H962" s="114"/>
      <c r="I962" s="23"/>
      <c r="K962" s="114"/>
      <c r="R962" s="22"/>
      <c r="T962" s="114"/>
      <c r="U962" s="22"/>
      <c r="W962" s="114"/>
      <c r="Y962" s="22"/>
      <c r="AA962" s="114"/>
      <c r="AE962" s="22"/>
      <c r="AG962" s="114"/>
      <c r="AH962" s="22"/>
      <c r="AJ962" s="114"/>
    </row>
    <row r="963" spans="1:36" x14ac:dyDescent="0.2">
      <c r="A963" s="24">
        <f t="shared" ref="A963:A982" si="177">A865</f>
        <v>65</v>
      </c>
      <c r="B963" s="94">
        <f t="shared" si="173"/>
        <v>2.0360592423260392E-3</v>
      </c>
      <c r="C963" s="23">
        <f t="shared" si="174"/>
        <v>1</v>
      </c>
      <c r="D963" s="227"/>
      <c r="E963" s="94">
        <f t="shared" si="175"/>
        <v>1.9533061525533772E-3</v>
      </c>
      <c r="F963" s="23">
        <f t="shared" si="176"/>
        <v>1</v>
      </c>
      <c r="G963" s="114"/>
      <c r="H963" s="114"/>
      <c r="I963" s="23"/>
      <c r="K963" s="114"/>
      <c r="R963" s="22"/>
      <c r="T963" s="114"/>
      <c r="U963" s="22"/>
      <c r="W963" s="114"/>
      <c r="Y963" s="22"/>
      <c r="AA963" s="114"/>
      <c r="AE963" s="22"/>
      <c r="AG963" s="114"/>
      <c r="AH963" s="22"/>
      <c r="AJ963" s="114"/>
    </row>
    <row r="964" spans="1:36" x14ac:dyDescent="0.2">
      <c r="A964" s="24">
        <f t="shared" si="177"/>
        <v>66</v>
      </c>
      <c r="B964" s="94">
        <f t="shared" si="173"/>
        <v>1.771415972012794E-3</v>
      </c>
      <c r="C964" s="23">
        <f t="shared" si="174"/>
        <v>1</v>
      </c>
      <c r="D964" s="227"/>
      <c r="E964" s="94">
        <f t="shared" si="175"/>
        <v>1.7680836328273176E-3</v>
      </c>
      <c r="F964" s="23">
        <f t="shared" si="176"/>
        <v>1</v>
      </c>
      <c r="G964" s="114"/>
      <c r="H964" s="114"/>
      <c r="I964" s="23"/>
      <c r="K964" s="114"/>
      <c r="R964" s="22"/>
      <c r="T964" s="114"/>
      <c r="U964" s="22"/>
      <c r="W964" s="114"/>
      <c r="Y964" s="22"/>
      <c r="AA964" s="114"/>
      <c r="AE964" s="22"/>
      <c r="AG964" s="114"/>
      <c r="AH964" s="22"/>
      <c r="AJ964" s="114"/>
    </row>
    <row r="965" spans="1:36" x14ac:dyDescent="0.2">
      <c r="A965" s="24">
        <f t="shared" si="177"/>
        <v>67</v>
      </c>
      <c r="B965" s="94">
        <f t="shared" si="173"/>
        <v>1.5778626043230436E-3</v>
      </c>
      <c r="C965" s="23">
        <f t="shared" si="174"/>
        <v>1.0000000000000002</v>
      </c>
      <c r="D965" s="227"/>
      <c r="E965" s="94">
        <f t="shared" si="175"/>
        <v>1.5350975847760974E-3</v>
      </c>
      <c r="F965" s="23">
        <f t="shared" si="176"/>
        <v>1.0000000000000002</v>
      </c>
      <c r="G965" s="114"/>
      <c r="H965" s="114"/>
      <c r="I965" s="23"/>
      <c r="K965" s="114"/>
      <c r="R965" s="22"/>
      <c r="T965" s="114"/>
      <c r="U965" s="22"/>
      <c r="W965" s="114"/>
      <c r="Y965" s="22"/>
      <c r="AA965" s="114"/>
      <c r="AE965" s="22"/>
      <c r="AG965" s="114"/>
      <c r="AH965" s="22"/>
      <c r="AJ965" s="114"/>
    </row>
    <row r="966" spans="1:36" x14ac:dyDescent="0.2">
      <c r="A966" s="24">
        <f t="shared" si="177"/>
        <v>68</v>
      </c>
      <c r="B966" s="94">
        <f t="shared" si="173"/>
        <v>1.3748676089411103E-3</v>
      </c>
      <c r="C966" s="23">
        <f t="shared" si="174"/>
        <v>1</v>
      </c>
      <c r="D966" s="227"/>
      <c r="E966" s="94">
        <f t="shared" si="175"/>
        <v>1.3645928964525584E-3</v>
      </c>
      <c r="F966" s="23">
        <f t="shared" si="176"/>
        <v>1</v>
      </c>
      <c r="G966" s="114"/>
      <c r="H966" s="114"/>
      <c r="I966" s="23"/>
      <c r="K966" s="114"/>
      <c r="R966" s="22"/>
      <c r="T966" s="114"/>
      <c r="U966" s="22"/>
      <c r="W966" s="114"/>
      <c r="Y966" s="22"/>
      <c r="AA966" s="114"/>
      <c r="AE966" s="22"/>
      <c r="AG966" s="114"/>
      <c r="AH966" s="22"/>
      <c r="AJ966" s="114"/>
    </row>
    <row r="967" spans="1:36" x14ac:dyDescent="0.2">
      <c r="A967" s="24">
        <f t="shared" si="177"/>
        <v>69</v>
      </c>
      <c r="B967" s="94">
        <f t="shared" si="173"/>
        <v>1.3073877404352146E-3</v>
      </c>
      <c r="C967" s="23">
        <f t="shared" si="174"/>
        <v>1.0000000000000002</v>
      </c>
      <c r="D967" s="227"/>
      <c r="E967" s="94">
        <f t="shared" si="175"/>
        <v>1.2510156692142401E-3</v>
      </c>
      <c r="F967" s="23">
        <f t="shared" si="176"/>
        <v>1.0000000000000002</v>
      </c>
      <c r="G967" s="114"/>
      <c r="H967" s="114"/>
      <c r="I967" s="23"/>
      <c r="K967" s="114"/>
      <c r="R967" s="22"/>
      <c r="T967" s="114"/>
      <c r="U967" s="22"/>
      <c r="W967" s="114"/>
      <c r="Y967" s="22"/>
      <c r="AA967" s="114"/>
      <c r="AE967" s="22"/>
      <c r="AG967" s="114"/>
      <c r="AH967" s="22"/>
      <c r="AJ967" s="114"/>
    </row>
    <row r="968" spans="1:36" x14ac:dyDescent="0.2">
      <c r="A968" s="24">
        <f t="shared" si="177"/>
        <v>70</v>
      </c>
      <c r="B968" s="94">
        <f t="shared" si="173"/>
        <v>1.1235536953697702E-3</v>
      </c>
      <c r="C968" s="23">
        <f t="shared" si="174"/>
        <v>1</v>
      </c>
      <c r="D968" s="227"/>
      <c r="E968" s="94">
        <f t="shared" si="175"/>
        <v>1.0360797917510166E-3</v>
      </c>
      <c r="F968" s="23">
        <f t="shared" si="176"/>
        <v>1</v>
      </c>
      <c r="G968" s="114"/>
      <c r="H968" s="114"/>
      <c r="I968" s="23"/>
      <c r="K968" s="114"/>
      <c r="R968" s="22"/>
      <c r="T968" s="114"/>
      <c r="U968" s="22"/>
      <c r="W968" s="114"/>
      <c r="Y968" s="22"/>
      <c r="AA968" s="114"/>
      <c r="AE968" s="22"/>
      <c r="AG968" s="114"/>
      <c r="AH968" s="22"/>
      <c r="AJ968" s="114"/>
    </row>
    <row r="969" spans="1:36" x14ac:dyDescent="0.2">
      <c r="A969" s="24">
        <f t="shared" si="177"/>
        <v>71</v>
      </c>
      <c r="B969" s="94">
        <f t="shared" si="173"/>
        <v>9.7526460161607347E-4</v>
      </c>
      <c r="C969" s="23">
        <f t="shared" si="174"/>
        <v>1</v>
      </c>
      <c r="D969" s="227"/>
      <c r="E969" s="94">
        <f t="shared" si="175"/>
        <v>8.827921892191052E-4</v>
      </c>
      <c r="F969" s="23">
        <f t="shared" si="176"/>
        <v>1</v>
      </c>
      <c r="G969" s="114"/>
      <c r="H969" s="114"/>
      <c r="I969" s="23"/>
      <c r="K969" s="114"/>
      <c r="R969" s="22"/>
      <c r="T969" s="114"/>
      <c r="U969" s="22"/>
      <c r="W969" s="114"/>
      <c r="Y969" s="22"/>
      <c r="AA969" s="114"/>
      <c r="AE969" s="22"/>
      <c r="AG969" s="114"/>
      <c r="AH969" s="22"/>
      <c r="AJ969" s="114"/>
    </row>
    <row r="970" spans="1:36" x14ac:dyDescent="0.2">
      <c r="A970" s="24">
        <f t="shared" si="177"/>
        <v>72</v>
      </c>
      <c r="B970" s="94">
        <f t="shared" si="173"/>
        <v>7.9198594641487511E-4</v>
      </c>
      <c r="C970" s="23">
        <f t="shared" si="174"/>
        <v>1</v>
      </c>
      <c r="D970" s="227"/>
      <c r="E970" s="94">
        <f t="shared" si="175"/>
        <v>7.3005997655144E-4</v>
      </c>
      <c r="F970" s="23">
        <f t="shared" si="176"/>
        <v>1</v>
      </c>
      <c r="G970" s="114"/>
      <c r="H970" s="114"/>
      <c r="I970" s="23"/>
      <c r="K970" s="114"/>
      <c r="R970" s="22"/>
      <c r="T970" s="114"/>
      <c r="U970" s="22"/>
      <c r="W970" s="114"/>
      <c r="Y970" s="22"/>
      <c r="AA970" s="114"/>
      <c r="AE970" s="22"/>
      <c r="AG970" s="114"/>
      <c r="AH970" s="22"/>
      <c r="AJ970" s="114"/>
    </row>
    <row r="971" spans="1:36" x14ac:dyDescent="0.2">
      <c r="A971" s="24">
        <f t="shared" si="177"/>
        <v>73</v>
      </c>
      <c r="B971" s="94">
        <f t="shared" si="173"/>
        <v>6.3286675030838015E-4</v>
      </c>
      <c r="C971" s="23">
        <f t="shared" si="174"/>
        <v>1</v>
      </c>
      <c r="D971" s="227"/>
      <c r="E971" s="94">
        <f t="shared" si="175"/>
        <v>5.9537793447177146E-4</v>
      </c>
      <c r="F971" s="23">
        <f t="shared" si="176"/>
        <v>1</v>
      </c>
      <c r="G971" s="114"/>
      <c r="H971" s="114"/>
      <c r="I971" s="23"/>
      <c r="K971" s="114"/>
      <c r="R971" s="22"/>
      <c r="T971" s="114"/>
      <c r="U971" s="22"/>
      <c r="W971" s="114"/>
      <c r="Y971" s="22"/>
      <c r="AA971" s="114"/>
      <c r="AE971" s="22"/>
      <c r="AG971" s="114"/>
      <c r="AH971" s="22"/>
      <c r="AJ971" s="114"/>
    </row>
    <row r="972" spans="1:36" x14ac:dyDescent="0.2">
      <c r="A972" s="24">
        <f t="shared" si="177"/>
        <v>74</v>
      </c>
      <c r="B972" s="94">
        <f t="shared" si="173"/>
        <v>4.6847135049154782E-4</v>
      </c>
      <c r="C972" s="23">
        <f t="shared" si="174"/>
        <v>1</v>
      </c>
      <c r="D972" s="227"/>
      <c r="E972" s="94">
        <f t="shared" si="175"/>
        <v>4.7680219845523859E-4</v>
      </c>
      <c r="F972" s="23">
        <f t="shared" si="176"/>
        <v>1</v>
      </c>
      <c r="G972" s="114"/>
      <c r="H972" s="114"/>
      <c r="I972" s="23"/>
      <c r="K972" s="114"/>
      <c r="R972" s="22"/>
      <c r="T972" s="114"/>
      <c r="U972" s="22"/>
      <c r="W972" s="114"/>
      <c r="Y972" s="22"/>
      <c r="AA972" s="114"/>
      <c r="AE972" s="22"/>
      <c r="AG972" s="114"/>
      <c r="AH972" s="22"/>
      <c r="AJ972" s="114"/>
    </row>
    <row r="973" spans="1:36" x14ac:dyDescent="0.2">
      <c r="A973" s="24">
        <f t="shared" si="177"/>
        <v>75</v>
      </c>
      <c r="B973" s="94">
        <f t="shared" si="173"/>
        <v>3.8377439619402434E-4</v>
      </c>
      <c r="C973" s="23">
        <f t="shared" si="174"/>
        <v>1</v>
      </c>
      <c r="D973" s="227"/>
      <c r="E973" s="94">
        <f t="shared" si="175"/>
        <v>3.8349670126190135E-4</v>
      </c>
      <c r="F973" s="23">
        <f t="shared" si="176"/>
        <v>1</v>
      </c>
      <c r="G973" s="114"/>
      <c r="H973" s="114"/>
      <c r="I973" s="23"/>
      <c r="K973" s="114"/>
      <c r="R973" s="22"/>
      <c r="T973" s="114"/>
      <c r="U973" s="22"/>
      <c r="W973" s="114"/>
      <c r="Y973" s="22"/>
      <c r="AA973" s="114"/>
      <c r="AE973" s="22"/>
      <c r="AG973" s="114"/>
      <c r="AH973" s="22"/>
      <c r="AJ973" s="114"/>
    </row>
    <row r="974" spans="1:36" x14ac:dyDescent="0.2">
      <c r="A974" s="24">
        <f t="shared" si="177"/>
        <v>76</v>
      </c>
      <c r="B974" s="94">
        <f t="shared" si="173"/>
        <v>2.3881764162580387E-4</v>
      </c>
      <c r="C974" s="23">
        <f t="shared" si="174"/>
        <v>1</v>
      </c>
      <c r="D974" s="227"/>
      <c r="E974" s="94">
        <f t="shared" si="175"/>
        <v>2.7380720307330534E-4</v>
      </c>
      <c r="F974" s="23">
        <f t="shared" si="176"/>
        <v>1</v>
      </c>
      <c r="G974" s="114"/>
      <c r="H974" s="114"/>
      <c r="I974" s="23"/>
      <c r="K974" s="114"/>
      <c r="R974" s="22"/>
      <c r="T974" s="114"/>
      <c r="U974" s="22"/>
      <c r="W974" s="114"/>
      <c r="Y974" s="22"/>
      <c r="AA974" s="114"/>
      <c r="AE974" s="22"/>
      <c r="AG974" s="114"/>
      <c r="AH974" s="22"/>
      <c r="AJ974" s="114"/>
    </row>
    <row r="975" spans="1:36" x14ac:dyDescent="0.2">
      <c r="A975" s="24">
        <f t="shared" si="177"/>
        <v>77</v>
      </c>
      <c r="B975" s="94">
        <f t="shared" si="173"/>
        <v>1.6967160352716995E-4</v>
      </c>
      <c r="C975" s="23">
        <f t="shared" si="174"/>
        <v>1</v>
      </c>
      <c r="D975" s="227"/>
      <c r="E975" s="94">
        <f t="shared" si="175"/>
        <v>1.8938794370790491E-4</v>
      </c>
      <c r="F975" s="23">
        <f t="shared" si="176"/>
        <v>1</v>
      </c>
      <c r="G975" s="114"/>
      <c r="H975" s="114"/>
      <c r="I975" s="23"/>
      <c r="K975" s="114"/>
      <c r="R975" s="22"/>
      <c r="T975" s="114"/>
      <c r="U975" s="22"/>
      <c r="W975" s="114"/>
      <c r="Y975" s="22"/>
      <c r="AA975" s="114"/>
      <c r="AE975" s="22"/>
      <c r="AG975" s="114"/>
      <c r="AH975" s="22"/>
      <c r="AJ975" s="114"/>
    </row>
    <row r="976" spans="1:36" x14ac:dyDescent="0.2">
      <c r="A976" s="24">
        <f t="shared" si="177"/>
        <v>78</v>
      </c>
      <c r="B976" s="94">
        <f t="shared" si="173"/>
        <v>1.5717533158163372E-4</v>
      </c>
      <c r="C976" s="23">
        <f t="shared" si="174"/>
        <v>1</v>
      </c>
      <c r="D976" s="227"/>
      <c r="E976" s="94">
        <f t="shared" si="175"/>
        <v>1.4217980524699022E-4</v>
      </c>
      <c r="F976" s="23">
        <f t="shared" si="176"/>
        <v>1</v>
      </c>
      <c r="G976" s="114"/>
      <c r="H976" s="114"/>
      <c r="I976" s="23"/>
      <c r="K976" s="114"/>
      <c r="R976" s="22"/>
      <c r="T976" s="114"/>
      <c r="U976" s="22"/>
      <c r="W976" s="114"/>
      <c r="Y976" s="22"/>
      <c r="AA976" s="114"/>
      <c r="AE976" s="22"/>
      <c r="AG976" s="114"/>
      <c r="AH976" s="22"/>
      <c r="AJ976" s="114"/>
    </row>
    <row r="977" spans="1:36" x14ac:dyDescent="0.2">
      <c r="A977" s="24">
        <f t="shared" si="177"/>
        <v>79</v>
      </c>
      <c r="B977" s="94">
        <f t="shared" si="173"/>
        <v>1.0746793873161174E-4</v>
      </c>
      <c r="C977" s="23">
        <f t="shared" si="174"/>
        <v>1</v>
      </c>
      <c r="D977" s="227"/>
      <c r="E977" s="94">
        <f t="shared" si="175"/>
        <v>1.0080326036065906E-4</v>
      </c>
      <c r="F977" s="23">
        <f t="shared" si="176"/>
        <v>1</v>
      </c>
      <c r="G977" s="114"/>
      <c r="H977" s="114"/>
      <c r="I977" s="23"/>
      <c r="K977" s="114"/>
      <c r="R977" s="22"/>
      <c r="T977" s="114"/>
      <c r="U977" s="22"/>
      <c r="W977" s="114"/>
      <c r="Y977" s="22"/>
      <c r="AA977" s="114"/>
      <c r="AE977" s="22"/>
      <c r="AG977" s="114"/>
      <c r="AH977" s="22"/>
      <c r="AJ977" s="114"/>
    </row>
    <row r="978" spans="1:36" x14ac:dyDescent="0.2">
      <c r="A978" s="24">
        <f t="shared" si="177"/>
        <v>80</v>
      </c>
      <c r="B978" s="94">
        <f t="shared" si="173"/>
        <v>7.5810716469586575E-5</v>
      </c>
      <c r="C978" s="23">
        <f t="shared" si="174"/>
        <v>1.0000000000000002</v>
      </c>
      <c r="D978" s="227"/>
      <c r="E978" s="94">
        <f t="shared" si="175"/>
        <v>7.1922987419864196E-5</v>
      </c>
      <c r="F978" s="23">
        <f t="shared" si="176"/>
        <v>1</v>
      </c>
      <c r="G978" s="114"/>
      <c r="H978" s="114"/>
      <c r="I978" s="23"/>
      <c r="K978" s="114"/>
      <c r="R978" s="22"/>
      <c r="T978" s="114"/>
      <c r="U978" s="22"/>
      <c r="W978" s="114"/>
      <c r="Y978" s="22"/>
      <c r="AA978" s="114"/>
      <c r="AE978" s="22"/>
      <c r="AG978" s="114"/>
      <c r="AH978" s="22"/>
      <c r="AJ978" s="114"/>
    </row>
    <row r="979" spans="1:36" x14ac:dyDescent="0.2">
      <c r="A979" s="24">
        <f t="shared" si="177"/>
        <v>81</v>
      </c>
      <c r="B979" s="94">
        <f t="shared" si="173"/>
        <v>4.0265765157839021E-5</v>
      </c>
      <c r="C979" s="23">
        <f t="shared" si="174"/>
        <v>1.0000000000000002</v>
      </c>
      <c r="D979" s="227"/>
      <c r="E979" s="94">
        <f t="shared" si="175"/>
        <v>4.8874308053652885E-5</v>
      </c>
      <c r="F979" s="23">
        <f t="shared" si="176"/>
        <v>1.0000000000000002</v>
      </c>
      <c r="G979" s="114"/>
      <c r="H979" s="114"/>
      <c r="I979" s="23"/>
      <c r="K979" s="114"/>
      <c r="R979" s="22"/>
      <c r="T979" s="114"/>
      <c r="U979" s="22"/>
      <c r="W979" s="114"/>
      <c r="Y979" s="22"/>
      <c r="AA979" s="114"/>
      <c r="AE979" s="22"/>
      <c r="AG979" s="114"/>
      <c r="AH979" s="22"/>
      <c r="AJ979" s="114"/>
    </row>
    <row r="980" spans="1:36" x14ac:dyDescent="0.2">
      <c r="A980" s="24">
        <f t="shared" si="177"/>
        <v>82</v>
      </c>
      <c r="B980" s="94">
        <f t="shared" si="173"/>
        <v>2.2770984434088274E-5</v>
      </c>
      <c r="C980" s="23">
        <f t="shared" si="174"/>
        <v>1</v>
      </c>
      <c r="D980" s="227"/>
      <c r="E980" s="94">
        <f t="shared" si="175"/>
        <v>2.4159459094703412E-5</v>
      </c>
      <c r="F980" s="23">
        <f t="shared" si="176"/>
        <v>1</v>
      </c>
      <c r="G980" s="114"/>
      <c r="H980" s="114"/>
      <c r="I980" s="23"/>
      <c r="K980" s="114"/>
      <c r="R980" s="22"/>
      <c r="T980" s="114"/>
      <c r="U980" s="22"/>
      <c r="W980" s="114"/>
      <c r="Y980" s="22"/>
      <c r="AA980" s="114"/>
      <c r="AE980" s="22"/>
      <c r="AG980" s="114"/>
      <c r="AH980" s="22"/>
      <c r="AJ980" s="114"/>
    </row>
    <row r="981" spans="1:36" x14ac:dyDescent="0.2">
      <c r="A981" s="24">
        <f t="shared" si="177"/>
        <v>83</v>
      </c>
      <c r="B981" s="94">
        <f t="shared" si="173"/>
        <v>3.0824137465656081E-5</v>
      </c>
      <c r="C981" s="23">
        <f t="shared" si="174"/>
        <v>1</v>
      </c>
      <c r="D981" s="227"/>
      <c r="E981" s="94">
        <f t="shared" si="175"/>
        <v>3.6655731040239662E-5</v>
      </c>
      <c r="F981" s="23">
        <f t="shared" si="176"/>
        <v>1</v>
      </c>
      <c r="G981" s="114"/>
      <c r="H981" s="114"/>
      <c r="I981" s="23"/>
      <c r="K981" s="114"/>
      <c r="R981" s="22"/>
      <c r="T981" s="114"/>
      <c r="U981" s="22"/>
      <c r="W981" s="114"/>
      <c r="Y981" s="22"/>
      <c r="AA981" s="114"/>
      <c r="AE981" s="22"/>
      <c r="AG981" s="114"/>
      <c r="AH981" s="22"/>
      <c r="AJ981" s="114"/>
    </row>
    <row r="982" spans="1:36" x14ac:dyDescent="0.2">
      <c r="A982" s="24" t="str">
        <f t="shared" si="177"/>
        <v>NNNN</v>
      </c>
      <c r="B982" s="94">
        <f t="shared" si="173"/>
        <v>0.1943525737044004</v>
      </c>
      <c r="C982" s="23">
        <f t="shared" si="174"/>
        <v>1</v>
      </c>
      <c r="D982" s="227"/>
      <c r="E982" s="94"/>
      <c r="F982" s="23"/>
      <c r="G982" s="114"/>
      <c r="H982" s="114"/>
      <c r="I982" s="23"/>
      <c r="K982" s="114"/>
      <c r="R982" s="22"/>
      <c r="T982" s="114"/>
      <c r="U982" s="22"/>
      <c r="W982" s="114"/>
      <c r="Y982" s="22"/>
      <c r="AA982" s="114"/>
      <c r="AE982" s="22"/>
      <c r="AG982" s="114"/>
      <c r="AH982" s="22"/>
      <c r="AJ982" s="114"/>
    </row>
    <row r="983" spans="1:36" x14ac:dyDescent="0.2">
      <c r="A983" s="226"/>
      <c r="B983" s="227"/>
      <c r="C983" s="227"/>
      <c r="D983" s="227"/>
      <c r="E983" s="227"/>
      <c r="F983" s="26"/>
      <c r="G983" s="114"/>
      <c r="H983" s="114"/>
      <c r="I983" s="23"/>
      <c r="K983" s="114"/>
      <c r="R983" s="22"/>
      <c r="T983" s="114"/>
      <c r="U983" s="22"/>
      <c r="W983" s="114"/>
      <c r="Y983" s="22"/>
      <c r="AA983" s="114"/>
      <c r="AE983" s="22"/>
      <c r="AG983" s="114"/>
      <c r="AH983" s="22"/>
      <c r="AJ983" s="114"/>
    </row>
    <row r="984" spans="1:36" x14ac:dyDescent="0.2">
      <c r="A984" s="226"/>
      <c r="B984" s="94"/>
      <c r="C984" s="114"/>
      <c r="D984" s="23"/>
      <c r="E984" s="114"/>
      <c r="F984" s="114"/>
      <c r="G984" s="114"/>
      <c r="H984" s="114"/>
      <c r="K984" s="114"/>
      <c r="M984" s="22"/>
      <c r="P984" s="22"/>
      <c r="W984" s="114"/>
      <c r="Z984" s="22"/>
      <c r="AA984" s="114"/>
      <c r="AC984" s="22"/>
      <c r="AG984" s="114"/>
      <c r="AJ984" s="114"/>
    </row>
    <row r="985" spans="1:36" x14ac:dyDescent="0.2">
      <c r="A985" s="226"/>
      <c r="B985" s="227"/>
      <c r="C985" s="114"/>
      <c r="D985" s="114"/>
      <c r="E985" s="23"/>
      <c r="F985" s="114"/>
      <c r="G985" s="114"/>
      <c r="H985" s="114"/>
      <c r="K985" s="114"/>
      <c r="N985" s="22"/>
      <c r="Q985" s="22"/>
      <c r="T985" s="114"/>
      <c r="U985" s="22"/>
      <c r="W985" s="114"/>
      <c r="AD985" s="22"/>
      <c r="AG985" s="114"/>
      <c r="AJ985" s="114"/>
    </row>
    <row r="986" spans="1:36" x14ac:dyDescent="0.2">
      <c r="A986" s="226"/>
      <c r="B986" s="227"/>
      <c r="C986" s="114"/>
      <c r="D986" s="114"/>
      <c r="E986" s="23"/>
      <c r="F986" s="114"/>
      <c r="G986" s="114"/>
      <c r="H986" s="114"/>
      <c r="K986" s="114"/>
      <c r="N986" s="22"/>
      <c r="Q986" s="22"/>
      <c r="T986" s="114"/>
      <c r="U986" s="22"/>
      <c r="W986" s="114"/>
      <c r="AD986" s="22"/>
      <c r="AG986" s="114"/>
      <c r="AJ986" s="114"/>
    </row>
    <row r="987" spans="1:36" x14ac:dyDescent="0.2">
      <c r="A987" s="226"/>
      <c r="B987" s="227"/>
      <c r="C987" s="114"/>
      <c r="D987" s="114"/>
      <c r="E987" s="23"/>
      <c r="F987" s="114"/>
      <c r="G987" s="114"/>
      <c r="H987" s="114"/>
      <c r="K987" s="114"/>
      <c r="N987" s="22"/>
      <c r="Q987" s="22"/>
      <c r="T987" s="114"/>
      <c r="U987" s="22"/>
      <c r="W987" s="114"/>
      <c r="AD987" s="22"/>
      <c r="AG987" s="114"/>
      <c r="AJ987" s="114"/>
    </row>
    <row r="988" spans="1:36" s="232" customFormat="1" x14ac:dyDescent="0.2">
      <c r="A988" s="287"/>
      <c r="C988" s="233"/>
      <c r="D988" s="233"/>
      <c r="E988" s="233"/>
      <c r="F988" s="233"/>
      <c r="G988" s="233"/>
      <c r="H988" s="233"/>
      <c r="K988" s="234"/>
      <c r="T988" s="233"/>
      <c r="W988" s="233"/>
      <c r="AA988" s="233"/>
      <c r="AG988" s="233"/>
      <c r="AJ988" s="233"/>
    </row>
    <row r="989" spans="1:36" s="232" customFormat="1" ht="15.75" x14ac:dyDescent="0.25">
      <c r="A989" s="235" t="s">
        <v>134</v>
      </c>
      <c r="C989" s="287"/>
      <c r="D989" s="287"/>
      <c r="E989" s="287"/>
      <c r="F989" s="236"/>
      <c r="G989" s="233"/>
      <c r="H989" s="233"/>
      <c r="K989" s="234"/>
      <c r="T989" s="233"/>
      <c r="W989" s="233"/>
      <c r="AA989" s="233"/>
      <c r="AG989" s="233"/>
      <c r="AJ989" s="233"/>
    </row>
    <row r="990" spans="1:36" s="232" customFormat="1" x14ac:dyDescent="0.2">
      <c r="A990" s="237" t="s">
        <v>166</v>
      </c>
      <c r="B990" s="287"/>
      <c r="C990" s="287"/>
      <c r="D990" s="287"/>
      <c r="E990" s="233"/>
      <c r="F990" s="236"/>
      <c r="G990" s="233"/>
      <c r="H990" s="233"/>
      <c r="K990" s="234"/>
      <c r="T990" s="233"/>
      <c r="W990" s="233"/>
      <c r="AA990" s="233"/>
      <c r="AG990" s="233"/>
      <c r="AJ990" s="233"/>
    </row>
    <row r="991" spans="1:36" s="232" customFormat="1" x14ac:dyDescent="0.2">
      <c r="A991" s="237" t="s">
        <v>54</v>
      </c>
      <c r="B991" s="287"/>
      <c r="C991" s="287"/>
      <c r="D991" s="287"/>
      <c r="E991" s="233"/>
      <c r="F991" s="236"/>
      <c r="G991" s="233"/>
      <c r="H991" s="233"/>
      <c r="K991" s="234"/>
      <c r="T991" s="233"/>
      <c r="W991" s="233"/>
      <c r="AA991" s="233"/>
      <c r="AG991" s="233"/>
      <c r="AJ991" s="233"/>
    </row>
    <row r="992" spans="1:36" s="232" customFormat="1" x14ac:dyDescent="0.2">
      <c r="A992" s="287"/>
      <c r="C992" s="233"/>
      <c r="D992" s="233"/>
      <c r="E992" s="233"/>
      <c r="F992" s="236"/>
      <c r="G992" s="233"/>
      <c r="H992" s="233"/>
      <c r="K992" s="234"/>
      <c r="T992" s="233"/>
      <c r="W992" s="233"/>
      <c r="AA992" s="233"/>
      <c r="AG992" s="233"/>
      <c r="AJ992" s="233"/>
    </row>
    <row r="993" spans="1:36" s="232" customFormat="1" ht="13.5" thickBot="1" x14ac:dyDescent="0.25">
      <c r="A993" s="287"/>
      <c r="C993" s="233"/>
      <c r="D993" s="233"/>
      <c r="E993" s="233"/>
      <c r="F993" s="236"/>
      <c r="G993" s="233"/>
      <c r="H993" s="233"/>
      <c r="K993" s="234"/>
      <c r="T993" s="233"/>
      <c r="W993" s="233"/>
      <c r="AA993" s="233"/>
      <c r="AG993" s="233"/>
      <c r="AJ993" s="233"/>
    </row>
    <row r="994" spans="1:36" s="232" customFormat="1" ht="63.75" x14ac:dyDescent="0.2">
      <c r="A994" s="238" t="s">
        <v>36</v>
      </c>
      <c r="B994" s="239" t="s">
        <v>19</v>
      </c>
      <c r="C994" s="240" t="s">
        <v>158</v>
      </c>
      <c r="D994" s="241" t="s">
        <v>45</v>
      </c>
      <c r="E994" s="239" t="s">
        <v>19</v>
      </c>
      <c r="F994" s="240" t="s">
        <v>158</v>
      </c>
      <c r="G994" s="241" t="s">
        <v>45</v>
      </c>
      <c r="H994" s="239" t="s">
        <v>19</v>
      </c>
      <c r="I994" s="240" t="s">
        <v>158</v>
      </c>
      <c r="J994" s="241" t="s">
        <v>45</v>
      </c>
      <c r="K994" s="239" t="s">
        <v>19</v>
      </c>
      <c r="L994" s="240" t="s">
        <v>158</v>
      </c>
      <c r="M994" s="241" t="s">
        <v>45</v>
      </c>
    </row>
    <row r="995" spans="1:36" s="232" customFormat="1" x14ac:dyDescent="0.2">
      <c r="A995" s="242"/>
      <c r="B995" s="243" t="s">
        <v>94</v>
      </c>
      <c r="C995" s="244" t="s">
        <v>94</v>
      </c>
      <c r="D995" s="245"/>
      <c r="E995" s="243" t="s">
        <v>95</v>
      </c>
      <c r="F995" s="244" t="s">
        <v>95</v>
      </c>
      <c r="G995" s="245"/>
      <c r="H995" s="243" t="s">
        <v>96</v>
      </c>
      <c r="I995" s="244" t="s">
        <v>96</v>
      </c>
      <c r="J995" s="245"/>
      <c r="K995" s="243" t="s">
        <v>97</v>
      </c>
      <c r="L995" s="244" t="s">
        <v>97</v>
      </c>
      <c r="M995" s="245"/>
    </row>
    <row r="996" spans="1:36" s="232" customFormat="1" ht="13.5" thickBot="1" x14ac:dyDescent="0.25">
      <c r="A996" s="246"/>
      <c r="B996" s="330" t="s">
        <v>37</v>
      </c>
      <c r="C996" s="330"/>
      <c r="D996" s="99"/>
      <c r="E996" s="329" t="s">
        <v>38</v>
      </c>
      <c r="F996" s="330"/>
      <c r="G996" s="134"/>
      <c r="H996" s="329" t="s">
        <v>39</v>
      </c>
      <c r="I996" s="330"/>
      <c r="J996" s="99"/>
      <c r="K996" s="329" t="s">
        <v>40</v>
      </c>
      <c r="L996" s="330"/>
      <c r="M996" s="247"/>
    </row>
    <row r="997" spans="1:36" s="232" customFormat="1" ht="13.5" thickBot="1" x14ac:dyDescent="0.25">
      <c r="A997" s="248"/>
      <c r="B997" s="249"/>
      <c r="C997" s="250"/>
      <c r="D997" s="251"/>
      <c r="E997" s="252"/>
      <c r="F997" s="250"/>
      <c r="G997" s="251"/>
      <c r="H997" s="252"/>
      <c r="I997" s="250"/>
      <c r="J997" s="251"/>
      <c r="K997" s="262"/>
      <c r="L997" s="264"/>
      <c r="M997" s="255"/>
    </row>
    <row r="998" spans="1:36" s="232" customFormat="1" x14ac:dyDescent="0.2">
      <c r="A998" s="256">
        <f>A898</f>
        <v>0</v>
      </c>
      <c r="B998" s="257">
        <f>B800</f>
        <v>2.9663372649381824E-3</v>
      </c>
      <c r="C998" s="258">
        <f t="shared" ref="C998:C1029" si="178">C800/$C898</f>
        <v>0.99454782022404475</v>
      </c>
      <c r="D998" s="259">
        <f>B998*C998</f>
        <v>2.9501642608936239E-3</v>
      </c>
      <c r="E998" s="257">
        <f>E800</f>
        <v>3.6516883574178147E-4</v>
      </c>
      <c r="F998" s="258">
        <f t="shared" ref="F998:F1029" si="179">F800/$C898</f>
        <v>1.0442891135868855</v>
      </c>
      <c r="G998" s="259">
        <f>E998*F998</f>
        <v>3.8134183978633996E-4</v>
      </c>
      <c r="H998" s="257">
        <f>H800</f>
        <v>3.0671405252988412E-3</v>
      </c>
      <c r="I998" s="258">
        <f>I800/$F898</f>
        <v>1.0004923441050861</v>
      </c>
      <c r="J998" s="259">
        <f>H998*I998</f>
        <v>3.0686506138559431E-3</v>
      </c>
      <c r="K998" s="257">
        <f>K800</f>
        <v>6.3397753003687234E-4</v>
      </c>
      <c r="L998" s="258">
        <f>L800/$F898</f>
        <v>0.99761807243071654</v>
      </c>
      <c r="M998" s="245">
        <f>K998*L998</f>
        <v>6.3246744147977131E-4</v>
      </c>
    </row>
    <row r="999" spans="1:36" s="232" customFormat="1" x14ac:dyDescent="0.2">
      <c r="A999" s="256">
        <f>A899</f>
        <v>1</v>
      </c>
      <c r="B999" s="260">
        <f>B801</f>
        <v>3.733330667461985E-3</v>
      </c>
      <c r="C999" s="250">
        <f t="shared" si="178"/>
        <v>0.99300655588707953</v>
      </c>
      <c r="D999" s="245">
        <f>B999*C999</f>
        <v>3.7072218280840377E-3</v>
      </c>
      <c r="E999" s="260">
        <f>E801</f>
        <v>8.9695463075737964E-4</v>
      </c>
      <c r="F999" s="250">
        <f t="shared" si="179"/>
        <v>1.0291083166111774</v>
      </c>
      <c r="G999" s="245">
        <f>E999*F999</f>
        <v>9.2306347013532716E-4</v>
      </c>
      <c r="H999" s="260">
        <f>H801</f>
        <v>4.0501805850143595E-3</v>
      </c>
      <c r="I999" s="250">
        <f>I801/$F899</f>
        <v>1.0047882103334016</v>
      </c>
      <c r="J999" s="245">
        <f>H999*I999</f>
        <v>4.0695737015436677E-3</v>
      </c>
      <c r="K999" s="260">
        <f>K801</f>
        <v>1.4070802210673816E-3</v>
      </c>
      <c r="L999" s="250">
        <f>L801/$F899</f>
        <v>0.98621747627537804</v>
      </c>
      <c r="M999" s="245">
        <f>K999*L999</f>
        <v>1.3876871045380742E-3</v>
      </c>
    </row>
    <row r="1000" spans="1:36" s="232" customFormat="1" x14ac:dyDescent="0.2">
      <c r="A1000" s="256">
        <f t="shared" ref="A1000:A1063" si="180">A900</f>
        <v>2</v>
      </c>
      <c r="B1000" s="260">
        <f t="shared" ref="B1000:B1063" si="181">B802</f>
        <v>3.6575199509923982E-3</v>
      </c>
      <c r="C1000" s="250">
        <f t="shared" si="178"/>
        <v>0.99483250736395867</v>
      </c>
      <c r="D1000" s="245">
        <f t="shared" ref="D1000:D1063" si="182">B1000*C1000</f>
        <v>3.6386197435794706E-3</v>
      </c>
      <c r="E1000" s="260">
        <f t="shared" ref="E1000:E1063" si="183">E802</f>
        <v>1.4553991392567884E-3</v>
      </c>
      <c r="F1000" s="250">
        <f t="shared" si="179"/>
        <v>1.0129862708470336</v>
      </c>
      <c r="G1000" s="245">
        <f t="shared" ref="G1000:G1063" si="184">E1000*F1000</f>
        <v>1.4742993466697167E-3</v>
      </c>
      <c r="H1000" s="260">
        <f t="shared" ref="H1000:H1063" si="185">H802</f>
        <v>3.9696490546986818E-3</v>
      </c>
      <c r="I1000" s="250">
        <f t="shared" ref="I1000:I1063" si="186">I802/$F900</f>
        <v>1.0021234114544715</v>
      </c>
      <c r="J1000" s="245">
        <f t="shared" ref="J1000:J1063" si="187">H1000*I1000</f>
        <v>3.9780782529716605E-3</v>
      </c>
      <c r="K1000" s="260">
        <f t="shared" ref="K1000:K1063" si="188">K802</f>
        <v>2.1865698955367205E-3</v>
      </c>
      <c r="L1000" s="250">
        <f t="shared" ref="L1000:L1063" si="189">L802/$F900</f>
        <v>0.99614501311383419</v>
      </c>
      <c r="M1000" s="245">
        <f t="shared" ref="M1000:M1063" si="190">K1000*L1000</f>
        <v>2.1781406972637414E-3</v>
      </c>
    </row>
    <row r="1001" spans="1:36" s="232" customFormat="1" x14ac:dyDescent="0.2">
      <c r="A1001" s="256">
        <f t="shared" si="180"/>
        <v>3</v>
      </c>
      <c r="B1001" s="260">
        <f t="shared" si="181"/>
        <v>3.612255677056345E-3</v>
      </c>
      <c r="C1001" s="250">
        <f t="shared" si="178"/>
        <v>0.99545029372375649</v>
      </c>
      <c r="D1001" s="245">
        <f t="shared" si="182"/>
        <v>3.5958209747310454E-3</v>
      </c>
      <c r="E1001" s="260">
        <f t="shared" si="183"/>
        <v>1.0144195870454204E-3</v>
      </c>
      <c r="F1001" s="250">
        <f t="shared" si="179"/>
        <v>1.0162010893077946</v>
      </c>
      <c r="G1001" s="245">
        <f t="shared" si="184"/>
        <v>1.0308542893707193E-3</v>
      </c>
      <c r="H1001" s="260">
        <f t="shared" si="185"/>
        <v>4.0224110918020565E-3</v>
      </c>
      <c r="I1001" s="250">
        <f t="shared" si="186"/>
        <v>1.0006733365478246</v>
      </c>
      <c r="J1001" s="245">
        <f t="shared" si="187"/>
        <v>4.0251195282005421E-3</v>
      </c>
      <c r="K1001" s="260">
        <f t="shared" si="188"/>
        <v>1.7133777311990812E-3</v>
      </c>
      <c r="L1001" s="250">
        <f t="shared" si="189"/>
        <v>0.99841924150806494</v>
      </c>
      <c r="M1001" s="245">
        <f t="shared" si="190"/>
        <v>1.7106692948005958E-3</v>
      </c>
    </row>
    <row r="1002" spans="1:36" s="232" customFormat="1" x14ac:dyDescent="0.2">
      <c r="A1002" s="256">
        <f t="shared" si="180"/>
        <v>4</v>
      </c>
      <c r="B1002" s="260">
        <f t="shared" si="181"/>
        <v>3.052700388828444E-3</v>
      </c>
      <c r="C1002" s="250">
        <f t="shared" si="178"/>
        <v>0.99092643456747631</v>
      </c>
      <c r="D1002" s="245">
        <f t="shared" si="182"/>
        <v>3.0250015121045188E-3</v>
      </c>
      <c r="E1002" s="260">
        <f t="shared" si="183"/>
        <v>1.1085581690351268E-3</v>
      </c>
      <c r="F1002" s="250">
        <f t="shared" si="179"/>
        <v>1.0249863989979289</v>
      </c>
      <c r="G1002" s="245">
        <f t="shared" si="184"/>
        <v>1.1362570457590518E-3</v>
      </c>
      <c r="H1002" s="260">
        <f t="shared" si="185"/>
        <v>3.4981230599537803E-3</v>
      </c>
      <c r="I1002" s="250">
        <f t="shared" si="186"/>
        <v>1.0052274862713753</v>
      </c>
      <c r="J1002" s="245">
        <f t="shared" si="187"/>
        <v>3.5164094502252701E-3</v>
      </c>
      <c r="K1002" s="260">
        <f t="shared" si="188"/>
        <v>1.8158471611524785E-3</v>
      </c>
      <c r="L1002" s="250">
        <f t="shared" si="189"/>
        <v>0.98992955428039231</v>
      </c>
      <c r="M1002" s="245">
        <f t="shared" si="190"/>
        <v>1.7975607708809887E-3</v>
      </c>
    </row>
    <row r="1003" spans="1:36" s="232" customFormat="1" x14ac:dyDescent="0.2">
      <c r="A1003" s="256">
        <f t="shared" si="180"/>
        <v>5</v>
      </c>
      <c r="B1003" s="260">
        <f t="shared" si="181"/>
        <v>3.603647134160531E-3</v>
      </c>
      <c r="C1003" s="250">
        <f t="shared" si="178"/>
        <v>0.99503198487642808</v>
      </c>
      <c r="D1003" s="245">
        <f t="shared" si="182"/>
        <v>3.5857441606980049E-3</v>
      </c>
      <c r="E1003" s="260">
        <f t="shared" si="183"/>
        <v>1.1329953230619532E-3</v>
      </c>
      <c r="F1003" s="250">
        <f t="shared" si="179"/>
        <v>1.0158014539849494</v>
      </c>
      <c r="G1003" s="245">
        <f t="shared" si="184"/>
        <v>1.1508982965244795E-3</v>
      </c>
      <c r="H1003" s="260">
        <f t="shared" si="185"/>
        <v>3.9588189523458838E-3</v>
      </c>
      <c r="I1003" s="250">
        <f t="shared" si="186"/>
        <v>0.99964460249913356</v>
      </c>
      <c r="J1003" s="245">
        <f t="shared" si="187"/>
        <v>3.9574119979838372E-3</v>
      </c>
      <c r="K1003" s="260">
        <f t="shared" si="188"/>
        <v>1.960526220788576E-3</v>
      </c>
      <c r="L1003" s="250">
        <f t="shared" si="189"/>
        <v>1.0007176411858856</v>
      </c>
      <c r="M1003" s="245">
        <f t="shared" si="190"/>
        <v>1.9619331751506226E-3</v>
      </c>
    </row>
    <row r="1004" spans="1:36" s="232" customFormat="1" x14ac:dyDescent="0.2">
      <c r="A1004" s="256">
        <f t="shared" si="180"/>
        <v>6</v>
      </c>
      <c r="B1004" s="260">
        <f t="shared" si="181"/>
        <v>4.0326858042906092E-3</v>
      </c>
      <c r="C1004" s="250">
        <f t="shared" si="178"/>
        <v>0.99379604233164065</v>
      </c>
      <c r="D1004" s="245">
        <f t="shared" si="182"/>
        <v>4.0076671922709963E-3</v>
      </c>
      <c r="E1004" s="260">
        <f t="shared" si="183"/>
        <v>1.32071709717712E-3</v>
      </c>
      <c r="F1004" s="250">
        <f t="shared" si="179"/>
        <v>1.018943202956248</v>
      </c>
      <c r="G1004" s="245">
        <f t="shared" si="184"/>
        <v>1.3457357091967328E-3</v>
      </c>
      <c r="H1004" s="260">
        <f t="shared" si="185"/>
        <v>4.4425635241041976E-3</v>
      </c>
      <c r="I1004" s="250">
        <f t="shared" si="186"/>
        <v>1.0028494308413518</v>
      </c>
      <c r="J1004" s="245">
        <f t="shared" si="187"/>
        <v>4.455222301624445E-3</v>
      </c>
      <c r="K1004" s="260">
        <f t="shared" si="188"/>
        <v>2.2440527464861874E-3</v>
      </c>
      <c r="L1004" s="250">
        <f t="shared" si="189"/>
        <v>0.99435896614281072</v>
      </c>
      <c r="M1004" s="245">
        <f t="shared" si="190"/>
        <v>2.2313939689659404E-3</v>
      </c>
    </row>
    <row r="1005" spans="1:36" s="232" customFormat="1" x14ac:dyDescent="0.2">
      <c r="A1005" s="256">
        <f t="shared" si="180"/>
        <v>7</v>
      </c>
      <c r="B1005" s="260">
        <f t="shared" si="181"/>
        <v>4.2676157168666899E-3</v>
      </c>
      <c r="C1005" s="250">
        <f t="shared" si="178"/>
        <v>0.99778310676959003</v>
      </c>
      <c r="D1005" s="245">
        <f t="shared" si="182"/>
        <v>4.2581548684739769E-3</v>
      </c>
      <c r="E1005" s="260">
        <f t="shared" si="183"/>
        <v>1.4767816490302615E-3</v>
      </c>
      <c r="F1005" s="250">
        <f t="shared" si="179"/>
        <v>1.0064063962325955</v>
      </c>
      <c r="G1005" s="245">
        <f t="shared" si="184"/>
        <v>1.4862424974229752E-3</v>
      </c>
      <c r="H1005" s="260">
        <f t="shared" si="185"/>
        <v>4.4858839335153904E-3</v>
      </c>
      <c r="I1005" s="250">
        <f t="shared" si="186"/>
        <v>1.0018092536941738</v>
      </c>
      <c r="J1005" s="245">
        <f t="shared" si="187"/>
        <v>4.4940000355937386E-3</v>
      </c>
      <c r="K1005" s="260">
        <f t="shared" si="188"/>
        <v>2.581174394083543E-3</v>
      </c>
      <c r="L1005" s="250">
        <f t="shared" si="189"/>
        <v>0.99685565527964637</v>
      </c>
      <c r="M1005" s="245">
        <f t="shared" si="190"/>
        <v>2.5730582920051944E-3</v>
      </c>
    </row>
    <row r="1006" spans="1:36" s="232" customFormat="1" x14ac:dyDescent="0.2">
      <c r="A1006" s="256">
        <f t="shared" si="180"/>
        <v>8</v>
      </c>
      <c r="B1006" s="260">
        <f t="shared" si="181"/>
        <v>4.3848029782226081E-3</v>
      </c>
      <c r="C1006" s="250">
        <f t="shared" si="178"/>
        <v>0.99782919181205254</v>
      </c>
      <c r="D1006" s="245">
        <f t="shared" si="182"/>
        <v>4.3752844120149457E-3</v>
      </c>
      <c r="E1006" s="260">
        <f t="shared" si="183"/>
        <v>1.5251005672196683E-3</v>
      </c>
      <c r="F1006" s="250">
        <f t="shared" si="179"/>
        <v>1.0062412711740147</v>
      </c>
      <c r="G1006" s="245">
        <f t="shared" si="184"/>
        <v>1.53461913342733E-3</v>
      </c>
      <c r="H1006" s="260">
        <f t="shared" si="185"/>
        <v>4.693044352879169E-3</v>
      </c>
      <c r="I1006" s="250">
        <f t="shared" si="186"/>
        <v>1.0017335043225155</v>
      </c>
      <c r="J1006" s="245">
        <f t="shared" si="187"/>
        <v>4.7011797655506418E-3</v>
      </c>
      <c r="K1006" s="260">
        <f t="shared" si="188"/>
        <v>2.7366835560724383E-3</v>
      </c>
      <c r="L1006" s="250">
        <f t="shared" si="189"/>
        <v>0.99702727315570649</v>
      </c>
      <c r="M1006" s="245">
        <f t="shared" si="190"/>
        <v>2.7285481434009651E-3</v>
      </c>
    </row>
    <row r="1007" spans="1:36" s="232" customFormat="1" x14ac:dyDescent="0.2">
      <c r="A1007" s="256">
        <f t="shared" si="180"/>
        <v>9</v>
      </c>
      <c r="B1007" s="260">
        <f t="shared" si="181"/>
        <v>4.8538297185784021E-3</v>
      </c>
      <c r="C1007" s="250">
        <f t="shared" si="178"/>
        <v>1</v>
      </c>
      <c r="D1007" s="245">
        <f t="shared" si="182"/>
        <v>4.8538297185784021E-3</v>
      </c>
      <c r="E1007" s="260">
        <f t="shared" si="183"/>
        <v>2.1662981654917393E-3</v>
      </c>
      <c r="F1007" s="250">
        <f t="shared" si="179"/>
        <v>1</v>
      </c>
      <c r="G1007" s="245">
        <f t="shared" si="184"/>
        <v>2.1662981654917393E-3</v>
      </c>
      <c r="H1007" s="260">
        <f t="shared" si="185"/>
        <v>5.1095867510637105E-3</v>
      </c>
      <c r="I1007" s="250">
        <f t="shared" si="186"/>
        <v>1</v>
      </c>
      <c r="J1007" s="245">
        <f t="shared" si="187"/>
        <v>5.1095867510637105E-3</v>
      </c>
      <c r="K1007" s="260">
        <f t="shared" si="188"/>
        <v>3.6988964958787297E-3</v>
      </c>
      <c r="L1007" s="250">
        <f t="shared" si="189"/>
        <v>1</v>
      </c>
      <c r="M1007" s="245">
        <f t="shared" si="190"/>
        <v>3.6988964958787297E-3</v>
      </c>
    </row>
    <row r="1008" spans="1:36" s="232" customFormat="1" x14ac:dyDescent="0.2">
      <c r="A1008" s="256">
        <f t="shared" si="180"/>
        <v>10</v>
      </c>
      <c r="B1008" s="260">
        <f t="shared" si="181"/>
        <v>3.9618735965992365E-3</v>
      </c>
      <c r="C1008" s="250">
        <f t="shared" si="178"/>
        <v>1.0011481087914731</v>
      </c>
      <c r="D1008" s="245">
        <f t="shared" si="182"/>
        <v>3.9664222585061972E-3</v>
      </c>
      <c r="E1008" s="260">
        <f t="shared" si="183"/>
        <v>1.9746886623268501E-3</v>
      </c>
      <c r="F1008" s="250">
        <f t="shared" si="179"/>
        <v>0.99769651692758476</v>
      </c>
      <c r="G1008" s="245">
        <f t="shared" si="184"/>
        <v>1.9701400004198898E-3</v>
      </c>
      <c r="H1008" s="260">
        <f t="shared" si="185"/>
        <v>4.0993325880001354E-3</v>
      </c>
      <c r="I1008" s="250">
        <f t="shared" si="186"/>
        <v>0.99853850196124516</v>
      </c>
      <c r="J1008" s="245">
        <f t="shared" si="187"/>
        <v>4.0933414214625692E-3</v>
      </c>
      <c r="K1008" s="260">
        <f t="shared" si="188"/>
        <v>3.1726645995055918E-3</v>
      </c>
      <c r="L1008" s="250">
        <f t="shared" si="189"/>
        <v>1.0018883705950195</v>
      </c>
      <c r="M1008" s="245">
        <f t="shared" si="190"/>
        <v>3.1786557660431571E-3</v>
      </c>
    </row>
    <row r="1009" spans="1:13" s="232" customFormat="1" x14ac:dyDescent="0.2">
      <c r="A1009" s="256">
        <f t="shared" si="180"/>
        <v>11</v>
      </c>
      <c r="B1009" s="260">
        <f t="shared" si="181"/>
        <v>3.8893952193151267E-3</v>
      </c>
      <c r="C1009" s="250">
        <f t="shared" si="178"/>
        <v>1.0044337853162781</v>
      </c>
      <c r="D1009" s="245">
        <f t="shared" si="182"/>
        <v>3.9066399627277282E-3</v>
      </c>
      <c r="E1009" s="260">
        <f t="shared" si="183"/>
        <v>2.2251694911018215E-3</v>
      </c>
      <c r="F1009" s="250">
        <f t="shared" si="179"/>
        <v>0.99225014387373112</v>
      </c>
      <c r="G1009" s="245">
        <f t="shared" si="184"/>
        <v>2.2079247476892196E-3</v>
      </c>
      <c r="H1009" s="260">
        <f t="shared" si="185"/>
        <v>3.8949491179575873E-3</v>
      </c>
      <c r="I1009" s="250">
        <f t="shared" si="186"/>
        <v>0.99416993797353004</v>
      </c>
      <c r="J1009" s="245">
        <f t="shared" si="187"/>
        <v>3.8722413230099502E-3</v>
      </c>
      <c r="K1009" s="260">
        <f t="shared" si="188"/>
        <v>3.4875706525331054E-3</v>
      </c>
      <c r="L1009" s="250">
        <f t="shared" si="189"/>
        <v>1.0065110637776311</v>
      </c>
      <c r="M1009" s="245">
        <f t="shared" si="190"/>
        <v>3.5102784474807429E-3</v>
      </c>
    </row>
    <row r="1010" spans="1:13" s="232" customFormat="1" x14ac:dyDescent="0.2">
      <c r="A1010" s="256">
        <f t="shared" si="180"/>
        <v>12</v>
      </c>
      <c r="B1010" s="260">
        <f t="shared" si="181"/>
        <v>3.5725453017627518E-3</v>
      </c>
      <c r="C1010" s="250">
        <f t="shared" si="178"/>
        <v>1</v>
      </c>
      <c r="D1010" s="245">
        <f t="shared" si="182"/>
        <v>3.5725453017627518E-3</v>
      </c>
      <c r="E1010" s="260">
        <f t="shared" si="183"/>
        <v>2.2787646130015657E-3</v>
      </c>
      <c r="F1010" s="250">
        <f t="shared" si="179"/>
        <v>1</v>
      </c>
      <c r="G1010" s="245">
        <f t="shared" si="184"/>
        <v>2.2787646130015657E-3</v>
      </c>
      <c r="H1010" s="260">
        <f t="shared" si="185"/>
        <v>3.6080902530744993E-3</v>
      </c>
      <c r="I1010" s="250">
        <f t="shared" si="186"/>
        <v>1</v>
      </c>
      <c r="J1010" s="245">
        <f t="shared" si="187"/>
        <v>3.6080902530744993E-3</v>
      </c>
      <c r="K1010" s="260">
        <f t="shared" si="188"/>
        <v>3.5908731672828717E-3</v>
      </c>
      <c r="L1010" s="250">
        <f t="shared" si="189"/>
        <v>1</v>
      </c>
      <c r="M1010" s="245">
        <f t="shared" si="190"/>
        <v>3.5908731672828717E-3</v>
      </c>
    </row>
    <row r="1011" spans="1:13" s="232" customFormat="1" x14ac:dyDescent="0.2">
      <c r="A1011" s="256">
        <f t="shared" si="180"/>
        <v>13</v>
      </c>
      <c r="B1011" s="260">
        <f t="shared" si="181"/>
        <v>3.3728826455662951E-3</v>
      </c>
      <c r="C1011" s="250">
        <f t="shared" si="178"/>
        <v>1</v>
      </c>
      <c r="D1011" s="245">
        <f t="shared" si="182"/>
        <v>3.3728826455662951E-3</v>
      </c>
      <c r="E1011" s="260">
        <f t="shared" si="183"/>
        <v>2.6986393503715834E-3</v>
      </c>
      <c r="F1011" s="250">
        <f t="shared" si="179"/>
        <v>1</v>
      </c>
      <c r="G1011" s="245">
        <f t="shared" si="184"/>
        <v>2.6986393503715834E-3</v>
      </c>
      <c r="H1011" s="260">
        <f t="shared" si="185"/>
        <v>3.4611896339814176E-3</v>
      </c>
      <c r="I1011" s="250">
        <f t="shared" si="186"/>
        <v>1</v>
      </c>
      <c r="J1011" s="245">
        <f t="shared" si="187"/>
        <v>3.4611896339814176E-3</v>
      </c>
      <c r="K1011" s="260">
        <f t="shared" si="188"/>
        <v>4.0213003120735651E-3</v>
      </c>
      <c r="L1011" s="250">
        <f t="shared" si="189"/>
        <v>1</v>
      </c>
      <c r="M1011" s="245">
        <f t="shared" si="190"/>
        <v>4.0213003120735651E-3</v>
      </c>
    </row>
    <row r="1012" spans="1:13" s="232" customFormat="1" x14ac:dyDescent="0.2">
      <c r="A1012" s="256">
        <f t="shared" si="180"/>
        <v>14</v>
      </c>
      <c r="B1012" s="260">
        <f t="shared" si="181"/>
        <v>3.1996010079215257E-3</v>
      </c>
      <c r="C1012" s="250">
        <f t="shared" si="178"/>
        <v>1</v>
      </c>
      <c r="D1012" s="245">
        <f t="shared" si="182"/>
        <v>3.1996010079215257E-3</v>
      </c>
      <c r="E1012" s="260">
        <f t="shared" si="183"/>
        <v>2.853870817428356E-3</v>
      </c>
      <c r="F1012" s="250">
        <f t="shared" si="179"/>
        <v>0.99999999999999989</v>
      </c>
      <c r="G1012" s="245">
        <f t="shared" si="184"/>
        <v>2.8538708174283556E-3</v>
      </c>
      <c r="H1012" s="260">
        <f t="shared" si="185"/>
        <v>3.2693024358844058E-3</v>
      </c>
      <c r="I1012" s="250">
        <f t="shared" si="186"/>
        <v>1.0000000000000002</v>
      </c>
      <c r="J1012" s="245">
        <f t="shared" si="187"/>
        <v>3.2693024358844067E-3</v>
      </c>
      <c r="K1012" s="260">
        <f t="shared" si="188"/>
        <v>4.2084666963244852E-3</v>
      </c>
      <c r="L1012" s="250">
        <f t="shared" si="189"/>
        <v>1</v>
      </c>
      <c r="M1012" s="245">
        <f t="shared" si="190"/>
        <v>4.2084666963244852E-3</v>
      </c>
    </row>
    <row r="1013" spans="1:13" s="232" customFormat="1" x14ac:dyDescent="0.2">
      <c r="A1013" s="256">
        <f t="shared" si="180"/>
        <v>15</v>
      </c>
      <c r="B1013" s="260">
        <f t="shared" si="181"/>
        <v>3.0732498138055478E-3</v>
      </c>
      <c r="C1013" s="250">
        <f t="shared" si="178"/>
        <v>1</v>
      </c>
      <c r="D1013" s="245">
        <f t="shared" si="182"/>
        <v>3.0732498138055478E-3</v>
      </c>
      <c r="E1013" s="260">
        <f t="shared" si="183"/>
        <v>3.2415329426721028E-3</v>
      </c>
      <c r="F1013" s="250">
        <f t="shared" si="179"/>
        <v>1</v>
      </c>
      <c r="G1013" s="245">
        <f t="shared" si="184"/>
        <v>3.2415329426721028E-3</v>
      </c>
      <c r="H1013" s="260">
        <f t="shared" si="185"/>
        <v>3.0560327280139202E-3</v>
      </c>
      <c r="I1013" s="250">
        <f t="shared" si="186"/>
        <v>1</v>
      </c>
      <c r="J1013" s="245">
        <f t="shared" si="187"/>
        <v>3.0560327280139202E-3</v>
      </c>
      <c r="K1013" s="260">
        <f t="shared" si="188"/>
        <v>4.6263975691696419E-3</v>
      </c>
      <c r="L1013" s="250">
        <f t="shared" si="189"/>
        <v>1</v>
      </c>
      <c r="M1013" s="245">
        <f t="shared" si="190"/>
        <v>4.6263975691696419E-3</v>
      </c>
    </row>
    <row r="1014" spans="1:13" s="232" customFormat="1" x14ac:dyDescent="0.2">
      <c r="A1014" s="256">
        <f t="shared" si="180"/>
        <v>16</v>
      </c>
      <c r="B1014" s="260">
        <f t="shared" si="181"/>
        <v>2.8583139363423243E-3</v>
      </c>
      <c r="C1014" s="250">
        <f t="shared" si="178"/>
        <v>0.99999999999999978</v>
      </c>
      <c r="D1014" s="245">
        <f t="shared" si="182"/>
        <v>2.8583139363423239E-3</v>
      </c>
      <c r="E1014" s="260">
        <f t="shared" si="183"/>
        <v>3.485071398143998E-3</v>
      </c>
      <c r="F1014" s="250">
        <f t="shared" si="179"/>
        <v>1</v>
      </c>
      <c r="G1014" s="245">
        <f t="shared" si="184"/>
        <v>3.485071398143998E-3</v>
      </c>
      <c r="H1014" s="260">
        <f t="shared" si="185"/>
        <v>2.8602578008671857E-3</v>
      </c>
      <c r="I1014" s="250">
        <f t="shared" si="186"/>
        <v>0.99999999999999978</v>
      </c>
      <c r="J1014" s="245">
        <f t="shared" si="187"/>
        <v>2.8602578008671852E-3</v>
      </c>
      <c r="K1014" s="260">
        <f t="shared" si="188"/>
        <v>4.7405301862722066E-3</v>
      </c>
      <c r="L1014" s="250">
        <f t="shared" si="189"/>
        <v>1</v>
      </c>
      <c r="M1014" s="245">
        <f t="shared" si="190"/>
        <v>4.7405301862722066E-3</v>
      </c>
    </row>
    <row r="1015" spans="1:13" s="232" customFormat="1" x14ac:dyDescent="0.2">
      <c r="A1015" s="256">
        <f t="shared" si="180"/>
        <v>17</v>
      </c>
      <c r="B1015" s="260">
        <f t="shared" si="181"/>
        <v>2.6000576494679089E-3</v>
      </c>
      <c r="C1015" s="250">
        <f t="shared" si="178"/>
        <v>1</v>
      </c>
      <c r="D1015" s="245">
        <f t="shared" si="182"/>
        <v>2.6000576494679089E-3</v>
      </c>
      <c r="E1015" s="260">
        <f t="shared" si="183"/>
        <v>3.6189203554272977E-3</v>
      </c>
      <c r="F1015" s="250">
        <f t="shared" si="179"/>
        <v>1</v>
      </c>
      <c r="G1015" s="245">
        <f t="shared" si="184"/>
        <v>3.6189203554272977E-3</v>
      </c>
      <c r="H1015" s="260">
        <f t="shared" si="185"/>
        <v>2.6547635510961454E-3</v>
      </c>
      <c r="I1015" s="250">
        <f t="shared" si="186"/>
        <v>1</v>
      </c>
      <c r="J1015" s="245">
        <f t="shared" si="187"/>
        <v>2.6547635510961454E-3</v>
      </c>
      <c r="K1015" s="260">
        <f t="shared" si="188"/>
        <v>4.8496642945965564E-3</v>
      </c>
      <c r="L1015" s="250">
        <f t="shared" si="189"/>
        <v>1</v>
      </c>
      <c r="M1015" s="245">
        <f t="shared" si="190"/>
        <v>4.8496642945965564E-3</v>
      </c>
    </row>
    <row r="1016" spans="1:13" s="232" customFormat="1" x14ac:dyDescent="0.2">
      <c r="A1016" s="256">
        <f t="shared" si="180"/>
        <v>18</v>
      </c>
      <c r="B1016" s="260">
        <f t="shared" si="181"/>
        <v>2.3701262456700418E-3</v>
      </c>
      <c r="C1016" s="250">
        <f t="shared" si="178"/>
        <v>1</v>
      </c>
      <c r="D1016" s="245">
        <f t="shared" si="182"/>
        <v>2.3701262456700418E-3</v>
      </c>
      <c r="E1016" s="260">
        <f t="shared" si="183"/>
        <v>3.6566868661960291E-3</v>
      </c>
      <c r="F1016" s="250">
        <f t="shared" si="179"/>
        <v>1</v>
      </c>
      <c r="G1016" s="245">
        <f t="shared" si="184"/>
        <v>3.6566868661960291E-3</v>
      </c>
      <c r="H1016" s="260">
        <f t="shared" si="185"/>
        <v>2.4698187263022088E-3</v>
      </c>
      <c r="I1016" s="250">
        <f t="shared" si="186"/>
        <v>1</v>
      </c>
      <c r="J1016" s="245">
        <f t="shared" si="187"/>
        <v>2.4698187263022088E-3</v>
      </c>
      <c r="K1016" s="260">
        <f t="shared" si="188"/>
        <v>4.8066215801174875E-3</v>
      </c>
      <c r="L1016" s="250">
        <f t="shared" si="189"/>
        <v>1</v>
      </c>
      <c r="M1016" s="245">
        <f t="shared" si="190"/>
        <v>4.8066215801174875E-3</v>
      </c>
    </row>
    <row r="1017" spans="1:13" s="232" customFormat="1" x14ac:dyDescent="0.2">
      <c r="A1017" s="256">
        <f t="shared" si="180"/>
        <v>19</v>
      </c>
      <c r="B1017" s="260">
        <f t="shared" si="181"/>
        <v>2.3590184483851208E-3</v>
      </c>
      <c r="C1017" s="250">
        <f t="shared" si="178"/>
        <v>1</v>
      </c>
      <c r="D1017" s="245">
        <f t="shared" si="182"/>
        <v>2.3590184483851208E-3</v>
      </c>
      <c r="E1017" s="260">
        <f t="shared" si="183"/>
        <v>3.8907836939757415E-3</v>
      </c>
      <c r="F1017" s="250">
        <f t="shared" si="179"/>
        <v>1</v>
      </c>
      <c r="G1017" s="245">
        <f t="shared" si="184"/>
        <v>3.8907836939757415E-3</v>
      </c>
      <c r="H1017" s="260">
        <f t="shared" si="185"/>
        <v>2.4470477418681203E-3</v>
      </c>
      <c r="I1017" s="250">
        <f t="shared" si="186"/>
        <v>1</v>
      </c>
      <c r="J1017" s="245">
        <f t="shared" si="187"/>
        <v>2.4470477418681203E-3</v>
      </c>
      <c r="K1017" s="260">
        <f t="shared" si="188"/>
        <v>4.8566066678996326E-3</v>
      </c>
      <c r="L1017" s="250">
        <f t="shared" si="189"/>
        <v>1</v>
      </c>
      <c r="M1017" s="245">
        <f t="shared" si="190"/>
        <v>4.8566066678996326E-3</v>
      </c>
    </row>
    <row r="1018" spans="1:13" s="232" customFormat="1" x14ac:dyDescent="0.2">
      <c r="A1018" s="256">
        <f t="shared" si="180"/>
        <v>20</v>
      </c>
      <c r="B1018" s="260">
        <f t="shared" si="181"/>
        <v>2.1718520641341998E-3</v>
      </c>
      <c r="C1018" s="250">
        <f t="shared" si="178"/>
        <v>1</v>
      </c>
      <c r="D1018" s="245">
        <f t="shared" si="182"/>
        <v>2.1718520641341998E-3</v>
      </c>
      <c r="E1018" s="260">
        <f t="shared" si="183"/>
        <v>4.025743430987533E-3</v>
      </c>
      <c r="F1018" s="250">
        <f t="shared" si="179"/>
        <v>1</v>
      </c>
      <c r="G1018" s="245">
        <f t="shared" si="184"/>
        <v>4.025743430987533E-3</v>
      </c>
      <c r="H1018" s="260">
        <f t="shared" si="185"/>
        <v>2.2126732191562852E-3</v>
      </c>
      <c r="I1018" s="250">
        <f t="shared" si="186"/>
        <v>1</v>
      </c>
      <c r="J1018" s="245">
        <f t="shared" si="187"/>
        <v>2.2126732191562852E-3</v>
      </c>
      <c r="K1018" s="260">
        <f t="shared" si="188"/>
        <v>4.8907631445507648E-3</v>
      </c>
      <c r="L1018" s="250">
        <f t="shared" si="189"/>
        <v>1</v>
      </c>
      <c r="M1018" s="245">
        <f t="shared" si="190"/>
        <v>4.8907631445507648E-3</v>
      </c>
    </row>
    <row r="1019" spans="1:13" s="232" customFormat="1" x14ac:dyDescent="0.2">
      <c r="A1019" s="256">
        <f t="shared" si="180"/>
        <v>21</v>
      </c>
      <c r="B1019" s="260">
        <f t="shared" si="181"/>
        <v>2.0416131409684997E-3</v>
      </c>
      <c r="C1019" s="250">
        <f t="shared" si="178"/>
        <v>1.0000000000000004</v>
      </c>
      <c r="D1019" s="245">
        <f t="shared" si="182"/>
        <v>2.0416131409685006E-3</v>
      </c>
      <c r="E1019" s="260">
        <f t="shared" si="183"/>
        <v>3.9174424074595524E-3</v>
      </c>
      <c r="F1019" s="250">
        <f t="shared" si="179"/>
        <v>1.0000000000000002</v>
      </c>
      <c r="G1019" s="245">
        <f t="shared" si="184"/>
        <v>3.9174424074595532E-3</v>
      </c>
      <c r="H1019" s="260">
        <f t="shared" si="185"/>
        <v>2.1443602658540203E-3</v>
      </c>
      <c r="I1019" s="250">
        <f t="shared" si="186"/>
        <v>1</v>
      </c>
      <c r="J1019" s="245">
        <f t="shared" si="187"/>
        <v>2.1443602658540203E-3</v>
      </c>
      <c r="K1019" s="260">
        <f t="shared" si="188"/>
        <v>4.6552778421104371E-3</v>
      </c>
      <c r="L1019" s="250">
        <f t="shared" si="189"/>
        <v>0.99999999999999978</v>
      </c>
      <c r="M1019" s="245">
        <f t="shared" si="190"/>
        <v>4.6552778421104363E-3</v>
      </c>
    </row>
    <row r="1020" spans="1:13" s="232" customFormat="1" x14ac:dyDescent="0.2">
      <c r="A1020" s="256">
        <f t="shared" si="180"/>
        <v>22</v>
      </c>
      <c r="B1020" s="260">
        <f t="shared" si="181"/>
        <v>1.9149842519203993E-3</v>
      </c>
      <c r="C1020" s="250">
        <f t="shared" si="178"/>
        <v>1</v>
      </c>
      <c r="D1020" s="245">
        <f t="shared" si="182"/>
        <v>1.9149842519203993E-3</v>
      </c>
      <c r="E1020" s="260">
        <f t="shared" si="183"/>
        <v>3.8627365058313159E-3</v>
      </c>
      <c r="F1020" s="250">
        <f t="shared" si="179"/>
        <v>1</v>
      </c>
      <c r="G1020" s="245">
        <f t="shared" si="184"/>
        <v>3.8627365058313159E-3</v>
      </c>
      <c r="H1020" s="260">
        <f t="shared" si="185"/>
        <v>1.960803915720699E-3</v>
      </c>
      <c r="I1020" s="250">
        <f t="shared" si="186"/>
        <v>1</v>
      </c>
      <c r="J1020" s="245">
        <f t="shared" si="187"/>
        <v>1.960803915720699E-3</v>
      </c>
      <c r="K1020" s="260">
        <f t="shared" si="188"/>
        <v>4.5789117357766043E-3</v>
      </c>
      <c r="L1020" s="250">
        <f t="shared" si="189"/>
        <v>1</v>
      </c>
      <c r="M1020" s="245">
        <f t="shared" si="190"/>
        <v>4.5789117357766043E-3</v>
      </c>
    </row>
    <row r="1021" spans="1:13" s="232" customFormat="1" x14ac:dyDescent="0.2">
      <c r="A1021" s="256">
        <f t="shared" si="180"/>
        <v>23</v>
      </c>
      <c r="B1021" s="260">
        <f t="shared" si="181"/>
        <v>1.8922132674863111E-3</v>
      </c>
      <c r="C1021" s="250">
        <f t="shared" si="178"/>
        <v>1</v>
      </c>
      <c r="D1021" s="245">
        <f t="shared" si="182"/>
        <v>1.8922132674863111E-3</v>
      </c>
      <c r="E1021" s="260">
        <f t="shared" si="183"/>
        <v>4.2556748347853997E-3</v>
      </c>
      <c r="F1021" s="250">
        <f t="shared" si="179"/>
        <v>1</v>
      </c>
      <c r="G1021" s="245">
        <f t="shared" si="184"/>
        <v>4.2556748347853997E-3</v>
      </c>
      <c r="H1021" s="260">
        <f t="shared" si="185"/>
        <v>1.9846856798832794E-3</v>
      </c>
      <c r="I1021" s="250">
        <f t="shared" si="186"/>
        <v>1</v>
      </c>
      <c r="J1021" s="245">
        <f t="shared" si="187"/>
        <v>1.9846856798832794E-3</v>
      </c>
      <c r="K1021" s="260">
        <f t="shared" si="188"/>
        <v>4.7058183197568283E-3</v>
      </c>
      <c r="L1021" s="250">
        <f t="shared" si="189"/>
        <v>1</v>
      </c>
      <c r="M1021" s="245">
        <f t="shared" si="190"/>
        <v>4.7058183197568283E-3</v>
      </c>
    </row>
    <row r="1022" spans="1:13" s="232" customFormat="1" x14ac:dyDescent="0.2">
      <c r="A1022" s="256">
        <f t="shared" si="180"/>
        <v>24</v>
      </c>
      <c r="B1022" s="260">
        <f t="shared" si="181"/>
        <v>1.7494780723750747E-3</v>
      </c>
      <c r="C1022" s="250">
        <f t="shared" si="178"/>
        <v>1</v>
      </c>
      <c r="D1022" s="245">
        <f t="shared" si="182"/>
        <v>1.7494780723750747E-3</v>
      </c>
      <c r="E1022" s="260">
        <f t="shared" si="183"/>
        <v>3.9363256628439178E-3</v>
      </c>
      <c r="F1022" s="250">
        <f t="shared" si="179"/>
        <v>1</v>
      </c>
      <c r="G1022" s="245">
        <f t="shared" si="184"/>
        <v>3.9363256628439178E-3</v>
      </c>
      <c r="H1022" s="260">
        <f t="shared" si="185"/>
        <v>1.9166504215131375E-3</v>
      </c>
      <c r="I1022" s="250">
        <f t="shared" si="186"/>
        <v>1</v>
      </c>
      <c r="J1022" s="245">
        <f t="shared" si="187"/>
        <v>1.9166504215131375E-3</v>
      </c>
      <c r="K1022" s="260">
        <f t="shared" si="188"/>
        <v>4.3770275201231636E-3</v>
      </c>
      <c r="L1022" s="250">
        <f t="shared" si="189"/>
        <v>1</v>
      </c>
      <c r="M1022" s="245">
        <f t="shared" si="190"/>
        <v>4.3770275201231636E-3</v>
      </c>
    </row>
    <row r="1023" spans="1:13" s="232" customFormat="1" x14ac:dyDescent="0.2">
      <c r="A1023" s="256">
        <f t="shared" si="180"/>
        <v>25</v>
      </c>
      <c r="B1023" s="260">
        <f t="shared" si="181"/>
        <v>1.751144241967813E-3</v>
      </c>
      <c r="C1023" s="250">
        <f t="shared" si="178"/>
        <v>1</v>
      </c>
      <c r="D1023" s="245">
        <f t="shared" si="182"/>
        <v>1.751144241967813E-3</v>
      </c>
      <c r="E1023" s="260">
        <f t="shared" si="183"/>
        <v>4.2590071739708763E-3</v>
      </c>
      <c r="F1023" s="250">
        <f t="shared" si="179"/>
        <v>1</v>
      </c>
      <c r="G1023" s="245">
        <f t="shared" si="184"/>
        <v>4.2590071739708763E-3</v>
      </c>
      <c r="H1023" s="260">
        <f t="shared" si="185"/>
        <v>1.95080689816427E-3</v>
      </c>
      <c r="I1023" s="250">
        <f t="shared" si="186"/>
        <v>1</v>
      </c>
      <c r="J1023" s="245">
        <f t="shared" si="187"/>
        <v>1.95080689816427E-3</v>
      </c>
      <c r="K1023" s="260">
        <f t="shared" si="188"/>
        <v>4.6391715360473013E-3</v>
      </c>
      <c r="L1023" s="250">
        <f t="shared" si="189"/>
        <v>1</v>
      </c>
      <c r="M1023" s="245">
        <f t="shared" si="190"/>
        <v>4.6391715360473013E-3</v>
      </c>
    </row>
    <row r="1024" spans="1:13" s="232" customFormat="1" x14ac:dyDescent="0.2">
      <c r="A1024" s="256">
        <f t="shared" si="180"/>
        <v>26</v>
      </c>
      <c r="B1024" s="260">
        <f t="shared" si="181"/>
        <v>1.7128223413348351E-3</v>
      </c>
      <c r="C1024" s="250">
        <f t="shared" si="178"/>
        <v>1</v>
      </c>
      <c r="D1024" s="245">
        <f t="shared" si="182"/>
        <v>1.7128223413348351E-3</v>
      </c>
      <c r="E1024" s="260">
        <f t="shared" si="183"/>
        <v>4.3636981633812582E-3</v>
      </c>
      <c r="F1024" s="250">
        <f t="shared" si="179"/>
        <v>1</v>
      </c>
      <c r="G1024" s="245">
        <f t="shared" si="184"/>
        <v>4.3636981633812582E-3</v>
      </c>
      <c r="H1024" s="260">
        <f t="shared" si="185"/>
        <v>1.952195372824885E-3</v>
      </c>
      <c r="I1024" s="250">
        <f t="shared" si="186"/>
        <v>1</v>
      </c>
      <c r="J1024" s="245">
        <f t="shared" si="187"/>
        <v>1.952195372824885E-3</v>
      </c>
      <c r="K1024" s="260">
        <f t="shared" si="188"/>
        <v>4.6422261803006548E-3</v>
      </c>
      <c r="L1024" s="250">
        <f t="shared" si="189"/>
        <v>1</v>
      </c>
      <c r="M1024" s="245">
        <f t="shared" si="190"/>
        <v>4.6422261803006548E-3</v>
      </c>
    </row>
    <row r="1025" spans="1:13" s="232" customFormat="1" x14ac:dyDescent="0.2">
      <c r="A1025" s="256">
        <f t="shared" si="180"/>
        <v>27</v>
      </c>
      <c r="B1025" s="260">
        <f t="shared" si="181"/>
        <v>1.7869668882116835E-3</v>
      </c>
      <c r="C1025" s="250">
        <f t="shared" si="178"/>
        <v>1</v>
      </c>
      <c r="D1025" s="245">
        <f t="shared" si="182"/>
        <v>1.7869668882116835E-3</v>
      </c>
      <c r="E1025" s="260">
        <f t="shared" si="183"/>
        <v>4.4892162727008661E-3</v>
      </c>
      <c r="F1025" s="250">
        <f t="shared" si="179"/>
        <v>1</v>
      </c>
      <c r="G1025" s="245">
        <f t="shared" si="184"/>
        <v>4.4892162727008661E-3</v>
      </c>
      <c r="H1025" s="260">
        <f t="shared" si="185"/>
        <v>1.9832972052226641E-3</v>
      </c>
      <c r="I1025" s="250">
        <f t="shared" si="186"/>
        <v>1</v>
      </c>
      <c r="J1025" s="245">
        <f t="shared" si="187"/>
        <v>1.9832972052226641E-3</v>
      </c>
      <c r="K1025" s="260">
        <f t="shared" si="188"/>
        <v>4.7669112048238944E-3</v>
      </c>
      <c r="L1025" s="250">
        <f t="shared" si="189"/>
        <v>1</v>
      </c>
      <c r="M1025" s="245">
        <f t="shared" si="190"/>
        <v>4.7669112048238944E-3</v>
      </c>
    </row>
    <row r="1026" spans="1:13" s="232" customFormat="1" x14ac:dyDescent="0.2">
      <c r="A1026" s="256">
        <f t="shared" si="180"/>
        <v>28</v>
      </c>
      <c r="B1026" s="260">
        <f t="shared" si="181"/>
        <v>1.7914100071256519E-3</v>
      </c>
      <c r="C1026" s="250">
        <f t="shared" si="178"/>
        <v>1</v>
      </c>
      <c r="D1026" s="245">
        <f t="shared" si="182"/>
        <v>1.7914100071256519E-3</v>
      </c>
      <c r="E1026" s="260">
        <f t="shared" si="183"/>
        <v>4.5783563459123582E-3</v>
      </c>
      <c r="F1026" s="250">
        <f t="shared" si="179"/>
        <v>1</v>
      </c>
      <c r="G1026" s="245">
        <f t="shared" si="184"/>
        <v>4.5783563459123582E-3</v>
      </c>
      <c r="H1026" s="260">
        <f t="shared" si="185"/>
        <v>2.0563309723710204E-3</v>
      </c>
      <c r="I1026" s="250">
        <f t="shared" si="186"/>
        <v>1</v>
      </c>
      <c r="J1026" s="245">
        <f t="shared" si="187"/>
        <v>2.0563309723710204E-3</v>
      </c>
      <c r="K1026" s="260">
        <f t="shared" si="188"/>
        <v>4.6716618431056961E-3</v>
      </c>
      <c r="L1026" s="250">
        <f t="shared" si="189"/>
        <v>1</v>
      </c>
      <c r="M1026" s="245">
        <f t="shared" si="190"/>
        <v>4.6716618431056961E-3</v>
      </c>
    </row>
    <row r="1027" spans="1:13" s="232" customFormat="1" x14ac:dyDescent="0.2">
      <c r="A1027" s="256">
        <f t="shared" si="180"/>
        <v>29</v>
      </c>
      <c r="B1027" s="260">
        <f t="shared" si="181"/>
        <v>1.8713861475770839E-3</v>
      </c>
      <c r="C1027" s="250">
        <f t="shared" si="178"/>
        <v>1</v>
      </c>
      <c r="D1027" s="245">
        <f t="shared" si="182"/>
        <v>1.8713861475770839E-3</v>
      </c>
      <c r="E1027" s="260">
        <f t="shared" si="183"/>
        <v>4.8077323598459789E-3</v>
      </c>
      <c r="F1027" s="250">
        <f t="shared" si="179"/>
        <v>1</v>
      </c>
      <c r="G1027" s="245">
        <f t="shared" si="184"/>
        <v>4.8077323598459789E-3</v>
      </c>
      <c r="H1027" s="260">
        <f t="shared" si="185"/>
        <v>2.2021208117356098E-3</v>
      </c>
      <c r="I1027" s="250">
        <f t="shared" si="186"/>
        <v>1</v>
      </c>
      <c r="J1027" s="245">
        <f t="shared" si="187"/>
        <v>2.2021208117356098E-3</v>
      </c>
      <c r="K1027" s="260">
        <f t="shared" si="188"/>
        <v>4.8743791435555059E-3</v>
      </c>
      <c r="L1027" s="250">
        <f t="shared" si="189"/>
        <v>1</v>
      </c>
      <c r="M1027" s="245">
        <f t="shared" si="190"/>
        <v>4.8743791435555059E-3</v>
      </c>
    </row>
    <row r="1028" spans="1:13" s="232" customFormat="1" x14ac:dyDescent="0.2">
      <c r="A1028" s="256">
        <f t="shared" si="180"/>
        <v>30</v>
      </c>
      <c r="B1028" s="260">
        <f t="shared" si="181"/>
        <v>2.09020975409003E-3</v>
      </c>
      <c r="C1028" s="250">
        <f t="shared" si="178"/>
        <v>0.99999999999999978</v>
      </c>
      <c r="D1028" s="245">
        <f t="shared" si="182"/>
        <v>2.0902097540900296E-3</v>
      </c>
      <c r="E1028" s="260">
        <f t="shared" si="183"/>
        <v>5.3606229697029271E-3</v>
      </c>
      <c r="F1028" s="250">
        <f t="shared" si="179"/>
        <v>1</v>
      </c>
      <c r="G1028" s="245">
        <f t="shared" si="184"/>
        <v>5.3606229697029271E-3</v>
      </c>
      <c r="H1028" s="260">
        <f t="shared" si="185"/>
        <v>2.3692931608736726E-3</v>
      </c>
      <c r="I1028" s="250">
        <f t="shared" si="186"/>
        <v>0.99999999999999978</v>
      </c>
      <c r="J1028" s="245">
        <f t="shared" si="187"/>
        <v>2.3692931608736722E-3</v>
      </c>
      <c r="K1028" s="260">
        <f t="shared" si="188"/>
        <v>5.3334088663548711E-3</v>
      </c>
      <c r="L1028" s="250">
        <f t="shared" si="189"/>
        <v>1</v>
      </c>
      <c r="M1028" s="245">
        <f t="shared" si="190"/>
        <v>5.3334088663548711E-3</v>
      </c>
    </row>
    <row r="1029" spans="1:13" s="232" customFormat="1" x14ac:dyDescent="0.2">
      <c r="A1029" s="256">
        <f t="shared" si="180"/>
        <v>31</v>
      </c>
      <c r="B1029" s="260">
        <f t="shared" si="181"/>
        <v>2.0827119909227081E-3</v>
      </c>
      <c r="C1029" s="250">
        <f t="shared" si="178"/>
        <v>1</v>
      </c>
      <c r="D1029" s="245">
        <f t="shared" si="182"/>
        <v>2.0827119909227081E-3</v>
      </c>
      <c r="E1029" s="260">
        <f t="shared" si="183"/>
        <v>5.3042508984819528E-3</v>
      </c>
      <c r="F1029" s="250">
        <f t="shared" si="179"/>
        <v>1</v>
      </c>
      <c r="G1029" s="245">
        <f t="shared" si="184"/>
        <v>5.3042508984819528E-3</v>
      </c>
      <c r="H1029" s="260">
        <f t="shared" si="185"/>
        <v>2.4476031317323664E-3</v>
      </c>
      <c r="I1029" s="250">
        <f t="shared" si="186"/>
        <v>1</v>
      </c>
      <c r="J1029" s="245">
        <f t="shared" si="187"/>
        <v>2.4476031317323664E-3</v>
      </c>
      <c r="K1029" s="260">
        <f t="shared" si="188"/>
        <v>5.3667322582096342E-3</v>
      </c>
      <c r="L1029" s="250">
        <f t="shared" si="189"/>
        <v>1</v>
      </c>
      <c r="M1029" s="245">
        <f t="shared" si="190"/>
        <v>5.3667322582096342E-3</v>
      </c>
    </row>
    <row r="1030" spans="1:13" s="232" customFormat="1" x14ac:dyDescent="0.2">
      <c r="A1030" s="256">
        <f t="shared" si="180"/>
        <v>32</v>
      </c>
      <c r="B1030" s="260">
        <f t="shared" si="181"/>
        <v>1.9569161866709764E-3</v>
      </c>
      <c r="C1030" s="250">
        <f t="shared" ref="C1030:C1061" si="191">C832/$C930</f>
        <v>1</v>
      </c>
      <c r="D1030" s="245">
        <f t="shared" si="182"/>
        <v>1.9569161866709764E-3</v>
      </c>
      <c r="E1030" s="260">
        <f t="shared" si="183"/>
        <v>4.8477204300716951E-3</v>
      </c>
      <c r="F1030" s="250">
        <f t="shared" ref="F1030:F1061" si="192">F832/$C930</f>
        <v>1</v>
      </c>
      <c r="G1030" s="245">
        <f t="shared" si="184"/>
        <v>4.8477204300716951E-3</v>
      </c>
      <c r="H1030" s="260">
        <f t="shared" si="185"/>
        <v>2.2773761383409505E-3</v>
      </c>
      <c r="I1030" s="250">
        <f t="shared" si="186"/>
        <v>1</v>
      </c>
      <c r="J1030" s="245">
        <f t="shared" si="187"/>
        <v>2.2773761383409505E-3</v>
      </c>
      <c r="K1030" s="260">
        <f t="shared" si="188"/>
        <v>4.8921516192113801E-3</v>
      </c>
      <c r="L1030" s="250">
        <f t="shared" si="189"/>
        <v>1</v>
      </c>
      <c r="M1030" s="245">
        <f t="shared" si="190"/>
        <v>4.8921516192113801E-3</v>
      </c>
    </row>
    <row r="1031" spans="1:13" s="232" customFormat="1" x14ac:dyDescent="0.2">
      <c r="A1031" s="256">
        <f t="shared" si="180"/>
        <v>33</v>
      </c>
      <c r="B1031" s="260">
        <f t="shared" si="181"/>
        <v>1.9074864887530776E-3</v>
      </c>
      <c r="C1031" s="250">
        <f t="shared" si="191"/>
        <v>1</v>
      </c>
      <c r="D1031" s="245">
        <f t="shared" si="182"/>
        <v>1.9074864887530776E-3</v>
      </c>
      <c r="E1031" s="260">
        <f t="shared" si="183"/>
        <v>4.7197030663629798E-3</v>
      </c>
      <c r="F1031" s="250">
        <f t="shared" si="192"/>
        <v>1</v>
      </c>
      <c r="G1031" s="245">
        <f t="shared" si="184"/>
        <v>4.7197030663629798E-3</v>
      </c>
      <c r="H1031" s="260">
        <f t="shared" si="185"/>
        <v>2.2509951197892627E-3</v>
      </c>
      <c r="I1031" s="250">
        <f t="shared" si="186"/>
        <v>1</v>
      </c>
      <c r="J1031" s="245">
        <f t="shared" si="187"/>
        <v>2.2509951197892627E-3</v>
      </c>
      <c r="K1031" s="260">
        <f t="shared" si="188"/>
        <v>4.786627545004629E-3</v>
      </c>
      <c r="L1031" s="250">
        <f t="shared" si="189"/>
        <v>1</v>
      </c>
      <c r="M1031" s="245">
        <f t="shared" si="190"/>
        <v>4.786627545004629E-3</v>
      </c>
    </row>
    <row r="1032" spans="1:13" s="232" customFormat="1" x14ac:dyDescent="0.2">
      <c r="A1032" s="256">
        <f t="shared" si="180"/>
        <v>34</v>
      </c>
      <c r="B1032" s="260">
        <f t="shared" si="181"/>
        <v>1.9113742178027999E-3</v>
      </c>
      <c r="C1032" s="250">
        <f t="shared" si="191"/>
        <v>1</v>
      </c>
      <c r="D1032" s="245">
        <f t="shared" si="182"/>
        <v>1.9113742178027999E-3</v>
      </c>
      <c r="E1032" s="260">
        <f t="shared" si="183"/>
        <v>4.5919633975863867E-3</v>
      </c>
      <c r="F1032" s="250">
        <f t="shared" si="192"/>
        <v>1</v>
      </c>
      <c r="G1032" s="245">
        <f t="shared" si="184"/>
        <v>4.5919633975863867E-3</v>
      </c>
      <c r="H1032" s="260">
        <f t="shared" si="185"/>
        <v>2.1915684043149349E-3</v>
      </c>
      <c r="I1032" s="250">
        <f t="shared" si="186"/>
        <v>1</v>
      </c>
      <c r="J1032" s="245">
        <f t="shared" si="187"/>
        <v>2.1915684043149349E-3</v>
      </c>
      <c r="K1032" s="260">
        <f t="shared" si="188"/>
        <v>4.7083175741459357E-3</v>
      </c>
      <c r="L1032" s="250">
        <f t="shared" si="189"/>
        <v>1</v>
      </c>
      <c r="M1032" s="245">
        <f t="shared" si="190"/>
        <v>4.7083175741459357E-3</v>
      </c>
    </row>
    <row r="1033" spans="1:13" s="232" customFormat="1" x14ac:dyDescent="0.2">
      <c r="A1033" s="256">
        <f t="shared" si="180"/>
        <v>35</v>
      </c>
      <c r="B1033" s="260">
        <f t="shared" si="181"/>
        <v>1.9869072393402633E-3</v>
      </c>
      <c r="C1033" s="250">
        <f t="shared" si="191"/>
        <v>1</v>
      </c>
      <c r="D1033" s="245">
        <f t="shared" si="182"/>
        <v>1.9869072393402633E-3</v>
      </c>
      <c r="E1033" s="260">
        <f t="shared" si="183"/>
        <v>4.8080100547781019E-3</v>
      </c>
      <c r="F1033" s="250">
        <f t="shared" si="192"/>
        <v>1</v>
      </c>
      <c r="G1033" s="245">
        <f t="shared" si="184"/>
        <v>4.8080100547781019E-3</v>
      </c>
      <c r="H1033" s="260">
        <f t="shared" si="185"/>
        <v>2.2968147835895625E-3</v>
      </c>
      <c r="I1033" s="250">
        <f t="shared" si="186"/>
        <v>1</v>
      </c>
      <c r="J1033" s="245">
        <f t="shared" si="187"/>
        <v>2.2968147835895625E-3</v>
      </c>
      <c r="K1033" s="260">
        <f t="shared" si="188"/>
        <v>4.7794074767694306E-3</v>
      </c>
      <c r="L1033" s="250">
        <f t="shared" si="189"/>
        <v>1</v>
      </c>
      <c r="M1033" s="245">
        <f t="shared" si="190"/>
        <v>4.7794074767694306E-3</v>
      </c>
    </row>
    <row r="1034" spans="1:13" s="232" customFormat="1" x14ac:dyDescent="0.2">
      <c r="A1034" s="256">
        <f t="shared" si="180"/>
        <v>36</v>
      </c>
      <c r="B1034" s="260">
        <f t="shared" si="181"/>
        <v>2.1071491449495346E-3</v>
      </c>
      <c r="C1034" s="250">
        <f t="shared" si="191"/>
        <v>1</v>
      </c>
      <c r="D1034" s="245">
        <f t="shared" si="182"/>
        <v>2.1071491449495346E-3</v>
      </c>
      <c r="E1034" s="260">
        <f t="shared" si="183"/>
        <v>5.017947423463111E-3</v>
      </c>
      <c r="F1034" s="250">
        <f t="shared" si="192"/>
        <v>1</v>
      </c>
      <c r="G1034" s="245">
        <f t="shared" si="184"/>
        <v>5.017947423463111E-3</v>
      </c>
      <c r="H1034" s="260">
        <f t="shared" si="185"/>
        <v>2.4650979124561175E-3</v>
      </c>
      <c r="I1034" s="250">
        <f t="shared" si="186"/>
        <v>1</v>
      </c>
      <c r="J1034" s="245">
        <f t="shared" si="187"/>
        <v>2.4650979124561175E-3</v>
      </c>
      <c r="K1034" s="260">
        <f t="shared" si="188"/>
        <v>5.0190582031916032E-3</v>
      </c>
      <c r="L1034" s="250">
        <f t="shared" si="189"/>
        <v>1</v>
      </c>
      <c r="M1034" s="245">
        <f t="shared" si="190"/>
        <v>5.0190582031916032E-3</v>
      </c>
    </row>
    <row r="1035" spans="1:13" s="232" customFormat="1" x14ac:dyDescent="0.2">
      <c r="A1035" s="256">
        <f t="shared" si="180"/>
        <v>37</v>
      </c>
      <c r="B1035" s="260">
        <f t="shared" si="181"/>
        <v>2.2179494228666227E-3</v>
      </c>
      <c r="C1035" s="250">
        <f t="shared" si="191"/>
        <v>1</v>
      </c>
      <c r="D1035" s="245">
        <f t="shared" si="182"/>
        <v>2.2179494228666227E-3</v>
      </c>
      <c r="E1035" s="260">
        <f t="shared" si="183"/>
        <v>5.2189985543201834E-3</v>
      </c>
      <c r="F1035" s="250">
        <f t="shared" si="192"/>
        <v>1</v>
      </c>
      <c r="G1035" s="245">
        <f t="shared" si="184"/>
        <v>5.2189985543201834E-3</v>
      </c>
      <c r="H1035" s="260">
        <f t="shared" si="185"/>
        <v>2.5370208998759815E-3</v>
      </c>
      <c r="I1035" s="250">
        <f t="shared" si="186"/>
        <v>1</v>
      </c>
      <c r="J1035" s="245">
        <f t="shared" si="187"/>
        <v>2.5370208998759815E-3</v>
      </c>
      <c r="K1035" s="260">
        <f t="shared" si="188"/>
        <v>5.2359379451796884E-3</v>
      </c>
      <c r="L1035" s="250">
        <f t="shared" si="189"/>
        <v>1</v>
      </c>
      <c r="M1035" s="245">
        <f t="shared" si="190"/>
        <v>5.2359379451796884E-3</v>
      </c>
    </row>
    <row r="1036" spans="1:13" s="232" customFormat="1" x14ac:dyDescent="0.2">
      <c r="A1036" s="256">
        <f t="shared" si="180"/>
        <v>38</v>
      </c>
      <c r="B1036" s="260">
        <f t="shared" si="181"/>
        <v>2.1451933506503895E-3</v>
      </c>
      <c r="C1036" s="250">
        <f t="shared" si="191"/>
        <v>1</v>
      </c>
      <c r="D1036" s="245">
        <f t="shared" si="182"/>
        <v>2.1451933506503895E-3</v>
      </c>
      <c r="E1036" s="260">
        <f t="shared" si="183"/>
        <v>5.0262782714268024E-3</v>
      </c>
      <c r="F1036" s="250">
        <f t="shared" si="192"/>
        <v>1.0000000000000002</v>
      </c>
      <c r="G1036" s="245">
        <f t="shared" si="184"/>
        <v>5.0262782714268033E-3</v>
      </c>
      <c r="H1036" s="260">
        <f t="shared" si="185"/>
        <v>2.483981167840483E-3</v>
      </c>
      <c r="I1036" s="250">
        <f t="shared" si="186"/>
        <v>0.99999999999999978</v>
      </c>
      <c r="J1036" s="245">
        <f t="shared" si="187"/>
        <v>2.4839811678404825E-3</v>
      </c>
      <c r="K1036" s="260">
        <f t="shared" si="188"/>
        <v>5.0210020677164645E-3</v>
      </c>
      <c r="L1036" s="250">
        <f t="shared" si="189"/>
        <v>1</v>
      </c>
      <c r="M1036" s="245">
        <f t="shared" si="190"/>
        <v>5.0210020677164645E-3</v>
      </c>
    </row>
    <row r="1037" spans="1:13" s="232" customFormat="1" x14ac:dyDescent="0.2">
      <c r="A1037" s="256">
        <f t="shared" si="180"/>
        <v>39</v>
      </c>
      <c r="B1037" s="260">
        <f t="shared" si="181"/>
        <v>2.1227000611484239E-3</v>
      </c>
      <c r="C1037" s="250">
        <f t="shared" si="191"/>
        <v>1.0000000000000002</v>
      </c>
      <c r="D1037" s="245">
        <f t="shared" si="182"/>
        <v>2.1227000611484244E-3</v>
      </c>
      <c r="E1037" s="260">
        <f t="shared" si="183"/>
        <v>5.0268336612910485E-3</v>
      </c>
      <c r="F1037" s="250">
        <f t="shared" si="192"/>
        <v>0.99999999999999989</v>
      </c>
      <c r="G1037" s="245">
        <f t="shared" si="184"/>
        <v>5.0268336612910476E-3</v>
      </c>
      <c r="H1037" s="260">
        <f t="shared" si="185"/>
        <v>2.4812042185192529E-3</v>
      </c>
      <c r="I1037" s="250">
        <f t="shared" si="186"/>
        <v>1.0000000000000002</v>
      </c>
      <c r="J1037" s="245">
        <f t="shared" si="187"/>
        <v>2.4812042185192533E-3</v>
      </c>
      <c r="K1037" s="260">
        <f t="shared" si="188"/>
        <v>5.0118381349564048E-3</v>
      </c>
      <c r="L1037" s="250">
        <f t="shared" si="189"/>
        <v>0.99999999999999989</v>
      </c>
      <c r="M1037" s="245">
        <f t="shared" si="190"/>
        <v>5.0118381349564039E-3</v>
      </c>
    </row>
    <row r="1038" spans="1:13" s="232" customFormat="1" x14ac:dyDescent="0.2">
      <c r="A1038" s="256">
        <f t="shared" si="180"/>
        <v>40</v>
      </c>
      <c r="B1038" s="260">
        <f t="shared" si="181"/>
        <v>2.1457487405146356E-3</v>
      </c>
      <c r="C1038" s="250">
        <f t="shared" si="191"/>
        <v>0.99999999999999989</v>
      </c>
      <c r="D1038" s="245">
        <f t="shared" si="182"/>
        <v>2.1457487405146351E-3</v>
      </c>
      <c r="E1038" s="260">
        <f t="shared" si="183"/>
        <v>5.0054511515175747E-3</v>
      </c>
      <c r="F1038" s="250">
        <f t="shared" si="192"/>
        <v>1.0000000000000002</v>
      </c>
      <c r="G1038" s="245">
        <f t="shared" si="184"/>
        <v>5.0054511515175756E-3</v>
      </c>
      <c r="H1038" s="260">
        <f t="shared" si="185"/>
        <v>2.4451038773432594E-3</v>
      </c>
      <c r="I1038" s="250">
        <f t="shared" si="186"/>
        <v>0.99999999999999989</v>
      </c>
      <c r="J1038" s="245">
        <f t="shared" si="187"/>
        <v>2.4451038773432589E-3</v>
      </c>
      <c r="K1038" s="260">
        <f t="shared" si="188"/>
        <v>5.0235013221055719E-3</v>
      </c>
      <c r="L1038" s="250">
        <f t="shared" si="189"/>
        <v>1.0000000000000002</v>
      </c>
      <c r="M1038" s="245">
        <f t="shared" si="190"/>
        <v>5.0235013221055728E-3</v>
      </c>
    </row>
    <row r="1039" spans="1:13" s="232" customFormat="1" x14ac:dyDescent="0.2">
      <c r="A1039" s="256">
        <f t="shared" si="180"/>
        <v>41</v>
      </c>
      <c r="B1039" s="260">
        <f t="shared" si="181"/>
        <v>2.112425348659872E-3</v>
      </c>
      <c r="C1039" s="250">
        <f t="shared" si="191"/>
        <v>1</v>
      </c>
      <c r="D1039" s="245">
        <f t="shared" si="182"/>
        <v>2.112425348659872E-3</v>
      </c>
      <c r="E1039" s="260">
        <f t="shared" si="183"/>
        <v>4.9090910100708842E-3</v>
      </c>
      <c r="F1039" s="250">
        <f t="shared" si="192"/>
        <v>1</v>
      </c>
      <c r="G1039" s="245">
        <f t="shared" si="184"/>
        <v>4.9090910100708842E-3</v>
      </c>
      <c r="H1039" s="260">
        <f t="shared" si="185"/>
        <v>2.4231659777055399E-3</v>
      </c>
      <c r="I1039" s="250">
        <f t="shared" si="186"/>
        <v>1</v>
      </c>
      <c r="J1039" s="245">
        <f t="shared" si="187"/>
        <v>2.4231659777055399E-3</v>
      </c>
      <c r="K1039" s="260">
        <f t="shared" si="188"/>
        <v>5.1462424821039502E-3</v>
      </c>
      <c r="L1039" s="250">
        <f t="shared" si="189"/>
        <v>1</v>
      </c>
      <c r="M1039" s="245">
        <f t="shared" si="190"/>
        <v>5.1462424821039502E-3</v>
      </c>
    </row>
    <row r="1040" spans="1:13" s="232" customFormat="1" x14ac:dyDescent="0.2">
      <c r="A1040" s="256">
        <f t="shared" si="180"/>
        <v>42</v>
      </c>
      <c r="B1040" s="260">
        <f t="shared" si="181"/>
        <v>2.0135659528240741E-3</v>
      </c>
      <c r="C1040" s="250">
        <f t="shared" si="191"/>
        <v>1</v>
      </c>
      <c r="D1040" s="245">
        <f t="shared" si="182"/>
        <v>2.0135659528240741E-3</v>
      </c>
      <c r="E1040" s="260">
        <f t="shared" si="183"/>
        <v>4.8368903277188971E-3</v>
      </c>
      <c r="F1040" s="250">
        <f t="shared" si="192"/>
        <v>1</v>
      </c>
      <c r="G1040" s="245">
        <f t="shared" si="184"/>
        <v>4.8368903277188971E-3</v>
      </c>
      <c r="H1040" s="260">
        <f t="shared" si="185"/>
        <v>2.3754024493803792E-3</v>
      </c>
      <c r="I1040" s="250">
        <f t="shared" si="186"/>
        <v>1</v>
      </c>
      <c r="J1040" s="245">
        <f t="shared" si="187"/>
        <v>2.3754024493803792E-3</v>
      </c>
      <c r="K1040" s="260">
        <f t="shared" si="188"/>
        <v>4.9052032810211624E-3</v>
      </c>
      <c r="L1040" s="250">
        <f t="shared" si="189"/>
        <v>1</v>
      </c>
      <c r="M1040" s="245">
        <f t="shared" si="190"/>
        <v>4.9052032810211624E-3</v>
      </c>
    </row>
    <row r="1041" spans="1:13" s="232" customFormat="1" x14ac:dyDescent="0.2">
      <c r="A1041" s="256">
        <f t="shared" si="180"/>
        <v>43</v>
      </c>
      <c r="B1041" s="260">
        <f t="shared" si="181"/>
        <v>1.9499738133679008E-3</v>
      </c>
      <c r="C1041" s="250">
        <f t="shared" si="191"/>
        <v>1</v>
      </c>
      <c r="D1041" s="245">
        <f t="shared" si="182"/>
        <v>1.9499738133679008E-3</v>
      </c>
      <c r="E1041" s="260">
        <f t="shared" si="183"/>
        <v>4.731921643376393E-3</v>
      </c>
      <c r="F1041" s="250">
        <f t="shared" si="192"/>
        <v>1</v>
      </c>
      <c r="G1041" s="245">
        <f t="shared" si="184"/>
        <v>4.731921643376393E-3</v>
      </c>
      <c r="H1041" s="260">
        <f t="shared" si="185"/>
        <v>2.3098664453993448E-3</v>
      </c>
      <c r="I1041" s="250">
        <f t="shared" si="186"/>
        <v>1</v>
      </c>
      <c r="J1041" s="245">
        <f t="shared" si="187"/>
        <v>2.3098664453993448E-3</v>
      </c>
      <c r="K1041" s="260">
        <f t="shared" si="188"/>
        <v>4.8960393482611018E-3</v>
      </c>
      <c r="L1041" s="250">
        <f t="shared" si="189"/>
        <v>1</v>
      </c>
      <c r="M1041" s="245">
        <f t="shared" si="190"/>
        <v>4.8960393482611018E-3</v>
      </c>
    </row>
    <row r="1042" spans="1:13" s="232" customFormat="1" x14ac:dyDescent="0.2">
      <c r="A1042" s="256">
        <f t="shared" si="180"/>
        <v>44</v>
      </c>
      <c r="B1042" s="260">
        <f t="shared" si="181"/>
        <v>1.8699976729164688E-3</v>
      </c>
      <c r="C1042" s="250">
        <f t="shared" si="191"/>
        <v>1</v>
      </c>
      <c r="D1042" s="245">
        <f t="shared" si="182"/>
        <v>1.8699976729164688E-3</v>
      </c>
      <c r="E1042" s="260">
        <f t="shared" si="183"/>
        <v>4.6819365555942479E-3</v>
      </c>
      <c r="F1042" s="250">
        <f t="shared" si="192"/>
        <v>1</v>
      </c>
      <c r="G1042" s="245">
        <f t="shared" si="184"/>
        <v>4.6819365555942479E-3</v>
      </c>
      <c r="H1042" s="260">
        <f t="shared" si="185"/>
        <v>2.2907054950828559E-3</v>
      </c>
      <c r="I1042" s="250">
        <f t="shared" si="186"/>
        <v>1</v>
      </c>
      <c r="J1042" s="245">
        <f t="shared" si="187"/>
        <v>2.2907054950828559E-3</v>
      </c>
      <c r="K1042" s="260">
        <f t="shared" si="188"/>
        <v>4.8677144651845536E-3</v>
      </c>
      <c r="L1042" s="250">
        <f t="shared" si="189"/>
        <v>1</v>
      </c>
      <c r="M1042" s="245">
        <f t="shared" si="190"/>
        <v>4.8677144651845536E-3</v>
      </c>
    </row>
    <row r="1043" spans="1:13" s="232" customFormat="1" x14ac:dyDescent="0.2">
      <c r="A1043" s="256">
        <f t="shared" si="180"/>
        <v>45</v>
      </c>
      <c r="B1043" s="260">
        <f t="shared" si="181"/>
        <v>1.7644735987097182E-3</v>
      </c>
      <c r="C1043" s="250">
        <f t="shared" si="191"/>
        <v>0.99999999999999967</v>
      </c>
      <c r="D1043" s="245">
        <f t="shared" si="182"/>
        <v>1.7644735987097176E-3</v>
      </c>
      <c r="E1043" s="260">
        <f t="shared" si="183"/>
        <v>4.5361467162296585E-3</v>
      </c>
      <c r="F1043" s="250">
        <f t="shared" si="192"/>
        <v>1</v>
      </c>
      <c r="G1043" s="245">
        <f t="shared" si="184"/>
        <v>4.5361467162296585E-3</v>
      </c>
      <c r="H1043" s="260">
        <f t="shared" si="185"/>
        <v>2.2740437991554743E-3</v>
      </c>
      <c r="I1043" s="250">
        <f t="shared" si="186"/>
        <v>0.99999999999999967</v>
      </c>
      <c r="J1043" s="245">
        <f t="shared" si="187"/>
        <v>2.2740437991554735E-3</v>
      </c>
      <c r="K1043" s="260">
        <f t="shared" si="188"/>
        <v>4.7313662535121469E-3</v>
      </c>
      <c r="L1043" s="250">
        <f t="shared" si="189"/>
        <v>1</v>
      </c>
      <c r="M1043" s="245">
        <f t="shared" si="190"/>
        <v>4.7313662535121469E-3</v>
      </c>
    </row>
    <row r="1044" spans="1:13" s="232" customFormat="1" x14ac:dyDescent="0.2">
      <c r="A1044" s="256">
        <f t="shared" si="180"/>
        <v>46</v>
      </c>
      <c r="B1044" s="260">
        <f t="shared" si="181"/>
        <v>1.701159154185668E-3</v>
      </c>
      <c r="C1044" s="250">
        <f t="shared" si="191"/>
        <v>1</v>
      </c>
      <c r="D1044" s="245">
        <f t="shared" si="182"/>
        <v>1.701159154185668E-3</v>
      </c>
      <c r="E1044" s="260">
        <f t="shared" si="183"/>
        <v>4.5139311216598156E-3</v>
      </c>
      <c r="F1044" s="250">
        <f t="shared" si="192"/>
        <v>1</v>
      </c>
      <c r="G1044" s="245">
        <f t="shared" si="184"/>
        <v>4.5139311216598156E-3</v>
      </c>
      <c r="H1044" s="260">
        <f t="shared" si="185"/>
        <v>2.2329449492012659E-3</v>
      </c>
      <c r="I1044" s="250">
        <f t="shared" si="186"/>
        <v>1</v>
      </c>
      <c r="J1044" s="245">
        <f t="shared" si="187"/>
        <v>2.2329449492012659E-3</v>
      </c>
      <c r="K1044" s="260">
        <f t="shared" si="188"/>
        <v>4.6594432660922828E-3</v>
      </c>
      <c r="L1044" s="250">
        <f t="shared" si="189"/>
        <v>1</v>
      </c>
      <c r="M1044" s="245">
        <f t="shared" si="190"/>
        <v>4.6594432660922828E-3</v>
      </c>
    </row>
    <row r="1045" spans="1:13" s="232" customFormat="1" x14ac:dyDescent="0.2">
      <c r="A1045" s="256">
        <f t="shared" si="180"/>
        <v>47</v>
      </c>
      <c r="B1045" s="260">
        <f t="shared" si="181"/>
        <v>1.6389554893901097E-3</v>
      </c>
      <c r="C1045" s="250">
        <f t="shared" si="191"/>
        <v>1.0000000000000004</v>
      </c>
      <c r="D1045" s="245">
        <f t="shared" si="182"/>
        <v>1.6389554893901104E-3</v>
      </c>
      <c r="E1045" s="260">
        <f t="shared" si="183"/>
        <v>4.5764124813874969E-3</v>
      </c>
      <c r="F1045" s="250">
        <f t="shared" si="192"/>
        <v>1.0000000000000002</v>
      </c>
      <c r="G1045" s="245">
        <f t="shared" si="184"/>
        <v>4.5764124813874978E-3</v>
      </c>
      <c r="H1045" s="260">
        <f t="shared" si="185"/>
        <v>2.1796275222336447E-3</v>
      </c>
      <c r="I1045" s="250">
        <f t="shared" si="186"/>
        <v>1.0000000000000002</v>
      </c>
      <c r="J1045" s="245">
        <f t="shared" si="187"/>
        <v>2.1796275222336452E-3</v>
      </c>
      <c r="K1045" s="260">
        <f t="shared" si="188"/>
        <v>4.7385863217473453E-3</v>
      </c>
      <c r="L1045" s="250">
        <f t="shared" si="189"/>
        <v>1</v>
      </c>
      <c r="M1045" s="245">
        <f t="shared" si="190"/>
        <v>4.7385863217473453E-3</v>
      </c>
    </row>
    <row r="1046" spans="1:13" s="232" customFormat="1" x14ac:dyDescent="0.2">
      <c r="A1046" s="256">
        <f t="shared" si="180"/>
        <v>48</v>
      </c>
      <c r="B1046" s="260">
        <f t="shared" si="181"/>
        <v>1.5631447729205232E-3</v>
      </c>
      <c r="C1046" s="250">
        <f t="shared" si="191"/>
        <v>1.0000000000000002</v>
      </c>
      <c r="D1046" s="245">
        <f t="shared" si="182"/>
        <v>1.5631447729205236E-3</v>
      </c>
      <c r="E1046" s="260">
        <f t="shared" si="183"/>
        <v>4.444785083561182E-3</v>
      </c>
      <c r="F1046" s="250">
        <f t="shared" si="192"/>
        <v>0.99999999999999989</v>
      </c>
      <c r="G1046" s="245">
        <f t="shared" si="184"/>
        <v>4.4447850835611811E-3</v>
      </c>
      <c r="H1046" s="260">
        <f t="shared" si="185"/>
        <v>2.0979852121894745E-3</v>
      </c>
      <c r="I1046" s="250">
        <f t="shared" si="186"/>
        <v>1.0000000000000002</v>
      </c>
      <c r="J1046" s="245">
        <f t="shared" si="187"/>
        <v>2.0979852121894749E-3</v>
      </c>
      <c r="K1046" s="260">
        <f t="shared" si="188"/>
        <v>4.6166782465453362E-3</v>
      </c>
      <c r="L1046" s="250">
        <f t="shared" si="189"/>
        <v>0.99999999999999989</v>
      </c>
      <c r="M1046" s="245">
        <f t="shared" si="190"/>
        <v>4.6166782465453353E-3</v>
      </c>
    </row>
    <row r="1047" spans="1:13" s="232" customFormat="1" x14ac:dyDescent="0.2">
      <c r="A1047" s="256">
        <f t="shared" si="180"/>
        <v>49</v>
      </c>
      <c r="B1047" s="260">
        <f t="shared" si="181"/>
        <v>1.4553991392567884E-3</v>
      </c>
      <c r="C1047" s="250">
        <f t="shared" si="191"/>
        <v>1</v>
      </c>
      <c r="D1047" s="245">
        <f t="shared" si="182"/>
        <v>1.4553991392567884E-3</v>
      </c>
      <c r="E1047" s="260">
        <f t="shared" si="183"/>
        <v>4.0904463501721987E-3</v>
      </c>
      <c r="F1047" s="250">
        <f t="shared" si="192"/>
        <v>1</v>
      </c>
      <c r="G1047" s="245">
        <f t="shared" si="184"/>
        <v>4.0904463501721987E-3</v>
      </c>
      <c r="H1047" s="260">
        <f t="shared" si="185"/>
        <v>1.9835749001547872E-3</v>
      </c>
      <c r="I1047" s="250">
        <f t="shared" si="186"/>
        <v>1</v>
      </c>
      <c r="J1047" s="245">
        <f t="shared" si="187"/>
        <v>1.9835749001547872E-3</v>
      </c>
      <c r="K1047" s="260">
        <f t="shared" si="188"/>
        <v>4.0907240451043218E-3</v>
      </c>
      <c r="L1047" s="250">
        <f t="shared" si="189"/>
        <v>1</v>
      </c>
      <c r="M1047" s="245">
        <f t="shared" si="190"/>
        <v>4.0907240451043218E-3</v>
      </c>
    </row>
    <row r="1048" spans="1:13" s="232" customFormat="1" x14ac:dyDescent="0.2">
      <c r="A1048" s="256">
        <f t="shared" si="180"/>
        <v>50</v>
      </c>
      <c r="B1048" s="260">
        <f t="shared" si="181"/>
        <v>1.3934731693933532E-3</v>
      </c>
      <c r="C1048" s="250">
        <f t="shared" si="191"/>
        <v>1</v>
      </c>
      <c r="D1048" s="245">
        <f t="shared" si="182"/>
        <v>1.3934731693933532E-3</v>
      </c>
      <c r="E1048" s="260">
        <f t="shared" si="183"/>
        <v>3.954098138499792E-3</v>
      </c>
      <c r="F1048" s="250">
        <f t="shared" si="192"/>
        <v>1</v>
      </c>
      <c r="G1048" s="245">
        <f t="shared" si="184"/>
        <v>3.954098138499792E-3</v>
      </c>
      <c r="H1048" s="260">
        <f t="shared" si="185"/>
        <v>1.9263697441374435E-3</v>
      </c>
      <c r="I1048" s="250">
        <f t="shared" si="186"/>
        <v>1</v>
      </c>
      <c r="J1048" s="245">
        <f t="shared" si="187"/>
        <v>1.9263697441374435E-3</v>
      </c>
      <c r="K1048" s="260">
        <f t="shared" si="188"/>
        <v>4.0837816718012456E-3</v>
      </c>
      <c r="L1048" s="250">
        <f t="shared" si="189"/>
        <v>1</v>
      </c>
      <c r="M1048" s="245">
        <f t="shared" si="190"/>
        <v>4.0837816718012456E-3</v>
      </c>
    </row>
    <row r="1049" spans="1:13" s="232" customFormat="1" x14ac:dyDescent="0.2">
      <c r="A1049" s="256">
        <f t="shared" si="180"/>
        <v>51</v>
      </c>
      <c r="B1049" s="260">
        <f t="shared" si="181"/>
        <v>1.3140524188061673E-3</v>
      </c>
      <c r="C1049" s="250">
        <f t="shared" si="191"/>
        <v>1</v>
      </c>
      <c r="D1049" s="245">
        <f t="shared" si="182"/>
        <v>1.3140524188061673E-3</v>
      </c>
      <c r="E1049" s="260">
        <f t="shared" si="183"/>
        <v>4.0290757701730096E-3</v>
      </c>
      <c r="F1049" s="250">
        <f t="shared" si="192"/>
        <v>1</v>
      </c>
      <c r="G1049" s="245">
        <f t="shared" si="184"/>
        <v>4.0290757701730096E-3</v>
      </c>
      <c r="H1049" s="260">
        <f t="shared" si="185"/>
        <v>1.8744407918304372E-3</v>
      </c>
      <c r="I1049" s="250">
        <f t="shared" si="186"/>
        <v>1</v>
      </c>
      <c r="J1049" s="245">
        <f t="shared" si="187"/>
        <v>1.8744407918304372E-3</v>
      </c>
      <c r="K1049" s="260">
        <f t="shared" si="188"/>
        <v>4.0096371249243971E-3</v>
      </c>
      <c r="L1049" s="250">
        <f t="shared" si="189"/>
        <v>1</v>
      </c>
      <c r="M1049" s="245">
        <f t="shared" si="190"/>
        <v>4.0096371249243971E-3</v>
      </c>
    </row>
    <row r="1050" spans="1:13" s="232" customFormat="1" x14ac:dyDescent="0.2">
      <c r="A1050" s="256">
        <f t="shared" si="180"/>
        <v>52</v>
      </c>
      <c r="B1050" s="260">
        <f t="shared" si="181"/>
        <v>1.240740956725688E-3</v>
      </c>
      <c r="C1050" s="250">
        <f t="shared" si="191"/>
        <v>1</v>
      </c>
      <c r="D1050" s="245">
        <f t="shared" si="182"/>
        <v>1.240740956725688E-3</v>
      </c>
      <c r="E1050" s="260">
        <f t="shared" si="183"/>
        <v>4.1004433677286276E-3</v>
      </c>
      <c r="F1050" s="250">
        <f t="shared" si="192"/>
        <v>1</v>
      </c>
      <c r="G1050" s="245">
        <f t="shared" si="184"/>
        <v>4.1004433677286276E-3</v>
      </c>
      <c r="H1050" s="260">
        <f t="shared" si="185"/>
        <v>1.8458382138217655E-3</v>
      </c>
      <c r="I1050" s="250">
        <f t="shared" si="186"/>
        <v>1</v>
      </c>
      <c r="J1050" s="245">
        <f t="shared" si="187"/>
        <v>1.8458382138217655E-3</v>
      </c>
      <c r="K1050" s="260">
        <f t="shared" si="188"/>
        <v>3.9510434942464385E-3</v>
      </c>
      <c r="L1050" s="250">
        <f t="shared" si="189"/>
        <v>1</v>
      </c>
      <c r="M1050" s="245">
        <f t="shared" si="190"/>
        <v>3.9510434942464385E-3</v>
      </c>
    </row>
    <row r="1051" spans="1:13" s="232" customFormat="1" x14ac:dyDescent="0.2">
      <c r="A1051" s="256">
        <f t="shared" si="180"/>
        <v>53</v>
      </c>
      <c r="B1051" s="260">
        <f t="shared" si="181"/>
        <v>1.2174145824273535E-3</v>
      </c>
      <c r="C1051" s="250">
        <f t="shared" si="191"/>
        <v>1</v>
      </c>
      <c r="D1051" s="245">
        <f t="shared" si="182"/>
        <v>1.2174145824273535E-3</v>
      </c>
      <c r="E1051" s="260">
        <f t="shared" si="183"/>
        <v>4.0510136698107286E-3</v>
      </c>
      <c r="F1051" s="250">
        <f t="shared" si="192"/>
        <v>1</v>
      </c>
      <c r="G1051" s="245">
        <f t="shared" si="184"/>
        <v>4.0510136698107286E-3</v>
      </c>
      <c r="H1051" s="260">
        <f t="shared" si="185"/>
        <v>1.7855784135510683E-3</v>
      </c>
      <c r="I1051" s="250">
        <f t="shared" si="186"/>
        <v>1</v>
      </c>
      <c r="J1051" s="245">
        <f t="shared" si="187"/>
        <v>1.7855784135510683E-3</v>
      </c>
      <c r="K1051" s="260">
        <f t="shared" si="188"/>
        <v>3.9668721053774513E-3</v>
      </c>
      <c r="L1051" s="250">
        <f t="shared" si="189"/>
        <v>1</v>
      </c>
      <c r="M1051" s="245">
        <f t="shared" si="190"/>
        <v>3.9668721053774513E-3</v>
      </c>
    </row>
    <row r="1052" spans="1:13" s="232" customFormat="1" x14ac:dyDescent="0.2">
      <c r="A1052" s="256">
        <f t="shared" si="180"/>
        <v>54</v>
      </c>
      <c r="B1052" s="260">
        <f t="shared" si="181"/>
        <v>1.2188030570879688E-3</v>
      </c>
      <c r="C1052" s="250">
        <f t="shared" si="191"/>
        <v>1</v>
      </c>
      <c r="D1052" s="245">
        <f t="shared" si="182"/>
        <v>1.2188030570879688E-3</v>
      </c>
      <c r="E1052" s="260">
        <f t="shared" si="183"/>
        <v>4.224295307455498E-3</v>
      </c>
      <c r="F1052" s="250">
        <f t="shared" si="192"/>
        <v>1</v>
      </c>
      <c r="G1052" s="245">
        <f t="shared" si="184"/>
        <v>4.224295307455498E-3</v>
      </c>
      <c r="H1052" s="260">
        <f t="shared" si="185"/>
        <v>1.8550021465818254E-3</v>
      </c>
      <c r="I1052" s="250">
        <f t="shared" si="186"/>
        <v>1</v>
      </c>
      <c r="J1052" s="245">
        <f t="shared" si="187"/>
        <v>1.8550021465818254E-3</v>
      </c>
      <c r="K1052" s="260">
        <f t="shared" si="188"/>
        <v>4.1154388940632712E-3</v>
      </c>
      <c r="L1052" s="250">
        <f t="shared" si="189"/>
        <v>1</v>
      </c>
      <c r="M1052" s="245">
        <f t="shared" si="190"/>
        <v>4.1154388940632712E-3</v>
      </c>
    </row>
    <row r="1053" spans="1:13" s="232" customFormat="1" x14ac:dyDescent="0.2">
      <c r="A1053" s="256">
        <f t="shared" si="180"/>
        <v>55</v>
      </c>
      <c r="B1053" s="260">
        <f t="shared" si="181"/>
        <v>9.3027802261214294E-4</v>
      </c>
      <c r="C1053" s="250">
        <f t="shared" si="191"/>
        <v>0.99999999999999978</v>
      </c>
      <c r="D1053" s="245">
        <f t="shared" si="182"/>
        <v>9.3027802261214272E-4</v>
      </c>
      <c r="E1053" s="260">
        <f t="shared" si="183"/>
        <v>3.363718712806235E-3</v>
      </c>
      <c r="F1053" s="250">
        <f t="shared" si="192"/>
        <v>1</v>
      </c>
      <c r="G1053" s="245">
        <f t="shared" si="184"/>
        <v>3.363718712806235E-3</v>
      </c>
      <c r="H1053" s="260">
        <f t="shared" si="185"/>
        <v>1.3740345241447412E-3</v>
      </c>
      <c r="I1053" s="250">
        <f t="shared" si="186"/>
        <v>0.99999999999999978</v>
      </c>
      <c r="J1053" s="245">
        <f t="shared" si="187"/>
        <v>1.374034524144741E-3</v>
      </c>
      <c r="K1053" s="260">
        <f t="shared" si="188"/>
        <v>3.1635006667455321E-3</v>
      </c>
      <c r="L1053" s="250">
        <f t="shared" si="189"/>
        <v>1</v>
      </c>
      <c r="M1053" s="245">
        <f t="shared" si="190"/>
        <v>3.1635006667455321E-3</v>
      </c>
    </row>
    <row r="1054" spans="1:13" s="232" customFormat="1" x14ac:dyDescent="0.2">
      <c r="A1054" s="256">
        <f t="shared" si="180"/>
        <v>56</v>
      </c>
      <c r="B1054" s="260">
        <f t="shared" si="181"/>
        <v>8.4363720378975823E-4</v>
      </c>
      <c r="C1054" s="250">
        <f t="shared" si="191"/>
        <v>1</v>
      </c>
      <c r="D1054" s="245">
        <f t="shared" si="182"/>
        <v>8.4363720378975823E-4</v>
      </c>
      <c r="E1054" s="260">
        <f t="shared" si="183"/>
        <v>3.231535925115674E-3</v>
      </c>
      <c r="F1054" s="250">
        <f t="shared" si="192"/>
        <v>1</v>
      </c>
      <c r="G1054" s="245">
        <f t="shared" si="184"/>
        <v>3.231535925115674E-3</v>
      </c>
      <c r="H1054" s="260">
        <f t="shared" si="185"/>
        <v>1.3409888272221009E-3</v>
      </c>
      <c r="I1054" s="250">
        <f t="shared" si="186"/>
        <v>1</v>
      </c>
      <c r="J1054" s="245">
        <f t="shared" si="187"/>
        <v>1.3409888272221009E-3</v>
      </c>
      <c r="K1054" s="260">
        <f t="shared" si="188"/>
        <v>3.0390933371544156E-3</v>
      </c>
      <c r="L1054" s="250">
        <f t="shared" si="189"/>
        <v>1</v>
      </c>
      <c r="M1054" s="245">
        <f t="shared" si="190"/>
        <v>3.0390933371544156E-3</v>
      </c>
    </row>
    <row r="1055" spans="1:13" s="232" customFormat="1" x14ac:dyDescent="0.2">
      <c r="A1055" s="256">
        <f t="shared" si="180"/>
        <v>57</v>
      </c>
      <c r="B1055" s="260">
        <f t="shared" si="181"/>
        <v>7.8782052243302973E-4</v>
      </c>
      <c r="C1055" s="250">
        <f t="shared" si="191"/>
        <v>1</v>
      </c>
      <c r="D1055" s="245">
        <f t="shared" si="182"/>
        <v>7.8782052243302973E-4</v>
      </c>
      <c r="E1055" s="260">
        <f t="shared" si="183"/>
        <v>3.2268151112695822E-3</v>
      </c>
      <c r="F1055" s="250">
        <f t="shared" si="192"/>
        <v>1</v>
      </c>
      <c r="G1055" s="245">
        <f t="shared" si="184"/>
        <v>3.2268151112695822E-3</v>
      </c>
      <c r="H1055" s="260">
        <f t="shared" si="185"/>
        <v>1.2698989245986058E-3</v>
      </c>
      <c r="I1055" s="250">
        <f t="shared" si="186"/>
        <v>1</v>
      </c>
      <c r="J1055" s="245">
        <f t="shared" si="187"/>
        <v>1.2698989245986058E-3</v>
      </c>
      <c r="K1055" s="260">
        <f t="shared" si="188"/>
        <v>3.0735275087376709E-3</v>
      </c>
      <c r="L1055" s="250">
        <f t="shared" si="189"/>
        <v>1</v>
      </c>
      <c r="M1055" s="245">
        <f t="shared" si="190"/>
        <v>3.0735275087376709E-3</v>
      </c>
    </row>
    <row r="1056" spans="1:13" s="232" customFormat="1" x14ac:dyDescent="0.2">
      <c r="A1056" s="256">
        <f t="shared" si="180"/>
        <v>58</v>
      </c>
      <c r="B1056" s="260">
        <f t="shared" si="181"/>
        <v>7.4505550288608347E-4</v>
      </c>
      <c r="C1056" s="250">
        <f t="shared" si="191"/>
        <v>1</v>
      </c>
      <c r="D1056" s="245">
        <f t="shared" si="182"/>
        <v>7.4505550288608347E-4</v>
      </c>
      <c r="E1056" s="260">
        <f t="shared" si="183"/>
        <v>3.2159850089167842E-3</v>
      </c>
      <c r="F1056" s="250">
        <f t="shared" si="192"/>
        <v>1</v>
      </c>
      <c r="G1056" s="245">
        <f t="shared" si="184"/>
        <v>3.2159850089167842E-3</v>
      </c>
      <c r="H1056" s="260">
        <f t="shared" si="185"/>
        <v>1.242129431386303E-3</v>
      </c>
      <c r="I1056" s="250">
        <f t="shared" si="186"/>
        <v>1</v>
      </c>
      <c r="J1056" s="245">
        <f t="shared" si="187"/>
        <v>1.242129431386303E-3</v>
      </c>
      <c r="K1056" s="260">
        <f t="shared" si="188"/>
        <v>2.9818881811370717E-3</v>
      </c>
      <c r="L1056" s="250">
        <f t="shared" si="189"/>
        <v>1</v>
      </c>
      <c r="M1056" s="245">
        <f t="shared" si="190"/>
        <v>2.9818881811370717E-3</v>
      </c>
    </row>
    <row r="1057" spans="1:13" s="232" customFormat="1" x14ac:dyDescent="0.2">
      <c r="A1057" s="256">
        <f t="shared" si="180"/>
        <v>59</v>
      </c>
      <c r="B1057" s="260">
        <f t="shared" si="181"/>
        <v>6.4480763238967042E-4</v>
      </c>
      <c r="C1057" s="250">
        <f t="shared" si="191"/>
        <v>1.0000000000000002</v>
      </c>
      <c r="D1057" s="245">
        <f t="shared" si="182"/>
        <v>6.4480763238967053E-4</v>
      </c>
      <c r="E1057" s="260">
        <f t="shared" si="183"/>
        <v>2.8605354957993087E-3</v>
      </c>
      <c r="F1057" s="250">
        <f t="shared" si="192"/>
        <v>1</v>
      </c>
      <c r="G1057" s="245">
        <f t="shared" si="184"/>
        <v>2.8605354957993087E-3</v>
      </c>
      <c r="H1057" s="260">
        <f t="shared" si="185"/>
        <v>1.0321920627012942E-3</v>
      </c>
      <c r="I1057" s="250">
        <f t="shared" si="186"/>
        <v>1.0000000000000002</v>
      </c>
      <c r="J1057" s="245">
        <f t="shared" si="187"/>
        <v>1.0321920627012944E-3</v>
      </c>
      <c r="K1057" s="260">
        <f t="shared" si="188"/>
        <v>2.7144679615025962E-3</v>
      </c>
      <c r="L1057" s="250">
        <f t="shared" si="189"/>
        <v>1</v>
      </c>
      <c r="M1057" s="245">
        <f t="shared" si="190"/>
        <v>2.7144679615025962E-3</v>
      </c>
    </row>
    <row r="1058" spans="1:13" s="232" customFormat="1" x14ac:dyDescent="0.2">
      <c r="A1058" s="256">
        <f t="shared" si="180"/>
        <v>60</v>
      </c>
      <c r="B1058" s="260">
        <f t="shared" si="181"/>
        <v>5.2900884569436781E-4</v>
      </c>
      <c r="C1058" s="250">
        <f t="shared" si="191"/>
        <v>1</v>
      </c>
      <c r="D1058" s="245">
        <f t="shared" si="182"/>
        <v>5.2900884569436781E-4</v>
      </c>
      <c r="E1058" s="260">
        <f t="shared" si="183"/>
        <v>2.3701262456700418E-3</v>
      </c>
      <c r="F1058" s="250">
        <f t="shared" si="192"/>
        <v>1</v>
      </c>
      <c r="G1058" s="245">
        <f t="shared" si="184"/>
        <v>2.3701262456700418E-3</v>
      </c>
      <c r="H1058" s="260">
        <f t="shared" si="185"/>
        <v>8.833475790833513E-4</v>
      </c>
      <c r="I1058" s="250">
        <f t="shared" si="186"/>
        <v>1</v>
      </c>
      <c r="J1058" s="245">
        <f t="shared" si="187"/>
        <v>8.833475790833513E-4</v>
      </c>
      <c r="K1058" s="260">
        <f t="shared" si="188"/>
        <v>2.2776538332730735E-3</v>
      </c>
      <c r="L1058" s="250">
        <f t="shared" si="189"/>
        <v>1</v>
      </c>
      <c r="M1058" s="245">
        <f t="shared" si="190"/>
        <v>2.2776538332730735E-3</v>
      </c>
    </row>
    <row r="1059" spans="1:13" s="232" customFormat="1" x14ac:dyDescent="0.2">
      <c r="A1059" s="256">
        <f t="shared" si="180"/>
        <v>61</v>
      </c>
      <c r="B1059" s="260">
        <f t="shared" si="181"/>
        <v>4.9929548795720391E-4</v>
      </c>
      <c r="C1059" s="250">
        <f t="shared" si="191"/>
        <v>1</v>
      </c>
      <c r="D1059" s="245">
        <f t="shared" si="182"/>
        <v>4.9929548795720391E-4</v>
      </c>
      <c r="E1059" s="260">
        <f t="shared" si="183"/>
        <v>2.3076448859423605E-3</v>
      </c>
      <c r="F1059" s="250">
        <f t="shared" si="192"/>
        <v>1</v>
      </c>
      <c r="G1059" s="245">
        <f t="shared" si="184"/>
        <v>2.3076448859423605E-3</v>
      </c>
      <c r="H1059" s="260">
        <f t="shared" si="185"/>
        <v>7.9337442107549024E-4</v>
      </c>
      <c r="I1059" s="250">
        <f t="shared" si="186"/>
        <v>1</v>
      </c>
      <c r="J1059" s="245">
        <f t="shared" si="187"/>
        <v>7.9337442107549024E-4</v>
      </c>
      <c r="K1059" s="260">
        <f t="shared" si="188"/>
        <v>2.1804606070300139E-3</v>
      </c>
      <c r="L1059" s="250">
        <f t="shared" si="189"/>
        <v>1</v>
      </c>
      <c r="M1059" s="245">
        <f t="shared" si="190"/>
        <v>2.1804606070300139E-3</v>
      </c>
    </row>
    <row r="1060" spans="1:13" s="232" customFormat="1" x14ac:dyDescent="0.2">
      <c r="A1060" s="256">
        <f t="shared" si="180"/>
        <v>62</v>
      </c>
      <c r="B1060" s="260">
        <f t="shared" si="181"/>
        <v>4.4153494207561412E-4</v>
      </c>
      <c r="C1060" s="250">
        <f t="shared" si="191"/>
        <v>1.0000000000000002</v>
      </c>
      <c r="D1060" s="245">
        <f t="shared" si="182"/>
        <v>4.4153494207561423E-4</v>
      </c>
      <c r="E1060" s="260">
        <f t="shared" si="183"/>
        <v>2.2173940330023766E-3</v>
      </c>
      <c r="F1060" s="250">
        <f t="shared" si="192"/>
        <v>0.99999999999999989</v>
      </c>
      <c r="G1060" s="245">
        <f t="shared" si="184"/>
        <v>2.2173940330023761E-3</v>
      </c>
      <c r="H1060" s="260">
        <f t="shared" si="185"/>
        <v>7.1006594143858189E-4</v>
      </c>
      <c r="I1060" s="250">
        <f t="shared" si="186"/>
        <v>1.0000000000000002</v>
      </c>
      <c r="J1060" s="245">
        <f t="shared" si="187"/>
        <v>7.10065941438582E-4</v>
      </c>
      <c r="K1060" s="260">
        <f t="shared" si="188"/>
        <v>2.0877104997009226E-3</v>
      </c>
      <c r="L1060" s="250">
        <f t="shared" si="189"/>
        <v>0.99999999999999989</v>
      </c>
      <c r="M1060" s="245">
        <f t="shared" si="190"/>
        <v>2.0877104997009221E-3</v>
      </c>
    </row>
    <row r="1061" spans="1:13" s="232" customFormat="1" x14ac:dyDescent="0.2">
      <c r="A1061" s="256">
        <f t="shared" si="180"/>
        <v>63</v>
      </c>
      <c r="B1061" s="260">
        <f t="shared" si="181"/>
        <v>3.7877588741580981E-4</v>
      </c>
      <c r="C1061" s="250">
        <f t="shared" si="191"/>
        <v>1</v>
      </c>
      <c r="D1061" s="245">
        <f t="shared" si="182"/>
        <v>3.7877588741580981E-4</v>
      </c>
      <c r="E1061" s="260">
        <f t="shared" si="183"/>
        <v>1.9385883211508568E-3</v>
      </c>
      <c r="F1061" s="250">
        <f t="shared" si="192"/>
        <v>1</v>
      </c>
      <c r="G1061" s="245">
        <f t="shared" si="184"/>
        <v>1.9385883211508568E-3</v>
      </c>
      <c r="H1061" s="260">
        <f t="shared" si="185"/>
        <v>6.3536600469748746E-4</v>
      </c>
      <c r="I1061" s="250">
        <f t="shared" si="186"/>
        <v>1</v>
      </c>
      <c r="J1061" s="245">
        <f t="shared" si="187"/>
        <v>6.3536600469748746E-4</v>
      </c>
      <c r="K1061" s="260">
        <f t="shared" si="188"/>
        <v>1.8055724486639264E-3</v>
      </c>
      <c r="L1061" s="250">
        <f t="shared" si="189"/>
        <v>1</v>
      </c>
      <c r="M1061" s="245">
        <f t="shared" si="190"/>
        <v>1.8055724486639264E-3</v>
      </c>
    </row>
    <row r="1062" spans="1:13" s="232" customFormat="1" x14ac:dyDescent="0.2">
      <c r="A1062" s="256">
        <f t="shared" si="180"/>
        <v>64</v>
      </c>
      <c r="B1062" s="260">
        <f t="shared" si="181"/>
        <v>3.0601981519957656E-4</v>
      </c>
      <c r="C1062" s="250">
        <f t="shared" ref="C1062:C1082" si="193">C864/$C962</f>
        <v>1</v>
      </c>
      <c r="D1062" s="245">
        <f t="shared" si="182"/>
        <v>3.0601981519957656E-4</v>
      </c>
      <c r="E1062" s="260">
        <f t="shared" si="183"/>
        <v>1.8586121806994248E-3</v>
      </c>
      <c r="F1062" s="250">
        <f t="shared" ref="F1062:F1081" si="194">F864/$C962</f>
        <v>1</v>
      </c>
      <c r="G1062" s="245">
        <f t="shared" si="184"/>
        <v>1.8586121806994248E-3</v>
      </c>
      <c r="H1062" s="260">
        <f t="shared" si="185"/>
        <v>5.2123338759492302E-4</v>
      </c>
      <c r="I1062" s="250">
        <f t="shared" si="186"/>
        <v>1</v>
      </c>
      <c r="J1062" s="245">
        <f t="shared" si="187"/>
        <v>5.2123338759492302E-4</v>
      </c>
      <c r="K1062" s="260">
        <f t="shared" si="188"/>
        <v>1.6681134572630277E-3</v>
      </c>
      <c r="L1062" s="250">
        <f t="shared" si="189"/>
        <v>1</v>
      </c>
      <c r="M1062" s="245">
        <f t="shared" si="190"/>
        <v>1.6681134572630277E-3</v>
      </c>
    </row>
    <row r="1063" spans="1:13" s="232" customFormat="1" x14ac:dyDescent="0.2">
      <c r="A1063" s="256">
        <f t="shared" si="180"/>
        <v>65</v>
      </c>
      <c r="B1063" s="260">
        <f t="shared" si="181"/>
        <v>2.8213805103699616E-4</v>
      </c>
      <c r="C1063" s="250">
        <f t="shared" si="193"/>
        <v>0.99999999999999989</v>
      </c>
      <c r="D1063" s="245">
        <f t="shared" si="182"/>
        <v>2.8213805103699611E-4</v>
      </c>
      <c r="E1063" s="260">
        <f t="shared" si="183"/>
        <v>1.7539211912890433E-3</v>
      </c>
      <c r="F1063" s="250">
        <f t="shared" si="194"/>
        <v>1</v>
      </c>
      <c r="G1063" s="245">
        <f t="shared" si="184"/>
        <v>1.7539211912890433E-3</v>
      </c>
      <c r="H1063" s="260">
        <f t="shared" si="185"/>
        <v>4.4764423058232073E-4</v>
      </c>
      <c r="I1063" s="250">
        <f t="shared" si="186"/>
        <v>0.99999999999999989</v>
      </c>
      <c r="J1063" s="245">
        <f t="shared" si="187"/>
        <v>4.4764423058232068E-4</v>
      </c>
      <c r="K1063" s="260">
        <f t="shared" si="188"/>
        <v>1.5056619219710565E-3</v>
      </c>
      <c r="L1063" s="250">
        <f t="shared" si="189"/>
        <v>1</v>
      </c>
      <c r="M1063" s="245">
        <f t="shared" si="190"/>
        <v>1.5056619219710565E-3</v>
      </c>
    </row>
    <row r="1064" spans="1:13" s="232" customFormat="1" x14ac:dyDescent="0.2">
      <c r="A1064" s="256">
        <f t="shared" ref="A1064:A1082" si="195">A964</f>
        <v>66</v>
      </c>
      <c r="B1064" s="260">
        <f t="shared" ref="B1064:B1082" si="196">B866</f>
        <v>2.3742916696518871E-4</v>
      </c>
      <c r="C1064" s="250">
        <f t="shared" si="193"/>
        <v>1</v>
      </c>
      <c r="D1064" s="245">
        <f t="shared" ref="D1064:D1082" si="197">B1064*C1064</f>
        <v>2.3742916696518871E-4</v>
      </c>
      <c r="E1064" s="260">
        <f t="shared" ref="E1064:E1081" si="198">E866</f>
        <v>1.5339868050476052E-3</v>
      </c>
      <c r="F1064" s="250">
        <f t="shared" si="194"/>
        <v>1</v>
      </c>
      <c r="G1064" s="245">
        <f t="shared" ref="G1064:G1081" si="199">E1064*F1064</f>
        <v>1.5339868050476052E-3</v>
      </c>
      <c r="H1064" s="260">
        <f t="shared" ref="H1064:H1081" si="200">H866</f>
        <v>3.9460449854682243E-4</v>
      </c>
      <c r="I1064" s="250">
        <f t="shared" ref="I1064:I1081" si="201">I866/$F964</f>
        <v>1</v>
      </c>
      <c r="J1064" s="245">
        <f t="shared" ref="J1064:J1081" si="202">H1064*I1064</f>
        <v>3.9460449854682243E-4</v>
      </c>
      <c r="K1064" s="260">
        <f t="shared" ref="K1064:K1081" si="203">K866</f>
        <v>1.3734791342804953E-3</v>
      </c>
      <c r="L1064" s="250">
        <f t="shared" ref="L1064:L1081" si="204">L866/$F964</f>
        <v>1</v>
      </c>
      <c r="M1064" s="245">
        <f t="shared" ref="M1064:M1081" si="205">K1064*L1064</f>
        <v>1.3734791342804953E-3</v>
      </c>
    </row>
    <row r="1065" spans="1:13" s="232" customFormat="1" x14ac:dyDescent="0.2">
      <c r="A1065" s="256">
        <f t="shared" si="195"/>
        <v>67</v>
      </c>
      <c r="B1065" s="260">
        <f t="shared" si="196"/>
        <v>2.1771282678445376E-4</v>
      </c>
      <c r="C1065" s="250">
        <f t="shared" si="193"/>
        <v>0.99999999999999978</v>
      </c>
      <c r="D1065" s="245">
        <f t="shared" si="197"/>
        <v>2.177128267844537E-4</v>
      </c>
      <c r="E1065" s="260">
        <f t="shared" si="198"/>
        <v>1.3601497775385899E-3</v>
      </c>
      <c r="F1065" s="250">
        <f t="shared" si="194"/>
        <v>1</v>
      </c>
      <c r="G1065" s="245">
        <f t="shared" si="199"/>
        <v>1.3601497775385899E-3</v>
      </c>
      <c r="H1065" s="260">
        <f t="shared" si="200"/>
        <v>3.3739934252947868E-4</v>
      </c>
      <c r="I1065" s="250">
        <f t="shared" si="201"/>
        <v>0.99999999999999978</v>
      </c>
      <c r="J1065" s="245">
        <f t="shared" si="202"/>
        <v>3.3739934252947863E-4</v>
      </c>
      <c r="K1065" s="260">
        <f t="shared" si="203"/>
        <v>1.1976982422466187E-3</v>
      </c>
      <c r="L1065" s="250">
        <f t="shared" si="204"/>
        <v>1</v>
      </c>
      <c r="M1065" s="245">
        <f t="shared" si="205"/>
        <v>1.1976982422466187E-3</v>
      </c>
    </row>
    <row r="1066" spans="1:13" s="232" customFormat="1" x14ac:dyDescent="0.2">
      <c r="A1066" s="256">
        <f t="shared" si="195"/>
        <v>68</v>
      </c>
      <c r="B1066" s="260">
        <f t="shared" si="196"/>
        <v>1.6939390859504693E-4</v>
      </c>
      <c r="C1066" s="250">
        <f t="shared" si="193"/>
        <v>1</v>
      </c>
      <c r="D1066" s="245">
        <f t="shared" si="197"/>
        <v>1.6939390859504693E-4</v>
      </c>
      <c r="E1066" s="260">
        <f t="shared" si="198"/>
        <v>1.2054737003460634E-3</v>
      </c>
      <c r="F1066" s="250">
        <f t="shared" si="194"/>
        <v>1</v>
      </c>
      <c r="G1066" s="245">
        <f t="shared" si="199"/>
        <v>1.2054737003460634E-3</v>
      </c>
      <c r="H1066" s="260">
        <f t="shared" si="200"/>
        <v>2.6825330443084477E-4</v>
      </c>
      <c r="I1066" s="250">
        <f t="shared" si="201"/>
        <v>1</v>
      </c>
      <c r="J1066" s="245">
        <f t="shared" si="202"/>
        <v>2.6825330443084477E-4</v>
      </c>
      <c r="K1066" s="260">
        <f t="shared" si="203"/>
        <v>1.0963395920217135E-3</v>
      </c>
      <c r="L1066" s="250">
        <f t="shared" si="204"/>
        <v>1</v>
      </c>
      <c r="M1066" s="245">
        <f t="shared" si="205"/>
        <v>1.0963395920217135E-3</v>
      </c>
    </row>
    <row r="1067" spans="1:13" s="232" customFormat="1" x14ac:dyDescent="0.2">
      <c r="A1067" s="256">
        <f t="shared" si="195"/>
        <v>69</v>
      </c>
      <c r="B1067" s="260">
        <f t="shared" si="196"/>
        <v>1.6745004407018574E-4</v>
      </c>
      <c r="C1067" s="250">
        <f t="shared" si="193"/>
        <v>0.99999999999999978</v>
      </c>
      <c r="D1067" s="245">
        <f t="shared" si="197"/>
        <v>1.6745004407018571E-4</v>
      </c>
      <c r="E1067" s="260">
        <f t="shared" si="198"/>
        <v>1.1399376963650289E-3</v>
      </c>
      <c r="F1067" s="250">
        <f t="shared" si="194"/>
        <v>1</v>
      </c>
      <c r="G1067" s="245">
        <f t="shared" si="199"/>
        <v>1.1399376963650289E-3</v>
      </c>
      <c r="H1067" s="260">
        <f t="shared" si="200"/>
        <v>2.3770686189731176E-4</v>
      </c>
      <c r="I1067" s="250">
        <f t="shared" si="201"/>
        <v>0.99999999999999978</v>
      </c>
      <c r="J1067" s="245">
        <f t="shared" si="202"/>
        <v>2.377068618973117E-4</v>
      </c>
      <c r="K1067" s="260">
        <f t="shared" si="203"/>
        <v>1.0133088073169282E-3</v>
      </c>
      <c r="L1067" s="250">
        <f t="shared" si="204"/>
        <v>1</v>
      </c>
      <c r="M1067" s="245">
        <f t="shared" si="205"/>
        <v>1.0133088073169282E-3</v>
      </c>
    </row>
    <row r="1068" spans="1:13" s="232" customFormat="1" x14ac:dyDescent="0.2">
      <c r="A1068" s="256">
        <f t="shared" si="195"/>
        <v>70</v>
      </c>
      <c r="B1068" s="260">
        <f t="shared" si="196"/>
        <v>1.4051363565425204E-4</v>
      </c>
      <c r="C1068" s="250">
        <f t="shared" si="193"/>
        <v>1</v>
      </c>
      <c r="D1068" s="245">
        <f t="shared" si="197"/>
        <v>1.4051363565425204E-4</v>
      </c>
      <c r="E1068" s="260">
        <f t="shared" si="198"/>
        <v>9.8304005971551825E-4</v>
      </c>
      <c r="F1068" s="250">
        <f t="shared" si="194"/>
        <v>1</v>
      </c>
      <c r="G1068" s="245">
        <f t="shared" si="199"/>
        <v>9.8304005971551825E-4</v>
      </c>
      <c r="H1068" s="260">
        <f t="shared" si="200"/>
        <v>1.9882957140008787E-4</v>
      </c>
      <c r="I1068" s="250">
        <f t="shared" si="201"/>
        <v>1</v>
      </c>
      <c r="J1068" s="245">
        <f t="shared" si="202"/>
        <v>1.9882957140008787E-4</v>
      </c>
      <c r="K1068" s="260">
        <f t="shared" si="203"/>
        <v>8.3725022035092869E-4</v>
      </c>
      <c r="L1068" s="250">
        <f t="shared" si="204"/>
        <v>1</v>
      </c>
      <c r="M1068" s="245">
        <f t="shared" si="205"/>
        <v>8.3725022035092869E-4</v>
      </c>
    </row>
    <row r="1069" spans="1:13" s="232" customFormat="1" x14ac:dyDescent="0.2">
      <c r="A1069" s="256">
        <f t="shared" si="195"/>
        <v>71</v>
      </c>
      <c r="B1069" s="260">
        <f t="shared" si="196"/>
        <v>1.1690956642379468E-4</v>
      </c>
      <c r="C1069" s="250">
        <f t="shared" si="193"/>
        <v>1</v>
      </c>
      <c r="D1069" s="245">
        <f t="shared" si="197"/>
        <v>1.1690956642379468E-4</v>
      </c>
      <c r="E1069" s="260">
        <f t="shared" si="198"/>
        <v>8.5835503519227877E-4</v>
      </c>
      <c r="F1069" s="250">
        <f t="shared" si="194"/>
        <v>1</v>
      </c>
      <c r="G1069" s="245">
        <f t="shared" si="199"/>
        <v>8.5835503519227877E-4</v>
      </c>
      <c r="H1069" s="260">
        <f t="shared" si="200"/>
        <v>1.6078536569923306E-4</v>
      </c>
      <c r="I1069" s="250">
        <f t="shared" si="201"/>
        <v>1</v>
      </c>
      <c r="J1069" s="245">
        <f t="shared" si="202"/>
        <v>1.6078536569923306E-4</v>
      </c>
      <c r="K1069" s="260">
        <f t="shared" si="203"/>
        <v>7.2200682351987217E-4</v>
      </c>
      <c r="L1069" s="250">
        <f t="shared" si="204"/>
        <v>1</v>
      </c>
      <c r="M1069" s="245">
        <f t="shared" si="205"/>
        <v>7.2200682351987217E-4</v>
      </c>
    </row>
    <row r="1070" spans="1:13" s="232" customFormat="1" x14ac:dyDescent="0.2">
      <c r="A1070" s="256">
        <f t="shared" si="195"/>
        <v>72</v>
      </c>
      <c r="B1070" s="260">
        <f t="shared" si="196"/>
        <v>9.0250852939984021E-5</v>
      </c>
      <c r="C1070" s="250">
        <f t="shared" si="193"/>
        <v>1</v>
      </c>
      <c r="D1070" s="245">
        <f t="shared" si="197"/>
        <v>9.0250852939984021E-5</v>
      </c>
      <c r="E1070" s="260">
        <f t="shared" si="198"/>
        <v>7.0173509347489112E-4</v>
      </c>
      <c r="F1070" s="250">
        <f t="shared" si="194"/>
        <v>1</v>
      </c>
      <c r="G1070" s="245">
        <f t="shared" si="199"/>
        <v>7.0173509347489112E-4</v>
      </c>
      <c r="H1070" s="260">
        <f t="shared" si="200"/>
        <v>1.3551512687603754E-4</v>
      </c>
      <c r="I1070" s="250">
        <f t="shared" si="201"/>
        <v>1</v>
      </c>
      <c r="J1070" s="245">
        <f t="shared" si="202"/>
        <v>1.3551512687603754E-4</v>
      </c>
      <c r="K1070" s="260">
        <f t="shared" si="203"/>
        <v>5.9454484967540243E-4</v>
      </c>
      <c r="L1070" s="250">
        <f t="shared" si="204"/>
        <v>1</v>
      </c>
      <c r="M1070" s="245">
        <f t="shared" si="205"/>
        <v>5.9454484967540243E-4</v>
      </c>
    </row>
    <row r="1071" spans="1:13" s="232" customFormat="1" x14ac:dyDescent="0.2">
      <c r="A1071" s="256">
        <f t="shared" si="195"/>
        <v>73</v>
      </c>
      <c r="B1071" s="260">
        <f t="shared" si="196"/>
        <v>7.3033767148356291E-5</v>
      </c>
      <c r="C1071" s="250">
        <f t="shared" si="193"/>
        <v>1</v>
      </c>
      <c r="D1071" s="245">
        <f t="shared" si="197"/>
        <v>7.3033767148356291E-5</v>
      </c>
      <c r="E1071" s="260">
        <f t="shared" si="198"/>
        <v>5.598329831600239E-4</v>
      </c>
      <c r="F1071" s="250">
        <f t="shared" si="194"/>
        <v>1</v>
      </c>
      <c r="G1071" s="245">
        <f t="shared" si="199"/>
        <v>5.598329831600239E-4</v>
      </c>
      <c r="H1071" s="260">
        <f t="shared" si="200"/>
        <v>1.0968949818859595E-4</v>
      </c>
      <c r="I1071" s="250">
        <f t="shared" si="201"/>
        <v>1</v>
      </c>
      <c r="J1071" s="245">
        <f t="shared" si="202"/>
        <v>1.0968949818859595E-4</v>
      </c>
      <c r="K1071" s="260">
        <f t="shared" si="203"/>
        <v>4.8568843628317551E-4</v>
      </c>
      <c r="L1071" s="250">
        <f t="shared" si="204"/>
        <v>1</v>
      </c>
      <c r="M1071" s="245">
        <f t="shared" si="205"/>
        <v>4.8568843628317551E-4</v>
      </c>
    </row>
    <row r="1072" spans="1:13" s="232" customFormat="1" x14ac:dyDescent="0.2">
      <c r="A1072" s="256">
        <f t="shared" si="195"/>
        <v>74</v>
      </c>
      <c r="B1072" s="260">
        <f t="shared" si="196"/>
        <v>4.8318918189406825E-5</v>
      </c>
      <c r="C1072" s="250">
        <f t="shared" si="193"/>
        <v>0.99999999999999978</v>
      </c>
      <c r="D1072" s="245">
        <f t="shared" si="197"/>
        <v>4.8318918189406811E-5</v>
      </c>
      <c r="E1072" s="260">
        <f t="shared" si="198"/>
        <v>4.20152432302141E-4</v>
      </c>
      <c r="F1072" s="250">
        <f t="shared" si="194"/>
        <v>1</v>
      </c>
      <c r="G1072" s="245">
        <f t="shared" si="199"/>
        <v>4.20152432302141E-4</v>
      </c>
      <c r="H1072" s="260">
        <f t="shared" si="200"/>
        <v>7.8032275926570791E-5</v>
      </c>
      <c r="I1072" s="250">
        <f t="shared" si="201"/>
        <v>0.99999999999999978</v>
      </c>
      <c r="J1072" s="245">
        <f t="shared" si="202"/>
        <v>7.8032275926570777E-5</v>
      </c>
      <c r="K1072" s="260">
        <f t="shared" si="203"/>
        <v>3.9876992252866781E-4</v>
      </c>
      <c r="L1072" s="250">
        <f t="shared" si="204"/>
        <v>1</v>
      </c>
      <c r="M1072" s="245">
        <f t="shared" si="205"/>
        <v>3.9876992252866781E-4</v>
      </c>
    </row>
    <row r="1073" spans="1:36" s="232" customFormat="1" x14ac:dyDescent="0.2">
      <c r="A1073" s="256">
        <f t="shared" si="195"/>
        <v>75</v>
      </c>
      <c r="B1073" s="260">
        <f t="shared" si="196"/>
        <v>3.9432680361469939E-5</v>
      </c>
      <c r="C1073" s="250">
        <f t="shared" si="193"/>
        <v>1</v>
      </c>
      <c r="D1073" s="245">
        <f t="shared" si="197"/>
        <v>3.9432680361469939E-5</v>
      </c>
      <c r="E1073" s="260">
        <f t="shared" si="198"/>
        <v>3.4434171583255438E-4</v>
      </c>
      <c r="F1073" s="250">
        <f t="shared" si="194"/>
        <v>1</v>
      </c>
      <c r="G1073" s="245">
        <f t="shared" si="199"/>
        <v>3.4434171583255438E-4</v>
      </c>
      <c r="H1073" s="260">
        <f t="shared" si="200"/>
        <v>5.942671547432794E-5</v>
      </c>
      <c r="I1073" s="250">
        <f t="shared" si="201"/>
        <v>1</v>
      </c>
      <c r="J1073" s="245">
        <f t="shared" si="202"/>
        <v>5.942671547432794E-5</v>
      </c>
      <c r="K1073" s="260">
        <f t="shared" si="203"/>
        <v>3.2406998578757339E-4</v>
      </c>
      <c r="L1073" s="250">
        <f t="shared" si="204"/>
        <v>1</v>
      </c>
      <c r="M1073" s="245">
        <f t="shared" si="205"/>
        <v>3.2406998578757339E-4</v>
      </c>
    </row>
    <row r="1074" spans="1:36" s="232" customFormat="1" x14ac:dyDescent="0.2">
      <c r="A1074" s="256">
        <f t="shared" si="195"/>
        <v>76</v>
      </c>
      <c r="B1074" s="260">
        <f t="shared" si="196"/>
        <v>2.9157967872917912E-5</v>
      </c>
      <c r="C1074" s="250">
        <f t="shared" si="193"/>
        <v>1</v>
      </c>
      <c r="D1074" s="245">
        <f t="shared" si="197"/>
        <v>2.9157967872917912E-5</v>
      </c>
      <c r="E1074" s="260">
        <f t="shared" si="198"/>
        <v>2.0965967375288595E-4</v>
      </c>
      <c r="F1074" s="250">
        <f t="shared" si="194"/>
        <v>1</v>
      </c>
      <c r="G1074" s="245">
        <f t="shared" si="199"/>
        <v>2.0965967375288595E-4</v>
      </c>
      <c r="H1074" s="260">
        <f t="shared" si="200"/>
        <v>4.6652748596668662E-5</v>
      </c>
      <c r="I1074" s="250">
        <f t="shared" si="201"/>
        <v>1</v>
      </c>
      <c r="J1074" s="245">
        <f t="shared" si="202"/>
        <v>4.6652748596668662E-5</v>
      </c>
      <c r="K1074" s="260">
        <f t="shared" si="203"/>
        <v>2.2715445447663669E-4</v>
      </c>
      <c r="L1074" s="250">
        <f t="shared" si="204"/>
        <v>1</v>
      </c>
      <c r="M1074" s="245">
        <f t="shared" si="205"/>
        <v>2.2715445447663669E-4</v>
      </c>
    </row>
    <row r="1075" spans="1:36" s="232" customFormat="1" x14ac:dyDescent="0.2">
      <c r="A1075" s="256">
        <f t="shared" si="195"/>
        <v>77</v>
      </c>
      <c r="B1075" s="260">
        <f t="shared" si="196"/>
        <v>1.5550916198889554E-5</v>
      </c>
      <c r="C1075" s="250">
        <f t="shared" si="193"/>
        <v>1</v>
      </c>
      <c r="D1075" s="245">
        <f t="shared" si="197"/>
        <v>1.5550916198889554E-5</v>
      </c>
      <c r="E1075" s="260">
        <f t="shared" si="198"/>
        <v>1.5412068732828039E-4</v>
      </c>
      <c r="F1075" s="250">
        <f t="shared" si="194"/>
        <v>1</v>
      </c>
      <c r="G1075" s="245">
        <f t="shared" si="199"/>
        <v>1.5412068732828039E-4</v>
      </c>
      <c r="H1075" s="260">
        <f t="shared" si="200"/>
        <v>2.721410334805672E-5</v>
      </c>
      <c r="I1075" s="250">
        <f t="shared" si="201"/>
        <v>1</v>
      </c>
      <c r="J1075" s="245">
        <f t="shared" si="202"/>
        <v>2.721410334805672E-5</v>
      </c>
      <c r="K1075" s="260">
        <f t="shared" si="203"/>
        <v>1.6217384035984819E-4</v>
      </c>
      <c r="L1075" s="250">
        <f t="shared" si="204"/>
        <v>1</v>
      </c>
      <c r="M1075" s="245">
        <f t="shared" si="205"/>
        <v>1.6217384035984819E-4</v>
      </c>
    </row>
    <row r="1076" spans="1:36" s="232" customFormat="1" x14ac:dyDescent="0.2">
      <c r="A1076" s="256">
        <f t="shared" si="195"/>
        <v>78</v>
      </c>
      <c r="B1076" s="260">
        <f t="shared" si="196"/>
        <v>1.5828611131012581E-5</v>
      </c>
      <c r="C1076" s="250">
        <f t="shared" si="193"/>
        <v>1</v>
      </c>
      <c r="D1076" s="245">
        <f t="shared" si="197"/>
        <v>1.5828611131012581E-5</v>
      </c>
      <c r="E1076" s="260">
        <f t="shared" si="198"/>
        <v>1.4134672045062113E-4</v>
      </c>
      <c r="F1076" s="250">
        <f t="shared" si="194"/>
        <v>1</v>
      </c>
      <c r="G1076" s="245">
        <f t="shared" si="199"/>
        <v>1.4134672045062113E-4</v>
      </c>
      <c r="H1076" s="260">
        <f t="shared" si="200"/>
        <v>2.0549424977104054E-5</v>
      </c>
      <c r="I1076" s="250">
        <f t="shared" si="201"/>
        <v>1</v>
      </c>
      <c r="J1076" s="245">
        <f t="shared" si="202"/>
        <v>2.0549424977104054E-5</v>
      </c>
      <c r="K1076" s="260">
        <f t="shared" si="203"/>
        <v>1.2163038026988615E-4</v>
      </c>
      <c r="L1076" s="250">
        <f t="shared" si="204"/>
        <v>1</v>
      </c>
      <c r="M1076" s="245">
        <f t="shared" si="205"/>
        <v>1.2163038026988615E-4</v>
      </c>
    </row>
    <row r="1077" spans="1:36" s="232" customFormat="1" x14ac:dyDescent="0.2">
      <c r="A1077" s="256">
        <f t="shared" si="195"/>
        <v>79</v>
      </c>
      <c r="B1077" s="260">
        <f t="shared" si="196"/>
        <v>1.2496271945536248E-5</v>
      </c>
      <c r="C1077" s="250">
        <f t="shared" si="193"/>
        <v>1</v>
      </c>
      <c r="D1077" s="245">
        <f t="shared" si="197"/>
        <v>1.2496271945536248E-5</v>
      </c>
      <c r="E1077" s="260">
        <f t="shared" si="198"/>
        <v>9.4971666786075487E-5</v>
      </c>
      <c r="F1077" s="250">
        <f t="shared" si="194"/>
        <v>1</v>
      </c>
      <c r="G1077" s="245">
        <f t="shared" si="199"/>
        <v>9.4971666786075487E-5</v>
      </c>
      <c r="H1077" s="260">
        <f t="shared" si="200"/>
        <v>1.0830102352798081E-5</v>
      </c>
      <c r="I1077" s="250">
        <f t="shared" si="201"/>
        <v>1</v>
      </c>
      <c r="J1077" s="245">
        <f t="shared" si="202"/>
        <v>1.0830102352798081E-5</v>
      </c>
      <c r="K1077" s="260">
        <f t="shared" si="203"/>
        <v>8.9973158007860987E-5</v>
      </c>
      <c r="L1077" s="250">
        <f t="shared" si="204"/>
        <v>1</v>
      </c>
      <c r="M1077" s="245">
        <f t="shared" si="205"/>
        <v>8.9973158007860987E-5</v>
      </c>
    </row>
    <row r="1078" spans="1:36" s="232" customFormat="1" x14ac:dyDescent="0.2">
      <c r="A1078" s="256">
        <f t="shared" si="195"/>
        <v>80</v>
      </c>
      <c r="B1078" s="260">
        <f t="shared" si="196"/>
        <v>6.6646783709526656E-6</v>
      </c>
      <c r="C1078" s="250">
        <f t="shared" si="193"/>
        <v>0.99999999999999978</v>
      </c>
      <c r="D1078" s="245">
        <f t="shared" si="197"/>
        <v>6.6646783709526639E-6</v>
      </c>
      <c r="E1078" s="260">
        <f t="shared" si="198"/>
        <v>6.9146038098633913E-5</v>
      </c>
      <c r="F1078" s="250">
        <f t="shared" si="194"/>
        <v>1</v>
      </c>
      <c r="G1078" s="245">
        <f t="shared" si="199"/>
        <v>6.9146038098633913E-5</v>
      </c>
      <c r="H1078" s="260">
        <f t="shared" si="200"/>
        <v>1.0274712488552027E-5</v>
      </c>
      <c r="I1078" s="250">
        <f t="shared" si="201"/>
        <v>1</v>
      </c>
      <c r="J1078" s="245">
        <f t="shared" si="202"/>
        <v>1.0274712488552027E-5</v>
      </c>
      <c r="K1078" s="260">
        <f t="shared" si="203"/>
        <v>6.1648274931312163E-5</v>
      </c>
      <c r="L1078" s="250">
        <f t="shared" si="204"/>
        <v>1.0000000000000002</v>
      </c>
      <c r="M1078" s="245">
        <f t="shared" si="205"/>
        <v>6.1648274931312176E-5</v>
      </c>
    </row>
    <row r="1079" spans="1:36" s="232" customFormat="1" x14ac:dyDescent="0.2">
      <c r="A1079" s="256">
        <f t="shared" si="195"/>
        <v>81</v>
      </c>
      <c r="B1079" s="260">
        <f t="shared" si="196"/>
        <v>3.3323391854763328E-6</v>
      </c>
      <c r="C1079" s="250">
        <f t="shared" si="193"/>
        <v>0.99999999999999978</v>
      </c>
      <c r="D1079" s="245">
        <f t="shared" si="197"/>
        <v>3.3323391854763319E-6</v>
      </c>
      <c r="E1079" s="260">
        <f t="shared" si="198"/>
        <v>3.6933425972362689E-5</v>
      </c>
      <c r="F1079" s="250">
        <f t="shared" si="194"/>
        <v>1</v>
      </c>
      <c r="G1079" s="245">
        <f t="shared" si="199"/>
        <v>3.6933425972362689E-5</v>
      </c>
      <c r="H1079" s="260">
        <f t="shared" si="200"/>
        <v>4.7208138460914713E-6</v>
      </c>
      <c r="I1079" s="250">
        <f t="shared" si="201"/>
        <v>0.99999999999999978</v>
      </c>
      <c r="J1079" s="245">
        <f t="shared" si="202"/>
        <v>4.7208138460914705E-6</v>
      </c>
      <c r="K1079" s="260">
        <f t="shared" si="203"/>
        <v>4.4153494207561412E-5</v>
      </c>
      <c r="L1079" s="250">
        <f t="shared" si="204"/>
        <v>1</v>
      </c>
      <c r="M1079" s="245">
        <f t="shared" si="205"/>
        <v>4.4153494207561412E-5</v>
      </c>
    </row>
    <row r="1080" spans="1:36" s="232" customFormat="1" x14ac:dyDescent="0.2">
      <c r="A1080" s="256">
        <f t="shared" si="195"/>
        <v>82</v>
      </c>
      <c r="B1080" s="260">
        <f t="shared" si="196"/>
        <v>3.0546442533533053E-6</v>
      </c>
      <c r="C1080" s="250">
        <f t="shared" si="193"/>
        <v>1</v>
      </c>
      <c r="D1080" s="245">
        <f t="shared" si="197"/>
        <v>3.0546442533533053E-6</v>
      </c>
      <c r="E1080" s="260">
        <f t="shared" si="198"/>
        <v>1.971634018073497E-5</v>
      </c>
      <c r="F1080" s="250">
        <f t="shared" si="194"/>
        <v>1</v>
      </c>
      <c r="G1080" s="245">
        <f t="shared" si="199"/>
        <v>1.971634018073497E-5</v>
      </c>
      <c r="H1080" s="260">
        <f t="shared" si="200"/>
        <v>3.3323391854763328E-6</v>
      </c>
      <c r="I1080" s="250">
        <f t="shared" si="201"/>
        <v>1</v>
      </c>
      <c r="J1080" s="245">
        <f t="shared" si="202"/>
        <v>3.3323391854763328E-6</v>
      </c>
      <c r="K1080" s="260">
        <f t="shared" si="203"/>
        <v>2.0827119909227081E-5</v>
      </c>
      <c r="L1080" s="250">
        <f t="shared" si="204"/>
        <v>1</v>
      </c>
      <c r="M1080" s="245">
        <f t="shared" si="205"/>
        <v>2.0827119909227081E-5</v>
      </c>
    </row>
    <row r="1081" spans="1:36" s="232" customFormat="1" x14ac:dyDescent="0.2">
      <c r="A1081" s="256">
        <f t="shared" si="195"/>
        <v>83</v>
      </c>
      <c r="B1081" s="260">
        <f t="shared" si="196"/>
        <v>8.330847963690832E-7</v>
      </c>
      <c r="C1081" s="250">
        <f t="shared" si="193"/>
        <v>1</v>
      </c>
      <c r="D1081" s="245">
        <f t="shared" si="197"/>
        <v>8.330847963690832E-7</v>
      </c>
      <c r="E1081" s="260">
        <f t="shared" si="198"/>
        <v>2.9991052669286997E-5</v>
      </c>
      <c r="F1081" s="250">
        <f t="shared" si="194"/>
        <v>1</v>
      </c>
      <c r="G1081" s="245">
        <f t="shared" si="199"/>
        <v>2.9991052669286997E-5</v>
      </c>
      <c r="H1081" s="260">
        <f t="shared" si="200"/>
        <v>5.8315935745835828E-6</v>
      </c>
      <c r="I1081" s="250">
        <f t="shared" si="201"/>
        <v>1</v>
      </c>
      <c r="J1081" s="245">
        <f t="shared" si="202"/>
        <v>5.8315935745835828E-6</v>
      </c>
      <c r="K1081" s="260">
        <f t="shared" si="203"/>
        <v>3.0824137465656081E-5</v>
      </c>
      <c r="L1081" s="250">
        <f t="shared" si="204"/>
        <v>1</v>
      </c>
      <c r="M1081" s="245">
        <f t="shared" si="205"/>
        <v>3.0824137465656081E-5</v>
      </c>
    </row>
    <row r="1082" spans="1:36" s="232" customFormat="1" ht="13.5" thickBot="1" x14ac:dyDescent="0.25">
      <c r="A1082" s="256" t="str">
        <f t="shared" si="195"/>
        <v>NNNN</v>
      </c>
      <c r="B1082" s="260">
        <f t="shared" si="196"/>
        <v>0.1943525737044004</v>
      </c>
      <c r="C1082" s="250">
        <f t="shared" si="193"/>
        <v>1</v>
      </c>
      <c r="D1082" s="261">
        <f t="shared" si="197"/>
        <v>0.1943525737044004</v>
      </c>
      <c r="E1082" s="253"/>
      <c r="F1082" s="254"/>
      <c r="G1082" s="255"/>
      <c r="H1082" s="262"/>
      <c r="I1082" s="254"/>
      <c r="J1082" s="255"/>
      <c r="K1082" s="253"/>
      <c r="L1082" s="265"/>
      <c r="M1082" s="266"/>
    </row>
    <row r="1083" spans="1:36" s="286" customFormat="1" x14ac:dyDescent="0.2">
      <c r="A1083" s="285"/>
      <c r="B1083" s="25"/>
      <c r="C1083" s="26"/>
      <c r="D1083" s="26"/>
      <c r="E1083" s="26"/>
      <c r="F1083" s="26"/>
      <c r="G1083" s="22"/>
      <c r="H1083" s="26"/>
      <c r="K1083" s="23"/>
      <c r="T1083" s="26"/>
      <c r="W1083" s="26"/>
      <c r="AA1083" s="26"/>
      <c r="AG1083" s="26"/>
      <c r="AJ1083" s="26"/>
    </row>
    <row r="1084" spans="1:36" x14ac:dyDescent="0.2">
      <c r="A1084" s="231"/>
      <c r="B1084" s="232"/>
      <c r="C1084" s="233"/>
      <c r="D1084" s="233"/>
      <c r="E1084" s="233"/>
      <c r="F1084" s="233"/>
      <c r="G1084" s="233"/>
      <c r="H1084" s="233"/>
      <c r="I1084" s="232"/>
      <c r="J1084" s="232"/>
      <c r="K1084" s="234"/>
      <c r="L1084" s="232"/>
      <c r="M1084" s="232"/>
      <c r="N1084" s="232"/>
      <c r="O1084" s="232"/>
      <c r="P1084" s="232"/>
      <c r="Q1084" s="232"/>
      <c r="R1084" s="232"/>
      <c r="S1084" s="232"/>
      <c r="T1084" s="233"/>
      <c r="U1084" s="232"/>
      <c r="V1084" s="232"/>
      <c r="W1084" s="232"/>
      <c r="X1084" s="232"/>
      <c r="AA1084" s="114"/>
      <c r="AG1084" s="114"/>
      <c r="AJ1084" s="114"/>
    </row>
    <row r="1085" spans="1:36" ht="15.75" x14ac:dyDescent="0.25">
      <c r="A1085" s="235" t="s">
        <v>135</v>
      </c>
      <c r="B1085" s="232"/>
      <c r="C1085" s="231"/>
      <c r="D1085" s="231"/>
      <c r="E1085" s="231"/>
      <c r="F1085" s="236"/>
      <c r="G1085" s="233"/>
      <c r="H1085" s="233"/>
      <c r="I1085" s="232"/>
      <c r="J1085" s="232"/>
      <c r="K1085" s="234"/>
      <c r="L1085" s="232"/>
      <c r="M1085" s="232"/>
      <c r="N1085" s="232"/>
      <c r="O1085" s="232"/>
      <c r="P1085" s="232"/>
      <c r="Q1085" s="232"/>
      <c r="R1085" s="232"/>
      <c r="S1085" s="232"/>
      <c r="T1085" s="233"/>
      <c r="U1085" s="232"/>
      <c r="V1085" s="232"/>
      <c r="W1085" s="232"/>
      <c r="X1085" s="232"/>
      <c r="AA1085" s="114"/>
      <c r="AG1085" s="114"/>
      <c r="AJ1085" s="114"/>
    </row>
    <row r="1086" spans="1:36" x14ac:dyDescent="0.2">
      <c r="A1086" s="237" t="s">
        <v>163</v>
      </c>
      <c r="B1086" s="231"/>
      <c r="C1086" s="231"/>
      <c r="D1086" s="231"/>
      <c r="E1086" s="233"/>
      <c r="F1086" s="236"/>
      <c r="G1086" s="233"/>
      <c r="H1086" s="233"/>
      <c r="I1086" s="232"/>
      <c r="J1086" s="232"/>
      <c r="K1086" s="234"/>
      <c r="L1086" s="232"/>
      <c r="M1086" s="232"/>
      <c r="N1086" s="232"/>
      <c r="O1086" s="232"/>
      <c r="P1086" s="232"/>
      <c r="Q1086" s="232"/>
      <c r="R1086" s="232"/>
      <c r="S1086" s="232"/>
      <c r="T1086" s="233"/>
      <c r="U1086" s="232"/>
      <c r="V1086" s="232"/>
      <c r="W1086" s="232"/>
      <c r="X1086" s="232"/>
      <c r="AA1086" s="114"/>
      <c r="AG1086" s="114"/>
      <c r="AJ1086" s="114"/>
    </row>
    <row r="1087" spans="1:36" x14ac:dyDescent="0.2">
      <c r="A1087" s="237" t="s">
        <v>164</v>
      </c>
      <c r="B1087" s="231"/>
      <c r="C1087" s="231"/>
      <c r="D1087" s="231"/>
      <c r="E1087" s="233"/>
      <c r="F1087" s="236"/>
      <c r="G1087" s="233"/>
      <c r="H1087" s="233"/>
      <c r="I1087" s="232"/>
      <c r="J1087" s="232"/>
      <c r="K1087" s="234"/>
      <c r="L1087" s="232"/>
      <c r="M1087" s="232"/>
      <c r="N1087" s="232"/>
      <c r="O1087" s="232"/>
      <c r="P1087" s="232"/>
      <c r="Q1087" s="232"/>
      <c r="R1087" s="232"/>
      <c r="S1087" s="232"/>
      <c r="T1087" s="233"/>
      <c r="U1087" s="232"/>
      <c r="V1087" s="232"/>
      <c r="W1087" s="232"/>
      <c r="X1087" s="232"/>
      <c r="AA1087" s="114"/>
      <c r="AG1087" s="114"/>
      <c r="AJ1087" s="114"/>
    </row>
    <row r="1088" spans="1:36" x14ac:dyDescent="0.2">
      <c r="A1088" s="231"/>
      <c r="B1088" s="232"/>
      <c r="C1088" s="233"/>
      <c r="D1088" s="233"/>
      <c r="E1088" s="233"/>
      <c r="F1088" s="236"/>
      <c r="G1088" s="233"/>
      <c r="H1088" s="233"/>
      <c r="I1088" s="232"/>
      <c r="J1088" s="232"/>
      <c r="K1088" s="234"/>
      <c r="L1088" s="232"/>
      <c r="M1088" s="232"/>
      <c r="N1088" s="232"/>
      <c r="O1088" s="232"/>
      <c r="P1088" s="232"/>
      <c r="Q1088" s="232"/>
      <c r="R1088" s="232"/>
      <c r="S1088" s="232"/>
      <c r="T1088" s="233"/>
      <c r="U1088" s="232"/>
      <c r="V1088" s="232"/>
      <c r="W1088" s="232"/>
      <c r="X1088" s="232"/>
      <c r="AA1088" s="114"/>
      <c r="AG1088" s="114"/>
      <c r="AJ1088" s="114"/>
    </row>
    <row r="1089" spans="1:36" ht="13.5" thickBot="1" x14ac:dyDescent="0.25">
      <c r="A1089" s="231"/>
      <c r="B1089" s="232"/>
      <c r="C1089" s="233"/>
      <c r="D1089" s="233"/>
      <c r="E1089" s="233"/>
      <c r="F1089" s="236"/>
      <c r="G1089" s="233"/>
      <c r="H1089" s="233"/>
      <c r="I1089" s="232"/>
      <c r="J1089" s="232"/>
      <c r="K1089" s="234"/>
      <c r="L1089" s="232"/>
      <c r="M1089" s="232"/>
      <c r="N1089" s="232"/>
      <c r="O1089" s="232"/>
      <c r="P1089" s="232"/>
      <c r="Q1089" s="232"/>
      <c r="R1089" s="232"/>
      <c r="S1089" s="232"/>
      <c r="T1089" s="233"/>
      <c r="U1089" s="232"/>
      <c r="V1089" s="232"/>
      <c r="W1089" s="232"/>
      <c r="X1089" s="232"/>
      <c r="AA1089" s="114"/>
      <c r="AG1089" s="114"/>
      <c r="AJ1089" s="114"/>
    </row>
    <row r="1090" spans="1:36" ht="38.25" x14ac:dyDescent="0.2">
      <c r="A1090" s="239" t="s">
        <v>36</v>
      </c>
      <c r="B1090" s="239" t="s">
        <v>19</v>
      </c>
      <c r="C1090" s="240" t="s">
        <v>158</v>
      </c>
      <c r="D1090" s="239" t="s">
        <v>19</v>
      </c>
      <c r="E1090" s="241" t="s">
        <v>158</v>
      </c>
      <c r="F1090" s="114"/>
      <c r="G1090" s="114"/>
      <c r="H1090" s="114"/>
      <c r="K1090" s="114"/>
      <c r="T1090" s="114"/>
      <c r="W1090" s="114"/>
      <c r="AA1090" s="114"/>
      <c r="AG1090" s="114"/>
      <c r="AJ1090" s="114"/>
    </row>
    <row r="1091" spans="1:36" x14ac:dyDescent="0.2">
      <c r="A1091" s="276"/>
      <c r="B1091" s="243"/>
      <c r="C1091" s="244"/>
      <c r="D1091" s="243"/>
      <c r="E1091" s="245"/>
      <c r="F1091" s="114"/>
      <c r="G1091" s="114"/>
      <c r="H1091" s="114"/>
      <c r="K1091" s="114"/>
      <c r="T1091" s="114"/>
      <c r="W1091" s="114"/>
      <c r="AA1091" s="114"/>
      <c r="AG1091" s="114"/>
      <c r="AJ1091" s="114"/>
    </row>
    <row r="1092" spans="1:36" ht="13.5" thickBot="1" x14ac:dyDescent="0.25">
      <c r="A1092" s="262"/>
      <c r="B1092" s="335" t="s">
        <v>69</v>
      </c>
      <c r="C1092" s="336"/>
      <c r="D1092" s="335" t="s">
        <v>70</v>
      </c>
      <c r="E1092" s="336"/>
      <c r="F1092" s="114"/>
      <c r="G1092" s="114"/>
      <c r="H1092" s="114"/>
      <c r="K1092" s="114"/>
      <c r="T1092" s="114"/>
      <c r="W1092" s="114"/>
      <c r="AA1092" s="114"/>
      <c r="AG1092" s="114"/>
      <c r="AJ1092" s="114"/>
    </row>
    <row r="1093" spans="1:36" ht="13.5" thickBot="1" x14ac:dyDescent="0.25">
      <c r="A1093" s="277"/>
      <c r="B1093" s="281"/>
      <c r="C1093" s="282"/>
      <c r="D1093" s="284"/>
      <c r="E1093" s="283"/>
      <c r="F1093" s="114"/>
      <c r="G1093" s="114"/>
      <c r="H1093" s="114"/>
      <c r="K1093" s="114"/>
      <c r="T1093" s="114"/>
      <c r="W1093" s="114"/>
      <c r="AA1093" s="114"/>
      <c r="AG1093" s="114"/>
      <c r="AJ1093" s="114"/>
    </row>
    <row r="1094" spans="1:36" x14ac:dyDescent="0.2">
      <c r="A1094" s="272">
        <f>A998</f>
        <v>0</v>
      </c>
      <c r="B1094" s="273">
        <f>B998+H998</f>
        <v>6.033477790237024E-3</v>
      </c>
      <c r="C1094" s="293">
        <f>C302*C700</f>
        <v>1.867309211335668</v>
      </c>
      <c r="D1094" s="260">
        <f>E998+K998</f>
        <v>9.991463657786537E-4</v>
      </c>
      <c r="E1094" s="251">
        <f>C302*F700</f>
        <v>1.3743041662328515</v>
      </c>
      <c r="F1094" s="114"/>
      <c r="G1094" s="114"/>
      <c r="H1094" s="114"/>
      <c r="K1094" s="114"/>
      <c r="T1094" s="114"/>
      <c r="W1094" s="114"/>
      <c r="AA1094" s="114"/>
      <c r="AG1094" s="114"/>
      <c r="AJ1094" s="114"/>
    </row>
    <row r="1095" spans="1:36" x14ac:dyDescent="0.2">
      <c r="A1095" s="272">
        <f>A999</f>
        <v>1</v>
      </c>
      <c r="B1095" s="274">
        <f>B999+H999</f>
        <v>7.7835112524763444E-3</v>
      </c>
      <c r="C1095" s="251">
        <f>C303*C701</f>
        <v>1.629742865769418</v>
      </c>
      <c r="D1095" s="274">
        <f>E999+K999</f>
        <v>2.3040348518247613E-3</v>
      </c>
      <c r="E1095" s="251">
        <f>C303*F701</f>
        <v>1.3068209714033767</v>
      </c>
      <c r="F1095" s="114"/>
      <c r="G1095" s="114"/>
      <c r="H1095" s="114"/>
      <c r="K1095" s="114"/>
      <c r="T1095" s="114"/>
      <c r="W1095" s="114"/>
      <c r="AA1095" s="114"/>
      <c r="AG1095" s="114"/>
      <c r="AJ1095" s="114"/>
    </row>
    <row r="1096" spans="1:36" x14ac:dyDescent="0.2">
      <c r="A1096" s="272">
        <f t="shared" ref="A1096:A1159" si="206">A1000</f>
        <v>2</v>
      </c>
      <c r="B1096" s="274">
        <f t="shared" ref="B1096:B1159" si="207">B1000+H1000</f>
        <v>7.62716900569108E-3</v>
      </c>
      <c r="C1096" s="251">
        <f t="shared" ref="C1096:C1159" si="208">C304*C702</f>
        <v>1.5233386350648728</v>
      </c>
      <c r="D1096" s="274">
        <f t="shared" ref="D1096:D1159" si="209">E1000+K1000</f>
        <v>3.6419690347935089E-3</v>
      </c>
      <c r="E1096" s="251">
        <f t="shared" ref="E1096:E1159" si="210">C304*F702</f>
        <v>1.2823189958244796</v>
      </c>
      <c r="F1096" s="114"/>
      <c r="G1096" s="114"/>
      <c r="H1096" s="114"/>
      <c r="K1096" s="114"/>
      <c r="T1096" s="114"/>
      <c r="W1096" s="114"/>
      <c r="AA1096" s="114"/>
      <c r="AG1096" s="114"/>
      <c r="AJ1096" s="114"/>
    </row>
    <row r="1097" spans="1:36" x14ac:dyDescent="0.2">
      <c r="A1097" s="272">
        <f t="shared" si="206"/>
        <v>3</v>
      </c>
      <c r="B1097" s="274">
        <f t="shared" si="207"/>
        <v>7.6346667688584014E-3</v>
      </c>
      <c r="C1097" s="251">
        <f t="shared" si="208"/>
        <v>1.4953889480409657</v>
      </c>
      <c r="D1097" s="274">
        <f t="shared" si="209"/>
        <v>2.7277973182445016E-3</v>
      </c>
      <c r="E1097" s="251">
        <f t="shared" si="210"/>
        <v>1.2639840660833106</v>
      </c>
      <c r="F1097" s="114"/>
      <c r="G1097" s="114"/>
      <c r="H1097" s="114"/>
      <c r="K1097" s="114"/>
      <c r="T1097" s="114"/>
      <c r="W1097" s="114"/>
      <c r="AA1097" s="114"/>
      <c r="AG1097" s="114"/>
      <c r="AJ1097" s="114"/>
    </row>
    <row r="1098" spans="1:36" x14ac:dyDescent="0.2">
      <c r="A1098" s="272">
        <f t="shared" si="206"/>
        <v>4</v>
      </c>
      <c r="B1098" s="274">
        <f t="shared" si="207"/>
        <v>6.5508234487822239E-3</v>
      </c>
      <c r="C1098" s="251">
        <f t="shared" si="208"/>
        <v>1.4276354232086679</v>
      </c>
      <c r="D1098" s="274">
        <f t="shared" si="209"/>
        <v>2.9244053301876053E-3</v>
      </c>
      <c r="E1098" s="251">
        <f t="shared" si="210"/>
        <v>1.2447966309668239</v>
      </c>
      <c r="F1098" s="114"/>
      <c r="G1098" s="114"/>
      <c r="H1098" s="114"/>
      <c r="K1098" s="114"/>
      <c r="T1098" s="114"/>
      <c r="W1098" s="114"/>
      <c r="AA1098" s="114"/>
      <c r="AG1098" s="114"/>
      <c r="AJ1098" s="114"/>
    </row>
    <row r="1099" spans="1:36" x14ac:dyDescent="0.2">
      <c r="A1099" s="272">
        <f t="shared" si="206"/>
        <v>5</v>
      </c>
      <c r="B1099" s="274">
        <f t="shared" si="207"/>
        <v>7.5624660865064152E-3</v>
      </c>
      <c r="C1099" s="251">
        <f t="shared" si="208"/>
        <v>1.3047904984239418</v>
      </c>
      <c r="D1099" s="274">
        <f t="shared" si="209"/>
        <v>3.093521543850529E-3</v>
      </c>
      <c r="E1099" s="251">
        <f t="shared" si="210"/>
        <v>1.2284175695125061</v>
      </c>
      <c r="F1099" s="114"/>
      <c r="G1099" s="114"/>
      <c r="H1099" s="114"/>
      <c r="K1099" s="114"/>
      <c r="T1099" s="114"/>
      <c r="W1099" s="114"/>
      <c r="AA1099" s="114"/>
      <c r="AG1099" s="114"/>
      <c r="AJ1099" s="114"/>
    </row>
    <row r="1100" spans="1:36" x14ac:dyDescent="0.2">
      <c r="A1100" s="272">
        <f t="shared" si="206"/>
        <v>6</v>
      </c>
      <c r="B1100" s="274">
        <f t="shared" si="207"/>
        <v>8.4752493283948068E-3</v>
      </c>
      <c r="C1100" s="251">
        <f t="shared" si="208"/>
        <v>1.2776507096784391</v>
      </c>
      <c r="D1100" s="274">
        <f t="shared" si="209"/>
        <v>3.5647698436633074E-3</v>
      </c>
      <c r="E1100" s="251">
        <f t="shared" si="210"/>
        <v>1.2027831685448291</v>
      </c>
      <c r="F1100" s="114"/>
      <c r="G1100" s="114"/>
      <c r="H1100" s="114"/>
      <c r="K1100" s="114"/>
      <c r="T1100" s="114"/>
      <c r="W1100" s="114"/>
      <c r="AA1100" s="114"/>
      <c r="AG1100" s="114"/>
      <c r="AJ1100" s="114"/>
    </row>
    <row r="1101" spans="1:36" x14ac:dyDescent="0.2">
      <c r="A1101" s="272">
        <f t="shared" si="206"/>
        <v>7</v>
      </c>
      <c r="B1101" s="274">
        <f t="shared" si="207"/>
        <v>8.7534996503820794E-3</v>
      </c>
      <c r="C1101" s="251">
        <f t="shared" si="208"/>
        <v>1.176557813744739</v>
      </c>
      <c r="D1101" s="274">
        <f t="shared" si="209"/>
        <v>4.0579560431138048E-3</v>
      </c>
      <c r="E1101" s="251">
        <f t="shared" si="210"/>
        <v>1.1591287153097409</v>
      </c>
      <c r="F1101" s="114"/>
      <c r="G1101" s="114"/>
      <c r="H1101" s="114"/>
      <c r="K1101" s="114"/>
      <c r="T1101" s="114"/>
      <c r="W1101" s="114"/>
      <c r="AA1101" s="114"/>
      <c r="AG1101" s="114"/>
      <c r="AJ1101" s="114"/>
    </row>
    <row r="1102" spans="1:36" x14ac:dyDescent="0.2">
      <c r="A1102" s="272">
        <f t="shared" si="206"/>
        <v>8</v>
      </c>
      <c r="B1102" s="274">
        <f t="shared" si="207"/>
        <v>9.0778473311017779E-3</v>
      </c>
      <c r="C1102" s="251">
        <f t="shared" si="208"/>
        <v>1.1459858390568831</v>
      </c>
      <c r="D1102" s="274">
        <f t="shared" si="209"/>
        <v>4.2617841232921068E-3</v>
      </c>
      <c r="E1102" s="251">
        <f t="shared" si="210"/>
        <v>1.1290560793505007</v>
      </c>
      <c r="F1102" s="114"/>
      <c r="G1102" s="114"/>
      <c r="H1102" s="114"/>
      <c r="K1102" s="114"/>
      <c r="T1102" s="114"/>
      <c r="W1102" s="114"/>
      <c r="AA1102" s="114"/>
      <c r="AG1102" s="114"/>
      <c r="AJ1102" s="114"/>
    </row>
    <row r="1103" spans="1:36" x14ac:dyDescent="0.2">
      <c r="A1103" s="272">
        <f t="shared" si="206"/>
        <v>9</v>
      </c>
      <c r="B1103" s="274">
        <f t="shared" si="207"/>
        <v>9.9634164696421126E-3</v>
      </c>
      <c r="C1103" s="251">
        <f t="shared" si="208"/>
        <v>1.0931797009596784</v>
      </c>
      <c r="D1103" s="274">
        <f t="shared" si="209"/>
        <v>5.8651946613704695E-3</v>
      </c>
      <c r="E1103" s="251">
        <f t="shared" si="210"/>
        <v>1.0931797009596784</v>
      </c>
      <c r="F1103" s="114"/>
      <c r="G1103" s="114"/>
      <c r="H1103" s="114"/>
      <c r="K1103" s="114"/>
      <c r="T1103" s="114"/>
      <c r="W1103" s="114"/>
      <c r="AA1103" s="114"/>
      <c r="AG1103" s="114"/>
      <c r="AJ1103" s="114"/>
    </row>
    <row r="1104" spans="1:36" x14ac:dyDescent="0.2">
      <c r="A1104" s="272">
        <f t="shared" si="206"/>
        <v>10</v>
      </c>
      <c r="B1104" s="274">
        <f t="shared" si="207"/>
        <v>8.0612061845993718E-3</v>
      </c>
      <c r="C1104" s="251">
        <f t="shared" si="208"/>
        <v>1.0894108178858692</v>
      </c>
      <c r="D1104" s="274">
        <f t="shared" si="209"/>
        <v>5.1473532618324415E-3</v>
      </c>
      <c r="E1104" s="251">
        <f t="shared" si="210"/>
        <v>1.0857683131565621</v>
      </c>
      <c r="F1104" s="114"/>
      <c r="G1104" s="114"/>
      <c r="H1104" s="114"/>
      <c r="K1104" s="114"/>
      <c r="T1104" s="114"/>
      <c r="W1104" s="114"/>
      <c r="AA1104" s="114"/>
      <c r="AG1104" s="114"/>
      <c r="AJ1104" s="114"/>
    </row>
    <row r="1105" spans="1:36" x14ac:dyDescent="0.2">
      <c r="A1105" s="272">
        <f t="shared" si="206"/>
        <v>11</v>
      </c>
      <c r="B1105" s="274">
        <f t="shared" si="207"/>
        <v>7.7843443372727136E-3</v>
      </c>
      <c r="C1105" s="251">
        <f t="shared" si="208"/>
        <v>1.0570399317603423</v>
      </c>
      <c r="D1105" s="274">
        <f t="shared" si="209"/>
        <v>5.7127401436349269E-3</v>
      </c>
      <c r="E1105" s="251">
        <f t="shared" si="210"/>
        <v>1.0440792567640316</v>
      </c>
      <c r="F1105" s="114"/>
      <c r="G1105" s="114"/>
      <c r="H1105" s="114"/>
      <c r="K1105" s="114"/>
      <c r="T1105" s="114"/>
      <c r="W1105" s="114"/>
      <c r="AA1105" s="114"/>
      <c r="AG1105" s="114"/>
      <c r="AJ1105" s="114"/>
    </row>
    <row r="1106" spans="1:36" x14ac:dyDescent="0.2">
      <c r="A1106" s="272">
        <f t="shared" si="206"/>
        <v>12</v>
      </c>
      <c r="B1106" s="274">
        <f t="shared" si="207"/>
        <v>7.1806355548372511E-3</v>
      </c>
      <c r="C1106" s="251">
        <f t="shared" si="208"/>
        <v>1.0403735628624737</v>
      </c>
      <c r="D1106" s="274">
        <f t="shared" si="209"/>
        <v>5.8696377802844374E-3</v>
      </c>
      <c r="E1106" s="251">
        <f t="shared" si="210"/>
        <v>1.0403735628624737</v>
      </c>
      <c r="F1106" s="232"/>
      <c r="G1106" s="232"/>
      <c r="H1106" s="232"/>
      <c r="K1106" s="114"/>
      <c r="T1106" s="114"/>
      <c r="W1106" s="114"/>
      <c r="AA1106" s="114"/>
      <c r="AG1106" s="114"/>
      <c r="AJ1106" s="114"/>
    </row>
    <row r="1107" spans="1:36" x14ac:dyDescent="0.2">
      <c r="A1107" s="272">
        <f t="shared" si="206"/>
        <v>13</v>
      </c>
      <c r="B1107" s="274">
        <f t="shared" si="207"/>
        <v>6.8340722795477132E-3</v>
      </c>
      <c r="C1107" s="251">
        <f t="shared" si="208"/>
        <v>1.0246243637808512</v>
      </c>
      <c r="D1107" s="274">
        <f t="shared" si="209"/>
        <v>6.7199396624451485E-3</v>
      </c>
      <c r="E1107" s="251">
        <f t="shared" si="210"/>
        <v>1.0246243637808512</v>
      </c>
      <c r="F1107" s="232"/>
      <c r="G1107" s="232"/>
      <c r="H1107" s="232"/>
      <c r="K1107" s="114"/>
      <c r="T1107" s="114"/>
      <c r="W1107" s="114"/>
      <c r="AA1107" s="114"/>
      <c r="AG1107" s="114"/>
      <c r="AJ1107" s="114"/>
    </row>
    <row r="1108" spans="1:36" x14ac:dyDescent="0.2">
      <c r="A1108" s="272">
        <f t="shared" si="206"/>
        <v>14</v>
      </c>
      <c r="B1108" s="274">
        <f t="shared" si="207"/>
        <v>6.468903443805931E-3</v>
      </c>
      <c r="C1108" s="251">
        <f t="shared" si="208"/>
        <v>0.99034669519143748</v>
      </c>
      <c r="D1108" s="274">
        <f t="shared" si="209"/>
        <v>7.0623375137528407E-3</v>
      </c>
      <c r="E1108" s="251">
        <f t="shared" si="210"/>
        <v>0.99034669519143759</v>
      </c>
      <c r="F1108" s="232"/>
      <c r="G1108" s="232"/>
      <c r="H1108" s="232"/>
      <c r="K1108" s="114"/>
      <c r="T1108" s="114"/>
      <c r="W1108" s="114"/>
      <c r="AA1108" s="114"/>
      <c r="AG1108" s="114"/>
      <c r="AJ1108" s="114"/>
    </row>
    <row r="1109" spans="1:36" x14ac:dyDescent="0.2">
      <c r="A1109" s="272">
        <f t="shared" si="206"/>
        <v>15</v>
      </c>
      <c r="B1109" s="274">
        <f t="shared" si="207"/>
        <v>6.1292825418194676E-3</v>
      </c>
      <c r="C1109" s="251">
        <f t="shared" si="208"/>
        <v>0.98664100128987919</v>
      </c>
      <c r="D1109" s="274">
        <f t="shared" si="209"/>
        <v>7.8679305118417447E-3</v>
      </c>
      <c r="E1109" s="251">
        <f t="shared" si="210"/>
        <v>0.98664100128987919</v>
      </c>
      <c r="F1109" s="232"/>
      <c r="G1109" s="232"/>
      <c r="H1109" s="232"/>
      <c r="K1109" s="114"/>
      <c r="T1109" s="114"/>
      <c r="W1109" s="114"/>
      <c r="AA1109" s="114"/>
      <c r="AG1109" s="114"/>
      <c r="AJ1109" s="114"/>
    </row>
    <row r="1110" spans="1:36" x14ac:dyDescent="0.2">
      <c r="A1110" s="272">
        <f t="shared" si="206"/>
        <v>16</v>
      </c>
      <c r="B1110" s="274">
        <f t="shared" si="207"/>
        <v>5.71857173720951E-3</v>
      </c>
      <c r="C1110" s="251">
        <f t="shared" si="208"/>
        <v>0.98293530738832102</v>
      </c>
      <c r="D1110" s="274">
        <f t="shared" si="209"/>
        <v>8.2256015844162055E-3</v>
      </c>
      <c r="E1110" s="251">
        <f t="shared" si="210"/>
        <v>0.98293530738832091</v>
      </c>
      <c r="F1110" s="232"/>
      <c r="G1110" s="232"/>
      <c r="H1110" s="232"/>
      <c r="K1110" s="114"/>
      <c r="T1110" s="114"/>
      <c r="W1110" s="114"/>
      <c r="AA1110" s="114"/>
      <c r="AG1110" s="114"/>
      <c r="AJ1110" s="114"/>
    </row>
    <row r="1111" spans="1:36" x14ac:dyDescent="0.2">
      <c r="A1111" s="272">
        <f t="shared" si="206"/>
        <v>17</v>
      </c>
      <c r="B1111" s="274">
        <f t="shared" si="207"/>
        <v>5.2548212005640547E-3</v>
      </c>
      <c r="C1111" s="251">
        <f t="shared" si="208"/>
        <v>0.97922961348676252</v>
      </c>
      <c r="D1111" s="274">
        <f t="shared" si="209"/>
        <v>8.4685846500238537E-3</v>
      </c>
      <c r="E1111" s="251">
        <f t="shared" si="210"/>
        <v>0.97922961348676263</v>
      </c>
      <c r="F1111" s="232"/>
      <c r="G1111" s="232"/>
      <c r="H1111" s="232"/>
      <c r="K1111" s="114"/>
      <c r="T1111" s="114"/>
      <c r="W1111" s="114"/>
      <c r="AA1111" s="114"/>
      <c r="AG1111" s="114"/>
      <c r="AJ1111" s="114"/>
    </row>
    <row r="1112" spans="1:36" x14ac:dyDescent="0.2">
      <c r="A1112" s="272">
        <f t="shared" si="206"/>
        <v>18</v>
      </c>
      <c r="B1112" s="274">
        <f t="shared" si="207"/>
        <v>4.8399449719722506E-3</v>
      </c>
      <c r="C1112" s="251">
        <f t="shared" si="208"/>
        <v>0.97552391958520457</v>
      </c>
      <c r="D1112" s="274">
        <f t="shared" si="209"/>
        <v>8.4633084463135166E-3</v>
      </c>
      <c r="E1112" s="251">
        <f t="shared" si="210"/>
        <v>0.97552391958520457</v>
      </c>
      <c r="F1112" s="232"/>
      <c r="G1112" s="232"/>
      <c r="H1112" s="232"/>
      <c r="K1112" s="114"/>
      <c r="T1112" s="114"/>
      <c r="W1112" s="114"/>
      <c r="AA1112" s="114"/>
      <c r="AG1112" s="114"/>
      <c r="AJ1112" s="114"/>
    </row>
    <row r="1113" spans="1:36" x14ac:dyDescent="0.2">
      <c r="A1113" s="272">
        <f t="shared" si="206"/>
        <v>19</v>
      </c>
      <c r="B1113" s="274">
        <f t="shared" si="207"/>
        <v>4.8060661902532414E-3</v>
      </c>
      <c r="C1113" s="251">
        <f t="shared" si="208"/>
        <v>0.97367107263442543</v>
      </c>
      <c r="D1113" s="274">
        <f t="shared" si="209"/>
        <v>8.7473903618753741E-3</v>
      </c>
      <c r="E1113" s="251">
        <f t="shared" si="210"/>
        <v>0.97367107263442543</v>
      </c>
      <c r="F1113" s="232"/>
      <c r="G1113" s="232"/>
      <c r="H1113" s="232"/>
      <c r="K1113" s="114"/>
      <c r="T1113" s="114"/>
      <c r="W1113" s="114"/>
      <c r="AA1113" s="114"/>
      <c r="AG1113" s="114"/>
      <c r="AJ1113" s="114"/>
    </row>
    <row r="1114" spans="1:36" x14ac:dyDescent="0.2">
      <c r="A1114" s="272">
        <f t="shared" si="206"/>
        <v>20</v>
      </c>
      <c r="B1114" s="274">
        <f t="shared" si="207"/>
        <v>4.384525283290485E-3</v>
      </c>
      <c r="C1114" s="251">
        <f t="shared" si="208"/>
        <v>0.97181822568364629</v>
      </c>
      <c r="D1114" s="274">
        <f t="shared" si="209"/>
        <v>8.9165065755382987E-3</v>
      </c>
      <c r="E1114" s="251">
        <f t="shared" si="210"/>
        <v>0.97181822568364629</v>
      </c>
      <c r="F1114" s="232"/>
      <c r="G1114" s="232"/>
      <c r="H1114" s="232"/>
      <c r="K1114" s="114"/>
      <c r="T1114" s="114"/>
      <c r="W1114" s="114"/>
      <c r="AA1114" s="114"/>
      <c r="AG1114" s="114"/>
      <c r="AJ1114" s="114"/>
    </row>
    <row r="1115" spans="1:36" x14ac:dyDescent="0.2">
      <c r="A1115" s="272">
        <f t="shared" si="206"/>
        <v>21</v>
      </c>
      <c r="B1115" s="274">
        <f t="shared" si="207"/>
        <v>4.1859734068225201E-3</v>
      </c>
      <c r="C1115" s="251">
        <f t="shared" si="208"/>
        <v>0.96811253178208811</v>
      </c>
      <c r="D1115" s="274">
        <f t="shared" si="209"/>
        <v>8.5727202495699886E-3</v>
      </c>
      <c r="E1115" s="251">
        <f t="shared" si="210"/>
        <v>0.96811253178208834</v>
      </c>
      <c r="F1115" s="232"/>
      <c r="G1115" s="232"/>
      <c r="H1115" s="232"/>
      <c r="K1115" s="114"/>
      <c r="T1115" s="114"/>
      <c r="W1115" s="114"/>
      <c r="AA1115" s="114"/>
      <c r="AG1115" s="114"/>
      <c r="AJ1115" s="114"/>
    </row>
    <row r="1116" spans="1:36" x14ac:dyDescent="0.2">
      <c r="A1116" s="272">
        <f t="shared" si="206"/>
        <v>22</v>
      </c>
      <c r="B1116" s="274">
        <f t="shared" si="207"/>
        <v>3.8757881676410983E-3</v>
      </c>
      <c r="C1116" s="251">
        <f t="shared" si="208"/>
        <v>0.96440683788052994</v>
      </c>
      <c r="D1116" s="274">
        <f t="shared" si="209"/>
        <v>8.4416482416079207E-3</v>
      </c>
      <c r="E1116" s="251">
        <f t="shared" si="210"/>
        <v>0.96440683788052994</v>
      </c>
      <c r="F1116" s="232"/>
      <c r="G1116" s="232"/>
      <c r="H1116" s="232"/>
      <c r="K1116" s="114"/>
      <c r="T1116" s="114"/>
      <c r="W1116" s="114"/>
      <c r="AA1116" s="114"/>
      <c r="AG1116" s="114"/>
      <c r="AJ1116" s="114"/>
    </row>
    <row r="1117" spans="1:36" x14ac:dyDescent="0.2">
      <c r="A1117" s="272">
        <f t="shared" si="206"/>
        <v>23</v>
      </c>
      <c r="B1117" s="274">
        <f t="shared" si="207"/>
        <v>3.8768989473695905E-3</v>
      </c>
      <c r="C1117" s="251">
        <f t="shared" si="208"/>
        <v>0.96070114397897155</v>
      </c>
      <c r="D1117" s="274">
        <f t="shared" si="209"/>
        <v>8.9614931545422272E-3</v>
      </c>
      <c r="E1117" s="251">
        <f t="shared" si="210"/>
        <v>0.96070114397897155</v>
      </c>
      <c r="F1117" s="232"/>
      <c r="G1117" s="232"/>
      <c r="H1117" s="232"/>
      <c r="K1117" s="114"/>
      <c r="T1117" s="114"/>
      <c r="W1117" s="114"/>
      <c r="AA1117" s="114"/>
      <c r="AG1117" s="114"/>
      <c r="AJ1117" s="114"/>
    </row>
    <row r="1118" spans="1:36" x14ac:dyDescent="0.2">
      <c r="A1118" s="272">
        <f t="shared" si="206"/>
        <v>24</v>
      </c>
      <c r="B1118" s="274">
        <f t="shared" si="207"/>
        <v>3.6661284938882123E-3</v>
      </c>
      <c r="C1118" s="251">
        <f t="shared" si="208"/>
        <v>0.95699545007741338</v>
      </c>
      <c r="D1118" s="274">
        <f t="shared" si="209"/>
        <v>8.3133531829670815E-3</v>
      </c>
      <c r="E1118" s="251">
        <f t="shared" si="210"/>
        <v>0.95699545007741338</v>
      </c>
      <c r="F1118" s="232"/>
      <c r="G1118" s="232"/>
      <c r="H1118" s="232"/>
      <c r="K1118" s="114"/>
      <c r="T1118" s="114"/>
      <c r="W1118" s="114"/>
      <c r="AA1118" s="114"/>
      <c r="AG1118" s="114"/>
      <c r="AJ1118" s="114"/>
    </row>
    <row r="1119" spans="1:36" x14ac:dyDescent="0.2">
      <c r="A1119" s="272">
        <f t="shared" si="206"/>
        <v>25</v>
      </c>
      <c r="B1119" s="274">
        <f t="shared" si="207"/>
        <v>3.7019511401320832E-3</v>
      </c>
      <c r="C1119" s="251">
        <f t="shared" si="208"/>
        <v>0.9532897561758551</v>
      </c>
      <c r="D1119" s="274">
        <f t="shared" si="209"/>
        <v>8.8981787100181776E-3</v>
      </c>
      <c r="E1119" s="251">
        <f t="shared" si="210"/>
        <v>0.9532897561758551</v>
      </c>
      <c r="F1119" s="232"/>
      <c r="G1119" s="232"/>
      <c r="H1119" s="232"/>
      <c r="K1119" s="114"/>
      <c r="T1119" s="114"/>
      <c r="W1119" s="114"/>
      <c r="AA1119" s="114"/>
      <c r="AG1119" s="114"/>
      <c r="AJ1119" s="114"/>
    </row>
    <row r="1120" spans="1:36" x14ac:dyDescent="0.2">
      <c r="A1120" s="272">
        <f t="shared" si="206"/>
        <v>26</v>
      </c>
      <c r="B1120" s="274">
        <f t="shared" si="207"/>
        <v>3.6650177141597201E-3</v>
      </c>
      <c r="C1120" s="251">
        <f t="shared" si="208"/>
        <v>0.94958406227429704</v>
      </c>
      <c r="D1120" s="274">
        <f t="shared" si="209"/>
        <v>9.005924343681913E-3</v>
      </c>
      <c r="E1120" s="251">
        <f t="shared" si="210"/>
        <v>0.94958406227429704</v>
      </c>
      <c r="F1120" s="232"/>
      <c r="G1120" s="232"/>
      <c r="H1120" s="232"/>
      <c r="K1120" s="114"/>
      <c r="T1120" s="114"/>
      <c r="W1120" s="114"/>
      <c r="AA1120" s="114"/>
      <c r="AG1120" s="114"/>
      <c r="AJ1120" s="114"/>
    </row>
    <row r="1121" spans="1:36" x14ac:dyDescent="0.2">
      <c r="A1121" s="272">
        <f t="shared" si="206"/>
        <v>27</v>
      </c>
      <c r="B1121" s="274">
        <f t="shared" si="207"/>
        <v>3.7702640934343477E-3</v>
      </c>
      <c r="C1121" s="251">
        <f t="shared" si="208"/>
        <v>0.93754055709423267</v>
      </c>
      <c r="D1121" s="274">
        <f t="shared" si="209"/>
        <v>9.2561274775247605E-3</v>
      </c>
      <c r="E1121" s="251">
        <f t="shared" si="210"/>
        <v>0.93754055709423267</v>
      </c>
      <c r="F1121" s="232"/>
      <c r="G1121" s="232"/>
      <c r="H1121" s="232"/>
      <c r="K1121" s="114"/>
      <c r="T1121" s="114"/>
      <c r="W1121" s="114"/>
      <c r="AA1121" s="114"/>
      <c r="AG1121" s="114"/>
      <c r="AJ1121" s="114"/>
    </row>
    <row r="1122" spans="1:36" x14ac:dyDescent="0.2">
      <c r="A1122" s="272">
        <f t="shared" si="206"/>
        <v>28</v>
      </c>
      <c r="B1122" s="274">
        <f t="shared" si="207"/>
        <v>3.8477409794966722E-3</v>
      </c>
      <c r="C1122" s="251">
        <f t="shared" si="208"/>
        <v>0.9338348631926745</v>
      </c>
      <c r="D1122" s="274">
        <f t="shared" si="209"/>
        <v>9.2500181890180534E-3</v>
      </c>
      <c r="E1122" s="251">
        <f t="shared" si="210"/>
        <v>0.9338348631926745</v>
      </c>
      <c r="F1122" s="232"/>
      <c r="G1122" s="232"/>
      <c r="H1122" s="232"/>
      <c r="K1122" s="114"/>
      <c r="T1122" s="114"/>
      <c r="W1122" s="114"/>
      <c r="AA1122" s="114"/>
      <c r="AG1122" s="114"/>
      <c r="AJ1122" s="114"/>
    </row>
    <row r="1123" spans="1:36" x14ac:dyDescent="0.2">
      <c r="A1123" s="272">
        <f t="shared" si="206"/>
        <v>29</v>
      </c>
      <c r="B1123" s="274">
        <f t="shared" si="207"/>
        <v>4.0735069593126937E-3</v>
      </c>
      <c r="C1123" s="251">
        <f t="shared" si="208"/>
        <v>0.93012916929111622</v>
      </c>
      <c r="D1123" s="274">
        <f t="shared" si="209"/>
        <v>9.6821115034014839E-3</v>
      </c>
      <c r="E1123" s="251">
        <f t="shared" si="210"/>
        <v>0.93012916929111622</v>
      </c>
      <c r="F1123" s="232"/>
      <c r="G1123" s="232"/>
      <c r="H1123" s="232"/>
      <c r="K1123" s="114"/>
      <c r="T1123" s="114"/>
      <c r="W1123" s="114"/>
      <c r="AA1123" s="114"/>
      <c r="AG1123" s="114"/>
      <c r="AJ1123" s="114"/>
    </row>
    <row r="1124" spans="1:36" x14ac:dyDescent="0.2">
      <c r="A1124" s="272">
        <f t="shared" si="206"/>
        <v>30</v>
      </c>
      <c r="B1124" s="274">
        <f t="shared" si="207"/>
        <v>4.4595029149637026E-3</v>
      </c>
      <c r="C1124" s="251">
        <f t="shared" si="208"/>
        <v>0.92642347538955816</v>
      </c>
      <c r="D1124" s="274">
        <f t="shared" si="209"/>
        <v>1.0694031836057799E-2</v>
      </c>
      <c r="E1124" s="251">
        <f t="shared" si="210"/>
        <v>0.92642347538955794</v>
      </c>
      <c r="F1124" s="232"/>
      <c r="G1124" s="232"/>
      <c r="H1124" s="232"/>
      <c r="K1124" s="114"/>
      <c r="T1124" s="114"/>
      <c r="W1124" s="114"/>
      <c r="AA1124" s="114"/>
      <c r="AG1124" s="114"/>
      <c r="AJ1124" s="114"/>
    </row>
    <row r="1125" spans="1:36" x14ac:dyDescent="0.2">
      <c r="A1125" s="272">
        <f t="shared" si="206"/>
        <v>31</v>
      </c>
      <c r="B1125" s="274">
        <f t="shared" si="207"/>
        <v>4.5303151226550745E-3</v>
      </c>
      <c r="C1125" s="251">
        <f t="shared" si="208"/>
        <v>0.92271778148799977</v>
      </c>
      <c r="D1125" s="274">
        <f t="shared" si="209"/>
        <v>1.0670983156691587E-2</v>
      </c>
      <c r="E1125" s="251">
        <f t="shared" si="210"/>
        <v>0.92271778148799977</v>
      </c>
      <c r="F1125" s="232"/>
      <c r="G1125" s="232"/>
      <c r="H1125" s="232"/>
      <c r="K1125" s="114"/>
      <c r="T1125" s="114"/>
      <c r="W1125" s="114"/>
      <c r="AA1125" s="114"/>
      <c r="AG1125" s="114"/>
      <c r="AJ1125" s="114"/>
    </row>
    <row r="1126" spans="1:36" x14ac:dyDescent="0.2">
      <c r="A1126" s="272">
        <f t="shared" si="206"/>
        <v>32</v>
      </c>
      <c r="B1126" s="274">
        <f t="shared" si="207"/>
        <v>4.2342923250119268E-3</v>
      </c>
      <c r="C1126" s="251">
        <f t="shared" si="208"/>
        <v>0.9190120875864416</v>
      </c>
      <c r="D1126" s="274">
        <f t="shared" si="209"/>
        <v>9.7398720492830743E-3</v>
      </c>
      <c r="E1126" s="251">
        <f t="shared" si="210"/>
        <v>0.9190120875864416</v>
      </c>
      <c r="F1126" s="232"/>
      <c r="G1126" s="232"/>
      <c r="H1126" s="232"/>
      <c r="K1126" s="114"/>
      <c r="T1126" s="114"/>
      <c r="W1126" s="114"/>
      <c r="AA1126" s="114"/>
      <c r="AG1126" s="114"/>
      <c r="AJ1126" s="114"/>
    </row>
    <row r="1127" spans="1:36" x14ac:dyDescent="0.2">
      <c r="A1127" s="272">
        <f t="shared" si="206"/>
        <v>33</v>
      </c>
      <c r="B1127" s="274">
        <f t="shared" si="207"/>
        <v>4.1584816085423401E-3</v>
      </c>
      <c r="C1127" s="251">
        <f t="shared" si="208"/>
        <v>0.91530639368488331</v>
      </c>
      <c r="D1127" s="274">
        <f t="shared" si="209"/>
        <v>9.5063306113676097E-3</v>
      </c>
      <c r="E1127" s="251">
        <f t="shared" si="210"/>
        <v>0.91530639368488331</v>
      </c>
      <c r="F1127" s="232"/>
      <c r="G1127" s="232"/>
      <c r="H1127" s="232"/>
      <c r="K1127" s="114"/>
      <c r="T1127" s="114"/>
      <c r="W1127" s="114"/>
      <c r="AA1127" s="114"/>
      <c r="AG1127" s="114"/>
      <c r="AJ1127" s="114"/>
    </row>
    <row r="1128" spans="1:36" x14ac:dyDescent="0.2">
      <c r="A1128" s="272">
        <f t="shared" si="206"/>
        <v>34</v>
      </c>
      <c r="B1128" s="274">
        <f t="shared" si="207"/>
        <v>4.102942622117735E-3</v>
      </c>
      <c r="C1128" s="251">
        <f t="shared" si="208"/>
        <v>0.91160069978332492</v>
      </c>
      <c r="D1128" s="274">
        <f t="shared" si="209"/>
        <v>9.3002809717323224E-3</v>
      </c>
      <c r="E1128" s="251">
        <f t="shared" si="210"/>
        <v>0.91160069978332492</v>
      </c>
      <c r="F1128" s="232"/>
      <c r="G1128" s="232"/>
      <c r="H1128" s="232"/>
      <c r="K1128" s="114"/>
      <c r="T1128" s="114"/>
      <c r="W1128" s="114"/>
      <c r="AA1128" s="114"/>
      <c r="AG1128" s="114"/>
      <c r="AJ1128" s="114"/>
    </row>
    <row r="1129" spans="1:36" x14ac:dyDescent="0.2">
      <c r="A1129" s="272">
        <f t="shared" si="206"/>
        <v>35</v>
      </c>
      <c r="B1129" s="274">
        <f t="shared" si="207"/>
        <v>4.2837220229298258E-3</v>
      </c>
      <c r="C1129" s="251">
        <f t="shared" si="208"/>
        <v>0.90789500588176697</v>
      </c>
      <c r="D1129" s="274">
        <f t="shared" si="209"/>
        <v>9.5874175315475325E-3</v>
      </c>
      <c r="E1129" s="251">
        <f t="shared" si="210"/>
        <v>0.90789500588176697</v>
      </c>
      <c r="F1129" s="232"/>
      <c r="G1129" s="232"/>
      <c r="H1129" s="232"/>
      <c r="K1129" s="114"/>
      <c r="T1129" s="114"/>
      <c r="W1129" s="114"/>
      <c r="AA1129" s="114"/>
      <c r="AG1129" s="114"/>
      <c r="AJ1129" s="114"/>
    </row>
    <row r="1130" spans="1:36" x14ac:dyDescent="0.2">
      <c r="A1130" s="272">
        <f t="shared" si="206"/>
        <v>36</v>
      </c>
      <c r="B1130" s="274">
        <f t="shared" si="207"/>
        <v>4.5722470574056521E-3</v>
      </c>
      <c r="C1130" s="251">
        <f t="shared" si="208"/>
        <v>0.90326288850481906</v>
      </c>
      <c r="D1130" s="274">
        <f t="shared" si="209"/>
        <v>1.0037005626654714E-2</v>
      </c>
      <c r="E1130" s="251">
        <f t="shared" si="210"/>
        <v>0.90326288850481906</v>
      </c>
      <c r="F1130" s="232"/>
      <c r="G1130" s="232"/>
      <c r="H1130" s="232"/>
      <c r="K1130" s="114"/>
      <c r="T1130" s="114"/>
      <c r="W1130" s="114"/>
      <c r="AA1130" s="114"/>
      <c r="AG1130" s="114"/>
      <c r="AJ1130" s="114"/>
    </row>
    <row r="1131" spans="1:36" x14ac:dyDescent="0.2">
      <c r="A1131" s="272">
        <f t="shared" si="206"/>
        <v>37</v>
      </c>
      <c r="B1131" s="274">
        <f t="shared" si="207"/>
        <v>4.7549703227426042E-3</v>
      </c>
      <c r="C1131" s="251">
        <f t="shared" si="208"/>
        <v>0.89955719460326089</v>
      </c>
      <c r="D1131" s="274">
        <f t="shared" si="209"/>
        <v>1.0454936499499872E-2</v>
      </c>
      <c r="E1131" s="251">
        <f t="shared" si="210"/>
        <v>0.89955719460326089</v>
      </c>
      <c r="F1131" s="232"/>
      <c r="G1131" s="232"/>
      <c r="H1131" s="232"/>
      <c r="K1131" s="114"/>
      <c r="T1131" s="114"/>
      <c r="W1131" s="114"/>
      <c r="AA1131" s="114"/>
      <c r="AG1131" s="114"/>
      <c r="AJ1131" s="114"/>
    </row>
    <row r="1132" spans="1:36" x14ac:dyDescent="0.2">
      <c r="A1132" s="272">
        <f t="shared" si="206"/>
        <v>38</v>
      </c>
      <c r="B1132" s="274">
        <f t="shared" si="207"/>
        <v>4.6291745184908724E-3</v>
      </c>
      <c r="C1132" s="251">
        <f t="shared" si="208"/>
        <v>0.89585150070170272</v>
      </c>
      <c r="D1132" s="274">
        <f t="shared" si="209"/>
        <v>1.0047280339143268E-2</v>
      </c>
      <c r="E1132" s="251">
        <f t="shared" si="210"/>
        <v>0.8958515007017025</v>
      </c>
      <c r="F1132" s="232"/>
      <c r="G1132" s="232"/>
      <c r="H1132" s="232"/>
      <c r="K1132" s="114"/>
      <c r="T1132" s="114"/>
      <c r="W1132" s="114"/>
      <c r="AA1132" s="114"/>
      <c r="AG1132" s="114"/>
      <c r="AJ1132" s="114"/>
    </row>
    <row r="1133" spans="1:36" x14ac:dyDescent="0.2">
      <c r="A1133" s="272">
        <f t="shared" si="206"/>
        <v>39</v>
      </c>
      <c r="B1133" s="274">
        <f t="shared" si="207"/>
        <v>4.6039042796676768E-3</v>
      </c>
      <c r="C1133" s="251">
        <f t="shared" si="208"/>
        <v>0.88102872509546959</v>
      </c>
      <c r="D1133" s="274">
        <f t="shared" si="209"/>
        <v>1.0038671796247452E-2</v>
      </c>
      <c r="E1133" s="251">
        <f t="shared" si="210"/>
        <v>0.88102872509546981</v>
      </c>
      <c r="F1133" s="232"/>
      <c r="G1133" s="232"/>
      <c r="H1133" s="232"/>
      <c r="K1133" s="114"/>
      <c r="T1133" s="114"/>
      <c r="W1133" s="114"/>
      <c r="AA1133" s="114"/>
      <c r="AG1133" s="114"/>
      <c r="AJ1133" s="114"/>
    </row>
    <row r="1134" spans="1:36" x14ac:dyDescent="0.2">
      <c r="A1134" s="272">
        <f t="shared" si="206"/>
        <v>40</v>
      </c>
      <c r="B1134" s="274">
        <f t="shared" si="207"/>
        <v>4.5908526178578945E-3</v>
      </c>
      <c r="C1134" s="251">
        <f t="shared" si="208"/>
        <v>0.87732303119391175</v>
      </c>
      <c r="D1134" s="274">
        <f t="shared" si="209"/>
        <v>1.0028952473623147E-2</v>
      </c>
      <c r="E1134" s="251">
        <f t="shared" si="210"/>
        <v>0.87732303119391153</v>
      </c>
      <c r="F1134" s="232"/>
      <c r="G1134" s="232"/>
      <c r="H1134" s="232"/>
      <c r="K1134" s="114"/>
      <c r="T1134" s="114"/>
      <c r="W1134" s="114"/>
      <c r="AA1134" s="114"/>
      <c r="AG1134" s="114"/>
      <c r="AJ1134" s="114"/>
    </row>
    <row r="1135" spans="1:36" x14ac:dyDescent="0.2">
      <c r="A1135" s="272">
        <f t="shared" si="206"/>
        <v>41</v>
      </c>
      <c r="B1135" s="274">
        <f t="shared" si="207"/>
        <v>4.5355913263654124E-3</v>
      </c>
      <c r="C1135" s="251">
        <f t="shared" si="208"/>
        <v>0.8578681382107306</v>
      </c>
      <c r="D1135" s="274">
        <f t="shared" si="209"/>
        <v>1.0055333492174835E-2</v>
      </c>
      <c r="E1135" s="251">
        <f t="shared" si="210"/>
        <v>0.8578681382107306</v>
      </c>
      <c r="F1135" s="232"/>
      <c r="G1135" s="232"/>
      <c r="H1135" s="232"/>
      <c r="K1135" s="114"/>
      <c r="T1135" s="114"/>
      <c r="W1135" s="114"/>
      <c r="AA1135" s="114"/>
      <c r="AG1135" s="114"/>
      <c r="AJ1135" s="114"/>
    </row>
    <row r="1136" spans="1:36" x14ac:dyDescent="0.2">
      <c r="A1136" s="272">
        <f t="shared" si="206"/>
        <v>42</v>
      </c>
      <c r="B1136" s="274">
        <f t="shared" si="207"/>
        <v>4.3889684022044538E-3</v>
      </c>
      <c r="C1136" s="251">
        <f t="shared" si="208"/>
        <v>0.85045675040761426</v>
      </c>
      <c r="D1136" s="274">
        <f t="shared" si="209"/>
        <v>9.7420936087400586E-3</v>
      </c>
      <c r="E1136" s="251">
        <f t="shared" si="210"/>
        <v>0.85045675040761426</v>
      </c>
      <c r="F1136" s="232"/>
      <c r="G1136" s="232"/>
      <c r="H1136" s="232"/>
      <c r="K1136" s="114"/>
      <c r="T1136" s="114"/>
      <c r="W1136" s="114"/>
      <c r="AA1136" s="114"/>
      <c r="AG1136" s="114"/>
      <c r="AJ1136" s="114"/>
    </row>
    <row r="1137" spans="1:36" x14ac:dyDescent="0.2">
      <c r="A1137" s="272">
        <f t="shared" si="206"/>
        <v>43</v>
      </c>
      <c r="B1137" s="274">
        <f t="shared" si="207"/>
        <v>4.2598402587672455E-3</v>
      </c>
      <c r="C1137" s="251">
        <f t="shared" si="208"/>
        <v>0.84304536260449781</v>
      </c>
      <c r="D1137" s="274">
        <f t="shared" si="209"/>
        <v>9.6279609916374957E-3</v>
      </c>
      <c r="E1137" s="251">
        <f t="shared" si="210"/>
        <v>0.84304536260449781</v>
      </c>
      <c r="F1137" s="232"/>
      <c r="G1137" s="232"/>
      <c r="H1137" s="232"/>
      <c r="K1137" s="114"/>
      <c r="T1137" s="114"/>
      <c r="W1137" s="114"/>
      <c r="AA1137" s="114"/>
      <c r="AG1137" s="114"/>
      <c r="AJ1137" s="114"/>
    </row>
    <row r="1138" spans="1:36" x14ac:dyDescent="0.2">
      <c r="A1138" s="272">
        <f t="shared" si="206"/>
        <v>44</v>
      </c>
      <c r="B1138" s="274">
        <f t="shared" si="207"/>
        <v>4.1607031679993245E-3</v>
      </c>
      <c r="C1138" s="251">
        <f t="shared" si="208"/>
        <v>0.83563397480138135</v>
      </c>
      <c r="D1138" s="274">
        <f t="shared" si="209"/>
        <v>9.5496510207788016E-3</v>
      </c>
      <c r="E1138" s="251">
        <f t="shared" si="210"/>
        <v>0.83563397480138135</v>
      </c>
      <c r="F1138" s="232"/>
      <c r="G1138" s="232"/>
      <c r="H1138" s="232"/>
      <c r="K1138" s="114"/>
      <c r="T1138" s="114"/>
      <c r="W1138" s="114"/>
      <c r="AA1138" s="114"/>
      <c r="AG1138" s="114"/>
      <c r="AJ1138" s="114"/>
    </row>
    <row r="1139" spans="1:36" x14ac:dyDescent="0.2">
      <c r="A1139" s="272">
        <f t="shared" si="206"/>
        <v>45</v>
      </c>
      <c r="B1139" s="274">
        <f t="shared" si="207"/>
        <v>4.0385173978651923E-3</v>
      </c>
      <c r="C1139" s="251">
        <f t="shared" si="208"/>
        <v>0.81247338791664248</v>
      </c>
      <c r="D1139" s="274">
        <f t="shared" si="209"/>
        <v>9.2675129697418063E-3</v>
      </c>
      <c r="E1139" s="251">
        <f t="shared" si="210"/>
        <v>0.81247338791664225</v>
      </c>
      <c r="F1139" s="232"/>
      <c r="G1139" s="232"/>
      <c r="H1139" s="232"/>
      <c r="K1139" s="114"/>
      <c r="T1139" s="114"/>
      <c r="W1139" s="114"/>
      <c r="AA1139" s="114"/>
      <c r="AG1139" s="114"/>
      <c r="AJ1139" s="114"/>
    </row>
    <row r="1140" spans="1:36" x14ac:dyDescent="0.2">
      <c r="A1140" s="272">
        <f t="shared" si="206"/>
        <v>46</v>
      </c>
      <c r="B1140" s="274">
        <f t="shared" si="207"/>
        <v>3.9341041033869335E-3</v>
      </c>
      <c r="C1140" s="251">
        <f t="shared" si="208"/>
        <v>0.80135630621196763</v>
      </c>
      <c r="D1140" s="274">
        <f t="shared" si="209"/>
        <v>9.1733743877520993E-3</v>
      </c>
      <c r="E1140" s="251">
        <f t="shared" si="210"/>
        <v>0.80135630621196763</v>
      </c>
      <c r="F1140" s="232"/>
      <c r="G1140" s="232"/>
      <c r="H1140" s="232"/>
      <c r="K1140" s="114"/>
      <c r="T1140" s="114"/>
      <c r="W1140" s="114"/>
      <c r="AA1140" s="114"/>
      <c r="AG1140" s="114"/>
      <c r="AJ1140" s="114"/>
    </row>
    <row r="1141" spans="1:36" x14ac:dyDescent="0.2">
      <c r="A1141" s="272">
        <f t="shared" si="206"/>
        <v>47</v>
      </c>
      <c r="B1141" s="274">
        <f t="shared" si="207"/>
        <v>3.8185830116237544E-3</v>
      </c>
      <c r="C1141" s="251">
        <f t="shared" si="208"/>
        <v>0.79765061231040957</v>
      </c>
      <c r="D1141" s="274">
        <f t="shared" si="209"/>
        <v>9.3149988031348413E-3</v>
      </c>
      <c r="E1141" s="251">
        <f t="shared" si="210"/>
        <v>0.79765061231040968</v>
      </c>
      <c r="F1141" s="232"/>
      <c r="G1141" s="232"/>
      <c r="H1141" s="232"/>
      <c r="K1141" s="114"/>
      <c r="T1141" s="114"/>
      <c r="W1141" s="114"/>
      <c r="AA1141" s="114"/>
      <c r="AG1141" s="114"/>
      <c r="AJ1141" s="114"/>
    </row>
    <row r="1142" spans="1:36" x14ac:dyDescent="0.2">
      <c r="A1142" s="272">
        <f t="shared" si="206"/>
        <v>48</v>
      </c>
      <c r="B1142" s="274">
        <f t="shared" si="207"/>
        <v>3.6611299851099979E-3</v>
      </c>
      <c r="C1142" s="251">
        <f t="shared" si="208"/>
        <v>0.75596155591787939</v>
      </c>
      <c r="D1142" s="274">
        <f t="shared" si="209"/>
        <v>9.0614633301065173E-3</v>
      </c>
      <c r="E1142" s="251">
        <f t="shared" si="210"/>
        <v>0.7559615559178795</v>
      </c>
      <c r="F1142" s="232"/>
      <c r="G1142" s="232"/>
      <c r="H1142" s="232"/>
      <c r="K1142" s="114"/>
      <c r="T1142" s="114"/>
      <c r="W1142" s="114"/>
      <c r="AA1142" s="114"/>
      <c r="AG1142" s="114"/>
      <c r="AJ1142" s="114"/>
    </row>
    <row r="1143" spans="1:36" x14ac:dyDescent="0.2">
      <c r="A1143" s="272">
        <f t="shared" si="206"/>
        <v>49</v>
      </c>
      <c r="B1143" s="274">
        <f t="shared" si="207"/>
        <v>3.4389740394115756E-3</v>
      </c>
      <c r="C1143" s="251">
        <f t="shared" si="208"/>
        <v>0.82914901047365441</v>
      </c>
      <c r="D1143" s="274">
        <f t="shared" si="209"/>
        <v>8.1811703952765213E-3</v>
      </c>
      <c r="E1143" s="251">
        <f t="shared" si="210"/>
        <v>0.82914901047365441</v>
      </c>
      <c r="F1143" s="232"/>
      <c r="G1143" s="232"/>
      <c r="H1143" s="232"/>
      <c r="K1143" s="114"/>
      <c r="T1143" s="114"/>
      <c r="W1143" s="114"/>
      <c r="AA1143" s="114"/>
      <c r="AG1143" s="114"/>
      <c r="AJ1143" s="114"/>
    </row>
    <row r="1144" spans="1:36" x14ac:dyDescent="0.2">
      <c r="A1144" s="272">
        <f t="shared" si="206"/>
        <v>50</v>
      </c>
      <c r="B1144" s="274">
        <f t="shared" si="207"/>
        <v>3.3198429135307969E-3</v>
      </c>
      <c r="C1144" s="251">
        <f t="shared" si="208"/>
        <v>0.8662059494892369</v>
      </c>
      <c r="D1144" s="274">
        <f t="shared" si="209"/>
        <v>8.0378798103010376E-3</v>
      </c>
      <c r="E1144" s="251">
        <f t="shared" si="210"/>
        <v>0.8662059494892369</v>
      </c>
      <c r="F1144" s="232"/>
      <c r="G1144" s="232"/>
      <c r="H1144" s="232"/>
      <c r="K1144" s="114"/>
      <c r="T1144" s="114"/>
      <c r="W1144" s="114"/>
      <c r="AA1144" s="114"/>
      <c r="AG1144" s="114"/>
      <c r="AJ1144" s="114"/>
    </row>
    <row r="1145" spans="1:36" x14ac:dyDescent="0.2">
      <c r="A1145" s="272">
        <f t="shared" si="206"/>
        <v>51</v>
      </c>
      <c r="B1145" s="274">
        <f t="shared" si="207"/>
        <v>3.1884932106366042E-3</v>
      </c>
      <c r="C1145" s="251">
        <f t="shared" si="208"/>
        <v>0.86991164339079496</v>
      </c>
      <c r="D1145" s="274">
        <f t="shared" si="209"/>
        <v>8.0387128950974059E-3</v>
      </c>
      <c r="E1145" s="251">
        <f t="shared" si="210"/>
        <v>0.86991164339079496</v>
      </c>
      <c r="F1145" s="232"/>
      <c r="G1145" s="232"/>
      <c r="H1145" s="232"/>
      <c r="K1145" s="114"/>
      <c r="T1145" s="114"/>
      <c r="W1145" s="114"/>
      <c r="AA1145" s="114"/>
      <c r="AG1145" s="114"/>
      <c r="AJ1145" s="114"/>
    </row>
    <row r="1146" spans="1:36" x14ac:dyDescent="0.2">
      <c r="A1146" s="272">
        <f t="shared" si="206"/>
        <v>52</v>
      </c>
      <c r="B1146" s="274">
        <f t="shared" si="207"/>
        <v>3.0865791705474536E-3</v>
      </c>
      <c r="C1146" s="251">
        <f t="shared" si="208"/>
        <v>0.87269091381696362</v>
      </c>
      <c r="D1146" s="274">
        <f t="shared" si="209"/>
        <v>8.051486861975066E-3</v>
      </c>
      <c r="E1146" s="251">
        <f t="shared" si="210"/>
        <v>0.87269091381696362</v>
      </c>
      <c r="F1146" s="232"/>
      <c r="G1146" s="232"/>
      <c r="H1146" s="232"/>
      <c r="K1146" s="114"/>
      <c r="T1146" s="114"/>
      <c r="W1146" s="114"/>
      <c r="AA1146" s="114"/>
      <c r="AG1146" s="114"/>
      <c r="AJ1146" s="114"/>
    </row>
    <row r="1147" spans="1:36" x14ac:dyDescent="0.2">
      <c r="A1147" s="272">
        <f t="shared" si="206"/>
        <v>53</v>
      </c>
      <c r="B1147" s="274">
        <f t="shared" si="207"/>
        <v>3.0029929959784216E-3</v>
      </c>
      <c r="C1147" s="251">
        <f t="shared" si="208"/>
        <v>0.87732303119391153</v>
      </c>
      <c r="D1147" s="274">
        <f t="shared" si="209"/>
        <v>8.0178857751881799E-3</v>
      </c>
      <c r="E1147" s="251">
        <f t="shared" si="210"/>
        <v>0.87732303119391153</v>
      </c>
      <c r="F1147" s="232"/>
      <c r="G1147" s="232"/>
      <c r="H1147" s="232"/>
      <c r="K1147" s="114"/>
      <c r="T1147" s="114"/>
      <c r="W1147" s="114"/>
      <c r="AA1147" s="114"/>
      <c r="AG1147" s="114"/>
      <c r="AJ1147" s="114"/>
    </row>
    <row r="1148" spans="1:36" x14ac:dyDescent="0.2">
      <c r="A1148" s="272">
        <f t="shared" si="206"/>
        <v>54</v>
      </c>
      <c r="B1148" s="274">
        <f t="shared" si="207"/>
        <v>3.0738052036697943E-3</v>
      </c>
      <c r="C1148" s="251">
        <f t="shared" si="208"/>
        <v>0.88102872509546959</v>
      </c>
      <c r="D1148" s="274">
        <f t="shared" si="209"/>
        <v>8.3397342015187684E-3</v>
      </c>
      <c r="E1148" s="251">
        <f t="shared" si="210"/>
        <v>0.88102872509546959</v>
      </c>
      <c r="F1148" s="232"/>
      <c r="G1148" s="232"/>
      <c r="H1148" s="232"/>
      <c r="K1148" s="114"/>
      <c r="T1148" s="114"/>
      <c r="W1148" s="114"/>
      <c r="AA1148" s="114"/>
      <c r="AG1148" s="114"/>
      <c r="AJ1148" s="114"/>
    </row>
    <row r="1149" spans="1:36" x14ac:dyDescent="0.2">
      <c r="A1149" s="272">
        <f t="shared" si="206"/>
        <v>55</v>
      </c>
      <c r="B1149" s="274">
        <f t="shared" si="207"/>
        <v>2.3043125467568839E-3</v>
      </c>
      <c r="C1149" s="251">
        <f t="shared" si="208"/>
        <v>0.91901208758644193</v>
      </c>
      <c r="D1149" s="274">
        <f t="shared" si="209"/>
        <v>6.5272193795517675E-3</v>
      </c>
      <c r="E1149" s="251">
        <f t="shared" si="210"/>
        <v>0.91901208758644171</v>
      </c>
      <c r="F1149" s="232"/>
      <c r="G1149" s="232"/>
      <c r="H1149" s="232"/>
      <c r="K1149" s="114"/>
      <c r="T1149" s="114"/>
      <c r="W1149" s="114"/>
      <c r="AA1149" s="114"/>
      <c r="AG1149" s="114"/>
      <c r="AJ1149" s="114"/>
    </row>
    <row r="1150" spans="1:36" x14ac:dyDescent="0.2">
      <c r="A1150" s="272">
        <f t="shared" si="206"/>
        <v>56</v>
      </c>
      <c r="B1150" s="274">
        <f t="shared" si="207"/>
        <v>2.1846260310118592E-3</v>
      </c>
      <c r="C1150" s="251">
        <f t="shared" si="208"/>
        <v>0.92179135801261036</v>
      </c>
      <c r="D1150" s="274">
        <f t="shared" si="209"/>
        <v>6.2706292622700891E-3</v>
      </c>
      <c r="E1150" s="251">
        <f t="shared" si="210"/>
        <v>0.92179135801261036</v>
      </c>
      <c r="F1150" s="232"/>
      <c r="G1150" s="232"/>
      <c r="H1150" s="232"/>
      <c r="K1150" s="114"/>
      <c r="T1150" s="114"/>
      <c r="W1150" s="114"/>
      <c r="AA1150" s="114"/>
      <c r="AG1150" s="114"/>
      <c r="AJ1150" s="114"/>
    </row>
    <row r="1151" spans="1:36" x14ac:dyDescent="0.2">
      <c r="A1151" s="272">
        <f t="shared" si="206"/>
        <v>57</v>
      </c>
      <c r="B1151" s="274">
        <f t="shared" si="207"/>
        <v>2.0577194470316356E-3</v>
      </c>
      <c r="C1151" s="251">
        <f t="shared" si="208"/>
        <v>0.94124625099579107</v>
      </c>
      <c r="D1151" s="274">
        <f t="shared" si="209"/>
        <v>6.3003426200072526E-3</v>
      </c>
      <c r="E1151" s="251">
        <f t="shared" si="210"/>
        <v>0.94124625099579107</v>
      </c>
      <c r="F1151" s="232"/>
      <c r="G1151" s="232"/>
      <c r="H1151" s="232"/>
      <c r="K1151" s="114"/>
      <c r="T1151" s="114"/>
      <c r="W1151" s="114"/>
      <c r="AA1151" s="114"/>
      <c r="AG1151" s="114"/>
      <c r="AJ1151" s="114"/>
    </row>
    <row r="1152" spans="1:36" x14ac:dyDescent="0.2">
      <c r="A1152" s="272">
        <f t="shared" si="206"/>
        <v>58</v>
      </c>
      <c r="B1152" s="274">
        <f t="shared" si="207"/>
        <v>1.9871849342723864E-3</v>
      </c>
      <c r="C1152" s="251">
        <f t="shared" si="208"/>
        <v>1.0023902003715017</v>
      </c>
      <c r="D1152" s="274">
        <f t="shared" si="209"/>
        <v>6.1978731900538559E-3</v>
      </c>
      <c r="E1152" s="251">
        <f t="shared" si="210"/>
        <v>1.0023902003715017</v>
      </c>
      <c r="F1152" s="232"/>
      <c r="G1152" s="232"/>
      <c r="H1152" s="232"/>
      <c r="K1152" s="114"/>
      <c r="T1152" s="114"/>
      <c r="W1152" s="114"/>
      <c r="AA1152" s="114"/>
      <c r="AG1152" s="114"/>
      <c r="AJ1152" s="114"/>
    </row>
    <row r="1153" spans="1:36" x14ac:dyDescent="0.2">
      <c r="A1153" s="272">
        <f t="shared" si="206"/>
        <v>59</v>
      </c>
      <c r="B1153" s="274">
        <f t="shared" si="207"/>
        <v>1.6769996950909646E-3</v>
      </c>
      <c r="C1153" s="251">
        <f t="shared" si="208"/>
        <v>1.0172129759777349</v>
      </c>
      <c r="D1153" s="274">
        <f t="shared" si="209"/>
        <v>5.5750034573019049E-3</v>
      </c>
      <c r="E1153" s="251">
        <f t="shared" si="210"/>
        <v>1.0172129759777349</v>
      </c>
      <c r="F1153" s="232"/>
      <c r="G1153" s="232"/>
      <c r="H1153" s="232"/>
      <c r="K1153" s="114"/>
      <c r="T1153" s="114"/>
      <c r="W1153" s="114"/>
      <c r="AA1153" s="114"/>
      <c r="AG1153" s="114"/>
      <c r="AJ1153" s="114"/>
    </row>
    <row r="1154" spans="1:36" x14ac:dyDescent="0.2">
      <c r="A1154" s="272">
        <f t="shared" si="206"/>
        <v>60</v>
      </c>
      <c r="B1154" s="274">
        <f t="shared" si="207"/>
        <v>1.4123564247777191E-3</v>
      </c>
      <c r="C1154" s="251">
        <f t="shared" si="208"/>
        <v>1.0320357515839678</v>
      </c>
      <c r="D1154" s="274">
        <f t="shared" si="209"/>
        <v>4.6477800789431149E-3</v>
      </c>
      <c r="E1154" s="251">
        <f t="shared" si="210"/>
        <v>1.0320357515839678</v>
      </c>
      <c r="F1154" s="232"/>
      <c r="G1154" s="232"/>
      <c r="H1154" s="232"/>
      <c r="K1154" s="114"/>
      <c r="T1154" s="114"/>
      <c r="W1154" s="114"/>
      <c r="AA1154" s="114"/>
      <c r="AG1154" s="114"/>
      <c r="AJ1154" s="114"/>
    </row>
    <row r="1155" spans="1:36" x14ac:dyDescent="0.2">
      <c r="A1155" s="272">
        <f t="shared" si="206"/>
        <v>61</v>
      </c>
      <c r="B1155" s="274">
        <f t="shared" si="207"/>
        <v>1.2926699090326942E-3</v>
      </c>
      <c r="C1155" s="251">
        <f t="shared" si="208"/>
        <v>1.0403735628624737</v>
      </c>
      <c r="D1155" s="274">
        <f t="shared" si="209"/>
        <v>4.4881054929723739E-3</v>
      </c>
      <c r="E1155" s="251">
        <f t="shared" si="210"/>
        <v>1.0403735628624737</v>
      </c>
      <c r="F1155" s="232"/>
      <c r="G1155" s="232"/>
      <c r="H1155" s="232"/>
      <c r="K1155" s="114"/>
      <c r="T1155" s="114"/>
      <c r="W1155" s="114"/>
      <c r="AA1155" s="114"/>
      <c r="AG1155" s="114"/>
      <c r="AJ1155" s="114"/>
    </row>
    <row r="1156" spans="1:36" x14ac:dyDescent="0.2">
      <c r="A1156" s="272">
        <f t="shared" si="206"/>
        <v>62</v>
      </c>
      <c r="B1156" s="274">
        <f t="shared" si="207"/>
        <v>1.1516008835141961E-3</v>
      </c>
      <c r="C1156" s="251">
        <f t="shared" si="208"/>
        <v>1.0931797009596784</v>
      </c>
      <c r="D1156" s="274">
        <f t="shared" si="209"/>
        <v>4.3051045327032987E-3</v>
      </c>
      <c r="E1156" s="251">
        <f t="shared" si="210"/>
        <v>1.0931797009596786</v>
      </c>
      <c r="F1156" s="232"/>
      <c r="G1156" s="232"/>
      <c r="H1156" s="232"/>
      <c r="K1156" s="114"/>
      <c r="T1156" s="114"/>
      <c r="W1156" s="114"/>
      <c r="AA1156" s="114"/>
      <c r="AG1156" s="114"/>
      <c r="AJ1156" s="114"/>
    </row>
    <row r="1157" spans="1:36" x14ac:dyDescent="0.2">
      <c r="A1157" s="272">
        <f t="shared" si="206"/>
        <v>63</v>
      </c>
      <c r="B1157" s="274">
        <f t="shared" si="207"/>
        <v>1.0141418921132974E-3</v>
      </c>
      <c r="C1157" s="251">
        <f t="shared" si="208"/>
        <v>1.1237516756475339</v>
      </c>
      <c r="D1157" s="274">
        <f t="shared" si="209"/>
        <v>3.7441607698147829E-3</v>
      </c>
      <c r="E1157" s="251">
        <f t="shared" si="210"/>
        <v>1.1237516756475339</v>
      </c>
      <c r="F1157" s="232"/>
      <c r="G1157" s="232"/>
      <c r="H1157" s="232"/>
      <c r="K1157" s="114"/>
      <c r="T1157" s="114"/>
      <c r="W1157" s="114"/>
      <c r="AA1157" s="114"/>
      <c r="AG1157" s="114"/>
      <c r="AJ1157" s="114"/>
    </row>
    <row r="1158" spans="1:36" x14ac:dyDescent="0.2">
      <c r="A1158" s="272">
        <f t="shared" si="206"/>
        <v>64</v>
      </c>
      <c r="B1158" s="274">
        <f t="shared" si="207"/>
        <v>8.2725320279449953E-4</v>
      </c>
      <c r="C1158" s="251">
        <f t="shared" si="208"/>
        <v>1.1533972268599999</v>
      </c>
      <c r="D1158" s="274">
        <f t="shared" si="209"/>
        <v>3.5267256379624525E-3</v>
      </c>
      <c r="E1158" s="251">
        <f t="shared" si="210"/>
        <v>1.1533972268599999</v>
      </c>
      <c r="F1158" s="232"/>
      <c r="G1158" s="232"/>
      <c r="H1158" s="232"/>
      <c r="K1158" s="114"/>
      <c r="T1158" s="114"/>
      <c r="W1158" s="114"/>
      <c r="AA1158" s="114"/>
      <c r="AG1158" s="114"/>
      <c r="AJ1158" s="114"/>
    </row>
    <row r="1159" spans="1:36" x14ac:dyDescent="0.2">
      <c r="A1159" s="272">
        <f t="shared" si="206"/>
        <v>65</v>
      </c>
      <c r="B1159" s="274">
        <f t="shared" si="207"/>
        <v>7.2978228161931684E-4</v>
      </c>
      <c r="C1159" s="251">
        <f t="shared" si="208"/>
        <v>1.157102920761558</v>
      </c>
      <c r="D1159" s="274">
        <f t="shared" si="209"/>
        <v>3.2595831132601E-3</v>
      </c>
      <c r="E1159" s="251">
        <f t="shared" si="210"/>
        <v>1.157102920761558</v>
      </c>
      <c r="F1159" s="232"/>
      <c r="G1159" s="232"/>
      <c r="H1159" s="232"/>
      <c r="K1159" s="114"/>
      <c r="T1159" s="114"/>
      <c r="W1159" s="114"/>
      <c r="AA1159" s="114"/>
      <c r="AG1159" s="114"/>
      <c r="AJ1159" s="114"/>
    </row>
    <row r="1160" spans="1:36" x14ac:dyDescent="0.2">
      <c r="A1160" s="272">
        <f t="shared" ref="A1160:A1178" si="211">A1064</f>
        <v>66</v>
      </c>
      <c r="B1160" s="274">
        <f t="shared" ref="B1160:B1178" si="212">B1064+H1064</f>
        <v>6.3203366551201111E-4</v>
      </c>
      <c r="C1160" s="251">
        <f t="shared" ref="C1160:C1178" si="213">C368*C766</f>
        <v>1.160808614663116</v>
      </c>
      <c r="D1160" s="274">
        <f t="shared" ref="D1160:D1177" si="214">E1064+K1064</f>
        <v>2.9074659393281002E-3</v>
      </c>
      <c r="E1160" s="251">
        <f t="shared" ref="E1160:E1177" si="215">C368*F766</f>
        <v>1.160808614663116</v>
      </c>
      <c r="F1160" s="232"/>
      <c r="G1160" s="232"/>
      <c r="H1160" s="232"/>
      <c r="K1160" s="114"/>
      <c r="T1160" s="114"/>
      <c r="W1160" s="114"/>
      <c r="AA1160" s="114"/>
      <c r="AG1160" s="114"/>
      <c r="AJ1160" s="114"/>
    </row>
    <row r="1161" spans="1:36" x14ac:dyDescent="0.2">
      <c r="A1161" s="272">
        <f t="shared" si="211"/>
        <v>67</v>
      </c>
      <c r="B1161" s="274">
        <f t="shared" si="212"/>
        <v>5.5511216931393242E-4</v>
      </c>
      <c r="C1161" s="251">
        <f t="shared" si="213"/>
        <v>1.1654407320400639</v>
      </c>
      <c r="D1161" s="274">
        <f t="shared" si="214"/>
        <v>2.5578480197852088E-3</v>
      </c>
      <c r="E1161" s="251">
        <f t="shared" si="215"/>
        <v>1.1654407320400637</v>
      </c>
      <c r="F1161" s="232"/>
      <c r="G1161" s="232"/>
      <c r="H1161" s="232"/>
      <c r="K1161" s="114"/>
      <c r="T1161" s="114"/>
      <c r="W1161" s="114"/>
      <c r="AA1161" s="114"/>
      <c r="AG1161" s="114"/>
      <c r="AJ1161" s="114"/>
    </row>
    <row r="1162" spans="1:36" x14ac:dyDescent="0.2">
      <c r="A1162" s="272">
        <f t="shared" si="211"/>
        <v>68</v>
      </c>
      <c r="B1162" s="274">
        <f t="shared" si="212"/>
        <v>4.3764721302589173E-4</v>
      </c>
      <c r="C1162" s="251">
        <f t="shared" si="213"/>
        <v>1.1691464259416222</v>
      </c>
      <c r="D1162" s="274">
        <f t="shared" si="214"/>
        <v>2.3018132923677769E-3</v>
      </c>
      <c r="E1162" s="251">
        <f t="shared" si="215"/>
        <v>1.1691464259416222</v>
      </c>
      <c r="F1162" s="232"/>
      <c r="G1162" s="232"/>
      <c r="H1162" s="232"/>
      <c r="K1162" s="114"/>
      <c r="T1162" s="114"/>
      <c r="W1162" s="114"/>
      <c r="AA1162" s="114"/>
      <c r="AG1162" s="114"/>
      <c r="AJ1162" s="114"/>
    </row>
    <row r="1163" spans="1:36" x14ac:dyDescent="0.2">
      <c r="A1163" s="272">
        <f t="shared" si="211"/>
        <v>69</v>
      </c>
      <c r="B1163" s="274">
        <f t="shared" si="212"/>
        <v>4.0515690596749747E-4</v>
      </c>
      <c r="C1163" s="251">
        <f t="shared" si="213"/>
        <v>1.1691464259416222</v>
      </c>
      <c r="D1163" s="274">
        <f t="shared" si="214"/>
        <v>2.1532465036819574E-3</v>
      </c>
      <c r="E1163" s="251">
        <f t="shared" si="215"/>
        <v>1.169146425941622</v>
      </c>
      <c r="F1163" s="232"/>
      <c r="G1163" s="232"/>
      <c r="H1163" s="232"/>
      <c r="K1163" s="114"/>
      <c r="T1163" s="114"/>
      <c r="W1163" s="114"/>
      <c r="AA1163" s="114"/>
      <c r="AG1163" s="114"/>
      <c r="AJ1163" s="114"/>
    </row>
    <row r="1164" spans="1:36" x14ac:dyDescent="0.2">
      <c r="A1164" s="272">
        <f t="shared" si="211"/>
        <v>70</v>
      </c>
      <c r="B1164" s="274">
        <f t="shared" si="212"/>
        <v>3.3934320705433991E-4</v>
      </c>
      <c r="C1164" s="251">
        <f t="shared" si="213"/>
        <v>1.1691464259416222</v>
      </c>
      <c r="D1164" s="274">
        <f t="shared" si="214"/>
        <v>1.820290280066447E-3</v>
      </c>
      <c r="E1164" s="251">
        <f t="shared" si="215"/>
        <v>1.1691464259416222</v>
      </c>
      <c r="F1164" s="232"/>
      <c r="G1164" s="232"/>
      <c r="H1164" s="232"/>
      <c r="K1164" s="114"/>
      <c r="T1164" s="114"/>
      <c r="W1164" s="114"/>
      <c r="AA1164" s="114"/>
      <c r="AG1164" s="114"/>
      <c r="AJ1164" s="114"/>
    </row>
    <row r="1165" spans="1:36" x14ac:dyDescent="0.2">
      <c r="A1165" s="272">
        <f t="shared" si="211"/>
        <v>71</v>
      </c>
      <c r="B1165" s="274">
        <f t="shared" si="212"/>
        <v>2.7769493212302773E-4</v>
      </c>
      <c r="C1165" s="251">
        <f t="shared" si="213"/>
        <v>1.1691464259416222</v>
      </c>
      <c r="D1165" s="274">
        <f t="shared" si="214"/>
        <v>1.580361858712151E-3</v>
      </c>
      <c r="E1165" s="251">
        <f t="shared" si="215"/>
        <v>1.1691464259416222</v>
      </c>
      <c r="F1165" s="232"/>
      <c r="G1165" s="232"/>
      <c r="H1165" s="232"/>
      <c r="K1165" s="114"/>
      <c r="T1165" s="114"/>
      <c r="W1165" s="114"/>
      <c r="AA1165" s="114"/>
      <c r="AG1165" s="114"/>
      <c r="AJ1165" s="114"/>
    </row>
    <row r="1166" spans="1:36" x14ac:dyDescent="0.2">
      <c r="A1166" s="272">
        <f t="shared" si="211"/>
        <v>72</v>
      </c>
      <c r="B1166" s="274">
        <f t="shared" si="212"/>
        <v>2.2576597981602156E-4</v>
      </c>
      <c r="C1166" s="251">
        <f t="shared" si="213"/>
        <v>1.1691464259416222</v>
      </c>
      <c r="D1166" s="274">
        <f t="shared" si="214"/>
        <v>1.2962799431502935E-3</v>
      </c>
      <c r="E1166" s="251">
        <f t="shared" si="215"/>
        <v>1.1691464259416222</v>
      </c>
      <c r="F1166" s="232"/>
      <c r="G1166" s="232"/>
      <c r="H1166" s="232"/>
      <c r="K1166" s="114"/>
      <c r="T1166" s="114"/>
      <c r="W1166" s="114"/>
      <c r="AA1166" s="114"/>
      <c r="AG1166" s="114"/>
      <c r="AJ1166" s="114"/>
    </row>
    <row r="1167" spans="1:36" x14ac:dyDescent="0.2">
      <c r="A1167" s="272">
        <f t="shared" si="211"/>
        <v>73</v>
      </c>
      <c r="B1167" s="274">
        <f t="shared" si="212"/>
        <v>1.8272326533695226E-4</v>
      </c>
      <c r="C1167" s="251">
        <f t="shared" si="213"/>
        <v>1.1691464259416222</v>
      </c>
      <c r="D1167" s="274">
        <f t="shared" si="214"/>
        <v>1.0455214194431994E-3</v>
      </c>
      <c r="E1167" s="251">
        <f t="shared" si="215"/>
        <v>1.1691464259416222</v>
      </c>
      <c r="F1167" s="232"/>
      <c r="G1167" s="232"/>
      <c r="H1167" s="232"/>
      <c r="K1167" s="114"/>
      <c r="T1167" s="114"/>
      <c r="W1167" s="114"/>
      <c r="AA1167" s="114"/>
      <c r="AG1167" s="114"/>
      <c r="AJ1167" s="114"/>
    </row>
    <row r="1168" spans="1:36" x14ac:dyDescent="0.2">
      <c r="A1168" s="272">
        <f t="shared" si="211"/>
        <v>74</v>
      </c>
      <c r="B1168" s="274">
        <f t="shared" si="212"/>
        <v>1.263511941159776E-4</v>
      </c>
      <c r="C1168" s="251">
        <f t="shared" si="213"/>
        <v>1.1691464259416224</v>
      </c>
      <c r="D1168" s="274">
        <f t="shared" si="214"/>
        <v>8.1892235483080876E-4</v>
      </c>
      <c r="E1168" s="251">
        <f t="shared" si="215"/>
        <v>1.1691464259416222</v>
      </c>
      <c r="F1168" s="232"/>
      <c r="G1168" s="232"/>
      <c r="H1168" s="232"/>
      <c r="K1168" s="114"/>
      <c r="T1168" s="114"/>
      <c r="W1168" s="114"/>
      <c r="AA1168" s="114"/>
      <c r="AG1168" s="114"/>
      <c r="AJ1168" s="114"/>
    </row>
    <row r="1169" spans="1:36" x14ac:dyDescent="0.2">
      <c r="A1169" s="272">
        <f t="shared" si="211"/>
        <v>75</v>
      </c>
      <c r="B1169" s="274">
        <f t="shared" si="212"/>
        <v>9.8859395835797879E-5</v>
      </c>
      <c r="C1169" s="251">
        <f t="shared" si="213"/>
        <v>1.1691464259416222</v>
      </c>
      <c r="D1169" s="274">
        <f t="shared" si="214"/>
        <v>6.6841170162012771E-4</v>
      </c>
      <c r="E1169" s="251">
        <f t="shared" si="215"/>
        <v>1.1691464259416222</v>
      </c>
      <c r="F1169" s="232"/>
      <c r="G1169" s="232"/>
      <c r="H1169" s="232"/>
      <c r="K1169" s="114"/>
      <c r="T1169" s="114"/>
      <c r="W1169" s="114"/>
      <c r="AA1169" s="114"/>
      <c r="AG1169" s="114"/>
      <c r="AJ1169" s="114"/>
    </row>
    <row r="1170" spans="1:36" x14ac:dyDescent="0.2">
      <c r="A1170" s="272">
        <f t="shared" si="211"/>
        <v>76</v>
      </c>
      <c r="B1170" s="274">
        <f t="shared" si="212"/>
        <v>7.5810716469586575E-5</v>
      </c>
      <c r="C1170" s="251">
        <f t="shared" si="213"/>
        <v>1.1691464259416222</v>
      </c>
      <c r="D1170" s="274">
        <f t="shared" si="214"/>
        <v>4.3681412822952264E-4</v>
      </c>
      <c r="E1170" s="251">
        <f t="shared" si="215"/>
        <v>1.1691464259416222</v>
      </c>
      <c r="F1170" s="232"/>
      <c r="G1170" s="232"/>
      <c r="H1170" s="232"/>
      <c r="K1170" s="114"/>
      <c r="T1170" s="114"/>
      <c r="W1170" s="114"/>
      <c r="AA1170" s="114"/>
      <c r="AG1170" s="114"/>
      <c r="AJ1170" s="114"/>
    </row>
    <row r="1171" spans="1:36" x14ac:dyDescent="0.2">
      <c r="A1171" s="272">
        <f t="shared" si="211"/>
        <v>77</v>
      </c>
      <c r="B1171" s="274">
        <f t="shared" si="212"/>
        <v>4.2765019546946271E-5</v>
      </c>
      <c r="C1171" s="251">
        <f t="shared" si="213"/>
        <v>1.1691464259416222</v>
      </c>
      <c r="D1171" s="274">
        <f t="shared" si="214"/>
        <v>3.162945276881286E-4</v>
      </c>
      <c r="E1171" s="251">
        <f t="shared" si="215"/>
        <v>1.1691464259416222</v>
      </c>
      <c r="F1171" s="232"/>
      <c r="G1171" s="232"/>
      <c r="H1171" s="232"/>
      <c r="K1171" s="114"/>
      <c r="T1171" s="114"/>
      <c r="W1171" s="114"/>
      <c r="AA1171" s="114"/>
      <c r="AG1171" s="114"/>
      <c r="AJ1171" s="114"/>
    </row>
    <row r="1172" spans="1:36" x14ac:dyDescent="0.2">
      <c r="A1172" s="272">
        <f t="shared" si="211"/>
        <v>78</v>
      </c>
      <c r="B1172" s="274">
        <f t="shared" si="212"/>
        <v>3.6378036108116635E-5</v>
      </c>
      <c r="C1172" s="251">
        <f t="shared" si="213"/>
        <v>1.1691464259416222</v>
      </c>
      <c r="D1172" s="274">
        <f t="shared" si="214"/>
        <v>2.6297710072050731E-4</v>
      </c>
      <c r="E1172" s="251">
        <f t="shared" si="215"/>
        <v>1.1691464259416222</v>
      </c>
      <c r="F1172" s="232"/>
      <c r="G1172" s="232"/>
      <c r="H1172" s="232"/>
      <c r="K1172" s="114"/>
      <c r="T1172" s="114"/>
      <c r="W1172" s="114"/>
      <c r="AA1172" s="114"/>
      <c r="AG1172" s="114"/>
      <c r="AJ1172" s="114"/>
    </row>
    <row r="1173" spans="1:36" x14ac:dyDescent="0.2">
      <c r="A1173" s="272">
        <f t="shared" si="211"/>
        <v>79</v>
      </c>
      <c r="B1173" s="274">
        <f t="shared" si="212"/>
        <v>2.3326374298334331E-5</v>
      </c>
      <c r="C1173" s="251">
        <f t="shared" si="213"/>
        <v>1.1691464259416222</v>
      </c>
      <c r="D1173" s="274">
        <f t="shared" si="214"/>
        <v>1.8494482479393647E-4</v>
      </c>
      <c r="E1173" s="251">
        <f t="shared" si="215"/>
        <v>1.1691464259416222</v>
      </c>
      <c r="F1173" s="232"/>
      <c r="G1173" s="232"/>
      <c r="H1173" s="232"/>
      <c r="K1173" s="114"/>
      <c r="T1173" s="114"/>
      <c r="W1173" s="114"/>
      <c r="AA1173" s="114"/>
      <c r="AG1173" s="114"/>
      <c r="AJ1173" s="114"/>
    </row>
    <row r="1174" spans="1:36" x14ac:dyDescent="0.2">
      <c r="A1174" s="272">
        <f t="shared" si="211"/>
        <v>80</v>
      </c>
      <c r="B1174" s="274">
        <f t="shared" si="212"/>
        <v>1.6939390859504693E-5</v>
      </c>
      <c r="C1174" s="251">
        <f t="shared" si="213"/>
        <v>1.1691464259416222</v>
      </c>
      <c r="D1174" s="274">
        <f t="shared" si="214"/>
        <v>1.3079431302994609E-4</v>
      </c>
      <c r="E1174" s="251">
        <f t="shared" si="215"/>
        <v>1.169146425941622</v>
      </c>
      <c r="F1174" s="232"/>
      <c r="G1174" s="232"/>
      <c r="H1174" s="232"/>
      <c r="K1174" s="114"/>
      <c r="T1174" s="114"/>
      <c r="W1174" s="114"/>
      <c r="AA1174" s="114"/>
      <c r="AG1174" s="114"/>
      <c r="AJ1174" s="114"/>
    </row>
    <row r="1175" spans="1:36" x14ac:dyDescent="0.2">
      <c r="A1175" s="272">
        <f t="shared" si="211"/>
        <v>81</v>
      </c>
      <c r="B1175" s="274">
        <f t="shared" si="212"/>
        <v>8.0531530315678041E-6</v>
      </c>
      <c r="C1175" s="251">
        <f t="shared" si="213"/>
        <v>1.1691464259416222</v>
      </c>
      <c r="D1175" s="274">
        <f t="shared" si="214"/>
        <v>8.1086920179924109E-5</v>
      </c>
      <c r="E1175" s="251">
        <f t="shared" si="215"/>
        <v>1.169146425941622</v>
      </c>
      <c r="F1175" s="232"/>
      <c r="G1175" s="232"/>
      <c r="H1175" s="232"/>
      <c r="K1175" s="114"/>
      <c r="T1175" s="114"/>
      <c r="W1175" s="114"/>
      <c r="AA1175" s="114"/>
      <c r="AG1175" s="114"/>
      <c r="AJ1175" s="114"/>
    </row>
    <row r="1176" spans="1:36" x14ac:dyDescent="0.2">
      <c r="A1176" s="272">
        <f t="shared" si="211"/>
        <v>82</v>
      </c>
      <c r="B1176" s="274">
        <f t="shared" si="212"/>
        <v>6.3869834388296386E-6</v>
      </c>
      <c r="C1176" s="251">
        <f t="shared" si="213"/>
        <v>1.1691464259416222</v>
      </c>
      <c r="D1176" s="274">
        <f t="shared" si="214"/>
        <v>4.0543460089962054E-5</v>
      </c>
      <c r="E1176" s="251">
        <f t="shared" si="215"/>
        <v>1.1691464259416222</v>
      </c>
      <c r="F1176" s="232"/>
      <c r="G1176" s="232"/>
      <c r="H1176" s="232"/>
      <c r="K1176" s="114"/>
      <c r="T1176" s="114"/>
      <c r="W1176" s="114"/>
      <c r="AA1176" s="114"/>
      <c r="AG1176" s="114"/>
      <c r="AJ1176" s="114"/>
    </row>
    <row r="1177" spans="1:36" x14ac:dyDescent="0.2">
      <c r="A1177" s="272">
        <f t="shared" si="211"/>
        <v>83</v>
      </c>
      <c r="B1177" s="274">
        <f t="shared" si="212"/>
        <v>6.6646783709526656E-6</v>
      </c>
      <c r="C1177" s="251">
        <f t="shared" si="213"/>
        <v>1.1691464259416222</v>
      </c>
      <c r="D1177" s="274">
        <f t="shared" si="214"/>
        <v>6.0815190134943075E-5</v>
      </c>
      <c r="E1177" s="251">
        <f t="shared" si="215"/>
        <v>1.1691464259416222</v>
      </c>
      <c r="F1177" s="232"/>
      <c r="G1177" s="232"/>
      <c r="H1177" s="232"/>
      <c r="K1177" s="114"/>
      <c r="T1177" s="114"/>
      <c r="W1177" s="114"/>
      <c r="AA1177" s="114"/>
      <c r="AG1177" s="114"/>
      <c r="AJ1177" s="114"/>
    </row>
    <row r="1178" spans="1:36" ht="13.5" thickBot="1" x14ac:dyDescent="0.25">
      <c r="A1178" s="272" t="str">
        <f t="shared" si="211"/>
        <v>NNNN</v>
      </c>
      <c r="B1178" s="274">
        <f t="shared" si="212"/>
        <v>0.1943525737044004</v>
      </c>
      <c r="C1178" s="251">
        <f t="shared" si="213"/>
        <v>1.0403735628624737</v>
      </c>
      <c r="D1178" s="262"/>
      <c r="E1178" s="255"/>
      <c r="F1178" s="232"/>
      <c r="G1178" s="232"/>
      <c r="H1178" s="232"/>
      <c r="K1178" s="114"/>
      <c r="T1178" s="114"/>
      <c r="W1178" s="114"/>
      <c r="AA1178" s="114"/>
      <c r="AG1178" s="114"/>
      <c r="AJ1178" s="114"/>
    </row>
    <row r="1179" spans="1:36" x14ac:dyDescent="0.2">
      <c r="A1179" s="231"/>
      <c r="B1179" s="232"/>
      <c r="C1179" s="236"/>
      <c r="D1179" s="236"/>
      <c r="E1179" s="236"/>
      <c r="F1179" s="236"/>
      <c r="G1179" s="236"/>
      <c r="H1179" s="236"/>
      <c r="I1179" s="232"/>
      <c r="J1179" s="232"/>
      <c r="K1179" s="234"/>
      <c r="L1179" s="232"/>
      <c r="M1179" s="232"/>
      <c r="N1179" s="232"/>
      <c r="O1179" s="232"/>
      <c r="P1179" s="232"/>
      <c r="Q1179" s="232"/>
      <c r="R1179" s="232"/>
      <c r="S1179" s="236"/>
      <c r="T1179" s="232"/>
      <c r="U1179" s="232"/>
      <c r="V1179" s="236"/>
      <c r="W1179" s="232"/>
      <c r="Z1179" s="22"/>
      <c r="AA1179" s="114"/>
      <c r="AF1179" s="22"/>
      <c r="AG1179" s="114"/>
      <c r="AI1179" s="22"/>
      <c r="AJ1179" s="114"/>
    </row>
    <row r="1180" spans="1:36" x14ac:dyDescent="0.2">
      <c r="A1180" s="229"/>
      <c r="B1180" s="230"/>
    </row>
    <row r="1181" spans="1:36" ht="15.75" x14ac:dyDescent="0.25">
      <c r="A1181" s="235" t="s">
        <v>156</v>
      </c>
      <c r="B1181" s="230"/>
    </row>
    <row r="1182" spans="1:36" x14ac:dyDescent="0.2">
      <c r="A1182" s="237" t="s">
        <v>508</v>
      </c>
      <c r="B1182" s="230"/>
    </row>
    <row r="1183" spans="1:36" ht="13.5" thickBot="1" x14ac:dyDescent="0.25">
      <c r="A1183" s="229"/>
      <c r="B1183" s="230"/>
    </row>
    <row r="1184" spans="1:36" ht="38.25" x14ac:dyDescent="0.2">
      <c r="A1184" s="238" t="s">
        <v>36</v>
      </c>
      <c r="B1184" s="239" t="s">
        <v>19</v>
      </c>
      <c r="C1184" s="240" t="s">
        <v>158</v>
      </c>
      <c r="D1184" s="239" t="s">
        <v>19</v>
      </c>
      <c r="E1184" s="241" t="s">
        <v>158</v>
      </c>
      <c r="G1184" s="114"/>
      <c r="H1184" s="114"/>
      <c r="I1184" s="23"/>
      <c r="K1184" s="114"/>
      <c r="R1184" s="22"/>
      <c r="T1184" s="114"/>
      <c r="U1184" s="22"/>
      <c r="W1184" s="114"/>
      <c r="Y1184" s="22"/>
      <c r="AA1184" s="114"/>
      <c r="AE1184" s="22"/>
      <c r="AG1184" s="114"/>
      <c r="AH1184" s="22"/>
      <c r="AJ1184" s="114"/>
    </row>
    <row r="1185" spans="1:36" x14ac:dyDescent="0.2">
      <c r="A1185" s="242"/>
      <c r="B1185" s="243"/>
      <c r="C1185" s="244"/>
      <c r="D1185" s="243"/>
      <c r="E1185" s="245"/>
      <c r="G1185" s="114"/>
      <c r="H1185" s="114"/>
      <c r="I1185" s="23"/>
      <c r="K1185" s="114"/>
      <c r="R1185" s="22"/>
      <c r="T1185" s="114"/>
      <c r="U1185" s="22"/>
      <c r="W1185" s="114"/>
      <c r="Y1185" s="22"/>
      <c r="AA1185" s="114"/>
      <c r="AE1185" s="22"/>
      <c r="AG1185" s="114"/>
      <c r="AH1185" s="22"/>
      <c r="AJ1185" s="114"/>
    </row>
    <row r="1186" spans="1:36" ht="13.5" thickBot="1" x14ac:dyDescent="0.25">
      <c r="A1186" s="246"/>
      <c r="B1186" s="335" t="s">
        <v>69</v>
      </c>
      <c r="C1186" s="336"/>
      <c r="D1186" s="335" t="s">
        <v>70</v>
      </c>
      <c r="E1186" s="337"/>
      <c r="G1186" s="114"/>
      <c r="H1186" s="114"/>
      <c r="I1186" s="23"/>
      <c r="K1186" s="114"/>
      <c r="R1186" s="22"/>
      <c r="T1186" s="114"/>
      <c r="U1186" s="22"/>
      <c r="W1186" s="114"/>
      <c r="Y1186" s="22"/>
      <c r="AA1186" s="114"/>
      <c r="AE1186" s="22"/>
      <c r="AG1186" s="114"/>
      <c r="AH1186" s="22"/>
      <c r="AJ1186" s="114"/>
    </row>
    <row r="1187" spans="1:36" ht="13.5" thickBot="1" x14ac:dyDescent="0.25">
      <c r="A1187" s="248"/>
      <c r="B1187" s="281"/>
      <c r="C1187" s="282"/>
      <c r="D1187" s="284"/>
      <c r="E1187" s="283"/>
      <c r="G1187" s="114"/>
      <c r="H1187" s="114"/>
      <c r="I1187" s="23"/>
      <c r="K1187" s="114"/>
      <c r="R1187" s="22"/>
      <c r="T1187" s="114"/>
      <c r="U1187" s="22"/>
      <c r="W1187" s="114"/>
      <c r="Y1187" s="22"/>
      <c r="AA1187" s="114"/>
      <c r="AE1187" s="22"/>
      <c r="AG1187" s="114"/>
      <c r="AH1187" s="22"/>
      <c r="AJ1187" s="114"/>
    </row>
    <row r="1188" spans="1:36" x14ac:dyDescent="0.2">
      <c r="A1188" s="302">
        <f>A1094</f>
        <v>0</v>
      </c>
      <c r="B1188" s="273">
        <f>B1094</f>
        <v>6.033477790237024E-3</v>
      </c>
      <c r="C1188" s="301">
        <f>ROUND(C1094/$C$1124,3)</f>
        <v>2.016</v>
      </c>
      <c r="D1188" s="273">
        <f>D1094</f>
        <v>9.991463657786537E-4</v>
      </c>
      <c r="E1188" s="301">
        <f>ROUND(E1094/$E$1124,3)</f>
        <v>1.4830000000000001</v>
      </c>
      <c r="G1188" s="114"/>
      <c r="H1188" s="114"/>
      <c r="I1188" s="23"/>
      <c r="K1188" s="114"/>
      <c r="R1188" s="22"/>
      <c r="T1188" s="114"/>
      <c r="U1188" s="22"/>
      <c r="W1188" s="114"/>
      <c r="Y1188" s="22"/>
      <c r="AA1188" s="114"/>
      <c r="AE1188" s="22"/>
      <c r="AG1188" s="114"/>
      <c r="AH1188" s="22"/>
      <c r="AJ1188" s="114"/>
    </row>
    <row r="1189" spans="1:36" x14ac:dyDescent="0.2">
      <c r="A1189" s="272">
        <f>A1095</f>
        <v>1</v>
      </c>
      <c r="B1189" s="274">
        <f>B1095</f>
        <v>7.7835112524763444E-3</v>
      </c>
      <c r="C1189" s="279">
        <f>ROUND(C1095/$C$1124,3)</f>
        <v>1.7589999999999999</v>
      </c>
      <c r="D1189" s="274">
        <f>D1095</f>
        <v>2.3040348518247613E-3</v>
      </c>
      <c r="E1189" s="279">
        <f>ROUND(E1095/$E$1124,3)</f>
        <v>1.411</v>
      </c>
      <c r="G1189" s="114"/>
      <c r="H1189" s="114"/>
      <c r="I1189" s="23"/>
      <c r="K1189" s="114"/>
      <c r="R1189" s="22"/>
      <c r="T1189" s="114"/>
      <c r="U1189" s="22"/>
      <c r="W1189" s="114"/>
      <c r="Y1189" s="22"/>
      <c r="AA1189" s="114"/>
      <c r="AE1189" s="22"/>
      <c r="AG1189" s="114"/>
      <c r="AH1189" s="22"/>
      <c r="AJ1189" s="114"/>
    </row>
    <row r="1190" spans="1:36" x14ac:dyDescent="0.2">
      <c r="A1190" s="272">
        <f t="shared" ref="A1190:B1253" si="216">A1096</f>
        <v>2</v>
      </c>
      <c r="B1190" s="274">
        <f t="shared" si="216"/>
        <v>7.62716900569108E-3</v>
      </c>
      <c r="C1190" s="279">
        <f t="shared" ref="C1190:C1253" si="217">ROUND(C1096/$C$1124,3)</f>
        <v>1.6439999999999999</v>
      </c>
      <c r="D1190" s="274">
        <f t="shared" ref="D1190:D1253" si="218">D1096</f>
        <v>3.6419690347935089E-3</v>
      </c>
      <c r="E1190" s="279">
        <f t="shared" ref="E1190:E1253" si="219">ROUND(E1096/$E$1124,3)</f>
        <v>1.3839999999999999</v>
      </c>
      <c r="G1190" s="114"/>
      <c r="H1190" s="114"/>
      <c r="I1190" s="23"/>
      <c r="K1190" s="114"/>
      <c r="R1190" s="22"/>
      <c r="T1190" s="114"/>
      <c r="U1190" s="22"/>
      <c r="W1190" s="114"/>
      <c r="Y1190" s="22"/>
      <c r="AA1190" s="114"/>
      <c r="AE1190" s="22"/>
      <c r="AG1190" s="114"/>
      <c r="AH1190" s="22"/>
      <c r="AJ1190" s="114"/>
    </row>
    <row r="1191" spans="1:36" x14ac:dyDescent="0.2">
      <c r="A1191" s="272">
        <f t="shared" si="216"/>
        <v>3</v>
      </c>
      <c r="B1191" s="274">
        <f t="shared" si="216"/>
        <v>7.6346667688584014E-3</v>
      </c>
      <c r="C1191" s="279">
        <f t="shared" si="217"/>
        <v>1.6140000000000001</v>
      </c>
      <c r="D1191" s="274">
        <f t="shared" si="218"/>
        <v>2.7277973182445016E-3</v>
      </c>
      <c r="E1191" s="279">
        <f t="shared" si="219"/>
        <v>1.3640000000000001</v>
      </c>
      <c r="G1191" s="114"/>
      <c r="H1191" s="114"/>
      <c r="I1191" s="23"/>
      <c r="K1191" s="114"/>
      <c r="R1191" s="22"/>
      <c r="T1191" s="114"/>
      <c r="U1191" s="22"/>
      <c r="W1191" s="114"/>
      <c r="Y1191" s="22"/>
      <c r="AA1191" s="114"/>
      <c r="AE1191" s="22"/>
      <c r="AG1191" s="114"/>
      <c r="AH1191" s="22"/>
      <c r="AJ1191" s="114"/>
    </row>
    <row r="1192" spans="1:36" x14ac:dyDescent="0.2">
      <c r="A1192" s="272">
        <f t="shared" si="216"/>
        <v>4</v>
      </c>
      <c r="B1192" s="274">
        <f t="shared" si="216"/>
        <v>6.5508234487822239E-3</v>
      </c>
      <c r="C1192" s="279">
        <f t="shared" si="217"/>
        <v>1.5409999999999999</v>
      </c>
      <c r="D1192" s="274">
        <f t="shared" si="218"/>
        <v>2.9244053301876053E-3</v>
      </c>
      <c r="E1192" s="279">
        <f t="shared" si="219"/>
        <v>1.3440000000000001</v>
      </c>
      <c r="G1192" s="114"/>
      <c r="H1192" s="114"/>
      <c r="I1192" s="23"/>
      <c r="K1192" s="114"/>
      <c r="R1192" s="22"/>
      <c r="T1192" s="114"/>
      <c r="U1192" s="22"/>
      <c r="W1192" s="114"/>
      <c r="Y1192" s="22"/>
      <c r="AA1192" s="114"/>
      <c r="AE1192" s="22"/>
      <c r="AG1192" s="114"/>
      <c r="AH1192" s="22"/>
      <c r="AJ1192" s="114"/>
    </row>
    <row r="1193" spans="1:36" x14ac:dyDescent="0.2">
      <c r="A1193" s="272">
        <f t="shared" si="216"/>
        <v>5</v>
      </c>
      <c r="B1193" s="274">
        <f t="shared" si="216"/>
        <v>7.5624660865064152E-3</v>
      </c>
      <c r="C1193" s="279">
        <f t="shared" si="217"/>
        <v>1.4079999999999999</v>
      </c>
      <c r="D1193" s="274">
        <f t="shared" si="218"/>
        <v>3.093521543850529E-3</v>
      </c>
      <c r="E1193" s="279">
        <f t="shared" si="219"/>
        <v>1.3260000000000001</v>
      </c>
      <c r="G1193" s="114"/>
      <c r="H1193" s="114"/>
      <c r="I1193" s="23"/>
      <c r="K1193" s="114"/>
      <c r="R1193" s="22"/>
      <c r="T1193" s="114"/>
      <c r="U1193" s="22"/>
      <c r="W1193" s="114"/>
      <c r="Y1193" s="22"/>
      <c r="AA1193" s="114"/>
      <c r="AE1193" s="22"/>
      <c r="AG1193" s="114"/>
      <c r="AH1193" s="22"/>
      <c r="AJ1193" s="114"/>
    </row>
    <row r="1194" spans="1:36" x14ac:dyDescent="0.2">
      <c r="A1194" s="272">
        <f t="shared" si="216"/>
        <v>6</v>
      </c>
      <c r="B1194" s="274">
        <f t="shared" si="216"/>
        <v>8.4752493283948068E-3</v>
      </c>
      <c r="C1194" s="279">
        <f t="shared" si="217"/>
        <v>1.379</v>
      </c>
      <c r="D1194" s="274">
        <f t="shared" si="218"/>
        <v>3.5647698436633074E-3</v>
      </c>
      <c r="E1194" s="279">
        <f t="shared" si="219"/>
        <v>1.298</v>
      </c>
      <c r="G1194" s="114"/>
      <c r="H1194" s="114"/>
      <c r="I1194" s="23"/>
      <c r="K1194" s="114"/>
      <c r="R1194" s="22"/>
      <c r="T1194" s="114"/>
      <c r="U1194" s="22"/>
      <c r="W1194" s="114"/>
      <c r="Y1194" s="22"/>
      <c r="AA1194" s="114"/>
      <c r="AE1194" s="22"/>
      <c r="AG1194" s="114"/>
      <c r="AH1194" s="22"/>
      <c r="AJ1194" s="114"/>
    </row>
    <row r="1195" spans="1:36" x14ac:dyDescent="0.2">
      <c r="A1195" s="272">
        <f t="shared" si="216"/>
        <v>7</v>
      </c>
      <c r="B1195" s="274">
        <f t="shared" si="216"/>
        <v>8.7534996503820794E-3</v>
      </c>
      <c r="C1195" s="279">
        <f t="shared" si="217"/>
        <v>1.27</v>
      </c>
      <c r="D1195" s="274">
        <f t="shared" si="218"/>
        <v>4.0579560431138048E-3</v>
      </c>
      <c r="E1195" s="279">
        <f t="shared" si="219"/>
        <v>1.2509999999999999</v>
      </c>
      <c r="G1195" s="114"/>
      <c r="H1195" s="114"/>
      <c r="I1195" s="23"/>
      <c r="K1195" s="114"/>
      <c r="R1195" s="22"/>
      <c r="T1195" s="114"/>
      <c r="U1195" s="22"/>
      <c r="W1195" s="114"/>
      <c r="Y1195" s="22"/>
      <c r="AA1195" s="114"/>
      <c r="AE1195" s="22"/>
      <c r="AG1195" s="114"/>
      <c r="AH1195" s="22"/>
      <c r="AJ1195" s="114"/>
    </row>
    <row r="1196" spans="1:36" x14ac:dyDescent="0.2">
      <c r="A1196" s="272">
        <f t="shared" si="216"/>
        <v>8</v>
      </c>
      <c r="B1196" s="274">
        <f t="shared" si="216"/>
        <v>9.0778473311017779E-3</v>
      </c>
      <c r="C1196" s="279">
        <f t="shared" si="217"/>
        <v>1.2370000000000001</v>
      </c>
      <c r="D1196" s="274">
        <f t="shared" si="218"/>
        <v>4.2617841232921068E-3</v>
      </c>
      <c r="E1196" s="279">
        <f t="shared" si="219"/>
        <v>1.2190000000000001</v>
      </c>
      <c r="G1196" s="114"/>
      <c r="H1196" s="114"/>
      <c r="I1196" s="23"/>
      <c r="K1196" s="114"/>
      <c r="R1196" s="22"/>
      <c r="T1196" s="114"/>
      <c r="U1196" s="22"/>
      <c r="W1196" s="114"/>
      <c r="Y1196" s="22"/>
      <c r="AA1196" s="114"/>
      <c r="AE1196" s="22"/>
      <c r="AG1196" s="114"/>
      <c r="AH1196" s="22"/>
      <c r="AJ1196" s="114"/>
    </row>
    <row r="1197" spans="1:36" x14ac:dyDescent="0.2">
      <c r="A1197" s="272">
        <f t="shared" si="216"/>
        <v>9</v>
      </c>
      <c r="B1197" s="274">
        <f t="shared" si="216"/>
        <v>9.9634164696421126E-3</v>
      </c>
      <c r="C1197" s="279">
        <f t="shared" si="217"/>
        <v>1.18</v>
      </c>
      <c r="D1197" s="274">
        <f t="shared" si="218"/>
        <v>5.8651946613704695E-3</v>
      </c>
      <c r="E1197" s="279">
        <f t="shared" si="219"/>
        <v>1.18</v>
      </c>
      <c r="G1197" s="114"/>
      <c r="H1197" s="114"/>
      <c r="I1197" s="23"/>
      <c r="K1197" s="114"/>
      <c r="R1197" s="22"/>
      <c r="T1197" s="114"/>
      <c r="U1197" s="22"/>
      <c r="W1197" s="114"/>
      <c r="Y1197" s="22"/>
      <c r="AA1197" s="114"/>
      <c r="AE1197" s="22"/>
      <c r="AG1197" s="114"/>
      <c r="AH1197" s="22"/>
      <c r="AJ1197" s="114"/>
    </row>
    <row r="1198" spans="1:36" x14ac:dyDescent="0.2">
      <c r="A1198" s="272">
        <f t="shared" si="216"/>
        <v>10</v>
      </c>
      <c r="B1198" s="274">
        <f t="shared" si="216"/>
        <v>8.0612061845993718E-3</v>
      </c>
      <c r="C1198" s="279">
        <f t="shared" si="217"/>
        <v>1.1759999999999999</v>
      </c>
      <c r="D1198" s="274">
        <f t="shared" si="218"/>
        <v>5.1473532618324415E-3</v>
      </c>
      <c r="E1198" s="279">
        <f t="shared" si="219"/>
        <v>1.1719999999999999</v>
      </c>
      <c r="G1198" s="114"/>
      <c r="H1198" s="114"/>
      <c r="I1198" s="23"/>
      <c r="K1198" s="114"/>
      <c r="R1198" s="22"/>
      <c r="T1198" s="114"/>
      <c r="U1198" s="22"/>
      <c r="W1198" s="114"/>
      <c r="Y1198" s="22"/>
      <c r="AA1198" s="114"/>
      <c r="AE1198" s="22"/>
      <c r="AG1198" s="114"/>
      <c r="AH1198" s="22"/>
      <c r="AJ1198" s="114"/>
    </row>
    <row r="1199" spans="1:36" x14ac:dyDescent="0.2">
      <c r="A1199" s="272">
        <f t="shared" si="216"/>
        <v>11</v>
      </c>
      <c r="B1199" s="274">
        <f t="shared" si="216"/>
        <v>7.7843443372727136E-3</v>
      </c>
      <c r="C1199" s="279">
        <f t="shared" si="217"/>
        <v>1.141</v>
      </c>
      <c r="D1199" s="274">
        <f t="shared" si="218"/>
        <v>5.7127401436349269E-3</v>
      </c>
      <c r="E1199" s="279">
        <f t="shared" si="219"/>
        <v>1.127</v>
      </c>
      <c r="G1199" s="114"/>
      <c r="H1199" s="114"/>
      <c r="I1199" s="23"/>
      <c r="K1199" s="114"/>
      <c r="R1199" s="22"/>
      <c r="T1199" s="114"/>
      <c r="U1199" s="22"/>
      <c r="W1199" s="114"/>
      <c r="Y1199" s="22"/>
      <c r="AA1199" s="114"/>
      <c r="AE1199" s="22"/>
      <c r="AG1199" s="114"/>
      <c r="AH1199" s="22"/>
      <c r="AJ1199" s="114"/>
    </row>
    <row r="1200" spans="1:36" x14ac:dyDescent="0.2">
      <c r="A1200" s="272">
        <f t="shared" si="216"/>
        <v>12</v>
      </c>
      <c r="B1200" s="274">
        <f t="shared" si="216"/>
        <v>7.1806355548372511E-3</v>
      </c>
      <c r="C1200" s="279">
        <f t="shared" si="217"/>
        <v>1.123</v>
      </c>
      <c r="D1200" s="274">
        <f t="shared" si="218"/>
        <v>5.8696377802844374E-3</v>
      </c>
      <c r="E1200" s="279">
        <f t="shared" si="219"/>
        <v>1.123</v>
      </c>
      <c r="G1200" s="114"/>
      <c r="H1200" s="114"/>
      <c r="I1200" s="23"/>
      <c r="K1200" s="114"/>
      <c r="R1200" s="22"/>
      <c r="T1200" s="114"/>
      <c r="U1200" s="22"/>
      <c r="W1200" s="114"/>
      <c r="Y1200" s="22"/>
      <c r="AA1200" s="114"/>
      <c r="AE1200" s="22"/>
      <c r="AG1200" s="114"/>
      <c r="AH1200" s="22"/>
      <c r="AJ1200" s="114"/>
    </row>
    <row r="1201" spans="1:36" x14ac:dyDescent="0.2">
      <c r="A1201" s="272">
        <f t="shared" si="216"/>
        <v>13</v>
      </c>
      <c r="B1201" s="274">
        <f t="shared" si="216"/>
        <v>6.8340722795477132E-3</v>
      </c>
      <c r="C1201" s="279">
        <f t="shared" si="217"/>
        <v>1.1060000000000001</v>
      </c>
      <c r="D1201" s="274">
        <f t="shared" si="218"/>
        <v>6.7199396624451485E-3</v>
      </c>
      <c r="E1201" s="279">
        <f t="shared" si="219"/>
        <v>1.1060000000000001</v>
      </c>
      <c r="G1201" s="114"/>
      <c r="H1201" s="114"/>
      <c r="I1201" s="23"/>
      <c r="K1201" s="114"/>
      <c r="R1201" s="22"/>
      <c r="T1201" s="114"/>
      <c r="U1201" s="22"/>
      <c r="W1201" s="114"/>
      <c r="Y1201" s="22"/>
      <c r="AA1201" s="114"/>
      <c r="AE1201" s="22"/>
      <c r="AG1201" s="114"/>
      <c r="AH1201" s="22"/>
      <c r="AJ1201" s="114"/>
    </row>
    <row r="1202" spans="1:36" x14ac:dyDescent="0.2">
      <c r="A1202" s="272">
        <f t="shared" si="216"/>
        <v>14</v>
      </c>
      <c r="B1202" s="274">
        <f t="shared" si="216"/>
        <v>6.468903443805931E-3</v>
      </c>
      <c r="C1202" s="279">
        <f t="shared" si="217"/>
        <v>1.069</v>
      </c>
      <c r="D1202" s="274">
        <f t="shared" si="218"/>
        <v>7.0623375137528407E-3</v>
      </c>
      <c r="E1202" s="279">
        <f t="shared" si="219"/>
        <v>1.069</v>
      </c>
      <c r="G1202" s="114"/>
      <c r="H1202" s="114"/>
      <c r="I1202" s="23"/>
      <c r="K1202" s="114"/>
      <c r="R1202" s="22"/>
      <c r="T1202" s="114"/>
      <c r="U1202" s="22"/>
      <c r="W1202" s="114"/>
      <c r="Y1202" s="22"/>
      <c r="AA1202" s="114"/>
      <c r="AE1202" s="22"/>
      <c r="AG1202" s="114"/>
      <c r="AH1202" s="22"/>
      <c r="AJ1202" s="114"/>
    </row>
    <row r="1203" spans="1:36" x14ac:dyDescent="0.2">
      <c r="A1203" s="272">
        <f t="shared" si="216"/>
        <v>15</v>
      </c>
      <c r="B1203" s="274">
        <f t="shared" si="216"/>
        <v>6.1292825418194676E-3</v>
      </c>
      <c r="C1203" s="279">
        <f t="shared" si="217"/>
        <v>1.0649999999999999</v>
      </c>
      <c r="D1203" s="274">
        <f t="shared" si="218"/>
        <v>7.8679305118417447E-3</v>
      </c>
      <c r="E1203" s="279">
        <f t="shared" si="219"/>
        <v>1.0649999999999999</v>
      </c>
      <c r="G1203" s="114"/>
      <c r="H1203" s="114"/>
      <c r="I1203" s="23"/>
      <c r="K1203" s="114"/>
      <c r="R1203" s="22"/>
      <c r="T1203" s="114"/>
      <c r="U1203" s="22"/>
      <c r="W1203" s="114"/>
      <c r="Y1203" s="22"/>
      <c r="AA1203" s="114"/>
      <c r="AE1203" s="22"/>
      <c r="AG1203" s="114"/>
      <c r="AH1203" s="22"/>
      <c r="AJ1203" s="114"/>
    </row>
    <row r="1204" spans="1:36" x14ac:dyDescent="0.2">
      <c r="A1204" s="272">
        <f t="shared" si="216"/>
        <v>16</v>
      </c>
      <c r="B1204" s="274">
        <f t="shared" si="216"/>
        <v>5.71857173720951E-3</v>
      </c>
      <c r="C1204" s="279">
        <f t="shared" si="217"/>
        <v>1.0609999999999999</v>
      </c>
      <c r="D1204" s="274">
        <f t="shared" si="218"/>
        <v>8.2256015844162055E-3</v>
      </c>
      <c r="E1204" s="279">
        <f t="shared" si="219"/>
        <v>1.0609999999999999</v>
      </c>
      <c r="G1204" s="114"/>
      <c r="H1204" s="114"/>
      <c r="I1204" s="23"/>
      <c r="K1204" s="114"/>
      <c r="R1204" s="22"/>
      <c r="T1204" s="114"/>
      <c r="U1204" s="22"/>
      <c r="W1204" s="114"/>
      <c r="Y1204" s="22"/>
      <c r="AA1204" s="114"/>
      <c r="AE1204" s="22"/>
      <c r="AG1204" s="114"/>
      <c r="AH1204" s="22"/>
      <c r="AJ1204" s="114"/>
    </row>
    <row r="1205" spans="1:36" x14ac:dyDescent="0.2">
      <c r="A1205" s="272">
        <f t="shared" si="216"/>
        <v>17</v>
      </c>
      <c r="B1205" s="274">
        <f t="shared" si="216"/>
        <v>5.2548212005640547E-3</v>
      </c>
      <c r="C1205" s="279">
        <f t="shared" si="217"/>
        <v>1.0569999999999999</v>
      </c>
      <c r="D1205" s="274">
        <f t="shared" si="218"/>
        <v>8.4685846500238537E-3</v>
      </c>
      <c r="E1205" s="279">
        <f t="shared" si="219"/>
        <v>1.0569999999999999</v>
      </c>
      <c r="G1205" s="114"/>
      <c r="H1205" s="114"/>
      <c r="I1205" s="23"/>
      <c r="K1205" s="114"/>
      <c r="R1205" s="22"/>
      <c r="T1205" s="114"/>
      <c r="U1205" s="22"/>
      <c r="W1205" s="114"/>
      <c r="Y1205" s="22"/>
      <c r="AA1205" s="114"/>
      <c r="AE1205" s="22"/>
      <c r="AG1205" s="114"/>
      <c r="AH1205" s="22"/>
      <c r="AJ1205" s="114"/>
    </row>
    <row r="1206" spans="1:36" x14ac:dyDescent="0.2">
      <c r="A1206" s="272">
        <f t="shared" si="216"/>
        <v>18</v>
      </c>
      <c r="B1206" s="274">
        <f t="shared" si="216"/>
        <v>4.8399449719722506E-3</v>
      </c>
      <c r="C1206" s="279">
        <f t="shared" si="217"/>
        <v>1.0529999999999999</v>
      </c>
      <c r="D1206" s="274">
        <f t="shared" si="218"/>
        <v>8.4633084463135166E-3</v>
      </c>
      <c r="E1206" s="279">
        <f t="shared" si="219"/>
        <v>1.0529999999999999</v>
      </c>
      <c r="G1206" s="114"/>
      <c r="H1206" s="114"/>
      <c r="I1206" s="23"/>
      <c r="K1206" s="114"/>
      <c r="R1206" s="22"/>
      <c r="T1206" s="114"/>
      <c r="U1206" s="22"/>
      <c r="W1206" s="114"/>
      <c r="Y1206" s="22"/>
      <c r="AA1206" s="114"/>
      <c r="AE1206" s="22"/>
      <c r="AG1206" s="114"/>
      <c r="AH1206" s="22"/>
      <c r="AJ1206" s="114"/>
    </row>
    <row r="1207" spans="1:36" x14ac:dyDescent="0.2">
      <c r="A1207" s="272">
        <f t="shared" si="216"/>
        <v>19</v>
      </c>
      <c r="B1207" s="274">
        <f t="shared" si="216"/>
        <v>4.8060661902532414E-3</v>
      </c>
      <c r="C1207" s="279">
        <f t="shared" si="217"/>
        <v>1.0509999999999999</v>
      </c>
      <c r="D1207" s="274">
        <f t="shared" si="218"/>
        <v>8.7473903618753741E-3</v>
      </c>
      <c r="E1207" s="279">
        <f t="shared" si="219"/>
        <v>1.0509999999999999</v>
      </c>
      <c r="G1207" s="114"/>
      <c r="H1207" s="114"/>
      <c r="I1207" s="23"/>
      <c r="K1207" s="114"/>
      <c r="R1207" s="22"/>
      <c r="T1207" s="114"/>
      <c r="U1207" s="22"/>
      <c r="W1207" s="114"/>
      <c r="Y1207" s="22"/>
      <c r="AA1207" s="114"/>
      <c r="AE1207" s="22"/>
      <c r="AG1207" s="114"/>
      <c r="AH1207" s="22"/>
      <c r="AJ1207" s="114"/>
    </row>
    <row r="1208" spans="1:36" x14ac:dyDescent="0.2">
      <c r="A1208" s="272">
        <f t="shared" si="216"/>
        <v>20</v>
      </c>
      <c r="B1208" s="274">
        <f t="shared" si="216"/>
        <v>4.384525283290485E-3</v>
      </c>
      <c r="C1208" s="279">
        <f t="shared" si="217"/>
        <v>1.0489999999999999</v>
      </c>
      <c r="D1208" s="274">
        <f t="shared" si="218"/>
        <v>8.9165065755382987E-3</v>
      </c>
      <c r="E1208" s="279">
        <f t="shared" si="219"/>
        <v>1.0489999999999999</v>
      </c>
      <c r="G1208" s="114"/>
      <c r="H1208" s="114"/>
      <c r="I1208" s="23"/>
      <c r="K1208" s="114"/>
      <c r="R1208" s="22"/>
      <c r="T1208" s="114"/>
      <c r="U1208" s="22"/>
      <c r="W1208" s="114"/>
      <c r="Y1208" s="22"/>
      <c r="AA1208" s="114"/>
      <c r="AE1208" s="22"/>
      <c r="AG1208" s="114"/>
      <c r="AH1208" s="22"/>
      <c r="AJ1208" s="114"/>
    </row>
    <row r="1209" spans="1:36" x14ac:dyDescent="0.2">
      <c r="A1209" s="272">
        <f t="shared" si="216"/>
        <v>21</v>
      </c>
      <c r="B1209" s="274">
        <f t="shared" si="216"/>
        <v>4.1859734068225201E-3</v>
      </c>
      <c r="C1209" s="279">
        <f t="shared" si="217"/>
        <v>1.0449999999999999</v>
      </c>
      <c r="D1209" s="274">
        <f t="shared" si="218"/>
        <v>8.5727202495699886E-3</v>
      </c>
      <c r="E1209" s="279">
        <f t="shared" si="219"/>
        <v>1.0449999999999999</v>
      </c>
      <c r="G1209" s="114"/>
      <c r="H1209" s="114"/>
      <c r="I1209" s="23"/>
      <c r="K1209" s="114"/>
      <c r="R1209" s="22"/>
      <c r="T1209" s="114"/>
      <c r="U1209" s="22"/>
      <c r="W1209" s="114"/>
      <c r="Y1209" s="22"/>
      <c r="AA1209" s="114"/>
      <c r="AE1209" s="22"/>
      <c r="AG1209" s="114"/>
      <c r="AH1209" s="22"/>
      <c r="AJ1209" s="114"/>
    </row>
    <row r="1210" spans="1:36" x14ac:dyDescent="0.2">
      <c r="A1210" s="272">
        <f t="shared" si="216"/>
        <v>22</v>
      </c>
      <c r="B1210" s="274">
        <f t="shared" si="216"/>
        <v>3.8757881676410983E-3</v>
      </c>
      <c r="C1210" s="279">
        <f t="shared" si="217"/>
        <v>1.0409999999999999</v>
      </c>
      <c r="D1210" s="274">
        <f t="shared" si="218"/>
        <v>8.4416482416079207E-3</v>
      </c>
      <c r="E1210" s="279">
        <f t="shared" si="219"/>
        <v>1.0409999999999999</v>
      </c>
      <c r="G1210" s="114"/>
      <c r="H1210" s="114"/>
      <c r="I1210" s="23"/>
      <c r="K1210" s="114"/>
      <c r="R1210" s="22"/>
      <c r="T1210" s="114"/>
      <c r="U1210" s="22"/>
      <c r="W1210" s="114"/>
      <c r="Y1210" s="22"/>
      <c r="AA1210" s="114"/>
      <c r="AE1210" s="22"/>
      <c r="AG1210" s="114"/>
      <c r="AH1210" s="22"/>
      <c r="AJ1210" s="114"/>
    </row>
    <row r="1211" spans="1:36" x14ac:dyDescent="0.2">
      <c r="A1211" s="272">
        <f t="shared" si="216"/>
        <v>23</v>
      </c>
      <c r="B1211" s="274">
        <f t="shared" si="216"/>
        <v>3.8768989473695905E-3</v>
      </c>
      <c r="C1211" s="279">
        <f t="shared" si="217"/>
        <v>1.0369999999999999</v>
      </c>
      <c r="D1211" s="274">
        <f t="shared" si="218"/>
        <v>8.9614931545422272E-3</v>
      </c>
      <c r="E1211" s="279">
        <f t="shared" si="219"/>
        <v>1.0369999999999999</v>
      </c>
      <c r="G1211" s="114"/>
      <c r="H1211" s="114"/>
      <c r="I1211" s="23"/>
      <c r="K1211" s="114"/>
      <c r="R1211" s="22"/>
      <c r="T1211" s="114"/>
      <c r="U1211" s="22"/>
      <c r="W1211" s="114"/>
      <c r="Y1211" s="22"/>
      <c r="AA1211" s="114"/>
      <c r="AE1211" s="22"/>
      <c r="AG1211" s="114"/>
      <c r="AH1211" s="22"/>
      <c r="AJ1211" s="114"/>
    </row>
    <row r="1212" spans="1:36" x14ac:dyDescent="0.2">
      <c r="A1212" s="272">
        <f t="shared" si="216"/>
        <v>24</v>
      </c>
      <c r="B1212" s="274">
        <f t="shared" si="216"/>
        <v>3.6661284938882123E-3</v>
      </c>
      <c r="C1212" s="279">
        <f t="shared" si="217"/>
        <v>1.0329999999999999</v>
      </c>
      <c r="D1212" s="274">
        <f t="shared" si="218"/>
        <v>8.3133531829670815E-3</v>
      </c>
      <c r="E1212" s="279">
        <f t="shared" si="219"/>
        <v>1.0329999999999999</v>
      </c>
      <c r="G1212" s="114"/>
      <c r="H1212" s="114"/>
      <c r="I1212" s="23"/>
      <c r="K1212" s="114"/>
      <c r="R1212" s="22"/>
      <c r="T1212" s="114"/>
      <c r="U1212" s="22"/>
      <c r="W1212" s="114"/>
      <c r="Y1212" s="22"/>
      <c r="AA1212" s="114"/>
      <c r="AE1212" s="22"/>
      <c r="AG1212" s="114"/>
      <c r="AH1212" s="22"/>
      <c r="AJ1212" s="114"/>
    </row>
    <row r="1213" spans="1:36" x14ac:dyDescent="0.2">
      <c r="A1213" s="272">
        <f t="shared" si="216"/>
        <v>25</v>
      </c>
      <c r="B1213" s="274">
        <f t="shared" si="216"/>
        <v>3.7019511401320832E-3</v>
      </c>
      <c r="C1213" s="279">
        <f t="shared" si="217"/>
        <v>1.0289999999999999</v>
      </c>
      <c r="D1213" s="274">
        <f t="shared" si="218"/>
        <v>8.8981787100181776E-3</v>
      </c>
      <c r="E1213" s="279">
        <f t="shared" si="219"/>
        <v>1.0289999999999999</v>
      </c>
      <c r="G1213" s="114"/>
      <c r="H1213" s="114"/>
      <c r="I1213" s="23"/>
      <c r="K1213" s="114"/>
      <c r="R1213" s="22"/>
      <c r="T1213" s="114"/>
      <c r="U1213" s="22"/>
      <c r="W1213" s="114"/>
      <c r="Y1213" s="22"/>
      <c r="AA1213" s="114"/>
      <c r="AE1213" s="22"/>
      <c r="AG1213" s="114"/>
      <c r="AH1213" s="22"/>
      <c r="AJ1213" s="114"/>
    </row>
    <row r="1214" spans="1:36" x14ac:dyDescent="0.2">
      <c r="A1214" s="272">
        <f t="shared" si="216"/>
        <v>26</v>
      </c>
      <c r="B1214" s="274">
        <f t="shared" si="216"/>
        <v>3.6650177141597201E-3</v>
      </c>
      <c r="C1214" s="279">
        <f t="shared" si="217"/>
        <v>1.0249999999999999</v>
      </c>
      <c r="D1214" s="274">
        <f t="shared" si="218"/>
        <v>9.005924343681913E-3</v>
      </c>
      <c r="E1214" s="279">
        <f t="shared" si="219"/>
        <v>1.0249999999999999</v>
      </c>
      <c r="G1214" s="114"/>
      <c r="H1214" s="114"/>
      <c r="I1214" s="23"/>
      <c r="K1214" s="114"/>
      <c r="R1214" s="22"/>
      <c r="T1214" s="114"/>
      <c r="U1214" s="22"/>
      <c r="W1214" s="114"/>
      <c r="Y1214" s="22"/>
      <c r="AA1214" s="114"/>
      <c r="AE1214" s="22"/>
      <c r="AG1214" s="114"/>
      <c r="AH1214" s="22"/>
      <c r="AJ1214" s="114"/>
    </row>
    <row r="1215" spans="1:36" x14ac:dyDescent="0.2">
      <c r="A1215" s="272">
        <f t="shared" si="216"/>
        <v>27</v>
      </c>
      <c r="B1215" s="274">
        <f t="shared" si="216"/>
        <v>3.7702640934343477E-3</v>
      </c>
      <c r="C1215" s="279">
        <f t="shared" si="217"/>
        <v>1.012</v>
      </c>
      <c r="D1215" s="274">
        <f t="shared" si="218"/>
        <v>9.2561274775247605E-3</v>
      </c>
      <c r="E1215" s="279">
        <f t="shared" si="219"/>
        <v>1.012</v>
      </c>
      <c r="G1215" s="114"/>
      <c r="H1215" s="114"/>
      <c r="I1215" s="23"/>
      <c r="K1215" s="114"/>
      <c r="R1215" s="22"/>
      <c r="T1215" s="114"/>
      <c r="U1215" s="22"/>
      <c r="W1215" s="114"/>
      <c r="Y1215" s="22"/>
      <c r="AA1215" s="114"/>
      <c r="AE1215" s="22"/>
      <c r="AG1215" s="114"/>
      <c r="AH1215" s="22"/>
      <c r="AJ1215" s="114"/>
    </row>
    <row r="1216" spans="1:36" x14ac:dyDescent="0.2">
      <c r="A1216" s="272">
        <f t="shared" si="216"/>
        <v>28</v>
      </c>
      <c r="B1216" s="274">
        <f t="shared" si="216"/>
        <v>3.8477409794966722E-3</v>
      </c>
      <c r="C1216" s="279">
        <f t="shared" si="217"/>
        <v>1.008</v>
      </c>
      <c r="D1216" s="274">
        <f t="shared" si="218"/>
        <v>9.2500181890180534E-3</v>
      </c>
      <c r="E1216" s="279">
        <f t="shared" si="219"/>
        <v>1.008</v>
      </c>
      <c r="G1216" s="114"/>
      <c r="H1216" s="114"/>
      <c r="I1216" s="23"/>
      <c r="K1216" s="114"/>
      <c r="R1216" s="22"/>
      <c r="T1216" s="114"/>
      <c r="U1216" s="22"/>
      <c r="W1216" s="114"/>
      <c r="Y1216" s="22"/>
      <c r="AA1216" s="114"/>
      <c r="AE1216" s="22"/>
      <c r="AG1216" s="114"/>
      <c r="AH1216" s="22"/>
      <c r="AJ1216" s="114"/>
    </row>
    <row r="1217" spans="1:36" x14ac:dyDescent="0.2">
      <c r="A1217" s="272">
        <f t="shared" si="216"/>
        <v>29</v>
      </c>
      <c r="B1217" s="274">
        <f t="shared" si="216"/>
        <v>4.0735069593126937E-3</v>
      </c>
      <c r="C1217" s="279">
        <f t="shared" si="217"/>
        <v>1.004</v>
      </c>
      <c r="D1217" s="274">
        <f t="shared" si="218"/>
        <v>9.6821115034014839E-3</v>
      </c>
      <c r="E1217" s="279">
        <f t="shared" si="219"/>
        <v>1.004</v>
      </c>
      <c r="G1217" s="114"/>
      <c r="H1217" s="114"/>
      <c r="I1217" s="23"/>
      <c r="K1217" s="114"/>
      <c r="R1217" s="22"/>
      <c r="T1217" s="114"/>
      <c r="U1217" s="22"/>
      <c r="W1217" s="114"/>
      <c r="Y1217" s="22"/>
      <c r="AA1217" s="114"/>
      <c r="AE1217" s="22"/>
      <c r="AG1217" s="114"/>
      <c r="AH1217" s="22"/>
      <c r="AJ1217" s="114"/>
    </row>
    <row r="1218" spans="1:36" x14ac:dyDescent="0.2">
      <c r="A1218" s="272">
        <f t="shared" si="216"/>
        <v>30</v>
      </c>
      <c r="B1218" s="274">
        <f t="shared" si="216"/>
        <v>4.4595029149637026E-3</v>
      </c>
      <c r="C1218" s="279">
        <f t="shared" si="217"/>
        <v>1</v>
      </c>
      <c r="D1218" s="274">
        <f t="shared" si="218"/>
        <v>1.0694031836057799E-2</v>
      </c>
      <c r="E1218" s="279">
        <f t="shared" si="219"/>
        <v>1</v>
      </c>
      <c r="G1218" s="114"/>
      <c r="H1218" s="114"/>
      <c r="I1218" s="23"/>
      <c r="K1218" s="114"/>
      <c r="R1218" s="22"/>
      <c r="T1218" s="114"/>
      <c r="U1218" s="22"/>
      <c r="W1218" s="114"/>
      <c r="Y1218" s="22"/>
      <c r="AA1218" s="114"/>
      <c r="AE1218" s="22"/>
      <c r="AG1218" s="114"/>
      <c r="AH1218" s="22"/>
      <c r="AJ1218" s="114"/>
    </row>
    <row r="1219" spans="1:36" x14ac:dyDescent="0.2">
      <c r="A1219" s="272">
        <f t="shared" si="216"/>
        <v>31</v>
      </c>
      <c r="B1219" s="274">
        <f t="shared" si="216"/>
        <v>4.5303151226550745E-3</v>
      </c>
      <c r="C1219" s="279">
        <f t="shared" si="217"/>
        <v>0.996</v>
      </c>
      <c r="D1219" s="274">
        <f t="shared" si="218"/>
        <v>1.0670983156691587E-2</v>
      </c>
      <c r="E1219" s="279">
        <f t="shared" si="219"/>
        <v>0.996</v>
      </c>
      <c r="G1219" s="114"/>
      <c r="H1219" s="114"/>
      <c r="I1219" s="23"/>
      <c r="K1219" s="114"/>
      <c r="R1219" s="22"/>
      <c r="T1219" s="114"/>
      <c r="U1219" s="22"/>
      <c r="W1219" s="114"/>
      <c r="Y1219" s="22"/>
      <c r="AA1219" s="114"/>
      <c r="AE1219" s="22"/>
      <c r="AG1219" s="114"/>
      <c r="AH1219" s="22"/>
      <c r="AJ1219" s="114"/>
    </row>
    <row r="1220" spans="1:36" x14ac:dyDescent="0.2">
      <c r="A1220" s="272">
        <f t="shared" si="216"/>
        <v>32</v>
      </c>
      <c r="B1220" s="274">
        <f t="shared" si="216"/>
        <v>4.2342923250119268E-3</v>
      </c>
      <c r="C1220" s="279">
        <f t="shared" si="217"/>
        <v>0.99199999999999999</v>
      </c>
      <c r="D1220" s="274">
        <f t="shared" si="218"/>
        <v>9.7398720492830743E-3</v>
      </c>
      <c r="E1220" s="279">
        <f t="shared" si="219"/>
        <v>0.99199999999999999</v>
      </c>
      <c r="G1220" s="114"/>
      <c r="H1220" s="114"/>
      <c r="I1220" s="23"/>
      <c r="K1220" s="114"/>
      <c r="R1220" s="22"/>
      <c r="T1220" s="114"/>
      <c r="U1220" s="22"/>
      <c r="W1220" s="114"/>
      <c r="Y1220" s="22"/>
      <c r="AA1220" s="114"/>
      <c r="AE1220" s="22"/>
      <c r="AG1220" s="114"/>
      <c r="AH1220" s="22"/>
      <c r="AJ1220" s="114"/>
    </row>
    <row r="1221" spans="1:36" x14ac:dyDescent="0.2">
      <c r="A1221" s="272">
        <f t="shared" si="216"/>
        <v>33</v>
      </c>
      <c r="B1221" s="274">
        <f t="shared" si="216"/>
        <v>4.1584816085423401E-3</v>
      </c>
      <c r="C1221" s="279">
        <f t="shared" si="217"/>
        <v>0.98799999999999999</v>
      </c>
      <c r="D1221" s="274">
        <f t="shared" si="218"/>
        <v>9.5063306113676097E-3</v>
      </c>
      <c r="E1221" s="279">
        <f t="shared" si="219"/>
        <v>0.98799999999999999</v>
      </c>
      <c r="G1221" s="114"/>
      <c r="H1221" s="114"/>
      <c r="I1221" s="23"/>
      <c r="K1221" s="114"/>
      <c r="R1221" s="22"/>
      <c r="T1221" s="114"/>
      <c r="U1221" s="22"/>
      <c r="W1221" s="114"/>
      <c r="Y1221" s="22"/>
      <c r="AA1221" s="114"/>
      <c r="AE1221" s="22"/>
      <c r="AG1221" s="114"/>
      <c r="AH1221" s="22"/>
      <c r="AJ1221" s="114"/>
    </row>
    <row r="1222" spans="1:36" x14ac:dyDescent="0.2">
      <c r="A1222" s="272">
        <f t="shared" si="216"/>
        <v>34</v>
      </c>
      <c r="B1222" s="274">
        <f t="shared" si="216"/>
        <v>4.102942622117735E-3</v>
      </c>
      <c r="C1222" s="279">
        <f t="shared" si="217"/>
        <v>0.98399999999999999</v>
      </c>
      <c r="D1222" s="274">
        <f t="shared" si="218"/>
        <v>9.3002809717323224E-3</v>
      </c>
      <c r="E1222" s="279">
        <f t="shared" si="219"/>
        <v>0.98399999999999999</v>
      </c>
      <c r="G1222" s="114"/>
      <c r="H1222" s="114"/>
      <c r="I1222" s="23"/>
      <c r="K1222" s="114"/>
      <c r="R1222" s="22"/>
      <c r="T1222" s="114"/>
      <c r="U1222" s="22"/>
      <c r="W1222" s="114"/>
      <c r="Y1222" s="22"/>
      <c r="AA1222" s="114"/>
      <c r="AE1222" s="22"/>
      <c r="AG1222" s="114"/>
      <c r="AH1222" s="22"/>
      <c r="AJ1222" s="114"/>
    </row>
    <row r="1223" spans="1:36" x14ac:dyDescent="0.2">
      <c r="A1223" s="272">
        <f t="shared" si="216"/>
        <v>35</v>
      </c>
      <c r="B1223" s="274">
        <f t="shared" si="216"/>
        <v>4.2837220229298258E-3</v>
      </c>
      <c r="C1223" s="279">
        <f t="shared" si="217"/>
        <v>0.98</v>
      </c>
      <c r="D1223" s="274">
        <f t="shared" si="218"/>
        <v>9.5874175315475325E-3</v>
      </c>
      <c r="E1223" s="279">
        <f t="shared" si="219"/>
        <v>0.98</v>
      </c>
      <c r="G1223" s="114"/>
      <c r="H1223" s="114"/>
      <c r="I1223" s="23"/>
      <c r="K1223" s="114"/>
      <c r="R1223" s="22"/>
      <c r="T1223" s="114"/>
      <c r="U1223" s="22"/>
      <c r="W1223" s="114"/>
      <c r="Y1223" s="22"/>
      <c r="AA1223" s="114"/>
      <c r="AE1223" s="22"/>
      <c r="AG1223" s="114"/>
      <c r="AH1223" s="22"/>
      <c r="AJ1223" s="114"/>
    </row>
    <row r="1224" spans="1:36" x14ac:dyDescent="0.2">
      <c r="A1224" s="272">
        <f t="shared" si="216"/>
        <v>36</v>
      </c>
      <c r="B1224" s="274">
        <f t="shared" si="216"/>
        <v>4.5722470574056521E-3</v>
      </c>
      <c r="C1224" s="279">
        <f t="shared" si="217"/>
        <v>0.97499999999999998</v>
      </c>
      <c r="D1224" s="274">
        <f t="shared" si="218"/>
        <v>1.0037005626654714E-2</v>
      </c>
      <c r="E1224" s="279">
        <f t="shared" si="219"/>
        <v>0.97499999999999998</v>
      </c>
      <c r="G1224" s="114"/>
      <c r="H1224" s="114"/>
      <c r="I1224" s="23"/>
      <c r="K1224" s="114"/>
      <c r="R1224" s="22"/>
      <c r="T1224" s="114"/>
      <c r="U1224" s="22"/>
      <c r="W1224" s="114"/>
      <c r="Y1224" s="22"/>
      <c r="AA1224" s="114"/>
      <c r="AE1224" s="22"/>
      <c r="AG1224" s="114"/>
      <c r="AH1224" s="22"/>
      <c r="AJ1224" s="114"/>
    </row>
    <row r="1225" spans="1:36" x14ac:dyDescent="0.2">
      <c r="A1225" s="272">
        <f t="shared" si="216"/>
        <v>37</v>
      </c>
      <c r="B1225" s="274">
        <f t="shared" si="216"/>
        <v>4.7549703227426042E-3</v>
      </c>
      <c r="C1225" s="279">
        <f t="shared" si="217"/>
        <v>0.97099999999999997</v>
      </c>
      <c r="D1225" s="274">
        <f t="shared" si="218"/>
        <v>1.0454936499499872E-2</v>
      </c>
      <c r="E1225" s="279">
        <f t="shared" si="219"/>
        <v>0.97099999999999997</v>
      </c>
      <c r="G1225" s="114"/>
      <c r="H1225" s="114"/>
      <c r="I1225" s="23"/>
      <c r="K1225" s="114"/>
      <c r="R1225" s="22"/>
      <c r="T1225" s="114"/>
      <c r="U1225" s="22"/>
      <c r="W1225" s="114"/>
      <c r="Y1225" s="22"/>
      <c r="AA1225" s="114"/>
      <c r="AE1225" s="22"/>
      <c r="AG1225" s="114"/>
      <c r="AH1225" s="22"/>
      <c r="AJ1225" s="114"/>
    </row>
    <row r="1226" spans="1:36" x14ac:dyDescent="0.2">
      <c r="A1226" s="272">
        <f t="shared" si="216"/>
        <v>38</v>
      </c>
      <c r="B1226" s="274">
        <f t="shared" si="216"/>
        <v>4.6291745184908724E-3</v>
      </c>
      <c r="C1226" s="279">
        <f t="shared" si="217"/>
        <v>0.96699999999999997</v>
      </c>
      <c r="D1226" s="274">
        <f t="shared" si="218"/>
        <v>1.0047280339143268E-2</v>
      </c>
      <c r="E1226" s="279">
        <f t="shared" si="219"/>
        <v>0.96699999999999997</v>
      </c>
      <c r="G1226" s="114"/>
      <c r="H1226" s="114"/>
      <c r="I1226" s="23"/>
      <c r="K1226" s="114"/>
      <c r="R1226" s="22"/>
      <c r="T1226" s="114"/>
      <c r="U1226" s="22"/>
      <c r="W1226" s="114"/>
      <c r="Y1226" s="22"/>
      <c r="AA1226" s="114"/>
      <c r="AE1226" s="22"/>
      <c r="AG1226" s="114"/>
      <c r="AH1226" s="22"/>
      <c r="AJ1226" s="114"/>
    </row>
    <row r="1227" spans="1:36" x14ac:dyDescent="0.2">
      <c r="A1227" s="272">
        <f t="shared" si="216"/>
        <v>39</v>
      </c>
      <c r="B1227" s="274">
        <f t="shared" si="216"/>
        <v>4.6039042796676768E-3</v>
      </c>
      <c r="C1227" s="279">
        <f t="shared" si="217"/>
        <v>0.95099999999999996</v>
      </c>
      <c r="D1227" s="274">
        <f t="shared" si="218"/>
        <v>1.0038671796247452E-2</v>
      </c>
      <c r="E1227" s="279">
        <f t="shared" si="219"/>
        <v>0.95099999999999996</v>
      </c>
      <c r="G1227" s="114"/>
      <c r="H1227" s="114"/>
      <c r="I1227" s="23"/>
      <c r="K1227" s="114"/>
      <c r="R1227" s="22"/>
      <c r="T1227" s="114"/>
      <c r="U1227" s="22"/>
      <c r="W1227" s="114"/>
      <c r="Y1227" s="22"/>
      <c r="AA1227" s="114"/>
      <c r="AE1227" s="22"/>
      <c r="AG1227" s="114"/>
      <c r="AH1227" s="22"/>
      <c r="AJ1227" s="114"/>
    </row>
    <row r="1228" spans="1:36" x14ac:dyDescent="0.2">
      <c r="A1228" s="272">
        <f t="shared" si="216"/>
        <v>40</v>
      </c>
      <c r="B1228" s="274">
        <f t="shared" si="216"/>
        <v>4.5908526178578945E-3</v>
      </c>
      <c r="C1228" s="279">
        <f t="shared" si="217"/>
        <v>0.94699999999999995</v>
      </c>
      <c r="D1228" s="274">
        <f t="shared" si="218"/>
        <v>1.0028952473623147E-2</v>
      </c>
      <c r="E1228" s="279">
        <f t="shared" si="219"/>
        <v>0.94699999999999995</v>
      </c>
      <c r="G1228" s="114"/>
      <c r="H1228" s="114"/>
      <c r="I1228" s="23"/>
      <c r="K1228" s="114"/>
      <c r="R1228" s="22"/>
      <c r="T1228" s="114"/>
      <c r="U1228" s="22"/>
      <c r="W1228" s="114"/>
      <c r="Y1228" s="22"/>
      <c r="AA1228" s="114"/>
      <c r="AE1228" s="22"/>
      <c r="AG1228" s="114"/>
      <c r="AH1228" s="22"/>
      <c r="AJ1228" s="114"/>
    </row>
    <row r="1229" spans="1:36" x14ac:dyDescent="0.2">
      <c r="A1229" s="272">
        <f t="shared" si="216"/>
        <v>41</v>
      </c>
      <c r="B1229" s="274">
        <f t="shared" si="216"/>
        <v>4.5355913263654124E-3</v>
      </c>
      <c r="C1229" s="279">
        <f t="shared" si="217"/>
        <v>0.92600000000000005</v>
      </c>
      <c r="D1229" s="274">
        <f t="shared" si="218"/>
        <v>1.0055333492174835E-2</v>
      </c>
      <c r="E1229" s="279">
        <f t="shared" si="219"/>
        <v>0.92600000000000005</v>
      </c>
      <c r="G1229" s="114"/>
      <c r="H1229" s="114"/>
      <c r="I1229" s="23"/>
      <c r="K1229" s="114"/>
      <c r="R1229" s="22"/>
      <c r="T1229" s="114"/>
      <c r="U1229" s="22"/>
      <c r="W1229" s="114"/>
      <c r="Y1229" s="22"/>
      <c r="AA1229" s="114"/>
      <c r="AE1229" s="22"/>
      <c r="AG1229" s="114"/>
      <c r="AH1229" s="22"/>
      <c r="AJ1229" s="114"/>
    </row>
    <row r="1230" spans="1:36" x14ac:dyDescent="0.2">
      <c r="A1230" s="272">
        <f t="shared" si="216"/>
        <v>42</v>
      </c>
      <c r="B1230" s="274">
        <f t="shared" si="216"/>
        <v>4.3889684022044538E-3</v>
      </c>
      <c r="C1230" s="279">
        <f t="shared" si="217"/>
        <v>0.91800000000000004</v>
      </c>
      <c r="D1230" s="274">
        <f t="shared" si="218"/>
        <v>9.7420936087400586E-3</v>
      </c>
      <c r="E1230" s="279">
        <f t="shared" si="219"/>
        <v>0.91800000000000004</v>
      </c>
      <c r="G1230" s="114"/>
      <c r="H1230" s="114"/>
      <c r="I1230" s="23"/>
      <c r="K1230" s="114"/>
      <c r="R1230" s="22"/>
      <c r="T1230" s="114"/>
      <c r="U1230" s="22"/>
      <c r="W1230" s="114"/>
      <c r="Y1230" s="22"/>
      <c r="AA1230" s="114"/>
      <c r="AE1230" s="22"/>
      <c r="AG1230" s="114"/>
      <c r="AH1230" s="22"/>
      <c r="AJ1230" s="114"/>
    </row>
    <row r="1231" spans="1:36" x14ac:dyDescent="0.2">
      <c r="A1231" s="272">
        <f t="shared" si="216"/>
        <v>43</v>
      </c>
      <c r="B1231" s="274">
        <f t="shared" si="216"/>
        <v>4.2598402587672455E-3</v>
      </c>
      <c r="C1231" s="279">
        <f t="shared" si="217"/>
        <v>0.91</v>
      </c>
      <c r="D1231" s="274">
        <f t="shared" si="218"/>
        <v>9.6279609916374957E-3</v>
      </c>
      <c r="E1231" s="279">
        <f t="shared" si="219"/>
        <v>0.91</v>
      </c>
      <c r="G1231" s="114"/>
      <c r="H1231" s="114"/>
      <c r="I1231" s="23"/>
      <c r="K1231" s="114"/>
      <c r="R1231" s="22"/>
      <c r="T1231" s="114"/>
      <c r="U1231" s="22"/>
      <c r="W1231" s="114"/>
      <c r="Y1231" s="22"/>
      <c r="AA1231" s="114"/>
      <c r="AE1231" s="22"/>
      <c r="AG1231" s="114"/>
      <c r="AH1231" s="22"/>
      <c r="AJ1231" s="114"/>
    </row>
    <row r="1232" spans="1:36" x14ac:dyDescent="0.2">
      <c r="A1232" s="272">
        <f t="shared" si="216"/>
        <v>44</v>
      </c>
      <c r="B1232" s="274">
        <f t="shared" si="216"/>
        <v>4.1607031679993245E-3</v>
      </c>
      <c r="C1232" s="279">
        <f t="shared" si="217"/>
        <v>0.90200000000000002</v>
      </c>
      <c r="D1232" s="274">
        <f t="shared" si="218"/>
        <v>9.5496510207788016E-3</v>
      </c>
      <c r="E1232" s="279">
        <f t="shared" si="219"/>
        <v>0.90200000000000002</v>
      </c>
      <c r="G1232" s="114"/>
      <c r="H1232" s="114"/>
      <c r="I1232" s="23"/>
      <c r="K1232" s="114"/>
      <c r="R1232" s="22"/>
      <c r="T1232" s="114"/>
      <c r="U1232" s="22"/>
      <c r="W1232" s="114"/>
      <c r="Y1232" s="22"/>
      <c r="AA1232" s="114"/>
      <c r="AE1232" s="22"/>
      <c r="AG1232" s="114"/>
      <c r="AH1232" s="22"/>
      <c r="AJ1232" s="114"/>
    </row>
    <row r="1233" spans="1:36" x14ac:dyDescent="0.2">
      <c r="A1233" s="272">
        <f t="shared" si="216"/>
        <v>45</v>
      </c>
      <c r="B1233" s="274">
        <f t="shared" si="216"/>
        <v>4.0385173978651923E-3</v>
      </c>
      <c r="C1233" s="279">
        <f t="shared" si="217"/>
        <v>0.877</v>
      </c>
      <c r="D1233" s="274">
        <f t="shared" si="218"/>
        <v>9.2675129697418063E-3</v>
      </c>
      <c r="E1233" s="279">
        <f t="shared" si="219"/>
        <v>0.877</v>
      </c>
      <c r="G1233" s="114"/>
      <c r="H1233" s="114"/>
      <c r="I1233" s="23"/>
      <c r="K1233" s="114"/>
      <c r="R1233" s="22"/>
      <c r="T1233" s="114"/>
      <c r="U1233" s="22"/>
      <c r="W1233" s="114"/>
      <c r="Y1233" s="22"/>
      <c r="AA1233" s="114"/>
      <c r="AE1233" s="22"/>
      <c r="AG1233" s="114"/>
      <c r="AH1233" s="22"/>
      <c r="AJ1233" s="114"/>
    </row>
    <row r="1234" spans="1:36" x14ac:dyDescent="0.2">
      <c r="A1234" s="272">
        <f t="shared" si="216"/>
        <v>46</v>
      </c>
      <c r="B1234" s="274">
        <f t="shared" si="216"/>
        <v>3.9341041033869335E-3</v>
      </c>
      <c r="C1234" s="279">
        <f t="shared" si="217"/>
        <v>0.86499999999999999</v>
      </c>
      <c r="D1234" s="274">
        <f t="shared" si="218"/>
        <v>9.1733743877520993E-3</v>
      </c>
      <c r="E1234" s="279">
        <f t="shared" si="219"/>
        <v>0.86499999999999999</v>
      </c>
      <c r="G1234" s="114"/>
      <c r="H1234" s="114"/>
      <c r="I1234" s="23"/>
      <c r="K1234" s="114"/>
      <c r="R1234" s="22"/>
      <c r="T1234" s="114"/>
      <c r="U1234" s="22"/>
      <c r="W1234" s="114"/>
      <c r="Y1234" s="22"/>
      <c r="AA1234" s="114"/>
      <c r="AE1234" s="22"/>
      <c r="AG1234" s="114"/>
      <c r="AH1234" s="22"/>
      <c r="AJ1234" s="114"/>
    </row>
    <row r="1235" spans="1:36" x14ac:dyDescent="0.2">
      <c r="A1235" s="272">
        <f t="shared" si="216"/>
        <v>47</v>
      </c>
      <c r="B1235" s="274">
        <f t="shared" si="216"/>
        <v>3.8185830116237544E-3</v>
      </c>
      <c r="C1235" s="279">
        <f t="shared" si="217"/>
        <v>0.86099999999999999</v>
      </c>
      <c r="D1235" s="274">
        <f t="shared" si="218"/>
        <v>9.3149988031348413E-3</v>
      </c>
      <c r="E1235" s="279">
        <f t="shared" si="219"/>
        <v>0.86099999999999999</v>
      </c>
      <c r="G1235" s="114"/>
      <c r="H1235" s="114"/>
      <c r="I1235" s="23"/>
      <c r="K1235" s="114"/>
      <c r="R1235" s="22"/>
      <c r="T1235" s="114"/>
      <c r="U1235" s="22"/>
      <c r="W1235" s="114"/>
      <c r="Y1235" s="22"/>
      <c r="AA1235" s="114"/>
      <c r="AE1235" s="22"/>
      <c r="AG1235" s="114"/>
      <c r="AH1235" s="22"/>
      <c r="AJ1235" s="114"/>
    </row>
    <row r="1236" spans="1:36" x14ac:dyDescent="0.2">
      <c r="A1236" s="272">
        <f t="shared" si="216"/>
        <v>48</v>
      </c>
      <c r="B1236" s="274">
        <f t="shared" si="216"/>
        <v>3.6611299851099979E-3</v>
      </c>
      <c r="C1236" s="279">
        <f t="shared" si="217"/>
        <v>0.81599999999999995</v>
      </c>
      <c r="D1236" s="274">
        <f t="shared" si="218"/>
        <v>9.0614633301065173E-3</v>
      </c>
      <c r="E1236" s="279">
        <f t="shared" si="219"/>
        <v>0.81599999999999995</v>
      </c>
      <c r="G1236" s="114"/>
      <c r="H1236" s="114"/>
      <c r="I1236" s="23"/>
      <c r="K1236" s="114"/>
      <c r="R1236" s="22"/>
      <c r="T1236" s="114"/>
      <c r="U1236" s="22"/>
      <c r="W1236" s="114"/>
      <c r="Y1236" s="22"/>
      <c r="AA1236" s="114"/>
      <c r="AE1236" s="22"/>
      <c r="AG1236" s="114"/>
      <c r="AH1236" s="22"/>
      <c r="AJ1236" s="114"/>
    </row>
    <row r="1237" spans="1:36" x14ac:dyDescent="0.2">
      <c r="A1237" s="272">
        <f t="shared" si="216"/>
        <v>49</v>
      </c>
      <c r="B1237" s="274">
        <f t="shared" si="216"/>
        <v>3.4389740394115756E-3</v>
      </c>
      <c r="C1237" s="279">
        <f t="shared" si="217"/>
        <v>0.89500000000000002</v>
      </c>
      <c r="D1237" s="274">
        <f t="shared" si="218"/>
        <v>8.1811703952765213E-3</v>
      </c>
      <c r="E1237" s="279">
        <f t="shared" si="219"/>
        <v>0.89500000000000002</v>
      </c>
      <c r="G1237" s="114"/>
      <c r="H1237" s="114"/>
      <c r="I1237" s="23"/>
      <c r="K1237" s="114"/>
      <c r="R1237" s="22"/>
      <c r="T1237" s="114"/>
      <c r="U1237" s="22"/>
      <c r="W1237" s="114"/>
      <c r="Y1237" s="22"/>
      <c r="AA1237" s="114"/>
      <c r="AE1237" s="22"/>
      <c r="AG1237" s="114"/>
      <c r="AH1237" s="22"/>
      <c r="AJ1237" s="114"/>
    </row>
    <row r="1238" spans="1:36" x14ac:dyDescent="0.2">
      <c r="A1238" s="272">
        <f t="shared" si="216"/>
        <v>50</v>
      </c>
      <c r="B1238" s="274">
        <f t="shared" si="216"/>
        <v>3.3198429135307969E-3</v>
      </c>
      <c r="C1238" s="279">
        <f t="shared" si="217"/>
        <v>0.93500000000000005</v>
      </c>
      <c r="D1238" s="274">
        <f t="shared" si="218"/>
        <v>8.0378798103010376E-3</v>
      </c>
      <c r="E1238" s="279">
        <f t="shared" si="219"/>
        <v>0.93500000000000005</v>
      </c>
      <c r="G1238" s="114"/>
      <c r="H1238" s="114"/>
      <c r="I1238" s="23"/>
      <c r="K1238" s="114"/>
      <c r="R1238" s="22"/>
      <c r="T1238" s="114"/>
      <c r="U1238" s="22"/>
      <c r="W1238" s="114"/>
      <c r="Y1238" s="22"/>
      <c r="AA1238" s="114"/>
      <c r="AE1238" s="22"/>
      <c r="AG1238" s="114"/>
      <c r="AH1238" s="22"/>
      <c r="AJ1238" s="114"/>
    </row>
    <row r="1239" spans="1:36" x14ac:dyDescent="0.2">
      <c r="A1239" s="272">
        <f t="shared" si="216"/>
        <v>51</v>
      </c>
      <c r="B1239" s="274">
        <f t="shared" si="216"/>
        <v>3.1884932106366042E-3</v>
      </c>
      <c r="C1239" s="279">
        <f t="shared" si="217"/>
        <v>0.93899999999999995</v>
      </c>
      <c r="D1239" s="274">
        <f t="shared" si="218"/>
        <v>8.0387128950974059E-3</v>
      </c>
      <c r="E1239" s="279">
        <f t="shared" si="219"/>
        <v>0.93899999999999995</v>
      </c>
      <c r="G1239" s="114"/>
      <c r="H1239" s="114"/>
      <c r="I1239" s="23"/>
      <c r="K1239" s="114"/>
      <c r="R1239" s="22"/>
      <c r="T1239" s="114"/>
      <c r="U1239" s="22"/>
      <c r="W1239" s="114"/>
      <c r="Y1239" s="22"/>
      <c r="AA1239" s="114"/>
      <c r="AE1239" s="22"/>
      <c r="AG1239" s="114"/>
      <c r="AH1239" s="22"/>
      <c r="AJ1239" s="114"/>
    </row>
    <row r="1240" spans="1:36" x14ac:dyDescent="0.2">
      <c r="A1240" s="272">
        <f t="shared" si="216"/>
        <v>52</v>
      </c>
      <c r="B1240" s="274">
        <f t="shared" si="216"/>
        <v>3.0865791705474536E-3</v>
      </c>
      <c r="C1240" s="279">
        <f t="shared" si="217"/>
        <v>0.94199999999999995</v>
      </c>
      <c r="D1240" s="274">
        <f t="shared" si="218"/>
        <v>8.051486861975066E-3</v>
      </c>
      <c r="E1240" s="279">
        <f t="shared" si="219"/>
        <v>0.94199999999999995</v>
      </c>
      <c r="G1240" s="114"/>
      <c r="H1240" s="114"/>
      <c r="I1240" s="23"/>
      <c r="K1240" s="114"/>
      <c r="R1240" s="22"/>
      <c r="T1240" s="114"/>
      <c r="U1240" s="22"/>
      <c r="W1240" s="114"/>
      <c r="Y1240" s="22"/>
      <c r="AA1240" s="114"/>
      <c r="AE1240" s="22"/>
      <c r="AG1240" s="114"/>
      <c r="AH1240" s="22"/>
      <c r="AJ1240" s="114"/>
    </row>
    <row r="1241" spans="1:36" x14ac:dyDescent="0.2">
      <c r="A1241" s="272">
        <f t="shared" si="216"/>
        <v>53</v>
      </c>
      <c r="B1241" s="274">
        <f t="shared" si="216"/>
        <v>3.0029929959784216E-3</v>
      </c>
      <c r="C1241" s="279">
        <f t="shared" si="217"/>
        <v>0.94699999999999995</v>
      </c>
      <c r="D1241" s="274">
        <f t="shared" si="218"/>
        <v>8.0178857751881799E-3</v>
      </c>
      <c r="E1241" s="279">
        <f t="shared" si="219"/>
        <v>0.94699999999999995</v>
      </c>
      <c r="G1241" s="114"/>
      <c r="H1241" s="114"/>
      <c r="I1241" s="23"/>
      <c r="K1241" s="114"/>
      <c r="R1241" s="22"/>
      <c r="T1241" s="114"/>
      <c r="U1241" s="22"/>
      <c r="W1241" s="114"/>
      <c r="Y1241" s="22"/>
      <c r="AA1241" s="114"/>
      <c r="AE1241" s="22"/>
      <c r="AG1241" s="114"/>
      <c r="AH1241" s="22"/>
      <c r="AJ1241" s="114"/>
    </row>
    <row r="1242" spans="1:36" x14ac:dyDescent="0.2">
      <c r="A1242" s="272">
        <f t="shared" si="216"/>
        <v>54</v>
      </c>
      <c r="B1242" s="274">
        <f t="shared" si="216"/>
        <v>3.0738052036697943E-3</v>
      </c>
      <c r="C1242" s="279">
        <f t="shared" si="217"/>
        <v>0.95099999999999996</v>
      </c>
      <c r="D1242" s="274">
        <f t="shared" si="218"/>
        <v>8.3397342015187684E-3</v>
      </c>
      <c r="E1242" s="279">
        <f t="shared" si="219"/>
        <v>0.95099999999999996</v>
      </c>
      <c r="G1242" s="114"/>
      <c r="H1242" s="114"/>
      <c r="I1242" s="23"/>
      <c r="K1242" s="114"/>
      <c r="R1242" s="22"/>
      <c r="T1242" s="114"/>
      <c r="U1242" s="22"/>
      <c r="W1242" s="114"/>
      <c r="Y1242" s="22"/>
      <c r="AA1242" s="114"/>
      <c r="AE1242" s="22"/>
      <c r="AG1242" s="114"/>
      <c r="AH1242" s="22"/>
      <c r="AJ1242" s="114"/>
    </row>
    <row r="1243" spans="1:36" x14ac:dyDescent="0.2">
      <c r="A1243" s="272">
        <f t="shared" si="216"/>
        <v>55</v>
      </c>
      <c r="B1243" s="274">
        <f t="shared" si="216"/>
        <v>2.3043125467568839E-3</v>
      </c>
      <c r="C1243" s="279">
        <f t="shared" si="217"/>
        <v>0.99199999999999999</v>
      </c>
      <c r="D1243" s="274">
        <f t="shared" si="218"/>
        <v>6.5272193795517675E-3</v>
      </c>
      <c r="E1243" s="279">
        <f t="shared" si="219"/>
        <v>0.99199999999999999</v>
      </c>
      <c r="G1243" s="114"/>
      <c r="H1243" s="114"/>
      <c r="I1243" s="23"/>
      <c r="K1243" s="114"/>
      <c r="R1243" s="22"/>
      <c r="T1243" s="114"/>
      <c r="U1243" s="22"/>
      <c r="W1243" s="114"/>
      <c r="Y1243" s="22"/>
      <c r="AA1243" s="114"/>
      <c r="AE1243" s="22"/>
      <c r="AG1243" s="114"/>
      <c r="AH1243" s="22"/>
      <c r="AJ1243" s="114"/>
    </row>
    <row r="1244" spans="1:36" x14ac:dyDescent="0.2">
      <c r="A1244" s="272">
        <f t="shared" si="216"/>
        <v>56</v>
      </c>
      <c r="B1244" s="274">
        <f t="shared" si="216"/>
        <v>2.1846260310118592E-3</v>
      </c>
      <c r="C1244" s="279">
        <f t="shared" si="217"/>
        <v>0.995</v>
      </c>
      <c r="D1244" s="274">
        <f t="shared" si="218"/>
        <v>6.2706292622700891E-3</v>
      </c>
      <c r="E1244" s="279">
        <f t="shared" si="219"/>
        <v>0.995</v>
      </c>
      <c r="G1244" s="114"/>
      <c r="H1244" s="114"/>
      <c r="I1244" s="23"/>
      <c r="K1244" s="114"/>
      <c r="R1244" s="22"/>
      <c r="T1244" s="114"/>
      <c r="U1244" s="22"/>
      <c r="W1244" s="114"/>
      <c r="Y1244" s="22"/>
      <c r="AA1244" s="114"/>
      <c r="AE1244" s="22"/>
      <c r="AG1244" s="114"/>
      <c r="AH1244" s="22"/>
      <c r="AJ1244" s="114"/>
    </row>
    <row r="1245" spans="1:36" x14ac:dyDescent="0.2">
      <c r="A1245" s="272">
        <f t="shared" si="216"/>
        <v>57</v>
      </c>
      <c r="B1245" s="274">
        <f t="shared" si="216"/>
        <v>2.0577194470316356E-3</v>
      </c>
      <c r="C1245" s="279">
        <f t="shared" si="217"/>
        <v>1.016</v>
      </c>
      <c r="D1245" s="274">
        <f t="shared" si="218"/>
        <v>6.3003426200072526E-3</v>
      </c>
      <c r="E1245" s="279">
        <f t="shared" si="219"/>
        <v>1.016</v>
      </c>
      <c r="G1245" s="114"/>
      <c r="H1245" s="114"/>
      <c r="I1245" s="23"/>
      <c r="K1245" s="114"/>
      <c r="R1245" s="22"/>
      <c r="T1245" s="114"/>
      <c r="U1245" s="22"/>
      <c r="W1245" s="114"/>
      <c r="Y1245" s="22"/>
      <c r="AA1245" s="114"/>
      <c r="AE1245" s="22"/>
      <c r="AG1245" s="114"/>
      <c r="AH1245" s="22"/>
      <c r="AJ1245" s="114"/>
    </row>
    <row r="1246" spans="1:36" x14ac:dyDescent="0.2">
      <c r="A1246" s="272">
        <f t="shared" si="216"/>
        <v>58</v>
      </c>
      <c r="B1246" s="274">
        <f t="shared" si="216"/>
        <v>1.9871849342723864E-3</v>
      </c>
      <c r="C1246" s="279">
        <f t="shared" si="217"/>
        <v>1.0820000000000001</v>
      </c>
      <c r="D1246" s="274">
        <f t="shared" si="218"/>
        <v>6.1978731900538559E-3</v>
      </c>
      <c r="E1246" s="279">
        <f t="shared" si="219"/>
        <v>1.0820000000000001</v>
      </c>
      <c r="G1246" s="114"/>
      <c r="H1246" s="114"/>
      <c r="I1246" s="23"/>
      <c r="K1246" s="114"/>
      <c r="R1246" s="22"/>
      <c r="T1246" s="114"/>
      <c r="U1246" s="22"/>
      <c r="W1246" s="114"/>
      <c r="Y1246" s="22"/>
      <c r="AA1246" s="114"/>
      <c r="AE1246" s="22"/>
      <c r="AG1246" s="114"/>
      <c r="AH1246" s="22"/>
      <c r="AJ1246" s="114"/>
    </row>
    <row r="1247" spans="1:36" x14ac:dyDescent="0.2">
      <c r="A1247" s="272">
        <f t="shared" si="216"/>
        <v>59</v>
      </c>
      <c r="B1247" s="274">
        <f t="shared" si="216"/>
        <v>1.6769996950909646E-3</v>
      </c>
      <c r="C1247" s="279">
        <f t="shared" si="217"/>
        <v>1.0980000000000001</v>
      </c>
      <c r="D1247" s="274">
        <f t="shared" si="218"/>
        <v>5.5750034573019049E-3</v>
      </c>
      <c r="E1247" s="279">
        <f t="shared" si="219"/>
        <v>1.0980000000000001</v>
      </c>
      <c r="G1247" s="114"/>
      <c r="H1247" s="114"/>
      <c r="I1247" s="23"/>
      <c r="K1247" s="114"/>
      <c r="R1247" s="22"/>
      <c r="T1247" s="114"/>
      <c r="U1247" s="22"/>
      <c r="W1247" s="114"/>
      <c r="Y1247" s="22"/>
      <c r="AA1247" s="114"/>
      <c r="AE1247" s="22"/>
      <c r="AG1247" s="114"/>
      <c r="AH1247" s="22"/>
      <c r="AJ1247" s="114"/>
    </row>
    <row r="1248" spans="1:36" x14ac:dyDescent="0.2">
      <c r="A1248" s="272">
        <f t="shared" si="216"/>
        <v>60</v>
      </c>
      <c r="B1248" s="274">
        <f t="shared" si="216"/>
        <v>1.4123564247777191E-3</v>
      </c>
      <c r="C1248" s="279">
        <f t="shared" si="217"/>
        <v>1.1140000000000001</v>
      </c>
      <c r="D1248" s="274">
        <f t="shared" si="218"/>
        <v>4.6477800789431149E-3</v>
      </c>
      <c r="E1248" s="279">
        <f t="shared" si="219"/>
        <v>1.1140000000000001</v>
      </c>
      <c r="G1248" s="114"/>
      <c r="H1248" s="114"/>
      <c r="I1248" s="23"/>
      <c r="K1248" s="114"/>
      <c r="R1248" s="22"/>
      <c r="T1248" s="114"/>
      <c r="U1248" s="22"/>
      <c r="W1248" s="114"/>
      <c r="Y1248" s="22"/>
      <c r="AA1248" s="114"/>
      <c r="AE1248" s="22"/>
      <c r="AG1248" s="114"/>
      <c r="AH1248" s="22"/>
      <c r="AJ1248" s="114"/>
    </row>
    <row r="1249" spans="1:36" x14ac:dyDescent="0.2">
      <c r="A1249" s="272">
        <f t="shared" si="216"/>
        <v>61</v>
      </c>
      <c r="B1249" s="274">
        <f t="shared" si="216"/>
        <v>1.2926699090326942E-3</v>
      </c>
      <c r="C1249" s="279">
        <f t="shared" si="217"/>
        <v>1.123</v>
      </c>
      <c r="D1249" s="274">
        <f t="shared" si="218"/>
        <v>4.4881054929723739E-3</v>
      </c>
      <c r="E1249" s="279">
        <f t="shared" si="219"/>
        <v>1.123</v>
      </c>
      <c r="G1249" s="114"/>
      <c r="H1249" s="114"/>
      <c r="I1249" s="23"/>
      <c r="K1249" s="114"/>
      <c r="R1249" s="22"/>
      <c r="T1249" s="114"/>
      <c r="U1249" s="22"/>
      <c r="W1249" s="114"/>
      <c r="Y1249" s="22"/>
      <c r="AA1249" s="114"/>
      <c r="AE1249" s="22"/>
      <c r="AG1249" s="114"/>
      <c r="AH1249" s="22"/>
      <c r="AJ1249" s="114"/>
    </row>
    <row r="1250" spans="1:36" x14ac:dyDescent="0.2">
      <c r="A1250" s="272">
        <f t="shared" si="216"/>
        <v>62</v>
      </c>
      <c r="B1250" s="274">
        <f t="shared" si="216"/>
        <v>1.1516008835141961E-3</v>
      </c>
      <c r="C1250" s="279">
        <f t="shared" si="217"/>
        <v>1.18</v>
      </c>
      <c r="D1250" s="274">
        <f t="shared" si="218"/>
        <v>4.3051045327032987E-3</v>
      </c>
      <c r="E1250" s="279">
        <f t="shared" si="219"/>
        <v>1.18</v>
      </c>
      <c r="G1250" s="114"/>
      <c r="H1250" s="114"/>
      <c r="I1250" s="23"/>
      <c r="K1250" s="114"/>
      <c r="R1250" s="22"/>
      <c r="T1250" s="114"/>
      <c r="U1250" s="22"/>
      <c r="W1250" s="114"/>
      <c r="Y1250" s="22"/>
      <c r="AA1250" s="114"/>
      <c r="AE1250" s="22"/>
      <c r="AG1250" s="114"/>
      <c r="AH1250" s="22"/>
      <c r="AJ1250" s="114"/>
    </row>
    <row r="1251" spans="1:36" x14ac:dyDescent="0.2">
      <c r="A1251" s="272">
        <f t="shared" si="216"/>
        <v>63</v>
      </c>
      <c r="B1251" s="274">
        <f t="shared" si="216"/>
        <v>1.0141418921132974E-3</v>
      </c>
      <c r="C1251" s="279">
        <f t="shared" si="217"/>
        <v>1.2130000000000001</v>
      </c>
      <c r="D1251" s="274">
        <f t="shared" si="218"/>
        <v>3.7441607698147829E-3</v>
      </c>
      <c r="E1251" s="279">
        <f t="shared" si="219"/>
        <v>1.2130000000000001</v>
      </c>
      <c r="G1251" s="114"/>
      <c r="H1251" s="114"/>
      <c r="I1251" s="23"/>
      <c r="K1251" s="114"/>
      <c r="R1251" s="22"/>
      <c r="T1251" s="114"/>
      <c r="U1251" s="22"/>
      <c r="W1251" s="114"/>
      <c r="Y1251" s="22"/>
      <c r="AA1251" s="114"/>
      <c r="AE1251" s="22"/>
      <c r="AG1251" s="114"/>
      <c r="AH1251" s="22"/>
      <c r="AJ1251" s="114"/>
    </row>
    <row r="1252" spans="1:36" x14ac:dyDescent="0.2">
      <c r="A1252" s="272">
        <f t="shared" si="216"/>
        <v>64</v>
      </c>
      <c r="B1252" s="274">
        <f t="shared" si="216"/>
        <v>8.2725320279449953E-4</v>
      </c>
      <c r="C1252" s="279">
        <f t="shared" si="217"/>
        <v>1.2450000000000001</v>
      </c>
      <c r="D1252" s="274">
        <f t="shared" si="218"/>
        <v>3.5267256379624525E-3</v>
      </c>
      <c r="E1252" s="279">
        <f t="shared" si="219"/>
        <v>1.2450000000000001</v>
      </c>
      <c r="G1252" s="114"/>
      <c r="H1252" s="114"/>
      <c r="I1252" s="23"/>
      <c r="K1252" s="114"/>
      <c r="R1252" s="22"/>
      <c r="T1252" s="114"/>
      <c r="U1252" s="22"/>
      <c r="W1252" s="114"/>
      <c r="Y1252" s="22"/>
      <c r="AA1252" s="114"/>
      <c r="AE1252" s="22"/>
      <c r="AG1252" s="114"/>
      <c r="AH1252" s="22"/>
      <c r="AJ1252" s="114"/>
    </row>
    <row r="1253" spans="1:36" x14ac:dyDescent="0.2">
      <c r="A1253" s="272">
        <f t="shared" si="216"/>
        <v>65</v>
      </c>
      <c r="B1253" s="274">
        <f t="shared" si="216"/>
        <v>7.2978228161931684E-4</v>
      </c>
      <c r="C1253" s="279">
        <f t="shared" si="217"/>
        <v>1.2490000000000001</v>
      </c>
      <c r="D1253" s="274">
        <f t="shared" si="218"/>
        <v>3.2595831132601E-3</v>
      </c>
      <c r="E1253" s="279">
        <f t="shared" si="219"/>
        <v>1.2490000000000001</v>
      </c>
      <c r="G1253" s="114"/>
      <c r="H1253" s="114"/>
      <c r="I1253" s="23"/>
      <c r="K1253" s="114"/>
      <c r="R1253" s="22"/>
      <c r="T1253" s="114"/>
      <c r="U1253" s="22"/>
      <c r="W1253" s="114"/>
      <c r="Y1253" s="22"/>
      <c r="AA1253" s="114"/>
      <c r="AE1253" s="22"/>
      <c r="AG1253" s="114"/>
      <c r="AH1253" s="22"/>
      <c r="AJ1253" s="114"/>
    </row>
    <row r="1254" spans="1:36" x14ac:dyDescent="0.2">
      <c r="A1254" s="272">
        <f t="shared" ref="A1254:B1272" si="220">A1160</f>
        <v>66</v>
      </c>
      <c r="B1254" s="274">
        <f t="shared" si="220"/>
        <v>6.3203366551201111E-4</v>
      </c>
      <c r="C1254" s="279">
        <f t="shared" ref="C1254:C1272" si="221">ROUND(C1160/$C$1124,3)</f>
        <v>1.2529999999999999</v>
      </c>
      <c r="D1254" s="274">
        <f t="shared" ref="D1254:D1271" si="222">D1160</f>
        <v>2.9074659393281002E-3</v>
      </c>
      <c r="E1254" s="279">
        <f t="shared" ref="E1254:E1271" si="223">ROUND(E1160/$E$1124,3)</f>
        <v>1.2529999999999999</v>
      </c>
      <c r="G1254" s="114"/>
      <c r="H1254" s="114"/>
      <c r="I1254" s="23"/>
      <c r="K1254" s="114"/>
      <c r="R1254" s="22"/>
      <c r="T1254" s="114"/>
      <c r="U1254" s="22"/>
      <c r="W1254" s="114"/>
      <c r="Y1254" s="22"/>
      <c r="AA1254" s="114"/>
      <c r="AE1254" s="22"/>
      <c r="AG1254" s="114"/>
      <c r="AH1254" s="22"/>
      <c r="AJ1254" s="114"/>
    </row>
    <row r="1255" spans="1:36" x14ac:dyDescent="0.2">
      <c r="A1255" s="272">
        <f t="shared" si="220"/>
        <v>67</v>
      </c>
      <c r="B1255" s="274">
        <f t="shared" si="220"/>
        <v>5.5511216931393242E-4</v>
      </c>
      <c r="C1255" s="279">
        <f t="shared" si="221"/>
        <v>1.258</v>
      </c>
      <c r="D1255" s="274">
        <f t="shared" si="222"/>
        <v>2.5578480197852088E-3</v>
      </c>
      <c r="E1255" s="279">
        <f t="shared" si="223"/>
        <v>1.258</v>
      </c>
      <c r="G1255" s="114"/>
      <c r="H1255" s="114"/>
      <c r="I1255" s="23"/>
      <c r="K1255" s="114"/>
      <c r="R1255" s="22"/>
      <c r="T1255" s="114"/>
      <c r="U1255" s="22"/>
      <c r="W1255" s="114"/>
      <c r="Y1255" s="22"/>
      <c r="AA1255" s="114"/>
      <c r="AE1255" s="22"/>
      <c r="AG1255" s="114"/>
      <c r="AH1255" s="22"/>
      <c r="AJ1255" s="114"/>
    </row>
    <row r="1256" spans="1:36" x14ac:dyDescent="0.2">
      <c r="A1256" s="272">
        <f t="shared" si="220"/>
        <v>68</v>
      </c>
      <c r="B1256" s="274">
        <f t="shared" si="220"/>
        <v>4.3764721302589173E-4</v>
      </c>
      <c r="C1256" s="279">
        <f t="shared" si="221"/>
        <v>1.262</v>
      </c>
      <c r="D1256" s="274">
        <f t="shared" si="222"/>
        <v>2.3018132923677769E-3</v>
      </c>
      <c r="E1256" s="279">
        <f t="shared" si="223"/>
        <v>1.262</v>
      </c>
      <c r="G1256" s="114"/>
      <c r="H1256" s="114"/>
      <c r="I1256" s="23"/>
      <c r="K1256" s="114"/>
      <c r="R1256" s="22"/>
      <c r="T1256" s="114"/>
      <c r="U1256" s="22"/>
      <c r="W1256" s="114"/>
      <c r="Y1256" s="22"/>
      <c r="AA1256" s="114"/>
      <c r="AE1256" s="22"/>
      <c r="AG1256" s="114"/>
      <c r="AH1256" s="22"/>
      <c r="AJ1256" s="114"/>
    </row>
    <row r="1257" spans="1:36" x14ac:dyDescent="0.2">
      <c r="A1257" s="272">
        <f t="shared" si="220"/>
        <v>69</v>
      </c>
      <c r="B1257" s="274">
        <f t="shared" si="220"/>
        <v>4.0515690596749747E-4</v>
      </c>
      <c r="C1257" s="279">
        <f t="shared" si="221"/>
        <v>1.262</v>
      </c>
      <c r="D1257" s="274">
        <f t="shared" si="222"/>
        <v>2.1532465036819574E-3</v>
      </c>
      <c r="E1257" s="279">
        <f t="shared" si="223"/>
        <v>1.262</v>
      </c>
      <c r="G1257" s="114"/>
      <c r="H1257" s="114"/>
      <c r="I1257" s="23"/>
      <c r="K1257" s="114"/>
      <c r="R1257" s="22"/>
      <c r="T1257" s="114"/>
      <c r="U1257" s="22"/>
      <c r="W1257" s="114"/>
      <c r="Y1257" s="22"/>
      <c r="AA1257" s="114"/>
      <c r="AE1257" s="22"/>
      <c r="AG1257" s="114"/>
      <c r="AH1257" s="22"/>
      <c r="AJ1257" s="114"/>
    </row>
    <row r="1258" spans="1:36" x14ac:dyDescent="0.2">
      <c r="A1258" s="272">
        <f t="shared" si="220"/>
        <v>70</v>
      </c>
      <c r="B1258" s="274">
        <f t="shared" si="220"/>
        <v>3.3934320705433991E-4</v>
      </c>
      <c r="C1258" s="279">
        <f t="shared" si="221"/>
        <v>1.262</v>
      </c>
      <c r="D1258" s="274">
        <f t="shared" si="222"/>
        <v>1.820290280066447E-3</v>
      </c>
      <c r="E1258" s="279">
        <f t="shared" si="223"/>
        <v>1.262</v>
      </c>
      <c r="G1258" s="114"/>
      <c r="H1258" s="114"/>
      <c r="I1258" s="23"/>
      <c r="K1258" s="114"/>
      <c r="R1258" s="22"/>
      <c r="T1258" s="114"/>
      <c r="U1258" s="22"/>
      <c r="W1258" s="114"/>
      <c r="Y1258" s="22"/>
      <c r="AA1258" s="114"/>
      <c r="AE1258" s="22"/>
      <c r="AG1258" s="114"/>
      <c r="AH1258" s="22"/>
      <c r="AJ1258" s="114"/>
    </row>
    <row r="1259" spans="1:36" x14ac:dyDescent="0.2">
      <c r="A1259" s="272">
        <f t="shared" si="220"/>
        <v>71</v>
      </c>
      <c r="B1259" s="274">
        <f t="shared" si="220"/>
        <v>2.7769493212302773E-4</v>
      </c>
      <c r="C1259" s="279">
        <f t="shared" si="221"/>
        <v>1.262</v>
      </c>
      <c r="D1259" s="274">
        <f t="shared" si="222"/>
        <v>1.580361858712151E-3</v>
      </c>
      <c r="E1259" s="279">
        <f t="shared" si="223"/>
        <v>1.262</v>
      </c>
      <c r="G1259" s="114"/>
      <c r="H1259" s="114"/>
      <c r="I1259" s="23"/>
      <c r="K1259" s="114"/>
      <c r="R1259" s="22"/>
      <c r="T1259" s="114"/>
      <c r="U1259" s="22"/>
      <c r="W1259" s="114"/>
      <c r="Y1259" s="22"/>
      <c r="AA1259" s="114"/>
      <c r="AE1259" s="22"/>
      <c r="AG1259" s="114"/>
      <c r="AH1259" s="22"/>
      <c r="AJ1259" s="114"/>
    </row>
    <row r="1260" spans="1:36" x14ac:dyDescent="0.2">
      <c r="A1260" s="272">
        <f t="shared" si="220"/>
        <v>72</v>
      </c>
      <c r="B1260" s="274">
        <f t="shared" si="220"/>
        <v>2.2576597981602156E-4</v>
      </c>
      <c r="C1260" s="279">
        <f t="shared" si="221"/>
        <v>1.262</v>
      </c>
      <c r="D1260" s="274">
        <f t="shared" si="222"/>
        <v>1.2962799431502935E-3</v>
      </c>
      <c r="E1260" s="279">
        <f t="shared" si="223"/>
        <v>1.262</v>
      </c>
      <c r="G1260" s="114"/>
      <c r="H1260" s="114"/>
      <c r="I1260" s="23"/>
      <c r="K1260" s="114"/>
      <c r="R1260" s="22"/>
      <c r="T1260" s="114"/>
      <c r="U1260" s="22"/>
      <c r="W1260" s="114"/>
      <c r="Y1260" s="22"/>
      <c r="AA1260" s="114"/>
      <c r="AE1260" s="22"/>
      <c r="AG1260" s="114"/>
      <c r="AH1260" s="22"/>
      <c r="AJ1260" s="114"/>
    </row>
    <row r="1261" spans="1:36" x14ac:dyDescent="0.2">
      <c r="A1261" s="272">
        <f t="shared" si="220"/>
        <v>73</v>
      </c>
      <c r="B1261" s="274">
        <f t="shared" si="220"/>
        <v>1.8272326533695226E-4</v>
      </c>
      <c r="C1261" s="279">
        <f t="shared" si="221"/>
        <v>1.262</v>
      </c>
      <c r="D1261" s="274">
        <f t="shared" si="222"/>
        <v>1.0455214194431994E-3</v>
      </c>
      <c r="E1261" s="279">
        <f t="shared" si="223"/>
        <v>1.262</v>
      </c>
      <c r="G1261" s="114"/>
      <c r="H1261" s="114"/>
      <c r="I1261" s="23"/>
      <c r="K1261" s="114"/>
      <c r="R1261" s="22"/>
      <c r="T1261" s="114"/>
      <c r="U1261" s="22"/>
      <c r="W1261" s="114"/>
      <c r="Y1261" s="22"/>
      <c r="AA1261" s="114"/>
      <c r="AE1261" s="22"/>
      <c r="AG1261" s="114"/>
      <c r="AH1261" s="22"/>
      <c r="AJ1261" s="114"/>
    </row>
    <row r="1262" spans="1:36" x14ac:dyDescent="0.2">
      <c r="A1262" s="272">
        <f t="shared" si="220"/>
        <v>74</v>
      </c>
      <c r="B1262" s="274">
        <f t="shared" si="220"/>
        <v>1.263511941159776E-4</v>
      </c>
      <c r="C1262" s="279">
        <f t="shared" si="221"/>
        <v>1.262</v>
      </c>
      <c r="D1262" s="274">
        <f t="shared" si="222"/>
        <v>8.1892235483080876E-4</v>
      </c>
      <c r="E1262" s="279">
        <f t="shared" si="223"/>
        <v>1.262</v>
      </c>
      <c r="G1262" s="114"/>
      <c r="H1262" s="114"/>
      <c r="I1262" s="23"/>
      <c r="K1262" s="114"/>
      <c r="R1262" s="22"/>
      <c r="T1262" s="114"/>
      <c r="U1262" s="22"/>
      <c r="W1262" s="114"/>
      <c r="Y1262" s="22"/>
      <c r="AA1262" s="114"/>
      <c r="AE1262" s="22"/>
      <c r="AG1262" s="114"/>
      <c r="AH1262" s="22"/>
      <c r="AJ1262" s="114"/>
    </row>
    <row r="1263" spans="1:36" x14ac:dyDescent="0.2">
      <c r="A1263" s="272">
        <f t="shared" si="220"/>
        <v>75</v>
      </c>
      <c r="B1263" s="274">
        <f t="shared" si="220"/>
        <v>9.8859395835797879E-5</v>
      </c>
      <c r="C1263" s="279">
        <f t="shared" si="221"/>
        <v>1.262</v>
      </c>
      <c r="D1263" s="274">
        <f t="shared" si="222"/>
        <v>6.6841170162012771E-4</v>
      </c>
      <c r="E1263" s="279">
        <f t="shared" si="223"/>
        <v>1.262</v>
      </c>
      <c r="G1263" s="114"/>
      <c r="H1263" s="114"/>
      <c r="I1263" s="23"/>
      <c r="K1263" s="114"/>
      <c r="R1263" s="22"/>
      <c r="T1263" s="114"/>
      <c r="U1263" s="22"/>
      <c r="W1263" s="114"/>
      <c r="Y1263" s="22"/>
      <c r="AA1263" s="114"/>
      <c r="AE1263" s="22"/>
      <c r="AG1263" s="114"/>
      <c r="AH1263" s="22"/>
      <c r="AJ1263" s="114"/>
    </row>
    <row r="1264" spans="1:36" x14ac:dyDescent="0.2">
      <c r="A1264" s="272">
        <f t="shared" si="220"/>
        <v>76</v>
      </c>
      <c r="B1264" s="274">
        <f t="shared" si="220"/>
        <v>7.5810716469586575E-5</v>
      </c>
      <c r="C1264" s="279">
        <f t="shared" si="221"/>
        <v>1.262</v>
      </c>
      <c r="D1264" s="274">
        <f t="shared" si="222"/>
        <v>4.3681412822952264E-4</v>
      </c>
      <c r="E1264" s="279">
        <f t="shared" si="223"/>
        <v>1.262</v>
      </c>
      <c r="G1264" s="114"/>
      <c r="H1264" s="114"/>
      <c r="I1264" s="23"/>
      <c r="K1264" s="114"/>
      <c r="R1264" s="22"/>
      <c r="T1264" s="114"/>
      <c r="U1264" s="22"/>
      <c r="W1264" s="114"/>
      <c r="Y1264" s="22"/>
      <c r="AA1264" s="114"/>
      <c r="AE1264" s="22"/>
      <c r="AG1264" s="114"/>
      <c r="AH1264" s="22"/>
      <c r="AJ1264" s="114"/>
    </row>
    <row r="1265" spans="1:36" x14ac:dyDescent="0.2">
      <c r="A1265" s="272">
        <f t="shared" si="220"/>
        <v>77</v>
      </c>
      <c r="B1265" s="274">
        <f t="shared" si="220"/>
        <v>4.2765019546946271E-5</v>
      </c>
      <c r="C1265" s="279">
        <f t="shared" si="221"/>
        <v>1.262</v>
      </c>
      <c r="D1265" s="274">
        <f t="shared" si="222"/>
        <v>3.162945276881286E-4</v>
      </c>
      <c r="E1265" s="279">
        <f t="shared" si="223"/>
        <v>1.262</v>
      </c>
      <c r="G1265" s="114"/>
      <c r="H1265" s="114"/>
      <c r="I1265" s="23"/>
      <c r="K1265" s="114"/>
      <c r="R1265" s="22"/>
      <c r="T1265" s="114"/>
      <c r="U1265" s="22"/>
      <c r="W1265" s="114"/>
      <c r="Y1265" s="22"/>
      <c r="AA1265" s="114"/>
      <c r="AE1265" s="22"/>
      <c r="AG1265" s="114"/>
      <c r="AH1265" s="22"/>
      <c r="AJ1265" s="114"/>
    </row>
    <row r="1266" spans="1:36" x14ac:dyDescent="0.2">
      <c r="A1266" s="272">
        <f t="shared" si="220"/>
        <v>78</v>
      </c>
      <c r="B1266" s="274">
        <f t="shared" si="220"/>
        <v>3.6378036108116635E-5</v>
      </c>
      <c r="C1266" s="279">
        <f t="shared" si="221"/>
        <v>1.262</v>
      </c>
      <c r="D1266" s="274">
        <f t="shared" si="222"/>
        <v>2.6297710072050731E-4</v>
      </c>
      <c r="E1266" s="279">
        <f t="shared" si="223"/>
        <v>1.262</v>
      </c>
      <c r="G1266" s="114"/>
      <c r="H1266" s="114"/>
      <c r="I1266" s="23"/>
      <c r="K1266" s="114"/>
      <c r="R1266" s="22"/>
      <c r="T1266" s="114"/>
      <c r="U1266" s="22"/>
      <c r="W1266" s="114"/>
      <c r="Y1266" s="22"/>
      <c r="AA1266" s="114"/>
      <c r="AE1266" s="22"/>
      <c r="AG1266" s="114"/>
      <c r="AH1266" s="22"/>
      <c r="AJ1266" s="114"/>
    </row>
    <row r="1267" spans="1:36" x14ac:dyDescent="0.2">
      <c r="A1267" s="272">
        <f t="shared" si="220"/>
        <v>79</v>
      </c>
      <c r="B1267" s="274">
        <f t="shared" si="220"/>
        <v>2.3326374298334331E-5</v>
      </c>
      <c r="C1267" s="279">
        <f t="shared" si="221"/>
        <v>1.262</v>
      </c>
      <c r="D1267" s="274">
        <f t="shared" si="222"/>
        <v>1.8494482479393647E-4</v>
      </c>
      <c r="E1267" s="279">
        <f t="shared" si="223"/>
        <v>1.262</v>
      </c>
      <c r="G1267" s="114"/>
      <c r="H1267" s="114"/>
      <c r="I1267" s="23"/>
      <c r="K1267" s="114"/>
      <c r="R1267" s="22"/>
      <c r="T1267" s="114"/>
      <c r="U1267" s="22"/>
      <c r="W1267" s="114"/>
      <c r="Y1267" s="22"/>
      <c r="AA1267" s="114"/>
      <c r="AE1267" s="22"/>
      <c r="AG1267" s="114"/>
      <c r="AH1267" s="22"/>
      <c r="AJ1267" s="114"/>
    </row>
    <row r="1268" spans="1:36" x14ac:dyDescent="0.2">
      <c r="A1268" s="272">
        <f t="shared" si="220"/>
        <v>80</v>
      </c>
      <c r="B1268" s="274">
        <f t="shared" si="220"/>
        <v>1.6939390859504693E-5</v>
      </c>
      <c r="C1268" s="279">
        <f t="shared" si="221"/>
        <v>1.262</v>
      </c>
      <c r="D1268" s="274">
        <f t="shared" si="222"/>
        <v>1.3079431302994609E-4</v>
      </c>
      <c r="E1268" s="279">
        <f t="shared" si="223"/>
        <v>1.262</v>
      </c>
      <c r="G1268" s="114"/>
      <c r="H1268" s="114"/>
      <c r="I1268" s="23"/>
      <c r="K1268" s="114"/>
      <c r="R1268" s="22"/>
      <c r="T1268" s="114"/>
      <c r="U1268" s="22"/>
      <c r="W1268" s="114"/>
      <c r="Y1268" s="22"/>
      <c r="AA1268" s="114"/>
      <c r="AE1268" s="22"/>
      <c r="AG1268" s="114"/>
      <c r="AH1268" s="22"/>
      <c r="AJ1268" s="114"/>
    </row>
    <row r="1269" spans="1:36" x14ac:dyDescent="0.2">
      <c r="A1269" s="272">
        <f t="shared" si="220"/>
        <v>81</v>
      </c>
      <c r="B1269" s="274">
        <f t="shared" si="220"/>
        <v>8.0531530315678041E-6</v>
      </c>
      <c r="C1269" s="279">
        <f t="shared" si="221"/>
        <v>1.262</v>
      </c>
      <c r="D1269" s="274">
        <f t="shared" si="222"/>
        <v>8.1086920179924109E-5</v>
      </c>
      <c r="E1269" s="279">
        <f t="shared" si="223"/>
        <v>1.262</v>
      </c>
      <c r="G1269" s="114"/>
      <c r="H1269" s="114"/>
      <c r="I1269" s="23"/>
      <c r="K1269" s="114"/>
      <c r="R1269" s="22"/>
      <c r="T1269" s="114"/>
      <c r="U1269" s="22"/>
      <c r="W1269" s="114"/>
      <c r="Y1269" s="22"/>
      <c r="AA1269" s="114"/>
      <c r="AE1269" s="22"/>
      <c r="AG1269" s="114"/>
      <c r="AH1269" s="22"/>
      <c r="AJ1269" s="114"/>
    </row>
    <row r="1270" spans="1:36" x14ac:dyDescent="0.2">
      <c r="A1270" s="272">
        <f t="shared" si="220"/>
        <v>82</v>
      </c>
      <c r="B1270" s="274">
        <f t="shared" si="220"/>
        <v>6.3869834388296386E-6</v>
      </c>
      <c r="C1270" s="279">
        <f t="shared" si="221"/>
        <v>1.262</v>
      </c>
      <c r="D1270" s="274">
        <f t="shared" si="222"/>
        <v>4.0543460089962054E-5</v>
      </c>
      <c r="E1270" s="279">
        <f t="shared" si="223"/>
        <v>1.262</v>
      </c>
      <c r="G1270" s="114"/>
      <c r="H1270" s="114"/>
      <c r="I1270" s="23"/>
      <c r="K1270" s="114"/>
      <c r="R1270" s="22"/>
      <c r="T1270" s="114"/>
      <c r="U1270" s="22"/>
      <c r="W1270" s="114"/>
      <c r="Y1270" s="22"/>
      <c r="AA1270" s="114"/>
      <c r="AE1270" s="22"/>
      <c r="AG1270" s="114"/>
      <c r="AH1270" s="22"/>
      <c r="AJ1270" s="114"/>
    </row>
    <row r="1271" spans="1:36" x14ac:dyDescent="0.2">
      <c r="A1271" s="272">
        <f t="shared" si="220"/>
        <v>83</v>
      </c>
      <c r="B1271" s="274">
        <f t="shared" si="220"/>
        <v>6.6646783709526656E-6</v>
      </c>
      <c r="C1271" s="279">
        <f t="shared" si="221"/>
        <v>1.262</v>
      </c>
      <c r="D1271" s="274">
        <f t="shared" si="222"/>
        <v>6.0815190134943075E-5</v>
      </c>
      <c r="E1271" s="279">
        <f t="shared" si="223"/>
        <v>1.262</v>
      </c>
      <c r="G1271" s="114"/>
      <c r="H1271" s="114"/>
      <c r="I1271" s="23"/>
      <c r="K1271" s="114"/>
      <c r="R1271" s="22"/>
      <c r="T1271" s="114"/>
      <c r="U1271" s="22"/>
      <c r="W1271" s="114"/>
      <c r="Y1271" s="22"/>
      <c r="AA1271" s="114"/>
      <c r="AE1271" s="22"/>
      <c r="AG1271" s="114"/>
      <c r="AH1271" s="22"/>
      <c r="AJ1271" s="114"/>
    </row>
    <row r="1272" spans="1:36" ht="13.5" thickBot="1" x14ac:dyDescent="0.25">
      <c r="A1272" s="278" t="str">
        <f t="shared" si="220"/>
        <v>NNNN</v>
      </c>
      <c r="B1272" s="275">
        <f t="shared" si="220"/>
        <v>0.1943525737044004</v>
      </c>
      <c r="C1272" s="280">
        <f t="shared" si="221"/>
        <v>1.123</v>
      </c>
      <c r="D1272" s="275"/>
      <c r="E1272" s="294"/>
      <c r="G1272" s="114"/>
      <c r="H1272" s="114"/>
      <c r="I1272" s="23"/>
      <c r="K1272" s="114"/>
      <c r="R1272" s="22"/>
      <c r="T1272" s="114"/>
      <c r="U1272" s="22"/>
      <c r="W1272" s="114"/>
      <c r="Y1272" s="22"/>
      <c r="AA1272" s="114"/>
      <c r="AE1272" s="22"/>
      <c r="AG1272" s="114"/>
      <c r="AH1272" s="22"/>
      <c r="AJ1272" s="114"/>
    </row>
    <row r="1273" spans="1:36" x14ac:dyDescent="0.2">
      <c r="G1273" s="114"/>
      <c r="H1273" s="114"/>
      <c r="I1273" s="23"/>
      <c r="K1273" s="114"/>
      <c r="R1273" s="22"/>
      <c r="T1273" s="114"/>
      <c r="U1273" s="22"/>
      <c r="W1273" s="114"/>
      <c r="Y1273" s="22"/>
      <c r="AA1273" s="114"/>
      <c r="AE1273" s="22"/>
      <c r="AG1273" s="114"/>
      <c r="AH1273" s="22"/>
      <c r="AJ1273" s="114"/>
    </row>
  </sheetData>
  <mergeCells count="43">
    <mergeCell ref="B1186:C1186"/>
    <mergeCell ref="D1186:E1186"/>
    <mergeCell ref="B497:H497"/>
    <mergeCell ref="B501:D501"/>
    <mergeCell ref="F501:H501"/>
    <mergeCell ref="B601:C601"/>
    <mergeCell ref="E601:F601"/>
    <mergeCell ref="H601:I601"/>
    <mergeCell ref="B892:H892"/>
    <mergeCell ref="B896:C896"/>
    <mergeCell ref="E896:F896"/>
    <mergeCell ref="B1092:C1092"/>
    <mergeCell ref="D1092:E1092"/>
    <mergeCell ref="B996:C996"/>
    <mergeCell ref="E996:F996"/>
    <mergeCell ref="H996:I996"/>
    <mergeCell ref="B698:C698"/>
    <mergeCell ref="B10:C10"/>
    <mergeCell ref="E10:F10"/>
    <mergeCell ref="H10:I10"/>
    <mergeCell ref="B298:D298"/>
    <mergeCell ref="B396:Q396"/>
    <mergeCell ref="B107:C107"/>
    <mergeCell ref="E107:F107"/>
    <mergeCell ref="H107:I107"/>
    <mergeCell ref="K10:L10"/>
    <mergeCell ref="B205:C205"/>
    <mergeCell ref="K996:L996"/>
    <mergeCell ref="E205:F205"/>
    <mergeCell ref="H205:I205"/>
    <mergeCell ref="K205:L205"/>
    <mergeCell ref="K107:L107"/>
    <mergeCell ref="K601:L601"/>
    <mergeCell ref="B694:H694"/>
    <mergeCell ref="B400:C400"/>
    <mergeCell ref="E400:F400"/>
    <mergeCell ref="H400:I400"/>
    <mergeCell ref="K400:L400"/>
    <mergeCell ref="B798:C798"/>
    <mergeCell ref="E798:F798"/>
    <mergeCell ref="H798:I798"/>
    <mergeCell ref="K798:L798"/>
    <mergeCell ref="E698:F698"/>
  </mergeCells>
  <pageMargins left="0.5" right="0.5" top="0.5" bottom="1" header="0.5" footer="0.5"/>
  <pageSetup scale="50" fitToHeight="7" orientation="landscape" r:id="rId1"/>
  <headerFooter alignWithMargins="0"/>
  <rowBreaks count="3" manualBreakCount="3">
    <brk id="293" max="16383" man="1"/>
    <brk id="689" max="12" man="1"/>
    <brk id="886" max="12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M1273"/>
  <sheetViews>
    <sheetView view="pageBreakPreview" zoomScale="60" zoomScaleNormal="80" workbookViewId="0">
      <selection activeCell="Q22" sqref="Q22"/>
    </sheetView>
  </sheetViews>
  <sheetFormatPr defaultColWidth="9.7109375" defaultRowHeight="12.75" x14ac:dyDescent="0.2"/>
  <cols>
    <col min="1" max="1" width="11.85546875" style="111" customWidth="1"/>
    <col min="2" max="2" width="15" style="114" customWidth="1"/>
    <col min="3" max="3" width="15" style="22" customWidth="1"/>
    <col min="4" max="4" width="12" style="22" customWidth="1"/>
    <col min="5" max="5" width="15.85546875" style="22" customWidth="1"/>
    <col min="6" max="7" width="17.5703125" style="22" customWidth="1"/>
    <col min="8" max="8" width="18" style="22" customWidth="1"/>
    <col min="9" max="9" width="18" style="114" customWidth="1"/>
    <col min="10" max="10" width="10.7109375" style="114" customWidth="1"/>
    <col min="11" max="11" width="15.85546875" style="23" customWidth="1"/>
    <col min="12" max="13" width="15.85546875" style="114" customWidth="1"/>
    <col min="14" max="14" width="11.42578125" style="114" bestFit="1" customWidth="1"/>
    <col min="15" max="15" width="17.140625" style="114" customWidth="1"/>
    <col min="16" max="17" width="11.5703125" style="114" bestFit="1" customWidth="1"/>
    <col min="18" max="18" width="18.5703125" style="114" customWidth="1"/>
    <col min="19" max="19" width="11.5703125" style="114" bestFit="1" customWidth="1"/>
    <col min="20" max="20" width="8.7109375" style="22" customWidth="1"/>
    <col min="21" max="21" width="22.140625" style="114" customWidth="1"/>
    <col min="22" max="22" width="11.7109375" style="114" customWidth="1"/>
    <col min="23" max="23" width="9.140625" style="22" customWidth="1"/>
    <col min="24" max="24" width="21.7109375" style="114" customWidth="1"/>
    <col min="25" max="26" width="11.7109375" style="114" customWidth="1"/>
    <col min="27" max="27" width="9" style="22" customWidth="1"/>
    <col min="28" max="28" width="17.140625" style="114" customWidth="1"/>
    <col min="29" max="30" width="11.5703125" style="114" bestFit="1" customWidth="1"/>
    <col min="31" max="31" width="19.85546875" style="114" customWidth="1"/>
    <col min="32" max="32" width="11.7109375" style="114" customWidth="1"/>
    <col min="33" max="33" width="8.7109375" style="22" customWidth="1"/>
    <col min="34" max="34" width="20.28515625" style="114" customWidth="1"/>
    <col min="35" max="35" width="11.7109375" style="114" customWidth="1"/>
    <col min="36" max="36" width="9.140625" style="22" customWidth="1"/>
    <col min="37" max="37" width="21" style="114" customWidth="1"/>
    <col min="38" max="38" width="11.7109375" style="114" customWidth="1"/>
    <col min="39" max="256" width="9.7109375" style="114"/>
    <col min="257" max="257" width="11.85546875" style="114" customWidth="1"/>
    <col min="258" max="258" width="10.7109375" style="114" customWidth="1"/>
    <col min="259" max="259" width="11.7109375" style="114" customWidth="1"/>
    <col min="260" max="260" width="12" style="114" customWidth="1"/>
    <col min="261" max="261" width="11.140625" style="114" customWidth="1"/>
    <col min="262" max="265" width="11.7109375" style="114" customWidth="1"/>
    <col min="266" max="266" width="10.7109375" style="114" customWidth="1"/>
    <col min="267" max="268" width="11.7109375" style="114" customWidth="1"/>
    <col min="269" max="269" width="8.140625" style="114" customWidth="1"/>
    <col min="270" max="270" width="10.7109375" style="114" customWidth="1"/>
    <col min="271" max="272" width="11.7109375" style="114" customWidth="1"/>
    <col min="273" max="273" width="9.28515625" style="114" customWidth="1"/>
    <col min="274" max="274" width="9.7109375" style="114" customWidth="1"/>
    <col min="275" max="276" width="8.7109375" style="114" customWidth="1"/>
    <col min="277" max="277" width="2.42578125" style="114" customWidth="1"/>
    <col min="278" max="278" width="9.140625" style="114" customWidth="1"/>
    <col min="279" max="279" width="10.7109375" style="114" customWidth="1"/>
    <col min="280" max="281" width="9" style="114" customWidth="1"/>
    <col min="282" max="282" width="2.140625" style="114" customWidth="1"/>
    <col min="283" max="286" width="9.7109375" style="114" customWidth="1"/>
    <col min="287" max="287" width="1.28515625" style="114" customWidth="1"/>
    <col min="288" max="512" width="9.7109375" style="114"/>
    <col min="513" max="513" width="11.85546875" style="114" customWidth="1"/>
    <col min="514" max="514" width="10.7109375" style="114" customWidth="1"/>
    <col min="515" max="515" width="11.7109375" style="114" customWidth="1"/>
    <col min="516" max="516" width="12" style="114" customWidth="1"/>
    <col min="517" max="517" width="11.140625" style="114" customWidth="1"/>
    <col min="518" max="521" width="11.7109375" style="114" customWidth="1"/>
    <col min="522" max="522" width="10.7109375" style="114" customWidth="1"/>
    <col min="523" max="524" width="11.7109375" style="114" customWidth="1"/>
    <col min="525" max="525" width="8.140625" style="114" customWidth="1"/>
    <col min="526" max="526" width="10.7109375" style="114" customWidth="1"/>
    <col min="527" max="528" width="11.7109375" style="114" customWidth="1"/>
    <col min="529" max="529" width="9.28515625" style="114" customWidth="1"/>
    <col min="530" max="530" width="9.7109375" style="114" customWidth="1"/>
    <col min="531" max="532" width="8.7109375" style="114" customWidth="1"/>
    <col min="533" max="533" width="2.42578125" style="114" customWidth="1"/>
    <col min="534" max="534" width="9.140625" style="114" customWidth="1"/>
    <col min="535" max="535" width="10.7109375" style="114" customWidth="1"/>
    <col min="536" max="537" width="9" style="114" customWidth="1"/>
    <col min="538" max="538" width="2.140625" style="114" customWidth="1"/>
    <col min="539" max="542" width="9.7109375" style="114" customWidth="1"/>
    <col min="543" max="543" width="1.28515625" style="114" customWidth="1"/>
    <col min="544" max="768" width="9.7109375" style="114"/>
    <col min="769" max="769" width="11.85546875" style="114" customWidth="1"/>
    <col min="770" max="770" width="10.7109375" style="114" customWidth="1"/>
    <col min="771" max="771" width="11.7109375" style="114" customWidth="1"/>
    <col min="772" max="772" width="12" style="114" customWidth="1"/>
    <col min="773" max="773" width="11.140625" style="114" customWidth="1"/>
    <col min="774" max="777" width="11.7109375" style="114" customWidth="1"/>
    <col min="778" max="778" width="10.7109375" style="114" customWidth="1"/>
    <col min="779" max="780" width="11.7109375" style="114" customWidth="1"/>
    <col min="781" max="781" width="8.140625" style="114" customWidth="1"/>
    <col min="782" max="782" width="10.7109375" style="114" customWidth="1"/>
    <col min="783" max="784" width="11.7109375" style="114" customWidth="1"/>
    <col min="785" max="785" width="9.28515625" style="114" customWidth="1"/>
    <col min="786" max="786" width="9.7109375" style="114" customWidth="1"/>
    <col min="787" max="788" width="8.7109375" style="114" customWidth="1"/>
    <col min="789" max="789" width="2.42578125" style="114" customWidth="1"/>
    <col min="790" max="790" width="9.140625" style="114" customWidth="1"/>
    <col min="791" max="791" width="10.7109375" style="114" customWidth="1"/>
    <col min="792" max="793" width="9" style="114" customWidth="1"/>
    <col min="794" max="794" width="2.140625" style="114" customWidth="1"/>
    <col min="795" max="798" width="9.7109375" style="114" customWidth="1"/>
    <col min="799" max="799" width="1.28515625" style="114" customWidth="1"/>
    <col min="800" max="1024" width="9.7109375" style="114"/>
    <col min="1025" max="1025" width="11.85546875" style="114" customWidth="1"/>
    <col min="1026" max="1026" width="10.7109375" style="114" customWidth="1"/>
    <col min="1027" max="1027" width="11.7109375" style="114" customWidth="1"/>
    <col min="1028" max="1028" width="12" style="114" customWidth="1"/>
    <col min="1029" max="1029" width="11.140625" style="114" customWidth="1"/>
    <col min="1030" max="1033" width="11.7109375" style="114" customWidth="1"/>
    <col min="1034" max="1034" width="10.7109375" style="114" customWidth="1"/>
    <col min="1035" max="1036" width="11.7109375" style="114" customWidth="1"/>
    <col min="1037" max="1037" width="8.140625" style="114" customWidth="1"/>
    <col min="1038" max="1038" width="10.7109375" style="114" customWidth="1"/>
    <col min="1039" max="1040" width="11.7109375" style="114" customWidth="1"/>
    <col min="1041" max="1041" width="9.28515625" style="114" customWidth="1"/>
    <col min="1042" max="1042" width="9.7109375" style="114" customWidth="1"/>
    <col min="1043" max="1044" width="8.7109375" style="114" customWidth="1"/>
    <col min="1045" max="1045" width="2.42578125" style="114" customWidth="1"/>
    <col min="1046" max="1046" width="9.140625" style="114" customWidth="1"/>
    <col min="1047" max="1047" width="10.7109375" style="114" customWidth="1"/>
    <col min="1048" max="1049" width="9" style="114" customWidth="1"/>
    <col min="1050" max="1050" width="2.140625" style="114" customWidth="1"/>
    <col min="1051" max="1054" width="9.7109375" style="114" customWidth="1"/>
    <col min="1055" max="1055" width="1.28515625" style="114" customWidth="1"/>
    <col min="1056" max="1280" width="9.7109375" style="114"/>
    <col min="1281" max="1281" width="11.85546875" style="114" customWidth="1"/>
    <col min="1282" max="1282" width="10.7109375" style="114" customWidth="1"/>
    <col min="1283" max="1283" width="11.7109375" style="114" customWidth="1"/>
    <col min="1284" max="1284" width="12" style="114" customWidth="1"/>
    <col min="1285" max="1285" width="11.140625" style="114" customWidth="1"/>
    <col min="1286" max="1289" width="11.7109375" style="114" customWidth="1"/>
    <col min="1290" max="1290" width="10.7109375" style="114" customWidth="1"/>
    <col min="1291" max="1292" width="11.7109375" style="114" customWidth="1"/>
    <col min="1293" max="1293" width="8.140625" style="114" customWidth="1"/>
    <col min="1294" max="1294" width="10.7109375" style="114" customWidth="1"/>
    <col min="1295" max="1296" width="11.7109375" style="114" customWidth="1"/>
    <col min="1297" max="1297" width="9.28515625" style="114" customWidth="1"/>
    <col min="1298" max="1298" width="9.7109375" style="114" customWidth="1"/>
    <col min="1299" max="1300" width="8.7109375" style="114" customWidth="1"/>
    <col min="1301" max="1301" width="2.42578125" style="114" customWidth="1"/>
    <col min="1302" max="1302" width="9.140625" style="114" customWidth="1"/>
    <col min="1303" max="1303" width="10.7109375" style="114" customWidth="1"/>
    <col min="1304" max="1305" width="9" style="114" customWidth="1"/>
    <col min="1306" max="1306" width="2.140625" style="114" customWidth="1"/>
    <col min="1307" max="1310" width="9.7109375" style="114" customWidth="1"/>
    <col min="1311" max="1311" width="1.28515625" style="114" customWidth="1"/>
    <col min="1312" max="1536" width="9.7109375" style="114"/>
    <col min="1537" max="1537" width="11.85546875" style="114" customWidth="1"/>
    <col min="1538" max="1538" width="10.7109375" style="114" customWidth="1"/>
    <col min="1539" max="1539" width="11.7109375" style="114" customWidth="1"/>
    <col min="1540" max="1540" width="12" style="114" customWidth="1"/>
    <col min="1541" max="1541" width="11.140625" style="114" customWidth="1"/>
    <col min="1542" max="1545" width="11.7109375" style="114" customWidth="1"/>
    <col min="1546" max="1546" width="10.7109375" style="114" customWidth="1"/>
    <col min="1547" max="1548" width="11.7109375" style="114" customWidth="1"/>
    <col min="1549" max="1549" width="8.140625" style="114" customWidth="1"/>
    <col min="1550" max="1550" width="10.7109375" style="114" customWidth="1"/>
    <col min="1551" max="1552" width="11.7109375" style="114" customWidth="1"/>
    <col min="1553" max="1553" width="9.28515625" style="114" customWidth="1"/>
    <col min="1554" max="1554" width="9.7109375" style="114" customWidth="1"/>
    <col min="1555" max="1556" width="8.7109375" style="114" customWidth="1"/>
    <col min="1557" max="1557" width="2.42578125" style="114" customWidth="1"/>
    <col min="1558" max="1558" width="9.140625" style="114" customWidth="1"/>
    <col min="1559" max="1559" width="10.7109375" style="114" customWidth="1"/>
    <col min="1560" max="1561" width="9" style="114" customWidth="1"/>
    <col min="1562" max="1562" width="2.140625" style="114" customWidth="1"/>
    <col min="1563" max="1566" width="9.7109375" style="114" customWidth="1"/>
    <col min="1567" max="1567" width="1.28515625" style="114" customWidth="1"/>
    <col min="1568" max="1792" width="9.7109375" style="114"/>
    <col min="1793" max="1793" width="11.85546875" style="114" customWidth="1"/>
    <col min="1794" max="1794" width="10.7109375" style="114" customWidth="1"/>
    <col min="1795" max="1795" width="11.7109375" style="114" customWidth="1"/>
    <col min="1796" max="1796" width="12" style="114" customWidth="1"/>
    <col min="1797" max="1797" width="11.140625" style="114" customWidth="1"/>
    <col min="1798" max="1801" width="11.7109375" style="114" customWidth="1"/>
    <col min="1802" max="1802" width="10.7109375" style="114" customWidth="1"/>
    <col min="1803" max="1804" width="11.7109375" style="114" customWidth="1"/>
    <col min="1805" max="1805" width="8.140625" style="114" customWidth="1"/>
    <col min="1806" max="1806" width="10.7109375" style="114" customWidth="1"/>
    <col min="1807" max="1808" width="11.7109375" style="114" customWidth="1"/>
    <col min="1809" max="1809" width="9.28515625" style="114" customWidth="1"/>
    <col min="1810" max="1810" width="9.7109375" style="114" customWidth="1"/>
    <col min="1811" max="1812" width="8.7109375" style="114" customWidth="1"/>
    <col min="1813" max="1813" width="2.42578125" style="114" customWidth="1"/>
    <col min="1814" max="1814" width="9.140625" style="114" customWidth="1"/>
    <col min="1815" max="1815" width="10.7109375" style="114" customWidth="1"/>
    <col min="1816" max="1817" width="9" style="114" customWidth="1"/>
    <col min="1818" max="1818" width="2.140625" style="114" customWidth="1"/>
    <col min="1819" max="1822" width="9.7109375" style="114" customWidth="1"/>
    <col min="1823" max="1823" width="1.28515625" style="114" customWidth="1"/>
    <col min="1824" max="2048" width="9.7109375" style="114"/>
    <col min="2049" max="2049" width="11.85546875" style="114" customWidth="1"/>
    <col min="2050" max="2050" width="10.7109375" style="114" customWidth="1"/>
    <col min="2051" max="2051" width="11.7109375" style="114" customWidth="1"/>
    <col min="2052" max="2052" width="12" style="114" customWidth="1"/>
    <col min="2053" max="2053" width="11.140625" style="114" customWidth="1"/>
    <col min="2054" max="2057" width="11.7109375" style="114" customWidth="1"/>
    <col min="2058" max="2058" width="10.7109375" style="114" customWidth="1"/>
    <col min="2059" max="2060" width="11.7109375" style="114" customWidth="1"/>
    <col min="2061" max="2061" width="8.140625" style="114" customWidth="1"/>
    <col min="2062" max="2062" width="10.7109375" style="114" customWidth="1"/>
    <col min="2063" max="2064" width="11.7109375" style="114" customWidth="1"/>
    <col min="2065" max="2065" width="9.28515625" style="114" customWidth="1"/>
    <col min="2066" max="2066" width="9.7109375" style="114" customWidth="1"/>
    <col min="2067" max="2068" width="8.7109375" style="114" customWidth="1"/>
    <col min="2069" max="2069" width="2.42578125" style="114" customWidth="1"/>
    <col min="2070" max="2070" width="9.140625" style="114" customWidth="1"/>
    <col min="2071" max="2071" width="10.7109375" style="114" customWidth="1"/>
    <col min="2072" max="2073" width="9" style="114" customWidth="1"/>
    <col min="2074" max="2074" width="2.140625" style="114" customWidth="1"/>
    <col min="2075" max="2078" width="9.7109375" style="114" customWidth="1"/>
    <col min="2079" max="2079" width="1.28515625" style="114" customWidth="1"/>
    <col min="2080" max="2304" width="9.7109375" style="114"/>
    <col min="2305" max="2305" width="11.85546875" style="114" customWidth="1"/>
    <col min="2306" max="2306" width="10.7109375" style="114" customWidth="1"/>
    <col min="2307" max="2307" width="11.7109375" style="114" customWidth="1"/>
    <col min="2308" max="2308" width="12" style="114" customWidth="1"/>
    <col min="2309" max="2309" width="11.140625" style="114" customWidth="1"/>
    <col min="2310" max="2313" width="11.7109375" style="114" customWidth="1"/>
    <col min="2314" max="2314" width="10.7109375" style="114" customWidth="1"/>
    <col min="2315" max="2316" width="11.7109375" style="114" customWidth="1"/>
    <col min="2317" max="2317" width="8.140625" style="114" customWidth="1"/>
    <col min="2318" max="2318" width="10.7109375" style="114" customWidth="1"/>
    <col min="2319" max="2320" width="11.7109375" style="114" customWidth="1"/>
    <col min="2321" max="2321" width="9.28515625" style="114" customWidth="1"/>
    <col min="2322" max="2322" width="9.7109375" style="114" customWidth="1"/>
    <col min="2323" max="2324" width="8.7109375" style="114" customWidth="1"/>
    <col min="2325" max="2325" width="2.42578125" style="114" customWidth="1"/>
    <col min="2326" max="2326" width="9.140625" style="114" customWidth="1"/>
    <col min="2327" max="2327" width="10.7109375" style="114" customWidth="1"/>
    <col min="2328" max="2329" width="9" style="114" customWidth="1"/>
    <col min="2330" max="2330" width="2.140625" style="114" customWidth="1"/>
    <col min="2331" max="2334" width="9.7109375" style="114" customWidth="1"/>
    <col min="2335" max="2335" width="1.28515625" style="114" customWidth="1"/>
    <col min="2336" max="2560" width="9.7109375" style="114"/>
    <col min="2561" max="2561" width="11.85546875" style="114" customWidth="1"/>
    <col min="2562" max="2562" width="10.7109375" style="114" customWidth="1"/>
    <col min="2563" max="2563" width="11.7109375" style="114" customWidth="1"/>
    <col min="2564" max="2564" width="12" style="114" customWidth="1"/>
    <col min="2565" max="2565" width="11.140625" style="114" customWidth="1"/>
    <col min="2566" max="2569" width="11.7109375" style="114" customWidth="1"/>
    <col min="2570" max="2570" width="10.7109375" style="114" customWidth="1"/>
    <col min="2571" max="2572" width="11.7109375" style="114" customWidth="1"/>
    <col min="2573" max="2573" width="8.140625" style="114" customWidth="1"/>
    <col min="2574" max="2574" width="10.7109375" style="114" customWidth="1"/>
    <col min="2575" max="2576" width="11.7109375" style="114" customWidth="1"/>
    <col min="2577" max="2577" width="9.28515625" style="114" customWidth="1"/>
    <col min="2578" max="2578" width="9.7109375" style="114" customWidth="1"/>
    <col min="2579" max="2580" width="8.7109375" style="114" customWidth="1"/>
    <col min="2581" max="2581" width="2.42578125" style="114" customWidth="1"/>
    <col min="2582" max="2582" width="9.140625" style="114" customWidth="1"/>
    <col min="2583" max="2583" width="10.7109375" style="114" customWidth="1"/>
    <col min="2584" max="2585" width="9" style="114" customWidth="1"/>
    <col min="2586" max="2586" width="2.140625" style="114" customWidth="1"/>
    <col min="2587" max="2590" width="9.7109375" style="114" customWidth="1"/>
    <col min="2591" max="2591" width="1.28515625" style="114" customWidth="1"/>
    <col min="2592" max="2816" width="9.7109375" style="114"/>
    <col min="2817" max="2817" width="11.85546875" style="114" customWidth="1"/>
    <col min="2818" max="2818" width="10.7109375" style="114" customWidth="1"/>
    <col min="2819" max="2819" width="11.7109375" style="114" customWidth="1"/>
    <col min="2820" max="2820" width="12" style="114" customWidth="1"/>
    <col min="2821" max="2821" width="11.140625" style="114" customWidth="1"/>
    <col min="2822" max="2825" width="11.7109375" style="114" customWidth="1"/>
    <col min="2826" max="2826" width="10.7109375" style="114" customWidth="1"/>
    <col min="2827" max="2828" width="11.7109375" style="114" customWidth="1"/>
    <col min="2829" max="2829" width="8.140625" style="114" customWidth="1"/>
    <col min="2830" max="2830" width="10.7109375" style="114" customWidth="1"/>
    <col min="2831" max="2832" width="11.7109375" style="114" customWidth="1"/>
    <col min="2833" max="2833" width="9.28515625" style="114" customWidth="1"/>
    <col min="2834" max="2834" width="9.7109375" style="114" customWidth="1"/>
    <col min="2835" max="2836" width="8.7109375" style="114" customWidth="1"/>
    <col min="2837" max="2837" width="2.42578125" style="114" customWidth="1"/>
    <col min="2838" max="2838" width="9.140625" style="114" customWidth="1"/>
    <col min="2839" max="2839" width="10.7109375" style="114" customWidth="1"/>
    <col min="2840" max="2841" width="9" style="114" customWidth="1"/>
    <col min="2842" max="2842" width="2.140625" style="114" customWidth="1"/>
    <col min="2843" max="2846" width="9.7109375" style="114" customWidth="1"/>
    <col min="2847" max="2847" width="1.28515625" style="114" customWidth="1"/>
    <col min="2848" max="3072" width="9.7109375" style="114"/>
    <col min="3073" max="3073" width="11.85546875" style="114" customWidth="1"/>
    <col min="3074" max="3074" width="10.7109375" style="114" customWidth="1"/>
    <col min="3075" max="3075" width="11.7109375" style="114" customWidth="1"/>
    <col min="3076" max="3076" width="12" style="114" customWidth="1"/>
    <col min="3077" max="3077" width="11.140625" style="114" customWidth="1"/>
    <col min="3078" max="3081" width="11.7109375" style="114" customWidth="1"/>
    <col min="3082" max="3082" width="10.7109375" style="114" customWidth="1"/>
    <col min="3083" max="3084" width="11.7109375" style="114" customWidth="1"/>
    <col min="3085" max="3085" width="8.140625" style="114" customWidth="1"/>
    <col min="3086" max="3086" width="10.7109375" style="114" customWidth="1"/>
    <col min="3087" max="3088" width="11.7109375" style="114" customWidth="1"/>
    <col min="3089" max="3089" width="9.28515625" style="114" customWidth="1"/>
    <col min="3090" max="3090" width="9.7109375" style="114" customWidth="1"/>
    <col min="3091" max="3092" width="8.7109375" style="114" customWidth="1"/>
    <col min="3093" max="3093" width="2.42578125" style="114" customWidth="1"/>
    <col min="3094" max="3094" width="9.140625" style="114" customWidth="1"/>
    <col min="3095" max="3095" width="10.7109375" style="114" customWidth="1"/>
    <col min="3096" max="3097" width="9" style="114" customWidth="1"/>
    <col min="3098" max="3098" width="2.140625" style="114" customWidth="1"/>
    <col min="3099" max="3102" width="9.7109375" style="114" customWidth="1"/>
    <col min="3103" max="3103" width="1.28515625" style="114" customWidth="1"/>
    <col min="3104" max="3328" width="9.7109375" style="114"/>
    <col min="3329" max="3329" width="11.85546875" style="114" customWidth="1"/>
    <col min="3330" max="3330" width="10.7109375" style="114" customWidth="1"/>
    <col min="3331" max="3331" width="11.7109375" style="114" customWidth="1"/>
    <col min="3332" max="3332" width="12" style="114" customWidth="1"/>
    <col min="3333" max="3333" width="11.140625" style="114" customWidth="1"/>
    <col min="3334" max="3337" width="11.7109375" style="114" customWidth="1"/>
    <col min="3338" max="3338" width="10.7109375" style="114" customWidth="1"/>
    <col min="3339" max="3340" width="11.7109375" style="114" customWidth="1"/>
    <col min="3341" max="3341" width="8.140625" style="114" customWidth="1"/>
    <col min="3342" max="3342" width="10.7109375" style="114" customWidth="1"/>
    <col min="3343" max="3344" width="11.7109375" style="114" customWidth="1"/>
    <col min="3345" max="3345" width="9.28515625" style="114" customWidth="1"/>
    <col min="3346" max="3346" width="9.7109375" style="114" customWidth="1"/>
    <col min="3347" max="3348" width="8.7109375" style="114" customWidth="1"/>
    <col min="3349" max="3349" width="2.42578125" style="114" customWidth="1"/>
    <col min="3350" max="3350" width="9.140625" style="114" customWidth="1"/>
    <col min="3351" max="3351" width="10.7109375" style="114" customWidth="1"/>
    <col min="3352" max="3353" width="9" style="114" customWidth="1"/>
    <col min="3354" max="3354" width="2.140625" style="114" customWidth="1"/>
    <col min="3355" max="3358" width="9.7109375" style="114" customWidth="1"/>
    <col min="3359" max="3359" width="1.28515625" style="114" customWidth="1"/>
    <col min="3360" max="3584" width="9.7109375" style="114"/>
    <col min="3585" max="3585" width="11.85546875" style="114" customWidth="1"/>
    <col min="3586" max="3586" width="10.7109375" style="114" customWidth="1"/>
    <col min="3587" max="3587" width="11.7109375" style="114" customWidth="1"/>
    <col min="3588" max="3588" width="12" style="114" customWidth="1"/>
    <col min="3589" max="3589" width="11.140625" style="114" customWidth="1"/>
    <col min="3590" max="3593" width="11.7109375" style="114" customWidth="1"/>
    <col min="3594" max="3594" width="10.7109375" style="114" customWidth="1"/>
    <col min="3595" max="3596" width="11.7109375" style="114" customWidth="1"/>
    <col min="3597" max="3597" width="8.140625" style="114" customWidth="1"/>
    <col min="3598" max="3598" width="10.7109375" style="114" customWidth="1"/>
    <col min="3599" max="3600" width="11.7109375" style="114" customWidth="1"/>
    <col min="3601" max="3601" width="9.28515625" style="114" customWidth="1"/>
    <col min="3602" max="3602" width="9.7109375" style="114" customWidth="1"/>
    <col min="3603" max="3604" width="8.7109375" style="114" customWidth="1"/>
    <col min="3605" max="3605" width="2.42578125" style="114" customWidth="1"/>
    <col min="3606" max="3606" width="9.140625" style="114" customWidth="1"/>
    <col min="3607" max="3607" width="10.7109375" style="114" customWidth="1"/>
    <col min="3608" max="3609" width="9" style="114" customWidth="1"/>
    <col min="3610" max="3610" width="2.140625" style="114" customWidth="1"/>
    <col min="3611" max="3614" width="9.7109375" style="114" customWidth="1"/>
    <col min="3615" max="3615" width="1.28515625" style="114" customWidth="1"/>
    <col min="3616" max="3840" width="9.7109375" style="114"/>
    <col min="3841" max="3841" width="11.85546875" style="114" customWidth="1"/>
    <col min="3842" max="3842" width="10.7109375" style="114" customWidth="1"/>
    <col min="3843" max="3843" width="11.7109375" style="114" customWidth="1"/>
    <col min="3844" max="3844" width="12" style="114" customWidth="1"/>
    <col min="3845" max="3845" width="11.140625" style="114" customWidth="1"/>
    <col min="3846" max="3849" width="11.7109375" style="114" customWidth="1"/>
    <col min="3850" max="3850" width="10.7109375" style="114" customWidth="1"/>
    <col min="3851" max="3852" width="11.7109375" style="114" customWidth="1"/>
    <col min="3853" max="3853" width="8.140625" style="114" customWidth="1"/>
    <col min="3854" max="3854" width="10.7109375" style="114" customWidth="1"/>
    <col min="3855" max="3856" width="11.7109375" style="114" customWidth="1"/>
    <col min="3857" max="3857" width="9.28515625" style="114" customWidth="1"/>
    <col min="3858" max="3858" width="9.7109375" style="114" customWidth="1"/>
    <col min="3859" max="3860" width="8.7109375" style="114" customWidth="1"/>
    <col min="3861" max="3861" width="2.42578125" style="114" customWidth="1"/>
    <col min="3862" max="3862" width="9.140625" style="114" customWidth="1"/>
    <col min="3863" max="3863" width="10.7109375" style="114" customWidth="1"/>
    <col min="3864" max="3865" width="9" style="114" customWidth="1"/>
    <col min="3866" max="3866" width="2.140625" style="114" customWidth="1"/>
    <col min="3867" max="3870" width="9.7109375" style="114" customWidth="1"/>
    <col min="3871" max="3871" width="1.28515625" style="114" customWidth="1"/>
    <col min="3872" max="4096" width="9.7109375" style="114"/>
    <col min="4097" max="4097" width="11.85546875" style="114" customWidth="1"/>
    <col min="4098" max="4098" width="10.7109375" style="114" customWidth="1"/>
    <col min="4099" max="4099" width="11.7109375" style="114" customWidth="1"/>
    <col min="4100" max="4100" width="12" style="114" customWidth="1"/>
    <col min="4101" max="4101" width="11.140625" style="114" customWidth="1"/>
    <col min="4102" max="4105" width="11.7109375" style="114" customWidth="1"/>
    <col min="4106" max="4106" width="10.7109375" style="114" customWidth="1"/>
    <col min="4107" max="4108" width="11.7109375" style="114" customWidth="1"/>
    <col min="4109" max="4109" width="8.140625" style="114" customWidth="1"/>
    <col min="4110" max="4110" width="10.7109375" style="114" customWidth="1"/>
    <col min="4111" max="4112" width="11.7109375" style="114" customWidth="1"/>
    <col min="4113" max="4113" width="9.28515625" style="114" customWidth="1"/>
    <col min="4114" max="4114" width="9.7109375" style="114" customWidth="1"/>
    <col min="4115" max="4116" width="8.7109375" style="114" customWidth="1"/>
    <col min="4117" max="4117" width="2.42578125" style="114" customWidth="1"/>
    <col min="4118" max="4118" width="9.140625" style="114" customWidth="1"/>
    <col min="4119" max="4119" width="10.7109375" style="114" customWidth="1"/>
    <col min="4120" max="4121" width="9" style="114" customWidth="1"/>
    <col min="4122" max="4122" width="2.140625" style="114" customWidth="1"/>
    <col min="4123" max="4126" width="9.7109375" style="114" customWidth="1"/>
    <col min="4127" max="4127" width="1.28515625" style="114" customWidth="1"/>
    <col min="4128" max="4352" width="9.7109375" style="114"/>
    <col min="4353" max="4353" width="11.85546875" style="114" customWidth="1"/>
    <col min="4354" max="4354" width="10.7109375" style="114" customWidth="1"/>
    <col min="4355" max="4355" width="11.7109375" style="114" customWidth="1"/>
    <col min="4356" max="4356" width="12" style="114" customWidth="1"/>
    <col min="4357" max="4357" width="11.140625" style="114" customWidth="1"/>
    <col min="4358" max="4361" width="11.7109375" style="114" customWidth="1"/>
    <col min="4362" max="4362" width="10.7109375" style="114" customWidth="1"/>
    <col min="4363" max="4364" width="11.7109375" style="114" customWidth="1"/>
    <col min="4365" max="4365" width="8.140625" style="114" customWidth="1"/>
    <col min="4366" max="4366" width="10.7109375" style="114" customWidth="1"/>
    <col min="4367" max="4368" width="11.7109375" style="114" customWidth="1"/>
    <col min="4369" max="4369" width="9.28515625" style="114" customWidth="1"/>
    <col min="4370" max="4370" width="9.7109375" style="114" customWidth="1"/>
    <col min="4371" max="4372" width="8.7109375" style="114" customWidth="1"/>
    <col min="4373" max="4373" width="2.42578125" style="114" customWidth="1"/>
    <col min="4374" max="4374" width="9.140625" style="114" customWidth="1"/>
    <col min="4375" max="4375" width="10.7109375" style="114" customWidth="1"/>
    <col min="4376" max="4377" width="9" style="114" customWidth="1"/>
    <col min="4378" max="4378" width="2.140625" style="114" customWidth="1"/>
    <col min="4379" max="4382" width="9.7109375" style="114" customWidth="1"/>
    <col min="4383" max="4383" width="1.28515625" style="114" customWidth="1"/>
    <col min="4384" max="4608" width="9.7109375" style="114"/>
    <col min="4609" max="4609" width="11.85546875" style="114" customWidth="1"/>
    <col min="4610" max="4610" width="10.7109375" style="114" customWidth="1"/>
    <col min="4611" max="4611" width="11.7109375" style="114" customWidth="1"/>
    <col min="4612" max="4612" width="12" style="114" customWidth="1"/>
    <col min="4613" max="4613" width="11.140625" style="114" customWidth="1"/>
    <col min="4614" max="4617" width="11.7109375" style="114" customWidth="1"/>
    <col min="4618" max="4618" width="10.7109375" style="114" customWidth="1"/>
    <col min="4619" max="4620" width="11.7109375" style="114" customWidth="1"/>
    <col min="4621" max="4621" width="8.140625" style="114" customWidth="1"/>
    <col min="4622" max="4622" width="10.7109375" style="114" customWidth="1"/>
    <col min="4623" max="4624" width="11.7109375" style="114" customWidth="1"/>
    <col min="4625" max="4625" width="9.28515625" style="114" customWidth="1"/>
    <col min="4626" max="4626" width="9.7109375" style="114" customWidth="1"/>
    <col min="4627" max="4628" width="8.7109375" style="114" customWidth="1"/>
    <col min="4629" max="4629" width="2.42578125" style="114" customWidth="1"/>
    <col min="4630" max="4630" width="9.140625" style="114" customWidth="1"/>
    <col min="4631" max="4631" width="10.7109375" style="114" customWidth="1"/>
    <col min="4632" max="4633" width="9" style="114" customWidth="1"/>
    <col min="4634" max="4634" width="2.140625" style="114" customWidth="1"/>
    <col min="4635" max="4638" width="9.7109375" style="114" customWidth="1"/>
    <col min="4639" max="4639" width="1.28515625" style="114" customWidth="1"/>
    <col min="4640" max="4864" width="9.7109375" style="114"/>
    <col min="4865" max="4865" width="11.85546875" style="114" customWidth="1"/>
    <col min="4866" max="4866" width="10.7109375" style="114" customWidth="1"/>
    <col min="4867" max="4867" width="11.7109375" style="114" customWidth="1"/>
    <col min="4868" max="4868" width="12" style="114" customWidth="1"/>
    <col min="4869" max="4869" width="11.140625" style="114" customWidth="1"/>
    <col min="4870" max="4873" width="11.7109375" style="114" customWidth="1"/>
    <col min="4874" max="4874" width="10.7109375" style="114" customWidth="1"/>
    <col min="4875" max="4876" width="11.7109375" style="114" customWidth="1"/>
    <col min="4877" max="4877" width="8.140625" style="114" customWidth="1"/>
    <col min="4878" max="4878" width="10.7109375" style="114" customWidth="1"/>
    <col min="4879" max="4880" width="11.7109375" style="114" customWidth="1"/>
    <col min="4881" max="4881" width="9.28515625" style="114" customWidth="1"/>
    <col min="4882" max="4882" width="9.7109375" style="114" customWidth="1"/>
    <col min="4883" max="4884" width="8.7109375" style="114" customWidth="1"/>
    <col min="4885" max="4885" width="2.42578125" style="114" customWidth="1"/>
    <col min="4886" max="4886" width="9.140625" style="114" customWidth="1"/>
    <col min="4887" max="4887" width="10.7109375" style="114" customWidth="1"/>
    <col min="4888" max="4889" width="9" style="114" customWidth="1"/>
    <col min="4890" max="4890" width="2.140625" style="114" customWidth="1"/>
    <col min="4891" max="4894" width="9.7109375" style="114" customWidth="1"/>
    <col min="4895" max="4895" width="1.28515625" style="114" customWidth="1"/>
    <col min="4896" max="5120" width="9.7109375" style="114"/>
    <col min="5121" max="5121" width="11.85546875" style="114" customWidth="1"/>
    <col min="5122" max="5122" width="10.7109375" style="114" customWidth="1"/>
    <col min="5123" max="5123" width="11.7109375" style="114" customWidth="1"/>
    <col min="5124" max="5124" width="12" style="114" customWidth="1"/>
    <col min="5125" max="5125" width="11.140625" style="114" customWidth="1"/>
    <col min="5126" max="5129" width="11.7109375" style="114" customWidth="1"/>
    <col min="5130" max="5130" width="10.7109375" style="114" customWidth="1"/>
    <col min="5131" max="5132" width="11.7109375" style="114" customWidth="1"/>
    <col min="5133" max="5133" width="8.140625" style="114" customWidth="1"/>
    <col min="5134" max="5134" width="10.7109375" style="114" customWidth="1"/>
    <col min="5135" max="5136" width="11.7109375" style="114" customWidth="1"/>
    <col min="5137" max="5137" width="9.28515625" style="114" customWidth="1"/>
    <col min="5138" max="5138" width="9.7109375" style="114" customWidth="1"/>
    <col min="5139" max="5140" width="8.7109375" style="114" customWidth="1"/>
    <col min="5141" max="5141" width="2.42578125" style="114" customWidth="1"/>
    <col min="5142" max="5142" width="9.140625" style="114" customWidth="1"/>
    <col min="5143" max="5143" width="10.7109375" style="114" customWidth="1"/>
    <col min="5144" max="5145" width="9" style="114" customWidth="1"/>
    <col min="5146" max="5146" width="2.140625" style="114" customWidth="1"/>
    <col min="5147" max="5150" width="9.7109375" style="114" customWidth="1"/>
    <col min="5151" max="5151" width="1.28515625" style="114" customWidth="1"/>
    <col min="5152" max="5376" width="9.7109375" style="114"/>
    <col min="5377" max="5377" width="11.85546875" style="114" customWidth="1"/>
    <col min="5378" max="5378" width="10.7109375" style="114" customWidth="1"/>
    <col min="5379" max="5379" width="11.7109375" style="114" customWidth="1"/>
    <col min="5380" max="5380" width="12" style="114" customWidth="1"/>
    <col min="5381" max="5381" width="11.140625" style="114" customWidth="1"/>
    <col min="5382" max="5385" width="11.7109375" style="114" customWidth="1"/>
    <col min="5386" max="5386" width="10.7109375" style="114" customWidth="1"/>
    <col min="5387" max="5388" width="11.7109375" style="114" customWidth="1"/>
    <col min="5389" max="5389" width="8.140625" style="114" customWidth="1"/>
    <col min="5390" max="5390" width="10.7109375" style="114" customWidth="1"/>
    <col min="5391" max="5392" width="11.7109375" style="114" customWidth="1"/>
    <col min="5393" max="5393" width="9.28515625" style="114" customWidth="1"/>
    <col min="5394" max="5394" width="9.7109375" style="114" customWidth="1"/>
    <col min="5395" max="5396" width="8.7109375" style="114" customWidth="1"/>
    <col min="5397" max="5397" width="2.42578125" style="114" customWidth="1"/>
    <col min="5398" max="5398" width="9.140625" style="114" customWidth="1"/>
    <col min="5399" max="5399" width="10.7109375" style="114" customWidth="1"/>
    <col min="5400" max="5401" width="9" style="114" customWidth="1"/>
    <col min="5402" max="5402" width="2.140625" style="114" customWidth="1"/>
    <col min="5403" max="5406" width="9.7109375" style="114" customWidth="1"/>
    <col min="5407" max="5407" width="1.28515625" style="114" customWidth="1"/>
    <col min="5408" max="5632" width="9.7109375" style="114"/>
    <col min="5633" max="5633" width="11.85546875" style="114" customWidth="1"/>
    <col min="5634" max="5634" width="10.7109375" style="114" customWidth="1"/>
    <col min="5635" max="5635" width="11.7109375" style="114" customWidth="1"/>
    <col min="5636" max="5636" width="12" style="114" customWidth="1"/>
    <col min="5637" max="5637" width="11.140625" style="114" customWidth="1"/>
    <col min="5638" max="5641" width="11.7109375" style="114" customWidth="1"/>
    <col min="5642" max="5642" width="10.7109375" style="114" customWidth="1"/>
    <col min="5643" max="5644" width="11.7109375" style="114" customWidth="1"/>
    <col min="5645" max="5645" width="8.140625" style="114" customWidth="1"/>
    <col min="5646" max="5646" width="10.7109375" style="114" customWidth="1"/>
    <col min="5647" max="5648" width="11.7109375" style="114" customWidth="1"/>
    <col min="5649" max="5649" width="9.28515625" style="114" customWidth="1"/>
    <col min="5650" max="5650" width="9.7109375" style="114" customWidth="1"/>
    <col min="5651" max="5652" width="8.7109375" style="114" customWidth="1"/>
    <col min="5653" max="5653" width="2.42578125" style="114" customWidth="1"/>
    <col min="5654" max="5654" width="9.140625" style="114" customWidth="1"/>
    <col min="5655" max="5655" width="10.7109375" style="114" customWidth="1"/>
    <col min="5656" max="5657" width="9" style="114" customWidth="1"/>
    <col min="5658" max="5658" width="2.140625" style="114" customWidth="1"/>
    <col min="5659" max="5662" width="9.7109375" style="114" customWidth="1"/>
    <col min="5663" max="5663" width="1.28515625" style="114" customWidth="1"/>
    <col min="5664" max="5888" width="9.7109375" style="114"/>
    <col min="5889" max="5889" width="11.85546875" style="114" customWidth="1"/>
    <col min="5890" max="5890" width="10.7109375" style="114" customWidth="1"/>
    <col min="5891" max="5891" width="11.7109375" style="114" customWidth="1"/>
    <col min="5892" max="5892" width="12" style="114" customWidth="1"/>
    <col min="5893" max="5893" width="11.140625" style="114" customWidth="1"/>
    <col min="5894" max="5897" width="11.7109375" style="114" customWidth="1"/>
    <col min="5898" max="5898" width="10.7109375" style="114" customWidth="1"/>
    <col min="5899" max="5900" width="11.7109375" style="114" customWidth="1"/>
    <col min="5901" max="5901" width="8.140625" style="114" customWidth="1"/>
    <col min="5902" max="5902" width="10.7109375" style="114" customWidth="1"/>
    <col min="5903" max="5904" width="11.7109375" style="114" customWidth="1"/>
    <col min="5905" max="5905" width="9.28515625" style="114" customWidth="1"/>
    <col min="5906" max="5906" width="9.7109375" style="114" customWidth="1"/>
    <col min="5907" max="5908" width="8.7109375" style="114" customWidth="1"/>
    <col min="5909" max="5909" width="2.42578125" style="114" customWidth="1"/>
    <col min="5910" max="5910" width="9.140625" style="114" customWidth="1"/>
    <col min="5911" max="5911" width="10.7109375" style="114" customWidth="1"/>
    <col min="5912" max="5913" width="9" style="114" customWidth="1"/>
    <col min="5914" max="5914" width="2.140625" style="114" customWidth="1"/>
    <col min="5915" max="5918" width="9.7109375" style="114" customWidth="1"/>
    <col min="5919" max="5919" width="1.28515625" style="114" customWidth="1"/>
    <col min="5920" max="6144" width="9.7109375" style="114"/>
    <col min="6145" max="6145" width="11.85546875" style="114" customWidth="1"/>
    <col min="6146" max="6146" width="10.7109375" style="114" customWidth="1"/>
    <col min="6147" max="6147" width="11.7109375" style="114" customWidth="1"/>
    <col min="6148" max="6148" width="12" style="114" customWidth="1"/>
    <col min="6149" max="6149" width="11.140625" style="114" customWidth="1"/>
    <col min="6150" max="6153" width="11.7109375" style="114" customWidth="1"/>
    <col min="6154" max="6154" width="10.7109375" style="114" customWidth="1"/>
    <col min="6155" max="6156" width="11.7109375" style="114" customWidth="1"/>
    <col min="6157" max="6157" width="8.140625" style="114" customWidth="1"/>
    <col min="6158" max="6158" width="10.7109375" style="114" customWidth="1"/>
    <col min="6159" max="6160" width="11.7109375" style="114" customWidth="1"/>
    <col min="6161" max="6161" width="9.28515625" style="114" customWidth="1"/>
    <col min="6162" max="6162" width="9.7109375" style="114" customWidth="1"/>
    <col min="6163" max="6164" width="8.7109375" style="114" customWidth="1"/>
    <col min="6165" max="6165" width="2.42578125" style="114" customWidth="1"/>
    <col min="6166" max="6166" width="9.140625" style="114" customWidth="1"/>
    <col min="6167" max="6167" width="10.7109375" style="114" customWidth="1"/>
    <col min="6168" max="6169" width="9" style="114" customWidth="1"/>
    <col min="6170" max="6170" width="2.140625" style="114" customWidth="1"/>
    <col min="6171" max="6174" width="9.7109375" style="114" customWidth="1"/>
    <col min="6175" max="6175" width="1.28515625" style="114" customWidth="1"/>
    <col min="6176" max="6400" width="9.7109375" style="114"/>
    <col min="6401" max="6401" width="11.85546875" style="114" customWidth="1"/>
    <col min="6402" max="6402" width="10.7109375" style="114" customWidth="1"/>
    <col min="6403" max="6403" width="11.7109375" style="114" customWidth="1"/>
    <col min="6404" max="6404" width="12" style="114" customWidth="1"/>
    <col min="6405" max="6405" width="11.140625" style="114" customWidth="1"/>
    <col min="6406" max="6409" width="11.7109375" style="114" customWidth="1"/>
    <col min="6410" max="6410" width="10.7109375" style="114" customWidth="1"/>
    <col min="6411" max="6412" width="11.7109375" style="114" customWidth="1"/>
    <col min="6413" max="6413" width="8.140625" style="114" customWidth="1"/>
    <col min="6414" max="6414" width="10.7109375" style="114" customWidth="1"/>
    <col min="6415" max="6416" width="11.7109375" style="114" customWidth="1"/>
    <col min="6417" max="6417" width="9.28515625" style="114" customWidth="1"/>
    <col min="6418" max="6418" width="9.7109375" style="114" customWidth="1"/>
    <col min="6419" max="6420" width="8.7109375" style="114" customWidth="1"/>
    <col min="6421" max="6421" width="2.42578125" style="114" customWidth="1"/>
    <col min="6422" max="6422" width="9.140625" style="114" customWidth="1"/>
    <col min="6423" max="6423" width="10.7109375" style="114" customWidth="1"/>
    <col min="6424" max="6425" width="9" style="114" customWidth="1"/>
    <col min="6426" max="6426" width="2.140625" style="114" customWidth="1"/>
    <col min="6427" max="6430" width="9.7109375" style="114" customWidth="1"/>
    <col min="6431" max="6431" width="1.28515625" style="114" customWidth="1"/>
    <col min="6432" max="6656" width="9.7109375" style="114"/>
    <col min="6657" max="6657" width="11.85546875" style="114" customWidth="1"/>
    <col min="6658" max="6658" width="10.7109375" style="114" customWidth="1"/>
    <col min="6659" max="6659" width="11.7109375" style="114" customWidth="1"/>
    <col min="6660" max="6660" width="12" style="114" customWidth="1"/>
    <col min="6661" max="6661" width="11.140625" style="114" customWidth="1"/>
    <col min="6662" max="6665" width="11.7109375" style="114" customWidth="1"/>
    <col min="6666" max="6666" width="10.7109375" style="114" customWidth="1"/>
    <col min="6667" max="6668" width="11.7109375" style="114" customWidth="1"/>
    <col min="6669" max="6669" width="8.140625" style="114" customWidth="1"/>
    <col min="6670" max="6670" width="10.7109375" style="114" customWidth="1"/>
    <col min="6671" max="6672" width="11.7109375" style="114" customWidth="1"/>
    <col min="6673" max="6673" width="9.28515625" style="114" customWidth="1"/>
    <col min="6674" max="6674" width="9.7109375" style="114" customWidth="1"/>
    <col min="6675" max="6676" width="8.7109375" style="114" customWidth="1"/>
    <col min="6677" max="6677" width="2.42578125" style="114" customWidth="1"/>
    <col min="6678" max="6678" width="9.140625" style="114" customWidth="1"/>
    <col min="6679" max="6679" width="10.7109375" style="114" customWidth="1"/>
    <col min="6680" max="6681" width="9" style="114" customWidth="1"/>
    <col min="6682" max="6682" width="2.140625" style="114" customWidth="1"/>
    <col min="6683" max="6686" width="9.7109375" style="114" customWidth="1"/>
    <col min="6687" max="6687" width="1.28515625" style="114" customWidth="1"/>
    <col min="6688" max="6912" width="9.7109375" style="114"/>
    <col min="6913" max="6913" width="11.85546875" style="114" customWidth="1"/>
    <col min="6914" max="6914" width="10.7109375" style="114" customWidth="1"/>
    <col min="6915" max="6915" width="11.7109375" style="114" customWidth="1"/>
    <col min="6916" max="6916" width="12" style="114" customWidth="1"/>
    <col min="6917" max="6917" width="11.140625" style="114" customWidth="1"/>
    <col min="6918" max="6921" width="11.7109375" style="114" customWidth="1"/>
    <col min="6922" max="6922" width="10.7109375" style="114" customWidth="1"/>
    <col min="6923" max="6924" width="11.7109375" style="114" customWidth="1"/>
    <col min="6925" max="6925" width="8.140625" style="114" customWidth="1"/>
    <col min="6926" max="6926" width="10.7109375" style="114" customWidth="1"/>
    <col min="6927" max="6928" width="11.7109375" style="114" customWidth="1"/>
    <col min="6929" max="6929" width="9.28515625" style="114" customWidth="1"/>
    <col min="6930" max="6930" width="9.7109375" style="114" customWidth="1"/>
    <col min="6931" max="6932" width="8.7109375" style="114" customWidth="1"/>
    <col min="6933" max="6933" width="2.42578125" style="114" customWidth="1"/>
    <col min="6934" max="6934" width="9.140625" style="114" customWidth="1"/>
    <col min="6935" max="6935" width="10.7109375" style="114" customWidth="1"/>
    <col min="6936" max="6937" width="9" style="114" customWidth="1"/>
    <col min="6938" max="6938" width="2.140625" style="114" customWidth="1"/>
    <col min="6939" max="6942" width="9.7109375" style="114" customWidth="1"/>
    <col min="6943" max="6943" width="1.28515625" style="114" customWidth="1"/>
    <col min="6944" max="7168" width="9.7109375" style="114"/>
    <col min="7169" max="7169" width="11.85546875" style="114" customWidth="1"/>
    <col min="7170" max="7170" width="10.7109375" style="114" customWidth="1"/>
    <col min="7171" max="7171" width="11.7109375" style="114" customWidth="1"/>
    <col min="7172" max="7172" width="12" style="114" customWidth="1"/>
    <col min="7173" max="7173" width="11.140625" style="114" customWidth="1"/>
    <col min="7174" max="7177" width="11.7109375" style="114" customWidth="1"/>
    <col min="7178" max="7178" width="10.7109375" style="114" customWidth="1"/>
    <col min="7179" max="7180" width="11.7109375" style="114" customWidth="1"/>
    <col min="7181" max="7181" width="8.140625" style="114" customWidth="1"/>
    <col min="7182" max="7182" width="10.7109375" style="114" customWidth="1"/>
    <col min="7183" max="7184" width="11.7109375" style="114" customWidth="1"/>
    <col min="7185" max="7185" width="9.28515625" style="114" customWidth="1"/>
    <col min="7186" max="7186" width="9.7109375" style="114" customWidth="1"/>
    <col min="7187" max="7188" width="8.7109375" style="114" customWidth="1"/>
    <col min="7189" max="7189" width="2.42578125" style="114" customWidth="1"/>
    <col min="7190" max="7190" width="9.140625" style="114" customWidth="1"/>
    <col min="7191" max="7191" width="10.7109375" style="114" customWidth="1"/>
    <col min="7192" max="7193" width="9" style="114" customWidth="1"/>
    <col min="7194" max="7194" width="2.140625" style="114" customWidth="1"/>
    <col min="7195" max="7198" width="9.7109375" style="114" customWidth="1"/>
    <col min="7199" max="7199" width="1.28515625" style="114" customWidth="1"/>
    <col min="7200" max="7424" width="9.7109375" style="114"/>
    <col min="7425" max="7425" width="11.85546875" style="114" customWidth="1"/>
    <col min="7426" max="7426" width="10.7109375" style="114" customWidth="1"/>
    <col min="7427" max="7427" width="11.7109375" style="114" customWidth="1"/>
    <col min="7428" max="7428" width="12" style="114" customWidth="1"/>
    <col min="7429" max="7429" width="11.140625" style="114" customWidth="1"/>
    <col min="7430" max="7433" width="11.7109375" style="114" customWidth="1"/>
    <col min="7434" max="7434" width="10.7109375" style="114" customWidth="1"/>
    <col min="7435" max="7436" width="11.7109375" style="114" customWidth="1"/>
    <col min="7437" max="7437" width="8.140625" style="114" customWidth="1"/>
    <col min="7438" max="7438" width="10.7109375" style="114" customWidth="1"/>
    <col min="7439" max="7440" width="11.7109375" style="114" customWidth="1"/>
    <col min="7441" max="7441" width="9.28515625" style="114" customWidth="1"/>
    <col min="7442" max="7442" width="9.7109375" style="114" customWidth="1"/>
    <col min="7443" max="7444" width="8.7109375" style="114" customWidth="1"/>
    <col min="7445" max="7445" width="2.42578125" style="114" customWidth="1"/>
    <col min="7446" max="7446" width="9.140625" style="114" customWidth="1"/>
    <col min="7447" max="7447" width="10.7109375" style="114" customWidth="1"/>
    <col min="7448" max="7449" width="9" style="114" customWidth="1"/>
    <col min="7450" max="7450" width="2.140625" style="114" customWidth="1"/>
    <col min="7451" max="7454" width="9.7109375" style="114" customWidth="1"/>
    <col min="7455" max="7455" width="1.28515625" style="114" customWidth="1"/>
    <col min="7456" max="7680" width="9.7109375" style="114"/>
    <col min="7681" max="7681" width="11.85546875" style="114" customWidth="1"/>
    <col min="7682" max="7682" width="10.7109375" style="114" customWidth="1"/>
    <col min="7683" max="7683" width="11.7109375" style="114" customWidth="1"/>
    <col min="7684" max="7684" width="12" style="114" customWidth="1"/>
    <col min="7685" max="7685" width="11.140625" style="114" customWidth="1"/>
    <col min="7686" max="7689" width="11.7109375" style="114" customWidth="1"/>
    <col min="7690" max="7690" width="10.7109375" style="114" customWidth="1"/>
    <col min="7691" max="7692" width="11.7109375" style="114" customWidth="1"/>
    <col min="7693" max="7693" width="8.140625" style="114" customWidth="1"/>
    <col min="7694" max="7694" width="10.7109375" style="114" customWidth="1"/>
    <col min="7695" max="7696" width="11.7109375" style="114" customWidth="1"/>
    <col min="7697" max="7697" width="9.28515625" style="114" customWidth="1"/>
    <col min="7698" max="7698" width="9.7109375" style="114" customWidth="1"/>
    <col min="7699" max="7700" width="8.7109375" style="114" customWidth="1"/>
    <col min="7701" max="7701" width="2.42578125" style="114" customWidth="1"/>
    <col min="7702" max="7702" width="9.140625" style="114" customWidth="1"/>
    <col min="7703" max="7703" width="10.7109375" style="114" customWidth="1"/>
    <col min="7704" max="7705" width="9" style="114" customWidth="1"/>
    <col min="7706" max="7706" width="2.140625" style="114" customWidth="1"/>
    <col min="7707" max="7710" width="9.7109375" style="114" customWidth="1"/>
    <col min="7711" max="7711" width="1.28515625" style="114" customWidth="1"/>
    <col min="7712" max="7936" width="9.7109375" style="114"/>
    <col min="7937" max="7937" width="11.85546875" style="114" customWidth="1"/>
    <col min="7938" max="7938" width="10.7109375" style="114" customWidth="1"/>
    <col min="7939" max="7939" width="11.7109375" style="114" customWidth="1"/>
    <col min="7940" max="7940" width="12" style="114" customWidth="1"/>
    <col min="7941" max="7941" width="11.140625" style="114" customWidth="1"/>
    <col min="7942" max="7945" width="11.7109375" style="114" customWidth="1"/>
    <col min="7946" max="7946" width="10.7109375" style="114" customWidth="1"/>
    <col min="7947" max="7948" width="11.7109375" style="114" customWidth="1"/>
    <col min="7949" max="7949" width="8.140625" style="114" customWidth="1"/>
    <col min="7950" max="7950" width="10.7109375" style="114" customWidth="1"/>
    <col min="7951" max="7952" width="11.7109375" style="114" customWidth="1"/>
    <col min="7953" max="7953" width="9.28515625" style="114" customWidth="1"/>
    <col min="7954" max="7954" width="9.7109375" style="114" customWidth="1"/>
    <col min="7955" max="7956" width="8.7109375" style="114" customWidth="1"/>
    <col min="7957" max="7957" width="2.42578125" style="114" customWidth="1"/>
    <col min="7958" max="7958" width="9.140625" style="114" customWidth="1"/>
    <col min="7959" max="7959" width="10.7109375" style="114" customWidth="1"/>
    <col min="7960" max="7961" width="9" style="114" customWidth="1"/>
    <col min="7962" max="7962" width="2.140625" style="114" customWidth="1"/>
    <col min="7963" max="7966" width="9.7109375" style="114" customWidth="1"/>
    <col min="7967" max="7967" width="1.28515625" style="114" customWidth="1"/>
    <col min="7968" max="8192" width="9.7109375" style="114"/>
    <col min="8193" max="8193" width="11.85546875" style="114" customWidth="1"/>
    <col min="8194" max="8194" width="10.7109375" style="114" customWidth="1"/>
    <col min="8195" max="8195" width="11.7109375" style="114" customWidth="1"/>
    <col min="8196" max="8196" width="12" style="114" customWidth="1"/>
    <col min="8197" max="8197" width="11.140625" style="114" customWidth="1"/>
    <col min="8198" max="8201" width="11.7109375" style="114" customWidth="1"/>
    <col min="8202" max="8202" width="10.7109375" style="114" customWidth="1"/>
    <col min="8203" max="8204" width="11.7109375" style="114" customWidth="1"/>
    <col min="8205" max="8205" width="8.140625" style="114" customWidth="1"/>
    <col min="8206" max="8206" width="10.7109375" style="114" customWidth="1"/>
    <col min="8207" max="8208" width="11.7109375" style="114" customWidth="1"/>
    <col min="8209" max="8209" width="9.28515625" style="114" customWidth="1"/>
    <col min="8210" max="8210" width="9.7109375" style="114" customWidth="1"/>
    <col min="8211" max="8212" width="8.7109375" style="114" customWidth="1"/>
    <col min="8213" max="8213" width="2.42578125" style="114" customWidth="1"/>
    <col min="8214" max="8214" width="9.140625" style="114" customWidth="1"/>
    <col min="8215" max="8215" width="10.7109375" style="114" customWidth="1"/>
    <col min="8216" max="8217" width="9" style="114" customWidth="1"/>
    <col min="8218" max="8218" width="2.140625" style="114" customWidth="1"/>
    <col min="8219" max="8222" width="9.7109375" style="114" customWidth="1"/>
    <col min="8223" max="8223" width="1.28515625" style="114" customWidth="1"/>
    <col min="8224" max="8448" width="9.7109375" style="114"/>
    <col min="8449" max="8449" width="11.85546875" style="114" customWidth="1"/>
    <col min="8450" max="8450" width="10.7109375" style="114" customWidth="1"/>
    <col min="8451" max="8451" width="11.7109375" style="114" customWidth="1"/>
    <col min="8452" max="8452" width="12" style="114" customWidth="1"/>
    <col min="8453" max="8453" width="11.140625" style="114" customWidth="1"/>
    <col min="8454" max="8457" width="11.7109375" style="114" customWidth="1"/>
    <col min="8458" max="8458" width="10.7109375" style="114" customWidth="1"/>
    <col min="8459" max="8460" width="11.7109375" style="114" customWidth="1"/>
    <col min="8461" max="8461" width="8.140625" style="114" customWidth="1"/>
    <col min="8462" max="8462" width="10.7109375" style="114" customWidth="1"/>
    <col min="8463" max="8464" width="11.7109375" style="114" customWidth="1"/>
    <col min="8465" max="8465" width="9.28515625" style="114" customWidth="1"/>
    <col min="8466" max="8466" width="9.7109375" style="114" customWidth="1"/>
    <col min="8467" max="8468" width="8.7109375" style="114" customWidth="1"/>
    <col min="8469" max="8469" width="2.42578125" style="114" customWidth="1"/>
    <col min="8470" max="8470" width="9.140625" style="114" customWidth="1"/>
    <col min="8471" max="8471" width="10.7109375" style="114" customWidth="1"/>
    <col min="8472" max="8473" width="9" style="114" customWidth="1"/>
    <col min="8474" max="8474" width="2.140625" style="114" customWidth="1"/>
    <col min="8475" max="8478" width="9.7109375" style="114" customWidth="1"/>
    <col min="8479" max="8479" width="1.28515625" style="114" customWidth="1"/>
    <col min="8480" max="8704" width="9.7109375" style="114"/>
    <col min="8705" max="8705" width="11.85546875" style="114" customWidth="1"/>
    <col min="8706" max="8706" width="10.7109375" style="114" customWidth="1"/>
    <col min="8707" max="8707" width="11.7109375" style="114" customWidth="1"/>
    <col min="8708" max="8708" width="12" style="114" customWidth="1"/>
    <col min="8709" max="8709" width="11.140625" style="114" customWidth="1"/>
    <col min="8710" max="8713" width="11.7109375" style="114" customWidth="1"/>
    <col min="8714" max="8714" width="10.7109375" style="114" customWidth="1"/>
    <col min="8715" max="8716" width="11.7109375" style="114" customWidth="1"/>
    <col min="8717" max="8717" width="8.140625" style="114" customWidth="1"/>
    <col min="8718" max="8718" width="10.7109375" style="114" customWidth="1"/>
    <col min="8719" max="8720" width="11.7109375" style="114" customWidth="1"/>
    <col min="8721" max="8721" width="9.28515625" style="114" customWidth="1"/>
    <col min="8722" max="8722" width="9.7109375" style="114" customWidth="1"/>
    <col min="8723" max="8724" width="8.7109375" style="114" customWidth="1"/>
    <col min="8725" max="8725" width="2.42578125" style="114" customWidth="1"/>
    <col min="8726" max="8726" width="9.140625" style="114" customWidth="1"/>
    <col min="8727" max="8727" width="10.7109375" style="114" customWidth="1"/>
    <col min="8728" max="8729" width="9" style="114" customWidth="1"/>
    <col min="8730" max="8730" width="2.140625" style="114" customWidth="1"/>
    <col min="8731" max="8734" width="9.7109375" style="114" customWidth="1"/>
    <col min="8735" max="8735" width="1.28515625" style="114" customWidth="1"/>
    <col min="8736" max="8960" width="9.7109375" style="114"/>
    <col min="8961" max="8961" width="11.85546875" style="114" customWidth="1"/>
    <col min="8962" max="8962" width="10.7109375" style="114" customWidth="1"/>
    <col min="8963" max="8963" width="11.7109375" style="114" customWidth="1"/>
    <col min="8964" max="8964" width="12" style="114" customWidth="1"/>
    <col min="8965" max="8965" width="11.140625" style="114" customWidth="1"/>
    <col min="8966" max="8969" width="11.7109375" style="114" customWidth="1"/>
    <col min="8970" max="8970" width="10.7109375" style="114" customWidth="1"/>
    <col min="8971" max="8972" width="11.7109375" style="114" customWidth="1"/>
    <col min="8973" max="8973" width="8.140625" style="114" customWidth="1"/>
    <col min="8974" max="8974" width="10.7109375" style="114" customWidth="1"/>
    <col min="8975" max="8976" width="11.7109375" style="114" customWidth="1"/>
    <col min="8977" max="8977" width="9.28515625" style="114" customWidth="1"/>
    <col min="8978" max="8978" width="9.7109375" style="114" customWidth="1"/>
    <col min="8979" max="8980" width="8.7109375" style="114" customWidth="1"/>
    <col min="8981" max="8981" width="2.42578125" style="114" customWidth="1"/>
    <col min="8982" max="8982" width="9.140625" style="114" customWidth="1"/>
    <col min="8983" max="8983" width="10.7109375" style="114" customWidth="1"/>
    <col min="8984" max="8985" width="9" style="114" customWidth="1"/>
    <col min="8986" max="8986" width="2.140625" style="114" customWidth="1"/>
    <col min="8987" max="8990" width="9.7109375" style="114" customWidth="1"/>
    <col min="8991" max="8991" width="1.28515625" style="114" customWidth="1"/>
    <col min="8992" max="9216" width="9.7109375" style="114"/>
    <col min="9217" max="9217" width="11.85546875" style="114" customWidth="1"/>
    <col min="9218" max="9218" width="10.7109375" style="114" customWidth="1"/>
    <col min="9219" max="9219" width="11.7109375" style="114" customWidth="1"/>
    <col min="9220" max="9220" width="12" style="114" customWidth="1"/>
    <col min="9221" max="9221" width="11.140625" style="114" customWidth="1"/>
    <col min="9222" max="9225" width="11.7109375" style="114" customWidth="1"/>
    <col min="9226" max="9226" width="10.7109375" style="114" customWidth="1"/>
    <col min="9227" max="9228" width="11.7109375" style="114" customWidth="1"/>
    <col min="9229" max="9229" width="8.140625" style="114" customWidth="1"/>
    <col min="9230" max="9230" width="10.7109375" style="114" customWidth="1"/>
    <col min="9231" max="9232" width="11.7109375" style="114" customWidth="1"/>
    <col min="9233" max="9233" width="9.28515625" style="114" customWidth="1"/>
    <col min="9234" max="9234" width="9.7109375" style="114" customWidth="1"/>
    <col min="9235" max="9236" width="8.7109375" style="114" customWidth="1"/>
    <col min="9237" max="9237" width="2.42578125" style="114" customWidth="1"/>
    <col min="9238" max="9238" width="9.140625" style="114" customWidth="1"/>
    <col min="9239" max="9239" width="10.7109375" style="114" customWidth="1"/>
    <col min="9240" max="9241" width="9" style="114" customWidth="1"/>
    <col min="9242" max="9242" width="2.140625" style="114" customWidth="1"/>
    <col min="9243" max="9246" width="9.7109375" style="114" customWidth="1"/>
    <col min="9247" max="9247" width="1.28515625" style="114" customWidth="1"/>
    <col min="9248" max="9472" width="9.7109375" style="114"/>
    <col min="9473" max="9473" width="11.85546875" style="114" customWidth="1"/>
    <col min="9474" max="9474" width="10.7109375" style="114" customWidth="1"/>
    <col min="9475" max="9475" width="11.7109375" style="114" customWidth="1"/>
    <col min="9476" max="9476" width="12" style="114" customWidth="1"/>
    <col min="9477" max="9477" width="11.140625" style="114" customWidth="1"/>
    <col min="9478" max="9481" width="11.7109375" style="114" customWidth="1"/>
    <col min="9482" max="9482" width="10.7109375" style="114" customWidth="1"/>
    <col min="9483" max="9484" width="11.7109375" style="114" customWidth="1"/>
    <col min="9485" max="9485" width="8.140625" style="114" customWidth="1"/>
    <col min="9486" max="9486" width="10.7109375" style="114" customWidth="1"/>
    <col min="9487" max="9488" width="11.7109375" style="114" customWidth="1"/>
    <col min="9489" max="9489" width="9.28515625" style="114" customWidth="1"/>
    <col min="9490" max="9490" width="9.7109375" style="114" customWidth="1"/>
    <col min="9491" max="9492" width="8.7109375" style="114" customWidth="1"/>
    <col min="9493" max="9493" width="2.42578125" style="114" customWidth="1"/>
    <col min="9494" max="9494" width="9.140625" style="114" customWidth="1"/>
    <col min="9495" max="9495" width="10.7109375" style="114" customWidth="1"/>
    <col min="9496" max="9497" width="9" style="114" customWidth="1"/>
    <col min="9498" max="9498" width="2.140625" style="114" customWidth="1"/>
    <col min="9499" max="9502" width="9.7109375" style="114" customWidth="1"/>
    <col min="9503" max="9503" width="1.28515625" style="114" customWidth="1"/>
    <col min="9504" max="9728" width="9.7109375" style="114"/>
    <col min="9729" max="9729" width="11.85546875" style="114" customWidth="1"/>
    <col min="9730" max="9730" width="10.7109375" style="114" customWidth="1"/>
    <col min="9731" max="9731" width="11.7109375" style="114" customWidth="1"/>
    <col min="9732" max="9732" width="12" style="114" customWidth="1"/>
    <col min="9733" max="9733" width="11.140625" style="114" customWidth="1"/>
    <col min="9734" max="9737" width="11.7109375" style="114" customWidth="1"/>
    <col min="9738" max="9738" width="10.7109375" style="114" customWidth="1"/>
    <col min="9739" max="9740" width="11.7109375" style="114" customWidth="1"/>
    <col min="9741" max="9741" width="8.140625" style="114" customWidth="1"/>
    <col min="9742" max="9742" width="10.7109375" style="114" customWidth="1"/>
    <col min="9743" max="9744" width="11.7109375" style="114" customWidth="1"/>
    <col min="9745" max="9745" width="9.28515625" style="114" customWidth="1"/>
    <col min="9746" max="9746" width="9.7109375" style="114" customWidth="1"/>
    <col min="9747" max="9748" width="8.7109375" style="114" customWidth="1"/>
    <col min="9749" max="9749" width="2.42578125" style="114" customWidth="1"/>
    <col min="9750" max="9750" width="9.140625" style="114" customWidth="1"/>
    <col min="9751" max="9751" width="10.7109375" style="114" customWidth="1"/>
    <col min="9752" max="9753" width="9" style="114" customWidth="1"/>
    <col min="9754" max="9754" width="2.140625" style="114" customWidth="1"/>
    <col min="9755" max="9758" width="9.7109375" style="114" customWidth="1"/>
    <col min="9759" max="9759" width="1.28515625" style="114" customWidth="1"/>
    <col min="9760" max="9984" width="9.7109375" style="114"/>
    <col min="9985" max="9985" width="11.85546875" style="114" customWidth="1"/>
    <col min="9986" max="9986" width="10.7109375" style="114" customWidth="1"/>
    <col min="9987" max="9987" width="11.7109375" style="114" customWidth="1"/>
    <col min="9988" max="9988" width="12" style="114" customWidth="1"/>
    <col min="9989" max="9989" width="11.140625" style="114" customWidth="1"/>
    <col min="9990" max="9993" width="11.7109375" style="114" customWidth="1"/>
    <col min="9994" max="9994" width="10.7109375" style="114" customWidth="1"/>
    <col min="9995" max="9996" width="11.7109375" style="114" customWidth="1"/>
    <col min="9997" max="9997" width="8.140625" style="114" customWidth="1"/>
    <col min="9998" max="9998" width="10.7109375" style="114" customWidth="1"/>
    <col min="9999" max="10000" width="11.7109375" style="114" customWidth="1"/>
    <col min="10001" max="10001" width="9.28515625" style="114" customWidth="1"/>
    <col min="10002" max="10002" width="9.7109375" style="114" customWidth="1"/>
    <col min="10003" max="10004" width="8.7109375" style="114" customWidth="1"/>
    <col min="10005" max="10005" width="2.42578125" style="114" customWidth="1"/>
    <col min="10006" max="10006" width="9.140625" style="114" customWidth="1"/>
    <col min="10007" max="10007" width="10.7109375" style="114" customWidth="1"/>
    <col min="10008" max="10009" width="9" style="114" customWidth="1"/>
    <col min="10010" max="10010" width="2.140625" style="114" customWidth="1"/>
    <col min="10011" max="10014" width="9.7109375" style="114" customWidth="1"/>
    <col min="10015" max="10015" width="1.28515625" style="114" customWidth="1"/>
    <col min="10016" max="10240" width="9.7109375" style="114"/>
    <col min="10241" max="10241" width="11.85546875" style="114" customWidth="1"/>
    <col min="10242" max="10242" width="10.7109375" style="114" customWidth="1"/>
    <col min="10243" max="10243" width="11.7109375" style="114" customWidth="1"/>
    <col min="10244" max="10244" width="12" style="114" customWidth="1"/>
    <col min="10245" max="10245" width="11.140625" style="114" customWidth="1"/>
    <col min="10246" max="10249" width="11.7109375" style="114" customWidth="1"/>
    <col min="10250" max="10250" width="10.7109375" style="114" customWidth="1"/>
    <col min="10251" max="10252" width="11.7109375" style="114" customWidth="1"/>
    <col min="10253" max="10253" width="8.140625" style="114" customWidth="1"/>
    <col min="10254" max="10254" width="10.7109375" style="114" customWidth="1"/>
    <col min="10255" max="10256" width="11.7109375" style="114" customWidth="1"/>
    <col min="10257" max="10257" width="9.28515625" style="114" customWidth="1"/>
    <col min="10258" max="10258" width="9.7109375" style="114" customWidth="1"/>
    <col min="10259" max="10260" width="8.7109375" style="114" customWidth="1"/>
    <col min="10261" max="10261" width="2.42578125" style="114" customWidth="1"/>
    <col min="10262" max="10262" width="9.140625" style="114" customWidth="1"/>
    <col min="10263" max="10263" width="10.7109375" style="114" customWidth="1"/>
    <col min="10264" max="10265" width="9" style="114" customWidth="1"/>
    <col min="10266" max="10266" width="2.140625" style="114" customWidth="1"/>
    <col min="10267" max="10270" width="9.7109375" style="114" customWidth="1"/>
    <col min="10271" max="10271" width="1.28515625" style="114" customWidth="1"/>
    <col min="10272" max="10496" width="9.7109375" style="114"/>
    <col min="10497" max="10497" width="11.85546875" style="114" customWidth="1"/>
    <col min="10498" max="10498" width="10.7109375" style="114" customWidth="1"/>
    <col min="10499" max="10499" width="11.7109375" style="114" customWidth="1"/>
    <col min="10500" max="10500" width="12" style="114" customWidth="1"/>
    <col min="10501" max="10501" width="11.140625" style="114" customWidth="1"/>
    <col min="10502" max="10505" width="11.7109375" style="114" customWidth="1"/>
    <col min="10506" max="10506" width="10.7109375" style="114" customWidth="1"/>
    <col min="10507" max="10508" width="11.7109375" style="114" customWidth="1"/>
    <col min="10509" max="10509" width="8.140625" style="114" customWidth="1"/>
    <col min="10510" max="10510" width="10.7109375" style="114" customWidth="1"/>
    <col min="10511" max="10512" width="11.7109375" style="114" customWidth="1"/>
    <col min="10513" max="10513" width="9.28515625" style="114" customWidth="1"/>
    <col min="10514" max="10514" width="9.7109375" style="114" customWidth="1"/>
    <col min="10515" max="10516" width="8.7109375" style="114" customWidth="1"/>
    <col min="10517" max="10517" width="2.42578125" style="114" customWidth="1"/>
    <col min="10518" max="10518" width="9.140625" style="114" customWidth="1"/>
    <col min="10519" max="10519" width="10.7109375" style="114" customWidth="1"/>
    <col min="10520" max="10521" width="9" style="114" customWidth="1"/>
    <col min="10522" max="10522" width="2.140625" style="114" customWidth="1"/>
    <col min="10523" max="10526" width="9.7109375" style="114" customWidth="1"/>
    <col min="10527" max="10527" width="1.28515625" style="114" customWidth="1"/>
    <col min="10528" max="10752" width="9.7109375" style="114"/>
    <col min="10753" max="10753" width="11.85546875" style="114" customWidth="1"/>
    <col min="10754" max="10754" width="10.7109375" style="114" customWidth="1"/>
    <col min="10755" max="10755" width="11.7109375" style="114" customWidth="1"/>
    <col min="10756" max="10756" width="12" style="114" customWidth="1"/>
    <col min="10757" max="10757" width="11.140625" style="114" customWidth="1"/>
    <col min="10758" max="10761" width="11.7109375" style="114" customWidth="1"/>
    <col min="10762" max="10762" width="10.7109375" style="114" customWidth="1"/>
    <col min="10763" max="10764" width="11.7109375" style="114" customWidth="1"/>
    <col min="10765" max="10765" width="8.140625" style="114" customWidth="1"/>
    <col min="10766" max="10766" width="10.7109375" style="114" customWidth="1"/>
    <col min="10767" max="10768" width="11.7109375" style="114" customWidth="1"/>
    <col min="10769" max="10769" width="9.28515625" style="114" customWidth="1"/>
    <col min="10770" max="10770" width="9.7109375" style="114" customWidth="1"/>
    <col min="10771" max="10772" width="8.7109375" style="114" customWidth="1"/>
    <col min="10773" max="10773" width="2.42578125" style="114" customWidth="1"/>
    <col min="10774" max="10774" width="9.140625" style="114" customWidth="1"/>
    <col min="10775" max="10775" width="10.7109375" style="114" customWidth="1"/>
    <col min="10776" max="10777" width="9" style="114" customWidth="1"/>
    <col min="10778" max="10778" width="2.140625" style="114" customWidth="1"/>
    <col min="10779" max="10782" width="9.7109375" style="114" customWidth="1"/>
    <col min="10783" max="10783" width="1.28515625" style="114" customWidth="1"/>
    <col min="10784" max="11008" width="9.7109375" style="114"/>
    <col min="11009" max="11009" width="11.85546875" style="114" customWidth="1"/>
    <col min="11010" max="11010" width="10.7109375" style="114" customWidth="1"/>
    <col min="11011" max="11011" width="11.7109375" style="114" customWidth="1"/>
    <col min="11012" max="11012" width="12" style="114" customWidth="1"/>
    <col min="11013" max="11013" width="11.140625" style="114" customWidth="1"/>
    <col min="11014" max="11017" width="11.7109375" style="114" customWidth="1"/>
    <col min="11018" max="11018" width="10.7109375" style="114" customWidth="1"/>
    <col min="11019" max="11020" width="11.7109375" style="114" customWidth="1"/>
    <col min="11021" max="11021" width="8.140625" style="114" customWidth="1"/>
    <col min="11022" max="11022" width="10.7109375" style="114" customWidth="1"/>
    <col min="11023" max="11024" width="11.7109375" style="114" customWidth="1"/>
    <col min="11025" max="11025" width="9.28515625" style="114" customWidth="1"/>
    <col min="11026" max="11026" width="9.7109375" style="114" customWidth="1"/>
    <col min="11027" max="11028" width="8.7109375" style="114" customWidth="1"/>
    <col min="11029" max="11029" width="2.42578125" style="114" customWidth="1"/>
    <col min="11030" max="11030" width="9.140625" style="114" customWidth="1"/>
    <col min="11031" max="11031" width="10.7109375" style="114" customWidth="1"/>
    <col min="11032" max="11033" width="9" style="114" customWidth="1"/>
    <col min="11034" max="11034" width="2.140625" style="114" customWidth="1"/>
    <col min="11035" max="11038" width="9.7109375" style="114" customWidth="1"/>
    <col min="11039" max="11039" width="1.28515625" style="114" customWidth="1"/>
    <col min="11040" max="11264" width="9.7109375" style="114"/>
    <col min="11265" max="11265" width="11.85546875" style="114" customWidth="1"/>
    <col min="11266" max="11266" width="10.7109375" style="114" customWidth="1"/>
    <col min="11267" max="11267" width="11.7109375" style="114" customWidth="1"/>
    <col min="11268" max="11268" width="12" style="114" customWidth="1"/>
    <col min="11269" max="11269" width="11.140625" style="114" customWidth="1"/>
    <col min="11270" max="11273" width="11.7109375" style="114" customWidth="1"/>
    <col min="11274" max="11274" width="10.7109375" style="114" customWidth="1"/>
    <col min="11275" max="11276" width="11.7109375" style="114" customWidth="1"/>
    <col min="11277" max="11277" width="8.140625" style="114" customWidth="1"/>
    <col min="11278" max="11278" width="10.7109375" style="114" customWidth="1"/>
    <col min="11279" max="11280" width="11.7109375" style="114" customWidth="1"/>
    <col min="11281" max="11281" width="9.28515625" style="114" customWidth="1"/>
    <col min="11282" max="11282" width="9.7109375" style="114" customWidth="1"/>
    <col min="11283" max="11284" width="8.7109375" style="114" customWidth="1"/>
    <col min="11285" max="11285" width="2.42578125" style="114" customWidth="1"/>
    <col min="11286" max="11286" width="9.140625" style="114" customWidth="1"/>
    <col min="11287" max="11287" width="10.7109375" style="114" customWidth="1"/>
    <col min="11288" max="11289" width="9" style="114" customWidth="1"/>
    <col min="11290" max="11290" width="2.140625" style="114" customWidth="1"/>
    <col min="11291" max="11294" width="9.7109375" style="114" customWidth="1"/>
    <col min="11295" max="11295" width="1.28515625" style="114" customWidth="1"/>
    <col min="11296" max="11520" width="9.7109375" style="114"/>
    <col min="11521" max="11521" width="11.85546875" style="114" customWidth="1"/>
    <col min="11522" max="11522" width="10.7109375" style="114" customWidth="1"/>
    <col min="11523" max="11523" width="11.7109375" style="114" customWidth="1"/>
    <col min="11524" max="11524" width="12" style="114" customWidth="1"/>
    <col min="11525" max="11525" width="11.140625" style="114" customWidth="1"/>
    <col min="11526" max="11529" width="11.7109375" style="114" customWidth="1"/>
    <col min="11530" max="11530" width="10.7109375" style="114" customWidth="1"/>
    <col min="11531" max="11532" width="11.7109375" style="114" customWidth="1"/>
    <col min="11533" max="11533" width="8.140625" style="114" customWidth="1"/>
    <col min="11534" max="11534" width="10.7109375" style="114" customWidth="1"/>
    <col min="11535" max="11536" width="11.7109375" style="114" customWidth="1"/>
    <col min="11537" max="11537" width="9.28515625" style="114" customWidth="1"/>
    <col min="11538" max="11538" width="9.7109375" style="114" customWidth="1"/>
    <col min="11539" max="11540" width="8.7109375" style="114" customWidth="1"/>
    <col min="11541" max="11541" width="2.42578125" style="114" customWidth="1"/>
    <col min="11542" max="11542" width="9.140625" style="114" customWidth="1"/>
    <col min="11543" max="11543" width="10.7109375" style="114" customWidth="1"/>
    <col min="11544" max="11545" width="9" style="114" customWidth="1"/>
    <col min="11546" max="11546" width="2.140625" style="114" customWidth="1"/>
    <col min="11547" max="11550" width="9.7109375" style="114" customWidth="1"/>
    <col min="11551" max="11551" width="1.28515625" style="114" customWidth="1"/>
    <col min="11552" max="11776" width="9.7109375" style="114"/>
    <col min="11777" max="11777" width="11.85546875" style="114" customWidth="1"/>
    <col min="11778" max="11778" width="10.7109375" style="114" customWidth="1"/>
    <col min="11779" max="11779" width="11.7109375" style="114" customWidth="1"/>
    <col min="11780" max="11780" width="12" style="114" customWidth="1"/>
    <col min="11781" max="11781" width="11.140625" style="114" customWidth="1"/>
    <col min="11782" max="11785" width="11.7109375" style="114" customWidth="1"/>
    <col min="11786" max="11786" width="10.7109375" style="114" customWidth="1"/>
    <col min="11787" max="11788" width="11.7109375" style="114" customWidth="1"/>
    <col min="11789" max="11789" width="8.140625" style="114" customWidth="1"/>
    <col min="11790" max="11790" width="10.7109375" style="114" customWidth="1"/>
    <col min="11791" max="11792" width="11.7109375" style="114" customWidth="1"/>
    <col min="11793" max="11793" width="9.28515625" style="114" customWidth="1"/>
    <col min="11794" max="11794" width="9.7109375" style="114" customWidth="1"/>
    <col min="11795" max="11796" width="8.7109375" style="114" customWidth="1"/>
    <col min="11797" max="11797" width="2.42578125" style="114" customWidth="1"/>
    <col min="11798" max="11798" width="9.140625" style="114" customWidth="1"/>
    <col min="11799" max="11799" width="10.7109375" style="114" customWidth="1"/>
    <col min="11800" max="11801" width="9" style="114" customWidth="1"/>
    <col min="11802" max="11802" width="2.140625" style="114" customWidth="1"/>
    <col min="11803" max="11806" width="9.7109375" style="114" customWidth="1"/>
    <col min="11807" max="11807" width="1.28515625" style="114" customWidth="1"/>
    <col min="11808" max="12032" width="9.7109375" style="114"/>
    <col min="12033" max="12033" width="11.85546875" style="114" customWidth="1"/>
    <col min="12034" max="12034" width="10.7109375" style="114" customWidth="1"/>
    <col min="12035" max="12035" width="11.7109375" style="114" customWidth="1"/>
    <col min="12036" max="12036" width="12" style="114" customWidth="1"/>
    <col min="12037" max="12037" width="11.140625" style="114" customWidth="1"/>
    <col min="12038" max="12041" width="11.7109375" style="114" customWidth="1"/>
    <col min="12042" max="12042" width="10.7109375" style="114" customWidth="1"/>
    <col min="12043" max="12044" width="11.7109375" style="114" customWidth="1"/>
    <col min="12045" max="12045" width="8.140625" style="114" customWidth="1"/>
    <col min="12046" max="12046" width="10.7109375" style="114" customWidth="1"/>
    <col min="12047" max="12048" width="11.7109375" style="114" customWidth="1"/>
    <col min="12049" max="12049" width="9.28515625" style="114" customWidth="1"/>
    <col min="12050" max="12050" width="9.7109375" style="114" customWidth="1"/>
    <col min="12051" max="12052" width="8.7109375" style="114" customWidth="1"/>
    <col min="12053" max="12053" width="2.42578125" style="114" customWidth="1"/>
    <col min="12054" max="12054" width="9.140625" style="114" customWidth="1"/>
    <col min="12055" max="12055" width="10.7109375" style="114" customWidth="1"/>
    <col min="12056" max="12057" width="9" style="114" customWidth="1"/>
    <col min="12058" max="12058" width="2.140625" style="114" customWidth="1"/>
    <col min="12059" max="12062" width="9.7109375" style="114" customWidth="1"/>
    <col min="12063" max="12063" width="1.28515625" style="114" customWidth="1"/>
    <col min="12064" max="12288" width="9.7109375" style="114"/>
    <col min="12289" max="12289" width="11.85546875" style="114" customWidth="1"/>
    <col min="12290" max="12290" width="10.7109375" style="114" customWidth="1"/>
    <col min="12291" max="12291" width="11.7109375" style="114" customWidth="1"/>
    <col min="12292" max="12292" width="12" style="114" customWidth="1"/>
    <col min="12293" max="12293" width="11.140625" style="114" customWidth="1"/>
    <col min="12294" max="12297" width="11.7109375" style="114" customWidth="1"/>
    <col min="12298" max="12298" width="10.7109375" style="114" customWidth="1"/>
    <col min="12299" max="12300" width="11.7109375" style="114" customWidth="1"/>
    <col min="12301" max="12301" width="8.140625" style="114" customWidth="1"/>
    <col min="12302" max="12302" width="10.7109375" style="114" customWidth="1"/>
    <col min="12303" max="12304" width="11.7109375" style="114" customWidth="1"/>
    <col min="12305" max="12305" width="9.28515625" style="114" customWidth="1"/>
    <col min="12306" max="12306" width="9.7109375" style="114" customWidth="1"/>
    <col min="12307" max="12308" width="8.7109375" style="114" customWidth="1"/>
    <col min="12309" max="12309" width="2.42578125" style="114" customWidth="1"/>
    <col min="12310" max="12310" width="9.140625" style="114" customWidth="1"/>
    <col min="12311" max="12311" width="10.7109375" style="114" customWidth="1"/>
    <col min="12312" max="12313" width="9" style="114" customWidth="1"/>
    <col min="12314" max="12314" width="2.140625" style="114" customWidth="1"/>
    <col min="12315" max="12318" width="9.7109375" style="114" customWidth="1"/>
    <col min="12319" max="12319" width="1.28515625" style="114" customWidth="1"/>
    <col min="12320" max="12544" width="9.7109375" style="114"/>
    <col min="12545" max="12545" width="11.85546875" style="114" customWidth="1"/>
    <col min="12546" max="12546" width="10.7109375" style="114" customWidth="1"/>
    <col min="12547" max="12547" width="11.7109375" style="114" customWidth="1"/>
    <col min="12548" max="12548" width="12" style="114" customWidth="1"/>
    <col min="12549" max="12549" width="11.140625" style="114" customWidth="1"/>
    <col min="12550" max="12553" width="11.7109375" style="114" customWidth="1"/>
    <col min="12554" max="12554" width="10.7109375" style="114" customWidth="1"/>
    <col min="12555" max="12556" width="11.7109375" style="114" customWidth="1"/>
    <col min="12557" max="12557" width="8.140625" style="114" customWidth="1"/>
    <col min="12558" max="12558" width="10.7109375" style="114" customWidth="1"/>
    <col min="12559" max="12560" width="11.7109375" style="114" customWidth="1"/>
    <col min="12561" max="12561" width="9.28515625" style="114" customWidth="1"/>
    <col min="12562" max="12562" width="9.7109375" style="114" customWidth="1"/>
    <col min="12563" max="12564" width="8.7109375" style="114" customWidth="1"/>
    <col min="12565" max="12565" width="2.42578125" style="114" customWidth="1"/>
    <col min="12566" max="12566" width="9.140625" style="114" customWidth="1"/>
    <col min="12567" max="12567" width="10.7109375" style="114" customWidth="1"/>
    <col min="12568" max="12569" width="9" style="114" customWidth="1"/>
    <col min="12570" max="12570" width="2.140625" style="114" customWidth="1"/>
    <col min="12571" max="12574" width="9.7109375" style="114" customWidth="1"/>
    <col min="12575" max="12575" width="1.28515625" style="114" customWidth="1"/>
    <col min="12576" max="12800" width="9.7109375" style="114"/>
    <col min="12801" max="12801" width="11.85546875" style="114" customWidth="1"/>
    <col min="12802" max="12802" width="10.7109375" style="114" customWidth="1"/>
    <col min="12803" max="12803" width="11.7109375" style="114" customWidth="1"/>
    <col min="12804" max="12804" width="12" style="114" customWidth="1"/>
    <col min="12805" max="12805" width="11.140625" style="114" customWidth="1"/>
    <col min="12806" max="12809" width="11.7109375" style="114" customWidth="1"/>
    <col min="12810" max="12810" width="10.7109375" style="114" customWidth="1"/>
    <col min="12811" max="12812" width="11.7109375" style="114" customWidth="1"/>
    <col min="12813" max="12813" width="8.140625" style="114" customWidth="1"/>
    <col min="12814" max="12814" width="10.7109375" style="114" customWidth="1"/>
    <col min="12815" max="12816" width="11.7109375" style="114" customWidth="1"/>
    <col min="12817" max="12817" width="9.28515625" style="114" customWidth="1"/>
    <col min="12818" max="12818" width="9.7109375" style="114" customWidth="1"/>
    <col min="12819" max="12820" width="8.7109375" style="114" customWidth="1"/>
    <col min="12821" max="12821" width="2.42578125" style="114" customWidth="1"/>
    <col min="12822" max="12822" width="9.140625" style="114" customWidth="1"/>
    <col min="12823" max="12823" width="10.7109375" style="114" customWidth="1"/>
    <col min="12824" max="12825" width="9" style="114" customWidth="1"/>
    <col min="12826" max="12826" width="2.140625" style="114" customWidth="1"/>
    <col min="12827" max="12830" width="9.7109375" style="114" customWidth="1"/>
    <col min="12831" max="12831" width="1.28515625" style="114" customWidth="1"/>
    <col min="12832" max="13056" width="9.7109375" style="114"/>
    <col min="13057" max="13057" width="11.85546875" style="114" customWidth="1"/>
    <col min="13058" max="13058" width="10.7109375" style="114" customWidth="1"/>
    <col min="13059" max="13059" width="11.7109375" style="114" customWidth="1"/>
    <col min="13060" max="13060" width="12" style="114" customWidth="1"/>
    <col min="13061" max="13061" width="11.140625" style="114" customWidth="1"/>
    <col min="13062" max="13065" width="11.7109375" style="114" customWidth="1"/>
    <col min="13066" max="13066" width="10.7109375" style="114" customWidth="1"/>
    <col min="13067" max="13068" width="11.7109375" style="114" customWidth="1"/>
    <col min="13069" max="13069" width="8.140625" style="114" customWidth="1"/>
    <col min="13070" max="13070" width="10.7109375" style="114" customWidth="1"/>
    <col min="13071" max="13072" width="11.7109375" style="114" customWidth="1"/>
    <col min="13073" max="13073" width="9.28515625" style="114" customWidth="1"/>
    <col min="13074" max="13074" width="9.7109375" style="114" customWidth="1"/>
    <col min="13075" max="13076" width="8.7109375" style="114" customWidth="1"/>
    <col min="13077" max="13077" width="2.42578125" style="114" customWidth="1"/>
    <col min="13078" max="13078" width="9.140625" style="114" customWidth="1"/>
    <col min="13079" max="13079" width="10.7109375" style="114" customWidth="1"/>
    <col min="13080" max="13081" width="9" style="114" customWidth="1"/>
    <col min="13082" max="13082" width="2.140625" style="114" customWidth="1"/>
    <col min="13083" max="13086" width="9.7109375" style="114" customWidth="1"/>
    <col min="13087" max="13087" width="1.28515625" style="114" customWidth="1"/>
    <col min="13088" max="13312" width="9.7109375" style="114"/>
    <col min="13313" max="13313" width="11.85546875" style="114" customWidth="1"/>
    <col min="13314" max="13314" width="10.7109375" style="114" customWidth="1"/>
    <col min="13315" max="13315" width="11.7109375" style="114" customWidth="1"/>
    <col min="13316" max="13316" width="12" style="114" customWidth="1"/>
    <col min="13317" max="13317" width="11.140625" style="114" customWidth="1"/>
    <col min="13318" max="13321" width="11.7109375" style="114" customWidth="1"/>
    <col min="13322" max="13322" width="10.7109375" style="114" customWidth="1"/>
    <col min="13323" max="13324" width="11.7109375" style="114" customWidth="1"/>
    <col min="13325" max="13325" width="8.140625" style="114" customWidth="1"/>
    <col min="13326" max="13326" width="10.7109375" style="114" customWidth="1"/>
    <col min="13327" max="13328" width="11.7109375" style="114" customWidth="1"/>
    <col min="13329" max="13329" width="9.28515625" style="114" customWidth="1"/>
    <col min="13330" max="13330" width="9.7109375" style="114" customWidth="1"/>
    <col min="13331" max="13332" width="8.7109375" style="114" customWidth="1"/>
    <col min="13333" max="13333" width="2.42578125" style="114" customWidth="1"/>
    <col min="13334" max="13334" width="9.140625" style="114" customWidth="1"/>
    <col min="13335" max="13335" width="10.7109375" style="114" customWidth="1"/>
    <col min="13336" max="13337" width="9" style="114" customWidth="1"/>
    <col min="13338" max="13338" width="2.140625" style="114" customWidth="1"/>
    <col min="13339" max="13342" width="9.7109375" style="114" customWidth="1"/>
    <col min="13343" max="13343" width="1.28515625" style="114" customWidth="1"/>
    <col min="13344" max="13568" width="9.7109375" style="114"/>
    <col min="13569" max="13569" width="11.85546875" style="114" customWidth="1"/>
    <col min="13570" max="13570" width="10.7109375" style="114" customWidth="1"/>
    <col min="13571" max="13571" width="11.7109375" style="114" customWidth="1"/>
    <col min="13572" max="13572" width="12" style="114" customWidth="1"/>
    <col min="13573" max="13573" width="11.140625" style="114" customWidth="1"/>
    <col min="13574" max="13577" width="11.7109375" style="114" customWidth="1"/>
    <col min="13578" max="13578" width="10.7109375" style="114" customWidth="1"/>
    <col min="13579" max="13580" width="11.7109375" style="114" customWidth="1"/>
    <col min="13581" max="13581" width="8.140625" style="114" customWidth="1"/>
    <col min="13582" max="13582" width="10.7109375" style="114" customWidth="1"/>
    <col min="13583" max="13584" width="11.7109375" style="114" customWidth="1"/>
    <col min="13585" max="13585" width="9.28515625" style="114" customWidth="1"/>
    <col min="13586" max="13586" width="9.7109375" style="114" customWidth="1"/>
    <col min="13587" max="13588" width="8.7109375" style="114" customWidth="1"/>
    <col min="13589" max="13589" width="2.42578125" style="114" customWidth="1"/>
    <col min="13590" max="13590" width="9.140625" style="114" customWidth="1"/>
    <col min="13591" max="13591" width="10.7109375" style="114" customWidth="1"/>
    <col min="13592" max="13593" width="9" style="114" customWidth="1"/>
    <col min="13594" max="13594" width="2.140625" style="114" customWidth="1"/>
    <col min="13595" max="13598" width="9.7109375" style="114" customWidth="1"/>
    <col min="13599" max="13599" width="1.28515625" style="114" customWidth="1"/>
    <col min="13600" max="13824" width="9.7109375" style="114"/>
    <col min="13825" max="13825" width="11.85546875" style="114" customWidth="1"/>
    <col min="13826" max="13826" width="10.7109375" style="114" customWidth="1"/>
    <col min="13827" max="13827" width="11.7109375" style="114" customWidth="1"/>
    <col min="13828" max="13828" width="12" style="114" customWidth="1"/>
    <col min="13829" max="13829" width="11.140625" style="114" customWidth="1"/>
    <col min="13830" max="13833" width="11.7109375" style="114" customWidth="1"/>
    <col min="13834" max="13834" width="10.7109375" style="114" customWidth="1"/>
    <col min="13835" max="13836" width="11.7109375" style="114" customWidth="1"/>
    <col min="13837" max="13837" width="8.140625" style="114" customWidth="1"/>
    <col min="13838" max="13838" width="10.7109375" style="114" customWidth="1"/>
    <col min="13839" max="13840" width="11.7109375" style="114" customWidth="1"/>
    <col min="13841" max="13841" width="9.28515625" style="114" customWidth="1"/>
    <col min="13842" max="13842" width="9.7109375" style="114" customWidth="1"/>
    <col min="13843" max="13844" width="8.7109375" style="114" customWidth="1"/>
    <col min="13845" max="13845" width="2.42578125" style="114" customWidth="1"/>
    <col min="13846" max="13846" width="9.140625" style="114" customWidth="1"/>
    <col min="13847" max="13847" width="10.7109375" style="114" customWidth="1"/>
    <col min="13848" max="13849" width="9" style="114" customWidth="1"/>
    <col min="13850" max="13850" width="2.140625" style="114" customWidth="1"/>
    <col min="13851" max="13854" width="9.7109375" style="114" customWidth="1"/>
    <col min="13855" max="13855" width="1.28515625" style="114" customWidth="1"/>
    <col min="13856" max="14080" width="9.7109375" style="114"/>
    <col min="14081" max="14081" width="11.85546875" style="114" customWidth="1"/>
    <col min="14082" max="14082" width="10.7109375" style="114" customWidth="1"/>
    <col min="14083" max="14083" width="11.7109375" style="114" customWidth="1"/>
    <col min="14084" max="14084" width="12" style="114" customWidth="1"/>
    <col min="14085" max="14085" width="11.140625" style="114" customWidth="1"/>
    <col min="14086" max="14089" width="11.7109375" style="114" customWidth="1"/>
    <col min="14090" max="14090" width="10.7109375" style="114" customWidth="1"/>
    <col min="14091" max="14092" width="11.7109375" style="114" customWidth="1"/>
    <col min="14093" max="14093" width="8.140625" style="114" customWidth="1"/>
    <col min="14094" max="14094" width="10.7109375" style="114" customWidth="1"/>
    <col min="14095" max="14096" width="11.7109375" style="114" customWidth="1"/>
    <col min="14097" max="14097" width="9.28515625" style="114" customWidth="1"/>
    <col min="14098" max="14098" width="9.7109375" style="114" customWidth="1"/>
    <col min="14099" max="14100" width="8.7109375" style="114" customWidth="1"/>
    <col min="14101" max="14101" width="2.42578125" style="114" customWidth="1"/>
    <col min="14102" max="14102" width="9.140625" style="114" customWidth="1"/>
    <col min="14103" max="14103" width="10.7109375" style="114" customWidth="1"/>
    <col min="14104" max="14105" width="9" style="114" customWidth="1"/>
    <col min="14106" max="14106" width="2.140625" style="114" customWidth="1"/>
    <col min="14107" max="14110" width="9.7109375" style="114" customWidth="1"/>
    <col min="14111" max="14111" width="1.28515625" style="114" customWidth="1"/>
    <col min="14112" max="14336" width="9.7109375" style="114"/>
    <col min="14337" max="14337" width="11.85546875" style="114" customWidth="1"/>
    <col min="14338" max="14338" width="10.7109375" style="114" customWidth="1"/>
    <col min="14339" max="14339" width="11.7109375" style="114" customWidth="1"/>
    <col min="14340" max="14340" width="12" style="114" customWidth="1"/>
    <col min="14341" max="14341" width="11.140625" style="114" customWidth="1"/>
    <col min="14342" max="14345" width="11.7109375" style="114" customWidth="1"/>
    <col min="14346" max="14346" width="10.7109375" style="114" customWidth="1"/>
    <col min="14347" max="14348" width="11.7109375" style="114" customWidth="1"/>
    <col min="14349" max="14349" width="8.140625" style="114" customWidth="1"/>
    <col min="14350" max="14350" width="10.7109375" style="114" customWidth="1"/>
    <col min="14351" max="14352" width="11.7109375" style="114" customWidth="1"/>
    <col min="14353" max="14353" width="9.28515625" style="114" customWidth="1"/>
    <col min="14354" max="14354" width="9.7109375" style="114" customWidth="1"/>
    <col min="14355" max="14356" width="8.7109375" style="114" customWidth="1"/>
    <col min="14357" max="14357" width="2.42578125" style="114" customWidth="1"/>
    <col min="14358" max="14358" width="9.140625" style="114" customWidth="1"/>
    <col min="14359" max="14359" width="10.7109375" style="114" customWidth="1"/>
    <col min="14360" max="14361" width="9" style="114" customWidth="1"/>
    <col min="14362" max="14362" width="2.140625" style="114" customWidth="1"/>
    <col min="14363" max="14366" width="9.7109375" style="114" customWidth="1"/>
    <col min="14367" max="14367" width="1.28515625" style="114" customWidth="1"/>
    <col min="14368" max="14592" width="9.7109375" style="114"/>
    <col min="14593" max="14593" width="11.85546875" style="114" customWidth="1"/>
    <col min="14594" max="14594" width="10.7109375" style="114" customWidth="1"/>
    <col min="14595" max="14595" width="11.7109375" style="114" customWidth="1"/>
    <col min="14596" max="14596" width="12" style="114" customWidth="1"/>
    <col min="14597" max="14597" width="11.140625" style="114" customWidth="1"/>
    <col min="14598" max="14601" width="11.7109375" style="114" customWidth="1"/>
    <col min="14602" max="14602" width="10.7109375" style="114" customWidth="1"/>
    <col min="14603" max="14604" width="11.7109375" style="114" customWidth="1"/>
    <col min="14605" max="14605" width="8.140625" style="114" customWidth="1"/>
    <col min="14606" max="14606" width="10.7109375" style="114" customWidth="1"/>
    <col min="14607" max="14608" width="11.7109375" style="114" customWidth="1"/>
    <col min="14609" max="14609" width="9.28515625" style="114" customWidth="1"/>
    <col min="14610" max="14610" width="9.7109375" style="114" customWidth="1"/>
    <col min="14611" max="14612" width="8.7109375" style="114" customWidth="1"/>
    <col min="14613" max="14613" width="2.42578125" style="114" customWidth="1"/>
    <col min="14614" max="14614" width="9.140625" style="114" customWidth="1"/>
    <col min="14615" max="14615" width="10.7109375" style="114" customWidth="1"/>
    <col min="14616" max="14617" width="9" style="114" customWidth="1"/>
    <col min="14618" max="14618" width="2.140625" style="114" customWidth="1"/>
    <col min="14619" max="14622" width="9.7109375" style="114" customWidth="1"/>
    <col min="14623" max="14623" width="1.28515625" style="114" customWidth="1"/>
    <col min="14624" max="14848" width="9.7109375" style="114"/>
    <col min="14849" max="14849" width="11.85546875" style="114" customWidth="1"/>
    <col min="14850" max="14850" width="10.7109375" style="114" customWidth="1"/>
    <col min="14851" max="14851" width="11.7109375" style="114" customWidth="1"/>
    <col min="14852" max="14852" width="12" style="114" customWidth="1"/>
    <col min="14853" max="14853" width="11.140625" style="114" customWidth="1"/>
    <col min="14854" max="14857" width="11.7109375" style="114" customWidth="1"/>
    <col min="14858" max="14858" width="10.7109375" style="114" customWidth="1"/>
    <col min="14859" max="14860" width="11.7109375" style="114" customWidth="1"/>
    <col min="14861" max="14861" width="8.140625" style="114" customWidth="1"/>
    <col min="14862" max="14862" width="10.7109375" style="114" customWidth="1"/>
    <col min="14863" max="14864" width="11.7109375" style="114" customWidth="1"/>
    <col min="14865" max="14865" width="9.28515625" style="114" customWidth="1"/>
    <col min="14866" max="14866" width="9.7109375" style="114" customWidth="1"/>
    <col min="14867" max="14868" width="8.7109375" style="114" customWidth="1"/>
    <col min="14869" max="14869" width="2.42578125" style="114" customWidth="1"/>
    <col min="14870" max="14870" width="9.140625" style="114" customWidth="1"/>
    <col min="14871" max="14871" width="10.7109375" style="114" customWidth="1"/>
    <col min="14872" max="14873" width="9" style="114" customWidth="1"/>
    <col min="14874" max="14874" width="2.140625" style="114" customWidth="1"/>
    <col min="14875" max="14878" width="9.7109375" style="114" customWidth="1"/>
    <col min="14879" max="14879" width="1.28515625" style="114" customWidth="1"/>
    <col min="14880" max="15104" width="9.7109375" style="114"/>
    <col min="15105" max="15105" width="11.85546875" style="114" customWidth="1"/>
    <col min="15106" max="15106" width="10.7109375" style="114" customWidth="1"/>
    <col min="15107" max="15107" width="11.7109375" style="114" customWidth="1"/>
    <col min="15108" max="15108" width="12" style="114" customWidth="1"/>
    <col min="15109" max="15109" width="11.140625" style="114" customWidth="1"/>
    <col min="15110" max="15113" width="11.7109375" style="114" customWidth="1"/>
    <col min="15114" max="15114" width="10.7109375" style="114" customWidth="1"/>
    <col min="15115" max="15116" width="11.7109375" style="114" customWidth="1"/>
    <col min="15117" max="15117" width="8.140625" style="114" customWidth="1"/>
    <col min="15118" max="15118" width="10.7109375" style="114" customWidth="1"/>
    <col min="15119" max="15120" width="11.7109375" style="114" customWidth="1"/>
    <col min="15121" max="15121" width="9.28515625" style="114" customWidth="1"/>
    <col min="15122" max="15122" width="9.7109375" style="114" customWidth="1"/>
    <col min="15123" max="15124" width="8.7109375" style="114" customWidth="1"/>
    <col min="15125" max="15125" width="2.42578125" style="114" customWidth="1"/>
    <col min="15126" max="15126" width="9.140625" style="114" customWidth="1"/>
    <col min="15127" max="15127" width="10.7109375" style="114" customWidth="1"/>
    <col min="15128" max="15129" width="9" style="114" customWidth="1"/>
    <col min="15130" max="15130" width="2.140625" style="114" customWidth="1"/>
    <col min="15131" max="15134" width="9.7109375" style="114" customWidth="1"/>
    <col min="15135" max="15135" width="1.28515625" style="114" customWidth="1"/>
    <col min="15136" max="15360" width="9.7109375" style="114"/>
    <col min="15361" max="15361" width="11.85546875" style="114" customWidth="1"/>
    <col min="15362" max="15362" width="10.7109375" style="114" customWidth="1"/>
    <col min="15363" max="15363" width="11.7109375" style="114" customWidth="1"/>
    <col min="15364" max="15364" width="12" style="114" customWidth="1"/>
    <col min="15365" max="15365" width="11.140625" style="114" customWidth="1"/>
    <col min="15366" max="15369" width="11.7109375" style="114" customWidth="1"/>
    <col min="15370" max="15370" width="10.7109375" style="114" customWidth="1"/>
    <col min="15371" max="15372" width="11.7109375" style="114" customWidth="1"/>
    <col min="15373" max="15373" width="8.140625" style="114" customWidth="1"/>
    <col min="15374" max="15374" width="10.7109375" style="114" customWidth="1"/>
    <col min="15375" max="15376" width="11.7109375" style="114" customWidth="1"/>
    <col min="15377" max="15377" width="9.28515625" style="114" customWidth="1"/>
    <col min="15378" max="15378" width="9.7109375" style="114" customWidth="1"/>
    <col min="15379" max="15380" width="8.7109375" style="114" customWidth="1"/>
    <col min="15381" max="15381" width="2.42578125" style="114" customWidth="1"/>
    <col min="15382" max="15382" width="9.140625" style="114" customWidth="1"/>
    <col min="15383" max="15383" width="10.7109375" style="114" customWidth="1"/>
    <col min="15384" max="15385" width="9" style="114" customWidth="1"/>
    <col min="15386" max="15386" width="2.140625" style="114" customWidth="1"/>
    <col min="15387" max="15390" width="9.7109375" style="114" customWidth="1"/>
    <col min="15391" max="15391" width="1.28515625" style="114" customWidth="1"/>
    <col min="15392" max="15616" width="9.7109375" style="114"/>
    <col min="15617" max="15617" width="11.85546875" style="114" customWidth="1"/>
    <col min="15618" max="15618" width="10.7109375" style="114" customWidth="1"/>
    <col min="15619" max="15619" width="11.7109375" style="114" customWidth="1"/>
    <col min="15620" max="15620" width="12" style="114" customWidth="1"/>
    <col min="15621" max="15621" width="11.140625" style="114" customWidth="1"/>
    <col min="15622" max="15625" width="11.7109375" style="114" customWidth="1"/>
    <col min="15626" max="15626" width="10.7109375" style="114" customWidth="1"/>
    <col min="15627" max="15628" width="11.7109375" style="114" customWidth="1"/>
    <col min="15629" max="15629" width="8.140625" style="114" customWidth="1"/>
    <col min="15630" max="15630" width="10.7109375" style="114" customWidth="1"/>
    <col min="15631" max="15632" width="11.7109375" style="114" customWidth="1"/>
    <col min="15633" max="15633" width="9.28515625" style="114" customWidth="1"/>
    <col min="15634" max="15634" width="9.7109375" style="114" customWidth="1"/>
    <col min="15635" max="15636" width="8.7109375" style="114" customWidth="1"/>
    <col min="15637" max="15637" width="2.42578125" style="114" customWidth="1"/>
    <col min="15638" max="15638" width="9.140625" style="114" customWidth="1"/>
    <col min="15639" max="15639" width="10.7109375" style="114" customWidth="1"/>
    <col min="15640" max="15641" width="9" style="114" customWidth="1"/>
    <col min="15642" max="15642" width="2.140625" style="114" customWidth="1"/>
    <col min="15643" max="15646" width="9.7109375" style="114" customWidth="1"/>
    <col min="15647" max="15647" width="1.28515625" style="114" customWidth="1"/>
    <col min="15648" max="15872" width="9.7109375" style="114"/>
    <col min="15873" max="15873" width="11.85546875" style="114" customWidth="1"/>
    <col min="15874" max="15874" width="10.7109375" style="114" customWidth="1"/>
    <col min="15875" max="15875" width="11.7109375" style="114" customWidth="1"/>
    <col min="15876" max="15876" width="12" style="114" customWidth="1"/>
    <col min="15877" max="15877" width="11.140625" style="114" customWidth="1"/>
    <col min="15878" max="15881" width="11.7109375" style="114" customWidth="1"/>
    <col min="15882" max="15882" width="10.7109375" style="114" customWidth="1"/>
    <col min="15883" max="15884" width="11.7109375" style="114" customWidth="1"/>
    <col min="15885" max="15885" width="8.140625" style="114" customWidth="1"/>
    <col min="15886" max="15886" width="10.7109375" style="114" customWidth="1"/>
    <col min="15887" max="15888" width="11.7109375" style="114" customWidth="1"/>
    <col min="15889" max="15889" width="9.28515625" style="114" customWidth="1"/>
    <col min="15890" max="15890" width="9.7109375" style="114" customWidth="1"/>
    <col min="15891" max="15892" width="8.7109375" style="114" customWidth="1"/>
    <col min="15893" max="15893" width="2.42578125" style="114" customWidth="1"/>
    <col min="15894" max="15894" width="9.140625" style="114" customWidth="1"/>
    <col min="15895" max="15895" width="10.7109375" style="114" customWidth="1"/>
    <col min="15896" max="15897" width="9" style="114" customWidth="1"/>
    <col min="15898" max="15898" width="2.140625" style="114" customWidth="1"/>
    <col min="15899" max="15902" width="9.7109375" style="114" customWidth="1"/>
    <col min="15903" max="15903" width="1.28515625" style="114" customWidth="1"/>
    <col min="15904" max="16128" width="9.7109375" style="114"/>
    <col min="16129" max="16129" width="11.85546875" style="114" customWidth="1"/>
    <col min="16130" max="16130" width="10.7109375" style="114" customWidth="1"/>
    <col min="16131" max="16131" width="11.7109375" style="114" customWidth="1"/>
    <col min="16132" max="16132" width="12" style="114" customWidth="1"/>
    <col min="16133" max="16133" width="11.140625" style="114" customWidth="1"/>
    <col min="16134" max="16137" width="11.7109375" style="114" customWidth="1"/>
    <col min="16138" max="16138" width="10.7109375" style="114" customWidth="1"/>
    <col min="16139" max="16140" width="11.7109375" style="114" customWidth="1"/>
    <col min="16141" max="16141" width="8.140625" style="114" customWidth="1"/>
    <col min="16142" max="16142" width="10.7109375" style="114" customWidth="1"/>
    <col min="16143" max="16144" width="11.7109375" style="114" customWidth="1"/>
    <col min="16145" max="16145" width="9.28515625" style="114" customWidth="1"/>
    <col min="16146" max="16146" width="9.7109375" style="114" customWidth="1"/>
    <col min="16147" max="16148" width="8.7109375" style="114" customWidth="1"/>
    <col min="16149" max="16149" width="2.42578125" style="114" customWidth="1"/>
    <col min="16150" max="16150" width="9.140625" style="114" customWidth="1"/>
    <col min="16151" max="16151" width="10.7109375" style="114" customWidth="1"/>
    <col min="16152" max="16153" width="9" style="114" customWidth="1"/>
    <col min="16154" max="16154" width="2.140625" style="114" customWidth="1"/>
    <col min="16155" max="16158" width="9.7109375" style="114" customWidth="1"/>
    <col min="16159" max="16159" width="1.28515625" style="114" customWidth="1"/>
    <col min="16160" max="16384" width="9.7109375" style="114"/>
  </cols>
  <sheetData>
    <row r="1" spans="1:36" s="111" customFormat="1" ht="15.75" x14ac:dyDescent="0.25">
      <c r="A1" s="140" t="s">
        <v>31</v>
      </c>
      <c r="D1" s="113" t="s">
        <v>136</v>
      </c>
      <c r="E1" s="113"/>
      <c r="F1" s="113"/>
      <c r="G1" s="113"/>
      <c r="H1" s="113"/>
      <c r="J1" s="11" t="s">
        <v>159</v>
      </c>
      <c r="K1" s="17"/>
    </row>
    <row r="2" spans="1:36" s="111" customFormat="1" ht="15" x14ac:dyDescent="0.25">
      <c r="A2" s="18" t="s">
        <v>32</v>
      </c>
      <c r="C2" s="113"/>
      <c r="D2" s="113"/>
      <c r="E2" s="113"/>
      <c r="F2" s="113"/>
      <c r="G2" s="113"/>
      <c r="H2" s="113"/>
      <c r="J2" s="11" t="s">
        <v>160</v>
      </c>
      <c r="K2" s="17"/>
    </row>
    <row r="3" spans="1:36" s="111" customFormat="1" ht="15" x14ac:dyDescent="0.25">
      <c r="A3" s="18" t="s">
        <v>33</v>
      </c>
      <c r="C3" s="113"/>
      <c r="D3" s="113"/>
      <c r="E3" s="113"/>
      <c r="F3" s="113"/>
      <c r="G3" s="113"/>
      <c r="H3" s="113"/>
      <c r="J3" s="11"/>
      <c r="V3" s="39"/>
    </row>
    <row r="4" spans="1:36" s="111" customFormat="1" ht="15" x14ac:dyDescent="0.25">
      <c r="A4" s="18" t="s">
        <v>34</v>
      </c>
      <c r="C4" s="113"/>
      <c r="D4" s="113"/>
      <c r="E4" s="113"/>
      <c r="F4" s="113"/>
      <c r="G4" s="113"/>
      <c r="H4" s="8" t="s">
        <v>18</v>
      </c>
      <c r="I4" s="9">
        <v>1</v>
      </c>
      <c r="J4" s="11" t="s">
        <v>167</v>
      </c>
      <c r="V4" s="112"/>
    </row>
    <row r="5" spans="1:36" s="111" customFormat="1" ht="15" x14ac:dyDescent="0.25">
      <c r="A5" s="18" t="s">
        <v>35</v>
      </c>
      <c r="C5" s="113"/>
      <c r="D5" s="113"/>
      <c r="E5" s="113"/>
      <c r="F5" s="113"/>
      <c r="G5" s="113"/>
      <c r="H5" s="113"/>
      <c r="J5" s="11" t="s">
        <v>162</v>
      </c>
      <c r="K5" s="17"/>
    </row>
    <row r="6" spans="1:36" s="111" customFormat="1" x14ac:dyDescent="0.2">
      <c r="C6" s="113"/>
      <c r="D6" s="113"/>
      <c r="E6" s="113"/>
      <c r="F6" s="113"/>
      <c r="G6" s="113"/>
      <c r="H6" s="113"/>
      <c r="K6" s="17"/>
    </row>
    <row r="7" spans="1:36" s="111" customFormat="1" ht="13.5" thickBot="1" x14ac:dyDescent="0.25">
      <c r="A7" s="39" t="s">
        <v>137</v>
      </c>
      <c r="C7" s="113"/>
      <c r="D7" s="113"/>
      <c r="E7" s="113"/>
      <c r="F7" s="113"/>
      <c r="G7" s="113"/>
      <c r="H7" s="113"/>
      <c r="K7" s="17"/>
    </row>
    <row r="8" spans="1:36" s="21" customFormat="1" ht="38.25" x14ac:dyDescent="0.2">
      <c r="A8" s="36" t="s">
        <v>36</v>
      </c>
      <c r="B8" s="37" t="s">
        <v>19</v>
      </c>
      <c r="C8" s="37" t="s">
        <v>158</v>
      </c>
      <c r="D8" s="100"/>
      <c r="E8" s="36" t="s">
        <v>19</v>
      </c>
      <c r="F8" s="37" t="s">
        <v>158</v>
      </c>
      <c r="G8" s="56"/>
      <c r="H8" s="36" t="s">
        <v>19</v>
      </c>
      <c r="I8" s="37" t="s">
        <v>158</v>
      </c>
      <c r="J8" s="80"/>
      <c r="K8" s="36" t="s">
        <v>19</v>
      </c>
      <c r="L8" s="37" t="s">
        <v>158</v>
      </c>
      <c r="M8" s="80"/>
    </row>
    <row r="9" spans="1:36" ht="12.75" hidden="1" customHeight="1" x14ac:dyDescent="0.2">
      <c r="A9" s="38"/>
      <c r="B9" s="39" t="s">
        <v>171</v>
      </c>
      <c r="C9" s="39" t="s">
        <v>171</v>
      </c>
      <c r="D9" s="101"/>
      <c r="E9" s="81" t="s">
        <v>170</v>
      </c>
      <c r="F9" s="39" t="s">
        <v>170</v>
      </c>
      <c r="G9" s="102"/>
      <c r="H9" s="81" t="s">
        <v>169</v>
      </c>
      <c r="I9" s="39" t="s">
        <v>169</v>
      </c>
      <c r="J9" s="42"/>
      <c r="K9" s="81" t="s">
        <v>168</v>
      </c>
      <c r="L9" s="39" t="s">
        <v>168</v>
      </c>
      <c r="M9" s="42"/>
      <c r="T9" s="114"/>
      <c r="W9" s="114"/>
      <c r="AA9" s="114"/>
      <c r="AG9" s="114"/>
      <c r="AJ9" s="114"/>
    </row>
    <row r="10" spans="1:36" s="111" customFormat="1" ht="13.5" thickBot="1" x14ac:dyDescent="0.25">
      <c r="A10" s="98"/>
      <c r="B10" s="330" t="s">
        <v>37</v>
      </c>
      <c r="C10" s="330"/>
      <c r="D10" s="99"/>
      <c r="E10" s="329" t="s">
        <v>38</v>
      </c>
      <c r="F10" s="330"/>
      <c r="G10" s="134"/>
      <c r="H10" s="329" t="s">
        <v>39</v>
      </c>
      <c r="I10" s="330"/>
      <c r="J10" s="99"/>
      <c r="K10" s="329" t="s">
        <v>40</v>
      </c>
      <c r="L10" s="330"/>
      <c r="M10" s="134"/>
    </row>
    <row r="11" spans="1:36" s="111" customFormat="1" ht="13.5" hidden="1" thickBot="1" x14ac:dyDescent="0.25">
      <c r="A11" s="98"/>
      <c r="B11" s="74" t="s">
        <v>128</v>
      </c>
      <c r="C11" s="74" t="s">
        <v>6</v>
      </c>
      <c r="D11" s="99"/>
      <c r="E11" s="103" t="s">
        <v>128</v>
      </c>
      <c r="F11" s="74" t="s">
        <v>6</v>
      </c>
      <c r="G11" s="99"/>
      <c r="H11" s="103" t="s">
        <v>128</v>
      </c>
      <c r="I11" s="74" t="s">
        <v>6</v>
      </c>
      <c r="J11" s="99"/>
      <c r="K11" s="297" t="s">
        <v>128</v>
      </c>
      <c r="L11" s="296" t="s">
        <v>6</v>
      </c>
      <c r="M11" s="99"/>
    </row>
    <row r="12" spans="1:36" x14ac:dyDescent="0.2">
      <c r="A12" s="44">
        <v>0</v>
      </c>
      <c r="B12" s="141">
        <f>VLOOKUP(CONCATENATE($A12,B$9),lookups,MATCH(CONCATENATE($A$7,B$11),'Query Result 1'!$CL$7:$CV$7,FALSE),FALSE)</f>
        <v>2.7218241154670303E-3</v>
      </c>
      <c r="C12" s="40">
        <f>VLOOKUP(CONCATENATE($A12,C$9),lookups,MATCH(CONCATENATE($A$7,C$11),'Query Result 1'!$CL$7:$CV$7,FALSE),FALSE)</f>
        <v>2.0226134884460976</v>
      </c>
      <c r="D12" s="101"/>
      <c r="E12" s="142">
        <f>VLOOKUP(CONCATENATE($A12,E$9),lookups,MATCH(CONCATENATE($A$7,E$11),'Query Result 1'!$CL$7:$CV$7,FALSE),FALSE)</f>
        <v>1.6954526427508863E-4</v>
      </c>
      <c r="F12" s="40">
        <f>VLOOKUP(CONCATENATE($A12,F$9),lookups,MATCH(CONCATENATE($A$7,F$11),'Query Result 1'!$CL$7:$CV$7,FALSE),FALSE)</f>
        <v>1.4379079240248158</v>
      </c>
      <c r="G12" s="102"/>
      <c r="H12" s="142">
        <f>VLOOKUP(CONCATENATE($A12,H$9),lookups,MATCH(CONCATENATE($A$7,H$11),'Query Result 1'!$CL$7:$CV$7,FALSE),FALSE)</f>
        <v>2.8865799654970597E-3</v>
      </c>
      <c r="I12" s="40">
        <f>VLOOKUP(CONCATENATE($A12,I$9),lookups,MATCH(CONCATENATE($A$7,I$11),'Query Result 1'!$CL$7:$CV$7,FALSE),FALSE)</f>
        <v>1.5174278807861104</v>
      </c>
      <c r="J12" s="72"/>
      <c r="K12" s="142">
        <f>VLOOKUP(CONCATENATE($A12,K$9),lookups,MATCH(CONCATENATE($A$7,K$11),'Query Result 1'!$CL$7:$CV$7,FALSE),FALSE)</f>
        <v>3.5297982986084834E-4</v>
      </c>
      <c r="L12" s="40">
        <f>VLOOKUP(CONCATENATE($A12,L$9),lookups,MATCH(CONCATENATE($A$7,L$11),'Query Result 1'!$CL$7:$CV$7,FALSE),FALSE)</f>
        <v>1.1329255016226754</v>
      </c>
      <c r="M12" s="101"/>
      <c r="T12" s="114"/>
      <c r="W12" s="114"/>
      <c r="AA12" s="114"/>
      <c r="AG12" s="114"/>
      <c r="AJ12" s="114"/>
    </row>
    <row r="13" spans="1:36" x14ac:dyDescent="0.2">
      <c r="A13" s="44">
        <v>1</v>
      </c>
      <c r="B13" s="141">
        <f>VLOOKUP(CONCATENATE($A13,B$9),lookups,MATCH(CONCATENATE($A$7,B$11),'Query Result 1'!$CL$7:$CV$7,FALSE),FALSE)</f>
        <v>3.4052735282369497E-3</v>
      </c>
      <c r="C13" s="40">
        <f>VLOOKUP(CONCATENATE($A13,C$9),lookups,MATCH(CONCATENATE($A$7,C$11),'Query Result 1'!$CL$7:$CV$7,FALSE),FALSE)</f>
        <v>1.972094927680099</v>
      </c>
      <c r="D13" s="101"/>
      <c r="E13" s="142">
        <f>VLOOKUP(CONCATENATE($A13,E$9),lookups,MATCH(CONCATENATE($A$7,E$11),'Query Result 1'!$CL$7:$CV$7,FALSE),FALSE)</f>
        <v>3.9656349949088529E-4</v>
      </c>
      <c r="F13" s="40">
        <f>VLOOKUP(CONCATENATE($A13,F$9),lookups,MATCH(CONCATENATE($A$7,F$11),'Query Result 1'!$CL$7:$CV$7,FALSE),FALSE)</f>
        <v>1.329386571268226</v>
      </c>
      <c r="G13" s="102"/>
      <c r="H13" s="142">
        <f>VLOOKUP(CONCATENATE($A13,H$9),lookups,MATCH(CONCATENATE($A$7,H$11),'Query Result 1'!$CL$7:$CV$7,FALSE),FALSE)</f>
        <v>3.7194591027128201E-3</v>
      </c>
      <c r="I13" s="40">
        <f>VLOOKUP(CONCATENATE($A13,I$9),lookups,MATCH(CONCATENATE($A$7,I$11),'Query Result 1'!$CL$7:$CV$7,FALSE),FALSE)</f>
        <v>1.4669093200201115</v>
      </c>
      <c r="J13" s="72"/>
      <c r="K13" s="142">
        <f>VLOOKUP(CONCATENATE($A13,K$9),lookups,MATCH(CONCATENATE($A$7,K$11),'Query Result 1'!$CL$7:$CV$7,FALSE),FALSE)</f>
        <v>7.9169017470825281E-4</v>
      </c>
      <c r="L13" s="40">
        <f>VLOOKUP(CONCATENATE($A13,L$9),lookups,MATCH(CONCATENATE($A$7,L$11),'Query Result 1'!$CL$7:$CV$7,FALSE),FALSE)</f>
        <v>1.1273123282042312</v>
      </c>
      <c r="M13" s="101"/>
      <c r="T13" s="114"/>
      <c r="W13" s="114"/>
      <c r="AA13" s="114"/>
      <c r="AG13" s="114"/>
      <c r="AJ13" s="114"/>
    </row>
    <row r="14" spans="1:36" x14ac:dyDescent="0.2">
      <c r="A14" s="45">
        <v>2</v>
      </c>
      <c r="B14" s="141">
        <f>VLOOKUP(CONCATENATE($A14,B$9),lookups,MATCH(CONCATENATE($A$7,B$11),'Query Result 1'!$CL$7:$CV$7,FALSE),FALSE)</f>
        <v>3.3377427873816177E-3</v>
      </c>
      <c r="C14" s="40">
        <f>VLOOKUP(CONCATENATE($A14,C$9),lookups,MATCH(CONCATENATE($A$7,C$11),'Query Result 1'!$CL$7:$CV$7,FALSE),FALSE)</f>
        <v>1.9215763669140999</v>
      </c>
      <c r="D14" s="101"/>
      <c r="E14" s="142">
        <f>VLOOKUP(CONCATENATE($A14,E$9),lookups,MATCH(CONCATENATE($A$7,E$11),'Query Result 1'!$CL$7:$CV$7,FALSE),FALSE)</f>
        <v>7.2751202382446219E-4</v>
      </c>
      <c r="F14" s="40">
        <f>VLOOKUP(CONCATENATE($A14,F$9),lookups,MATCH(CONCATENATE($A$7,F$11),'Query Result 1'!$CL$7:$CV$7,FALSE),FALSE)</f>
        <v>1.3144181088190412</v>
      </c>
      <c r="G14" s="102"/>
      <c r="H14" s="142">
        <f>VLOOKUP(CONCATENATE($A14,H$9),lookups,MATCH(CONCATENATE($A$7,H$11),'Query Result 1'!$CL$7:$CV$7,FALSE),FALSE)</f>
        <v>3.6801859059033362E-3</v>
      </c>
      <c r="I14" s="40">
        <f>VLOOKUP(CONCATENATE($A14,I$9),lookups,MATCH(CONCATENATE($A$7,I$11),'Query Result 1'!$CL$7:$CV$7,FALSE),FALSE)</f>
        <v>1.4463276841524824</v>
      </c>
      <c r="J14" s="72"/>
      <c r="K14" s="142">
        <f>VLOOKUP(CONCATENATE($A14,K$9),lookups,MATCH(CONCATENATE($A$7,K$11),'Query Result 1'!$CL$7:$CV$7,FALSE),FALSE)</f>
        <v>1.2428529965928107E-3</v>
      </c>
      <c r="L14" s="40">
        <f>VLOOKUP(CONCATENATE($A14,L$9),lookups,MATCH(CONCATENATE($A$7,L$11),'Query Result 1'!$CL$7:$CV$7,FALSE),FALSE)</f>
        <v>1.1123438657550464</v>
      </c>
      <c r="M14" s="101"/>
      <c r="T14" s="114"/>
      <c r="W14" s="114"/>
      <c r="AA14" s="114"/>
      <c r="AG14" s="114"/>
      <c r="AJ14" s="114"/>
    </row>
    <row r="15" spans="1:36" x14ac:dyDescent="0.2">
      <c r="A15" s="45">
        <v>3</v>
      </c>
      <c r="B15" s="141">
        <f>VLOOKUP(CONCATENATE($A15,B$9),lookups,MATCH(CONCATENATE($A$7,B$11),'Query Result 1'!$CL$7:$CV$7,FALSE),FALSE)</f>
        <v>3.3123588918828051E-3</v>
      </c>
      <c r="C15" s="40">
        <f>VLOOKUP(CONCATENATE($A15,C$9),lookups,MATCH(CONCATENATE($A$7,C$11),'Query Result 1'!$CL$7:$CV$7,FALSE),FALSE)</f>
        <v>1.8205392453821025</v>
      </c>
      <c r="D15" s="101"/>
      <c r="E15" s="142">
        <f>VLOOKUP(CONCATENATE($A15,E$9),lookups,MATCH(CONCATENATE($A$7,E$11),'Query Result 1'!$CL$7:$CV$7,FALSE),FALSE)</f>
        <v>4.846887215999709E-4</v>
      </c>
      <c r="F15" s="40">
        <f>VLOOKUP(CONCATENATE($A15,F$9),lookups,MATCH(CONCATENATE($A$7,F$11),'Query Result 1'!$CL$7:$CV$7,FALSE),FALSE)</f>
        <v>1.309740464303671</v>
      </c>
      <c r="G15" s="102"/>
      <c r="H15" s="142">
        <f>VLOOKUP(CONCATENATE($A15,H$9),lookups,MATCH(CONCATENATE($A$7,H$11),'Query Result 1'!$CL$7:$CV$7,FALSE),FALSE)</f>
        <v>3.8133316219159763E-3</v>
      </c>
      <c r="I15" s="40">
        <f>VLOOKUP(CONCATENATE($A15,I$9),lookups,MATCH(CONCATENATE($A$7,I$11),'Query Result 1'!$CL$7:$CV$7,FALSE),FALSE)</f>
        <v>1.4257460482848532</v>
      </c>
      <c r="J15" s="72"/>
      <c r="K15" s="142">
        <f>VLOOKUP(CONCATENATE($A15,K$9),lookups,MATCH(CONCATENATE($A$7,K$11),'Query Result 1'!$CL$7:$CV$7,FALSE),FALSE)</f>
        <v>9.9955075294381351E-4</v>
      </c>
      <c r="L15" s="40">
        <f>VLOOKUP(CONCATENATE($A15,L$9),lookups,MATCH(CONCATENATE($A$7,L$11),'Query Result 1'!$CL$7:$CV$7,FALSE),FALSE)</f>
        <v>1.1020530478212316</v>
      </c>
      <c r="M15" s="101"/>
      <c r="T15" s="114"/>
      <c r="W15" s="114"/>
      <c r="AA15" s="114"/>
      <c r="AG15" s="114"/>
      <c r="AJ15" s="114"/>
    </row>
    <row r="16" spans="1:36" x14ac:dyDescent="0.2">
      <c r="A16" s="44">
        <v>4</v>
      </c>
      <c r="B16" s="141">
        <f>VLOOKUP(CONCATENATE($A16,B$9),lookups,MATCH(CONCATENATE($A$7,B$11),'Query Result 1'!$CL$7:$CV$7,FALSE),FALSE)</f>
        <v>2.7237398811650539E-3</v>
      </c>
      <c r="C16" s="40">
        <f>VLOOKUP(CONCATENATE($A16,C$9),lookups,MATCH(CONCATENATE($A$7,C$11),'Query Result 1'!$CL$7:$CV$7,FALSE),FALSE)</f>
        <v>1.7803115025499185</v>
      </c>
      <c r="D16" s="101"/>
      <c r="E16" s="142">
        <f>VLOOKUP(CONCATENATE($A16,E$9),lookups,MATCH(CONCATENATE($A$7,E$11),'Query Result 1'!$CL$7:$CV$7,FALSE),FALSE)</f>
        <v>5.3833016114463166E-4</v>
      </c>
      <c r="F16" s="40">
        <f>VLOOKUP(CONCATENATE($A16,F$9),lookups,MATCH(CONCATENATE($A$7,F$11),'Query Result 1'!$CL$7:$CV$7,FALSE),FALSE)</f>
        <v>1.3069338775944488</v>
      </c>
      <c r="G16" s="102"/>
      <c r="H16" s="142">
        <f>VLOOKUP(CONCATENATE($A16,H$9),lookups,MATCH(CONCATENATE($A$7,H$11),'Query Result 1'!$CL$7:$CV$7,FALSE),FALSE)</f>
        <v>3.2673383979792505E-3</v>
      </c>
      <c r="I16" s="40">
        <f>VLOOKUP(CONCATENATE($A16,I$9),lookups,MATCH(CONCATENATE($A$7,I$11),'Query Result 1'!$CL$7:$CV$7,FALSE),FALSE)</f>
        <v>1.3752274875188544</v>
      </c>
      <c r="J16" s="72"/>
      <c r="K16" s="142">
        <f>VLOOKUP(CONCATENATE($A16,K$9),lookups,MATCH(CONCATENATE($A$7,K$11),'Query Result 1'!$CL$7:$CV$7,FALSE),FALSE)</f>
        <v>1.0594184310070509E-3</v>
      </c>
      <c r="L16" s="40">
        <f>VLOOKUP(CONCATENATE($A16,L$9),lookups,MATCH(CONCATENATE($A$7,L$11),'Query Result 1'!$CL$7:$CV$7,FALSE),FALSE)</f>
        <v>1.1001819900150835</v>
      </c>
      <c r="M16" s="101"/>
      <c r="T16" s="114"/>
      <c r="W16" s="114"/>
      <c r="AA16" s="114"/>
      <c r="AG16" s="114"/>
      <c r="AJ16" s="114"/>
    </row>
    <row r="17" spans="1:36" x14ac:dyDescent="0.2">
      <c r="A17" s="45">
        <v>5</v>
      </c>
      <c r="B17" s="141">
        <f>VLOOKUP(CONCATENATE($A17,B$9),lookups,MATCH(CONCATENATE($A$7,B$11),'Query Result 1'!$CL$7:$CV$7,FALSE),FALSE)</f>
        <v>3.2553648623666028E-3</v>
      </c>
      <c r="C17" s="40">
        <f>VLOOKUP(CONCATENATE($A17,C$9),lookups,MATCH(CONCATENATE($A$7,C$11),'Query Result 1'!$CL$7:$CV$7,FALSE),FALSE)</f>
        <v>1.3555813805542996</v>
      </c>
      <c r="D17" s="101"/>
      <c r="E17" s="142">
        <f>VLOOKUP(CONCATENATE($A17,E$9),lookups,MATCH(CONCATENATE($A$7,E$11),'Query Result 1'!$CL$7:$CV$7,FALSE),FALSE)</f>
        <v>5.6323511521893849E-4</v>
      </c>
      <c r="F17" s="40">
        <f>VLOOKUP(CONCATENATE($A17,F$9),lookups,MATCH(CONCATENATE($A$7,F$11),'Query Result 1'!$CL$7:$CV$7,FALSE),FALSE)</f>
        <v>1.1881217069040444</v>
      </c>
      <c r="G17" s="102"/>
      <c r="H17" s="142">
        <f>VLOOKUP(CONCATENATE($A17,H$9),lookups,MATCH(CONCATENATE($A$7,H$11),'Query Result 1'!$CL$7:$CV$7,FALSE),FALSE)</f>
        <v>3.7448429982116327E-3</v>
      </c>
      <c r="I17" s="40">
        <f>VLOOKUP(CONCATENATE($A17,I$9),lookups,MATCH(CONCATENATE($A$7,I$11),'Query Result 1'!$CL$7:$CV$7,FALSE),FALSE)</f>
        <v>1.1946704092255627</v>
      </c>
      <c r="J17" s="72"/>
      <c r="K17" s="142">
        <f>VLOOKUP(CONCATENATE($A17,K$9),lookups,MATCH(CONCATENATE($A$7,K$11),'Query Result 1'!$CL$7:$CV$7,FALSE),FALSE)</f>
        <v>1.15999613015329E-3</v>
      </c>
      <c r="L17" s="40">
        <f>VLOOKUP(CONCATENATE($A17,L$9),lookups,MATCH(CONCATENATE($A$7,L$11),'Query Result 1'!$CL$7:$CV$7,FALSE),FALSE)</f>
        <v>1.0983109322089355</v>
      </c>
      <c r="M17" s="101"/>
      <c r="T17" s="114"/>
      <c r="W17" s="114"/>
      <c r="AA17" s="114"/>
      <c r="AG17" s="114"/>
      <c r="AJ17" s="114"/>
    </row>
    <row r="18" spans="1:36" x14ac:dyDescent="0.2">
      <c r="A18" s="45">
        <v>6</v>
      </c>
      <c r="B18" s="141">
        <f>VLOOKUP(CONCATENATE($A18,B$9),lookups,MATCH(CONCATENATE($A$7,B$11),'Query Result 1'!$CL$7:$CV$7,FALSE),FALSE)</f>
        <v>3.7424482910891031E-3</v>
      </c>
      <c r="C18" s="40">
        <f>VLOOKUP(CONCATENATE($A18,C$9),lookups,MATCH(CONCATENATE($A$7,C$11),'Query Result 1'!$CL$7:$CV$7,FALSE),FALSE)</f>
        <v>1.2947720018544862</v>
      </c>
      <c r="D18" s="101"/>
      <c r="E18" s="142">
        <f>VLOOKUP(CONCATENATE($A18,E$9),lookups,MATCH(CONCATENATE($A$7,E$11),'Query Result 1'!$CL$7:$CV$7,FALSE),FALSE)</f>
        <v>6.9207035841102561E-4</v>
      </c>
      <c r="F18" s="40">
        <f>VLOOKUP(CONCATENATE($A18,F$9),lookups,MATCH(CONCATENATE($A$7,F$11),'Query Result 1'!$CL$7:$CV$7,FALSE),FALSE)</f>
        <v>1.1553781952964526</v>
      </c>
      <c r="G18" s="102"/>
      <c r="H18" s="142">
        <f>VLOOKUP(CONCATENATE($A18,H$9),lookups,MATCH(CONCATENATE($A$7,H$11),'Query Result 1'!$CL$7:$CV$7,FALSE),FALSE)</f>
        <v>4.2822152765072527E-3</v>
      </c>
      <c r="I18" s="40">
        <f>VLOOKUP(CONCATENATE($A18,I$9),lookups,MATCH(CONCATENATE($A$7,I$11),'Query Result 1'!$CL$7:$CV$7,FALSE),FALSE)</f>
        <v>1.146958435168786</v>
      </c>
      <c r="J18" s="72"/>
      <c r="K18" s="142">
        <f>VLOOKUP(CONCATENATE($A18,K$9),lookups,MATCH(CONCATENATE($A$7,K$11),'Query Result 1'!$CL$7:$CV$7,FALSE),FALSE)</f>
        <v>1.3874933067935925E-3</v>
      </c>
      <c r="L18" s="40">
        <f>VLOOKUP(CONCATENATE($A18,L$9),lookups,MATCH(CONCATENATE($A$7,L$11),'Query Result 1'!$CL$7:$CV$7,FALSE),FALSE)</f>
        <v>1.0926977587904911</v>
      </c>
      <c r="M18" s="101"/>
      <c r="T18" s="114"/>
      <c r="W18" s="114"/>
      <c r="AA18" s="114"/>
      <c r="AG18" s="114"/>
      <c r="AJ18" s="114"/>
    </row>
    <row r="19" spans="1:36" x14ac:dyDescent="0.2">
      <c r="A19" s="44">
        <v>7</v>
      </c>
      <c r="B19" s="141">
        <f>VLOOKUP(CONCATENATE($A19,B$9),lookups,MATCH(CONCATENATE($A$7,B$11),'Query Result 1'!$CL$7:$CV$7,FALSE),FALSE)</f>
        <v>3.9186987353072742E-3</v>
      </c>
      <c r="C19" s="40">
        <f>VLOOKUP(CONCATENATE($A19,C$9),lookups,MATCH(CONCATENATE($A$7,C$11),'Query Result 1'!$CL$7:$CV$7,FALSE),FALSE)</f>
        <v>1.2741903659868572</v>
      </c>
      <c r="D19" s="101"/>
      <c r="E19" s="142">
        <f>VLOOKUP(CONCATENATE($A19,E$9),lookups,MATCH(CONCATENATE($A$7,E$11),'Query Result 1'!$CL$7:$CV$7,FALSE),FALSE)</f>
        <v>8.2761078154619538E-4</v>
      </c>
      <c r="F19" s="40">
        <f>VLOOKUP(CONCATENATE($A19,F$9),lookups,MATCH(CONCATENATE($A$7,F$11),'Query Result 1'!$CL$7:$CV$7,FALSE),FALSE)</f>
        <v>1.1329255016226754</v>
      </c>
      <c r="G19" s="102"/>
      <c r="H19" s="142">
        <f>VLOOKUP(CONCATENATE($A19,H$9),lookups,MATCH(CONCATENATE($A$7,H$11),'Query Result 1'!$CL$7:$CV$7,FALSE),FALSE)</f>
        <v>4.2836521007807707E-3</v>
      </c>
      <c r="I19" s="40">
        <f>VLOOKUP(CONCATENATE($A19,I$9),lookups,MATCH(CONCATENATE($A$7,I$11),'Query Result 1'!$CL$7:$CV$7,FALSE),FALSE)</f>
        <v>1.1226346836888608</v>
      </c>
      <c r="J19" s="72"/>
      <c r="K19" s="142">
        <f>VLOOKUP(CONCATENATE($A19,K$9),lookups,MATCH(CONCATENATE($A$7,K$11),'Query Result 1'!$CL$7:$CV$7,FALSE),FALSE)</f>
        <v>1.6806054585912034E-3</v>
      </c>
      <c r="L19" s="40">
        <f>VLOOKUP(CONCATENATE($A19,L$9),lookups,MATCH(CONCATENATE($A$7,L$11),'Query Result 1'!$CL$7:$CV$7,FALSE),FALSE)</f>
        <v>1.0767937674382324</v>
      </c>
      <c r="M19" s="101"/>
      <c r="T19" s="114"/>
      <c r="W19" s="114"/>
      <c r="AA19" s="114"/>
      <c r="AG19" s="114"/>
      <c r="AJ19" s="114"/>
    </row>
    <row r="20" spans="1:36" x14ac:dyDescent="0.2">
      <c r="A20" s="45">
        <v>8</v>
      </c>
      <c r="B20" s="141">
        <f>VLOOKUP(CONCATENATE($A20,B$9),lookups,MATCH(CONCATENATE($A$7,B$11),'Query Result 1'!$CL$7:$CV$7,FALSE),FALSE)</f>
        <v>4.1706219245973781E-3</v>
      </c>
      <c r="C20" s="40">
        <f>VLOOKUP(CONCATENATE($A20,C$9),lookups,MATCH(CONCATENATE($A$7,C$11),'Query Result 1'!$CL$7:$CV$7,FALSE),FALSE)</f>
        <v>1.2236718052208584</v>
      </c>
      <c r="D20" s="101"/>
      <c r="E20" s="142">
        <f>VLOOKUP(CONCATENATE($A20,E$9),lookups,MATCH(CONCATENATE($A$7,E$11),'Query Result 1'!$CL$7:$CV$7,FALSE),FALSE)</f>
        <v>8.5491044274303165E-4</v>
      </c>
      <c r="F20" s="40">
        <f>VLOOKUP(CONCATENATE($A20,F$9),lookups,MATCH(CONCATENATE($A$7,F$11),'Query Result 1'!$CL$7:$CV$7,FALSE),FALSE)</f>
        <v>1.0973754033058616</v>
      </c>
      <c r="G20" s="102"/>
      <c r="H20" s="142">
        <f>VLOOKUP(CONCATENATE($A20,H$9),lookups,MATCH(CONCATENATE($A$7,H$11),'Query Result 1'!$CL$7:$CV$7,FALSE),FALSE)</f>
        <v>4.6126848594163234E-3</v>
      </c>
      <c r="I20" s="40">
        <f>VLOOKUP(CONCATENATE($A20,I$9),lookups,MATCH(CONCATENATE($A$7,I$11),'Query Result 1'!$CL$7:$CV$7,FALSE),FALSE)</f>
        <v>1.1123438657550464</v>
      </c>
      <c r="J20" s="72"/>
      <c r="K20" s="142">
        <f>VLOOKUP(CONCATENATE($A20,K$9),lookups,MATCH(CONCATENATE($A$7,K$11),'Query Result 1'!$CL$7:$CV$7,FALSE),FALSE)</f>
        <v>1.8721820283935633E-3</v>
      </c>
      <c r="L20" s="40">
        <f>VLOOKUP(CONCATENATE($A20,L$9),lookups,MATCH(CONCATENATE($A$7,L$11),'Query Result 1'!$CL$7:$CV$7,FALSE),FALSE)</f>
        <v>1.072116122922862</v>
      </c>
      <c r="M20" s="101"/>
      <c r="T20" s="114"/>
      <c r="W20" s="114"/>
      <c r="AA20" s="114"/>
      <c r="AG20" s="114"/>
      <c r="AJ20" s="114"/>
    </row>
    <row r="21" spans="1:36" x14ac:dyDescent="0.2">
      <c r="A21" s="45">
        <v>9</v>
      </c>
      <c r="B21" s="141">
        <f>VLOOKUP(CONCATENATE($A21,B$9),lookups,MATCH(CONCATENATE($A$7,B$11),'Query Result 1'!$CL$7:$CV$7,FALSE),FALSE)</f>
        <v>4.5255175201562503E-3</v>
      </c>
      <c r="C21" s="40">
        <f>VLOOKUP(CONCATENATE($A21,C$9),lookups,MATCH(CONCATENATE($A$7,C$11),'Query Result 1'!$CL$7:$CV$7,FALSE),FALSE)</f>
        <v>1.067438478407492</v>
      </c>
      <c r="D21" s="101"/>
      <c r="E21" s="142">
        <f>VLOOKUP(CONCATENATE($A21,E$9),lookups,MATCH(CONCATENATE($A$7,E$11),'Query Result 1'!$CL$7:$CV$7,FALSE),FALSE)</f>
        <v>1.375040829756439E-3</v>
      </c>
      <c r="F21" s="40">
        <f>VLOOKUP(CONCATENATE($A21,F$9),lookups,MATCH(CONCATENATE($A$7,F$11),'Query Result 1'!$CL$7:$CV$7,FALSE),FALSE)</f>
        <v>1.067438478407492</v>
      </c>
      <c r="G21" s="102"/>
      <c r="H21" s="142">
        <f>VLOOKUP(CONCATENATE($A21,H$9),lookups,MATCH(CONCATENATE($A$7,H$11),'Query Result 1'!$CL$7:$CV$7,FALSE),FALSE)</f>
        <v>4.9694962206732196E-3</v>
      </c>
      <c r="I21" s="40">
        <f>VLOOKUP(CONCATENATE($A21,I$9),lookups,MATCH(CONCATENATE($A$7,I$11),'Query Result 1'!$CL$7:$CV$7,FALSE),FALSE)</f>
        <v>1.067438478407492</v>
      </c>
      <c r="J21" s="72"/>
      <c r="K21" s="142">
        <f>VLOOKUP(CONCATENATE($A21,K$9),lookups,MATCH(CONCATENATE($A$7,K$11),'Query Result 1'!$CL$7:$CV$7,FALSE),FALSE)</f>
        <v>2.622683240594309E-3</v>
      </c>
      <c r="L21" s="40">
        <f>VLOOKUP(CONCATENATE($A21,L$9),lookups,MATCH(CONCATENATE($A$7,L$11),'Query Result 1'!$CL$7:$CV$7,FALSE),FALSE)</f>
        <v>1.067438478407492</v>
      </c>
      <c r="M21" s="101"/>
      <c r="T21" s="114"/>
      <c r="W21" s="114"/>
      <c r="AA21" s="114"/>
      <c r="AG21" s="114"/>
      <c r="AJ21" s="114"/>
    </row>
    <row r="22" spans="1:36" x14ac:dyDescent="0.2">
      <c r="A22" s="44">
        <v>10</v>
      </c>
      <c r="B22" s="141">
        <f>VLOOKUP(CONCATENATE($A22,B$9),lookups,MATCH(CONCATENATE($A$7,B$11),'Query Result 1'!$CL$7:$CV$7,FALSE),FALSE)</f>
        <v>3.7309536969009618E-3</v>
      </c>
      <c r="C22" s="40">
        <f>VLOOKUP(CONCATENATE($A22,C$9),lookups,MATCH(CONCATENATE($A$7,C$11),'Query Result 1'!$CL$7:$CV$7,FALSE),FALSE)</f>
        <v>1.051534487055233</v>
      </c>
      <c r="D22" s="101"/>
      <c r="E22" s="142">
        <f>VLOOKUP(CONCATENATE($A22,E$9),lookups,MATCH(CONCATENATE($A$7,E$11),'Query Result 1'!$CL$7:$CV$7,FALSE),FALSE)</f>
        <v>1.3463043442860851E-3</v>
      </c>
      <c r="F22" s="40">
        <f>VLOOKUP(CONCATENATE($A22,F$9),lookups,MATCH(CONCATENATE($A$7,F$11),'Query Result 1'!$CL$7:$CV$7,FALSE),FALSE)</f>
        <v>1.051534487055233</v>
      </c>
      <c r="G22" s="102"/>
      <c r="H22" s="142">
        <f>VLOOKUP(CONCATENATE($A22,H$9),lookups,MATCH(CONCATENATE($A$7,H$11),'Query Result 1'!$CL$7:$CV$7,FALSE),FALSE)</f>
        <v>3.9608455806637933E-3</v>
      </c>
      <c r="I22" s="40">
        <f>VLOOKUP(CONCATENATE($A22,I$9),lookups,MATCH(CONCATENATE($A$7,I$11),'Query Result 1'!$CL$7:$CV$7,FALSE),FALSE)</f>
        <v>1.051534487055233</v>
      </c>
      <c r="J22" s="72"/>
      <c r="K22" s="142">
        <f>VLOOKUP(CONCATENATE($A22,K$9),lookups,MATCH(CONCATENATE($A$7,K$11),'Query Result 1'!$CL$7:$CV$7,FALSE),FALSE)</f>
        <v>2.4023701853215949E-3</v>
      </c>
      <c r="L22" s="40">
        <f>VLOOKUP(CONCATENATE($A22,L$9),lookups,MATCH(CONCATENATE($A$7,L$11),'Query Result 1'!$CL$7:$CV$7,FALSE),FALSE)</f>
        <v>1.051534487055233</v>
      </c>
      <c r="M22" s="101"/>
      <c r="T22" s="114"/>
      <c r="W22" s="114"/>
      <c r="AA22" s="114"/>
      <c r="AG22" s="114"/>
      <c r="AJ22" s="114"/>
    </row>
    <row r="23" spans="1:36" x14ac:dyDescent="0.2">
      <c r="A23" s="45">
        <v>11</v>
      </c>
      <c r="B23" s="141">
        <f>VLOOKUP(CONCATENATE($A23,B$9),lookups,MATCH(CONCATENATE($A$7,B$11),'Query Result 1'!$CL$7:$CV$7,FALSE),FALSE)</f>
        <v>3.5695504368424731E-3</v>
      </c>
      <c r="C23" s="40">
        <f>VLOOKUP(CONCATENATE($A23,C$9),lookups,MATCH(CONCATENATE($A$7,C$11),'Query Result 1'!$CL$7:$CV$7,FALSE),FALSE)</f>
        <v>1.0421791980244925</v>
      </c>
      <c r="D23" s="101"/>
      <c r="E23" s="142">
        <f>VLOOKUP(CONCATENATE($A23,E$9),lookups,MATCH(CONCATENATE($A$7,E$11),'Query Result 1'!$CL$7:$CV$7,FALSE),FALSE)</f>
        <v>1.591522353633106E-3</v>
      </c>
      <c r="F23" s="40">
        <f>VLOOKUP(CONCATENATE($A23,F$9),lookups,MATCH(CONCATENATE($A$7,F$11),'Query Result 1'!$CL$7:$CV$7,FALSE),FALSE)</f>
        <v>1.0421791980244925</v>
      </c>
      <c r="G23" s="102"/>
      <c r="H23" s="142">
        <f>VLOOKUP(CONCATENATE($A23,H$9),lookups,MATCH(CONCATENATE($A$7,H$11),'Query Result 1'!$CL$7:$CV$7,FALSE),FALSE)</f>
        <v>3.7850740778701281E-3</v>
      </c>
      <c r="I23" s="40">
        <f>VLOOKUP(CONCATENATE($A23,I$9),lookups,MATCH(CONCATENATE($A$7,I$11),'Query Result 1'!$CL$7:$CV$7,FALSE),FALSE)</f>
        <v>1.0421791980244925</v>
      </c>
      <c r="J23" s="72"/>
      <c r="K23" s="142">
        <f>VLOOKUP(CONCATENATE($A23,K$9),lookups,MATCH(CONCATENATE($A$7,K$11),'Query Result 1'!$CL$7:$CV$7,FALSE),FALSE)</f>
        <v>2.7175136426464772E-3</v>
      </c>
      <c r="L23" s="40">
        <f>VLOOKUP(CONCATENATE($A23,L$9),lookups,MATCH(CONCATENATE($A$7,L$11),'Query Result 1'!$CL$7:$CV$7,FALSE),FALSE)</f>
        <v>1.0421791980244925</v>
      </c>
      <c r="M23" s="101"/>
      <c r="T23" s="114"/>
      <c r="W23" s="114"/>
      <c r="AA23" s="114"/>
      <c r="AG23" s="114"/>
      <c r="AJ23" s="114"/>
    </row>
    <row r="24" spans="1:36" x14ac:dyDescent="0.2">
      <c r="A24" s="45">
        <v>12</v>
      </c>
      <c r="B24" s="141">
        <f>VLOOKUP(CONCATENATE($A24,B$9),lookups,MATCH(CONCATENATE($A$7,B$11),'Query Result 1'!$CL$7:$CV$7,FALSE),FALSE)</f>
        <v>3.2850592306859685E-3</v>
      </c>
      <c r="C24" s="40">
        <f>VLOOKUP(CONCATENATE($A24,C$9),lookups,MATCH(CONCATENATE($A$7,C$11),'Query Result 1'!$CL$7:$CV$7,FALSE),FALSE)</f>
        <v>1.0215975621568634</v>
      </c>
      <c r="D24" s="101"/>
      <c r="E24" s="142">
        <f>VLOOKUP(CONCATENATE($A24,E$9),lookups,MATCH(CONCATENATE($A$7,E$11),'Query Result 1'!$CL$7:$CV$7,FALSE),FALSE)</f>
        <v>1.6758160443461443E-3</v>
      </c>
      <c r="F24" s="40">
        <f>VLOOKUP(CONCATENATE($A24,F$9),lookups,MATCH(CONCATENATE($A$7,F$11),'Query Result 1'!$CL$7:$CV$7,FALSE),FALSE)</f>
        <v>1.0215975621568634</v>
      </c>
      <c r="G24" s="102"/>
      <c r="H24" s="142">
        <f>VLOOKUP(CONCATENATE($A24,H$9),lookups,MATCH(CONCATENATE($A$7,H$11),'Query Result 1'!$CL$7:$CV$7,FALSE),FALSE)</f>
        <v>3.4210785952456441E-3</v>
      </c>
      <c r="I24" s="40">
        <f>VLOOKUP(CONCATENATE($A24,I$9),lookups,MATCH(CONCATENATE($A$7,I$11),'Query Result 1'!$CL$7:$CV$7,FALSE),FALSE)</f>
        <v>1.0215975621568634</v>
      </c>
      <c r="J24" s="72"/>
      <c r="K24" s="142">
        <f>VLOOKUP(CONCATENATE($A24,K$9),lookups,MATCH(CONCATENATE($A$7,K$11),'Query Result 1'!$CL$7:$CV$7,FALSE),FALSE)</f>
        <v>2.8793958441294715E-3</v>
      </c>
      <c r="L24" s="40">
        <f>VLOOKUP(CONCATENATE($A24,L$9),lookups,MATCH(CONCATENATE($A$7,L$11),'Query Result 1'!$CL$7:$CV$7,FALSE),FALSE)</f>
        <v>1.0215975621568634</v>
      </c>
      <c r="M24" s="101"/>
      <c r="T24" s="114"/>
      <c r="W24" s="114"/>
      <c r="AA24" s="114"/>
      <c r="AG24" s="114"/>
      <c r="AJ24" s="114"/>
    </row>
    <row r="25" spans="1:36" x14ac:dyDescent="0.2">
      <c r="A25" s="44">
        <v>13</v>
      </c>
      <c r="B25" s="141">
        <f>VLOOKUP(CONCATENATE($A25,B$9),lookups,MATCH(CONCATENATE($A$7,B$11),'Query Result 1'!$CL$7:$CV$7,FALSE),FALSE)</f>
        <v>3.0843827738179963E-3</v>
      </c>
      <c r="C25" s="40">
        <f>VLOOKUP(CONCATENATE($A25,C$9),lookups,MATCH(CONCATENATE($A$7,C$11),'Query Result 1'!$CL$7:$CV$7,FALSE),FALSE)</f>
        <v>1.0113067442230488</v>
      </c>
      <c r="D25" s="101"/>
      <c r="E25" s="142">
        <f>VLOOKUP(CONCATENATE($A25,E$9),lookups,MATCH(CONCATENATE($A$7,E$11),'Query Result 1'!$CL$7:$CV$7,FALSE),FALSE)</f>
        <v>2.0886635522702301E-3</v>
      </c>
      <c r="F25" s="40">
        <f>VLOOKUP(CONCATENATE($A25,F$9),lookups,MATCH(CONCATENATE($A$7,F$11),'Query Result 1'!$CL$7:$CV$7,FALSE),FALSE)</f>
        <v>1.0113067442230488</v>
      </c>
      <c r="G25" s="102"/>
      <c r="H25" s="142">
        <f>VLOOKUP(CONCATENATE($A25,H$9),lookups,MATCH(CONCATENATE($A$7,H$11),'Query Result 1'!$CL$7:$CV$7,FALSE),FALSE)</f>
        <v>3.3099641847602755E-3</v>
      </c>
      <c r="I25" s="40">
        <f>VLOOKUP(CONCATENATE($A25,I$9),lookups,MATCH(CONCATENATE($A$7,I$11),'Query Result 1'!$CL$7:$CV$7,FALSE),FALSE)</f>
        <v>1.0113067442230488</v>
      </c>
      <c r="J25" s="72"/>
      <c r="K25" s="142">
        <f>VLOOKUP(CONCATENATE($A25,K$9),lookups,MATCH(CONCATENATE($A$7,K$11),'Query Result 1'!$CL$7:$CV$7,FALSE),FALSE)</f>
        <v>3.3444479673247003E-3</v>
      </c>
      <c r="L25" s="40">
        <f>VLOOKUP(CONCATENATE($A25,L$9),lookups,MATCH(CONCATENATE($A$7,L$11),'Query Result 1'!$CL$7:$CV$7,FALSE),FALSE)</f>
        <v>1.0113067442230488</v>
      </c>
      <c r="M25" s="101"/>
      <c r="T25" s="114"/>
      <c r="W25" s="114"/>
      <c r="AA25" s="114"/>
      <c r="AG25" s="114"/>
      <c r="AJ25" s="114"/>
    </row>
    <row r="26" spans="1:36" x14ac:dyDescent="0.2">
      <c r="A26" s="45">
        <v>14</v>
      </c>
      <c r="B26" s="141">
        <f>VLOOKUP(CONCATENATE($A26,B$9),lookups,MATCH(CONCATENATE($A$7,B$11),'Query Result 1'!$CL$7:$CV$7,FALSE),FALSE)</f>
        <v>2.9090902124488372E-3</v>
      </c>
      <c r="C26" s="40">
        <f>VLOOKUP(CONCATENATE($A26,C$9),lookups,MATCH(CONCATENATE($A$7,C$11),'Query Result 1'!$CL$7:$CV$7,FALSE),FALSE)</f>
        <v>1.0113067442230488</v>
      </c>
      <c r="D26" s="101"/>
      <c r="E26" s="142">
        <f>VLOOKUP(CONCATENATE($A26,E$9),lookups,MATCH(CONCATENATE($A$7,E$11),'Query Result 1'!$CL$7:$CV$7,FALSE),FALSE)</f>
        <v>2.2639561136393897E-3</v>
      </c>
      <c r="F26" s="40">
        <f>VLOOKUP(CONCATENATE($A26,F$9),lookups,MATCH(CONCATENATE($A$7,F$11),'Query Result 1'!$CL$7:$CV$7,FALSE),FALSE)</f>
        <v>1.0113067442230488</v>
      </c>
      <c r="G26" s="102"/>
      <c r="H26" s="142">
        <f>VLOOKUP(CONCATENATE($A26,H$9),lookups,MATCH(CONCATENATE($A$7,H$11),'Query Result 1'!$CL$7:$CV$7,FALSE),FALSE)</f>
        <v>3.0834248909689848E-3</v>
      </c>
      <c r="I26" s="40">
        <f>VLOOKUP(CONCATENATE($A26,I$9),lookups,MATCH(CONCATENATE($A$7,I$11),'Query Result 1'!$CL$7:$CV$7,FALSE),FALSE)</f>
        <v>1.0113067442230488</v>
      </c>
      <c r="J26" s="72"/>
      <c r="K26" s="142">
        <f>VLOOKUP(CONCATENATE($A26,K$9),lookups,MATCH(CONCATENATE($A$7,K$11),'Query Result 1'!$CL$7:$CV$7,FALSE),FALSE)</f>
        <v>3.5724240853895087E-3</v>
      </c>
      <c r="L26" s="40">
        <f>VLOOKUP(CONCATENATE($A26,L$9),lookups,MATCH(CONCATENATE($A$7,L$11),'Query Result 1'!$CL$7:$CV$7,FALSE),FALSE)</f>
        <v>1.0113067442230488</v>
      </c>
      <c r="M26" s="101"/>
      <c r="T26" s="114"/>
      <c r="W26" s="114"/>
      <c r="AA26" s="114"/>
      <c r="AG26" s="114"/>
      <c r="AJ26" s="114"/>
    </row>
    <row r="27" spans="1:36" x14ac:dyDescent="0.2">
      <c r="A27" s="45">
        <v>15</v>
      </c>
      <c r="B27" s="141">
        <f>VLOOKUP(CONCATENATE($A27,B$9),lookups,MATCH(CONCATENATE($A$7,B$11),'Query Result 1'!$CL$7:$CV$7,FALSE),FALSE)</f>
        <v>2.8075546304535863E-3</v>
      </c>
      <c r="C27" s="40">
        <f>VLOOKUP(CONCATENATE($A27,C$9),lookups,MATCH(CONCATENATE($A$7,C$11),'Query Result 1'!$CL$7:$CV$7,FALSE),FALSE)</f>
        <v>1.0066290997076786</v>
      </c>
      <c r="D27" s="101"/>
      <c r="E27" s="142">
        <f>VLOOKUP(CONCATENATE($A27,E$9),lookups,MATCH(CONCATENATE($A$7,E$11),'Query Result 1'!$CL$7:$CV$7,FALSE),FALSE)</f>
        <v>2.6897350400251346E-3</v>
      </c>
      <c r="F27" s="40">
        <f>VLOOKUP(CONCATENATE($A27,F$9),lookups,MATCH(CONCATENATE($A$7,F$11),'Query Result 1'!$CL$7:$CV$7,FALSE),FALSE)</f>
        <v>1.0066290997076786</v>
      </c>
      <c r="G27" s="102"/>
      <c r="H27" s="142">
        <f>VLOOKUP(CONCATENATE($A27,H$9),lookups,MATCH(CONCATENATE($A$7,H$11),'Query Result 1'!$CL$7:$CV$7,FALSE),FALSE)</f>
        <v>2.9028639739302605E-3</v>
      </c>
      <c r="I27" s="40">
        <f>VLOOKUP(CONCATENATE($A27,I$9),lookups,MATCH(CONCATENATE($A$7,I$11),'Query Result 1'!$CL$7:$CV$7,FALSE),FALSE)</f>
        <v>1.0066290997076786</v>
      </c>
      <c r="J27" s="72"/>
      <c r="K27" s="142">
        <f>VLOOKUP(CONCATENATE($A27,K$9),lookups,MATCH(CONCATENATE($A$7,K$11),'Query Result 1'!$CL$7:$CV$7,FALSE),FALSE)</f>
        <v>4.0092186645388894E-3</v>
      </c>
      <c r="L27" s="40">
        <f>VLOOKUP(CONCATENATE($A27,L$9),lookups,MATCH(CONCATENATE($A$7,L$11),'Query Result 1'!$CL$7:$CV$7,FALSE),FALSE)</f>
        <v>1.0066290997076786</v>
      </c>
      <c r="M27" s="101"/>
      <c r="T27" s="114"/>
      <c r="W27" s="114"/>
      <c r="AA27" s="114"/>
      <c r="AG27" s="114"/>
      <c r="AJ27" s="114"/>
    </row>
    <row r="28" spans="1:36" x14ac:dyDescent="0.2">
      <c r="A28" s="44">
        <v>16</v>
      </c>
      <c r="B28" s="141">
        <f>VLOOKUP(CONCATENATE($A28,B$9),lookups,MATCH(CONCATENATE($A$7,B$11),'Query Result 1'!$CL$7:$CV$7,FALSE),FALSE)</f>
        <v>2.5455736712488588E-3</v>
      </c>
      <c r="C28" s="40">
        <f>VLOOKUP(CONCATENATE($A28,C$9),lookups,MATCH(CONCATENATE($A$7,C$11),'Query Result 1'!$CL$7:$CV$7,FALSE),FALSE)</f>
        <v>1.0019514551923083</v>
      </c>
      <c r="D28" s="101"/>
      <c r="E28" s="142">
        <f>VLOOKUP(CONCATENATE($A28,E$9),lookups,MATCH(CONCATENATE($A$7,E$11),'Query Result 1'!$CL$7:$CV$7,FALSE),FALSE)</f>
        <v>2.92393739660852E-3</v>
      </c>
      <c r="F28" s="40">
        <f>VLOOKUP(CONCATENATE($A28,F$9),lookups,MATCH(CONCATENATE($A$7,F$11),'Query Result 1'!$CL$7:$CV$7,FALSE),FALSE)</f>
        <v>1.0019514551923083</v>
      </c>
      <c r="G28" s="102"/>
      <c r="H28" s="142">
        <f>VLOOKUP(CONCATENATE($A28,H$9),lookups,MATCH(CONCATENATE($A$7,H$11),'Query Result 1'!$CL$7:$CV$7,FALSE),FALSE)</f>
        <v>2.7146399940994417E-3</v>
      </c>
      <c r="I28" s="40">
        <f>VLOOKUP(CONCATENATE($A28,I$9),lookups,MATCH(CONCATENATE($A$7,I$11),'Query Result 1'!$CL$7:$CV$7,FALSE),FALSE)</f>
        <v>1.0019514551923083</v>
      </c>
      <c r="J28" s="72"/>
      <c r="K28" s="142">
        <f>VLOOKUP(CONCATENATE($A28,K$9),lookups,MATCH(CONCATENATE($A$7,K$11),'Query Result 1'!$CL$7:$CV$7,FALSE),FALSE)</f>
        <v>4.1485906190701066E-3</v>
      </c>
      <c r="L28" s="40">
        <f>VLOOKUP(CONCATENATE($A28,L$9),lookups,MATCH(CONCATENATE($A$7,L$11),'Query Result 1'!$CL$7:$CV$7,FALSE),FALSE)</f>
        <v>1.0019514551923083</v>
      </c>
      <c r="M28" s="101"/>
      <c r="T28" s="114"/>
      <c r="W28" s="114"/>
      <c r="AA28" s="114"/>
      <c r="AG28" s="114"/>
      <c r="AJ28" s="114"/>
    </row>
    <row r="29" spans="1:36" x14ac:dyDescent="0.2">
      <c r="A29" s="45">
        <v>17</v>
      </c>
      <c r="B29" s="141">
        <f>VLOOKUP(CONCATENATE($A29,B$9),lookups,MATCH(CONCATENATE($A$7,B$11),'Query Result 1'!$CL$7:$CV$7,FALSE),FALSE)</f>
        <v>2.31999226030658E-3</v>
      </c>
      <c r="C29" s="40">
        <f>VLOOKUP(CONCATENATE($A29,C$9),lookups,MATCH(CONCATENATE($A$7,C$11),'Query Result 1'!$CL$7:$CV$7,FALSE),FALSE)</f>
        <v>0.99633828177386397</v>
      </c>
      <c r="D29" s="101"/>
      <c r="E29" s="142">
        <f>VLOOKUP(CONCATENATE($A29,E$9),lookups,MATCH(CONCATENATE($A$7,E$11),'Query Result 1'!$CL$7:$CV$7,FALSE),FALSE)</f>
        <v>3.072888179629855E-3</v>
      </c>
      <c r="F29" s="40">
        <f>VLOOKUP(CONCATENATE($A29,F$9),lookups,MATCH(CONCATENATE($A$7,F$11),'Query Result 1'!$CL$7:$CV$7,FALSE),FALSE)</f>
        <v>0.99633828177386397</v>
      </c>
      <c r="G29" s="102"/>
      <c r="H29" s="142">
        <f>VLOOKUP(CONCATENATE($A29,H$9),lookups,MATCH(CONCATENATE($A$7,H$11),'Query Result 1'!$CL$7:$CV$7,FALSE),FALSE)</f>
        <v>2.4900164660061745E-3</v>
      </c>
      <c r="I29" s="40">
        <f>VLOOKUP(CONCATENATE($A29,I$9),lookups,MATCH(CONCATENATE($A$7,I$11),'Query Result 1'!$CL$7:$CV$7,FALSE),FALSE)</f>
        <v>0.99633828177386397</v>
      </c>
      <c r="J29" s="72"/>
      <c r="K29" s="142">
        <f>VLOOKUP(CONCATENATE($A29,K$9),lookups,MATCH(CONCATENATE($A$7,K$11),'Query Result 1'!$CL$7:$CV$7,FALSE),FALSE)</f>
        <v>4.3789614442574449E-3</v>
      </c>
      <c r="L29" s="40">
        <f>VLOOKUP(CONCATENATE($A29,L$9),lookups,MATCH(CONCATENATE($A$7,L$11),'Query Result 1'!$CL$7:$CV$7,FALSE),FALSE)</f>
        <v>0.99633828177386397</v>
      </c>
      <c r="M29" s="101"/>
      <c r="T29" s="114"/>
      <c r="W29" s="114"/>
      <c r="AA29" s="114"/>
      <c r="AG29" s="114"/>
      <c r="AJ29" s="114"/>
    </row>
    <row r="30" spans="1:36" x14ac:dyDescent="0.2">
      <c r="A30" s="45">
        <v>18</v>
      </c>
      <c r="B30" s="141">
        <f>VLOOKUP(CONCATENATE($A30,B$9),lookups,MATCH(CONCATENATE($A$7,B$11),'Query Result 1'!$CL$7:$CV$7,FALSE),FALSE)</f>
        <v>2.1073422678259605E-3</v>
      </c>
      <c r="C30" s="40">
        <f>VLOOKUP(CONCATENATE($A30,C$9),lookups,MATCH(CONCATENATE($A$7,C$11),'Query Result 1'!$CL$7:$CV$7,FALSE),FALSE)</f>
        <v>0.99540275287078994</v>
      </c>
      <c r="D30" s="101"/>
      <c r="E30" s="142">
        <f>VLOOKUP(CONCATENATE($A30,E$9),lookups,MATCH(CONCATENATE($A$7,E$11),'Query Result 1'!$CL$7:$CV$7,FALSE),FALSE)</f>
        <v>3.2031602470954596E-3</v>
      </c>
      <c r="F30" s="40">
        <f>VLOOKUP(CONCATENATE($A30,F$9),lookups,MATCH(CONCATENATE($A$7,F$11),'Query Result 1'!$CL$7:$CV$7,FALSE),FALSE)</f>
        <v>0.99540275287078994</v>
      </c>
      <c r="G30" s="102"/>
      <c r="H30" s="142">
        <f>VLOOKUP(CONCATENATE($A30,H$9),lookups,MATCH(CONCATENATE($A$7,H$11),'Query Result 1'!$CL$7:$CV$7,FALSE),FALSE)</f>
        <v>2.3108923732409678E-3</v>
      </c>
      <c r="I30" s="40">
        <f>VLOOKUP(CONCATENATE($A30,I$9),lookups,MATCH(CONCATENATE($A$7,I$11),'Query Result 1'!$CL$7:$CV$7,FALSE),FALSE)</f>
        <v>0.99540275287078994</v>
      </c>
      <c r="J30" s="72"/>
      <c r="K30" s="142">
        <f>VLOOKUP(CONCATENATE($A30,K$9),lookups,MATCH(CONCATENATE($A$7,K$11),'Query Result 1'!$CL$7:$CV$7,FALSE),FALSE)</f>
        <v>4.4206293481894579E-3</v>
      </c>
      <c r="L30" s="40">
        <f>VLOOKUP(CONCATENATE($A30,L$9),lookups,MATCH(CONCATENATE($A$7,L$11),'Query Result 1'!$CL$7:$CV$7,FALSE),FALSE)</f>
        <v>0.99540275287078994</v>
      </c>
      <c r="M30" s="101"/>
      <c r="T30" s="114"/>
      <c r="W30" s="114"/>
      <c r="AA30" s="114"/>
      <c r="AG30" s="114"/>
      <c r="AJ30" s="114"/>
    </row>
    <row r="31" spans="1:36" x14ac:dyDescent="0.2">
      <c r="A31" s="44">
        <v>19</v>
      </c>
      <c r="B31" s="141">
        <f>VLOOKUP(CONCATENATE($A31,B$9),lookups,MATCH(CONCATENATE($A$7,B$11),'Query Result 1'!$CL$7:$CV$7,FALSE),FALSE)</f>
        <v>2.1494891131824795E-3</v>
      </c>
      <c r="C31" s="40">
        <f>VLOOKUP(CONCATENATE($A31,C$9),lookups,MATCH(CONCATENATE($A$7,C$11),'Query Result 1'!$CL$7:$CV$7,FALSE),FALSE)</f>
        <v>0.9907251083554196</v>
      </c>
      <c r="D31" s="101"/>
      <c r="E31" s="142">
        <f>VLOOKUP(CONCATENATE($A31,E$9),lookups,MATCH(CONCATENATE($A$7,E$11),'Query Result 1'!$CL$7:$CV$7,FALSE),FALSE)</f>
        <v>3.3913842269262784E-3</v>
      </c>
      <c r="F31" s="40">
        <f>VLOOKUP(CONCATENATE($A31,F$9),lookups,MATCH(CONCATENATE($A$7,F$11),'Query Result 1'!$CL$7:$CV$7,FALSE),FALSE)</f>
        <v>0.9907251083554196</v>
      </c>
      <c r="G31" s="102"/>
      <c r="H31" s="142">
        <f>VLOOKUP(CONCATENATE($A31,H$9),lookups,MATCH(CONCATENATE($A$7,H$11),'Query Result 1'!$CL$7:$CV$7,FALSE),FALSE)</f>
        <v>2.2840716534686376E-3</v>
      </c>
      <c r="I31" s="40">
        <f>VLOOKUP(CONCATENATE($A31,I$9),lookups,MATCH(CONCATENATE($A$7,I$11),'Query Result 1'!$CL$7:$CV$7,FALSE),FALSE)</f>
        <v>0.9907251083554196</v>
      </c>
      <c r="J31" s="72"/>
      <c r="K31" s="142">
        <f>VLOOKUP(CONCATENATE($A31,K$9),lookups,MATCH(CONCATENATE($A$7,K$11),'Query Result 1'!$CL$7:$CV$7,FALSE),FALSE)</f>
        <v>4.4570288964519058E-3</v>
      </c>
      <c r="L31" s="40">
        <f>VLOOKUP(CONCATENATE($A31,L$9),lookups,MATCH(CONCATENATE($A$7,L$11),'Query Result 1'!$CL$7:$CV$7,FALSE),FALSE)</f>
        <v>0.9907251083554196</v>
      </c>
      <c r="M31" s="101"/>
      <c r="T31" s="114"/>
      <c r="W31" s="114"/>
      <c r="AA31" s="114"/>
      <c r="AG31" s="114"/>
      <c r="AJ31" s="114"/>
    </row>
    <row r="32" spans="1:36" x14ac:dyDescent="0.2">
      <c r="A32" s="45">
        <v>20</v>
      </c>
      <c r="B32" s="141">
        <f>VLOOKUP(CONCATENATE($A32,B$9),lookups,MATCH(CONCATENATE($A$7,B$11),'Query Result 1'!$CL$7:$CV$7,FALSE),FALSE)</f>
        <v>1.8779293254876342E-3</v>
      </c>
      <c r="C32" s="40">
        <f>VLOOKUP(CONCATENATE($A32,C$9),lookups,MATCH(CONCATENATE($A$7,C$11),'Query Result 1'!$CL$7:$CV$7,FALSE),FALSE)</f>
        <v>0.98604746384004949</v>
      </c>
      <c r="D32" s="101"/>
      <c r="E32" s="142">
        <f>VLOOKUP(CONCATENATE($A32,E$9),lookups,MATCH(CONCATENATE($A$7,E$11),'Query Result 1'!$CL$7:$CV$7,FALSE),FALSE)</f>
        <v>3.5628452568993909E-3</v>
      </c>
      <c r="F32" s="40">
        <f>VLOOKUP(CONCATENATE($A32,F$9),lookups,MATCH(CONCATENATE($A$7,F$11),'Query Result 1'!$CL$7:$CV$7,FALSE),FALSE)</f>
        <v>0.98604746384004949</v>
      </c>
      <c r="G32" s="102"/>
      <c r="H32" s="142">
        <f>VLOOKUP(CONCATENATE($A32,H$9),lookups,MATCH(CONCATENATE($A$7,H$11),'Query Result 1'!$CL$7:$CV$7,FALSE),FALSE)</f>
        <v>2.0484324726117347E-3</v>
      </c>
      <c r="I32" s="40">
        <f>VLOOKUP(CONCATENATE($A32,I$9),lookups,MATCH(CONCATENATE($A$7,I$11),'Query Result 1'!$CL$7:$CV$7,FALSE),FALSE)</f>
        <v>0.98604746384004949</v>
      </c>
      <c r="J32" s="72"/>
      <c r="K32" s="142">
        <f>VLOOKUP(CONCATENATE($A32,K$9),lookups,MATCH(CONCATENATE($A$7,K$11),'Query Result 1'!$CL$7:$CV$7,FALSE),FALSE)</f>
        <v>4.4474500679617885E-3</v>
      </c>
      <c r="L32" s="40">
        <f>VLOOKUP(CONCATENATE($A32,L$9),lookups,MATCH(CONCATENATE($A$7,L$11),'Query Result 1'!$CL$7:$CV$7,FALSE),FALSE)</f>
        <v>0.98604746384004949</v>
      </c>
      <c r="M32" s="101"/>
      <c r="T32" s="114"/>
      <c r="W32" s="114"/>
      <c r="AA32" s="114"/>
      <c r="AG32" s="114"/>
      <c r="AJ32" s="114"/>
    </row>
    <row r="33" spans="1:36" x14ac:dyDescent="0.2">
      <c r="A33" s="45">
        <v>21</v>
      </c>
      <c r="B33" s="141">
        <f>VLOOKUP(CONCATENATE($A33,B$9),lookups,MATCH(CONCATENATE($A$7,B$11),'Query Result 1'!$CL$7:$CV$7,FALSE),FALSE)</f>
        <v>1.7716043292473245E-3</v>
      </c>
      <c r="C33" s="40">
        <f>VLOOKUP(CONCATENATE($A33,C$9),lookups,MATCH(CONCATENATE($A$7,C$11),'Query Result 1'!$CL$7:$CV$7,FALSE),FALSE)</f>
        <v>0.98136981932467915</v>
      </c>
      <c r="D33" s="101"/>
      <c r="E33" s="142">
        <f>VLOOKUP(CONCATENATE($A33,E$9),lookups,MATCH(CONCATENATE($A$7,E$11),'Query Result 1'!$CL$7:$CV$7,FALSE),FALSE)</f>
        <v>3.46130967490414E-3</v>
      </c>
      <c r="F33" s="40">
        <f>VLOOKUP(CONCATENATE($A33,F$9),lookups,MATCH(CONCATENATE($A$7,F$11),'Query Result 1'!$CL$7:$CV$7,FALSE),FALSE)</f>
        <v>0.98136981932467915</v>
      </c>
      <c r="G33" s="102"/>
      <c r="H33" s="142">
        <f>VLOOKUP(CONCATENATE($A33,H$9),lookups,MATCH(CONCATENATE($A$7,H$11),'Query Result 1'!$CL$7:$CV$7,FALSE),FALSE)</f>
        <v>2.0053277444062037E-3</v>
      </c>
      <c r="I33" s="40">
        <f>VLOOKUP(CONCATENATE($A33,I$9),lookups,MATCH(CONCATENATE($A$7,I$11),'Query Result 1'!$CL$7:$CV$7,FALSE),FALSE)</f>
        <v>0.98136981932467915</v>
      </c>
      <c r="J33" s="72"/>
      <c r="K33" s="142">
        <f>VLOOKUP(CONCATENATE($A33,K$9),lookups,MATCH(CONCATENATE($A$7,K$11),'Query Result 1'!$CL$7:$CV$7,FALSE),FALSE)</f>
        <v>4.3257989461372897E-3</v>
      </c>
      <c r="L33" s="40">
        <f>VLOOKUP(CONCATENATE($A33,L$9),lookups,MATCH(CONCATENATE($A$7,L$11),'Query Result 1'!$CL$7:$CV$7,FALSE),FALSE)</f>
        <v>0.98136981932467915</v>
      </c>
      <c r="M33" s="101"/>
      <c r="T33" s="114"/>
      <c r="W33" s="114"/>
      <c r="AA33" s="114"/>
      <c r="AG33" s="114"/>
      <c r="AJ33" s="114"/>
    </row>
    <row r="34" spans="1:36" x14ac:dyDescent="0.2">
      <c r="A34" s="44">
        <v>22</v>
      </c>
      <c r="B34" s="141">
        <f>VLOOKUP(CONCATENATE($A34,B$9),lookups,MATCH(CONCATENATE($A$7,B$11),'Query Result 1'!$CL$7:$CV$7,FALSE),FALSE)</f>
        <v>1.6384586132346841E-3</v>
      </c>
      <c r="C34" s="40">
        <f>VLOOKUP(CONCATENATE($A34,C$9),lookups,MATCH(CONCATENATE($A$7,C$11),'Query Result 1'!$CL$7:$CV$7,FALSE),FALSE)</f>
        <v>0.97575664590623479</v>
      </c>
      <c r="D34" s="101"/>
      <c r="E34" s="142">
        <f>VLOOKUP(CONCATENATE($A34,E$9),lookups,MATCH(CONCATENATE($A$7,E$11),'Query Result 1'!$CL$7:$CV$7,FALSE),FALSE)</f>
        <v>3.4584360263571045E-3</v>
      </c>
      <c r="F34" s="40">
        <f>VLOOKUP(CONCATENATE($A34,F$9),lookups,MATCH(CONCATENATE($A$7,F$11),'Query Result 1'!$CL$7:$CV$7,FALSE),FALSE)</f>
        <v>0.97575664590623479</v>
      </c>
      <c r="G34" s="102"/>
      <c r="H34" s="142">
        <f>VLOOKUP(CONCATENATE($A34,H$9),lookups,MATCH(CONCATENATE($A$7,H$11),'Query Result 1'!$CL$7:$CV$7,FALSE),FALSE)</f>
        <v>1.8305141244615501E-3</v>
      </c>
      <c r="I34" s="40">
        <f>VLOOKUP(CONCATENATE($A34,I$9),lookups,MATCH(CONCATENATE($A$7,I$11),'Query Result 1'!$CL$7:$CV$7,FALSE),FALSE)</f>
        <v>0.97575664590623479</v>
      </c>
      <c r="J34" s="72"/>
      <c r="K34" s="142">
        <f>VLOOKUP(CONCATENATE($A34,K$9),lookups,MATCH(CONCATENATE($A$7,K$11),'Query Result 1'!$CL$7:$CV$7,FALSE),FALSE)</f>
        <v>4.3075991720060653E-3</v>
      </c>
      <c r="L34" s="40">
        <f>VLOOKUP(CONCATENATE($A34,L$9),lookups,MATCH(CONCATENATE($A$7,L$11),'Query Result 1'!$CL$7:$CV$7,FALSE),FALSE)</f>
        <v>0.97575664590623479</v>
      </c>
      <c r="M34" s="101"/>
      <c r="T34" s="114"/>
      <c r="W34" s="114"/>
      <c r="AA34" s="114"/>
      <c r="AG34" s="114"/>
      <c r="AJ34" s="114"/>
    </row>
    <row r="35" spans="1:36" x14ac:dyDescent="0.2">
      <c r="A35" s="45">
        <v>23</v>
      </c>
      <c r="B35" s="141">
        <f>VLOOKUP(CONCATENATE($A35,B$9),lookups,MATCH(CONCATENATE($A$7,B$11),'Query Result 1'!$CL$7:$CV$7,FALSE),FALSE)</f>
        <v>1.6293587261690722E-3</v>
      </c>
      <c r="C35" s="40">
        <f>VLOOKUP(CONCATENATE($A35,C$9),lookups,MATCH(CONCATENATE($A$7,C$11),'Query Result 1'!$CL$7:$CV$7,FALSE),FALSE)</f>
        <v>0.97107900139086467</v>
      </c>
      <c r="D35" s="101"/>
      <c r="E35" s="142">
        <f>VLOOKUP(CONCATENATE($A35,E$9),lookups,MATCH(CONCATENATE($A$7,E$11),'Query Result 1'!$CL$7:$CV$7,FALSE),FALSE)</f>
        <v>3.8262630403776356E-3</v>
      </c>
      <c r="F35" s="40">
        <f>VLOOKUP(CONCATENATE($A35,F$9),lookups,MATCH(CONCATENATE($A$7,F$11),'Query Result 1'!$CL$7:$CV$7,FALSE),FALSE)</f>
        <v>0.97107900139086467</v>
      </c>
      <c r="G35" s="102"/>
      <c r="H35" s="142">
        <f>VLOOKUP(CONCATENATE($A35,H$9),lookups,MATCH(CONCATENATE($A$7,H$11),'Query Result 1'!$CL$7:$CV$7,FALSE),FALSE)</f>
        <v>1.8204563545469261E-3</v>
      </c>
      <c r="I35" s="40">
        <f>VLOOKUP(CONCATENATE($A35,I$9),lookups,MATCH(CONCATENATE($A$7,I$11),'Query Result 1'!$CL$7:$CV$7,FALSE),FALSE)</f>
        <v>0.97107900139086467</v>
      </c>
      <c r="J35" s="72"/>
      <c r="K35" s="142">
        <f>VLOOKUP(CONCATENATE($A35,K$9),lookups,MATCH(CONCATENATE($A$7,K$11),'Query Result 1'!$CL$7:$CV$7,FALSE),FALSE)</f>
        <v>4.3971612183886684E-3</v>
      </c>
      <c r="L35" s="40">
        <f>VLOOKUP(CONCATENATE($A35,L$9),lookups,MATCH(CONCATENATE($A$7,L$11),'Query Result 1'!$CL$7:$CV$7,FALSE),FALSE)</f>
        <v>0.97107900139086467</v>
      </c>
      <c r="M35" s="101"/>
      <c r="T35" s="114"/>
      <c r="W35" s="114"/>
      <c r="AA35" s="114"/>
      <c r="AG35" s="114"/>
      <c r="AJ35" s="114"/>
    </row>
    <row r="36" spans="1:36" x14ac:dyDescent="0.2">
      <c r="A36" s="45">
        <v>24</v>
      </c>
      <c r="B36" s="141">
        <f>VLOOKUP(CONCATENATE($A36,B$9),lookups,MATCH(CONCATENATE($A$7,B$11),'Query Result 1'!$CL$7:$CV$7,FALSE),FALSE)</f>
        <v>1.4698712318086074E-3</v>
      </c>
      <c r="C36" s="40">
        <f>VLOOKUP(CONCATENATE($A36,C$9),lookups,MATCH(CONCATENATE($A$7,C$11),'Query Result 1'!$CL$7:$CV$7,FALSE),FALSE)</f>
        <v>0.96546582797242031</v>
      </c>
      <c r="D36" s="101"/>
      <c r="E36" s="142">
        <f>VLOOKUP(CONCATENATE($A36,E$9),lookups,MATCH(CONCATENATE($A$7,E$11),'Query Result 1'!$CL$7:$CV$7,FALSE),FALSE)</f>
        <v>3.5738609096630262E-3</v>
      </c>
      <c r="F36" s="40">
        <f>VLOOKUP(CONCATENATE($A36,F$9),lookups,MATCH(CONCATENATE($A$7,F$11),'Query Result 1'!$CL$7:$CV$7,FALSE),FALSE)</f>
        <v>0.96546582797242031</v>
      </c>
      <c r="G36" s="102"/>
      <c r="H36" s="142">
        <f>VLOOKUP(CONCATENATE($A36,H$9),lookups,MATCH(CONCATENATE($A$7,H$11),'Query Result 1'!$CL$7:$CV$7,FALSE),FALSE)</f>
        <v>1.7763937434923834E-3</v>
      </c>
      <c r="I36" s="40">
        <f>VLOOKUP(CONCATENATE($A36,I$9),lookups,MATCH(CONCATENATE($A$7,I$11),'Query Result 1'!$CL$7:$CV$7,FALSE),FALSE)</f>
        <v>0.96546582797242031</v>
      </c>
      <c r="J36" s="72"/>
      <c r="K36" s="142">
        <f>VLOOKUP(CONCATENATE($A36,K$9),lookups,MATCH(CONCATENATE($A$7,K$11),'Query Result 1'!$CL$7:$CV$7,FALSE),FALSE)</f>
        <v>4.0609443383855266E-3</v>
      </c>
      <c r="L36" s="40">
        <f>VLOOKUP(CONCATENATE($A36,L$9),lookups,MATCH(CONCATENATE($A$7,L$11),'Query Result 1'!$CL$7:$CV$7,FALSE),FALSE)</f>
        <v>0.96546582797242031</v>
      </c>
      <c r="M36" s="101"/>
      <c r="T36" s="114"/>
      <c r="W36" s="114"/>
      <c r="AA36" s="114"/>
      <c r="AG36" s="114"/>
      <c r="AJ36" s="114"/>
    </row>
    <row r="37" spans="1:36" x14ac:dyDescent="0.2">
      <c r="A37" s="44">
        <v>25</v>
      </c>
      <c r="B37" s="141">
        <f>VLOOKUP(CONCATENATE($A37,B$9),lookups,MATCH(CONCATENATE($A$7,B$11),'Query Result 1'!$CL$7:$CV$7,FALSE),FALSE)</f>
        <v>1.5091444286180911E-3</v>
      </c>
      <c r="C37" s="40">
        <f>VLOOKUP(CONCATENATE($A37,C$9),lookups,MATCH(CONCATENATE($A$7,C$11),'Query Result 1'!$CL$7:$CV$7,FALSE),FALSE)</f>
        <v>0.96078818345704997</v>
      </c>
      <c r="D37" s="101"/>
      <c r="E37" s="142">
        <f>VLOOKUP(CONCATENATE($A37,E$9),lookups,MATCH(CONCATENATE($A$7,E$11),'Query Result 1'!$CL$7:$CV$7,FALSE),FALSE)</f>
        <v>3.8305735131981887E-3</v>
      </c>
      <c r="F37" s="40">
        <f>VLOOKUP(CONCATENATE($A37,F$9),lookups,MATCH(CONCATENATE($A$7,F$11),'Query Result 1'!$CL$7:$CV$7,FALSE),FALSE)</f>
        <v>0.96078818345704997</v>
      </c>
      <c r="G37" s="102"/>
      <c r="H37" s="142">
        <f>VLOOKUP(CONCATENATE($A37,H$9),lookups,MATCH(CONCATENATE($A$7,H$11),'Query Result 1'!$CL$7:$CV$7,FALSE),FALSE)</f>
        <v>1.7620255007572065E-3</v>
      </c>
      <c r="I37" s="40">
        <f>VLOOKUP(CONCATENATE($A37,I$9),lookups,MATCH(CONCATENATE($A$7,I$11),'Query Result 1'!$CL$7:$CV$7,FALSE),FALSE)</f>
        <v>0.96078818345704997</v>
      </c>
      <c r="J37" s="72"/>
      <c r="K37" s="142">
        <f>VLOOKUP(CONCATENATE($A37,K$9),lookups,MATCH(CONCATENATE($A$7,K$11),'Query Result 1'!$CL$7:$CV$7,FALSE),FALSE)</f>
        <v>4.3708194400408438E-3</v>
      </c>
      <c r="L37" s="40">
        <f>VLOOKUP(CONCATENATE($A37,L$9),lookups,MATCH(CONCATENATE($A$7,L$11),'Query Result 1'!$CL$7:$CV$7,FALSE),FALSE)</f>
        <v>0.96078818345704997</v>
      </c>
      <c r="M37" s="101"/>
      <c r="T37" s="114"/>
      <c r="W37" s="114"/>
      <c r="AA37" s="114"/>
      <c r="AG37" s="114"/>
      <c r="AJ37" s="114"/>
    </row>
    <row r="38" spans="1:36" x14ac:dyDescent="0.2">
      <c r="A38" s="45">
        <v>26</v>
      </c>
      <c r="B38" s="141">
        <f>VLOOKUP(CONCATENATE($A38,B$9),lookups,MATCH(CONCATENATE($A$7,B$11),'Query Result 1'!$CL$7:$CV$7,FALSE),FALSE)</f>
        <v>1.4195823822354878E-3</v>
      </c>
      <c r="C38" s="40">
        <f>VLOOKUP(CONCATENATE($A38,C$9),lookups,MATCH(CONCATENATE($A$7,C$11),'Query Result 1'!$CL$7:$CV$7,FALSE),FALSE)</f>
        <v>0.95611053894167986</v>
      </c>
      <c r="D38" s="101"/>
      <c r="E38" s="142">
        <f>VLOOKUP(CONCATENATE($A38,E$9),lookups,MATCH(CONCATENATE($A$7,E$11),'Query Result 1'!$CL$7:$CV$7,FALSE),FALSE)</f>
        <v>3.9574929906922521E-3</v>
      </c>
      <c r="F38" s="40">
        <f>VLOOKUP(CONCATENATE($A38,F$9),lookups,MATCH(CONCATENATE($A$7,F$11),'Query Result 1'!$CL$7:$CV$7,FALSE),FALSE)</f>
        <v>0.95611053894167986</v>
      </c>
      <c r="G38" s="102"/>
      <c r="H38" s="142">
        <f>VLOOKUP(CONCATENATE($A38,H$9),lookups,MATCH(CONCATENATE($A$7,H$11),'Query Result 1'!$CL$7:$CV$7,FALSE),FALSE)</f>
        <v>1.76394126645523E-3</v>
      </c>
      <c r="I38" s="40">
        <f>VLOOKUP(CONCATENATE($A38,I$9),lookups,MATCH(CONCATENATE($A$7,I$11),'Query Result 1'!$CL$7:$CV$7,FALSE),FALSE)</f>
        <v>0.95611053894167986</v>
      </c>
      <c r="J38" s="72"/>
      <c r="K38" s="142">
        <f>VLOOKUP(CONCATENATE($A38,K$9),lookups,MATCH(CONCATENATE($A$7,K$11),'Query Result 1'!$CL$7:$CV$7,FALSE),FALSE)</f>
        <v>4.3502249587870903E-3</v>
      </c>
      <c r="L38" s="40">
        <f>VLOOKUP(CONCATENATE($A38,L$9),lookups,MATCH(CONCATENATE($A$7,L$11),'Query Result 1'!$CL$7:$CV$7,FALSE),FALSE)</f>
        <v>0.95611053894167986</v>
      </c>
      <c r="M38" s="101"/>
      <c r="T38" s="114"/>
      <c r="W38" s="114"/>
      <c r="AA38" s="114"/>
      <c r="AG38" s="114"/>
      <c r="AJ38" s="114"/>
    </row>
    <row r="39" spans="1:36" x14ac:dyDescent="0.2">
      <c r="A39" s="45">
        <v>27</v>
      </c>
      <c r="B39" s="141">
        <f>VLOOKUP(CONCATENATE($A39,B$9),lookups,MATCH(CONCATENATE($A$7,B$11),'Query Result 1'!$CL$7:$CV$7,FALSE),FALSE)</f>
        <v>1.4794500602987254E-3</v>
      </c>
      <c r="C39" s="40">
        <f>VLOOKUP(CONCATENATE($A39,C$9),lookups,MATCH(CONCATENATE($A$7,C$11),'Query Result 1'!$CL$7:$CV$7,FALSE),FALSE)</f>
        <v>0.95049736552323549</v>
      </c>
      <c r="D39" s="101"/>
      <c r="E39" s="142">
        <f>VLOOKUP(CONCATENATE($A39,E$9),lookups,MATCH(CONCATENATE($A$7,E$11),'Query Result 1'!$CL$7:$CV$7,FALSE),FALSE)</f>
        <v>4.0255026729720898E-3</v>
      </c>
      <c r="F39" s="40">
        <f>VLOOKUP(CONCATENATE($A39,F$9),lookups,MATCH(CONCATENATE($A$7,F$11),'Query Result 1'!$CL$7:$CV$7,FALSE),FALSE)</f>
        <v>0.95049736552323549</v>
      </c>
      <c r="G39" s="102"/>
      <c r="H39" s="142">
        <f>VLOOKUP(CONCATENATE($A39,H$9),lookups,MATCH(CONCATENATE($A$7,H$11),'Query Result 1'!$CL$7:$CV$7,FALSE),FALSE)</f>
        <v>1.7802252748884307E-3</v>
      </c>
      <c r="I39" s="40">
        <f>VLOOKUP(CONCATENATE($A39,I$9),lookups,MATCH(CONCATENATE($A$7,I$11),'Query Result 1'!$CL$7:$CV$7,FALSE),FALSE)</f>
        <v>0.95049736552323549</v>
      </c>
      <c r="J39" s="72"/>
      <c r="K39" s="142">
        <f>VLOOKUP(CONCATENATE($A39,K$9),lookups,MATCH(CONCATENATE($A$7,K$11),'Query Result 1'!$CL$7:$CV$7,FALSE),FALSE)</f>
        <v>4.5432383528629678E-3</v>
      </c>
      <c r="L39" s="40">
        <f>VLOOKUP(CONCATENATE($A39,L$9),lookups,MATCH(CONCATENATE($A$7,L$11),'Query Result 1'!$CL$7:$CV$7,FALSE),FALSE)</f>
        <v>0.95049736552323549</v>
      </c>
      <c r="M39" s="101"/>
      <c r="T39" s="114"/>
      <c r="W39" s="114"/>
      <c r="AA39" s="114"/>
      <c r="AG39" s="114"/>
      <c r="AJ39" s="114"/>
    </row>
    <row r="40" spans="1:36" x14ac:dyDescent="0.2">
      <c r="A40" s="44">
        <v>28</v>
      </c>
      <c r="B40" s="141">
        <f>VLOOKUP(CONCATENATE($A40,B$9),lookups,MATCH(CONCATENATE($A$7,B$11),'Query Result 1'!$CL$7:$CV$7,FALSE),FALSE)</f>
        <v>1.5206390228062327E-3</v>
      </c>
      <c r="C40" s="40">
        <f>VLOOKUP(CONCATENATE($A40,C$9),lookups,MATCH(CONCATENATE($A$7,C$11),'Query Result 1'!$CL$7:$CV$7,FALSE),FALSE)</f>
        <v>0.94581972100786516</v>
      </c>
      <c r="D40" s="101"/>
      <c r="E40" s="142">
        <f>VLOOKUP(CONCATENATE($A40,E$9),lookups,MATCH(CONCATENATE($A$7,E$11),'Query Result 1'!$CL$7:$CV$7,FALSE),FALSE)</f>
        <v>4.12129095787327E-3</v>
      </c>
      <c r="F40" s="40">
        <f>VLOOKUP(CONCATENATE($A40,F$9),lookups,MATCH(CONCATENATE($A$7,F$11),'Query Result 1'!$CL$7:$CV$7,FALSE),FALSE)</f>
        <v>0.94581972100786516</v>
      </c>
      <c r="G40" s="102"/>
      <c r="H40" s="142">
        <f>VLOOKUP(CONCATENATE($A40,H$9),lookups,MATCH(CONCATENATE($A$7,H$11),'Query Result 1'!$CL$7:$CV$7,FALSE),FALSE)</f>
        <v>1.8396140115271623E-3</v>
      </c>
      <c r="I40" s="40">
        <f>VLOOKUP(CONCATENATE($A40,I$9),lookups,MATCH(CONCATENATE($A$7,I$11),'Query Result 1'!$CL$7:$CV$7,FALSE),FALSE)</f>
        <v>0.94581972100786516</v>
      </c>
      <c r="J40" s="72"/>
      <c r="K40" s="142">
        <f>VLOOKUP(CONCATENATE($A40,K$9),lookups,MATCH(CONCATENATE($A$7,K$11),'Query Result 1'!$CL$7:$CV$7,FALSE),FALSE)</f>
        <v>4.4417027708677174E-3</v>
      </c>
      <c r="L40" s="40">
        <f>VLOOKUP(CONCATENATE($A40,L$9),lookups,MATCH(CONCATENATE($A$7,L$11),'Query Result 1'!$CL$7:$CV$7,FALSE),FALSE)</f>
        <v>0.94581972100786516</v>
      </c>
      <c r="M40" s="101"/>
      <c r="T40" s="114"/>
      <c r="W40" s="114"/>
      <c r="AA40" s="114"/>
      <c r="AG40" s="114"/>
      <c r="AJ40" s="114"/>
    </row>
    <row r="41" spans="1:36" x14ac:dyDescent="0.2">
      <c r="A41" s="45">
        <v>29</v>
      </c>
      <c r="B41" s="141">
        <f>VLOOKUP(CONCATENATE($A41,B$9),lookups,MATCH(CONCATENATE($A$7,B$11),'Query Result 1'!$CL$7:$CV$7,FALSE),FALSE)</f>
        <v>1.5627858681627519E-3</v>
      </c>
      <c r="C41" s="40">
        <f>VLOOKUP(CONCATENATE($A41,C$9),lookups,MATCH(CONCATENATE($A$7,C$11),'Query Result 1'!$CL$7:$CV$7,FALSE),FALSE)</f>
        <v>0.94020654758942079</v>
      </c>
      <c r="D41" s="101"/>
      <c r="E41" s="142">
        <f>VLOOKUP(CONCATENATE($A41,E$9),lookups,MATCH(CONCATENATE($A$7,E$11),'Query Result 1'!$CL$7:$CV$7,FALSE),FALSE)</f>
        <v>4.3837508585025031E-3</v>
      </c>
      <c r="F41" s="40">
        <f>VLOOKUP(CONCATENATE($A41,F$9),lookups,MATCH(CONCATENATE($A$7,F$11),'Query Result 1'!$CL$7:$CV$7,FALSE),FALSE)</f>
        <v>0.94020654758942079</v>
      </c>
      <c r="G41" s="102"/>
      <c r="H41" s="142">
        <f>VLOOKUP(CONCATENATE($A41,H$9),lookups,MATCH(CONCATENATE($A$7,H$11),'Query Result 1'!$CL$7:$CV$7,FALSE),FALSE)</f>
        <v>1.9904805602465208E-3</v>
      </c>
      <c r="I41" s="40">
        <f>VLOOKUP(CONCATENATE($A41,I$9),lookups,MATCH(CONCATENATE($A$7,I$11),'Query Result 1'!$CL$7:$CV$7,FALSE),FALSE)</f>
        <v>0.94020654758942079</v>
      </c>
      <c r="J41" s="72"/>
      <c r="K41" s="142">
        <f>VLOOKUP(CONCATENATE($A41,K$9),lookups,MATCH(CONCATENATE($A$7,K$11),'Query Result 1'!$CL$7:$CV$7,FALSE),FALSE)</f>
        <v>4.6653684161119726E-3</v>
      </c>
      <c r="L41" s="40">
        <f>VLOOKUP(CONCATENATE($A41,L$9),lookups,MATCH(CONCATENATE($A$7,L$11),'Query Result 1'!$CL$7:$CV$7,FALSE),FALSE)</f>
        <v>0.94020654758942079</v>
      </c>
      <c r="M41" s="101"/>
      <c r="T41" s="114"/>
      <c r="W41" s="114"/>
      <c r="AA41" s="114"/>
      <c r="AG41" s="114"/>
      <c r="AJ41" s="114"/>
    </row>
    <row r="42" spans="1:36" x14ac:dyDescent="0.2">
      <c r="A42" s="45">
        <v>30</v>
      </c>
      <c r="B42" s="141">
        <f>VLOOKUP(CONCATENATE($A42,B$9),lookups,MATCH(CONCATENATE($A$7,B$11),'Query Result 1'!$CL$7:$CV$7,FALSE),FALSE)</f>
        <v>1.8051302289627375E-3</v>
      </c>
      <c r="C42" s="40">
        <f>VLOOKUP(CONCATENATE($A42,C$9),lookups,MATCH(CONCATENATE($A$7,C$11),'Query Result 1'!$CL$7:$CV$7,FALSE),FALSE)</f>
        <v>0.93552890307405068</v>
      </c>
      <c r="D42" s="101"/>
      <c r="E42" s="142">
        <f>VLOOKUP(CONCATENATE($A42,E$9),lookups,MATCH(CONCATENATE($A$7,E$11),'Query Result 1'!$CL$7:$CV$7,FALSE),FALSE)</f>
        <v>4.9307019652882417E-3</v>
      </c>
      <c r="F42" s="40">
        <f>VLOOKUP(CONCATENATE($A42,F$9),lookups,MATCH(CONCATENATE($A$7,F$11),'Query Result 1'!$CL$7:$CV$7,FALSE),FALSE)</f>
        <v>0.93552890307405068</v>
      </c>
      <c r="G42" s="102"/>
      <c r="H42" s="142">
        <f>VLOOKUP(CONCATENATE($A42,H$9),lookups,MATCH(CONCATENATE($A$7,H$11),'Query Result 1'!$CL$7:$CV$7,FALSE),FALSE)</f>
        <v>2.190678075689987E-3</v>
      </c>
      <c r="I42" s="40">
        <f>VLOOKUP(CONCATENATE($A42,I$9),lookups,MATCH(CONCATENATE($A$7,I$11),'Query Result 1'!$CL$7:$CV$7,FALSE),FALSE)</f>
        <v>0.93552890307405068</v>
      </c>
      <c r="J42" s="72"/>
      <c r="K42" s="142">
        <f>VLOOKUP(CONCATENATE($A42,K$9),lookups,MATCH(CONCATENATE($A$7,K$11),'Query Result 1'!$CL$7:$CV$7,FALSE),FALSE)</f>
        <v>5.2104037571996872E-3</v>
      </c>
      <c r="L42" s="40">
        <f>VLOOKUP(CONCATENATE($A42,L$9),lookups,MATCH(CONCATENATE($A$7,L$11),'Query Result 1'!$CL$7:$CV$7,FALSE),FALSE)</f>
        <v>0.93552890307405068</v>
      </c>
      <c r="M42" s="101"/>
      <c r="T42" s="114"/>
      <c r="W42" s="114"/>
      <c r="AA42" s="114"/>
      <c r="AG42" s="114"/>
      <c r="AJ42" s="114"/>
    </row>
    <row r="43" spans="1:36" x14ac:dyDescent="0.2">
      <c r="A43" s="44">
        <v>31</v>
      </c>
      <c r="B43" s="141">
        <f>VLOOKUP(CONCATENATE($A43,B$9),lookups,MATCH(CONCATENATE($A$7,B$11),'Query Result 1'!$CL$7:$CV$7,FALSE),FALSE)</f>
        <v>1.7648991493042418E-3</v>
      </c>
      <c r="C43" s="40">
        <f>VLOOKUP(CONCATENATE($A43,C$9),lookups,MATCH(CONCATENATE($A$7,C$11),'Query Result 1'!$CL$7:$CV$7,FALSE),FALSE)</f>
        <v>0.93085125855868045</v>
      </c>
      <c r="D43" s="101"/>
      <c r="E43" s="142">
        <f>VLOOKUP(CONCATENATE($A43,E$9),lookups,MATCH(CONCATENATE($A$7,E$11),'Query Result 1'!$CL$7:$CV$7,FALSE),FALSE)</f>
        <v>4.9910485847759851E-3</v>
      </c>
      <c r="F43" s="40">
        <f>VLOOKUP(CONCATENATE($A43,F$9),lookups,MATCH(CONCATENATE($A$7,F$11),'Query Result 1'!$CL$7:$CV$7,FALSE),FALSE)</f>
        <v>0.93085125855868045</v>
      </c>
      <c r="G43" s="102"/>
      <c r="H43" s="142">
        <f>VLOOKUP(CONCATENATE($A43,H$9),lookups,MATCH(CONCATENATE($A$7,H$11),'Query Result 1'!$CL$7:$CV$7,FALSE),FALSE)</f>
        <v>2.3022714275998616E-3</v>
      </c>
      <c r="I43" s="40">
        <f>VLOOKUP(CONCATENATE($A43,I$9),lookups,MATCH(CONCATENATE($A$7,I$11),'Query Result 1'!$CL$7:$CV$7,FALSE),FALSE)</f>
        <v>0.93085125855868045</v>
      </c>
      <c r="J43" s="72"/>
      <c r="K43" s="142">
        <f>VLOOKUP(CONCATENATE($A43,K$9),lookups,MATCH(CONCATENATE($A$7,K$11),'Query Result 1'!$CL$7:$CV$7,FALSE),FALSE)</f>
        <v>5.3464231217593625E-3</v>
      </c>
      <c r="L43" s="40">
        <f>VLOOKUP(CONCATENATE($A43,L$9),lookups,MATCH(CONCATENATE($A$7,L$11),'Query Result 1'!$CL$7:$CV$7,FALSE),FALSE)</f>
        <v>0.93085125855868045</v>
      </c>
      <c r="M43" s="101"/>
      <c r="T43" s="114"/>
      <c r="W43" s="114"/>
      <c r="AA43" s="114"/>
      <c r="AG43" s="114"/>
      <c r="AJ43" s="114"/>
    </row>
    <row r="44" spans="1:36" x14ac:dyDescent="0.2">
      <c r="A44" s="45">
        <v>32</v>
      </c>
      <c r="B44" s="141">
        <f>VLOOKUP(CONCATENATE($A44,B$9),lookups,MATCH(CONCATENATE($A$7,B$11),'Query Result 1'!$CL$7:$CV$7,FALSE),FALSE)</f>
        <v>1.7093419440615573E-3</v>
      </c>
      <c r="C44" s="40">
        <f>VLOOKUP(CONCATENATE($A44,C$9),lookups,MATCH(CONCATENATE($A$7,C$11),'Query Result 1'!$CL$7:$CV$7,FALSE),FALSE)</f>
        <v>0.92523808514023609</v>
      </c>
      <c r="D44" s="101"/>
      <c r="E44" s="142">
        <f>VLOOKUP(CONCATENATE($A44,E$9),lookups,MATCH(CONCATENATE($A$7,E$11),'Query Result 1'!$CL$7:$CV$7,FALSE),FALSE)</f>
        <v>4.5585644784471571E-3</v>
      </c>
      <c r="F44" s="40">
        <f>VLOOKUP(CONCATENATE($A44,F$9),lookups,MATCH(CONCATENATE($A$7,F$11),'Query Result 1'!$CL$7:$CV$7,FALSE),FALSE)</f>
        <v>0.92523808514023609</v>
      </c>
      <c r="G44" s="102"/>
      <c r="H44" s="142">
        <f>VLOOKUP(CONCATENATE($A44,H$9),lookups,MATCH(CONCATENATE($A$7,H$11),'Query Result 1'!$CL$7:$CV$7,FALSE),FALSE)</f>
        <v>2.1600258245216093E-3</v>
      </c>
      <c r="I44" s="40">
        <f>VLOOKUP(CONCATENATE($A44,I$9),lookups,MATCH(CONCATENATE($A$7,I$11),'Query Result 1'!$CL$7:$CV$7,FALSE),FALSE)</f>
        <v>0.92523808514023609</v>
      </c>
      <c r="J44" s="72"/>
      <c r="K44" s="142">
        <f>VLOOKUP(CONCATENATE($A44,K$9),lookups,MATCH(CONCATENATE($A$7,K$11),'Query Result 1'!$CL$7:$CV$7,FALSE),FALSE)</f>
        <v>4.8693974629514863E-3</v>
      </c>
      <c r="L44" s="40">
        <f>VLOOKUP(CONCATENATE($A44,L$9),lookups,MATCH(CONCATENATE($A$7,L$11),'Query Result 1'!$CL$7:$CV$7,FALSE),FALSE)</f>
        <v>0.92523808514023609</v>
      </c>
      <c r="M44" s="101"/>
      <c r="T44" s="114"/>
      <c r="W44" s="114"/>
      <c r="AA44" s="114"/>
      <c r="AG44" s="114"/>
      <c r="AJ44" s="114"/>
    </row>
    <row r="45" spans="1:36" x14ac:dyDescent="0.2">
      <c r="A45" s="45">
        <v>33</v>
      </c>
      <c r="B45" s="141">
        <f>VLOOKUP(CONCATENATE($A45,B$9),lookups,MATCH(CONCATENATE($A$7,B$11),'Query Result 1'!$CL$7:$CV$7,FALSE),FALSE)</f>
        <v>1.6729423957991089E-3</v>
      </c>
      <c r="C45" s="40">
        <f>VLOOKUP(CONCATENATE($A45,C$9),lookups,MATCH(CONCATENATE($A$7,C$11),'Query Result 1'!$CL$7:$CV$7,FALSE),FALSE)</f>
        <v>0.91026962269105127</v>
      </c>
      <c r="D45" s="101"/>
      <c r="E45" s="142">
        <f>VLOOKUP(CONCATENATE($A45,E$9),lookups,MATCH(CONCATENATE($A$7,E$11),'Query Result 1'!$CL$7:$CV$7,FALSE),FALSE)</f>
        <v>4.5408436457404387E-3</v>
      </c>
      <c r="F45" s="40">
        <f>VLOOKUP(CONCATENATE($A45,F$9),lookups,MATCH(CONCATENATE($A$7,F$11),'Query Result 1'!$CL$7:$CV$7,FALSE),FALSE)</f>
        <v>0.91026962269105127</v>
      </c>
      <c r="G45" s="102"/>
      <c r="H45" s="142">
        <f>VLOOKUP(CONCATENATE($A45,H$9),lookups,MATCH(CONCATENATE($A$7,H$11),'Query Result 1'!$CL$7:$CV$7,FALSE),FALSE)</f>
        <v>2.1782255986528337E-3</v>
      </c>
      <c r="I45" s="40">
        <f>VLOOKUP(CONCATENATE($A45,I$9),lookups,MATCH(CONCATENATE($A$7,I$11),'Query Result 1'!$CL$7:$CV$7,FALSE),FALSE)</f>
        <v>0.91026962269105127</v>
      </c>
      <c r="J45" s="72"/>
      <c r="K45" s="142">
        <f>VLOOKUP(CONCATENATE($A45,K$9),lookups,MATCH(CONCATENATE($A$7,K$11),'Query Result 1'!$CL$7:$CV$7,FALSE),FALSE)</f>
        <v>4.8430556846036617E-3</v>
      </c>
      <c r="L45" s="40">
        <f>VLOOKUP(CONCATENATE($A45,L$9),lookups,MATCH(CONCATENATE($A$7,L$11),'Query Result 1'!$CL$7:$CV$7,FALSE),FALSE)</f>
        <v>0.91026962269105127</v>
      </c>
      <c r="M45" s="101"/>
      <c r="T45" s="114"/>
      <c r="W45" s="114"/>
      <c r="AA45" s="114"/>
      <c r="AG45" s="114"/>
      <c r="AJ45" s="114"/>
    </row>
    <row r="46" spans="1:36" x14ac:dyDescent="0.2">
      <c r="A46" s="44">
        <v>34</v>
      </c>
      <c r="B46" s="141">
        <f>VLOOKUP(CONCATENATE($A46,B$9),lookups,MATCH(CONCATENATE($A$7,B$11),'Query Result 1'!$CL$7:$CV$7,FALSE),FALSE)</f>
        <v>1.705989354090016E-3</v>
      </c>
      <c r="C46" s="40">
        <f>VLOOKUP(CONCATENATE($A46,C$9),lookups,MATCH(CONCATENATE($A$7,C$11),'Query Result 1'!$CL$7:$CV$7,FALSE),FALSE)</f>
        <v>0.90559197817568104</v>
      </c>
      <c r="D46" s="101"/>
      <c r="E46" s="142">
        <f>VLOOKUP(CONCATENATE($A46,E$9),lookups,MATCH(CONCATENATE($A$7,E$11),'Query Result 1'!$CL$7:$CV$7,FALSE),FALSE)</f>
        <v>4.381356151379974E-3</v>
      </c>
      <c r="F46" s="40">
        <f>VLOOKUP(CONCATENATE($A46,F$9),lookups,MATCH(CONCATENATE($A$7,F$11),'Query Result 1'!$CL$7:$CV$7,FALSE),FALSE)</f>
        <v>0.90559197817568104</v>
      </c>
      <c r="G46" s="102"/>
      <c r="H46" s="142">
        <f>VLOOKUP(CONCATENATE($A46,H$9),lookups,MATCH(CONCATENATE($A$7,H$11),'Query Result 1'!$CL$7:$CV$7,FALSE),FALSE)</f>
        <v>2.0905793179682537E-3</v>
      </c>
      <c r="I46" s="40">
        <f>VLOOKUP(CONCATENATE($A46,I$9),lookups,MATCH(CONCATENATE($A$7,I$11),'Query Result 1'!$CL$7:$CV$7,FALSE),FALSE)</f>
        <v>0.90559197817568104</v>
      </c>
      <c r="J46" s="72"/>
      <c r="K46" s="142">
        <f>VLOOKUP(CONCATENATE($A46,K$9),lookups,MATCH(CONCATENATE($A$7,K$11),'Query Result 1'!$CL$7:$CV$7,FALSE),FALSE)</f>
        <v>4.8224612033499082E-3</v>
      </c>
      <c r="L46" s="40">
        <f>VLOOKUP(CONCATENATE($A46,L$9),lookups,MATCH(CONCATENATE($A$7,L$11),'Query Result 1'!$CL$7:$CV$7,FALSE),FALSE)</f>
        <v>0.90559197817568104</v>
      </c>
      <c r="M46" s="101"/>
      <c r="T46" s="114"/>
      <c r="W46" s="114"/>
      <c r="AA46" s="114"/>
      <c r="AG46" s="114"/>
      <c r="AJ46" s="114"/>
    </row>
    <row r="47" spans="1:36" x14ac:dyDescent="0.2">
      <c r="A47" s="45">
        <v>35</v>
      </c>
      <c r="B47" s="141">
        <f>VLOOKUP(CONCATENATE($A47,B$9),lookups,MATCH(CONCATENATE($A$7,B$11),'Query Result 1'!$CL$7:$CV$7,FALSE),FALSE)</f>
        <v>1.773041153520842E-3</v>
      </c>
      <c r="C47" s="40">
        <f>VLOOKUP(CONCATENATE($A47,C$9),lookups,MATCH(CONCATENATE($A$7,C$11),'Query Result 1'!$CL$7:$CV$7,FALSE),FALSE)</f>
        <v>0.89997880475723668</v>
      </c>
      <c r="D47" s="101"/>
      <c r="E47" s="142">
        <f>VLOOKUP(CONCATENATE($A47,E$9),lookups,MATCH(CONCATENATE($A$7,E$11),'Query Result 1'!$CL$7:$CV$7,FALSE),FALSE)</f>
        <v>4.7223624456281749E-3</v>
      </c>
      <c r="F47" s="40">
        <f>VLOOKUP(CONCATENATE($A47,F$9),lookups,MATCH(CONCATENATE($A$7,F$11),'Query Result 1'!$CL$7:$CV$7,FALSE),FALSE)</f>
        <v>0.89997880475723668</v>
      </c>
      <c r="G47" s="102"/>
      <c r="H47" s="142">
        <f>VLOOKUP(CONCATENATE($A47,H$9),lookups,MATCH(CONCATENATE($A$7,H$11),'Query Result 1'!$CL$7:$CV$7,FALSE),FALSE)</f>
        <v>2.2538983437247659E-3</v>
      </c>
      <c r="I47" s="40">
        <f>VLOOKUP(CONCATENATE($A47,I$9),lookups,MATCH(CONCATENATE($A$7,I$11),'Query Result 1'!$CL$7:$CV$7,FALSE),FALSE)</f>
        <v>0.89997880475723668</v>
      </c>
      <c r="J47" s="72"/>
      <c r="K47" s="142">
        <f>VLOOKUP(CONCATENATE($A47,K$9),lookups,MATCH(CONCATENATE($A$7,K$11),'Query Result 1'!$CL$7:$CV$7,FALSE),FALSE)</f>
        <v>5.0092483589072086E-3</v>
      </c>
      <c r="L47" s="40">
        <f>VLOOKUP(CONCATENATE($A47,L$9),lookups,MATCH(CONCATENATE($A$7,L$11),'Query Result 1'!$CL$7:$CV$7,FALSE),FALSE)</f>
        <v>0.89997880475723668</v>
      </c>
      <c r="M47" s="101"/>
      <c r="T47" s="114"/>
      <c r="W47" s="114"/>
      <c r="AA47" s="114"/>
      <c r="AG47" s="114"/>
      <c r="AJ47" s="114"/>
    </row>
    <row r="48" spans="1:36" x14ac:dyDescent="0.2">
      <c r="A48" s="45">
        <v>36</v>
      </c>
      <c r="B48" s="141">
        <f>VLOOKUP(CONCATENATE($A48,B$9),lookups,MATCH(CONCATENATE($A$7,B$11),'Query Result 1'!$CL$7:$CV$7,FALSE),FALSE)</f>
        <v>1.8721820283935633E-3</v>
      </c>
      <c r="C48" s="40">
        <f>VLOOKUP(CONCATENATE($A48,C$9),lookups,MATCH(CONCATENATE($A$7,C$11),'Query Result 1'!$CL$7:$CV$7,FALSE),FALSE)</f>
        <v>0.85881553302197855</v>
      </c>
      <c r="D48" s="101"/>
      <c r="E48" s="142">
        <f>VLOOKUP(CONCATENATE($A48,E$9),lookups,MATCH(CONCATENATE($A$7,E$11),'Query Result 1'!$CL$7:$CV$7,FALSE),FALSE)</f>
        <v>5.0255323673404099E-3</v>
      </c>
      <c r="F48" s="40">
        <f>VLOOKUP(CONCATENATE($A48,F$9),lookups,MATCH(CONCATENATE($A$7,F$11),'Query Result 1'!$CL$7:$CV$7,FALSE),FALSE)</f>
        <v>0.85881553302197855</v>
      </c>
      <c r="G48" s="102"/>
      <c r="H48" s="142">
        <f>VLOOKUP(CONCATENATE($A48,H$9),lookups,MATCH(CONCATENATE($A$7,H$11),'Query Result 1'!$CL$7:$CV$7,FALSE),FALSE)</f>
        <v>2.4545748005927381E-3</v>
      </c>
      <c r="I48" s="40">
        <f>VLOOKUP(CONCATENATE($A48,I$9),lookups,MATCH(CONCATENATE($A$7,I$11),'Query Result 1'!$CL$7:$CV$7,FALSE),FALSE)</f>
        <v>0.85881553302197855</v>
      </c>
      <c r="J48" s="72"/>
      <c r="K48" s="142">
        <f>VLOOKUP(CONCATENATE($A48,K$9),lookups,MATCH(CONCATENATE($A$7,K$11),'Query Result 1'!$CL$7:$CV$7,FALSE),FALSE)</f>
        <v>5.28128708802656E-3</v>
      </c>
      <c r="L48" s="40">
        <f>VLOOKUP(CONCATENATE($A48,L$9),lookups,MATCH(CONCATENATE($A$7,L$11),'Query Result 1'!$CL$7:$CV$7,FALSE),FALSE)</f>
        <v>0.85881553302197855</v>
      </c>
      <c r="M48" s="101"/>
      <c r="T48" s="114"/>
      <c r="W48" s="114"/>
      <c r="AA48" s="114"/>
      <c r="AG48" s="114"/>
      <c r="AJ48" s="114"/>
    </row>
    <row r="49" spans="1:36" x14ac:dyDescent="0.2">
      <c r="A49" s="44">
        <v>37</v>
      </c>
      <c r="B49" s="141">
        <f>VLOOKUP(CONCATENATE($A49,B$9),lookups,MATCH(CONCATENATE($A$7,B$11),'Query Result 1'!$CL$7:$CV$7,FALSE),FALSE)</f>
        <v>1.998143623038615E-3</v>
      </c>
      <c r="C49" s="40">
        <f>VLOOKUP(CONCATENATE($A49,C$9),lookups,MATCH(CONCATENATE($A$7,C$11),'Query Result 1'!$CL$7:$CV$7,FALSE),FALSE)</f>
        <v>0.8569444752158305</v>
      </c>
      <c r="D49" s="101"/>
      <c r="E49" s="142">
        <f>VLOOKUP(CONCATENATE($A49,E$9),lookups,MATCH(CONCATENATE($A$7,E$11),'Query Result 1'!$CL$7:$CV$7,FALSE),FALSE)</f>
        <v>5.2673977867158887E-3</v>
      </c>
      <c r="F49" s="40">
        <f>VLOOKUP(CONCATENATE($A49,F$9),lookups,MATCH(CONCATENATE($A$7,F$11),'Query Result 1'!$CL$7:$CV$7,FALSE),FALSE)</f>
        <v>0.8569444752158305</v>
      </c>
      <c r="G49" s="102"/>
      <c r="H49" s="142">
        <f>VLOOKUP(CONCATENATE($A49,H$9),lookups,MATCH(CONCATENATE($A$7,H$11),'Query Result 1'!$CL$7:$CV$7,FALSE),FALSE)</f>
        <v>2.5594629725595301E-3</v>
      </c>
      <c r="I49" s="40">
        <f>VLOOKUP(CONCATENATE($A49,I$9),lookups,MATCH(CONCATENATE($A$7,I$11),'Query Result 1'!$CL$7:$CV$7,FALSE),FALSE)</f>
        <v>0.8569444752158305</v>
      </c>
      <c r="J49" s="72"/>
      <c r="K49" s="142">
        <f>VLOOKUP(CONCATENATE($A49,K$9),lookups,MATCH(CONCATENATE($A$7,K$11),'Query Result 1'!$CL$7:$CV$7,FALSE),FALSE)</f>
        <v>5.6591718719617157E-3</v>
      </c>
      <c r="L49" s="40">
        <f>VLOOKUP(CONCATENATE($A49,L$9),lookups,MATCH(CONCATENATE($A$7,L$11),'Query Result 1'!$CL$7:$CV$7,FALSE),FALSE)</f>
        <v>0.8569444752158305</v>
      </c>
      <c r="M49" s="101"/>
      <c r="T49" s="114"/>
      <c r="W49" s="114"/>
      <c r="AA49" s="114"/>
      <c r="AG49" s="114"/>
      <c r="AJ49" s="114"/>
    </row>
    <row r="50" spans="1:36" x14ac:dyDescent="0.2">
      <c r="A50" s="45">
        <v>38</v>
      </c>
      <c r="B50" s="141">
        <f>VLOOKUP(CONCATENATE($A50,B$9),lookups,MATCH(CONCATENATE($A$7,B$11),'Query Result 1'!$CL$7:$CV$7,FALSE),FALSE)</f>
        <v>1.9339654721548245E-3</v>
      </c>
      <c r="C50" s="40">
        <f>VLOOKUP(CONCATENATE($A50,C$9),lookups,MATCH(CONCATENATE($A$7,C$11),'Query Result 1'!$CL$7:$CV$7,FALSE),FALSE)</f>
        <v>0.85507341740968235</v>
      </c>
      <c r="D50" s="101"/>
      <c r="E50" s="142">
        <f>VLOOKUP(CONCATENATE($A50,E$9),lookups,MATCH(CONCATENATE($A$7,E$11),'Query Result 1'!$CL$7:$CV$7,FALSE),FALSE)</f>
        <v>5.1323363050052254E-3</v>
      </c>
      <c r="F50" s="40">
        <f>VLOOKUP(CONCATENATE($A50,F$9),lookups,MATCH(CONCATENATE($A$7,F$11),'Query Result 1'!$CL$7:$CV$7,FALSE),FALSE)</f>
        <v>0.85507341740968235</v>
      </c>
      <c r="G50" s="102"/>
      <c r="H50" s="142">
        <f>VLOOKUP(CONCATENATE($A50,H$9),lookups,MATCH(CONCATENATE($A$7,H$11),'Query Result 1'!$CL$7:$CV$7,FALSE),FALSE)</f>
        <v>2.5503630854939179E-3</v>
      </c>
      <c r="I50" s="40">
        <f>VLOOKUP(CONCATENATE($A50,I$9),lookups,MATCH(CONCATENATE($A$7,I$11),'Query Result 1'!$CL$7:$CV$7,FALSE),FALSE)</f>
        <v>0.85507341740968235</v>
      </c>
      <c r="J50" s="72"/>
      <c r="K50" s="142">
        <f>VLOOKUP(CONCATENATE($A50,K$9),lookups,MATCH(CONCATENATE($A$7,K$11),'Query Result 1'!$CL$7:$CV$7,FALSE),FALSE)</f>
        <v>5.4944160219316859E-3</v>
      </c>
      <c r="L50" s="40">
        <f>VLOOKUP(CONCATENATE($A50,L$9),lookups,MATCH(CONCATENATE($A$7,L$11),'Query Result 1'!$CL$7:$CV$7,FALSE),FALSE)</f>
        <v>0.85507341740968235</v>
      </c>
      <c r="M50" s="101"/>
      <c r="T50" s="114"/>
      <c r="W50" s="114"/>
      <c r="AA50" s="114"/>
      <c r="AG50" s="114"/>
      <c r="AJ50" s="114"/>
    </row>
    <row r="51" spans="1:36" x14ac:dyDescent="0.2">
      <c r="A51" s="45">
        <v>39</v>
      </c>
      <c r="B51" s="141">
        <f>VLOOKUP(CONCATENATE($A51,B$9),lookups,MATCH(CONCATENATE($A$7,B$11),'Query Result 1'!$CL$7:$CV$7,FALSE),FALSE)</f>
        <v>1.945460066342966E-3</v>
      </c>
      <c r="C51" s="40">
        <f>VLOOKUP(CONCATENATE($A51,C$9),lookups,MATCH(CONCATENATE($A$7,C$11),'Query Result 1'!$CL$7:$CV$7,FALSE),FALSE)</f>
        <v>0.8494602439912381</v>
      </c>
      <c r="D51" s="101"/>
      <c r="E51" s="142">
        <f>VLOOKUP(CONCATENATE($A51,E$9),lookups,MATCH(CONCATENATE($A$7,E$11),'Query Result 1'!$CL$7:$CV$7,FALSE),FALSE)</f>
        <v>5.2621294310463244E-3</v>
      </c>
      <c r="F51" s="40">
        <f>VLOOKUP(CONCATENATE($A51,F$9),lookups,MATCH(CONCATENATE($A$7,F$11),'Query Result 1'!$CL$7:$CV$7,FALSE),FALSE)</f>
        <v>0.8494602439912381</v>
      </c>
      <c r="G51" s="102"/>
      <c r="H51" s="142">
        <f>VLOOKUP(CONCATENATE($A51,H$9),lookups,MATCH(CONCATENATE($A$7,H$11),'Query Result 1'!$CL$7:$CV$7,FALSE),FALSE)</f>
        <v>2.5182740100520226E-3</v>
      </c>
      <c r="I51" s="40">
        <f>VLOOKUP(CONCATENATE($A51,I$9),lookups,MATCH(CONCATENATE($A$7,I$11),'Query Result 1'!$CL$7:$CV$7,FALSE),FALSE)</f>
        <v>0.8494602439912381</v>
      </c>
      <c r="J51" s="72"/>
      <c r="K51" s="142">
        <f>VLOOKUP(CONCATENATE($A51,K$9),lookups,MATCH(CONCATENATE($A$7,K$11),'Query Result 1'!$CL$7:$CV$7,FALSE),FALSE)</f>
        <v>5.5643414699095475E-3</v>
      </c>
      <c r="L51" s="40">
        <f>VLOOKUP(CONCATENATE($A51,L$9),lookups,MATCH(CONCATENATE($A$7,L$11),'Query Result 1'!$CL$7:$CV$7,FALSE),FALSE)</f>
        <v>0.8494602439912381</v>
      </c>
      <c r="M51" s="101"/>
      <c r="T51" s="114"/>
      <c r="W51" s="114"/>
      <c r="AA51" s="114"/>
      <c r="AG51" s="114"/>
      <c r="AJ51" s="114"/>
    </row>
    <row r="52" spans="1:36" x14ac:dyDescent="0.2">
      <c r="A52" s="44">
        <v>40</v>
      </c>
      <c r="B52" s="141">
        <f>VLOOKUP(CONCATENATE($A52,B$9),lookups,MATCH(CONCATENATE($A$7,B$11),'Query Result 1'!$CL$7:$CV$7,FALSE),FALSE)</f>
        <v>2.018738104292369E-3</v>
      </c>
      <c r="C52" s="40">
        <f>VLOOKUP(CONCATENATE($A52,C$9),lookups,MATCH(CONCATENATE($A$7,C$11),'Query Result 1'!$CL$7:$CV$7,FALSE),FALSE)</f>
        <v>0.84478259947586776</v>
      </c>
      <c r="D52" s="101"/>
      <c r="E52" s="142">
        <f>VLOOKUP(CONCATENATE($A52,E$9),lookups,MATCH(CONCATENATE($A$7,E$11),'Query Result 1'!$CL$7:$CV$7,FALSE),FALSE)</f>
        <v>5.2832028537245839E-3</v>
      </c>
      <c r="F52" s="40">
        <f>VLOOKUP(CONCATENATE($A52,F$9),lookups,MATCH(CONCATENATE($A$7,F$11),'Query Result 1'!$CL$7:$CV$7,FALSE),FALSE)</f>
        <v>0.84478259947586776</v>
      </c>
      <c r="G52" s="102"/>
      <c r="H52" s="142">
        <f>VLOOKUP(CONCATENATE($A52,H$9),lookups,MATCH(CONCATENATE($A$7,H$11),'Query Result 1'!$CL$7:$CV$7,FALSE),FALSE)</f>
        <v>2.5436579055508352E-3</v>
      </c>
      <c r="I52" s="40">
        <f>VLOOKUP(CONCATENATE($A52,I$9),lookups,MATCH(CONCATENATE($A$7,I$11),'Query Result 1'!$CL$7:$CV$7,FALSE),FALSE)</f>
        <v>0.84478259947586776</v>
      </c>
      <c r="J52" s="72"/>
      <c r="K52" s="142">
        <f>VLOOKUP(CONCATENATE($A52,K$9),lookups,MATCH(CONCATENATE($A$7,K$11),'Query Result 1'!$CL$7:$CV$7,FALSE),FALSE)</f>
        <v>5.7003608344692227E-3</v>
      </c>
      <c r="L52" s="40">
        <f>VLOOKUP(CONCATENATE($A52,L$9),lookups,MATCH(CONCATENATE($A$7,L$11),'Query Result 1'!$CL$7:$CV$7,FALSE),FALSE)</f>
        <v>0.84478259947586776</v>
      </c>
      <c r="M52" s="101"/>
      <c r="T52" s="114"/>
      <c r="W52" s="114"/>
      <c r="AA52" s="114"/>
      <c r="AG52" s="114"/>
      <c r="AJ52" s="114"/>
    </row>
    <row r="53" spans="1:36" x14ac:dyDescent="0.2">
      <c r="A53" s="45">
        <v>41</v>
      </c>
      <c r="B53" s="141">
        <f>VLOOKUP(CONCATENATE($A53,B$9),lookups,MATCH(CONCATENATE($A$7,B$11),'Query Result 1'!$CL$7:$CV$7,FALSE),FALSE)</f>
        <v>1.9933542087935559E-3</v>
      </c>
      <c r="C53" s="40">
        <f>VLOOKUP(CONCATENATE($A53,C$9),lookups,MATCH(CONCATENATE($A$7,C$11),'Query Result 1'!$CL$7:$CV$7,FALSE),FALSE)</f>
        <v>0.80923250115905387</v>
      </c>
      <c r="D53" s="101"/>
      <c r="E53" s="142">
        <f>VLOOKUP(CONCATENATE($A53,E$9),lookups,MATCH(CONCATENATE($A$7,E$11),'Query Result 1'!$CL$7:$CV$7,FALSE),FALSE)</f>
        <v>5.2506348368581823E-3</v>
      </c>
      <c r="F53" s="40">
        <f>VLOOKUP(CONCATENATE($A53,F$9),lookups,MATCH(CONCATENATE($A$7,F$11),'Query Result 1'!$CL$7:$CV$7,FALSE),FALSE)</f>
        <v>0.80923250115905387</v>
      </c>
      <c r="G53" s="102"/>
      <c r="H53" s="142">
        <f>VLOOKUP(CONCATENATE($A53,H$9),lookups,MATCH(CONCATENATE($A$7,H$11),'Query Result 1'!$CL$7:$CV$7,FALSE),FALSE)</f>
        <v>2.491932231704198E-3</v>
      </c>
      <c r="I53" s="40">
        <f>VLOOKUP(CONCATENATE($A53,I$9),lookups,MATCH(CONCATENATE($A$7,I$11),'Query Result 1'!$CL$7:$CV$7,FALSE),FALSE)</f>
        <v>0.80923250115905387</v>
      </c>
      <c r="J53" s="72"/>
      <c r="K53" s="142">
        <f>VLOOKUP(CONCATENATE($A53,K$9),lookups,MATCH(CONCATENATE($A$7,K$11),'Query Result 1'!$CL$7:$CV$7,FALSE),FALSE)</f>
        <v>5.9211528311664428E-3</v>
      </c>
      <c r="L53" s="40">
        <f>VLOOKUP(CONCATENATE($A53,L$9),lookups,MATCH(CONCATENATE($A$7,L$11),'Query Result 1'!$CL$7:$CV$7,FALSE),FALSE)</f>
        <v>0.80923250115905387</v>
      </c>
      <c r="M53" s="101"/>
      <c r="T53" s="114"/>
      <c r="W53" s="114"/>
      <c r="AA53" s="114"/>
      <c r="AG53" s="114"/>
      <c r="AJ53" s="114"/>
    </row>
    <row r="54" spans="1:36" x14ac:dyDescent="0.2">
      <c r="A54" s="45">
        <v>42</v>
      </c>
      <c r="B54" s="141">
        <f>VLOOKUP(CONCATENATE($A54,B$9),lookups,MATCH(CONCATENATE($A$7,B$11),'Query Result 1'!$CL$7:$CV$7,FALSE),FALSE)</f>
        <v>1.9301339407587774E-3</v>
      </c>
      <c r="C54" s="40">
        <f>VLOOKUP(CONCATENATE($A54,C$9),lookups,MATCH(CONCATENATE($A$7,C$11),'Query Result 1'!$CL$7:$CV$7,FALSE),FALSE)</f>
        <v>0.7886508652914247</v>
      </c>
      <c r="D54" s="101"/>
      <c r="E54" s="142">
        <f>VLOOKUP(CONCATENATE($A54,E$9),lookups,MATCH(CONCATENATE($A$7,E$11),'Query Result 1'!$CL$7:$CV$7,FALSE),FALSE)</f>
        <v>5.3133761634684556E-3</v>
      </c>
      <c r="F54" s="40">
        <f>VLOOKUP(CONCATENATE($A54,F$9),lookups,MATCH(CONCATENATE($A$7,F$11),'Query Result 1'!$CL$7:$CV$7,FALSE),FALSE)</f>
        <v>0.7886508652914247</v>
      </c>
      <c r="G54" s="102"/>
      <c r="H54" s="142">
        <f>VLOOKUP(CONCATENATE($A54,H$9),lookups,MATCH(CONCATENATE($A$7,H$11),'Query Result 1'!$CL$7:$CV$7,FALSE),FALSE)</f>
        <v>2.5015110601943162E-3</v>
      </c>
      <c r="I54" s="40">
        <f>VLOOKUP(CONCATENATE($A54,I$9),lookups,MATCH(CONCATENATE($A$7,I$11),'Query Result 1'!$CL$7:$CV$7,FALSE),FALSE)</f>
        <v>0.7886508652914247</v>
      </c>
      <c r="J54" s="72"/>
      <c r="K54" s="142">
        <f>VLOOKUP(CONCATENATE($A54,K$9),lookups,MATCH(CONCATENATE($A$7,K$11),'Query Result 1'!$CL$7:$CV$7,FALSE),FALSE)</f>
        <v>5.7267026128170473E-3</v>
      </c>
      <c r="L54" s="40">
        <f>VLOOKUP(CONCATENATE($A54,L$9),lookups,MATCH(CONCATENATE($A$7,L$11),'Query Result 1'!$CL$7:$CV$7,FALSE),FALSE)</f>
        <v>0.7886508652914247</v>
      </c>
      <c r="M54" s="101"/>
      <c r="T54" s="114"/>
      <c r="W54" s="114"/>
      <c r="AA54" s="114"/>
      <c r="AG54" s="114"/>
      <c r="AJ54" s="114"/>
    </row>
    <row r="55" spans="1:36" x14ac:dyDescent="0.2">
      <c r="A55" s="44">
        <v>43</v>
      </c>
      <c r="B55" s="141">
        <f>VLOOKUP(CONCATENATE($A55,B$9),lookups,MATCH(CONCATENATE($A$7,B$11),'Query Result 1'!$CL$7:$CV$7,FALSE),FALSE)</f>
        <v>1.9162446394481061E-3</v>
      </c>
      <c r="C55" s="40">
        <f>VLOOKUP(CONCATENATE($A55,C$9),lookups,MATCH(CONCATENATE($A$7,C$11),'Query Result 1'!$CL$7:$CV$7,FALSE),FALSE)</f>
        <v>0.7886508652914247</v>
      </c>
      <c r="D55" s="101"/>
      <c r="E55" s="142">
        <f>VLOOKUP(CONCATENATE($A55,E$9),lookups,MATCH(CONCATENATE($A$7,E$11),'Query Result 1'!$CL$7:$CV$7,FALSE),FALSE)</f>
        <v>5.2774555566305129E-3</v>
      </c>
      <c r="F55" s="40">
        <f>VLOOKUP(CONCATENATE($A55,F$9),lookups,MATCH(CONCATENATE($A$7,F$11),'Query Result 1'!$CL$7:$CV$7,FALSE),FALSE)</f>
        <v>0.7886508652914247</v>
      </c>
      <c r="G55" s="102"/>
      <c r="H55" s="142">
        <f>VLOOKUP(CONCATENATE($A55,H$9),lookups,MATCH(CONCATENATE($A$7,H$11),'Query Result 1'!$CL$7:$CV$7,FALSE),FALSE)</f>
        <v>2.512526712957952E-3</v>
      </c>
      <c r="I55" s="40">
        <f>VLOOKUP(CONCATENATE($A55,I$9),lookups,MATCH(CONCATENATE($A$7,I$11),'Query Result 1'!$CL$7:$CV$7,FALSE),FALSE)</f>
        <v>0.7886508652914247</v>
      </c>
      <c r="J55" s="72"/>
      <c r="K55" s="142">
        <f>VLOOKUP(CONCATENATE($A55,K$9),lookups,MATCH(CONCATENATE($A$7,K$11),'Query Result 1'!$CL$7:$CV$7,FALSE),FALSE)</f>
        <v>5.8081226549830502E-3</v>
      </c>
      <c r="L55" s="40">
        <f>VLOOKUP(CONCATENATE($A55,L$9),lookups,MATCH(CONCATENATE($A$7,L$11),'Query Result 1'!$CL$7:$CV$7,FALSE),FALSE)</f>
        <v>0.7886508652914247</v>
      </c>
      <c r="M55" s="101"/>
      <c r="T55" s="114"/>
      <c r="W55" s="114"/>
      <c r="AA55" s="114"/>
      <c r="AG55" s="114"/>
      <c r="AJ55" s="114"/>
    </row>
    <row r="56" spans="1:36" x14ac:dyDescent="0.2">
      <c r="A56" s="45">
        <v>44</v>
      </c>
      <c r="B56" s="141">
        <f>VLOOKUP(CONCATENATE($A56,B$9),lookups,MATCH(CONCATENATE($A$7,B$11),'Query Result 1'!$CL$7:$CV$7,FALSE),FALSE)</f>
        <v>1.8175827059998908E-3</v>
      </c>
      <c r="C56" s="40">
        <f>VLOOKUP(CONCATENATE($A56,C$9),lookups,MATCH(CONCATENATE($A$7,C$11),'Query Result 1'!$CL$7:$CV$7,FALSE),FALSE)</f>
        <v>0.77836004735761011</v>
      </c>
      <c r="D56" s="101"/>
      <c r="E56" s="142">
        <f>VLOOKUP(CONCATENATE($A56,E$9),lookups,MATCH(CONCATENATE($A$7,E$11),'Query Result 1'!$CL$7:$CV$7,FALSE),FALSE)</f>
        <v>5.3152919291664788E-3</v>
      </c>
      <c r="F56" s="40">
        <f>VLOOKUP(CONCATENATE($A56,F$9),lookups,MATCH(CONCATENATE($A$7,F$11),'Query Result 1'!$CL$7:$CV$7,FALSE),FALSE)</f>
        <v>0.77836004735761011</v>
      </c>
      <c r="G56" s="102"/>
      <c r="H56" s="142">
        <f>VLOOKUP(CONCATENATE($A56,H$9),lookups,MATCH(CONCATENATE($A$7,H$11),'Query Result 1'!$CL$7:$CV$7,FALSE),FALSE)</f>
        <v>2.5245002485705993E-3</v>
      </c>
      <c r="I56" s="40">
        <f>VLOOKUP(CONCATENATE($A56,I$9),lookups,MATCH(CONCATENATE($A$7,I$11),'Query Result 1'!$CL$7:$CV$7,FALSE),FALSE)</f>
        <v>0.77836004735761011</v>
      </c>
      <c r="J56" s="72"/>
      <c r="K56" s="142">
        <f>VLOOKUP(CONCATENATE($A56,K$9),lookups,MATCH(CONCATENATE($A$7,K$11),'Query Result 1'!$CL$7:$CV$7,FALSE),FALSE)</f>
        <v>5.9527629651838325E-3</v>
      </c>
      <c r="L56" s="40">
        <f>VLOOKUP(CONCATENATE($A56,L$9),lookups,MATCH(CONCATENATE($A$7,L$11),'Query Result 1'!$CL$7:$CV$7,FALSE),FALSE)</f>
        <v>0.77836004735761011</v>
      </c>
      <c r="M56" s="101"/>
      <c r="T56" s="114"/>
      <c r="W56" s="114"/>
      <c r="AA56" s="114"/>
      <c r="AG56" s="114"/>
      <c r="AJ56" s="114"/>
    </row>
    <row r="57" spans="1:36" x14ac:dyDescent="0.2">
      <c r="A57" s="45">
        <v>45</v>
      </c>
      <c r="B57" s="141">
        <f>VLOOKUP(CONCATENATE($A57,B$9),lookups,MATCH(CONCATENATE($A$7,B$11),'Query Result 1'!$CL$7:$CV$7,FALSE),FALSE)</f>
        <v>1.7529256136915943E-3</v>
      </c>
      <c r="C57" s="40">
        <f>VLOOKUP(CONCATENATE($A57,C$9),lookups,MATCH(CONCATENATE($A$7,C$11),'Query Result 1'!$CL$7:$CV$7,FALSE),FALSE)</f>
        <v>0.77836004735761011</v>
      </c>
      <c r="D57" s="101"/>
      <c r="E57" s="142">
        <f>VLOOKUP(CONCATENATE($A57,E$9),lookups,MATCH(CONCATENATE($A$7,E$11),'Query Result 1'!$CL$7:$CV$7,FALSE),FALSE)</f>
        <v>5.245366481188618E-3</v>
      </c>
      <c r="F57" s="40">
        <f>VLOOKUP(CONCATENATE($A57,F$9),lookups,MATCH(CONCATENATE($A$7,F$11),'Query Result 1'!$CL$7:$CV$7,FALSE),FALSE)</f>
        <v>0.77836004735761011</v>
      </c>
      <c r="G57" s="102"/>
      <c r="H57" s="142">
        <f>VLOOKUP(CONCATENATE($A57,H$9),lookups,MATCH(CONCATENATE($A$7,H$11),'Query Result 1'!$CL$7:$CV$7,FALSE),FALSE)</f>
        <v>2.5436579055508352E-3</v>
      </c>
      <c r="I57" s="40">
        <f>VLOOKUP(CONCATENATE($A57,I$9),lookups,MATCH(CONCATENATE($A$7,I$11),'Query Result 1'!$CL$7:$CV$7,FALSE),FALSE)</f>
        <v>0.77836004735761011</v>
      </c>
      <c r="J57" s="72"/>
      <c r="K57" s="142">
        <f>VLOOKUP(CONCATENATE($A57,K$9),lookups,MATCH(CONCATENATE($A$7,K$11),'Query Result 1'!$CL$7:$CV$7,FALSE),FALSE)</f>
        <v>5.8272803119632866E-3</v>
      </c>
      <c r="L57" s="40">
        <f>VLOOKUP(CONCATENATE($A57,L$9),lookups,MATCH(CONCATENATE($A$7,L$11),'Query Result 1'!$CL$7:$CV$7,FALSE),FALSE)</f>
        <v>0.77836004735761011</v>
      </c>
      <c r="M57" s="101"/>
      <c r="T57" s="114"/>
      <c r="W57" s="114"/>
      <c r="AA57" s="114"/>
      <c r="AG57" s="114"/>
      <c r="AJ57" s="114"/>
    </row>
    <row r="58" spans="1:36" x14ac:dyDescent="0.2">
      <c r="A58" s="44">
        <v>46</v>
      </c>
      <c r="B58" s="141">
        <f>VLOOKUP(CONCATENATE($A58,B$9),lookups,MATCH(CONCATENATE($A$7,B$11),'Query Result 1'!$CL$7:$CV$7,FALSE),FALSE)</f>
        <v>1.7189207725516755E-3</v>
      </c>
      <c r="C58" s="40">
        <f>VLOOKUP(CONCATENATE($A58,C$9),lookups,MATCH(CONCATENATE($A$7,C$11),'Query Result 1'!$CL$7:$CV$7,FALSE),FALSE)</f>
        <v>0.77368240284223988</v>
      </c>
      <c r="D58" s="101"/>
      <c r="E58" s="142">
        <f>VLOOKUP(CONCATENATE($A58,E$9),lookups,MATCH(CONCATENATE($A$7,E$11),'Query Result 1'!$CL$7:$CV$7,FALSE),FALSE)</f>
        <v>5.3440284146368333E-3</v>
      </c>
      <c r="F58" s="40">
        <f>VLOOKUP(CONCATENATE($A58,F$9),lookups,MATCH(CONCATENATE($A$7,F$11),'Query Result 1'!$CL$7:$CV$7,FALSE),FALSE)</f>
        <v>0.77368240284223988</v>
      </c>
      <c r="G58" s="102"/>
      <c r="H58" s="142">
        <f>VLOOKUP(CONCATENATE($A58,H$9),lookups,MATCH(CONCATENATE($A$7,H$11),'Query Result 1'!$CL$7:$CV$7,FALSE),FALSE)</f>
        <v>2.5369527256077526E-3</v>
      </c>
      <c r="I58" s="40">
        <f>VLOOKUP(CONCATENATE($A58,I$9),lookups,MATCH(CONCATENATE($A$7,I$11),'Query Result 1'!$CL$7:$CV$7,FALSE),FALSE)</f>
        <v>0.77368240284223988</v>
      </c>
      <c r="J58" s="72"/>
      <c r="K58" s="142">
        <f>VLOOKUP(CONCATENATE($A58,K$9),lookups,MATCH(CONCATENATE($A$7,K$11),'Query Result 1'!$CL$7:$CV$7,FALSE),FALSE)</f>
        <v>5.8033332407379911E-3</v>
      </c>
      <c r="L58" s="40">
        <f>VLOOKUP(CONCATENATE($A58,L$9),lookups,MATCH(CONCATENATE($A$7,L$11),'Query Result 1'!$CL$7:$CV$7,FALSE),FALSE)</f>
        <v>0.77368240284223988</v>
      </c>
      <c r="M58" s="101"/>
      <c r="T58" s="114"/>
      <c r="W58" s="114"/>
      <c r="AA58" s="114"/>
      <c r="AG58" s="114"/>
      <c r="AJ58" s="114"/>
    </row>
    <row r="59" spans="1:36" x14ac:dyDescent="0.2">
      <c r="A59" s="45">
        <v>47</v>
      </c>
      <c r="B59" s="141">
        <f>VLOOKUP(CONCATENATE($A59,B$9),lookups,MATCH(CONCATENATE($A$7,B$11),'Query Result 1'!$CL$7:$CV$7,FALSE),FALSE)</f>
        <v>1.6820422828647211E-3</v>
      </c>
      <c r="C59" s="40">
        <f>VLOOKUP(CONCATENATE($A59,C$9),lookups,MATCH(CONCATENATE($A$7,C$11),'Query Result 1'!$CL$7:$CV$7,FALSE),FALSE)</f>
        <v>0.76900475832686965</v>
      </c>
      <c r="D59" s="101"/>
      <c r="E59" s="142">
        <f>VLOOKUP(CONCATENATE($A59,E$9),lookups,MATCH(CONCATENATE($A$7,E$11),'Query Result 1'!$CL$7:$CV$7,FALSE),FALSE)</f>
        <v>5.4891476662621208E-3</v>
      </c>
      <c r="F59" s="40">
        <f>VLOOKUP(CONCATENATE($A59,F$9),lookups,MATCH(CONCATENATE($A$7,F$11),'Query Result 1'!$CL$7:$CV$7,FALSE),FALSE)</f>
        <v>0.76900475832686965</v>
      </c>
      <c r="G59" s="102"/>
      <c r="H59" s="142">
        <f>VLOOKUP(CONCATENATE($A59,H$9),lookups,MATCH(CONCATENATE($A$7,H$11),'Query Result 1'!$CL$7:$CV$7,FALSE),FALSE)</f>
        <v>2.4900164660061745E-3</v>
      </c>
      <c r="I59" s="40">
        <f>VLOOKUP(CONCATENATE($A59,I$9),lookups,MATCH(CONCATENATE($A$7,I$11),'Query Result 1'!$CL$7:$CV$7,FALSE),FALSE)</f>
        <v>0.76900475832686965</v>
      </c>
      <c r="J59" s="72"/>
      <c r="K59" s="142">
        <f>VLOOKUP(CONCATENATE($A59,K$9),lookups,MATCH(CONCATENATE($A$7,K$11),'Query Result 1'!$CL$7:$CV$7,FALSE),FALSE)</f>
        <v>5.9814994506541862E-3</v>
      </c>
      <c r="L59" s="40">
        <f>VLOOKUP(CONCATENATE($A59,L$9),lookups,MATCH(CONCATENATE($A$7,L$11),'Query Result 1'!$CL$7:$CV$7,FALSE),FALSE)</f>
        <v>0.76900475832686965</v>
      </c>
      <c r="M59" s="101"/>
      <c r="T59" s="114"/>
      <c r="W59" s="114"/>
      <c r="AA59" s="114"/>
      <c r="AG59" s="114"/>
      <c r="AJ59" s="114"/>
    </row>
    <row r="60" spans="1:36" x14ac:dyDescent="0.2">
      <c r="A60" s="45">
        <v>48</v>
      </c>
      <c r="B60" s="141">
        <f>VLOOKUP(CONCATENATE($A60,B$9),lookups,MATCH(CONCATENATE($A$7,B$11),'Query Result 1'!$CL$7:$CV$7,FALSE),FALSE)</f>
        <v>1.6269640190465426E-3</v>
      </c>
      <c r="C60" s="40">
        <f>VLOOKUP(CONCATENATE($A60,C$9),lookups,MATCH(CONCATENATE($A$7,C$11),'Query Result 1'!$CL$7:$CV$7,FALSE),FALSE)</f>
        <v>0.76058499819920311</v>
      </c>
      <c r="D60" s="101"/>
      <c r="E60" s="142">
        <f>VLOOKUP(CONCATENATE($A60,E$9),lookups,MATCH(CONCATENATE($A$7,E$11),'Query Result 1'!$CL$7:$CV$7,FALSE),FALSE)</f>
        <v>5.3971909127569877E-3</v>
      </c>
      <c r="F60" s="40">
        <f>VLOOKUP(CONCATENATE($A60,F$9),lookups,MATCH(CONCATENATE($A$7,F$11),'Query Result 1'!$CL$7:$CV$7,FALSE),FALSE)</f>
        <v>0.76058499819920311</v>
      </c>
      <c r="G60" s="102"/>
      <c r="H60" s="142">
        <f>VLOOKUP(CONCATENATE($A60,H$9),lookups,MATCH(CONCATENATE($A$7,H$11),'Query Result 1'!$CL$7:$CV$7,FALSE),FALSE)</f>
        <v>2.4473906792251495E-3</v>
      </c>
      <c r="I60" s="40">
        <f>VLOOKUP(CONCATENATE($A60,I$9),lookups,MATCH(CONCATENATE($A$7,I$11),'Query Result 1'!$CL$7:$CV$7,FALSE),FALSE)</f>
        <v>0.76058499819920311</v>
      </c>
      <c r="J60" s="72"/>
      <c r="K60" s="142">
        <f>VLOOKUP(CONCATENATE($A60,K$9),lookups,MATCH(CONCATENATE($A$7,K$11),'Query Result 1'!$CL$7:$CV$7,FALSE),FALSE)</f>
        <v>5.8828375172059709E-3</v>
      </c>
      <c r="L60" s="40">
        <f>VLOOKUP(CONCATENATE($A60,L$9),lookups,MATCH(CONCATENATE($A$7,L$11),'Query Result 1'!$CL$7:$CV$7,FALSE),FALSE)</f>
        <v>0.76058499819920311</v>
      </c>
      <c r="M60" s="101"/>
      <c r="T60" s="114"/>
      <c r="W60" s="114"/>
      <c r="AA60" s="114"/>
      <c r="AG60" s="114"/>
      <c r="AJ60" s="114"/>
    </row>
    <row r="61" spans="1:36" x14ac:dyDescent="0.2">
      <c r="A61" s="44">
        <v>49</v>
      </c>
      <c r="B61" s="141">
        <f>VLOOKUP(CONCATENATE($A61,B$9),lookups,MATCH(CONCATENATE($A$7,B$11),'Query Result 1'!$CL$7:$CV$7,FALSE),FALSE)</f>
        <v>1.5158496085611738E-3</v>
      </c>
      <c r="C61" s="40">
        <f>VLOOKUP(CONCATENATE($A61,C$9),lookups,MATCH(CONCATENATE($A$7,C$11),'Query Result 1'!$CL$7:$CV$7,FALSE),FALSE)</f>
        <v>0.88968798682342221</v>
      </c>
      <c r="D61" s="101"/>
      <c r="E61" s="142">
        <f>VLOOKUP(CONCATENATE($A61,E$9),lookups,MATCH(CONCATENATE($A$7,E$11),'Query Result 1'!$CL$7:$CV$7,FALSE),FALSE)</f>
        <v>5.029363898736457E-3</v>
      </c>
      <c r="F61" s="40">
        <f>VLOOKUP(CONCATENATE($A61,F$9),lookups,MATCH(CONCATENATE($A$7,F$11),'Query Result 1'!$CL$7:$CV$7,FALSE),FALSE)</f>
        <v>0.88968798682342221</v>
      </c>
      <c r="G61" s="102"/>
      <c r="H61" s="142">
        <f>VLOOKUP(CONCATENATE($A61,H$9),lookups,MATCH(CONCATENATE($A$7,H$11),'Query Result 1'!$CL$7:$CV$7,FALSE),FALSE)</f>
        <v>2.3468129800789106E-3</v>
      </c>
      <c r="I61" s="40">
        <f>VLOOKUP(CONCATENATE($A61,I$9),lookups,MATCH(CONCATENATE($A$7,I$11),'Query Result 1'!$CL$7:$CV$7,FALSE),FALSE)</f>
        <v>0.88968798682342221</v>
      </c>
      <c r="J61" s="72"/>
      <c r="K61" s="142">
        <f>VLOOKUP(CONCATENATE($A61,K$9),lookups,MATCH(CONCATENATE($A$7,K$11),'Query Result 1'!$CL$7:$CV$7,FALSE),FALSE)</f>
        <v>5.2726661423854538E-3</v>
      </c>
      <c r="L61" s="40">
        <f>VLOOKUP(CONCATENATE($A61,L$9),lookups,MATCH(CONCATENATE($A$7,L$11),'Query Result 1'!$CL$7:$CV$7,FALSE),FALSE)</f>
        <v>0.88968798682342221</v>
      </c>
      <c r="M61" s="101"/>
      <c r="T61" s="114"/>
      <c r="W61" s="114"/>
      <c r="AA61" s="114"/>
      <c r="AG61" s="114"/>
      <c r="AJ61" s="114"/>
    </row>
    <row r="62" spans="1:36" x14ac:dyDescent="0.2">
      <c r="A62" s="45">
        <v>50</v>
      </c>
      <c r="B62" s="141">
        <f>VLOOKUP(CONCATENATE($A62,B$9),lookups,MATCH(CONCATENATE($A$7,B$11),'Query Result 1'!$CL$7:$CV$7,FALSE),FALSE)</f>
        <v>1.4607713447429952E-3</v>
      </c>
      <c r="C62" s="40">
        <f>VLOOKUP(CONCATENATE($A62,C$9),lookups,MATCH(CONCATENATE($A$7,C$11),'Query Result 1'!$CL$7:$CV$7,FALSE),FALSE)</f>
        <v>0.89530116024186646</v>
      </c>
      <c r="D62" s="101"/>
      <c r="E62" s="142">
        <f>VLOOKUP(CONCATENATE($A62,E$9),lookups,MATCH(CONCATENATE($A$7,E$11),'Query Result 1'!$CL$7:$CV$7,FALSE),FALSE)</f>
        <v>4.8579028687633441E-3</v>
      </c>
      <c r="F62" s="40">
        <f>VLOOKUP(CONCATENATE($A62,F$9),lookups,MATCH(CONCATENATE($A$7,F$11),'Query Result 1'!$CL$7:$CV$7,FALSE),FALSE)</f>
        <v>0.89530116024186646</v>
      </c>
      <c r="G62" s="102"/>
      <c r="H62" s="142">
        <f>VLOOKUP(CONCATENATE($A62,H$9),lookups,MATCH(CONCATENATE($A$7,H$11),'Query Result 1'!$CL$7:$CV$7,FALSE),FALSE)</f>
        <v>2.2850295363176492E-3</v>
      </c>
      <c r="I62" s="40">
        <f>VLOOKUP(CONCATENATE($A62,I$9),lookups,MATCH(CONCATENATE($A$7,I$11),'Query Result 1'!$CL$7:$CV$7,FALSE),FALSE)</f>
        <v>0.89530116024186646</v>
      </c>
      <c r="J62" s="72"/>
      <c r="K62" s="142">
        <f>VLOOKUP(CONCATENATE($A62,K$9),lookups,MATCH(CONCATENATE($A$7,K$11),'Query Result 1'!$CL$7:$CV$7,FALSE),FALSE)</f>
        <v>5.2899080336676662E-3</v>
      </c>
      <c r="L62" s="40">
        <f>VLOOKUP(CONCATENATE($A62,L$9),lookups,MATCH(CONCATENATE($A$7,L$11),'Query Result 1'!$CL$7:$CV$7,FALSE),FALSE)</f>
        <v>0.89530116024186646</v>
      </c>
      <c r="M62" s="101"/>
      <c r="T62" s="114"/>
      <c r="W62" s="114"/>
      <c r="AA62" s="114"/>
      <c r="AG62" s="114"/>
      <c r="AJ62" s="114"/>
    </row>
    <row r="63" spans="1:36" x14ac:dyDescent="0.2">
      <c r="A63" s="45">
        <v>51</v>
      </c>
      <c r="B63" s="141">
        <f>VLOOKUP(CONCATENATE($A63,B$9),lookups,MATCH(CONCATENATE($A$7,B$11),'Query Result 1'!$CL$7:$CV$7,FALSE),FALSE)</f>
        <v>1.3611515284457679E-3</v>
      </c>
      <c r="C63" s="40">
        <f>VLOOKUP(CONCATENATE($A63,C$9),lookups,MATCH(CONCATENATE($A$7,C$11),'Query Result 1'!$CL$7:$CV$7,FALSE),FALSE)</f>
        <v>0.89997880475723668</v>
      </c>
      <c r="D63" s="101"/>
      <c r="E63" s="142">
        <f>VLOOKUP(CONCATENATE($A63,E$9),lookups,MATCH(CONCATENATE($A$7,E$11),'Query Result 1'!$CL$7:$CV$7,FALSE),FALSE)</f>
        <v>5.0351111958305272E-3</v>
      </c>
      <c r="F63" s="40">
        <f>VLOOKUP(CONCATENATE($A63,F$9),lookups,MATCH(CONCATENATE($A$7,F$11),'Query Result 1'!$CL$7:$CV$7,FALSE),FALSE)</f>
        <v>0.89997880475723668</v>
      </c>
      <c r="G63" s="102"/>
      <c r="H63" s="142">
        <f>VLOOKUP(CONCATENATE($A63,H$9),lookups,MATCH(CONCATENATE($A$7,H$11),'Query Result 1'!$CL$7:$CV$7,FALSE),FALSE)</f>
        <v>2.2155830297642936E-3</v>
      </c>
      <c r="I63" s="40">
        <f>VLOOKUP(CONCATENATE($A63,I$9),lookups,MATCH(CONCATENATE($A$7,I$11),'Query Result 1'!$CL$7:$CV$7,FALSE),FALSE)</f>
        <v>0.89997880475723668</v>
      </c>
      <c r="J63" s="72"/>
      <c r="K63" s="142">
        <f>VLOOKUP(CONCATENATE($A63,K$9),lookups,MATCH(CONCATENATE($A$7,K$11),'Query Result 1'!$CL$7:$CV$7,FALSE),FALSE)</f>
        <v>5.2084879915016633E-3</v>
      </c>
      <c r="L63" s="40">
        <f>VLOOKUP(CONCATENATE($A63,L$9),lookups,MATCH(CONCATENATE($A$7,L$11),'Query Result 1'!$CL$7:$CV$7,FALSE),FALSE)</f>
        <v>0.89997880475723668</v>
      </c>
      <c r="M63" s="101"/>
      <c r="T63" s="114"/>
      <c r="W63" s="114"/>
      <c r="AA63" s="114"/>
      <c r="AG63" s="114"/>
      <c r="AJ63" s="114"/>
    </row>
    <row r="64" spans="1:36" x14ac:dyDescent="0.2">
      <c r="A64" s="44">
        <v>52</v>
      </c>
      <c r="B64" s="141">
        <f>VLOOKUP(CONCATENATE($A64,B$9),lookups,MATCH(CONCATENATE($A$7,B$11),'Query Result 1'!$CL$7:$CV$7,FALSE),FALSE)</f>
        <v>1.3362465743714611E-3</v>
      </c>
      <c r="C64" s="40">
        <f>VLOOKUP(CONCATENATE($A64,C$9),lookups,MATCH(CONCATENATE($A$7,C$11),'Query Result 1'!$CL$7:$CV$7,FALSE),FALSE)</f>
        <v>0.91026962269105127</v>
      </c>
      <c r="D64" s="101"/>
      <c r="E64" s="142">
        <f>VLOOKUP(CONCATENATE($A64,E$9),lookups,MATCH(CONCATENATE($A$7,E$11),'Query Result 1'!$CL$7:$CV$7,FALSE),FALSE)</f>
        <v>5.1835830374273566E-3</v>
      </c>
      <c r="F64" s="40">
        <f>VLOOKUP(CONCATENATE($A64,F$9),lookups,MATCH(CONCATENATE($A$7,F$11),'Query Result 1'!$CL$7:$CV$7,FALSE),FALSE)</f>
        <v>0.91026962269105127</v>
      </c>
      <c r="G64" s="102"/>
      <c r="H64" s="142">
        <f>VLOOKUP(CONCATENATE($A64,H$9),lookups,MATCH(CONCATENATE($A$7,H$11),'Query Result 1'!$CL$7:$CV$7,FALSE),FALSE)</f>
        <v>2.2356985695935415E-3</v>
      </c>
      <c r="I64" s="40">
        <f>VLOOKUP(CONCATENATE($A64,I$9),lookups,MATCH(CONCATENATE($A$7,I$11),'Query Result 1'!$CL$7:$CV$7,FALSE),FALSE)</f>
        <v>0.91026962269105127</v>
      </c>
      <c r="J64" s="72"/>
      <c r="K64" s="142">
        <f>VLOOKUP(CONCATENATE($A64,K$9),lookups,MATCH(CONCATENATE($A$7,K$11),'Query Result 1'!$CL$7:$CV$7,FALSE),FALSE)</f>
        <v>5.1807093888803215E-3</v>
      </c>
      <c r="L64" s="40">
        <f>VLOOKUP(CONCATENATE($A64,L$9),lookups,MATCH(CONCATENATE($A$7,L$11),'Query Result 1'!$CL$7:$CV$7,FALSE),FALSE)</f>
        <v>0.91026962269105127</v>
      </c>
      <c r="M64" s="101"/>
      <c r="T64" s="114"/>
      <c r="W64" s="114"/>
      <c r="AA64" s="114"/>
      <c r="AG64" s="114"/>
      <c r="AJ64" s="114"/>
    </row>
    <row r="65" spans="1:36" x14ac:dyDescent="0.2">
      <c r="A65" s="45">
        <v>53</v>
      </c>
      <c r="B65" s="141">
        <f>VLOOKUP(CONCATENATE($A65,B$9),lookups,MATCH(CONCATENATE($A$7,B$11),'Query Result 1'!$CL$7:$CV$7,FALSE),FALSE)</f>
        <v>1.3237940973343078E-3</v>
      </c>
      <c r="C65" s="40">
        <f>VLOOKUP(CONCATENATE($A65,C$9),lookups,MATCH(CONCATENATE($A$7,C$11),'Query Result 1'!$CL$7:$CV$7,FALSE),FALSE)</f>
        <v>0.92056044062486586</v>
      </c>
      <c r="D65" s="101"/>
      <c r="E65" s="142">
        <f>VLOOKUP(CONCATENATE($A65,E$9),lookups,MATCH(CONCATENATE($A$7,E$11),'Query Result 1'!$CL$7:$CV$7,FALSE),FALSE)</f>
        <v>5.1768778574842736E-3</v>
      </c>
      <c r="F65" s="40">
        <f>VLOOKUP(CONCATENATE($A65,F$9),lookups,MATCH(CONCATENATE($A$7,F$11),'Query Result 1'!$CL$7:$CV$7,FALSE),FALSE)</f>
        <v>0.92056044062486586</v>
      </c>
      <c r="G65" s="102"/>
      <c r="H65" s="142">
        <f>VLOOKUP(CONCATENATE($A65,H$9),lookups,MATCH(CONCATENATE($A$7,H$11),'Query Result 1'!$CL$7:$CV$7,FALSE),FALSE)</f>
        <v>2.1854097200204219E-3</v>
      </c>
      <c r="I65" s="40">
        <f>VLOOKUP(CONCATENATE($A65,I$9),lookups,MATCH(CONCATENATE($A$7,I$11),'Query Result 1'!$CL$7:$CV$7,FALSE),FALSE)</f>
        <v>0.92056044062486586</v>
      </c>
      <c r="J65" s="72"/>
      <c r="K65" s="142">
        <f>VLOOKUP(CONCATENATE($A65,K$9),lookups,MATCH(CONCATENATE($A$7,K$11),'Query Result 1'!$CL$7:$CV$7,FALSE),FALSE)</f>
        <v>5.2721872009609478E-3</v>
      </c>
      <c r="L65" s="40">
        <f>VLOOKUP(CONCATENATE($A65,L$9),lookups,MATCH(CONCATENATE($A$7,L$11),'Query Result 1'!$CL$7:$CV$7,FALSE),FALSE)</f>
        <v>0.92056044062486586</v>
      </c>
      <c r="M65" s="101"/>
      <c r="T65" s="114"/>
      <c r="W65" s="114"/>
      <c r="AA65" s="114"/>
      <c r="AG65" s="114"/>
      <c r="AJ65" s="114"/>
    </row>
    <row r="66" spans="1:36" x14ac:dyDescent="0.2">
      <c r="A66" s="45">
        <v>54</v>
      </c>
      <c r="B66" s="141">
        <f>VLOOKUP(CONCATENATE($A66,B$9),lookups,MATCH(CONCATENATE($A$7,B$11),'Query Result 1'!$CL$7:$CV$7,FALSE),FALSE)</f>
        <v>1.3204415073627665E-3</v>
      </c>
      <c r="C66" s="40">
        <f>VLOOKUP(CONCATENATE($A66,C$9),lookups,MATCH(CONCATENATE($A$7,C$11),'Query Result 1'!$CL$7:$CV$7,FALSE),FALSE)</f>
        <v>0.93085125855868045</v>
      </c>
      <c r="D66" s="101"/>
      <c r="E66" s="142">
        <f>VLOOKUP(CONCATENATE($A66,E$9),lookups,MATCH(CONCATENATE($A$7,E$11),'Query Result 1'!$CL$7:$CV$7,FALSE),FALSE)</f>
        <v>5.4024592684265528E-3</v>
      </c>
      <c r="F66" s="40">
        <f>VLOOKUP(CONCATENATE($A66,F$9),lookups,MATCH(CONCATENATE($A$7,F$11),'Query Result 1'!$CL$7:$CV$7,FALSE),FALSE)</f>
        <v>0.93085125855868045</v>
      </c>
      <c r="G66" s="102"/>
      <c r="H66" s="142">
        <f>VLOOKUP(CONCATENATE($A66,H$9),lookups,MATCH(CONCATENATE($A$7,H$11),'Query Result 1'!$CL$7:$CV$7,FALSE),FALSE)</f>
        <v>2.2807190634970961E-3</v>
      </c>
      <c r="I66" s="40">
        <f>VLOOKUP(CONCATENATE($A66,I$9),lookups,MATCH(CONCATENATE($A$7,I$11),'Query Result 1'!$CL$7:$CV$7,FALSE),FALSE)</f>
        <v>0.93085125855868045</v>
      </c>
      <c r="J66" s="72"/>
      <c r="K66" s="142">
        <f>VLOOKUP(CONCATENATE($A66,K$9),lookups,MATCH(CONCATENATE($A$7,K$11),'Query Result 1'!$CL$7:$CV$7,FALSE),FALSE)</f>
        <v>5.5207578002795105E-3</v>
      </c>
      <c r="L66" s="40">
        <f>VLOOKUP(CONCATENATE($A66,L$9),lookups,MATCH(CONCATENATE($A$7,L$11),'Query Result 1'!$CL$7:$CV$7,FALSE),FALSE)</f>
        <v>0.93085125855868045</v>
      </c>
      <c r="M66" s="101"/>
      <c r="T66" s="114"/>
      <c r="W66" s="114"/>
      <c r="AA66" s="114"/>
      <c r="AG66" s="114"/>
      <c r="AJ66" s="114"/>
    </row>
    <row r="67" spans="1:36" x14ac:dyDescent="0.2">
      <c r="A67" s="44">
        <v>55</v>
      </c>
      <c r="B67" s="141">
        <f>VLOOKUP(CONCATENATE($A67,B$9),lookups,MATCH(CONCATENATE($A$7,B$11),'Query Result 1'!$CL$7:$CV$7,FALSE),FALSE)</f>
        <v>1.0278082969896617E-3</v>
      </c>
      <c r="C67" s="40">
        <f>VLOOKUP(CONCATENATE($A67,C$9),lookups,MATCH(CONCATENATE($A$7,C$11),'Query Result 1'!$CL$7:$CV$7,FALSE),FALSE)</f>
        <v>0.94020654758942079</v>
      </c>
      <c r="D67" s="101"/>
      <c r="E67" s="142">
        <f>VLOOKUP(CONCATENATE($A67,E$9),lookups,MATCH(CONCATENATE($A$7,E$11),'Query Result 1'!$CL$7:$CV$7,FALSE),FALSE)</f>
        <v>4.3765667371349149E-3</v>
      </c>
      <c r="F67" s="40">
        <f>VLOOKUP(CONCATENATE($A67,F$9),lookups,MATCH(CONCATENATE($A$7,F$11),'Query Result 1'!$CL$7:$CV$7,FALSE),FALSE)</f>
        <v>0.94020654758942079</v>
      </c>
      <c r="G67" s="102"/>
      <c r="H67" s="142">
        <f>VLOOKUP(CONCATENATE($A67,H$9),lookups,MATCH(CONCATENATE($A$7,H$11),'Query Result 1'!$CL$7:$CV$7,FALSE),FALSE)</f>
        <v>1.7193997139761813E-3</v>
      </c>
      <c r="I67" s="40">
        <f>VLOOKUP(CONCATENATE($A67,I$9),lookups,MATCH(CONCATENATE($A$7,I$11),'Query Result 1'!$CL$7:$CV$7,FALSE),FALSE)</f>
        <v>0.94020654758942079</v>
      </c>
      <c r="J67" s="72"/>
      <c r="K67" s="142">
        <f>VLOOKUP(CONCATENATE($A67,K$9),lookups,MATCH(CONCATENATE($A$7,K$11),'Query Result 1'!$CL$7:$CV$7,FALSE),FALSE)</f>
        <v>4.253478791036899E-3</v>
      </c>
      <c r="L67" s="40">
        <f>VLOOKUP(CONCATENATE($A67,L$9),lookups,MATCH(CONCATENATE($A$7,L$11),'Query Result 1'!$CL$7:$CV$7,FALSE),FALSE)</f>
        <v>0.94020654758942079</v>
      </c>
      <c r="M67" s="101"/>
      <c r="T67" s="114"/>
      <c r="W67" s="114"/>
      <c r="AA67" s="114"/>
      <c r="AG67" s="114"/>
      <c r="AJ67" s="114"/>
    </row>
    <row r="68" spans="1:36" x14ac:dyDescent="0.2">
      <c r="A68" s="45">
        <v>56</v>
      </c>
      <c r="B68" s="141">
        <f>VLOOKUP(CONCATENATE($A68,B$9),lookups,MATCH(CONCATENATE($A$7,B$11),'Query Result 1'!$CL$7:$CV$7,FALSE),FALSE)</f>
        <v>9.2818848069243435E-4</v>
      </c>
      <c r="C68" s="40">
        <f>VLOOKUP(CONCATENATE($A68,C$9),lookups,MATCH(CONCATENATE($A$7,C$11),'Query Result 1'!$CL$7:$CV$7,FALSE),FALSE)</f>
        <v>0.94581972100786516</v>
      </c>
      <c r="D68" s="101"/>
      <c r="E68" s="142">
        <f>VLOOKUP(CONCATENATE($A68,E$9),lookups,MATCH(CONCATENATE($A$7,E$11),'Query Result 1'!$CL$7:$CV$7,FALSE),FALSE)</f>
        <v>4.1677482760503421E-3</v>
      </c>
      <c r="F68" s="40">
        <f>VLOOKUP(CONCATENATE($A68,F$9),lookups,MATCH(CONCATENATE($A$7,F$11),'Query Result 1'!$CL$7:$CV$7,FALSE),FALSE)</f>
        <v>0.94581972100786516</v>
      </c>
      <c r="G68" s="102"/>
      <c r="H68" s="142">
        <f>VLOOKUP(CONCATENATE($A68,H$9),lookups,MATCH(CONCATENATE($A$7,H$11),'Query Result 1'!$CL$7:$CV$7,FALSE),FALSE)</f>
        <v>1.6652793330070145E-3</v>
      </c>
      <c r="I68" s="40">
        <f>VLOOKUP(CONCATENATE($A68,I$9),lookups,MATCH(CONCATENATE($A$7,I$11),'Query Result 1'!$CL$7:$CV$7,FALSE),FALSE)</f>
        <v>0.94581972100786516</v>
      </c>
      <c r="J68" s="72"/>
      <c r="K68" s="142">
        <f>VLOOKUP(CONCATENATE($A68,K$9),lookups,MATCH(CONCATENATE($A$7,K$11),'Query Result 1'!$CL$7:$CV$7,FALSE),FALSE)</f>
        <v>4.0872861167333512E-3</v>
      </c>
      <c r="L68" s="40">
        <f>VLOOKUP(CONCATENATE($A68,L$9),lookups,MATCH(CONCATENATE($A$7,L$11),'Query Result 1'!$CL$7:$CV$7,FALSE),FALSE)</f>
        <v>0.94581972100786516</v>
      </c>
      <c r="M68" s="101"/>
      <c r="T68" s="114"/>
      <c r="W68" s="114"/>
      <c r="AA68" s="114"/>
      <c r="AG68" s="114"/>
      <c r="AJ68" s="114"/>
    </row>
    <row r="69" spans="1:36" x14ac:dyDescent="0.2">
      <c r="A69" s="45">
        <v>57</v>
      </c>
      <c r="B69" s="141">
        <f>VLOOKUP(CONCATENATE($A69,B$9),lookups,MATCH(CONCATENATE($A$7,B$11),'Query Result 1'!$CL$7:$CV$7,FALSE),FALSE)</f>
        <v>8.6640503693117329E-4</v>
      </c>
      <c r="C69" s="40">
        <f>VLOOKUP(CONCATENATE($A69,C$9),lookups,MATCH(CONCATENATE($A$7,C$11),'Query Result 1'!$CL$7:$CV$7,FALSE),FALSE)</f>
        <v>0.95049736552323549</v>
      </c>
      <c r="D69" s="101"/>
      <c r="E69" s="142">
        <f>VLOOKUP(CONCATENATE($A69,E$9),lookups,MATCH(CONCATENATE($A$7,E$11),'Query Result 1'!$CL$7:$CV$7,FALSE),FALSE)</f>
        <v>4.1964847615206967E-3</v>
      </c>
      <c r="F69" s="40">
        <f>VLOOKUP(CONCATENATE($A69,F$9),lookups,MATCH(CONCATENATE($A$7,F$11),'Query Result 1'!$CL$7:$CV$7,FALSE),FALSE)</f>
        <v>0.95049736552323549</v>
      </c>
      <c r="G69" s="102"/>
      <c r="H69" s="142">
        <f>VLOOKUP(CONCATENATE($A69,H$9),lookups,MATCH(CONCATENATE($A$7,H$11),'Query Result 1'!$CL$7:$CV$7,FALSE),FALSE)</f>
        <v>1.5747594037753994E-3</v>
      </c>
      <c r="I69" s="40">
        <f>VLOOKUP(CONCATENATE($A69,I$9),lookups,MATCH(CONCATENATE($A$7,I$11),'Query Result 1'!$CL$7:$CV$7,FALSE),FALSE)</f>
        <v>0.95049736552323549</v>
      </c>
      <c r="J69" s="72"/>
      <c r="K69" s="142">
        <f>VLOOKUP(CONCATENATE($A69,K$9),lookups,MATCH(CONCATENATE($A$7,K$11),'Query Result 1'!$CL$7:$CV$7,FALSE),FALSE)</f>
        <v>4.1409275562780123E-3</v>
      </c>
      <c r="L69" s="40">
        <f>VLOOKUP(CONCATENATE($A69,L$9),lookups,MATCH(CONCATENATE($A$7,L$11),'Query Result 1'!$CL$7:$CV$7,FALSE),FALSE)</f>
        <v>0.95049736552323549</v>
      </c>
      <c r="M69" s="101"/>
      <c r="T69" s="114"/>
      <c r="W69" s="114"/>
      <c r="AA69" s="114"/>
      <c r="AG69" s="114"/>
      <c r="AJ69" s="114"/>
    </row>
    <row r="70" spans="1:36" x14ac:dyDescent="0.2">
      <c r="A70" s="44">
        <v>58</v>
      </c>
      <c r="B70" s="141">
        <f>VLOOKUP(CONCATENATE($A70,B$9),lookups,MATCH(CONCATENATE($A$7,B$11),'Query Result 1'!$CL$7:$CV$7,FALSE),FALSE)</f>
        <v>8.3431596148927792E-4</v>
      </c>
      <c r="C70" s="40">
        <f>VLOOKUP(CONCATENATE($A70,C$9),lookups,MATCH(CONCATENATE($A$7,C$11),'Query Result 1'!$CL$7:$CV$7,FALSE),FALSE)</f>
        <v>0.95611053894167986</v>
      </c>
      <c r="D70" s="101"/>
      <c r="E70" s="142">
        <f>VLOOKUP(CONCATENATE($A70,E$9),lookups,MATCH(CONCATENATE($A$7,E$11),'Query Result 1'!$CL$7:$CV$7,FALSE),FALSE)</f>
        <v>4.1840322844835433E-3</v>
      </c>
      <c r="F70" s="40">
        <f>VLOOKUP(CONCATENATE($A70,F$9),lookups,MATCH(CONCATENATE($A$7,F$11),'Query Result 1'!$CL$7:$CV$7,FALSE),FALSE)</f>
        <v>0.95611053894167986</v>
      </c>
      <c r="G70" s="102"/>
      <c r="H70" s="142">
        <f>VLOOKUP(CONCATENATE($A70,H$9),lookups,MATCH(CONCATENATE($A$7,H$11),'Query Result 1'!$CL$7:$CV$7,FALSE),FALSE)</f>
        <v>1.5752383451999054E-3</v>
      </c>
      <c r="I70" s="40">
        <f>VLOOKUP(CONCATENATE($A70,I$9),lookups,MATCH(CONCATENATE($A$7,I$11),'Query Result 1'!$CL$7:$CV$7,FALSE),FALSE)</f>
        <v>0.95611053894167986</v>
      </c>
      <c r="J70" s="72"/>
      <c r="K70" s="142">
        <f>VLOOKUP(CONCATENATE($A70,K$9),lookups,MATCH(CONCATENATE($A$7,K$11),'Query Result 1'!$CL$7:$CV$7,FALSE),FALSE)</f>
        <v>4.0595075141120094E-3</v>
      </c>
      <c r="L70" s="40">
        <f>VLOOKUP(CONCATENATE($A70,L$9),lookups,MATCH(CONCATENATE($A$7,L$11),'Query Result 1'!$CL$7:$CV$7,FALSE),FALSE)</f>
        <v>0.95611053894167986</v>
      </c>
      <c r="M70" s="101"/>
      <c r="T70" s="114"/>
      <c r="W70" s="114"/>
      <c r="AA70" s="114"/>
      <c r="AG70" s="114"/>
      <c r="AJ70" s="114"/>
    </row>
    <row r="71" spans="1:36" x14ac:dyDescent="0.2">
      <c r="A71" s="45">
        <v>59</v>
      </c>
      <c r="B71" s="141">
        <f>VLOOKUP(CONCATENATE($A71,B$9),lookups,MATCH(CONCATENATE($A$7,B$11),'Query Result 1'!$CL$7:$CV$7,FALSE),FALSE)</f>
        <v>7.3661191089007428E-4</v>
      </c>
      <c r="C71" s="40">
        <f>VLOOKUP(CONCATENATE($A71,C$9),lookups,MATCH(CONCATENATE($A$7,C$11),'Query Result 1'!$CL$7:$CV$7,FALSE),FALSE)</f>
        <v>0.96078818345704997</v>
      </c>
      <c r="D71" s="101"/>
      <c r="E71" s="142">
        <f>VLOOKUP(CONCATENATE($A71,E$9),lookups,MATCH(CONCATENATE($A$7,E$11),'Query Result 1'!$CL$7:$CV$7,FALSE),FALSE)</f>
        <v>3.7558586509752684E-3</v>
      </c>
      <c r="F71" s="40">
        <f>VLOOKUP(CONCATENATE($A71,F$9),lookups,MATCH(CONCATENATE($A$7,F$11),'Query Result 1'!$CL$7:$CV$7,FALSE),FALSE)</f>
        <v>0.96078818345704997</v>
      </c>
      <c r="G71" s="102"/>
      <c r="H71" s="142">
        <f>VLOOKUP(CONCATENATE($A71,H$9),lookups,MATCH(CONCATENATE($A$7,H$11),'Query Result 1'!$CL$7:$CV$7,FALSE),FALSE)</f>
        <v>1.3079890303256132E-3</v>
      </c>
      <c r="I71" s="40">
        <f>VLOOKUP(CONCATENATE($A71,I$9),lookups,MATCH(CONCATENATE($A$7,I$11),'Query Result 1'!$CL$7:$CV$7,FALSE),FALSE)</f>
        <v>0.96078818345704997</v>
      </c>
      <c r="J71" s="72"/>
      <c r="K71" s="142">
        <f>VLOOKUP(CONCATENATE($A71,K$9),lookups,MATCH(CONCATENATE($A$7,K$11),'Query Result 1'!$CL$7:$CV$7,FALSE),FALSE)</f>
        <v>3.6830595544503717E-3</v>
      </c>
      <c r="L71" s="40">
        <f>VLOOKUP(CONCATENATE($A71,L$9),lookups,MATCH(CONCATENATE($A$7,L$11),'Query Result 1'!$CL$7:$CV$7,FALSE),FALSE)</f>
        <v>0.96078818345704997</v>
      </c>
      <c r="M71" s="101"/>
      <c r="T71" s="114"/>
      <c r="W71" s="114"/>
      <c r="AA71" s="114"/>
      <c r="AG71" s="114"/>
      <c r="AJ71" s="114"/>
    </row>
    <row r="72" spans="1:36" x14ac:dyDescent="0.2">
      <c r="A72" s="45">
        <v>60</v>
      </c>
      <c r="B72" s="141">
        <f>VLOOKUP(CONCATENATE($A72,B$9),lookups,MATCH(CONCATENATE($A$7,B$11),'Query Result 1'!$CL$7:$CV$7,FALSE),FALSE)</f>
        <v>5.9149265926478664E-4</v>
      </c>
      <c r="C72" s="40">
        <f>VLOOKUP(CONCATENATE($A72,C$9),lookups,MATCH(CONCATENATE($A$7,C$11),'Query Result 1'!$CL$7:$CV$7,FALSE),FALSE)</f>
        <v>0.98136981932467915</v>
      </c>
      <c r="D72" s="101"/>
      <c r="E72" s="142">
        <f>VLOOKUP(CONCATENATE($A72,E$9),lookups,MATCH(CONCATENATE($A$7,E$11),'Query Result 1'!$CL$7:$CV$7,FALSE),FALSE)</f>
        <v>3.0930037194591025E-3</v>
      </c>
      <c r="F72" s="40">
        <f>VLOOKUP(CONCATENATE($A72,F$9),lookups,MATCH(CONCATENATE($A$7,F$11),'Query Result 1'!$CL$7:$CV$7,FALSE),FALSE)</f>
        <v>0.98136981932467915</v>
      </c>
      <c r="G72" s="102"/>
      <c r="H72" s="142">
        <f>VLOOKUP(CONCATENATE($A72,H$9),lookups,MATCH(CONCATENATE($A$7,H$11),'Query Result 1'!$CL$7:$CV$7,FALSE),FALSE)</f>
        <v>1.1231176404663356E-3</v>
      </c>
      <c r="I72" s="40">
        <f>VLOOKUP(CONCATENATE($A72,I$9),lookups,MATCH(CONCATENATE($A$7,I$11),'Query Result 1'!$CL$7:$CV$7,FALSE),FALSE)</f>
        <v>0.98136981932467915</v>
      </c>
      <c r="J72" s="72"/>
      <c r="K72" s="142">
        <f>VLOOKUP(CONCATENATE($A72,K$9),lookups,MATCH(CONCATENATE($A$7,K$11),'Query Result 1'!$CL$7:$CV$7,FALSE),FALSE)</f>
        <v>3.0973141922796556E-3</v>
      </c>
      <c r="L72" s="40">
        <f>VLOOKUP(CONCATENATE($A72,L$9),lookups,MATCH(CONCATENATE($A$7,L$11),'Query Result 1'!$CL$7:$CV$7,FALSE),FALSE)</f>
        <v>0.98136981932467915</v>
      </c>
      <c r="M72" s="101"/>
      <c r="T72" s="114"/>
      <c r="W72" s="114"/>
      <c r="AA72" s="114"/>
      <c r="AG72" s="114"/>
      <c r="AJ72" s="114"/>
    </row>
    <row r="73" spans="1:36" x14ac:dyDescent="0.2">
      <c r="A73" s="44">
        <v>61</v>
      </c>
      <c r="B73" s="141">
        <f>VLOOKUP(CONCATENATE($A73,B$9),lookups,MATCH(CONCATENATE($A$7,B$11),'Query Result 1'!$CL$7:$CV$7,FALSE),FALSE)</f>
        <v>5.5700887670036183E-4</v>
      </c>
      <c r="C73" s="40">
        <f>VLOOKUP(CONCATENATE($A73,C$9),lookups,MATCH(CONCATENATE($A$7,C$11),'Query Result 1'!$CL$7:$CV$7,FALSE),FALSE)</f>
        <v>1.0010159262892342</v>
      </c>
      <c r="D73" s="101"/>
      <c r="E73" s="142">
        <f>VLOOKUP(CONCATENATE($A73,E$9),lookups,MATCH(CONCATENATE($A$7,E$11),'Query Result 1'!$CL$7:$CV$7,FALSE),FALSE)</f>
        <v>3.0795933595729377E-3</v>
      </c>
      <c r="F73" s="40">
        <f>VLOOKUP(CONCATENATE($A73,F$9),lookups,MATCH(CONCATENATE($A$7,F$11),'Query Result 1'!$CL$7:$CV$7,FALSE),FALSE)</f>
        <v>1.0010159262892342</v>
      </c>
      <c r="G73" s="102"/>
      <c r="H73" s="142">
        <f>VLOOKUP(CONCATENATE($A73,H$9),lookups,MATCH(CONCATENATE($A$7,H$11),'Query Result 1'!$CL$7:$CV$7,FALSE),FALSE)</f>
        <v>1.011524288556461E-3</v>
      </c>
      <c r="I73" s="40">
        <f>VLOOKUP(CONCATENATE($A73,I$9),lookups,MATCH(CONCATENATE($A$7,I$11),'Query Result 1'!$CL$7:$CV$7,FALSE),FALSE)</f>
        <v>1.0010159262892342</v>
      </c>
      <c r="J73" s="72"/>
      <c r="K73" s="142">
        <f>VLOOKUP(CONCATENATE($A73,K$9),lookups,MATCH(CONCATENATE($A$7,K$11),'Query Result 1'!$CL$7:$CV$7,FALSE),FALSE)</f>
        <v>2.9680000076630626E-3</v>
      </c>
      <c r="L73" s="40">
        <f>VLOOKUP(CONCATENATE($A73,L$9),lookups,MATCH(CONCATENATE($A$7,L$11),'Query Result 1'!$CL$7:$CV$7,FALSE),FALSE)</f>
        <v>1.0010159262892342</v>
      </c>
      <c r="M73" s="101"/>
      <c r="T73" s="114"/>
      <c r="W73" s="114"/>
      <c r="AA73" s="114"/>
      <c r="AG73" s="114"/>
      <c r="AJ73" s="114"/>
    </row>
    <row r="74" spans="1:36" x14ac:dyDescent="0.2">
      <c r="A74" s="45">
        <v>62</v>
      </c>
      <c r="B74" s="141">
        <f>VLOOKUP(CONCATENATE($A74,B$9),lookups,MATCH(CONCATENATE($A$7,B$11),'Query Result 1'!$CL$7:$CV$7,FALSE),FALSE)</f>
        <v>4.9953590575965376E-4</v>
      </c>
      <c r="C74" s="40">
        <f>VLOOKUP(CONCATENATE($A74,C$9),lookups,MATCH(CONCATENATE($A$7,C$11),'Query Result 1'!$CL$7:$CV$7,FALSE),FALSE)</f>
        <v>1.0113067442230488</v>
      </c>
      <c r="D74" s="101"/>
      <c r="E74" s="142">
        <f>VLOOKUP(CONCATENATE($A74,E$9),lookups,MATCH(CONCATENATE($A$7,E$11),'Query Result 1'!$CL$7:$CV$7,FALSE),FALSE)</f>
        <v>2.9234584551840141E-3</v>
      </c>
      <c r="F74" s="40">
        <f>VLOOKUP(CONCATENATE($A74,F$9),lookups,MATCH(CONCATENATE($A$7,F$11),'Query Result 1'!$CL$7:$CV$7,FALSE),FALSE)</f>
        <v>1.0113067442230488</v>
      </c>
      <c r="G74" s="102"/>
      <c r="H74" s="142">
        <f>VLOOKUP(CONCATENATE($A74,H$9),lookups,MATCH(CONCATENATE($A$7,H$11),'Query Result 1'!$CL$7:$CV$7,FALSE),FALSE)</f>
        <v>8.9226787385449189E-4</v>
      </c>
      <c r="I74" s="40">
        <f>VLOOKUP(CONCATENATE($A74,I$9),lookups,MATCH(CONCATENATE($A$7,I$11),'Query Result 1'!$CL$7:$CV$7,FALSE),FALSE)</f>
        <v>1.0113067442230488</v>
      </c>
      <c r="J74" s="72"/>
      <c r="K74" s="142">
        <f>VLOOKUP(CONCATENATE($A74,K$9),lookups,MATCH(CONCATENATE($A$7,K$11),'Query Result 1'!$CL$7:$CV$7,FALSE),FALSE)</f>
        <v>2.8588013628757175E-3</v>
      </c>
      <c r="L74" s="40">
        <f>VLOOKUP(CONCATENATE($A74,L$9),lookups,MATCH(CONCATENATE($A$7,L$11),'Query Result 1'!$CL$7:$CV$7,FALSE),FALSE)</f>
        <v>1.0113067442230488</v>
      </c>
      <c r="M74" s="101"/>
      <c r="T74" s="114"/>
      <c r="W74" s="114"/>
      <c r="AA74" s="114"/>
      <c r="AG74" s="114"/>
      <c r="AJ74" s="114"/>
    </row>
    <row r="75" spans="1:36" x14ac:dyDescent="0.2">
      <c r="A75" s="45">
        <v>63</v>
      </c>
      <c r="B75" s="141">
        <f>VLOOKUP(CONCATENATE($A75,B$9),lookups,MATCH(CONCATENATE($A$7,B$11),'Query Result 1'!$CL$7:$CV$7,FALSE),FALSE)</f>
        <v>4.2482104353673339E-4</v>
      </c>
      <c r="C75" s="40">
        <f>VLOOKUP(CONCATENATE($A75,C$9),lookups,MATCH(CONCATENATE($A$7,C$11),'Query Result 1'!$CL$7:$CV$7,FALSE),FALSE)</f>
        <v>1.0206620332537892</v>
      </c>
      <c r="D75" s="101"/>
      <c r="E75" s="142">
        <f>VLOOKUP(CONCATENATE($A75,E$9),lookups,MATCH(CONCATENATE($A$7,E$11),'Query Result 1'!$CL$7:$CV$7,FALSE),FALSE)</f>
        <v>2.5819732195113071E-3</v>
      </c>
      <c r="F75" s="40">
        <f>VLOOKUP(CONCATENATE($A75,F$9),lookups,MATCH(CONCATENATE($A$7,F$11),'Query Result 1'!$CL$7:$CV$7,FALSE),FALSE)</f>
        <v>1.0206620332537892</v>
      </c>
      <c r="G75" s="102"/>
      <c r="H75" s="142">
        <f>VLOOKUP(CONCATENATE($A75,H$9),lookups,MATCH(CONCATENATE($A$7,H$11),'Query Result 1'!$CL$7:$CV$7,FALSE),FALSE)</f>
        <v>8.1563724593354786E-4</v>
      </c>
      <c r="I75" s="40">
        <f>VLOOKUP(CONCATENATE($A75,I$9),lookups,MATCH(CONCATENATE($A$7,I$11),'Query Result 1'!$CL$7:$CV$7,FALSE),FALSE)</f>
        <v>1.0206620332537892</v>
      </c>
      <c r="J75" s="72"/>
      <c r="K75" s="142">
        <f>VLOOKUP(CONCATENATE($A75,K$9),lookups,MATCH(CONCATENATE($A$7,K$11),'Query Result 1'!$CL$7:$CV$7,FALSE),FALSE)</f>
        <v>2.4857059931856214E-3</v>
      </c>
      <c r="L75" s="40">
        <f>VLOOKUP(CONCATENATE($A75,L$9),lookups,MATCH(CONCATENATE($A$7,L$11),'Query Result 1'!$CL$7:$CV$7,FALSE),FALSE)</f>
        <v>1.0206620332537892</v>
      </c>
      <c r="M75" s="101"/>
      <c r="T75" s="114"/>
      <c r="W75" s="114"/>
      <c r="AA75" s="114"/>
      <c r="AG75" s="114"/>
      <c r="AJ75" s="114"/>
    </row>
    <row r="76" spans="1:36" x14ac:dyDescent="0.2">
      <c r="A76" s="44">
        <v>64</v>
      </c>
      <c r="B76" s="141">
        <f>VLOOKUP(CONCATENATE($A76,B$9),lookups,MATCH(CONCATENATE($A$7,B$11),'Query Result 1'!$CL$7:$CV$7,FALSE),FALSE)</f>
        <v>3.3669582142764777E-4</v>
      </c>
      <c r="C76" s="40">
        <f>VLOOKUP(CONCATENATE($A76,C$9),lookups,MATCH(CONCATENATE($A$7,C$11),'Query Result 1'!$CL$7:$CV$7,FALSE),FALSE)</f>
        <v>1.0215975621568634</v>
      </c>
      <c r="D76" s="101"/>
      <c r="E76" s="142">
        <f>VLOOKUP(CONCATENATE($A76,E$9),lookups,MATCH(CONCATENATE($A$7,E$11),'Query Result 1'!$CL$7:$CV$7,FALSE),FALSE)</f>
        <v>2.4416433821310788E-3</v>
      </c>
      <c r="F76" s="40">
        <f>VLOOKUP(CONCATENATE($A76,F$9),lookups,MATCH(CONCATENATE($A$7,F$11),'Query Result 1'!$CL$7:$CV$7,FALSE),FALSE)</f>
        <v>1.0215975621568634</v>
      </c>
      <c r="G76" s="102"/>
      <c r="H76" s="142">
        <f>VLOOKUP(CONCATENATE($A76,H$9),lookups,MATCH(CONCATENATE($A$7,H$11),'Query Result 1'!$CL$7:$CV$7,FALSE),FALSE)</f>
        <v>6.5806551727110669E-4</v>
      </c>
      <c r="I76" s="40">
        <f>VLOOKUP(CONCATENATE($A76,I$9),lookups,MATCH(CONCATENATE($A$7,I$11),'Query Result 1'!$CL$7:$CV$7,FALSE),FALSE)</f>
        <v>1.0215975621568634</v>
      </c>
      <c r="J76" s="72"/>
      <c r="K76" s="142">
        <f>VLOOKUP(CONCATENATE($A76,K$9),lookups,MATCH(CONCATENATE($A$7,K$11),'Query Result 1'!$CL$7:$CV$7,FALSE),FALSE)</f>
        <v>2.2970030719302969E-3</v>
      </c>
      <c r="L76" s="40">
        <f>VLOOKUP(CONCATENATE($A76,L$9),lookups,MATCH(CONCATENATE($A$7,L$11),'Query Result 1'!$CL$7:$CV$7,FALSE),FALSE)</f>
        <v>1.0215975621568634</v>
      </c>
      <c r="M76" s="101"/>
      <c r="T76" s="114"/>
      <c r="W76" s="114"/>
      <c r="AA76" s="114"/>
      <c r="AG76" s="114"/>
      <c r="AJ76" s="114"/>
    </row>
    <row r="77" spans="1:36" x14ac:dyDescent="0.2">
      <c r="A77" s="45">
        <v>65</v>
      </c>
      <c r="B77" s="141">
        <f>VLOOKUP(CONCATENATE($A77,B$9),lookups,MATCH(CONCATENATE($A$7,B$11),'Query Result 1'!$CL$7:$CV$7,FALSE),FALSE)</f>
        <v>3.1514345732488227E-4</v>
      </c>
      <c r="C77" s="40">
        <f>VLOOKUP(CONCATENATE($A77,C$9),lookups,MATCH(CONCATENATE($A$7,C$11),'Query Result 1'!$CL$7:$CV$7,FALSE),FALSE)</f>
        <v>1.0412436691214184</v>
      </c>
      <c r="D77" s="101"/>
      <c r="E77" s="142">
        <f>VLOOKUP(CONCATENATE($A77,E$9),lookups,MATCH(CONCATENATE($A$7,E$11),'Query Result 1'!$CL$7:$CV$7,FALSE),FALSE)</f>
        <v>2.3334026201927453E-3</v>
      </c>
      <c r="F77" s="40">
        <f>VLOOKUP(CONCATENATE($A77,F$9),lookups,MATCH(CONCATENATE($A$7,F$11),'Query Result 1'!$CL$7:$CV$7,FALSE),FALSE)</f>
        <v>1.0412436691214184</v>
      </c>
      <c r="G77" s="102"/>
      <c r="H77" s="142">
        <f>VLOOKUP(CONCATENATE($A77,H$9),lookups,MATCH(CONCATENATE($A$7,H$11),'Query Result 1'!$CL$7:$CV$7,FALSE),FALSE)</f>
        <v>5.6946135373751525E-4</v>
      </c>
      <c r="I77" s="40">
        <f>VLOOKUP(CONCATENATE($A77,I$9),lookups,MATCH(CONCATENATE($A$7,I$11),'Query Result 1'!$CL$7:$CV$7,FALSE),FALSE)</f>
        <v>1.0412436691214184</v>
      </c>
      <c r="J77" s="72"/>
      <c r="K77" s="142">
        <f>VLOOKUP(CONCATENATE($A77,K$9),lookups,MATCH(CONCATENATE($A$7,K$11),'Query Result 1'!$CL$7:$CV$7,FALSE),FALSE)</f>
        <v>2.0795636652046179E-3</v>
      </c>
      <c r="L77" s="40">
        <f>VLOOKUP(CONCATENATE($A77,L$9),lookups,MATCH(CONCATENATE($A$7,L$11),'Query Result 1'!$CL$7:$CV$7,FALSE),FALSE)</f>
        <v>1.0412436691214184</v>
      </c>
      <c r="M77" s="101"/>
      <c r="T77" s="114"/>
      <c r="W77" s="114"/>
      <c r="AA77" s="114"/>
      <c r="AG77" s="114"/>
      <c r="AJ77" s="114"/>
    </row>
    <row r="78" spans="1:36" x14ac:dyDescent="0.2">
      <c r="A78" s="45">
        <v>66</v>
      </c>
      <c r="B78" s="141">
        <f>VLOOKUP(CONCATENATE($A78,B$9),lookups,MATCH(CONCATENATE($A$7,B$11),'Query Result 1'!$CL$7:$CV$7,FALSE),FALSE)</f>
        <v>2.7155978769484532E-4</v>
      </c>
      <c r="C78" s="40">
        <f>VLOOKUP(CONCATENATE($A78,C$9),lookups,MATCH(CONCATENATE($A$7,C$11),'Query Result 1'!$CL$7:$CV$7,FALSE),FALSE)</f>
        <v>1.051534487055233</v>
      </c>
      <c r="D78" s="101"/>
      <c r="E78" s="142">
        <f>VLOOKUP(CONCATENATE($A78,E$9),lookups,MATCH(CONCATENATE($A$7,E$11),'Query Result 1'!$CL$7:$CV$7,FALSE),FALSE)</f>
        <v>2.0474745897627227E-3</v>
      </c>
      <c r="F78" s="40">
        <f>VLOOKUP(CONCATENATE($A78,F$9),lookups,MATCH(CONCATENATE($A$7,F$11),'Query Result 1'!$CL$7:$CV$7,FALSE),FALSE)</f>
        <v>1.051534487055233</v>
      </c>
      <c r="G78" s="102"/>
      <c r="H78" s="142">
        <f>VLOOKUP(CONCATENATE($A78,H$9),lookups,MATCH(CONCATENATE($A$7,H$11),'Query Result 1'!$CL$7:$CV$7,FALSE),FALSE)</f>
        <v>5.0097273003317153E-4</v>
      </c>
      <c r="I78" s="40">
        <f>VLOOKUP(CONCATENATE($A78,I$9),lookups,MATCH(CONCATENATE($A$7,I$11),'Query Result 1'!$CL$7:$CV$7,FALSE),FALSE)</f>
        <v>1.051534487055233</v>
      </c>
      <c r="J78" s="72"/>
      <c r="K78" s="142">
        <f>VLOOKUP(CONCATENATE($A78,K$9),lookups,MATCH(CONCATENATE($A$7,K$11),'Query Result 1'!$CL$7:$CV$7,FALSE),FALSE)</f>
        <v>1.9076236938069999E-3</v>
      </c>
      <c r="L78" s="40">
        <f>VLOOKUP(CONCATENATE($A78,L$9),lookups,MATCH(CONCATENATE($A$7,L$11),'Query Result 1'!$CL$7:$CV$7,FALSE),FALSE)</f>
        <v>1.051534487055233</v>
      </c>
      <c r="M78" s="101"/>
      <c r="T78" s="114"/>
      <c r="W78" s="114"/>
      <c r="AA78" s="114"/>
      <c r="AG78" s="114"/>
      <c r="AJ78" s="114"/>
    </row>
    <row r="79" spans="1:36" x14ac:dyDescent="0.2">
      <c r="A79" s="44">
        <v>67</v>
      </c>
      <c r="B79" s="141">
        <f>VLOOKUP(CONCATENATE($A79,B$9),lookups,MATCH(CONCATENATE($A$7,B$11),'Query Result 1'!$CL$7:$CV$7,FALSE),FALSE)</f>
        <v>2.4617589219603266E-4</v>
      </c>
      <c r="C79" s="40">
        <f>VLOOKUP(CONCATENATE($A79,C$9),lookups,MATCH(CONCATENATE($A$7,C$11),'Query Result 1'!$CL$7:$CV$7,FALSE),FALSE)</f>
        <v>1.0702450651167139</v>
      </c>
      <c r="D79" s="101"/>
      <c r="E79" s="142">
        <f>VLOOKUP(CONCATENATE($A79,E$9),lookups,MATCH(CONCATENATE($A$7,E$11),'Query Result 1'!$CL$7:$CV$7,FALSE),FALSE)</f>
        <v>1.8242878859429735E-3</v>
      </c>
      <c r="F79" s="40">
        <f>VLOOKUP(CONCATENATE($A79,F$9),lookups,MATCH(CONCATENATE($A$7,F$11),'Query Result 1'!$CL$7:$CV$7,FALSE),FALSE)</f>
        <v>1.0702450651167139</v>
      </c>
      <c r="G79" s="102"/>
      <c r="H79" s="142">
        <f>VLOOKUP(CONCATENATE($A79,H$9),lookups,MATCH(CONCATENATE($A$7,H$11),'Query Result 1'!$CL$7:$CV$7,FALSE),FALSE)</f>
        <v>4.1955268786716846E-4</v>
      </c>
      <c r="I79" s="40">
        <f>VLOOKUP(CONCATENATE($A79,I$9),lookups,MATCH(CONCATENATE($A$7,I$11),'Query Result 1'!$CL$7:$CV$7,FALSE),FALSE)</f>
        <v>1.0702450651167139</v>
      </c>
      <c r="J79" s="72"/>
      <c r="K79" s="142">
        <f>VLOOKUP(CONCATENATE($A79,K$9),lookups,MATCH(CONCATENATE($A$7,K$11),'Query Result 1'!$CL$7:$CV$7,FALSE),FALSE)</f>
        <v>1.6547426216678848E-3</v>
      </c>
      <c r="L79" s="40">
        <f>VLOOKUP(CONCATENATE($A79,L$9),lookups,MATCH(CONCATENATE($A$7,L$11),'Query Result 1'!$CL$7:$CV$7,FALSE),FALSE)</f>
        <v>1.0702450651167139</v>
      </c>
      <c r="M79" s="101"/>
      <c r="T79" s="114"/>
      <c r="W79" s="114"/>
      <c r="AA79" s="114"/>
      <c r="AG79" s="114"/>
      <c r="AJ79" s="114"/>
    </row>
    <row r="80" spans="1:36" x14ac:dyDescent="0.2">
      <c r="A80" s="45">
        <v>68</v>
      </c>
      <c r="B80" s="141">
        <f>VLOOKUP(CONCATENATE($A80,B$9),lookups,MATCH(CONCATENATE($A$7,B$11),'Query Result 1'!$CL$7:$CV$7,FALSE),FALSE)</f>
        <v>1.9157656980236002E-4</v>
      </c>
      <c r="C80" s="40">
        <f>VLOOKUP(CONCATENATE($A80,C$9),lookups,MATCH(CONCATENATE($A$7,C$11),'Query Result 1'!$CL$7:$CV$7,FALSE),FALSE)</f>
        <v>1.0767937674382324</v>
      </c>
      <c r="D80" s="101"/>
      <c r="E80" s="142">
        <f>VLOOKUP(CONCATENATE($A80,E$9),lookups,MATCH(CONCATENATE($A$7,E$11),'Query Result 1'!$CL$7:$CV$7,FALSE),FALSE)</f>
        <v>1.6125957763113655E-3</v>
      </c>
      <c r="F80" s="40">
        <f>VLOOKUP(CONCATENATE($A80,F$9),lookups,MATCH(CONCATENATE($A$7,F$11),'Query Result 1'!$CL$7:$CV$7,FALSE),FALSE)</f>
        <v>1.0767937674382324</v>
      </c>
      <c r="G80" s="102"/>
      <c r="H80" s="142">
        <f>VLOOKUP(CONCATENATE($A80,H$9),lookups,MATCH(CONCATENATE($A$7,H$11),'Query Result 1'!$CL$7:$CV$7,FALSE),FALSE)</f>
        <v>3.5202194701183657E-4</v>
      </c>
      <c r="I80" s="40">
        <f>VLOOKUP(CONCATENATE($A80,I$9),lookups,MATCH(CONCATENATE($A$7,I$11),'Query Result 1'!$CL$7:$CV$7,FALSE),FALSE)</f>
        <v>1.0767937674382324</v>
      </c>
      <c r="J80" s="72"/>
      <c r="K80" s="142">
        <f>VLOOKUP(CONCATENATE($A80,K$9),lookups,MATCH(CONCATENATE($A$7,K$11),'Query Result 1'!$CL$7:$CV$7,FALSE),FALSE)</f>
        <v>1.5019603072505027E-3</v>
      </c>
      <c r="L80" s="40">
        <f>VLOOKUP(CONCATENATE($A80,L$9),lookups,MATCH(CONCATENATE($A$7,L$11),'Query Result 1'!$CL$7:$CV$7,FALSE),FALSE)</f>
        <v>1.0767937674382324</v>
      </c>
      <c r="M80" s="101"/>
      <c r="T80" s="114"/>
      <c r="W80" s="114"/>
      <c r="AA80" s="114"/>
      <c r="AG80" s="114"/>
      <c r="AJ80" s="114"/>
    </row>
    <row r="81" spans="1:36" x14ac:dyDescent="0.2">
      <c r="A81" s="45">
        <v>69</v>
      </c>
      <c r="B81" s="141">
        <f>VLOOKUP(CONCATENATE($A81,B$9),lookups,MATCH(CONCATENATE($A$7,B$11),'Query Result 1'!$CL$7:$CV$7,FALSE),FALSE)</f>
        <v>1.9684492547192493E-4</v>
      </c>
      <c r="C81" s="40">
        <f>VLOOKUP(CONCATENATE($A81,C$9),lookups,MATCH(CONCATENATE($A$7,C$11),'Query Result 1'!$CL$7:$CV$7,FALSE),FALSE)</f>
        <v>1.1001819900150835</v>
      </c>
      <c r="D81" s="101"/>
      <c r="E81" s="142">
        <f>VLOOKUP(CONCATENATE($A81,E$9),lookups,MATCH(CONCATENATE($A$7,E$11),'Query Result 1'!$CL$7:$CV$7,FALSE),FALSE)</f>
        <v>1.5206390228062327E-3</v>
      </c>
      <c r="F81" s="40">
        <f>VLOOKUP(CONCATENATE($A81,F$9),lookups,MATCH(CONCATENATE($A$7,F$11),'Query Result 1'!$CL$7:$CV$7,FALSE),FALSE)</f>
        <v>1.1001819900150835</v>
      </c>
      <c r="G81" s="102"/>
      <c r="H81" s="142">
        <f>VLOOKUP(CONCATENATE($A81,H$9),lookups,MATCH(CONCATENATE($A$7,H$11),'Query Result 1'!$CL$7:$CV$7,FALSE),FALSE)</f>
        <v>3.0939616023081145E-4</v>
      </c>
      <c r="I81" s="40">
        <f>VLOOKUP(CONCATENATE($A81,I$9),lookups,MATCH(CONCATENATE($A$7,I$11),'Query Result 1'!$CL$7:$CV$7,FALSE),FALSE)</f>
        <v>1.1001819900150835</v>
      </c>
      <c r="J81" s="72"/>
      <c r="K81" s="142">
        <f>VLOOKUP(CONCATENATE($A81,K$9),lookups,MATCH(CONCATENATE($A$7,K$11),'Query Result 1'!$CL$7:$CV$7,FALSE),FALSE)</f>
        <v>1.3865354239445808E-3</v>
      </c>
      <c r="L81" s="40">
        <f>VLOOKUP(CONCATENATE($A81,L$9),lookups,MATCH(CONCATENATE($A$7,L$11),'Query Result 1'!$CL$7:$CV$7,FALSE),FALSE)</f>
        <v>1.1001819900150835</v>
      </c>
      <c r="M81" s="101"/>
      <c r="T81" s="114"/>
      <c r="W81" s="114"/>
      <c r="AA81" s="114"/>
      <c r="AG81" s="114"/>
      <c r="AJ81" s="114"/>
    </row>
    <row r="82" spans="1:36" x14ac:dyDescent="0.2">
      <c r="A82" s="44">
        <v>70</v>
      </c>
      <c r="B82" s="141">
        <f>VLOOKUP(CONCATENATE($A82,B$9),lookups,MATCH(CONCATENATE($A$7,B$11),'Query Result 1'!$CL$7:$CV$7,FALSE),FALSE)</f>
        <v>1.5996643578497063E-4</v>
      </c>
      <c r="C82" s="40">
        <f>VLOOKUP(CONCATENATE($A82,C$9),lookups,MATCH(CONCATENATE($A$7,C$11),'Query Result 1'!$CL$7:$CV$7,FALSE),FALSE)</f>
        <v>1.1123438657550464</v>
      </c>
      <c r="D82" s="101"/>
      <c r="E82" s="142">
        <f>VLOOKUP(CONCATENATE($A82,E$9),lookups,MATCH(CONCATENATE($A$7,E$11),'Query Result 1'!$CL$7:$CV$7,FALSE),FALSE)</f>
        <v>1.3137363274196838E-3</v>
      </c>
      <c r="F82" s="40">
        <f>VLOOKUP(CONCATENATE($A82,F$9),lookups,MATCH(CONCATENATE($A$7,F$11),'Query Result 1'!$CL$7:$CV$7,FALSE),FALSE)</f>
        <v>1.1123438657550464</v>
      </c>
      <c r="G82" s="102"/>
      <c r="H82" s="142">
        <f>VLOOKUP(CONCATENATE($A82,H$9),lookups,MATCH(CONCATENATE($A$7,H$11),'Query Result 1'!$CL$7:$CV$7,FALSE),FALSE)</f>
        <v>2.6916508057231583E-4</v>
      </c>
      <c r="I82" s="40">
        <f>VLOOKUP(CONCATENATE($A82,I$9),lookups,MATCH(CONCATENATE($A$7,I$11),'Query Result 1'!$CL$7:$CV$7,FALSE),FALSE)</f>
        <v>1.1123438657550464</v>
      </c>
      <c r="J82" s="72"/>
      <c r="K82" s="142">
        <f>VLOOKUP(CONCATENATE($A82,K$9),lookups,MATCH(CONCATENATE($A$7,K$11),'Query Result 1'!$CL$7:$CV$7,FALSE),FALSE)</f>
        <v>1.1671802515208784E-3</v>
      </c>
      <c r="L82" s="40">
        <f>VLOOKUP(CONCATENATE($A82,L$9),lookups,MATCH(CONCATENATE($A$7,L$11),'Query Result 1'!$CL$7:$CV$7,FALSE),FALSE)</f>
        <v>1.1123438657550464</v>
      </c>
      <c r="M82" s="101"/>
      <c r="T82" s="114"/>
      <c r="W82" s="114"/>
      <c r="AA82" s="114"/>
      <c r="AG82" s="114"/>
      <c r="AJ82" s="114"/>
    </row>
    <row r="83" spans="1:36" x14ac:dyDescent="0.2">
      <c r="A83" s="45">
        <v>71</v>
      </c>
      <c r="B83" s="141">
        <f>VLOOKUP(CONCATENATE($A83,B$9),lookups,MATCH(CONCATENATE($A$7,B$11),'Query Result 1'!$CL$7:$CV$7,FALSE),FALSE)</f>
        <v>1.3170889173912253E-4</v>
      </c>
      <c r="C83" s="40">
        <f>VLOOKUP(CONCATENATE($A83,C$9),lookups,MATCH(CONCATENATE($A$7,C$11),'Query Result 1'!$CL$7:$CV$7,FALSE),FALSE)</f>
        <v>1.1329255016226754</v>
      </c>
      <c r="D83" s="101"/>
      <c r="E83" s="142">
        <f>VLOOKUP(CONCATENATE($A83,E$9),lookups,MATCH(CONCATENATE($A$7,E$11),'Query Result 1'!$CL$7:$CV$7,FALSE),FALSE)</f>
        <v>1.1508962430876778E-3</v>
      </c>
      <c r="F83" s="40">
        <f>VLOOKUP(CONCATENATE($A83,F$9),lookups,MATCH(CONCATENATE($A$7,F$11),'Query Result 1'!$CL$7:$CV$7,FALSE),FALSE)</f>
        <v>1.1329255016226754</v>
      </c>
      <c r="G83" s="102"/>
      <c r="H83" s="142">
        <f>VLOOKUP(CONCATENATE($A83,H$9),lookups,MATCH(CONCATENATE($A$7,H$11),'Query Result 1'!$CL$7:$CV$7,FALSE),FALSE)</f>
        <v>2.1312893390512552E-4</v>
      </c>
      <c r="I83" s="40">
        <f>VLOOKUP(CONCATENATE($A83,I$9),lookups,MATCH(CONCATENATE($A$7,I$11),'Query Result 1'!$CL$7:$CV$7,FALSE),FALSE)</f>
        <v>1.1329255016226754</v>
      </c>
      <c r="J83" s="72"/>
      <c r="K83" s="142">
        <f>VLOOKUP(CONCATENATE($A83,K$9),lookups,MATCH(CONCATENATE($A$7,K$11),'Query Result 1'!$CL$7:$CV$7,FALSE),FALSE)</f>
        <v>1.0062559328868962E-3</v>
      </c>
      <c r="L83" s="40">
        <f>VLOOKUP(CONCATENATE($A83,L$9),lookups,MATCH(CONCATENATE($A$7,L$11),'Query Result 1'!$CL$7:$CV$7,FALSE),FALSE)</f>
        <v>1.1329255016226754</v>
      </c>
      <c r="M83" s="101"/>
      <c r="T83" s="114"/>
      <c r="W83" s="114"/>
      <c r="AA83" s="114"/>
      <c r="AG83" s="114"/>
      <c r="AJ83" s="114"/>
    </row>
    <row r="84" spans="1:36" x14ac:dyDescent="0.2">
      <c r="A84" s="45">
        <v>72</v>
      </c>
      <c r="B84" s="141">
        <f>VLOOKUP(CONCATENATE($A84,B$9),lookups,MATCH(CONCATENATE($A$7,B$11),'Query Result 1'!$CL$7:$CV$7,FALSE),FALSE)</f>
        <v>1.0584605481580392E-4</v>
      </c>
      <c r="C84" s="40">
        <f>VLOOKUP(CONCATENATE($A84,C$9),lookups,MATCH(CONCATENATE($A$7,C$11),'Query Result 1'!$CL$7:$CV$7,FALSE),FALSE)</f>
        <v>1.1376031461380456</v>
      </c>
      <c r="D84" s="101"/>
      <c r="E84" s="142">
        <f>VLOOKUP(CONCATENATE($A84,E$9),lookups,MATCH(CONCATENATE($A$7,E$11),'Query Result 1'!$CL$7:$CV$7,FALSE),FALSE)</f>
        <v>9.3585154348452878E-4</v>
      </c>
      <c r="F84" s="40">
        <f>VLOOKUP(CONCATENATE($A84,F$9),lookups,MATCH(CONCATENATE($A$7,F$11),'Query Result 1'!$CL$7:$CV$7,FALSE),FALSE)</f>
        <v>1.1376031461380456</v>
      </c>
      <c r="G84" s="102"/>
      <c r="H84" s="142">
        <f>VLOOKUP(CONCATENATE($A84,H$9),lookups,MATCH(CONCATENATE($A$7,H$11),'Query Result 1'!$CL$7:$CV$7,FALSE),FALSE)</f>
        <v>1.6284008433200604E-4</v>
      </c>
      <c r="I84" s="40">
        <f>VLOOKUP(CONCATENATE($A84,I$9),lookups,MATCH(CONCATENATE($A$7,I$11),'Query Result 1'!$CL$7:$CV$7,FALSE),FALSE)</f>
        <v>1.1376031461380456</v>
      </c>
      <c r="J84" s="72"/>
      <c r="K84" s="142">
        <f>VLOOKUP(CONCATENATE($A84,K$9),lookups,MATCH(CONCATENATE($A$7,K$11),'Query Result 1'!$CL$7:$CV$7,FALSE),FALSE)</f>
        <v>8.0797418314145343E-4</v>
      </c>
      <c r="L84" s="40">
        <f>VLOOKUP(CONCATENATE($A84,L$9),lookups,MATCH(CONCATENATE($A$7,L$11),'Query Result 1'!$CL$7:$CV$7,FALSE),FALSE)</f>
        <v>1.1376031461380456</v>
      </c>
      <c r="M84" s="101"/>
      <c r="T84" s="114"/>
      <c r="W84" s="114"/>
      <c r="AA84" s="114"/>
      <c r="AG84" s="114"/>
      <c r="AJ84" s="114"/>
    </row>
    <row r="85" spans="1:36" x14ac:dyDescent="0.2">
      <c r="A85" s="44">
        <v>73</v>
      </c>
      <c r="B85" s="141">
        <f>VLOOKUP(CONCATENATE($A85,B$9),lookups,MATCH(CONCATENATE($A$7,B$11),'Query Result 1'!$CL$7:$CV$7,FALSE),FALSE)</f>
        <v>8.3814749288532513E-5</v>
      </c>
      <c r="C85" s="40">
        <f>VLOOKUP(CONCATENATE($A85,C$9),lookups,MATCH(CONCATENATE($A$7,C$11),'Query Result 1'!$CL$7:$CV$7,FALSE),FALSE)</f>
        <v>1.1432163195564899</v>
      </c>
      <c r="D85" s="101"/>
      <c r="E85" s="142">
        <f>VLOOKUP(CONCATENATE($A85,E$9),lookups,MATCH(CONCATENATE($A$7,E$11),'Query Result 1'!$CL$7:$CV$7,FALSE),FALSE)</f>
        <v>7.3421720376754484E-4</v>
      </c>
      <c r="F85" s="40">
        <f>VLOOKUP(CONCATENATE($A85,F$9),lookups,MATCH(CONCATENATE($A$7,F$11),'Query Result 1'!$CL$7:$CV$7,FALSE),FALSE)</f>
        <v>1.1432163195564899</v>
      </c>
      <c r="G85" s="102"/>
      <c r="H85" s="142">
        <f>VLOOKUP(CONCATENATE($A85,H$9),lookups,MATCH(CONCATENATE($A$7,H$11),'Query Result 1'!$CL$7:$CV$7,FALSE),FALSE)</f>
        <v>1.4032983738022873E-4</v>
      </c>
      <c r="I85" s="40">
        <f>VLOOKUP(CONCATENATE($A85,I$9),lookups,MATCH(CONCATENATE($A$7,I$11),'Query Result 1'!$CL$7:$CV$7,FALSE),FALSE)</f>
        <v>1.1432163195564899</v>
      </c>
      <c r="J85" s="72"/>
      <c r="K85" s="142">
        <f>VLOOKUP(CONCATENATE($A85,K$9),lookups,MATCH(CONCATENATE($A$7,K$11),'Query Result 1'!$CL$7:$CV$7,FALSE),FALSE)</f>
        <v>6.7195481858177777E-4</v>
      </c>
      <c r="L85" s="40">
        <f>VLOOKUP(CONCATENATE($A85,L$9),lookups,MATCH(CONCATENATE($A$7,L$11),'Query Result 1'!$CL$7:$CV$7,FALSE),FALSE)</f>
        <v>1.1432163195564899</v>
      </c>
      <c r="M85" s="101"/>
      <c r="T85" s="114"/>
      <c r="W85" s="114"/>
      <c r="AA85" s="114"/>
      <c r="AG85" s="114"/>
      <c r="AJ85" s="114"/>
    </row>
    <row r="86" spans="1:36" x14ac:dyDescent="0.2">
      <c r="A86" s="45">
        <v>74</v>
      </c>
      <c r="B86" s="141">
        <f>VLOOKUP(CONCATENATE($A86,B$9),lookups,MATCH(CONCATENATE($A$7,B$11),'Query Result 1'!$CL$7:$CV$7,FALSE),FALSE)</f>
        <v>5.7951912365213911E-5</v>
      </c>
      <c r="C86" s="40">
        <f>VLOOKUP(CONCATENATE($A86,C$9),lookups,MATCH(CONCATENATE($A$7,C$11),'Query Result 1'!$CL$7:$CV$7,FALSE),FALSE)</f>
        <v>1.1525716085872304</v>
      </c>
      <c r="D86" s="101"/>
      <c r="E86" s="142">
        <f>VLOOKUP(CONCATENATE($A86,E$9),lookups,MATCH(CONCATENATE($A$7,E$11),'Query Result 1'!$CL$7:$CV$7,FALSE),FALSE)</f>
        <v>5.6371405664344437E-4</v>
      </c>
      <c r="F86" s="40">
        <f>VLOOKUP(CONCATENATE($A86,F$9),lookups,MATCH(CONCATENATE($A$7,F$11),'Query Result 1'!$CL$7:$CV$7,FALSE),FALSE)</f>
        <v>1.1525716085872304</v>
      </c>
      <c r="G86" s="102"/>
      <c r="H86" s="142">
        <f>VLOOKUP(CONCATENATE($A86,H$9),lookups,MATCH(CONCATENATE($A$7,H$11),'Query Result 1'!$CL$7:$CV$7,FALSE),FALSE)</f>
        <v>1.0009875772173311E-4</v>
      </c>
      <c r="I86" s="40">
        <f>VLOOKUP(CONCATENATE($A86,I$9),lookups,MATCH(CONCATENATE($A$7,I$11),'Query Result 1'!$CL$7:$CV$7,FALSE),FALSE)</f>
        <v>1.1525716085872304</v>
      </c>
      <c r="J86" s="72"/>
      <c r="K86" s="142">
        <f>VLOOKUP(CONCATENATE($A86,K$9),lookups,MATCH(CONCATENATE($A$7,K$11),'Query Result 1'!$CL$7:$CV$7,FALSE),FALSE)</f>
        <v>5.5509311100233817E-4</v>
      </c>
      <c r="L86" s="40">
        <f>VLOOKUP(CONCATENATE($A86,L$9),lookups,MATCH(CONCATENATE($A$7,L$11),'Query Result 1'!$CL$7:$CV$7,FALSE),FALSE)</f>
        <v>1.1525716085872304</v>
      </c>
      <c r="M86" s="101"/>
      <c r="T86" s="114"/>
      <c r="W86" s="114"/>
      <c r="AA86" s="114"/>
      <c r="AG86" s="114"/>
      <c r="AJ86" s="114"/>
    </row>
    <row r="87" spans="1:36" x14ac:dyDescent="0.2">
      <c r="A87" s="45">
        <v>75</v>
      </c>
      <c r="B87" s="141">
        <f>VLOOKUP(CONCATENATE($A87,B$9),lookups,MATCH(CONCATENATE($A$7,B$11),'Query Result 1'!$CL$7:$CV$7,FALSE),FALSE)</f>
        <v>4.3104728205531004E-5</v>
      </c>
      <c r="C87" s="40">
        <f>VLOOKUP(CONCATENATE($A87,C$9),lookups,MATCH(CONCATENATE($A$7,C$11),'Query Result 1'!$CL$7:$CV$7,FALSE),FALSE)</f>
        <v>1.1525716085872304</v>
      </c>
      <c r="D87" s="101"/>
      <c r="E87" s="142">
        <f>VLOOKUP(CONCATENATE($A87,E$9),lookups,MATCH(CONCATENATE($A$7,E$11),'Query Result 1'!$CL$7:$CV$7,FALSE),FALSE)</f>
        <v>4.5212070473356965E-4</v>
      </c>
      <c r="F87" s="40">
        <f>VLOOKUP(CONCATENATE($A87,F$9),lookups,MATCH(CONCATENATE($A$7,F$11),'Query Result 1'!$CL$7:$CV$7,FALSE),FALSE)</f>
        <v>1.1525716085872304</v>
      </c>
      <c r="G87" s="102"/>
      <c r="H87" s="142">
        <f>VLOOKUP(CONCATENATE($A87,H$9),lookups,MATCH(CONCATENATE($A$7,H$11),'Query Result 1'!$CL$7:$CV$7,FALSE),FALSE)</f>
        <v>8.0941100741497118E-5</v>
      </c>
      <c r="I87" s="40">
        <f>VLOOKUP(CONCATENATE($A87,I$9),lookups,MATCH(CONCATENATE($A$7,I$11),'Query Result 1'!$CL$7:$CV$7,FALSE),FALSE)</f>
        <v>1.1525716085872304</v>
      </c>
      <c r="J87" s="72"/>
      <c r="K87" s="142">
        <f>VLOOKUP(CONCATENATE($A87,K$9),lookups,MATCH(CONCATENATE($A$7,K$11),'Query Result 1'!$CL$7:$CV$7,FALSE),FALSE)</f>
        <v>4.4876811476202838E-4</v>
      </c>
      <c r="L87" s="40">
        <f>VLOOKUP(CONCATENATE($A87,L$9),lookups,MATCH(CONCATENATE($A$7,L$11),'Query Result 1'!$CL$7:$CV$7,FALSE),FALSE)</f>
        <v>1.1525716085872304</v>
      </c>
      <c r="M87" s="101"/>
      <c r="T87" s="114"/>
      <c r="W87" s="114"/>
      <c r="AA87" s="114"/>
      <c r="AG87" s="114"/>
      <c r="AJ87" s="114"/>
    </row>
    <row r="88" spans="1:36" x14ac:dyDescent="0.2">
      <c r="A88" s="44">
        <v>76</v>
      </c>
      <c r="B88" s="141">
        <f>VLOOKUP(CONCATENATE($A88,B$9),lookups,MATCH(CONCATENATE($A$7,B$11),'Query Result 1'!$CL$7:$CV$7,FALSE),FALSE)</f>
        <v>3.9273196809483805E-5</v>
      </c>
      <c r="C88" s="40">
        <f>VLOOKUP(CONCATENATE($A88,C$9),lookups,MATCH(CONCATENATE($A$7,C$11),'Query Result 1'!$CL$7:$CV$7,FALSE),FALSE)</f>
        <v>1.1525716085872304</v>
      </c>
      <c r="D88" s="101"/>
      <c r="E88" s="142">
        <f>VLOOKUP(CONCATENATE($A88,E$9),lookups,MATCH(CONCATENATE($A$7,E$11),'Query Result 1'!$CL$7:$CV$7,FALSE),FALSE)</f>
        <v>2.7347555339286893E-4</v>
      </c>
      <c r="F88" s="40">
        <f>VLOOKUP(CONCATENATE($A88,F$9),lookups,MATCH(CONCATENATE($A$7,F$11),'Query Result 1'!$CL$7:$CV$7,FALSE),FALSE)</f>
        <v>1.1525716085872304</v>
      </c>
      <c r="G88" s="102"/>
      <c r="H88" s="142">
        <f>VLOOKUP(CONCATENATE($A88,H$9),lookups,MATCH(CONCATENATE($A$7,H$11),'Query Result 1'!$CL$7:$CV$7,FALSE),FALSE)</f>
        <v>6.4178150883790604E-5</v>
      </c>
      <c r="I88" s="40">
        <f>VLOOKUP(CONCATENATE($A88,I$9),lookups,MATCH(CONCATENATE($A$7,I$11),'Query Result 1'!$CL$7:$CV$7,FALSE),FALSE)</f>
        <v>1.1525716085872304</v>
      </c>
      <c r="J88" s="72"/>
      <c r="K88" s="142">
        <f>VLOOKUP(CONCATENATE($A88,K$9),lookups,MATCH(CONCATENATE($A$7,K$11),'Query Result 1'!$CL$7:$CV$7,FALSE),FALSE)</f>
        <v>3.0843827738179968E-4</v>
      </c>
      <c r="L88" s="40">
        <f>VLOOKUP(CONCATENATE($A88,L$9),lookups,MATCH(CONCATENATE($A$7,L$11),'Query Result 1'!$CL$7:$CV$7,FALSE),FALSE)</f>
        <v>1.1525716085872304</v>
      </c>
      <c r="M88" s="101"/>
      <c r="T88" s="114"/>
      <c r="W88" s="114"/>
      <c r="AA88" s="114"/>
      <c r="AG88" s="114"/>
      <c r="AJ88" s="114"/>
    </row>
    <row r="89" spans="1:36" x14ac:dyDescent="0.2">
      <c r="A89" s="45">
        <v>77</v>
      </c>
      <c r="B89" s="141">
        <f>VLOOKUP(CONCATENATE($A89,B$9),lookups,MATCH(CONCATENATE($A$7,B$11),'Query Result 1'!$CL$7:$CV$7,FALSE),FALSE)</f>
        <v>1.6762949857706503E-5</v>
      </c>
      <c r="C89" s="40">
        <f>VLOOKUP(CONCATENATE($A89,C$9),lookups,MATCH(CONCATENATE($A$7,C$11),'Query Result 1'!$CL$7:$CV$7,FALSE),FALSE)</f>
        <v>1.1525716085872304</v>
      </c>
      <c r="D89" s="101"/>
      <c r="E89" s="142">
        <f>VLOOKUP(CONCATENATE($A89,E$9),lookups,MATCH(CONCATENATE($A$7,E$11),'Query Result 1'!$CL$7:$CV$7,FALSE),FALSE)</f>
        <v>2.0594481253753704E-4</v>
      </c>
      <c r="F89" s="40">
        <f>VLOOKUP(CONCATENATE($A89,F$9),lookups,MATCH(CONCATENATE($A$7,F$11),'Query Result 1'!$CL$7:$CV$7,FALSE),FALSE)</f>
        <v>1.1525716085872304</v>
      </c>
      <c r="G89" s="102"/>
      <c r="H89" s="142">
        <f>VLOOKUP(CONCATENATE($A89,H$9),lookups,MATCH(CONCATENATE($A$7,H$11),'Query Result 1'!$CL$7:$CV$7,FALSE),FALSE)</f>
        <v>3.3525899715413007E-5</v>
      </c>
      <c r="I89" s="40">
        <f>VLOOKUP(CONCATENATE($A89,I$9),lookups,MATCH(CONCATENATE($A$7,I$11),'Query Result 1'!$CL$7:$CV$7,FALSE),FALSE)</f>
        <v>1.1525716085872304</v>
      </c>
      <c r="J89" s="72"/>
      <c r="K89" s="142">
        <f>VLOOKUP(CONCATENATE($A89,K$9),lookups,MATCH(CONCATENATE($A$7,K$11),'Query Result 1'!$CL$7:$CV$7,FALSE),FALSE)</f>
        <v>2.1552364102765505E-4</v>
      </c>
      <c r="L89" s="40">
        <f>VLOOKUP(CONCATENATE($A89,L$9),lookups,MATCH(CONCATENATE($A$7,L$11),'Query Result 1'!$CL$7:$CV$7,FALSE),FALSE)</f>
        <v>1.1525716085872304</v>
      </c>
      <c r="M89" s="101"/>
      <c r="T89" s="114"/>
      <c r="W89" s="114"/>
      <c r="AA89" s="114"/>
      <c r="AG89" s="114"/>
      <c r="AJ89" s="114"/>
    </row>
    <row r="90" spans="1:36" x14ac:dyDescent="0.2">
      <c r="A90" s="45">
        <v>78</v>
      </c>
      <c r="B90" s="141">
        <f>VLOOKUP(CONCATENATE($A90,B$9),lookups,MATCH(CONCATENATE($A$7,B$11),'Query Result 1'!$CL$7:$CV$7,FALSE),FALSE)</f>
        <v>1.7241891282212402E-5</v>
      </c>
      <c r="C90" s="40">
        <f>VLOOKUP(CONCATENATE($A90,C$9),lookups,MATCH(CONCATENATE($A$7,C$11),'Query Result 1'!$CL$7:$CV$7,FALSE),FALSE)</f>
        <v>1.1525716085872304</v>
      </c>
      <c r="D90" s="101"/>
      <c r="E90" s="142">
        <f>VLOOKUP(CONCATENATE($A90,E$9),lookups,MATCH(CONCATENATE($A$7,E$11),'Query Result 1'!$CL$7:$CV$7,FALSE),FALSE)</f>
        <v>1.9540810119840724E-4</v>
      </c>
      <c r="F90" s="40">
        <f>VLOOKUP(CONCATENATE($A90,F$9),lookups,MATCH(CONCATENATE($A$7,F$11),'Query Result 1'!$CL$7:$CV$7,FALSE),FALSE)</f>
        <v>1.1525716085872304</v>
      </c>
      <c r="G90" s="102"/>
      <c r="H90" s="142">
        <f>VLOOKUP(CONCATENATE($A90,H$9),lookups,MATCH(CONCATENATE($A$7,H$11),'Query Result 1'!$CL$7:$CV$7,FALSE),FALSE)</f>
        <v>2.7778602621342205E-5</v>
      </c>
      <c r="I90" s="40">
        <f>VLOOKUP(CONCATENATE($A90,I$9),lookups,MATCH(CONCATENATE($A$7,I$11),'Query Result 1'!$CL$7:$CV$7,FALSE),FALSE)</f>
        <v>1.1525716085872304</v>
      </c>
      <c r="J90" s="72"/>
      <c r="K90" s="142">
        <f>VLOOKUP(CONCATENATE($A90,K$9),lookups,MATCH(CONCATENATE($A$7,K$11),'Query Result 1'!$CL$7:$CV$7,FALSE),FALSE)</f>
        <v>1.7433467852014762E-4</v>
      </c>
      <c r="L90" s="40">
        <f>VLOOKUP(CONCATENATE($A90,L$9),lookups,MATCH(CONCATENATE($A$7,L$11),'Query Result 1'!$CL$7:$CV$7,FALSE),FALSE)</f>
        <v>1.1525716085872304</v>
      </c>
      <c r="M90" s="101"/>
      <c r="T90" s="114"/>
      <c r="W90" s="114"/>
      <c r="AA90" s="114"/>
      <c r="AG90" s="114"/>
      <c r="AJ90" s="114"/>
    </row>
    <row r="91" spans="1:36" x14ac:dyDescent="0.2">
      <c r="A91" s="44">
        <v>79</v>
      </c>
      <c r="B91" s="141">
        <f>VLOOKUP(CONCATENATE($A91,B$9),lookups,MATCH(CONCATENATE($A$7,B$11),'Query Result 1'!$CL$7:$CV$7,FALSE),FALSE)</f>
        <v>1.4847184159682902E-5</v>
      </c>
      <c r="C91" s="40">
        <f>VLOOKUP(CONCATENATE($A91,C$9),lookups,MATCH(CONCATENATE($A$7,C$11),'Query Result 1'!$CL$7:$CV$7,FALSE),FALSE)</f>
        <v>1.1525716085872304</v>
      </c>
      <c r="D91" s="101"/>
      <c r="E91" s="142">
        <f>VLOOKUP(CONCATENATE($A91,E$9),lookups,MATCH(CONCATENATE($A$7,E$11),'Query Result 1'!$CL$7:$CV$7,FALSE),FALSE)</f>
        <v>1.1877747327746322E-4</v>
      </c>
      <c r="F91" s="40">
        <f>VLOOKUP(CONCATENATE($A91,F$9),lookups,MATCH(CONCATENATE($A$7,F$11),'Query Result 1'!$CL$7:$CV$7,FALSE),FALSE)</f>
        <v>1.1525716085872304</v>
      </c>
      <c r="G91" s="102"/>
      <c r="H91" s="142">
        <f>VLOOKUP(CONCATENATE($A91,H$9),lookups,MATCH(CONCATENATE($A$7,H$11),'Query Result 1'!$CL$7:$CV$7,FALSE),FALSE)</f>
        <v>1.5805067008694704E-5</v>
      </c>
      <c r="I91" s="40">
        <f>VLOOKUP(CONCATENATE($A91,I$9),lookups,MATCH(CONCATENATE($A$7,I$11),'Query Result 1'!$CL$7:$CV$7,FALSE),FALSE)</f>
        <v>1.1525716085872304</v>
      </c>
      <c r="J91" s="72"/>
      <c r="K91" s="142">
        <f>VLOOKUP(CONCATENATE($A91,K$9),lookups,MATCH(CONCATENATE($A$7,K$11),'Query Result 1'!$CL$7:$CV$7,FALSE),FALSE)</f>
        <v>1.1734064900394551E-4</v>
      </c>
      <c r="L91" s="40">
        <f>VLOOKUP(CONCATENATE($A91,L$9),lookups,MATCH(CONCATENATE($A$7,L$11),'Query Result 1'!$CL$7:$CV$7,FALSE),FALSE)</f>
        <v>1.1525716085872304</v>
      </c>
      <c r="M91" s="101"/>
      <c r="T91" s="114"/>
      <c r="W91" s="114"/>
      <c r="AA91" s="114"/>
      <c r="AG91" s="114"/>
      <c r="AJ91" s="114"/>
    </row>
    <row r="92" spans="1:36" x14ac:dyDescent="0.2">
      <c r="A92" s="45">
        <v>80</v>
      </c>
      <c r="B92" s="141">
        <f>VLOOKUP(CONCATENATE($A92,B$9),lookups,MATCH(CONCATENATE($A$7,B$11),'Query Result 1'!$CL$7:$CV$7,FALSE),FALSE)</f>
        <v>8.6209456411062008E-6</v>
      </c>
      <c r="C92" s="40">
        <f>VLOOKUP(CONCATENATE($A92,C$9),lookups,MATCH(CONCATENATE($A$7,C$11),'Query Result 1'!$CL$7:$CV$7,FALSE),FALSE)</f>
        <v>1.1525716085872304</v>
      </c>
      <c r="D92" s="101"/>
      <c r="E92" s="142">
        <f>VLOOKUP(CONCATENATE($A92,E$9),lookups,MATCH(CONCATENATE($A$7,E$11),'Query Result 1'!$CL$7:$CV$7,FALSE),FALSE)</f>
        <v>9.1477812080626911E-5</v>
      </c>
      <c r="F92" s="40">
        <f>VLOOKUP(CONCATENATE($A92,F$9),lookups,MATCH(CONCATENATE($A$7,F$11),'Query Result 1'!$CL$7:$CV$7,FALSE),FALSE)</f>
        <v>1.1525716085872304</v>
      </c>
      <c r="G92" s="102"/>
      <c r="H92" s="142">
        <f>VLOOKUP(CONCATENATE($A92,H$9),lookups,MATCH(CONCATENATE($A$7,H$11),'Query Result 1'!$CL$7:$CV$7,FALSE),FALSE)</f>
        <v>1.2452477037153401E-5</v>
      </c>
      <c r="I92" s="40">
        <f>VLOOKUP(CONCATENATE($A92,I$9),lookups,MATCH(CONCATENATE($A$7,I$11),'Query Result 1'!$CL$7:$CV$7,FALSE),FALSE)</f>
        <v>1.1525716085872304</v>
      </c>
      <c r="J92" s="72"/>
      <c r="K92" s="142">
        <f>VLOOKUP(CONCATENATE($A92,K$9),lookups,MATCH(CONCATENATE($A$7,K$11),'Query Result 1'!$CL$7:$CV$7,FALSE),FALSE)</f>
        <v>7.854639361896761E-5</v>
      </c>
      <c r="L92" s="40">
        <f>VLOOKUP(CONCATENATE($A92,L$9),lookups,MATCH(CONCATENATE($A$7,L$11),'Query Result 1'!$CL$7:$CV$7,FALSE),FALSE)</f>
        <v>1.1525716085872304</v>
      </c>
      <c r="M92" s="101"/>
      <c r="T92" s="114"/>
      <c r="W92" s="114"/>
      <c r="AA92" s="114"/>
      <c r="AG92" s="114"/>
      <c r="AJ92" s="114"/>
    </row>
    <row r="93" spans="1:36" x14ac:dyDescent="0.2">
      <c r="A93" s="45">
        <v>81</v>
      </c>
      <c r="B93" s="141">
        <f>VLOOKUP(CONCATENATE($A93,B$9),lookups,MATCH(CONCATENATE($A$7,B$11),'Query Result 1'!$CL$7:$CV$7,FALSE),FALSE)</f>
        <v>4.3104728205531004E-6</v>
      </c>
      <c r="C93" s="40">
        <f>VLOOKUP(CONCATENATE($A93,C$9),lookups,MATCH(CONCATENATE($A$7,C$11),'Query Result 1'!$CL$7:$CV$7,FALSE),FALSE)</f>
        <v>1.1525716085872304</v>
      </c>
      <c r="D93" s="101"/>
      <c r="E93" s="142">
        <f>VLOOKUP(CONCATENATE($A93,E$9),lookups,MATCH(CONCATENATE($A$7,E$11),'Query Result 1'!$CL$7:$CV$7,FALSE),FALSE)</f>
        <v>5.0288849573119507E-5</v>
      </c>
      <c r="F93" s="40">
        <f>VLOOKUP(CONCATENATE($A93,F$9),lookups,MATCH(CONCATENATE($A$7,F$11),'Query Result 1'!$CL$7:$CV$7,FALSE),FALSE)</f>
        <v>1.1525716085872304</v>
      </c>
      <c r="G93" s="102"/>
      <c r="H93" s="142">
        <f>VLOOKUP(CONCATENATE($A93,H$9),lookups,MATCH(CONCATENATE($A$7,H$11),'Query Result 1'!$CL$7:$CV$7,FALSE),FALSE)</f>
        <v>5.2683556695649009E-6</v>
      </c>
      <c r="I93" s="40">
        <f>VLOOKUP(CONCATENATE($A93,I$9),lookups,MATCH(CONCATENATE($A$7,I$11),'Query Result 1'!$CL$7:$CV$7,FALSE),FALSE)</f>
        <v>1.1525716085872304</v>
      </c>
      <c r="J93" s="72"/>
      <c r="K93" s="142">
        <f>VLOOKUP(CONCATENATE($A93,K$9),lookups,MATCH(CONCATENATE($A$7,K$11),'Query Result 1'!$CL$7:$CV$7,FALSE),FALSE)</f>
        <v>5.8430853789719813E-5</v>
      </c>
      <c r="L93" s="40">
        <f>VLOOKUP(CONCATENATE($A93,L$9),lookups,MATCH(CONCATENATE($A$7,L$11),'Query Result 1'!$CL$7:$CV$7,FALSE),FALSE)</f>
        <v>1.1525716085872304</v>
      </c>
      <c r="M93" s="101"/>
      <c r="T93" s="114"/>
      <c r="W93" s="114"/>
      <c r="AA93" s="114"/>
      <c r="AG93" s="114"/>
      <c r="AJ93" s="114"/>
    </row>
    <row r="94" spans="1:36" x14ac:dyDescent="0.2">
      <c r="A94" s="44">
        <v>82</v>
      </c>
      <c r="B94" s="141">
        <f>VLOOKUP(CONCATENATE($A94,B$9),lookups,MATCH(CONCATENATE($A$7,B$11),'Query Result 1'!$CL$7:$CV$7,FALSE),FALSE)</f>
        <v>3.8315313960472005E-6</v>
      </c>
      <c r="C94" s="40">
        <f>VLOOKUP(CONCATENATE($A94,C$9),lookups,MATCH(CONCATENATE($A$7,C$11),'Query Result 1'!$CL$7:$CV$7,FALSE),FALSE)</f>
        <v>1.1525716085872304</v>
      </c>
      <c r="D94" s="101"/>
      <c r="E94" s="142">
        <f>VLOOKUP(CONCATENATE($A94,E$9),lookups,MATCH(CONCATENATE($A$7,E$11),'Query Result 1'!$CL$7:$CV$7,FALSE),FALSE)</f>
        <v>2.8257544045848103E-5</v>
      </c>
      <c r="F94" s="40">
        <f>VLOOKUP(CONCATENATE($A94,F$9),lookups,MATCH(CONCATENATE($A$7,F$11),'Query Result 1'!$CL$7:$CV$7,FALSE),FALSE)</f>
        <v>1.1525716085872304</v>
      </c>
      <c r="G94" s="102"/>
      <c r="H94" s="142">
        <f>VLOOKUP(CONCATENATE($A94,H$9),lookups,MATCH(CONCATENATE($A$7,H$11),'Query Result 1'!$CL$7:$CV$7,FALSE),FALSE)</f>
        <v>4.3104728205531004E-6</v>
      </c>
      <c r="I94" s="40">
        <f>VLOOKUP(CONCATENATE($A94,I$9),lookups,MATCH(CONCATENATE($A$7,I$11),'Query Result 1'!$CL$7:$CV$7,FALSE),FALSE)</f>
        <v>1.1525716085872304</v>
      </c>
      <c r="J94" s="72"/>
      <c r="K94" s="142">
        <f>VLOOKUP(CONCATENATE($A94,K$9),lookups,MATCH(CONCATENATE($A$7,K$11),'Query Result 1'!$CL$7:$CV$7,FALSE),FALSE)</f>
        <v>2.4426012649800904E-5</v>
      </c>
      <c r="L94" s="40">
        <f>VLOOKUP(CONCATENATE($A94,L$9),lookups,MATCH(CONCATENATE($A$7,L$11),'Query Result 1'!$CL$7:$CV$7,FALSE),FALSE)</f>
        <v>1.1525716085872304</v>
      </c>
      <c r="M94" s="101"/>
      <c r="T94" s="114"/>
      <c r="W94" s="114"/>
      <c r="AA94" s="114"/>
      <c r="AG94" s="114"/>
      <c r="AJ94" s="114"/>
    </row>
    <row r="95" spans="1:36" x14ac:dyDescent="0.2">
      <c r="A95" s="45">
        <v>83</v>
      </c>
      <c r="B95" s="141">
        <f>VLOOKUP(CONCATENATE($A95,B$9),lookups,MATCH(CONCATENATE($A$7,B$11),'Query Result 1'!$CL$7:$CV$7,FALSE),FALSE)</f>
        <v>9.5788284901180013E-7</v>
      </c>
      <c r="C95" s="40">
        <f>VLOOKUP(CONCATENATE($A95,C$9),lookups,MATCH(CONCATENATE($A$7,C$11),'Query Result 1'!$CL$7:$CV$7,FALSE),FALSE)</f>
        <v>1.1525716085872304</v>
      </c>
      <c r="D95" s="101"/>
      <c r="E95" s="142">
        <f>VLOOKUP(CONCATENATE($A95,E$9),lookups,MATCH(CONCATENATE($A$7,E$11),'Query Result 1'!$CL$7:$CV$7,FALSE),FALSE)</f>
        <v>3.8315313960472009E-5</v>
      </c>
      <c r="F95" s="40">
        <f>VLOOKUP(CONCATENATE($A95,F$9),lookups,MATCH(CONCATENATE($A$7,F$11),'Query Result 1'!$CL$7:$CV$7,FALSE),FALSE)</f>
        <v>1.1525716085872304</v>
      </c>
      <c r="G95" s="102"/>
      <c r="H95" s="142">
        <f>VLOOKUP(CONCATENATE($A95,H$9),lookups,MATCH(CONCATENATE($A$7,H$11),'Query Result 1'!$CL$7:$CV$7,FALSE),FALSE)</f>
        <v>6.2262385185767006E-6</v>
      </c>
      <c r="I95" s="40">
        <f>VLOOKUP(CONCATENATE($A95,I$9),lookups,MATCH(CONCATENATE($A$7,I$11),'Query Result 1'!$CL$7:$CV$7,FALSE),FALSE)</f>
        <v>1.1525716085872304</v>
      </c>
      <c r="J95" s="72"/>
      <c r="K95" s="142">
        <f>VLOOKUP(CONCATENATE($A95,K$9),lookups,MATCH(CONCATENATE($A$7,K$11),'Query Result 1'!$CL$7:$CV$7,FALSE),FALSE)</f>
        <v>4.1667903932013306E-5</v>
      </c>
      <c r="L95" s="40">
        <f>VLOOKUP(CONCATENATE($A95,L$9),lookups,MATCH(CONCATENATE($A$7,L$11),'Query Result 1'!$CL$7:$CV$7,FALSE),FALSE)</f>
        <v>1.1525716085872304</v>
      </c>
      <c r="M95" s="101"/>
      <c r="T95" s="114"/>
      <c r="W95" s="114"/>
      <c r="AA95" s="114"/>
      <c r="AG95" s="114"/>
      <c r="AJ95" s="114"/>
    </row>
    <row r="96" spans="1:36" ht="13.5" thickBot="1" x14ac:dyDescent="0.25">
      <c r="A96" s="46" t="s">
        <v>130</v>
      </c>
      <c r="B96" s="143">
        <f>IFERROR(VLOOKUP(CONCATENATE($A96,B$9),lookups,MATCH(CONCATENATE($A$7,B$11),'Query Result 1'!$CL$7:$CV$7,FALSE),FALSE),VLOOKUP("NNNN",lookups,MATCH(CONCATENATE($A$7,B$11),'Query Result 1'!$CL$7:$CV$7,FALSE),FALSE))</f>
        <v>0.18087989202744525</v>
      </c>
      <c r="C96" s="87">
        <f>IFERROR(VLOOKUP(CONCATENATE($A96,C$9),lookups,MATCH(CONCATENATE($A$7,C$11),'Query Result 1'!$CL$7:$CV$7,FALSE),FALSE),VLOOKUP("NNNN",lookups,MATCH(CONCATENATE($A$7,C$11),'Query Result 1'!$CL$7:$CV$7,FALSE),FALSE))</f>
        <v>1.1291833860103793</v>
      </c>
      <c r="D96" s="144"/>
      <c r="E96" s="145"/>
      <c r="F96" s="87"/>
      <c r="G96" s="89"/>
      <c r="H96" s="86"/>
      <c r="I96" s="87"/>
      <c r="J96" s="77"/>
      <c r="K96" s="85"/>
      <c r="L96" s="87"/>
      <c r="M96" s="144"/>
      <c r="T96" s="114"/>
      <c r="W96" s="114"/>
      <c r="AA96" s="114"/>
      <c r="AG96" s="114"/>
      <c r="AJ96" s="114"/>
    </row>
    <row r="97" spans="1:39" x14ac:dyDescent="0.2">
      <c r="B97" s="25"/>
      <c r="C97" s="26"/>
      <c r="D97" s="26"/>
      <c r="E97" s="26"/>
      <c r="F97" s="26"/>
      <c r="G97" s="26"/>
      <c r="H97" s="26"/>
      <c r="I97" s="26"/>
      <c r="L97" s="26"/>
      <c r="M97" s="26"/>
      <c r="N97" s="26"/>
      <c r="O97" s="26"/>
      <c r="R97" s="26"/>
      <c r="U97" s="26"/>
      <c r="X97" s="26"/>
      <c r="AB97" s="26"/>
      <c r="AE97" s="26"/>
      <c r="AH97" s="26"/>
      <c r="AK97" s="26"/>
    </row>
    <row r="98" spans="1:39" x14ac:dyDescent="0.2">
      <c r="A98" s="27" t="s">
        <v>41</v>
      </c>
      <c r="B98" s="23">
        <f>(SUMPRODUCT(B12:B96,C12:C96)+SUMPRODUCT(E12:E96,F12:F96)+SUMPRODUCT(H12:H96,I12:I96)+SUMPRODUCT(K12:K96,L12:L96))</f>
        <v>0.99999999999999956</v>
      </c>
      <c r="F98" s="26"/>
      <c r="G98" s="26"/>
      <c r="H98" s="26"/>
      <c r="I98" s="26"/>
      <c r="L98" s="26"/>
      <c r="M98" s="26"/>
      <c r="N98" s="26"/>
      <c r="O98" s="22"/>
      <c r="R98" s="26"/>
      <c r="U98" s="26"/>
      <c r="X98" s="26"/>
      <c r="AB98" s="22"/>
      <c r="AE98" s="26"/>
      <c r="AH98" s="26"/>
      <c r="AK98" s="26"/>
    </row>
    <row r="99" spans="1:39" ht="13.5" thickBot="1" x14ac:dyDescent="0.25">
      <c r="A99" s="27"/>
      <c r="B99" s="22"/>
      <c r="C99" s="26"/>
      <c r="F99" s="26"/>
      <c r="G99" s="26"/>
      <c r="H99" s="26"/>
      <c r="I99" s="26"/>
      <c r="L99" s="26"/>
      <c r="M99" s="26"/>
      <c r="N99" s="26"/>
      <c r="O99" s="26"/>
      <c r="R99" s="26"/>
      <c r="U99" s="26"/>
      <c r="X99" s="26"/>
      <c r="AB99" s="26"/>
      <c r="AE99" s="26"/>
      <c r="AH99" s="26"/>
      <c r="AK99" s="26"/>
    </row>
    <row r="100" spans="1:39" x14ac:dyDescent="0.2">
      <c r="A100" s="59"/>
      <c r="B100" s="60"/>
      <c r="C100" s="61"/>
      <c r="D100" s="60"/>
      <c r="E100" s="60"/>
      <c r="F100" s="61"/>
      <c r="G100" s="61"/>
      <c r="H100" s="61"/>
      <c r="I100" s="61"/>
      <c r="J100" s="62"/>
      <c r="K100" s="63"/>
      <c r="L100" s="61"/>
      <c r="M100" s="61"/>
      <c r="N100" s="61"/>
      <c r="O100" s="61"/>
      <c r="P100" s="62"/>
      <c r="Q100" s="62"/>
      <c r="R100" s="61"/>
      <c r="S100" s="62"/>
      <c r="T100" s="61"/>
      <c r="U100" s="61"/>
      <c r="V100" s="62"/>
      <c r="W100" s="60"/>
      <c r="X100" s="61"/>
      <c r="Y100" s="62"/>
      <c r="Z100" s="62"/>
      <c r="AA100" s="61"/>
      <c r="AB100" s="61"/>
      <c r="AC100" s="62"/>
      <c r="AD100" s="62"/>
      <c r="AE100" s="61"/>
      <c r="AF100" s="62"/>
      <c r="AG100" s="61"/>
      <c r="AH100" s="61"/>
      <c r="AI100" s="62"/>
      <c r="AJ100" s="60"/>
      <c r="AK100" s="61"/>
      <c r="AL100" s="62"/>
      <c r="AM100" s="64"/>
    </row>
    <row r="101" spans="1:39" s="28" customFormat="1" ht="15.75" x14ac:dyDescent="0.25">
      <c r="A101" s="65" t="s">
        <v>131</v>
      </c>
      <c r="B101" s="66"/>
      <c r="C101" s="67"/>
      <c r="D101" s="67"/>
      <c r="E101" s="67"/>
      <c r="F101" s="67"/>
      <c r="G101" s="67"/>
      <c r="H101" s="67"/>
      <c r="I101" s="67"/>
      <c r="J101" s="67"/>
      <c r="K101" s="66"/>
      <c r="L101" s="66"/>
      <c r="M101" s="66"/>
      <c r="N101" s="68"/>
      <c r="O101" s="68"/>
      <c r="P101" s="66"/>
      <c r="Q101" s="66"/>
      <c r="R101" s="68"/>
      <c r="S101" s="66"/>
      <c r="T101" s="66"/>
      <c r="U101" s="68"/>
      <c r="V101" s="66"/>
      <c r="W101" s="69"/>
      <c r="X101" s="68"/>
      <c r="Y101" s="66"/>
      <c r="Z101" s="66"/>
      <c r="AA101" s="69"/>
      <c r="AB101" s="68"/>
      <c r="AC101" s="66"/>
      <c r="AD101" s="66"/>
      <c r="AE101" s="68"/>
      <c r="AF101" s="66"/>
      <c r="AG101" s="66"/>
      <c r="AH101" s="68"/>
      <c r="AI101" s="66"/>
      <c r="AJ101" s="69"/>
      <c r="AK101" s="68"/>
      <c r="AL101" s="66"/>
      <c r="AM101" s="70"/>
    </row>
    <row r="102" spans="1:39" x14ac:dyDescent="0.2">
      <c r="A102" s="71" t="s">
        <v>42</v>
      </c>
      <c r="B102" s="43"/>
      <c r="C102" s="112"/>
      <c r="D102" s="112"/>
      <c r="E102" s="112"/>
      <c r="F102" s="112"/>
      <c r="G102" s="112"/>
      <c r="H102" s="112"/>
      <c r="I102" s="112"/>
      <c r="J102" s="112"/>
      <c r="K102" s="43"/>
      <c r="L102" s="43"/>
      <c r="M102" s="43"/>
      <c r="N102" s="146"/>
      <c r="O102" s="146"/>
      <c r="P102" s="43"/>
      <c r="Q102" s="43"/>
      <c r="R102" s="146"/>
      <c r="S102" s="43"/>
      <c r="T102" s="43"/>
      <c r="U102" s="146"/>
      <c r="V102" s="43"/>
      <c r="W102" s="41"/>
      <c r="X102" s="146"/>
      <c r="Y102" s="43"/>
      <c r="Z102" s="43"/>
      <c r="AA102" s="41"/>
      <c r="AB102" s="146"/>
      <c r="AC102" s="43"/>
      <c r="AD102" s="43"/>
      <c r="AE102" s="146"/>
      <c r="AF102" s="43"/>
      <c r="AG102" s="43"/>
      <c r="AH102" s="146"/>
      <c r="AI102" s="43"/>
      <c r="AJ102" s="41"/>
      <c r="AK102" s="146"/>
      <c r="AL102" s="43"/>
      <c r="AM102" s="72"/>
    </row>
    <row r="103" spans="1:39" ht="13.5" thickBot="1" x14ac:dyDescent="0.25">
      <c r="A103" s="98"/>
      <c r="B103" s="73"/>
      <c r="C103" s="74"/>
      <c r="D103" s="74"/>
      <c r="E103" s="74"/>
      <c r="F103" s="74"/>
      <c r="G103" s="74"/>
      <c r="H103" s="74"/>
      <c r="I103" s="74"/>
      <c r="J103" s="74"/>
      <c r="K103" s="73"/>
      <c r="L103" s="73"/>
      <c r="M103" s="73"/>
      <c r="N103" s="75"/>
      <c r="O103" s="75"/>
      <c r="P103" s="73"/>
      <c r="Q103" s="73"/>
      <c r="R103" s="75"/>
      <c r="S103" s="73"/>
      <c r="T103" s="73"/>
      <c r="U103" s="75"/>
      <c r="V103" s="73"/>
      <c r="W103" s="76"/>
      <c r="X103" s="75"/>
      <c r="Y103" s="73"/>
      <c r="Z103" s="73"/>
      <c r="AA103" s="76"/>
      <c r="AB103" s="75"/>
      <c r="AC103" s="73"/>
      <c r="AD103" s="73"/>
      <c r="AE103" s="75"/>
      <c r="AF103" s="73"/>
      <c r="AG103" s="73"/>
      <c r="AH103" s="75"/>
      <c r="AI103" s="73"/>
      <c r="AJ103" s="76"/>
      <c r="AK103" s="75"/>
      <c r="AL103" s="73"/>
      <c r="AM103" s="77"/>
    </row>
    <row r="104" spans="1:39" s="111" customFormat="1" x14ac:dyDescent="0.2">
      <c r="C104" s="113"/>
      <c r="D104" s="113"/>
      <c r="E104" s="113"/>
      <c r="F104" s="113"/>
      <c r="G104" s="113"/>
      <c r="H104" s="113"/>
      <c r="I104" s="113"/>
      <c r="J104" s="113"/>
      <c r="N104" s="17"/>
      <c r="O104" s="17"/>
      <c r="R104" s="17"/>
      <c r="U104" s="17"/>
      <c r="X104" s="17"/>
      <c r="AB104" s="17"/>
      <c r="AE104" s="17"/>
      <c r="AH104" s="17"/>
      <c r="AK104" s="17"/>
      <c r="AM104" s="27"/>
    </row>
    <row r="105" spans="1:39" s="21" customFormat="1" ht="38.25" hidden="1" x14ac:dyDescent="0.2">
      <c r="A105" s="19" t="s">
        <v>36</v>
      </c>
      <c r="B105" s="19" t="s">
        <v>19</v>
      </c>
      <c r="C105" s="19" t="s">
        <v>71</v>
      </c>
      <c r="D105" s="20"/>
      <c r="E105" s="19" t="s">
        <v>19</v>
      </c>
      <c r="F105" s="19" t="s">
        <v>71</v>
      </c>
      <c r="H105" s="19" t="s">
        <v>19</v>
      </c>
      <c r="I105" s="19" t="s">
        <v>71</v>
      </c>
      <c r="J105" s="19"/>
      <c r="K105" s="19" t="s">
        <v>19</v>
      </c>
      <c r="L105" s="19" t="s">
        <v>71</v>
      </c>
      <c r="M105" s="19"/>
      <c r="N105" s="19"/>
      <c r="Q105" s="19"/>
      <c r="T105" s="19"/>
      <c r="W105" s="19"/>
      <c r="AD105" s="19"/>
      <c r="AG105" s="19"/>
      <c r="AJ105" s="19"/>
    </row>
    <row r="106" spans="1:39" hidden="1" x14ac:dyDescent="0.2"/>
    <row r="107" spans="1:39" hidden="1" x14ac:dyDescent="0.2">
      <c r="B107" s="331" t="s">
        <v>37</v>
      </c>
      <c r="C107" s="331"/>
      <c r="D107" s="113"/>
      <c r="E107" s="331" t="s">
        <v>38</v>
      </c>
      <c r="F107" s="331"/>
      <c r="G107" s="113"/>
      <c r="H107" s="331" t="s">
        <v>39</v>
      </c>
      <c r="I107" s="331"/>
      <c r="J107" s="113"/>
      <c r="K107" s="331" t="s">
        <v>40</v>
      </c>
      <c r="L107" s="331"/>
      <c r="M107" s="113"/>
      <c r="N107" s="113"/>
      <c r="O107" s="111"/>
      <c r="R107" s="111"/>
      <c r="T107" s="114"/>
      <c r="U107" s="111"/>
      <c r="W107" s="114"/>
      <c r="X107" s="111"/>
      <c r="AA107" s="114"/>
      <c r="AB107" s="111"/>
      <c r="AE107" s="111"/>
      <c r="AG107" s="114"/>
      <c r="AH107" s="111"/>
      <c r="AJ107" s="114"/>
      <c r="AK107" s="111"/>
    </row>
    <row r="108" spans="1:39" hidden="1" x14ac:dyDescent="0.2">
      <c r="E108" s="114"/>
      <c r="F108" s="114"/>
      <c r="G108" s="114"/>
      <c r="H108" s="114"/>
      <c r="K108" s="114"/>
      <c r="T108" s="114"/>
      <c r="W108" s="114"/>
      <c r="AA108" s="114"/>
      <c r="AG108" s="114"/>
      <c r="AJ108" s="114"/>
    </row>
    <row r="109" spans="1:39" hidden="1" x14ac:dyDescent="0.2">
      <c r="A109" s="24">
        <f>A12</f>
        <v>0</v>
      </c>
      <c r="B109" s="147">
        <f>B12</f>
        <v>2.7218241154670303E-3</v>
      </c>
      <c r="C109" s="23">
        <f>C12/$B$98</f>
        <v>2.0226134884460985</v>
      </c>
      <c r="E109" s="147">
        <f>E12</f>
        <v>1.6954526427508863E-4</v>
      </c>
      <c r="F109" s="23">
        <f>F12/$B$98</f>
        <v>1.4379079240248165</v>
      </c>
      <c r="H109" s="147">
        <f>H12</f>
        <v>2.8865799654970597E-3</v>
      </c>
      <c r="I109" s="23">
        <f>I12/$B$98</f>
        <v>1.517427880786111</v>
      </c>
      <c r="J109" s="22"/>
      <c r="K109" s="147">
        <f>K12</f>
        <v>3.5297982986084834E-4</v>
      </c>
      <c r="L109" s="23">
        <f>L12/$B$98</f>
        <v>1.1329255016226758</v>
      </c>
      <c r="M109" s="23"/>
      <c r="N109" s="22"/>
      <c r="T109" s="114"/>
      <c r="W109" s="114"/>
      <c r="AA109" s="114"/>
      <c r="AG109" s="114"/>
      <c r="AJ109" s="114"/>
    </row>
    <row r="110" spans="1:39" hidden="1" x14ac:dyDescent="0.2">
      <c r="A110" s="24">
        <f t="shared" ref="A110:B125" si="0">A13</f>
        <v>1</v>
      </c>
      <c r="B110" s="147">
        <f t="shared" si="0"/>
        <v>3.4052735282369497E-3</v>
      </c>
      <c r="C110" s="23">
        <f t="shared" ref="C110:C173" si="1">C13/$B$98</f>
        <v>1.9720949276800999</v>
      </c>
      <c r="E110" s="147">
        <f t="shared" ref="E110:E173" si="2">E13</f>
        <v>3.9656349949088529E-4</v>
      </c>
      <c r="F110" s="23">
        <f t="shared" ref="F110:F173" si="3">F13/$B$98</f>
        <v>1.3293865712682267</v>
      </c>
      <c r="H110" s="147">
        <f t="shared" ref="H110:H173" si="4">H13</f>
        <v>3.7194591027128201E-3</v>
      </c>
      <c r="I110" s="23">
        <f t="shared" ref="I110:I173" si="5">I13/$B$98</f>
        <v>1.4669093200201122</v>
      </c>
      <c r="J110" s="22"/>
      <c r="K110" s="147">
        <f t="shared" ref="K110:K173" si="6">K13</f>
        <v>7.9169017470825281E-4</v>
      </c>
      <c r="L110" s="23">
        <f t="shared" ref="L110:L173" si="7">L13/$B$98</f>
        <v>1.1273123282042317</v>
      </c>
      <c r="M110" s="23"/>
      <c r="N110" s="22"/>
      <c r="T110" s="114"/>
      <c r="W110" s="114"/>
      <c r="AA110" s="114"/>
      <c r="AG110" s="114"/>
      <c r="AJ110" s="114"/>
    </row>
    <row r="111" spans="1:39" hidden="1" x14ac:dyDescent="0.2">
      <c r="A111" s="24">
        <f t="shared" si="0"/>
        <v>2</v>
      </c>
      <c r="B111" s="147">
        <f t="shared" si="0"/>
        <v>3.3377427873816177E-3</v>
      </c>
      <c r="C111" s="23">
        <f t="shared" si="1"/>
        <v>1.9215763669141008</v>
      </c>
      <c r="E111" s="147">
        <f t="shared" si="2"/>
        <v>7.2751202382446219E-4</v>
      </c>
      <c r="F111" s="23">
        <f t="shared" si="3"/>
        <v>1.3144181088190419</v>
      </c>
      <c r="H111" s="147">
        <f t="shared" si="4"/>
        <v>3.6801859059033362E-3</v>
      </c>
      <c r="I111" s="23">
        <f t="shared" si="5"/>
        <v>1.446327684152483</v>
      </c>
      <c r="J111" s="22"/>
      <c r="K111" s="147">
        <f t="shared" si="6"/>
        <v>1.2428529965928107E-3</v>
      </c>
      <c r="L111" s="23">
        <f t="shared" si="7"/>
        <v>1.1123438657550468</v>
      </c>
      <c r="M111" s="23"/>
      <c r="N111" s="22"/>
      <c r="T111" s="114"/>
      <c r="W111" s="114"/>
      <c r="AA111" s="114"/>
      <c r="AG111" s="114"/>
      <c r="AJ111" s="114"/>
    </row>
    <row r="112" spans="1:39" hidden="1" x14ac:dyDescent="0.2">
      <c r="A112" s="24">
        <f t="shared" si="0"/>
        <v>3</v>
      </c>
      <c r="B112" s="147">
        <f t="shared" si="0"/>
        <v>3.3123588918828051E-3</v>
      </c>
      <c r="C112" s="23">
        <f t="shared" si="1"/>
        <v>1.8205392453821034</v>
      </c>
      <c r="E112" s="147">
        <f t="shared" si="2"/>
        <v>4.846887215999709E-4</v>
      </c>
      <c r="F112" s="23">
        <f t="shared" si="3"/>
        <v>1.3097404643036716</v>
      </c>
      <c r="H112" s="147">
        <f t="shared" si="4"/>
        <v>3.8133316219159763E-3</v>
      </c>
      <c r="I112" s="23">
        <f t="shared" si="5"/>
        <v>1.4257460482848539</v>
      </c>
      <c r="J112" s="22"/>
      <c r="K112" s="147">
        <f t="shared" si="6"/>
        <v>9.9955075294381351E-4</v>
      </c>
      <c r="L112" s="23">
        <f t="shared" si="7"/>
        <v>1.102053047821232</v>
      </c>
      <c r="M112" s="23"/>
      <c r="N112" s="22"/>
      <c r="T112" s="114"/>
      <c r="W112" s="114"/>
      <c r="AA112" s="114"/>
      <c r="AG112" s="114"/>
      <c r="AJ112" s="114"/>
    </row>
    <row r="113" spans="1:38" hidden="1" x14ac:dyDescent="0.2">
      <c r="A113" s="24">
        <f t="shared" si="0"/>
        <v>4</v>
      </c>
      <c r="B113" s="147">
        <f t="shared" si="0"/>
        <v>2.7237398811650539E-3</v>
      </c>
      <c r="C113" s="23">
        <f t="shared" si="1"/>
        <v>1.7803115025499194</v>
      </c>
      <c r="E113" s="147">
        <f t="shared" si="2"/>
        <v>5.3833016114463166E-4</v>
      </c>
      <c r="F113" s="23">
        <f t="shared" si="3"/>
        <v>1.3069338775944495</v>
      </c>
      <c r="G113" s="26"/>
      <c r="H113" s="147">
        <f t="shared" si="4"/>
        <v>3.2673383979792505E-3</v>
      </c>
      <c r="I113" s="23">
        <f t="shared" si="5"/>
        <v>1.375227487518855</v>
      </c>
      <c r="J113" s="147"/>
      <c r="K113" s="147">
        <f t="shared" si="6"/>
        <v>1.0594184310070509E-3</v>
      </c>
      <c r="L113" s="23">
        <f t="shared" si="7"/>
        <v>1.100181990015084</v>
      </c>
      <c r="M113" s="23"/>
      <c r="N113" s="26"/>
      <c r="P113" s="147"/>
      <c r="Q113" s="26"/>
      <c r="S113" s="147"/>
      <c r="T113" s="26"/>
      <c r="V113" s="147"/>
      <c r="W113" s="26"/>
      <c r="Y113" s="147"/>
      <c r="Z113" s="147"/>
      <c r="AA113" s="26"/>
      <c r="AC113" s="147"/>
      <c r="AD113" s="26"/>
      <c r="AF113" s="147"/>
      <c r="AG113" s="26"/>
      <c r="AI113" s="147"/>
      <c r="AJ113" s="26"/>
      <c r="AL113" s="147"/>
    </row>
    <row r="114" spans="1:38" hidden="1" x14ac:dyDescent="0.2">
      <c r="A114" s="24">
        <f t="shared" si="0"/>
        <v>5</v>
      </c>
      <c r="B114" s="147">
        <f t="shared" si="0"/>
        <v>3.2553648623666028E-3</v>
      </c>
      <c r="C114" s="23">
        <f t="shared" si="1"/>
        <v>1.3555813805543002</v>
      </c>
      <c r="E114" s="147">
        <f t="shared" si="2"/>
        <v>5.6323511521893849E-4</v>
      </c>
      <c r="F114" s="23">
        <f t="shared" si="3"/>
        <v>1.1881217069040448</v>
      </c>
      <c r="G114" s="26"/>
      <c r="H114" s="147">
        <f t="shared" si="4"/>
        <v>3.7448429982116327E-3</v>
      </c>
      <c r="I114" s="23">
        <f t="shared" si="5"/>
        <v>1.1946704092255631</v>
      </c>
      <c r="J114" s="147"/>
      <c r="K114" s="147">
        <f t="shared" si="6"/>
        <v>1.15999613015329E-3</v>
      </c>
      <c r="L114" s="23">
        <f t="shared" si="7"/>
        <v>1.0983109322089359</v>
      </c>
      <c r="M114" s="23"/>
      <c r="N114" s="26"/>
      <c r="P114" s="147"/>
      <c r="Q114" s="26"/>
      <c r="S114" s="147"/>
      <c r="T114" s="26"/>
      <c r="V114" s="147"/>
      <c r="W114" s="26"/>
      <c r="Y114" s="147"/>
      <c r="Z114" s="147"/>
      <c r="AA114" s="26"/>
      <c r="AC114" s="147"/>
      <c r="AD114" s="26"/>
      <c r="AF114" s="147"/>
      <c r="AG114" s="26"/>
      <c r="AI114" s="147"/>
      <c r="AJ114" s="26"/>
      <c r="AL114" s="147"/>
    </row>
    <row r="115" spans="1:38" hidden="1" x14ac:dyDescent="0.2">
      <c r="A115" s="24">
        <f t="shared" si="0"/>
        <v>6</v>
      </c>
      <c r="B115" s="147">
        <f t="shared" si="0"/>
        <v>3.7424482910891031E-3</v>
      </c>
      <c r="C115" s="23">
        <f t="shared" si="1"/>
        <v>1.2947720018544868</v>
      </c>
      <c r="E115" s="147">
        <f t="shared" si="2"/>
        <v>6.9207035841102561E-4</v>
      </c>
      <c r="F115" s="23">
        <f t="shared" si="3"/>
        <v>1.155378195296453</v>
      </c>
      <c r="G115" s="26"/>
      <c r="H115" s="147">
        <f t="shared" si="4"/>
        <v>4.2822152765072527E-3</v>
      </c>
      <c r="I115" s="23">
        <f t="shared" si="5"/>
        <v>1.1469584351687865</v>
      </c>
      <c r="J115" s="147"/>
      <c r="K115" s="147">
        <f t="shared" si="6"/>
        <v>1.3874933067935925E-3</v>
      </c>
      <c r="L115" s="23">
        <f t="shared" si="7"/>
        <v>1.0926977587904916</v>
      </c>
      <c r="M115" s="23"/>
      <c r="N115" s="26"/>
      <c r="P115" s="147"/>
      <c r="Q115" s="26"/>
      <c r="S115" s="147"/>
      <c r="T115" s="26"/>
      <c r="V115" s="147"/>
      <c r="W115" s="26"/>
      <c r="Y115" s="147"/>
      <c r="Z115" s="147"/>
      <c r="AA115" s="26"/>
      <c r="AC115" s="147"/>
      <c r="AD115" s="26"/>
      <c r="AF115" s="147"/>
      <c r="AG115" s="26"/>
      <c r="AI115" s="147"/>
      <c r="AJ115" s="26"/>
      <c r="AL115" s="147"/>
    </row>
    <row r="116" spans="1:38" hidden="1" x14ac:dyDescent="0.2">
      <c r="A116" s="24">
        <f t="shared" si="0"/>
        <v>7</v>
      </c>
      <c r="B116" s="147">
        <f t="shared" si="0"/>
        <v>3.9186987353072742E-3</v>
      </c>
      <c r="C116" s="23">
        <f t="shared" si="1"/>
        <v>1.2741903659868579</v>
      </c>
      <c r="E116" s="147">
        <f t="shared" si="2"/>
        <v>8.2761078154619538E-4</v>
      </c>
      <c r="F116" s="23">
        <f t="shared" si="3"/>
        <v>1.1329255016226758</v>
      </c>
      <c r="G116" s="26"/>
      <c r="H116" s="147">
        <f t="shared" si="4"/>
        <v>4.2836521007807707E-3</v>
      </c>
      <c r="I116" s="23">
        <f t="shared" si="5"/>
        <v>1.1226346836888612</v>
      </c>
      <c r="J116" s="147"/>
      <c r="K116" s="147">
        <f t="shared" si="6"/>
        <v>1.6806054585912034E-3</v>
      </c>
      <c r="L116" s="23">
        <f t="shared" si="7"/>
        <v>1.0767937674382329</v>
      </c>
      <c r="M116" s="23"/>
      <c r="N116" s="26"/>
      <c r="P116" s="147"/>
      <c r="Q116" s="26"/>
      <c r="S116" s="147"/>
      <c r="T116" s="26"/>
      <c r="V116" s="147"/>
      <c r="W116" s="26"/>
      <c r="Y116" s="147"/>
      <c r="Z116" s="147"/>
      <c r="AA116" s="26"/>
      <c r="AC116" s="147"/>
      <c r="AD116" s="26"/>
      <c r="AF116" s="147"/>
      <c r="AG116" s="26"/>
      <c r="AI116" s="147"/>
      <c r="AJ116" s="26"/>
      <c r="AL116" s="147"/>
    </row>
    <row r="117" spans="1:38" hidden="1" x14ac:dyDescent="0.2">
      <c r="A117" s="24">
        <f t="shared" si="0"/>
        <v>8</v>
      </c>
      <c r="B117" s="147">
        <f t="shared" si="0"/>
        <v>4.1706219245973781E-3</v>
      </c>
      <c r="C117" s="23">
        <f t="shared" si="1"/>
        <v>1.2236718052208588</v>
      </c>
      <c r="E117" s="147">
        <f t="shared" si="2"/>
        <v>8.5491044274303165E-4</v>
      </c>
      <c r="F117" s="23">
        <f t="shared" si="3"/>
        <v>1.097375403305862</v>
      </c>
      <c r="G117" s="26"/>
      <c r="H117" s="147">
        <f t="shared" si="4"/>
        <v>4.6126848594163234E-3</v>
      </c>
      <c r="I117" s="23">
        <f t="shared" si="5"/>
        <v>1.1123438657550468</v>
      </c>
      <c r="J117" s="147"/>
      <c r="K117" s="147">
        <f t="shared" si="6"/>
        <v>1.8721820283935633E-3</v>
      </c>
      <c r="L117" s="23">
        <f t="shared" si="7"/>
        <v>1.0721161229228624</v>
      </c>
      <c r="M117" s="23"/>
      <c r="N117" s="26"/>
      <c r="P117" s="147"/>
      <c r="Q117" s="26"/>
      <c r="S117" s="147"/>
      <c r="T117" s="26"/>
      <c r="V117" s="147"/>
      <c r="W117" s="26"/>
      <c r="Y117" s="147"/>
      <c r="Z117" s="147"/>
      <c r="AA117" s="26"/>
      <c r="AC117" s="147"/>
      <c r="AD117" s="26"/>
      <c r="AF117" s="147"/>
      <c r="AG117" s="26"/>
      <c r="AI117" s="147"/>
      <c r="AJ117" s="26"/>
      <c r="AL117" s="147"/>
    </row>
    <row r="118" spans="1:38" hidden="1" x14ac:dyDescent="0.2">
      <c r="A118" s="24">
        <f t="shared" si="0"/>
        <v>9</v>
      </c>
      <c r="B118" s="147">
        <f t="shared" si="0"/>
        <v>4.5255175201562503E-3</v>
      </c>
      <c r="C118" s="23">
        <f t="shared" si="1"/>
        <v>1.0674384784074924</v>
      </c>
      <c r="E118" s="147">
        <f t="shared" si="2"/>
        <v>1.375040829756439E-3</v>
      </c>
      <c r="F118" s="23">
        <f t="shared" si="3"/>
        <v>1.0674384784074924</v>
      </c>
      <c r="G118" s="26"/>
      <c r="H118" s="147">
        <f t="shared" si="4"/>
        <v>4.9694962206732196E-3</v>
      </c>
      <c r="I118" s="23">
        <f t="shared" si="5"/>
        <v>1.0674384784074924</v>
      </c>
      <c r="J118" s="147"/>
      <c r="K118" s="147">
        <f t="shared" si="6"/>
        <v>2.622683240594309E-3</v>
      </c>
      <c r="L118" s="23">
        <f t="shared" si="7"/>
        <v>1.0674384784074924</v>
      </c>
      <c r="M118" s="23"/>
      <c r="N118" s="26"/>
      <c r="P118" s="147"/>
      <c r="Q118" s="26"/>
      <c r="S118" s="147"/>
      <c r="T118" s="26"/>
      <c r="V118" s="147"/>
      <c r="W118" s="26"/>
      <c r="Y118" s="147"/>
      <c r="Z118" s="147"/>
      <c r="AA118" s="26"/>
      <c r="AC118" s="147"/>
      <c r="AD118" s="26"/>
      <c r="AF118" s="147"/>
      <c r="AG118" s="26"/>
      <c r="AI118" s="147"/>
      <c r="AJ118" s="26"/>
      <c r="AL118" s="147"/>
    </row>
    <row r="119" spans="1:38" hidden="1" x14ac:dyDescent="0.2">
      <c r="A119" s="24">
        <f t="shared" si="0"/>
        <v>10</v>
      </c>
      <c r="B119" s="147">
        <f t="shared" si="0"/>
        <v>3.7309536969009618E-3</v>
      </c>
      <c r="C119" s="23">
        <f t="shared" si="1"/>
        <v>1.0515344870552334</v>
      </c>
      <c r="E119" s="147">
        <f t="shared" si="2"/>
        <v>1.3463043442860851E-3</v>
      </c>
      <c r="F119" s="23">
        <f t="shared" si="3"/>
        <v>1.0515344870552334</v>
      </c>
      <c r="G119" s="26"/>
      <c r="H119" s="147">
        <f t="shared" si="4"/>
        <v>3.9608455806637933E-3</v>
      </c>
      <c r="I119" s="23">
        <f t="shared" si="5"/>
        <v>1.0515344870552334</v>
      </c>
      <c r="J119" s="147"/>
      <c r="K119" s="147">
        <f t="shared" si="6"/>
        <v>2.4023701853215949E-3</v>
      </c>
      <c r="L119" s="23">
        <f t="shared" si="7"/>
        <v>1.0515344870552334</v>
      </c>
      <c r="M119" s="23"/>
      <c r="N119" s="26"/>
      <c r="P119" s="147"/>
      <c r="Q119" s="26"/>
      <c r="S119" s="147"/>
      <c r="T119" s="26"/>
      <c r="V119" s="147"/>
      <c r="W119" s="26"/>
      <c r="Y119" s="147"/>
      <c r="Z119" s="147"/>
      <c r="AA119" s="26"/>
      <c r="AC119" s="147"/>
      <c r="AD119" s="26"/>
      <c r="AF119" s="147"/>
      <c r="AG119" s="26"/>
      <c r="AI119" s="147"/>
      <c r="AJ119" s="26"/>
      <c r="AL119" s="147"/>
    </row>
    <row r="120" spans="1:38" hidden="1" x14ac:dyDescent="0.2">
      <c r="A120" s="24">
        <f t="shared" si="0"/>
        <v>11</v>
      </c>
      <c r="B120" s="147">
        <f t="shared" si="0"/>
        <v>3.5695504368424731E-3</v>
      </c>
      <c r="C120" s="23">
        <f t="shared" si="1"/>
        <v>1.042179198024493</v>
      </c>
      <c r="E120" s="147">
        <f t="shared" si="2"/>
        <v>1.591522353633106E-3</v>
      </c>
      <c r="F120" s="23">
        <f t="shared" si="3"/>
        <v>1.042179198024493</v>
      </c>
      <c r="G120" s="26"/>
      <c r="H120" s="147">
        <f t="shared" si="4"/>
        <v>3.7850740778701281E-3</v>
      </c>
      <c r="I120" s="23">
        <f t="shared" si="5"/>
        <v>1.042179198024493</v>
      </c>
      <c r="J120" s="147"/>
      <c r="K120" s="147">
        <f t="shared" si="6"/>
        <v>2.7175136426464772E-3</v>
      </c>
      <c r="L120" s="23">
        <f t="shared" si="7"/>
        <v>1.042179198024493</v>
      </c>
      <c r="M120" s="23"/>
      <c r="N120" s="26"/>
      <c r="P120" s="147"/>
      <c r="Q120" s="26"/>
      <c r="S120" s="147"/>
      <c r="T120" s="26"/>
      <c r="V120" s="147"/>
      <c r="W120" s="26"/>
      <c r="Y120" s="147"/>
      <c r="Z120" s="147"/>
      <c r="AA120" s="26"/>
      <c r="AC120" s="147"/>
      <c r="AD120" s="26"/>
      <c r="AF120" s="147"/>
      <c r="AG120" s="26"/>
      <c r="AI120" s="147"/>
      <c r="AJ120" s="26"/>
      <c r="AL120" s="147"/>
    </row>
    <row r="121" spans="1:38" hidden="1" x14ac:dyDescent="0.2">
      <c r="A121" s="24">
        <f t="shared" si="0"/>
        <v>12</v>
      </c>
      <c r="B121" s="147">
        <f t="shared" si="0"/>
        <v>3.2850592306859685E-3</v>
      </c>
      <c r="C121" s="23">
        <f t="shared" si="1"/>
        <v>1.0215975621568638</v>
      </c>
      <c r="E121" s="147">
        <f t="shared" si="2"/>
        <v>1.6758160443461443E-3</v>
      </c>
      <c r="F121" s="23">
        <f t="shared" si="3"/>
        <v>1.0215975621568638</v>
      </c>
      <c r="G121" s="26"/>
      <c r="H121" s="147">
        <f t="shared" si="4"/>
        <v>3.4210785952456441E-3</v>
      </c>
      <c r="I121" s="23">
        <f t="shared" si="5"/>
        <v>1.0215975621568638</v>
      </c>
      <c r="J121" s="147"/>
      <c r="K121" s="147">
        <f t="shared" si="6"/>
        <v>2.8793958441294715E-3</v>
      </c>
      <c r="L121" s="23">
        <f t="shared" si="7"/>
        <v>1.0215975621568638</v>
      </c>
      <c r="M121" s="23"/>
      <c r="N121" s="26"/>
      <c r="P121" s="147"/>
      <c r="Q121" s="26"/>
      <c r="S121" s="147"/>
      <c r="T121" s="26"/>
      <c r="V121" s="147"/>
      <c r="W121" s="26"/>
      <c r="Y121" s="147"/>
      <c r="Z121" s="147"/>
      <c r="AA121" s="26"/>
      <c r="AC121" s="147"/>
      <c r="AD121" s="26"/>
      <c r="AF121" s="147"/>
      <c r="AG121" s="26"/>
      <c r="AI121" s="147"/>
      <c r="AJ121" s="26"/>
      <c r="AL121" s="147"/>
    </row>
    <row r="122" spans="1:38" hidden="1" x14ac:dyDescent="0.2">
      <c r="A122" s="24">
        <f t="shared" si="0"/>
        <v>13</v>
      </c>
      <c r="B122" s="147">
        <f t="shared" si="0"/>
        <v>3.0843827738179963E-3</v>
      </c>
      <c r="C122" s="23">
        <f t="shared" si="1"/>
        <v>1.0113067442230492</v>
      </c>
      <c r="E122" s="147">
        <f t="shared" si="2"/>
        <v>2.0886635522702301E-3</v>
      </c>
      <c r="F122" s="23">
        <f t="shared" si="3"/>
        <v>1.0113067442230492</v>
      </c>
      <c r="G122" s="26"/>
      <c r="H122" s="147">
        <f t="shared" si="4"/>
        <v>3.3099641847602755E-3</v>
      </c>
      <c r="I122" s="23">
        <f t="shared" si="5"/>
        <v>1.0113067442230492</v>
      </c>
      <c r="J122" s="147"/>
      <c r="K122" s="147">
        <f t="shared" si="6"/>
        <v>3.3444479673247003E-3</v>
      </c>
      <c r="L122" s="23">
        <f t="shared" si="7"/>
        <v>1.0113067442230492</v>
      </c>
      <c r="M122" s="23"/>
      <c r="N122" s="26"/>
      <c r="P122" s="147"/>
      <c r="Q122" s="26"/>
      <c r="S122" s="147"/>
      <c r="T122" s="26"/>
      <c r="V122" s="147"/>
      <c r="W122" s="26"/>
      <c r="Y122" s="147"/>
      <c r="Z122" s="147"/>
      <c r="AA122" s="26"/>
      <c r="AC122" s="147"/>
      <c r="AD122" s="26"/>
      <c r="AF122" s="147"/>
      <c r="AG122" s="26"/>
      <c r="AI122" s="147"/>
      <c r="AJ122" s="26"/>
      <c r="AL122" s="147"/>
    </row>
    <row r="123" spans="1:38" hidden="1" x14ac:dyDescent="0.2">
      <c r="A123" s="24">
        <f t="shared" si="0"/>
        <v>14</v>
      </c>
      <c r="B123" s="147">
        <f t="shared" si="0"/>
        <v>2.9090902124488372E-3</v>
      </c>
      <c r="C123" s="23">
        <f t="shared" si="1"/>
        <v>1.0113067442230492</v>
      </c>
      <c r="E123" s="147">
        <f t="shared" si="2"/>
        <v>2.2639561136393897E-3</v>
      </c>
      <c r="F123" s="23">
        <f t="shared" si="3"/>
        <v>1.0113067442230492</v>
      </c>
      <c r="G123" s="26"/>
      <c r="H123" s="147">
        <f t="shared" si="4"/>
        <v>3.0834248909689848E-3</v>
      </c>
      <c r="I123" s="23">
        <f t="shared" si="5"/>
        <v>1.0113067442230492</v>
      </c>
      <c r="J123" s="147"/>
      <c r="K123" s="147">
        <f t="shared" si="6"/>
        <v>3.5724240853895087E-3</v>
      </c>
      <c r="L123" s="23">
        <f t="shared" si="7"/>
        <v>1.0113067442230492</v>
      </c>
      <c r="M123" s="23"/>
      <c r="N123" s="26"/>
      <c r="P123" s="147"/>
      <c r="Q123" s="26"/>
      <c r="S123" s="147"/>
      <c r="T123" s="26"/>
      <c r="V123" s="147"/>
      <c r="W123" s="26"/>
      <c r="Y123" s="147"/>
      <c r="Z123" s="147"/>
      <c r="AA123" s="26"/>
      <c r="AC123" s="147"/>
      <c r="AD123" s="26"/>
      <c r="AF123" s="147"/>
      <c r="AG123" s="26"/>
      <c r="AI123" s="147"/>
      <c r="AJ123" s="26"/>
      <c r="AL123" s="147"/>
    </row>
    <row r="124" spans="1:38" hidden="1" x14ac:dyDescent="0.2">
      <c r="A124" s="24">
        <f t="shared" si="0"/>
        <v>15</v>
      </c>
      <c r="B124" s="147">
        <f t="shared" si="0"/>
        <v>2.8075546304535863E-3</v>
      </c>
      <c r="C124" s="23">
        <f t="shared" si="1"/>
        <v>1.006629099707679</v>
      </c>
      <c r="E124" s="147">
        <f t="shared" si="2"/>
        <v>2.6897350400251346E-3</v>
      </c>
      <c r="F124" s="23">
        <f t="shared" si="3"/>
        <v>1.006629099707679</v>
      </c>
      <c r="G124" s="26"/>
      <c r="H124" s="147">
        <f t="shared" si="4"/>
        <v>2.9028639739302605E-3</v>
      </c>
      <c r="I124" s="23">
        <f t="shared" si="5"/>
        <v>1.006629099707679</v>
      </c>
      <c r="J124" s="147"/>
      <c r="K124" s="147">
        <f t="shared" si="6"/>
        <v>4.0092186645388894E-3</v>
      </c>
      <c r="L124" s="23">
        <f t="shared" si="7"/>
        <v>1.006629099707679</v>
      </c>
      <c r="M124" s="23"/>
      <c r="N124" s="26"/>
      <c r="P124" s="147"/>
      <c r="Q124" s="26"/>
      <c r="S124" s="147"/>
      <c r="T124" s="26"/>
      <c r="V124" s="147"/>
      <c r="W124" s="26"/>
      <c r="Y124" s="147"/>
      <c r="Z124" s="147"/>
      <c r="AA124" s="26"/>
      <c r="AC124" s="147"/>
      <c r="AD124" s="26"/>
      <c r="AF124" s="147"/>
      <c r="AG124" s="26"/>
      <c r="AI124" s="147"/>
      <c r="AJ124" s="26"/>
      <c r="AL124" s="147"/>
    </row>
    <row r="125" spans="1:38" hidden="1" x14ac:dyDescent="0.2">
      <c r="A125" s="24">
        <f t="shared" si="0"/>
        <v>16</v>
      </c>
      <c r="B125" s="147">
        <f t="shared" si="0"/>
        <v>2.5455736712488588E-3</v>
      </c>
      <c r="C125" s="23">
        <f t="shared" si="1"/>
        <v>1.0019514551923088</v>
      </c>
      <c r="E125" s="147">
        <f t="shared" si="2"/>
        <v>2.92393739660852E-3</v>
      </c>
      <c r="F125" s="23">
        <f t="shared" si="3"/>
        <v>1.0019514551923088</v>
      </c>
      <c r="G125" s="26"/>
      <c r="H125" s="147">
        <f t="shared" si="4"/>
        <v>2.7146399940994417E-3</v>
      </c>
      <c r="I125" s="23">
        <f t="shared" si="5"/>
        <v>1.0019514551923088</v>
      </c>
      <c r="J125" s="147"/>
      <c r="K125" s="147">
        <f t="shared" si="6"/>
        <v>4.1485906190701066E-3</v>
      </c>
      <c r="L125" s="23">
        <f t="shared" si="7"/>
        <v>1.0019514551923088</v>
      </c>
      <c r="M125" s="23"/>
      <c r="N125" s="26"/>
      <c r="P125" s="147"/>
      <c r="Q125" s="26"/>
      <c r="S125" s="147"/>
      <c r="T125" s="26"/>
      <c r="V125" s="147"/>
      <c r="W125" s="26"/>
      <c r="Y125" s="147"/>
      <c r="Z125" s="147"/>
      <c r="AA125" s="26"/>
      <c r="AC125" s="147"/>
      <c r="AD125" s="26"/>
      <c r="AF125" s="147"/>
      <c r="AG125" s="26"/>
      <c r="AI125" s="147"/>
      <c r="AJ125" s="26"/>
      <c r="AL125" s="147"/>
    </row>
    <row r="126" spans="1:38" hidden="1" x14ac:dyDescent="0.2">
      <c r="A126" s="24">
        <f t="shared" ref="A126:B141" si="8">A29</f>
        <v>17</v>
      </c>
      <c r="B126" s="147">
        <f t="shared" si="8"/>
        <v>2.31999226030658E-3</v>
      </c>
      <c r="C126" s="23">
        <f t="shared" si="1"/>
        <v>0.99633828177386441</v>
      </c>
      <c r="E126" s="147">
        <f t="shared" si="2"/>
        <v>3.072888179629855E-3</v>
      </c>
      <c r="F126" s="23">
        <f t="shared" si="3"/>
        <v>0.99633828177386441</v>
      </c>
      <c r="G126" s="26"/>
      <c r="H126" s="147">
        <f t="shared" si="4"/>
        <v>2.4900164660061745E-3</v>
      </c>
      <c r="I126" s="23">
        <f t="shared" si="5"/>
        <v>0.99633828177386441</v>
      </c>
      <c r="J126" s="147"/>
      <c r="K126" s="147">
        <f t="shared" si="6"/>
        <v>4.3789614442574449E-3</v>
      </c>
      <c r="L126" s="23">
        <f t="shared" si="7"/>
        <v>0.99633828177386441</v>
      </c>
      <c r="M126" s="23"/>
      <c r="N126" s="26"/>
      <c r="P126" s="147"/>
      <c r="Q126" s="26"/>
      <c r="S126" s="147"/>
      <c r="T126" s="26"/>
      <c r="V126" s="147"/>
      <c r="W126" s="26"/>
      <c r="Y126" s="147"/>
      <c r="Z126" s="147"/>
      <c r="AA126" s="26"/>
      <c r="AC126" s="147"/>
      <c r="AD126" s="26"/>
      <c r="AF126" s="147"/>
      <c r="AG126" s="26"/>
      <c r="AI126" s="147"/>
      <c r="AJ126" s="26"/>
      <c r="AL126" s="147"/>
    </row>
    <row r="127" spans="1:38" hidden="1" x14ac:dyDescent="0.2">
      <c r="A127" s="24">
        <f t="shared" si="8"/>
        <v>18</v>
      </c>
      <c r="B127" s="147">
        <f t="shared" si="8"/>
        <v>2.1073422678259605E-3</v>
      </c>
      <c r="C127" s="23">
        <f t="shared" si="1"/>
        <v>0.99540275287079039</v>
      </c>
      <c r="E127" s="147">
        <f t="shared" si="2"/>
        <v>3.2031602470954596E-3</v>
      </c>
      <c r="F127" s="23">
        <f t="shared" si="3"/>
        <v>0.99540275287079039</v>
      </c>
      <c r="G127" s="26"/>
      <c r="H127" s="147">
        <f t="shared" si="4"/>
        <v>2.3108923732409678E-3</v>
      </c>
      <c r="I127" s="23">
        <f t="shared" si="5"/>
        <v>0.99540275287079039</v>
      </c>
      <c r="J127" s="147"/>
      <c r="K127" s="147">
        <f t="shared" si="6"/>
        <v>4.4206293481894579E-3</v>
      </c>
      <c r="L127" s="23">
        <f t="shared" si="7"/>
        <v>0.99540275287079039</v>
      </c>
      <c r="M127" s="23"/>
      <c r="N127" s="26"/>
      <c r="P127" s="147"/>
      <c r="Q127" s="26"/>
      <c r="S127" s="147"/>
      <c r="T127" s="26"/>
      <c r="V127" s="147"/>
      <c r="W127" s="26"/>
      <c r="Y127" s="147"/>
      <c r="Z127" s="147"/>
      <c r="AA127" s="26"/>
      <c r="AC127" s="147"/>
      <c r="AD127" s="26"/>
      <c r="AF127" s="147"/>
      <c r="AG127" s="26"/>
      <c r="AI127" s="147"/>
      <c r="AJ127" s="26"/>
      <c r="AL127" s="147"/>
    </row>
    <row r="128" spans="1:38" hidden="1" x14ac:dyDescent="0.2">
      <c r="A128" s="24">
        <f t="shared" si="8"/>
        <v>19</v>
      </c>
      <c r="B128" s="147">
        <f t="shared" si="8"/>
        <v>2.1494891131824795E-3</v>
      </c>
      <c r="C128" s="23">
        <f t="shared" si="1"/>
        <v>0.99072510835542005</v>
      </c>
      <c r="E128" s="147">
        <f t="shared" si="2"/>
        <v>3.3913842269262784E-3</v>
      </c>
      <c r="F128" s="23">
        <f t="shared" si="3"/>
        <v>0.99072510835542005</v>
      </c>
      <c r="G128" s="26"/>
      <c r="H128" s="147">
        <f t="shared" si="4"/>
        <v>2.2840716534686376E-3</v>
      </c>
      <c r="I128" s="23">
        <f t="shared" si="5"/>
        <v>0.99072510835542005</v>
      </c>
      <c r="J128" s="147"/>
      <c r="K128" s="147">
        <f t="shared" si="6"/>
        <v>4.4570288964519058E-3</v>
      </c>
      <c r="L128" s="23">
        <f t="shared" si="7"/>
        <v>0.99072510835542005</v>
      </c>
      <c r="M128" s="23"/>
      <c r="N128" s="26"/>
      <c r="P128" s="147"/>
      <c r="Q128" s="26"/>
      <c r="S128" s="147"/>
      <c r="T128" s="26"/>
      <c r="V128" s="147"/>
      <c r="W128" s="26"/>
      <c r="Y128" s="147"/>
      <c r="Z128" s="147"/>
      <c r="AA128" s="26"/>
      <c r="AC128" s="147"/>
      <c r="AD128" s="26"/>
      <c r="AF128" s="147"/>
      <c r="AG128" s="26"/>
      <c r="AI128" s="147"/>
      <c r="AJ128" s="26"/>
      <c r="AL128" s="147"/>
    </row>
    <row r="129" spans="1:38" hidden="1" x14ac:dyDescent="0.2">
      <c r="A129" s="24">
        <f t="shared" si="8"/>
        <v>20</v>
      </c>
      <c r="B129" s="147">
        <f t="shared" si="8"/>
        <v>1.8779293254876342E-3</v>
      </c>
      <c r="C129" s="23">
        <f t="shared" si="1"/>
        <v>0.98604746384004993</v>
      </c>
      <c r="E129" s="147">
        <f t="shared" si="2"/>
        <v>3.5628452568993909E-3</v>
      </c>
      <c r="F129" s="23">
        <f t="shared" si="3"/>
        <v>0.98604746384004993</v>
      </c>
      <c r="G129" s="26"/>
      <c r="H129" s="147">
        <f t="shared" si="4"/>
        <v>2.0484324726117347E-3</v>
      </c>
      <c r="I129" s="23">
        <f t="shared" si="5"/>
        <v>0.98604746384004993</v>
      </c>
      <c r="J129" s="147"/>
      <c r="K129" s="147">
        <f t="shared" si="6"/>
        <v>4.4474500679617885E-3</v>
      </c>
      <c r="L129" s="23">
        <f t="shared" si="7"/>
        <v>0.98604746384004993</v>
      </c>
      <c r="M129" s="23"/>
      <c r="N129" s="26"/>
      <c r="P129" s="147"/>
      <c r="Q129" s="26"/>
      <c r="S129" s="147"/>
      <c r="T129" s="26"/>
      <c r="V129" s="147"/>
      <c r="W129" s="26"/>
      <c r="Y129" s="147"/>
      <c r="Z129" s="147"/>
      <c r="AA129" s="26"/>
      <c r="AC129" s="147"/>
      <c r="AD129" s="26"/>
      <c r="AF129" s="147"/>
      <c r="AG129" s="26"/>
      <c r="AI129" s="147"/>
      <c r="AJ129" s="26"/>
      <c r="AL129" s="147"/>
    </row>
    <row r="130" spans="1:38" hidden="1" x14ac:dyDescent="0.2">
      <c r="A130" s="24">
        <f t="shared" si="8"/>
        <v>21</v>
      </c>
      <c r="B130" s="147">
        <f t="shared" si="8"/>
        <v>1.7716043292473245E-3</v>
      </c>
      <c r="C130" s="23">
        <f t="shared" si="1"/>
        <v>0.98136981932467959</v>
      </c>
      <c r="E130" s="147">
        <f t="shared" si="2"/>
        <v>3.46130967490414E-3</v>
      </c>
      <c r="F130" s="23">
        <f t="shared" si="3"/>
        <v>0.98136981932467959</v>
      </c>
      <c r="G130" s="26"/>
      <c r="H130" s="147">
        <f t="shared" si="4"/>
        <v>2.0053277444062037E-3</v>
      </c>
      <c r="I130" s="23">
        <f t="shared" si="5"/>
        <v>0.98136981932467959</v>
      </c>
      <c r="J130" s="147"/>
      <c r="K130" s="147">
        <f t="shared" si="6"/>
        <v>4.3257989461372897E-3</v>
      </c>
      <c r="L130" s="23">
        <f t="shared" si="7"/>
        <v>0.98136981932467959</v>
      </c>
      <c r="M130" s="23"/>
      <c r="N130" s="26"/>
      <c r="P130" s="147"/>
      <c r="Q130" s="26"/>
      <c r="S130" s="147"/>
      <c r="T130" s="26"/>
      <c r="V130" s="147"/>
      <c r="W130" s="26"/>
      <c r="Y130" s="147"/>
      <c r="Z130" s="147"/>
      <c r="AA130" s="26"/>
      <c r="AC130" s="147"/>
      <c r="AD130" s="26"/>
      <c r="AF130" s="147"/>
      <c r="AG130" s="26"/>
      <c r="AI130" s="147"/>
      <c r="AJ130" s="26"/>
      <c r="AL130" s="147"/>
    </row>
    <row r="131" spans="1:38" hidden="1" x14ac:dyDescent="0.2">
      <c r="A131" s="24">
        <f t="shared" si="8"/>
        <v>22</v>
      </c>
      <c r="B131" s="147">
        <f t="shared" si="8"/>
        <v>1.6384586132346841E-3</v>
      </c>
      <c r="C131" s="23">
        <f t="shared" si="1"/>
        <v>0.97575664590623523</v>
      </c>
      <c r="E131" s="147">
        <f t="shared" si="2"/>
        <v>3.4584360263571045E-3</v>
      </c>
      <c r="F131" s="23">
        <f t="shared" si="3"/>
        <v>0.97575664590623523</v>
      </c>
      <c r="G131" s="26"/>
      <c r="H131" s="147">
        <f t="shared" si="4"/>
        <v>1.8305141244615501E-3</v>
      </c>
      <c r="I131" s="23">
        <f t="shared" si="5"/>
        <v>0.97575664590623523</v>
      </c>
      <c r="J131" s="147"/>
      <c r="K131" s="147">
        <f t="shared" si="6"/>
        <v>4.3075991720060653E-3</v>
      </c>
      <c r="L131" s="23">
        <f t="shared" si="7"/>
        <v>0.97575664590623523</v>
      </c>
      <c r="M131" s="23"/>
      <c r="N131" s="26"/>
      <c r="P131" s="147"/>
      <c r="Q131" s="26"/>
      <c r="S131" s="147"/>
      <c r="T131" s="26"/>
      <c r="V131" s="147"/>
      <c r="W131" s="26"/>
      <c r="Y131" s="147"/>
      <c r="Z131" s="147"/>
      <c r="AA131" s="26"/>
      <c r="AC131" s="147"/>
      <c r="AD131" s="26"/>
      <c r="AF131" s="147"/>
      <c r="AG131" s="26"/>
      <c r="AI131" s="147"/>
      <c r="AJ131" s="26"/>
      <c r="AL131" s="147"/>
    </row>
    <row r="132" spans="1:38" hidden="1" x14ac:dyDescent="0.2">
      <c r="A132" s="24">
        <f t="shared" si="8"/>
        <v>23</v>
      </c>
      <c r="B132" s="147">
        <f t="shared" si="8"/>
        <v>1.6293587261690722E-3</v>
      </c>
      <c r="C132" s="23">
        <f t="shared" si="1"/>
        <v>0.97107900139086512</v>
      </c>
      <c r="E132" s="147">
        <f t="shared" si="2"/>
        <v>3.8262630403776356E-3</v>
      </c>
      <c r="F132" s="23">
        <f t="shared" si="3"/>
        <v>0.97107900139086512</v>
      </c>
      <c r="G132" s="26"/>
      <c r="H132" s="147">
        <f t="shared" si="4"/>
        <v>1.8204563545469261E-3</v>
      </c>
      <c r="I132" s="23">
        <f t="shared" si="5"/>
        <v>0.97107900139086512</v>
      </c>
      <c r="J132" s="147"/>
      <c r="K132" s="147">
        <f t="shared" si="6"/>
        <v>4.3971612183886684E-3</v>
      </c>
      <c r="L132" s="23">
        <f t="shared" si="7"/>
        <v>0.97107900139086512</v>
      </c>
      <c r="M132" s="23"/>
      <c r="N132" s="26"/>
      <c r="P132" s="147"/>
      <c r="Q132" s="26"/>
      <c r="S132" s="147"/>
      <c r="T132" s="26"/>
      <c r="V132" s="147"/>
      <c r="W132" s="26"/>
      <c r="Y132" s="147"/>
      <c r="Z132" s="147"/>
      <c r="AA132" s="26"/>
      <c r="AC132" s="147"/>
      <c r="AD132" s="26"/>
      <c r="AF132" s="147"/>
      <c r="AG132" s="26"/>
      <c r="AI132" s="147"/>
      <c r="AJ132" s="26"/>
      <c r="AL132" s="147"/>
    </row>
    <row r="133" spans="1:38" hidden="1" x14ac:dyDescent="0.2">
      <c r="A133" s="24">
        <f t="shared" si="8"/>
        <v>24</v>
      </c>
      <c r="B133" s="147">
        <f t="shared" si="8"/>
        <v>1.4698712318086074E-3</v>
      </c>
      <c r="C133" s="23">
        <f t="shared" si="1"/>
        <v>0.96546582797242075</v>
      </c>
      <c r="E133" s="147">
        <f t="shared" si="2"/>
        <v>3.5738609096630262E-3</v>
      </c>
      <c r="F133" s="23">
        <f t="shared" si="3"/>
        <v>0.96546582797242075</v>
      </c>
      <c r="G133" s="26"/>
      <c r="H133" s="147">
        <f t="shared" si="4"/>
        <v>1.7763937434923834E-3</v>
      </c>
      <c r="I133" s="23">
        <f t="shared" si="5"/>
        <v>0.96546582797242075</v>
      </c>
      <c r="J133" s="147"/>
      <c r="K133" s="147">
        <f t="shared" si="6"/>
        <v>4.0609443383855266E-3</v>
      </c>
      <c r="L133" s="23">
        <f t="shared" si="7"/>
        <v>0.96546582797242075</v>
      </c>
      <c r="M133" s="23"/>
      <c r="N133" s="26"/>
      <c r="P133" s="147"/>
      <c r="Q133" s="26"/>
      <c r="S133" s="147"/>
      <c r="T133" s="26"/>
      <c r="V133" s="147"/>
      <c r="W133" s="26"/>
      <c r="Y133" s="147"/>
      <c r="Z133" s="147"/>
      <c r="AA133" s="26"/>
      <c r="AC133" s="147"/>
      <c r="AD133" s="26"/>
      <c r="AF133" s="147"/>
      <c r="AG133" s="26"/>
      <c r="AI133" s="147"/>
      <c r="AJ133" s="26"/>
      <c r="AL133" s="147"/>
    </row>
    <row r="134" spans="1:38" hidden="1" x14ac:dyDescent="0.2">
      <c r="A134" s="24">
        <f t="shared" si="8"/>
        <v>25</v>
      </c>
      <c r="B134" s="147">
        <f t="shared" si="8"/>
        <v>1.5091444286180911E-3</v>
      </c>
      <c r="C134" s="23">
        <f t="shared" si="1"/>
        <v>0.96078818345705042</v>
      </c>
      <c r="E134" s="147">
        <f t="shared" si="2"/>
        <v>3.8305735131981887E-3</v>
      </c>
      <c r="F134" s="23">
        <f t="shared" si="3"/>
        <v>0.96078818345705042</v>
      </c>
      <c r="G134" s="26"/>
      <c r="H134" s="147">
        <f t="shared" si="4"/>
        <v>1.7620255007572065E-3</v>
      </c>
      <c r="I134" s="23">
        <f t="shared" si="5"/>
        <v>0.96078818345705042</v>
      </c>
      <c r="J134" s="147"/>
      <c r="K134" s="147">
        <f t="shared" si="6"/>
        <v>4.3708194400408438E-3</v>
      </c>
      <c r="L134" s="23">
        <f t="shared" si="7"/>
        <v>0.96078818345705042</v>
      </c>
      <c r="M134" s="23"/>
      <c r="N134" s="26"/>
      <c r="P134" s="147"/>
      <c r="Q134" s="26"/>
      <c r="S134" s="147"/>
      <c r="T134" s="26"/>
      <c r="V134" s="147"/>
      <c r="W134" s="26"/>
      <c r="Y134" s="147"/>
      <c r="Z134" s="147"/>
      <c r="AA134" s="26"/>
      <c r="AC134" s="147"/>
      <c r="AD134" s="26"/>
      <c r="AF134" s="147"/>
      <c r="AG134" s="26"/>
      <c r="AI134" s="147"/>
      <c r="AJ134" s="26"/>
      <c r="AL134" s="147"/>
    </row>
    <row r="135" spans="1:38" hidden="1" x14ac:dyDescent="0.2">
      <c r="A135" s="24">
        <f t="shared" si="8"/>
        <v>26</v>
      </c>
      <c r="B135" s="147">
        <f t="shared" si="8"/>
        <v>1.4195823822354878E-3</v>
      </c>
      <c r="C135" s="23">
        <f t="shared" si="1"/>
        <v>0.9561105389416803</v>
      </c>
      <c r="E135" s="147">
        <f t="shared" si="2"/>
        <v>3.9574929906922521E-3</v>
      </c>
      <c r="F135" s="23">
        <f t="shared" si="3"/>
        <v>0.9561105389416803</v>
      </c>
      <c r="G135" s="26"/>
      <c r="H135" s="147">
        <f t="shared" si="4"/>
        <v>1.76394126645523E-3</v>
      </c>
      <c r="I135" s="23">
        <f t="shared" si="5"/>
        <v>0.9561105389416803</v>
      </c>
      <c r="J135" s="147"/>
      <c r="K135" s="147">
        <f t="shared" si="6"/>
        <v>4.3502249587870903E-3</v>
      </c>
      <c r="L135" s="23">
        <f t="shared" si="7"/>
        <v>0.9561105389416803</v>
      </c>
      <c r="M135" s="23"/>
      <c r="N135" s="26"/>
      <c r="P135" s="147"/>
      <c r="Q135" s="26"/>
      <c r="S135" s="147"/>
      <c r="T135" s="26"/>
      <c r="V135" s="147"/>
      <c r="W135" s="26"/>
      <c r="Y135" s="147"/>
      <c r="Z135" s="147"/>
      <c r="AA135" s="26"/>
      <c r="AC135" s="147"/>
      <c r="AD135" s="26"/>
      <c r="AF135" s="147"/>
      <c r="AG135" s="26"/>
      <c r="AI135" s="147"/>
      <c r="AJ135" s="26"/>
      <c r="AL135" s="147"/>
    </row>
    <row r="136" spans="1:38" hidden="1" x14ac:dyDescent="0.2">
      <c r="A136" s="24">
        <f t="shared" si="8"/>
        <v>27</v>
      </c>
      <c r="B136" s="147">
        <f t="shared" si="8"/>
        <v>1.4794500602987254E-3</v>
      </c>
      <c r="C136" s="23">
        <f t="shared" si="1"/>
        <v>0.95049736552323594</v>
      </c>
      <c r="E136" s="147">
        <f t="shared" si="2"/>
        <v>4.0255026729720898E-3</v>
      </c>
      <c r="F136" s="23">
        <f t="shared" si="3"/>
        <v>0.95049736552323594</v>
      </c>
      <c r="G136" s="26"/>
      <c r="H136" s="147">
        <f t="shared" si="4"/>
        <v>1.7802252748884307E-3</v>
      </c>
      <c r="I136" s="23">
        <f t="shared" si="5"/>
        <v>0.95049736552323594</v>
      </c>
      <c r="J136" s="147"/>
      <c r="K136" s="147">
        <f t="shared" si="6"/>
        <v>4.5432383528629678E-3</v>
      </c>
      <c r="L136" s="23">
        <f t="shared" si="7"/>
        <v>0.95049736552323594</v>
      </c>
      <c r="M136" s="23"/>
      <c r="N136" s="26"/>
      <c r="P136" s="147"/>
      <c r="Q136" s="26"/>
      <c r="S136" s="147"/>
      <c r="T136" s="26"/>
      <c r="V136" s="147"/>
      <c r="W136" s="26"/>
      <c r="Y136" s="147"/>
      <c r="Z136" s="147"/>
      <c r="AA136" s="26"/>
      <c r="AC136" s="147"/>
      <c r="AD136" s="26"/>
      <c r="AF136" s="147"/>
      <c r="AG136" s="26"/>
      <c r="AI136" s="147"/>
      <c r="AJ136" s="26"/>
      <c r="AL136" s="147"/>
    </row>
    <row r="137" spans="1:38" hidden="1" x14ac:dyDescent="0.2">
      <c r="A137" s="24">
        <f t="shared" si="8"/>
        <v>28</v>
      </c>
      <c r="B137" s="147">
        <f t="shared" si="8"/>
        <v>1.5206390228062327E-3</v>
      </c>
      <c r="C137" s="23">
        <f t="shared" si="1"/>
        <v>0.9458197210078656</v>
      </c>
      <c r="E137" s="147">
        <f t="shared" si="2"/>
        <v>4.12129095787327E-3</v>
      </c>
      <c r="F137" s="23">
        <f t="shared" si="3"/>
        <v>0.9458197210078656</v>
      </c>
      <c r="G137" s="26"/>
      <c r="H137" s="147">
        <f t="shared" si="4"/>
        <v>1.8396140115271623E-3</v>
      </c>
      <c r="I137" s="23">
        <f t="shared" si="5"/>
        <v>0.9458197210078656</v>
      </c>
      <c r="J137" s="147"/>
      <c r="K137" s="147">
        <f t="shared" si="6"/>
        <v>4.4417027708677174E-3</v>
      </c>
      <c r="L137" s="23">
        <f t="shared" si="7"/>
        <v>0.9458197210078656</v>
      </c>
      <c r="M137" s="23"/>
      <c r="N137" s="26"/>
      <c r="P137" s="147"/>
      <c r="Q137" s="26"/>
      <c r="S137" s="147"/>
      <c r="T137" s="26"/>
      <c r="V137" s="147"/>
      <c r="W137" s="26"/>
      <c r="Y137" s="147"/>
      <c r="Z137" s="147"/>
      <c r="AA137" s="26"/>
      <c r="AC137" s="147"/>
      <c r="AD137" s="26"/>
      <c r="AF137" s="147"/>
      <c r="AG137" s="26"/>
      <c r="AI137" s="147"/>
      <c r="AJ137" s="26"/>
      <c r="AL137" s="147"/>
    </row>
    <row r="138" spans="1:38" hidden="1" x14ac:dyDescent="0.2">
      <c r="A138" s="24">
        <f t="shared" si="8"/>
        <v>29</v>
      </c>
      <c r="B138" s="147">
        <f t="shared" si="8"/>
        <v>1.5627858681627519E-3</v>
      </c>
      <c r="C138" s="23">
        <f t="shared" si="1"/>
        <v>0.94020654758942124</v>
      </c>
      <c r="E138" s="147">
        <f t="shared" si="2"/>
        <v>4.3837508585025031E-3</v>
      </c>
      <c r="F138" s="23">
        <f t="shared" si="3"/>
        <v>0.94020654758942124</v>
      </c>
      <c r="G138" s="26"/>
      <c r="H138" s="147">
        <f t="shared" si="4"/>
        <v>1.9904805602465208E-3</v>
      </c>
      <c r="I138" s="23">
        <f t="shared" si="5"/>
        <v>0.94020654758942124</v>
      </c>
      <c r="J138" s="147"/>
      <c r="K138" s="147">
        <f t="shared" si="6"/>
        <v>4.6653684161119726E-3</v>
      </c>
      <c r="L138" s="23">
        <f t="shared" si="7"/>
        <v>0.94020654758942124</v>
      </c>
      <c r="M138" s="23"/>
      <c r="N138" s="26"/>
      <c r="P138" s="147"/>
      <c r="Q138" s="26"/>
      <c r="S138" s="147"/>
      <c r="T138" s="26"/>
      <c r="V138" s="147"/>
      <c r="W138" s="26"/>
      <c r="Y138" s="147"/>
      <c r="Z138" s="147"/>
      <c r="AA138" s="26"/>
      <c r="AC138" s="147"/>
      <c r="AD138" s="26"/>
      <c r="AF138" s="147"/>
      <c r="AG138" s="26"/>
      <c r="AI138" s="147"/>
      <c r="AJ138" s="26"/>
      <c r="AL138" s="147"/>
    </row>
    <row r="139" spans="1:38" hidden="1" x14ac:dyDescent="0.2">
      <c r="A139" s="24">
        <f t="shared" si="8"/>
        <v>30</v>
      </c>
      <c r="B139" s="147">
        <f t="shared" si="8"/>
        <v>1.8051302289627375E-3</v>
      </c>
      <c r="C139" s="23">
        <f t="shared" si="1"/>
        <v>0.93552890307405112</v>
      </c>
      <c r="E139" s="147">
        <f t="shared" si="2"/>
        <v>4.9307019652882417E-3</v>
      </c>
      <c r="F139" s="23">
        <f t="shared" si="3"/>
        <v>0.93552890307405112</v>
      </c>
      <c r="G139" s="26"/>
      <c r="H139" s="147">
        <f t="shared" si="4"/>
        <v>2.190678075689987E-3</v>
      </c>
      <c r="I139" s="23">
        <f t="shared" si="5"/>
        <v>0.93552890307405112</v>
      </c>
      <c r="J139" s="147"/>
      <c r="K139" s="147">
        <f t="shared" si="6"/>
        <v>5.2104037571996872E-3</v>
      </c>
      <c r="L139" s="23">
        <f t="shared" si="7"/>
        <v>0.93552890307405112</v>
      </c>
      <c r="M139" s="23"/>
      <c r="N139" s="26"/>
      <c r="P139" s="147"/>
      <c r="Q139" s="26"/>
      <c r="S139" s="147"/>
      <c r="T139" s="26"/>
      <c r="V139" s="147"/>
      <c r="W139" s="26"/>
      <c r="Y139" s="147"/>
      <c r="Z139" s="147"/>
      <c r="AA139" s="26"/>
      <c r="AC139" s="147"/>
      <c r="AD139" s="26"/>
      <c r="AF139" s="147"/>
      <c r="AG139" s="26"/>
      <c r="AI139" s="147"/>
      <c r="AJ139" s="26"/>
      <c r="AL139" s="147"/>
    </row>
    <row r="140" spans="1:38" hidden="1" x14ac:dyDescent="0.2">
      <c r="A140" s="24">
        <f t="shared" si="8"/>
        <v>31</v>
      </c>
      <c r="B140" s="147">
        <f t="shared" si="8"/>
        <v>1.7648991493042418E-3</v>
      </c>
      <c r="C140" s="23">
        <f t="shared" si="1"/>
        <v>0.93085125855868089</v>
      </c>
      <c r="E140" s="147">
        <f t="shared" si="2"/>
        <v>4.9910485847759851E-3</v>
      </c>
      <c r="F140" s="23">
        <f t="shared" si="3"/>
        <v>0.93085125855868089</v>
      </c>
      <c r="G140" s="26"/>
      <c r="H140" s="147">
        <f t="shared" si="4"/>
        <v>2.3022714275998616E-3</v>
      </c>
      <c r="I140" s="23">
        <f t="shared" si="5"/>
        <v>0.93085125855868089</v>
      </c>
      <c r="J140" s="147"/>
      <c r="K140" s="147">
        <f t="shared" si="6"/>
        <v>5.3464231217593625E-3</v>
      </c>
      <c r="L140" s="23">
        <f t="shared" si="7"/>
        <v>0.93085125855868089</v>
      </c>
      <c r="M140" s="23"/>
      <c r="N140" s="26"/>
      <c r="P140" s="147"/>
      <c r="Q140" s="26"/>
      <c r="S140" s="147"/>
      <c r="T140" s="26"/>
      <c r="V140" s="147"/>
      <c r="W140" s="26"/>
      <c r="Y140" s="147"/>
      <c r="Z140" s="147"/>
      <c r="AA140" s="26"/>
      <c r="AC140" s="147"/>
      <c r="AD140" s="26"/>
      <c r="AF140" s="147"/>
      <c r="AG140" s="26"/>
      <c r="AI140" s="147"/>
      <c r="AJ140" s="26"/>
      <c r="AL140" s="147"/>
    </row>
    <row r="141" spans="1:38" hidden="1" x14ac:dyDescent="0.2">
      <c r="A141" s="24">
        <f t="shared" si="8"/>
        <v>32</v>
      </c>
      <c r="B141" s="147">
        <f t="shared" si="8"/>
        <v>1.7093419440615573E-3</v>
      </c>
      <c r="C141" s="23">
        <f t="shared" si="1"/>
        <v>0.92523808514023653</v>
      </c>
      <c r="E141" s="147">
        <f t="shared" si="2"/>
        <v>4.5585644784471571E-3</v>
      </c>
      <c r="F141" s="23">
        <f t="shared" si="3"/>
        <v>0.92523808514023653</v>
      </c>
      <c r="G141" s="26"/>
      <c r="H141" s="147">
        <f t="shared" si="4"/>
        <v>2.1600258245216093E-3</v>
      </c>
      <c r="I141" s="23">
        <f t="shared" si="5"/>
        <v>0.92523808514023653</v>
      </c>
      <c r="J141" s="147"/>
      <c r="K141" s="147">
        <f t="shared" si="6"/>
        <v>4.8693974629514863E-3</v>
      </c>
      <c r="L141" s="23">
        <f t="shared" si="7"/>
        <v>0.92523808514023653</v>
      </c>
      <c r="M141" s="23"/>
      <c r="N141" s="26"/>
      <c r="P141" s="147"/>
      <c r="Q141" s="26"/>
      <c r="S141" s="147"/>
      <c r="T141" s="26"/>
      <c r="V141" s="147"/>
      <c r="W141" s="26"/>
      <c r="Y141" s="147"/>
      <c r="Z141" s="147"/>
      <c r="AA141" s="26"/>
      <c r="AC141" s="147"/>
      <c r="AD141" s="26"/>
      <c r="AF141" s="147"/>
      <c r="AG141" s="26"/>
      <c r="AI141" s="147"/>
      <c r="AJ141" s="26"/>
      <c r="AL141" s="147"/>
    </row>
    <row r="142" spans="1:38" hidden="1" x14ac:dyDescent="0.2">
      <c r="A142" s="24">
        <f t="shared" ref="A142:B157" si="9">A45</f>
        <v>33</v>
      </c>
      <c r="B142" s="147">
        <f t="shared" si="9"/>
        <v>1.6729423957991089E-3</v>
      </c>
      <c r="C142" s="23">
        <f t="shared" si="1"/>
        <v>0.91026962269105172</v>
      </c>
      <c r="E142" s="147">
        <f t="shared" si="2"/>
        <v>4.5408436457404387E-3</v>
      </c>
      <c r="F142" s="23">
        <f t="shared" si="3"/>
        <v>0.91026962269105172</v>
      </c>
      <c r="G142" s="26"/>
      <c r="H142" s="147">
        <f t="shared" si="4"/>
        <v>2.1782255986528337E-3</v>
      </c>
      <c r="I142" s="23">
        <f t="shared" si="5"/>
        <v>0.91026962269105172</v>
      </c>
      <c r="J142" s="147"/>
      <c r="K142" s="147">
        <f t="shared" si="6"/>
        <v>4.8430556846036617E-3</v>
      </c>
      <c r="L142" s="23">
        <f t="shared" si="7"/>
        <v>0.91026962269105172</v>
      </c>
      <c r="M142" s="23"/>
      <c r="N142" s="26"/>
      <c r="P142" s="147"/>
      <c r="Q142" s="26"/>
      <c r="S142" s="147"/>
      <c r="T142" s="26"/>
      <c r="V142" s="147"/>
      <c r="W142" s="26"/>
      <c r="Y142" s="147"/>
      <c r="Z142" s="147"/>
      <c r="AA142" s="26"/>
      <c r="AC142" s="147"/>
      <c r="AD142" s="26"/>
      <c r="AF142" s="147"/>
      <c r="AG142" s="26"/>
      <c r="AI142" s="147"/>
      <c r="AJ142" s="26"/>
      <c r="AL142" s="147"/>
    </row>
    <row r="143" spans="1:38" hidden="1" x14ac:dyDescent="0.2">
      <c r="A143" s="24">
        <f t="shared" si="9"/>
        <v>34</v>
      </c>
      <c r="B143" s="147">
        <f t="shared" si="9"/>
        <v>1.705989354090016E-3</v>
      </c>
      <c r="C143" s="23">
        <f t="shared" si="1"/>
        <v>0.90559197817568149</v>
      </c>
      <c r="E143" s="147">
        <f t="shared" si="2"/>
        <v>4.381356151379974E-3</v>
      </c>
      <c r="F143" s="23">
        <f t="shared" si="3"/>
        <v>0.90559197817568149</v>
      </c>
      <c r="G143" s="26"/>
      <c r="H143" s="147">
        <f t="shared" si="4"/>
        <v>2.0905793179682537E-3</v>
      </c>
      <c r="I143" s="23">
        <f t="shared" si="5"/>
        <v>0.90559197817568149</v>
      </c>
      <c r="J143" s="147"/>
      <c r="K143" s="147">
        <f t="shared" si="6"/>
        <v>4.8224612033499082E-3</v>
      </c>
      <c r="L143" s="23">
        <f t="shared" si="7"/>
        <v>0.90559197817568149</v>
      </c>
      <c r="M143" s="23"/>
      <c r="N143" s="26"/>
      <c r="P143" s="147"/>
      <c r="Q143" s="26"/>
      <c r="S143" s="147"/>
      <c r="T143" s="26"/>
      <c r="V143" s="147"/>
      <c r="W143" s="26"/>
      <c r="Y143" s="147"/>
      <c r="Z143" s="147"/>
      <c r="AA143" s="26"/>
      <c r="AC143" s="147"/>
      <c r="AD143" s="26"/>
      <c r="AF143" s="147"/>
      <c r="AG143" s="26"/>
      <c r="AI143" s="147"/>
      <c r="AJ143" s="26"/>
      <c r="AL143" s="147"/>
    </row>
    <row r="144" spans="1:38" hidden="1" x14ac:dyDescent="0.2">
      <c r="A144" s="24">
        <f t="shared" si="9"/>
        <v>35</v>
      </c>
      <c r="B144" s="147">
        <f t="shared" si="9"/>
        <v>1.773041153520842E-3</v>
      </c>
      <c r="C144" s="23">
        <f t="shared" si="1"/>
        <v>0.89997880475723713</v>
      </c>
      <c r="E144" s="147">
        <f t="shared" si="2"/>
        <v>4.7223624456281749E-3</v>
      </c>
      <c r="F144" s="23">
        <f t="shared" si="3"/>
        <v>0.89997880475723713</v>
      </c>
      <c r="G144" s="26"/>
      <c r="H144" s="147">
        <f t="shared" si="4"/>
        <v>2.2538983437247659E-3</v>
      </c>
      <c r="I144" s="23">
        <f t="shared" si="5"/>
        <v>0.89997880475723713</v>
      </c>
      <c r="J144" s="147"/>
      <c r="K144" s="147">
        <f t="shared" si="6"/>
        <v>5.0092483589072086E-3</v>
      </c>
      <c r="L144" s="23">
        <f t="shared" si="7"/>
        <v>0.89997880475723713</v>
      </c>
      <c r="M144" s="23"/>
      <c r="N144" s="26"/>
      <c r="P144" s="147"/>
      <c r="Q144" s="26"/>
      <c r="S144" s="147"/>
      <c r="T144" s="26"/>
      <c r="V144" s="147"/>
      <c r="W144" s="26"/>
      <c r="Y144" s="147"/>
      <c r="Z144" s="147"/>
      <c r="AA144" s="26"/>
      <c r="AC144" s="147"/>
      <c r="AD144" s="26"/>
      <c r="AF144" s="147"/>
      <c r="AG144" s="26"/>
      <c r="AI144" s="147"/>
      <c r="AJ144" s="26"/>
      <c r="AL144" s="147"/>
    </row>
    <row r="145" spans="1:38" hidden="1" x14ac:dyDescent="0.2">
      <c r="A145" s="24">
        <f t="shared" si="9"/>
        <v>36</v>
      </c>
      <c r="B145" s="147">
        <f t="shared" si="9"/>
        <v>1.8721820283935633E-3</v>
      </c>
      <c r="C145" s="23">
        <f t="shared" si="1"/>
        <v>0.85881553302197888</v>
      </c>
      <c r="E145" s="147">
        <f t="shared" si="2"/>
        <v>5.0255323673404099E-3</v>
      </c>
      <c r="F145" s="23">
        <f t="shared" si="3"/>
        <v>0.85881553302197888</v>
      </c>
      <c r="G145" s="26"/>
      <c r="H145" s="147">
        <f t="shared" si="4"/>
        <v>2.4545748005927381E-3</v>
      </c>
      <c r="I145" s="23">
        <f t="shared" si="5"/>
        <v>0.85881553302197888</v>
      </c>
      <c r="J145" s="147"/>
      <c r="K145" s="147">
        <f t="shared" si="6"/>
        <v>5.28128708802656E-3</v>
      </c>
      <c r="L145" s="23">
        <f t="shared" si="7"/>
        <v>0.85881553302197888</v>
      </c>
      <c r="M145" s="23"/>
      <c r="N145" s="26"/>
      <c r="P145" s="147"/>
      <c r="Q145" s="26"/>
      <c r="S145" s="147"/>
      <c r="T145" s="26"/>
      <c r="V145" s="147"/>
      <c r="W145" s="26"/>
      <c r="Y145" s="147"/>
      <c r="Z145" s="147"/>
      <c r="AA145" s="26"/>
      <c r="AC145" s="147"/>
      <c r="AD145" s="26"/>
      <c r="AF145" s="147"/>
      <c r="AG145" s="26"/>
      <c r="AI145" s="147"/>
      <c r="AJ145" s="26"/>
      <c r="AL145" s="147"/>
    </row>
    <row r="146" spans="1:38" hidden="1" x14ac:dyDescent="0.2">
      <c r="A146" s="24">
        <f t="shared" si="9"/>
        <v>37</v>
      </c>
      <c r="B146" s="147">
        <f t="shared" si="9"/>
        <v>1.998143623038615E-3</v>
      </c>
      <c r="C146" s="23">
        <f t="shared" si="1"/>
        <v>0.85694447521583084</v>
      </c>
      <c r="E146" s="147">
        <f t="shared" si="2"/>
        <v>5.2673977867158887E-3</v>
      </c>
      <c r="F146" s="23">
        <f t="shared" si="3"/>
        <v>0.85694447521583084</v>
      </c>
      <c r="G146" s="26"/>
      <c r="H146" s="147">
        <f t="shared" si="4"/>
        <v>2.5594629725595301E-3</v>
      </c>
      <c r="I146" s="23">
        <f t="shared" si="5"/>
        <v>0.85694447521583084</v>
      </c>
      <c r="J146" s="147"/>
      <c r="K146" s="147">
        <f t="shared" si="6"/>
        <v>5.6591718719617157E-3</v>
      </c>
      <c r="L146" s="23">
        <f t="shared" si="7"/>
        <v>0.85694447521583084</v>
      </c>
      <c r="M146" s="23"/>
      <c r="N146" s="26"/>
      <c r="P146" s="147"/>
      <c r="Q146" s="26"/>
      <c r="S146" s="147"/>
      <c r="T146" s="26"/>
      <c r="V146" s="147"/>
      <c r="W146" s="26"/>
      <c r="Y146" s="147"/>
      <c r="Z146" s="147"/>
      <c r="AA146" s="26"/>
      <c r="AC146" s="147"/>
      <c r="AD146" s="26"/>
      <c r="AF146" s="147"/>
      <c r="AG146" s="26"/>
      <c r="AI146" s="147"/>
      <c r="AJ146" s="26"/>
      <c r="AL146" s="147"/>
    </row>
    <row r="147" spans="1:38" hidden="1" x14ac:dyDescent="0.2">
      <c r="A147" s="24">
        <f t="shared" si="9"/>
        <v>38</v>
      </c>
      <c r="B147" s="147">
        <f t="shared" si="9"/>
        <v>1.9339654721548245E-3</v>
      </c>
      <c r="C147" s="23">
        <f t="shared" si="1"/>
        <v>0.85507341740968268</v>
      </c>
      <c r="E147" s="147">
        <f t="shared" si="2"/>
        <v>5.1323363050052254E-3</v>
      </c>
      <c r="F147" s="23">
        <f t="shared" si="3"/>
        <v>0.85507341740968268</v>
      </c>
      <c r="G147" s="26"/>
      <c r="H147" s="147">
        <f t="shared" si="4"/>
        <v>2.5503630854939179E-3</v>
      </c>
      <c r="I147" s="23">
        <f t="shared" si="5"/>
        <v>0.85507341740968268</v>
      </c>
      <c r="J147" s="147"/>
      <c r="K147" s="147">
        <f t="shared" si="6"/>
        <v>5.4944160219316859E-3</v>
      </c>
      <c r="L147" s="23">
        <f t="shared" si="7"/>
        <v>0.85507341740968268</v>
      </c>
      <c r="M147" s="23"/>
      <c r="N147" s="26"/>
      <c r="P147" s="147"/>
      <c r="Q147" s="26"/>
      <c r="S147" s="147"/>
      <c r="T147" s="26"/>
      <c r="V147" s="147"/>
      <c r="W147" s="26"/>
      <c r="Y147" s="147"/>
      <c r="Z147" s="147"/>
      <c r="AA147" s="26"/>
      <c r="AC147" s="147"/>
      <c r="AD147" s="26"/>
      <c r="AF147" s="147"/>
      <c r="AG147" s="26"/>
      <c r="AI147" s="147"/>
      <c r="AJ147" s="26"/>
      <c r="AL147" s="147"/>
    </row>
    <row r="148" spans="1:38" hidden="1" x14ac:dyDescent="0.2">
      <c r="A148" s="24">
        <f t="shared" si="9"/>
        <v>39</v>
      </c>
      <c r="B148" s="147">
        <f t="shared" si="9"/>
        <v>1.945460066342966E-3</v>
      </c>
      <c r="C148" s="23">
        <f t="shared" si="1"/>
        <v>0.84946024399123843</v>
      </c>
      <c r="E148" s="147">
        <f t="shared" si="2"/>
        <v>5.2621294310463244E-3</v>
      </c>
      <c r="F148" s="23">
        <f t="shared" si="3"/>
        <v>0.84946024399123843</v>
      </c>
      <c r="G148" s="26"/>
      <c r="H148" s="147">
        <f t="shared" si="4"/>
        <v>2.5182740100520226E-3</v>
      </c>
      <c r="I148" s="23">
        <f t="shared" si="5"/>
        <v>0.84946024399123843</v>
      </c>
      <c r="J148" s="147"/>
      <c r="K148" s="147">
        <f t="shared" si="6"/>
        <v>5.5643414699095475E-3</v>
      </c>
      <c r="L148" s="23">
        <f t="shared" si="7"/>
        <v>0.84946024399123843</v>
      </c>
      <c r="M148" s="23"/>
      <c r="N148" s="26"/>
      <c r="P148" s="147"/>
      <c r="Q148" s="26"/>
      <c r="S148" s="147"/>
      <c r="T148" s="26"/>
      <c r="V148" s="147"/>
      <c r="W148" s="26"/>
      <c r="Y148" s="147"/>
      <c r="Z148" s="147"/>
      <c r="AA148" s="26"/>
      <c r="AC148" s="147"/>
      <c r="AD148" s="26"/>
      <c r="AF148" s="147"/>
      <c r="AG148" s="26"/>
      <c r="AI148" s="147"/>
      <c r="AJ148" s="26"/>
      <c r="AL148" s="147"/>
    </row>
    <row r="149" spans="1:38" hidden="1" x14ac:dyDescent="0.2">
      <c r="A149" s="24">
        <f t="shared" si="9"/>
        <v>40</v>
      </c>
      <c r="B149" s="147">
        <f t="shared" si="9"/>
        <v>2.018738104292369E-3</v>
      </c>
      <c r="C149" s="23">
        <f t="shared" si="1"/>
        <v>0.84478259947586809</v>
      </c>
      <c r="E149" s="147">
        <f t="shared" si="2"/>
        <v>5.2832028537245839E-3</v>
      </c>
      <c r="F149" s="23">
        <f t="shared" si="3"/>
        <v>0.84478259947586809</v>
      </c>
      <c r="G149" s="26"/>
      <c r="H149" s="147">
        <f t="shared" si="4"/>
        <v>2.5436579055508352E-3</v>
      </c>
      <c r="I149" s="23">
        <f t="shared" si="5"/>
        <v>0.84478259947586809</v>
      </c>
      <c r="J149" s="147"/>
      <c r="K149" s="147">
        <f t="shared" si="6"/>
        <v>5.7003608344692227E-3</v>
      </c>
      <c r="L149" s="23">
        <f t="shared" si="7"/>
        <v>0.84478259947586809</v>
      </c>
      <c r="M149" s="23"/>
      <c r="N149" s="26"/>
      <c r="P149" s="147"/>
      <c r="Q149" s="26"/>
      <c r="S149" s="147"/>
      <c r="T149" s="26"/>
      <c r="V149" s="147"/>
      <c r="W149" s="26"/>
      <c r="Y149" s="147"/>
      <c r="Z149" s="147"/>
      <c r="AA149" s="26"/>
      <c r="AC149" s="147"/>
      <c r="AD149" s="26"/>
      <c r="AF149" s="147"/>
      <c r="AG149" s="26"/>
      <c r="AI149" s="147"/>
      <c r="AJ149" s="26"/>
      <c r="AL149" s="147"/>
    </row>
    <row r="150" spans="1:38" hidden="1" x14ac:dyDescent="0.2">
      <c r="A150" s="24">
        <f t="shared" si="9"/>
        <v>41</v>
      </c>
      <c r="B150" s="147">
        <f t="shared" si="9"/>
        <v>1.9933542087935559E-3</v>
      </c>
      <c r="C150" s="23">
        <f t="shared" si="1"/>
        <v>0.80923250115905421</v>
      </c>
      <c r="E150" s="147">
        <f t="shared" si="2"/>
        <v>5.2506348368581823E-3</v>
      </c>
      <c r="F150" s="23">
        <f t="shared" si="3"/>
        <v>0.80923250115905421</v>
      </c>
      <c r="G150" s="26"/>
      <c r="H150" s="147">
        <f t="shared" si="4"/>
        <v>2.491932231704198E-3</v>
      </c>
      <c r="I150" s="23">
        <f t="shared" si="5"/>
        <v>0.80923250115905421</v>
      </c>
      <c r="J150" s="147"/>
      <c r="K150" s="147">
        <f t="shared" si="6"/>
        <v>5.9211528311664428E-3</v>
      </c>
      <c r="L150" s="23">
        <f t="shared" si="7"/>
        <v>0.80923250115905421</v>
      </c>
      <c r="M150" s="23"/>
      <c r="N150" s="26"/>
      <c r="P150" s="147"/>
      <c r="Q150" s="26"/>
      <c r="S150" s="147"/>
      <c r="T150" s="26"/>
      <c r="V150" s="147"/>
      <c r="W150" s="26"/>
      <c r="Y150" s="147"/>
      <c r="Z150" s="147"/>
      <c r="AA150" s="26"/>
      <c r="AC150" s="147"/>
      <c r="AD150" s="26"/>
      <c r="AF150" s="147"/>
      <c r="AG150" s="26"/>
      <c r="AI150" s="147"/>
      <c r="AJ150" s="26"/>
      <c r="AL150" s="147"/>
    </row>
    <row r="151" spans="1:38" hidden="1" x14ac:dyDescent="0.2">
      <c r="A151" s="24">
        <f t="shared" si="9"/>
        <v>42</v>
      </c>
      <c r="B151" s="147">
        <f t="shared" si="9"/>
        <v>1.9301339407587774E-3</v>
      </c>
      <c r="C151" s="23">
        <f t="shared" si="1"/>
        <v>0.78865086529142503</v>
      </c>
      <c r="E151" s="147">
        <f t="shared" si="2"/>
        <v>5.3133761634684556E-3</v>
      </c>
      <c r="F151" s="23">
        <f t="shared" si="3"/>
        <v>0.78865086529142503</v>
      </c>
      <c r="G151" s="26"/>
      <c r="H151" s="147">
        <f t="shared" si="4"/>
        <v>2.5015110601943162E-3</v>
      </c>
      <c r="I151" s="23">
        <f t="shared" si="5"/>
        <v>0.78865086529142503</v>
      </c>
      <c r="J151" s="147"/>
      <c r="K151" s="147">
        <f t="shared" si="6"/>
        <v>5.7267026128170473E-3</v>
      </c>
      <c r="L151" s="23">
        <f t="shared" si="7"/>
        <v>0.78865086529142503</v>
      </c>
      <c r="M151" s="23"/>
      <c r="N151" s="26"/>
      <c r="P151" s="147"/>
      <c r="Q151" s="26"/>
      <c r="S151" s="147"/>
      <c r="T151" s="26"/>
      <c r="V151" s="147"/>
      <c r="W151" s="26"/>
      <c r="Y151" s="147"/>
      <c r="Z151" s="147"/>
      <c r="AA151" s="26"/>
      <c r="AC151" s="147"/>
      <c r="AD151" s="26"/>
      <c r="AF151" s="147"/>
      <c r="AG151" s="26"/>
      <c r="AI151" s="147"/>
      <c r="AJ151" s="26"/>
      <c r="AL151" s="147"/>
    </row>
    <row r="152" spans="1:38" hidden="1" x14ac:dyDescent="0.2">
      <c r="A152" s="24">
        <f t="shared" si="9"/>
        <v>43</v>
      </c>
      <c r="B152" s="147">
        <f t="shared" si="9"/>
        <v>1.9162446394481061E-3</v>
      </c>
      <c r="C152" s="23">
        <f t="shared" si="1"/>
        <v>0.78865086529142503</v>
      </c>
      <c r="E152" s="147">
        <f t="shared" si="2"/>
        <v>5.2774555566305129E-3</v>
      </c>
      <c r="F152" s="23">
        <f t="shared" si="3"/>
        <v>0.78865086529142503</v>
      </c>
      <c r="G152" s="26"/>
      <c r="H152" s="147">
        <f t="shared" si="4"/>
        <v>2.512526712957952E-3</v>
      </c>
      <c r="I152" s="23">
        <f t="shared" si="5"/>
        <v>0.78865086529142503</v>
      </c>
      <c r="J152" s="147"/>
      <c r="K152" s="147">
        <f t="shared" si="6"/>
        <v>5.8081226549830502E-3</v>
      </c>
      <c r="L152" s="23">
        <f t="shared" si="7"/>
        <v>0.78865086529142503</v>
      </c>
      <c r="M152" s="23"/>
      <c r="N152" s="26"/>
      <c r="P152" s="147"/>
      <c r="Q152" s="26"/>
      <c r="S152" s="147"/>
      <c r="T152" s="26"/>
      <c r="V152" s="147"/>
      <c r="W152" s="26"/>
      <c r="Y152" s="147"/>
      <c r="Z152" s="147"/>
      <c r="AA152" s="26"/>
      <c r="AC152" s="147"/>
      <c r="AD152" s="26"/>
      <c r="AF152" s="147"/>
      <c r="AG152" s="26"/>
      <c r="AI152" s="147"/>
      <c r="AJ152" s="26"/>
      <c r="AL152" s="147"/>
    </row>
    <row r="153" spans="1:38" hidden="1" x14ac:dyDescent="0.2">
      <c r="A153" s="24">
        <f t="shared" si="9"/>
        <v>44</v>
      </c>
      <c r="B153" s="147">
        <f t="shared" si="9"/>
        <v>1.8175827059998908E-3</v>
      </c>
      <c r="C153" s="23">
        <f t="shared" si="1"/>
        <v>0.77836004735761044</v>
      </c>
      <c r="E153" s="147">
        <f t="shared" si="2"/>
        <v>5.3152919291664788E-3</v>
      </c>
      <c r="F153" s="23">
        <f t="shared" si="3"/>
        <v>0.77836004735761044</v>
      </c>
      <c r="G153" s="26"/>
      <c r="H153" s="147">
        <f t="shared" si="4"/>
        <v>2.5245002485705993E-3</v>
      </c>
      <c r="I153" s="23">
        <f t="shared" si="5"/>
        <v>0.77836004735761044</v>
      </c>
      <c r="J153" s="147"/>
      <c r="K153" s="147">
        <f t="shared" si="6"/>
        <v>5.9527629651838325E-3</v>
      </c>
      <c r="L153" s="23">
        <f t="shared" si="7"/>
        <v>0.77836004735761044</v>
      </c>
      <c r="M153" s="23"/>
      <c r="N153" s="26"/>
      <c r="P153" s="147"/>
      <c r="Q153" s="26"/>
      <c r="S153" s="147"/>
      <c r="T153" s="26"/>
      <c r="V153" s="147"/>
      <c r="W153" s="26"/>
      <c r="Y153" s="147"/>
      <c r="Z153" s="147"/>
      <c r="AA153" s="26"/>
      <c r="AC153" s="147"/>
      <c r="AD153" s="26"/>
      <c r="AF153" s="147"/>
      <c r="AG153" s="26"/>
      <c r="AI153" s="147"/>
      <c r="AJ153" s="26"/>
      <c r="AL153" s="147"/>
    </row>
    <row r="154" spans="1:38" hidden="1" x14ac:dyDescent="0.2">
      <c r="A154" s="24">
        <f t="shared" si="9"/>
        <v>45</v>
      </c>
      <c r="B154" s="147">
        <f t="shared" si="9"/>
        <v>1.7529256136915943E-3</v>
      </c>
      <c r="C154" s="23">
        <f t="shared" si="1"/>
        <v>0.77836004735761044</v>
      </c>
      <c r="E154" s="147">
        <f t="shared" si="2"/>
        <v>5.245366481188618E-3</v>
      </c>
      <c r="F154" s="23">
        <f t="shared" si="3"/>
        <v>0.77836004735761044</v>
      </c>
      <c r="G154" s="26"/>
      <c r="H154" s="147">
        <f t="shared" si="4"/>
        <v>2.5436579055508352E-3</v>
      </c>
      <c r="I154" s="23">
        <f t="shared" si="5"/>
        <v>0.77836004735761044</v>
      </c>
      <c r="J154" s="147"/>
      <c r="K154" s="147">
        <f t="shared" si="6"/>
        <v>5.8272803119632866E-3</v>
      </c>
      <c r="L154" s="23">
        <f t="shared" si="7"/>
        <v>0.77836004735761044</v>
      </c>
      <c r="M154" s="23"/>
      <c r="N154" s="26"/>
      <c r="P154" s="147"/>
      <c r="Q154" s="26"/>
      <c r="S154" s="147"/>
      <c r="T154" s="26"/>
      <c r="V154" s="147"/>
      <c r="W154" s="26"/>
      <c r="Y154" s="147"/>
      <c r="Z154" s="147"/>
      <c r="AA154" s="26"/>
      <c r="AC154" s="147"/>
      <c r="AD154" s="26"/>
      <c r="AF154" s="147"/>
      <c r="AG154" s="26"/>
      <c r="AI154" s="147"/>
      <c r="AJ154" s="26"/>
      <c r="AL154" s="147"/>
    </row>
    <row r="155" spans="1:38" hidden="1" x14ac:dyDescent="0.2">
      <c r="A155" s="24">
        <f t="shared" si="9"/>
        <v>46</v>
      </c>
      <c r="B155" s="147">
        <f t="shared" si="9"/>
        <v>1.7189207725516755E-3</v>
      </c>
      <c r="C155" s="23">
        <f t="shared" si="1"/>
        <v>0.77368240284224021</v>
      </c>
      <c r="E155" s="147">
        <f t="shared" si="2"/>
        <v>5.3440284146368333E-3</v>
      </c>
      <c r="F155" s="23">
        <f t="shared" si="3"/>
        <v>0.77368240284224021</v>
      </c>
      <c r="G155" s="26"/>
      <c r="H155" s="147">
        <f t="shared" si="4"/>
        <v>2.5369527256077526E-3</v>
      </c>
      <c r="I155" s="23">
        <f t="shared" si="5"/>
        <v>0.77368240284224021</v>
      </c>
      <c r="J155" s="147"/>
      <c r="K155" s="147">
        <f t="shared" si="6"/>
        <v>5.8033332407379911E-3</v>
      </c>
      <c r="L155" s="23">
        <f t="shared" si="7"/>
        <v>0.77368240284224021</v>
      </c>
      <c r="M155" s="23"/>
      <c r="N155" s="26"/>
      <c r="P155" s="147"/>
      <c r="Q155" s="26"/>
      <c r="S155" s="147"/>
      <c r="T155" s="26"/>
      <c r="V155" s="147"/>
      <c r="W155" s="26"/>
      <c r="Y155" s="147"/>
      <c r="Z155" s="147"/>
      <c r="AA155" s="26"/>
      <c r="AC155" s="147"/>
      <c r="AD155" s="26"/>
      <c r="AF155" s="147"/>
      <c r="AG155" s="26"/>
      <c r="AI155" s="147"/>
      <c r="AJ155" s="26"/>
      <c r="AL155" s="147"/>
    </row>
    <row r="156" spans="1:38" hidden="1" x14ac:dyDescent="0.2">
      <c r="A156" s="24">
        <f t="shared" si="9"/>
        <v>47</v>
      </c>
      <c r="B156" s="147">
        <f t="shared" si="9"/>
        <v>1.6820422828647211E-3</v>
      </c>
      <c r="C156" s="23">
        <f t="shared" si="1"/>
        <v>0.76900475832686999</v>
      </c>
      <c r="E156" s="147">
        <f t="shared" si="2"/>
        <v>5.4891476662621208E-3</v>
      </c>
      <c r="F156" s="23">
        <f t="shared" si="3"/>
        <v>0.76900475832686999</v>
      </c>
      <c r="G156" s="26"/>
      <c r="H156" s="147">
        <f t="shared" si="4"/>
        <v>2.4900164660061745E-3</v>
      </c>
      <c r="I156" s="23">
        <f t="shared" si="5"/>
        <v>0.76900475832686999</v>
      </c>
      <c r="J156" s="147"/>
      <c r="K156" s="147">
        <f t="shared" si="6"/>
        <v>5.9814994506541862E-3</v>
      </c>
      <c r="L156" s="23">
        <f t="shared" si="7"/>
        <v>0.76900475832686999</v>
      </c>
      <c r="M156" s="23"/>
      <c r="N156" s="26"/>
      <c r="P156" s="147"/>
      <c r="Q156" s="26"/>
      <c r="S156" s="147"/>
      <c r="T156" s="26"/>
      <c r="V156" s="147"/>
      <c r="W156" s="26"/>
      <c r="Y156" s="147"/>
      <c r="Z156" s="147"/>
      <c r="AA156" s="26"/>
      <c r="AC156" s="147"/>
      <c r="AD156" s="26"/>
      <c r="AF156" s="147"/>
      <c r="AG156" s="26"/>
      <c r="AI156" s="147"/>
      <c r="AJ156" s="26"/>
      <c r="AL156" s="147"/>
    </row>
    <row r="157" spans="1:38" hidden="1" x14ac:dyDescent="0.2">
      <c r="A157" s="24">
        <f t="shared" si="9"/>
        <v>48</v>
      </c>
      <c r="B157" s="147">
        <f t="shared" si="9"/>
        <v>1.6269640190465426E-3</v>
      </c>
      <c r="C157" s="23">
        <f t="shared" si="1"/>
        <v>0.76058499819920344</v>
      </c>
      <c r="E157" s="147">
        <f t="shared" si="2"/>
        <v>5.3971909127569877E-3</v>
      </c>
      <c r="F157" s="23">
        <f t="shared" si="3"/>
        <v>0.76058499819920344</v>
      </c>
      <c r="G157" s="26"/>
      <c r="H157" s="147">
        <f t="shared" si="4"/>
        <v>2.4473906792251495E-3</v>
      </c>
      <c r="I157" s="23">
        <f t="shared" si="5"/>
        <v>0.76058499819920344</v>
      </c>
      <c r="J157" s="147"/>
      <c r="K157" s="147">
        <f t="shared" si="6"/>
        <v>5.8828375172059709E-3</v>
      </c>
      <c r="L157" s="23">
        <f t="shared" si="7"/>
        <v>0.76058499819920344</v>
      </c>
      <c r="M157" s="23"/>
      <c r="N157" s="26"/>
      <c r="P157" s="147"/>
      <c r="Q157" s="26"/>
      <c r="S157" s="147"/>
      <c r="T157" s="26"/>
      <c r="V157" s="147"/>
      <c r="W157" s="26"/>
      <c r="Y157" s="147"/>
      <c r="Z157" s="147"/>
      <c r="AA157" s="26"/>
      <c r="AC157" s="147"/>
      <c r="AD157" s="26"/>
      <c r="AF157" s="147"/>
      <c r="AG157" s="26"/>
      <c r="AI157" s="147"/>
      <c r="AJ157" s="26"/>
      <c r="AL157" s="147"/>
    </row>
    <row r="158" spans="1:38" hidden="1" x14ac:dyDescent="0.2">
      <c r="A158" s="24">
        <f t="shared" ref="A158:B173" si="10">A61</f>
        <v>49</v>
      </c>
      <c r="B158" s="147">
        <f t="shared" si="10"/>
        <v>1.5158496085611738E-3</v>
      </c>
      <c r="C158" s="23">
        <f t="shared" si="1"/>
        <v>0.88968798682342265</v>
      </c>
      <c r="E158" s="147">
        <f t="shared" si="2"/>
        <v>5.029363898736457E-3</v>
      </c>
      <c r="F158" s="23">
        <f t="shared" si="3"/>
        <v>0.88968798682342265</v>
      </c>
      <c r="G158" s="26"/>
      <c r="H158" s="147">
        <f t="shared" si="4"/>
        <v>2.3468129800789106E-3</v>
      </c>
      <c r="I158" s="23">
        <f t="shared" si="5"/>
        <v>0.88968798682342265</v>
      </c>
      <c r="J158" s="147"/>
      <c r="K158" s="147">
        <f t="shared" si="6"/>
        <v>5.2726661423854538E-3</v>
      </c>
      <c r="L158" s="23">
        <f t="shared" si="7"/>
        <v>0.88968798682342265</v>
      </c>
      <c r="M158" s="23"/>
      <c r="N158" s="26"/>
      <c r="P158" s="147"/>
      <c r="Q158" s="26"/>
      <c r="S158" s="147"/>
      <c r="T158" s="26"/>
      <c r="V158" s="147"/>
      <c r="W158" s="26"/>
      <c r="Y158" s="147"/>
      <c r="Z158" s="147"/>
      <c r="AA158" s="26"/>
      <c r="AC158" s="147"/>
      <c r="AD158" s="26"/>
      <c r="AF158" s="147"/>
      <c r="AG158" s="26"/>
      <c r="AI158" s="147"/>
      <c r="AJ158" s="26"/>
      <c r="AL158" s="147"/>
    </row>
    <row r="159" spans="1:38" hidden="1" x14ac:dyDescent="0.2">
      <c r="A159" s="24">
        <f t="shared" si="10"/>
        <v>50</v>
      </c>
      <c r="B159" s="147">
        <f t="shared" si="10"/>
        <v>1.4607713447429952E-3</v>
      </c>
      <c r="C159" s="23">
        <f t="shared" si="1"/>
        <v>0.8953011602418669</v>
      </c>
      <c r="E159" s="147">
        <f t="shared" si="2"/>
        <v>4.8579028687633441E-3</v>
      </c>
      <c r="F159" s="23">
        <f t="shared" si="3"/>
        <v>0.8953011602418669</v>
      </c>
      <c r="G159" s="26"/>
      <c r="H159" s="147">
        <f t="shared" si="4"/>
        <v>2.2850295363176492E-3</v>
      </c>
      <c r="I159" s="23">
        <f t="shared" si="5"/>
        <v>0.8953011602418669</v>
      </c>
      <c r="J159" s="147"/>
      <c r="K159" s="147">
        <f t="shared" si="6"/>
        <v>5.2899080336676662E-3</v>
      </c>
      <c r="L159" s="23">
        <f t="shared" si="7"/>
        <v>0.8953011602418669</v>
      </c>
      <c r="M159" s="23"/>
      <c r="N159" s="26"/>
      <c r="P159" s="147"/>
      <c r="Q159" s="26"/>
      <c r="S159" s="147"/>
      <c r="T159" s="26"/>
      <c r="V159" s="147"/>
      <c r="W159" s="26"/>
      <c r="Y159" s="147"/>
      <c r="Z159" s="147"/>
      <c r="AA159" s="26"/>
      <c r="AC159" s="147"/>
      <c r="AD159" s="26"/>
      <c r="AF159" s="147"/>
      <c r="AG159" s="26"/>
      <c r="AI159" s="147"/>
      <c r="AJ159" s="26"/>
      <c r="AL159" s="147"/>
    </row>
    <row r="160" spans="1:38" hidden="1" x14ac:dyDescent="0.2">
      <c r="A160" s="24">
        <f t="shared" si="10"/>
        <v>51</v>
      </c>
      <c r="B160" s="147">
        <f t="shared" si="10"/>
        <v>1.3611515284457679E-3</v>
      </c>
      <c r="C160" s="23">
        <f t="shared" si="1"/>
        <v>0.89997880475723713</v>
      </c>
      <c r="E160" s="147">
        <f t="shared" si="2"/>
        <v>5.0351111958305272E-3</v>
      </c>
      <c r="F160" s="23">
        <f t="shared" si="3"/>
        <v>0.89997880475723713</v>
      </c>
      <c r="G160" s="26"/>
      <c r="H160" s="147">
        <f t="shared" si="4"/>
        <v>2.2155830297642936E-3</v>
      </c>
      <c r="I160" s="23">
        <f t="shared" si="5"/>
        <v>0.89997880475723713</v>
      </c>
      <c r="J160" s="147"/>
      <c r="K160" s="147">
        <f t="shared" si="6"/>
        <v>5.2084879915016633E-3</v>
      </c>
      <c r="L160" s="23">
        <f t="shared" si="7"/>
        <v>0.89997880475723713</v>
      </c>
      <c r="M160" s="23"/>
      <c r="N160" s="26"/>
      <c r="P160" s="147"/>
      <c r="Q160" s="26"/>
      <c r="S160" s="147"/>
      <c r="T160" s="26"/>
      <c r="V160" s="147"/>
      <c r="W160" s="26"/>
      <c r="Y160" s="147"/>
      <c r="Z160" s="147"/>
      <c r="AA160" s="26"/>
      <c r="AC160" s="147"/>
      <c r="AD160" s="26"/>
      <c r="AF160" s="147"/>
      <c r="AG160" s="26"/>
      <c r="AI160" s="147"/>
      <c r="AJ160" s="26"/>
      <c r="AL160" s="147"/>
    </row>
    <row r="161" spans="1:38" hidden="1" x14ac:dyDescent="0.2">
      <c r="A161" s="24">
        <f t="shared" si="10"/>
        <v>52</v>
      </c>
      <c r="B161" s="147">
        <f t="shared" si="10"/>
        <v>1.3362465743714611E-3</v>
      </c>
      <c r="C161" s="23">
        <f t="shared" si="1"/>
        <v>0.91026962269105172</v>
      </c>
      <c r="E161" s="147">
        <f t="shared" si="2"/>
        <v>5.1835830374273566E-3</v>
      </c>
      <c r="F161" s="23">
        <f t="shared" si="3"/>
        <v>0.91026962269105172</v>
      </c>
      <c r="G161" s="26"/>
      <c r="H161" s="147">
        <f t="shared" si="4"/>
        <v>2.2356985695935415E-3</v>
      </c>
      <c r="I161" s="23">
        <f t="shared" si="5"/>
        <v>0.91026962269105172</v>
      </c>
      <c r="J161" s="147"/>
      <c r="K161" s="147">
        <f t="shared" si="6"/>
        <v>5.1807093888803215E-3</v>
      </c>
      <c r="L161" s="23">
        <f t="shared" si="7"/>
        <v>0.91026962269105172</v>
      </c>
      <c r="M161" s="23"/>
      <c r="N161" s="26"/>
      <c r="P161" s="147"/>
      <c r="Q161" s="26"/>
      <c r="S161" s="147"/>
      <c r="T161" s="26"/>
      <c r="V161" s="147"/>
      <c r="W161" s="26"/>
      <c r="Y161" s="147"/>
      <c r="Z161" s="147"/>
      <c r="AA161" s="26"/>
      <c r="AC161" s="147"/>
      <c r="AD161" s="26"/>
      <c r="AF161" s="147"/>
      <c r="AG161" s="26"/>
      <c r="AI161" s="147"/>
      <c r="AJ161" s="26"/>
      <c r="AL161" s="147"/>
    </row>
    <row r="162" spans="1:38" hidden="1" x14ac:dyDescent="0.2">
      <c r="A162" s="24">
        <f t="shared" si="10"/>
        <v>53</v>
      </c>
      <c r="B162" s="147">
        <f t="shared" si="10"/>
        <v>1.3237940973343078E-3</v>
      </c>
      <c r="C162" s="23">
        <f t="shared" si="1"/>
        <v>0.92056044062486631</v>
      </c>
      <c r="E162" s="147">
        <f t="shared" si="2"/>
        <v>5.1768778574842736E-3</v>
      </c>
      <c r="F162" s="23">
        <f t="shared" si="3"/>
        <v>0.92056044062486631</v>
      </c>
      <c r="G162" s="26"/>
      <c r="H162" s="147">
        <f t="shared" si="4"/>
        <v>2.1854097200204219E-3</v>
      </c>
      <c r="I162" s="23">
        <f t="shared" si="5"/>
        <v>0.92056044062486631</v>
      </c>
      <c r="J162" s="147"/>
      <c r="K162" s="147">
        <f t="shared" si="6"/>
        <v>5.2721872009609478E-3</v>
      </c>
      <c r="L162" s="23">
        <f t="shared" si="7"/>
        <v>0.92056044062486631</v>
      </c>
      <c r="M162" s="23"/>
      <c r="N162" s="26"/>
      <c r="P162" s="147"/>
      <c r="Q162" s="26"/>
      <c r="S162" s="147"/>
      <c r="T162" s="26"/>
      <c r="V162" s="147"/>
      <c r="W162" s="26"/>
      <c r="Y162" s="147"/>
      <c r="Z162" s="147"/>
      <c r="AA162" s="26"/>
      <c r="AC162" s="147"/>
      <c r="AD162" s="26"/>
      <c r="AF162" s="147"/>
      <c r="AG162" s="26"/>
      <c r="AI162" s="147"/>
      <c r="AJ162" s="26"/>
      <c r="AL162" s="147"/>
    </row>
    <row r="163" spans="1:38" hidden="1" x14ac:dyDescent="0.2">
      <c r="A163" s="24">
        <f t="shared" si="10"/>
        <v>54</v>
      </c>
      <c r="B163" s="147">
        <f t="shared" si="10"/>
        <v>1.3204415073627665E-3</v>
      </c>
      <c r="C163" s="23">
        <f t="shared" si="1"/>
        <v>0.93085125855868089</v>
      </c>
      <c r="E163" s="147">
        <f t="shared" si="2"/>
        <v>5.4024592684265528E-3</v>
      </c>
      <c r="F163" s="23">
        <f t="shared" si="3"/>
        <v>0.93085125855868089</v>
      </c>
      <c r="G163" s="26"/>
      <c r="H163" s="147">
        <f t="shared" si="4"/>
        <v>2.2807190634970961E-3</v>
      </c>
      <c r="I163" s="23">
        <f t="shared" si="5"/>
        <v>0.93085125855868089</v>
      </c>
      <c r="J163" s="147"/>
      <c r="K163" s="147">
        <f t="shared" si="6"/>
        <v>5.5207578002795105E-3</v>
      </c>
      <c r="L163" s="23">
        <f t="shared" si="7"/>
        <v>0.93085125855868089</v>
      </c>
      <c r="M163" s="23"/>
      <c r="N163" s="26"/>
      <c r="P163" s="147"/>
      <c r="Q163" s="26"/>
      <c r="S163" s="147"/>
      <c r="T163" s="26"/>
      <c r="V163" s="147"/>
      <c r="W163" s="26"/>
      <c r="Y163" s="147"/>
      <c r="Z163" s="147"/>
      <c r="AA163" s="26"/>
      <c r="AC163" s="147"/>
      <c r="AD163" s="26"/>
      <c r="AF163" s="147"/>
      <c r="AG163" s="26"/>
      <c r="AI163" s="147"/>
      <c r="AJ163" s="26"/>
      <c r="AL163" s="147"/>
    </row>
    <row r="164" spans="1:38" hidden="1" x14ac:dyDescent="0.2">
      <c r="A164" s="24">
        <f t="shared" si="10"/>
        <v>55</v>
      </c>
      <c r="B164" s="147">
        <f t="shared" si="10"/>
        <v>1.0278082969896617E-3</v>
      </c>
      <c r="C164" s="23">
        <f t="shared" si="1"/>
        <v>0.94020654758942124</v>
      </c>
      <c r="E164" s="147">
        <f t="shared" si="2"/>
        <v>4.3765667371349149E-3</v>
      </c>
      <c r="F164" s="23">
        <f t="shared" si="3"/>
        <v>0.94020654758942124</v>
      </c>
      <c r="G164" s="26"/>
      <c r="H164" s="147">
        <f t="shared" si="4"/>
        <v>1.7193997139761813E-3</v>
      </c>
      <c r="I164" s="23">
        <f t="shared" si="5"/>
        <v>0.94020654758942124</v>
      </c>
      <c r="J164" s="147"/>
      <c r="K164" s="147">
        <f t="shared" si="6"/>
        <v>4.253478791036899E-3</v>
      </c>
      <c r="L164" s="23">
        <f t="shared" si="7"/>
        <v>0.94020654758942124</v>
      </c>
      <c r="M164" s="23"/>
      <c r="N164" s="26"/>
      <c r="P164" s="147"/>
      <c r="Q164" s="26"/>
      <c r="S164" s="147"/>
      <c r="T164" s="26"/>
      <c r="V164" s="147"/>
      <c r="W164" s="26"/>
      <c r="Y164" s="147"/>
      <c r="Z164" s="147"/>
      <c r="AA164" s="26"/>
      <c r="AC164" s="147"/>
      <c r="AD164" s="26"/>
      <c r="AF164" s="147"/>
      <c r="AG164" s="26"/>
      <c r="AI164" s="147"/>
      <c r="AJ164" s="26"/>
      <c r="AL164" s="147"/>
    </row>
    <row r="165" spans="1:38" hidden="1" x14ac:dyDescent="0.2">
      <c r="A165" s="24">
        <f t="shared" si="10"/>
        <v>56</v>
      </c>
      <c r="B165" s="147">
        <f t="shared" si="10"/>
        <v>9.2818848069243435E-4</v>
      </c>
      <c r="C165" s="23">
        <f t="shared" si="1"/>
        <v>0.9458197210078656</v>
      </c>
      <c r="E165" s="147">
        <f t="shared" si="2"/>
        <v>4.1677482760503421E-3</v>
      </c>
      <c r="F165" s="23">
        <f t="shared" si="3"/>
        <v>0.9458197210078656</v>
      </c>
      <c r="G165" s="26"/>
      <c r="H165" s="147">
        <f t="shared" si="4"/>
        <v>1.6652793330070145E-3</v>
      </c>
      <c r="I165" s="23">
        <f t="shared" si="5"/>
        <v>0.9458197210078656</v>
      </c>
      <c r="J165" s="147"/>
      <c r="K165" s="147">
        <f t="shared" si="6"/>
        <v>4.0872861167333512E-3</v>
      </c>
      <c r="L165" s="23">
        <f t="shared" si="7"/>
        <v>0.9458197210078656</v>
      </c>
      <c r="M165" s="23"/>
      <c r="N165" s="26"/>
      <c r="P165" s="147"/>
      <c r="Q165" s="26"/>
      <c r="S165" s="147"/>
      <c r="T165" s="26"/>
      <c r="V165" s="147"/>
      <c r="W165" s="26"/>
      <c r="Y165" s="147"/>
      <c r="Z165" s="147"/>
      <c r="AA165" s="26"/>
      <c r="AC165" s="147"/>
      <c r="AD165" s="26"/>
      <c r="AF165" s="147"/>
      <c r="AG165" s="26"/>
      <c r="AI165" s="147"/>
      <c r="AJ165" s="26"/>
      <c r="AL165" s="147"/>
    </row>
    <row r="166" spans="1:38" hidden="1" x14ac:dyDescent="0.2">
      <c r="A166" s="24">
        <f t="shared" si="10"/>
        <v>57</v>
      </c>
      <c r="B166" s="147">
        <f t="shared" si="10"/>
        <v>8.6640503693117329E-4</v>
      </c>
      <c r="C166" s="23">
        <f t="shared" si="1"/>
        <v>0.95049736552323594</v>
      </c>
      <c r="E166" s="147">
        <f t="shared" si="2"/>
        <v>4.1964847615206967E-3</v>
      </c>
      <c r="F166" s="23">
        <f t="shared" si="3"/>
        <v>0.95049736552323594</v>
      </c>
      <c r="G166" s="26"/>
      <c r="H166" s="147">
        <f t="shared" si="4"/>
        <v>1.5747594037753994E-3</v>
      </c>
      <c r="I166" s="23">
        <f t="shared" si="5"/>
        <v>0.95049736552323594</v>
      </c>
      <c r="J166" s="147"/>
      <c r="K166" s="147">
        <f t="shared" si="6"/>
        <v>4.1409275562780123E-3</v>
      </c>
      <c r="L166" s="23">
        <f t="shared" si="7"/>
        <v>0.95049736552323594</v>
      </c>
      <c r="M166" s="23"/>
      <c r="N166" s="26"/>
      <c r="P166" s="147"/>
      <c r="Q166" s="26"/>
      <c r="S166" s="147"/>
      <c r="T166" s="26"/>
      <c r="V166" s="147"/>
      <c r="W166" s="26"/>
      <c r="Y166" s="147"/>
      <c r="Z166" s="147"/>
      <c r="AA166" s="26"/>
      <c r="AC166" s="147"/>
      <c r="AD166" s="26"/>
      <c r="AF166" s="147"/>
      <c r="AG166" s="26"/>
      <c r="AI166" s="147"/>
      <c r="AJ166" s="26"/>
      <c r="AL166" s="147"/>
    </row>
    <row r="167" spans="1:38" hidden="1" x14ac:dyDescent="0.2">
      <c r="A167" s="24">
        <f t="shared" si="10"/>
        <v>58</v>
      </c>
      <c r="B167" s="147">
        <f t="shared" si="10"/>
        <v>8.3431596148927792E-4</v>
      </c>
      <c r="C167" s="23">
        <f t="shared" si="1"/>
        <v>0.9561105389416803</v>
      </c>
      <c r="E167" s="147">
        <f t="shared" si="2"/>
        <v>4.1840322844835433E-3</v>
      </c>
      <c r="F167" s="23">
        <f t="shared" si="3"/>
        <v>0.9561105389416803</v>
      </c>
      <c r="G167" s="26"/>
      <c r="H167" s="147">
        <f t="shared" si="4"/>
        <v>1.5752383451999054E-3</v>
      </c>
      <c r="I167" s="23">
        <f t="shared" si="5"/>
        <v>0.9561105389416803</v>
      </c>
      <c r="J167" s="147"/>
      <c r="K167" s="147">
        <f t="shared" si="6"/>
        <v>4.0595075141120094E-3</v>
      </c>
      <c r="L167" s="23">
        <f t="shared" si="7"/>
        <v>0.9561105389416803</v>
      </c>
      <c r="M167" s="23"/>
      <c r="N167" s="26"/>
      <c r="P167" s="147"/>
      <c r="Q167" s="26"/>
      <c r="S167" s="147"/>
      <c r="T167" s="26"/>
      <c r="V167" s="147"/>
      <c r="W167" s="26"/>
      <c r="Y167" s="147"/>
      <c r="Z167" s="147"/>
      <c r="AA167" s="26"/>
      <c r="AC167" s="147"/>
      <c r="AD167" s="26"/>
      <c r="AF167" s="147"/>
      <c r="AG167" s="26"/>
      <c r="AI167" s="147"/>
      <c r="AJ167" s="26"/>
      <c r="AL167" s="147"/>
    </row>
    <row r="168" spans="1:38" hidden="1" x14ac:dyDescent="0.2">
      <c r="A168" s="24">
        <f t="shared" si="10"/>
        <v>59</v>
      </c>
      <c r="B168" s="147">
        <f t="shared" si="10"/>
        <v>7.3661191089007428E-4</v>
      </c>
      <c r="C168" s="23">
        <f t="shared" si="1"/>
        <v>0.96078818345705042</v>
      </c>
      <c r="E168" s="147">
        <f t="shared" si="2"/>
        <v>3.7558586509752684E-3</v>
      </c>
      <c r="F168" s="23">
        <f t="shared" si="3"/>
        <v>0.96078818345705042</v>
      </c>
      <c r="G168" s="26"/>
      <c r="H168" s="147">
        <f t="shared" si="4"/>
        <v>1.3079890303256132E-3</v>
      </c>
      <c r="I168" s="23">
        <f t="shared" si="5"/>
        <v>0.96078818345705042</v>
      </c>
      <c r="J168" s="147"/>
      <c r="K168" s="147">
        <f t="shared" si="6"/>
        <v>3.6830595544503717E-3</v>
      </c>
      <c r="L168" s="23">
        <f t="shared" si="7"/>
        <v>0.96078818345705042</v>
      </c>
      <c r="M168" s="23"/>
      <c r="N168" s="26"/>
      <c r="P168" s="147"/>
      <c r="Q168" s="26"/>
      <c r="S168" s="147"/>
      <c r="T168" s="26"/>
      <c r="V168" s="147"/>
      <c r="W168" s="26"/>
      <c r="Y168" s="147"/>
      <c r="Z168" s="147"/>
      <c r="AA168" s="26"/>
      <c r="AC168" s="147"/>
      <c r="AD168" s="26"/>
      <c r="AF168" s="147"/>
      <c r="AG168" s="26"/>
      <c r="AI168" s="147"/>
      <c r="AJ168" s="26"/>
      <c r="AL168" s="147"/>
    </row>
    <row r="169" spans="1:38" hidden="1" x14ac:dyDescent="0.2">
      <c r="A169" s="24">
        <f t="shared" si="10"/>
        <v>60</v>
      </c>
      <c r="B169" s="147">
        <f t="shared" si="10"/>
        <v>5.9149265926478664E-4</v>
      </c>
      <c r="C169" s="23">
        <f t="shared" si="1"/>
        <v>0.98136981932467959</v>
      </c>
      <c r="E169" s="147">
        <f t="shared" si="2"/>
        <v>3.0930037194591025E-3</v>
      </c>
      <c r="F169" s="23">
        <f t="shared" si="3"/>
        <v>0.98136981932467959</v>
      </c>
      <c r="G169" s="26"/>
      <c r="H169" s="147">
        <f t="shared" si="4"/>
        <v>1.1231176404663356E-3</v>
      </c>
      <c r="I169" s="23">
        <f t="shared" si="5"/>
        <v>0.98136981932467959</v>
      </c>
      <c r="J169" s="147"/>
      <c r="K169" s="147">
        <f t="shared" si="6"/>
        <v>3.0973141922796556E-3</v>
      </c>
      <c r="L169" s="23">
        <f t="shared" si="7"/>
        <v>0.98136981932467959</v>
      </c>
      <c r="M169" s="23"/>
      <c r="N169" s="26"/>
      <c r="P169" s="147"/>
      <c r="Q169" s="26"/>
      <c r="S169" s="147"/>
      <c r="T169" s="26"/>
      <c r="V169" s="147"/>
      <c r="W169" s="26"/>
      <c r="Y169" s="147"/>
      <c r="Z169" s="147"/>
      <c r="AA169" s="26"/>
      <c r="AC169" s="147"/>
      <c r="AD169" s="26"/>
      <c r="AF169" s="147"/>
      <c r="AG169" s="26"/>
      <c r="AI169" s="147"/>
      <c r="AJ169" s="26"/>
      <c r="AL169" s="147"/>
    </row>
    <row r="170" spans="1:38" hidden="1" x14ac:dyDescent="0.2">
      <c r="A170" s="24">
        <f t="shared" si="10"/>
        <v>61</v>
      </c>
      <c r="B170" s="147">
        <f t="shared" si="10"/>
        <v>5.5700887670036183E-4</v>
      </c>
      <c r="C170" s="23">
        <f t="shared" si="1"/>
        <v>1.0010159262892346</v>
      </c>
      <c r="E170" s="147">
        <f t="shared" si="2"/>
        <v>3.0795933595729377E-3</v>
      </c>
      <c r="F170" s="23">
        <f t="shared" si="3"/>
        <v>1.0010159262892346</v>
      </c>
      <c r="G170" s="26"/>
      <c r="H170" s="147">
        <f t="shared" si="4"/>
        <v>1.011524288556461E-3</v>
      </c>
      <c r="I170" s="23">
        <f t="shared" si="5"/>
        <v>1.0010159262892346</v>
      </c>
      <c r="J170" s="147"/>
      <c r="K170" s="147">
        <f t="shared" si="6"/>
        <v>2.9680000076630626E-3</v>
      </c>
      <c r="L170" s="23">
        <f t="shared" si="7"/>
        <v>1.0010159262892346</v>
      </c>
      <c r="M170" s="23"/>
      <c r="N170" s="26"/>
      <c r="P170" s="147"/>
      <c r="Q170" s="26"/>
      <c r="S170" s="147"/>
      <c r="T170" s="26"/>
      <c r="V170" s="147"/>
      <c r="W170" s="26"/>
      <c r="Y170" s="147"/>
      <c r="Z170" s="147"/>
      <c r="AA170" s="26"/>
      <c r="AC170" s="147"/>
      <c r="AD170" s="26"/>
      <c r="AF170" s="147"/>
      <c r="AG170" s="26"/>
      <c r="AI170" s="147"/>
      <c r="AJ170" s="26"/>
      <c r="AL170" s="147"/>
    </row>
    <row r="171" spans="1:38" hidden="1" x14ac:dyDescent="0.2">
      <c r="A171" s="24">
        <f t="shared" si="10"/>
        <v>62</v>
      </c>
      <c r="B171" s="147">
        <f t="shared" si="10"/>
        <v>4.9953590575965376E-4</v>
      </c>
      <c r="C171" s="23">
        <f t="shared" si="1"/>
        <v>1.0113067442230492</v>
      </c>
      <c r="E171" s="147">
        <f t="shared" si="2"/>
        <v>2.9234584551840141E-3</v>
      </c>
      <c r="F171" s="23">
        <f t="shared" si="3"/>
        <v>1.0113067442230492</v>
      </c>
      <c r="G171" s="26"/>
      <c r="H171" s="147">
        <f t="shared" si="4"/>
        <v>8.9226787385449189E-4</v>
      </c>
      <c r="I171" s="23">
        <f t="shared" si="5"/>
        <v>1.0113067442230492</v>
      </c>
      <c r="J171" s="147"/>
      <c r="K171" s="147">
        <f t="shared" si="6"/>
        <v>2.8588013628757175E-3</v>
      </c>
      <c r="L171" s="23">
        <f t="shared" si="7"/>
        <v>1.0113067442230492</v>
      </c>
      <c r="M171" s="23"/>
      <c r="N171" s="26"/>
      <c r="P171" s="147"/>
      <c r="Q171" s="26"/>
      <c r="S171" s="147"/>
      <c r="T171" s="26"/>
      <c r="V171" s="147"/>
      <c r="W171" s="26"/>
      <c r="Y171" s="147"/>
      <c r="Z171" s="147"/>
      <c r="AA171" s="26"/>
      <c r="AC171" s="147"/>
      <c r="AD171" s="26"/>
      <c r="AF171" s="147"/>
      <c r="AG171" s="26"/>
      <c r="AI171" s="147"/>
      <c r="AJ171" s="26"/>
      <c r="AL171" s="147"/>
    </row>
    <row r="172" spans="1:38" hidden="1" x14ac:dyDescent="0.2">
      <c r="A172" s="24">
        <f t="shared" si="10"/>
        <v>63</v>
      </c>
      <c r="B172" s="147">
        <f t="shared" si="10"/>
        <v>4.2482104353673339E-4</v>
      </c>
      <c r="C172" s="23">
        <f t="shared" si="1"/>
        <v>1.0206620332537897</v>
      </c>
      <c r="E172" s="147">
        <f t="shared" si="2"/>
        <v>2.5819732195113071E-3</v>
      </c>
      <c r="F172" s="23">
        <f t="shared" si="3"/>
        <v>1.0206620332537897</v>
      </c>
      <c r="G172" s="26"/>
      <c r="H172" s="147">
        <f t="shared" si="4"/>
        <v>8.1563724593354786E-4</v>
      </c>
      <c r="I172" s="23">
        <f t="shared" si="5"/>
        <v>1.0206620332537897</v>
      </c>
      <c r="J172" s="147"/>
      <c r="K172" s="147">
        <f t="shared" si="6"/>
        <v>2.4857059931856214E-3</v>
      </c>
      <c r="L172" s="23">
        <f t="shared" si="7"/>
        <v>1.0206620332537897</v>
      </c>
      <c r="M172" s="23"/>
      <c r="N172" s="26"/>
      <c r="P172" s="147"/>
      <c r="Q172" s="26"/>
      <c r="S172" s="147"/>
      <c r="T172" s="26"/>
      <c r="V172" s="147"/>
      <c r="W172" s="26"/>
      <c r="Y172" s="147"/>
      <c r="Z172" s="147"/>
      <c r="AA172" s="26"/>
      <c r="AC172" s="147"/>
      <c r="AD172" s="26"/>
      <c r="AF172" s="147"/>
      <c r="AG172" s="26"/>
      <c r="AI172" s="147"/>
      <c r="AJ172" s="26"/>
      <c r="AL172" s="147"/>
    </row>
    <row r="173" spans="1:38" hidden="1" x14ac:dyDescent="0.2">
      <c r="A173" s="24">
        <f t="shared" si="10"/>
        <v>64</v>
      </c>
      <c r="B173" s="147">
        <f t="shared" si="10"/>
        <v>3.3669582142764777E-4</v>
      </c>
      <c r="C173" s="23">
        <f t="shared" si="1"/>
        <v>1.0215975621568638</v>
      </c>
      <c r="E173" s="147">
        <f t="shared" si="2"/>
        <v>2.4416433821310788E-3</v>
      </c>
      <c r="F173" s="23">
        <f t="shared" si="3"/>
        <v>1.0215975621568638</v>
      </c>
      <c r="G173" s="26"/>
      <c r="H173" s="147">
        <f t="shared" si="4"/>
        <v>6.5806551727110669E-4</v>
      </c>
      <c r="I173" s="23">
        <f t="shared" si="5"/>
        <v>1.0215975621568638</v>
      </c>
      <c r="J173" s="147"/>
      <c r="K173" s="147">
        <f t="shared" si="6"/>
        <v>2.2970030719302969E-3</v>
      </c>
      <c r="L173" s="23">
        <f t="shared" si="7"/>
        <v>1.0215975621568638</v>
      </c>
      <c r="M173" s="23"/>
      <c r="N173" s="26"/>
      <c r="P173" s="147"/>
      <c r="Q173" s="26"/>
      <c r="S173" s="147"/>
      <c r="T173" s="26"/>
      <c r="V173" s="147"/>
      <c r="W173" s="26"/>
      <c r="Y173" s="147"/>
      <c r="Z173" s="147"/>
      <c r="AA173" s="26"/>
      <c r="AC173" s="147"/>
      <c r="AD173" s="26"/>
      <c r="AF173" s="147"/>
      <c r="AG173" s="26"/>
      <c r="AI173" s="147"/>
      <c r="AJ173" s="26"/>
      <c r="AL173" s="147"/>
    </row>
    <row r="174" spans="1:38" hidden="1" x14ac:dyDescent="0.2">
      <c r="A174" s="24">
        <f t="shared" ref="A174:B189" si="11">A77</f>
        <v>65</v>
      </c>
      <c r="B174" s="147">
        <f t="shared" si="11"/>
        <v>3.1514345732488227E-4</v>
      </c>
      <c r="C174" s="23">
        <f t="shared" ref="C174:C193" si="12">C77/$B$98</f>
        <v>1.0412436691214189</v>
      </c>
      <c r="E174" s="147">
        <f t="shared" ref="E174:E192" si="13">E77</f>
        <v>2.3334026201927453E-3</v>
      </c>
      <c r="F174" s="23">
        <f t="shared" ref="F174:F192" si="14">F77/$B$98</f>
        <v>1.0412436691214189</v>
      </c>
      <c r="G174" s="26"/>
      <c r="H174" s="147">
        <f t="shared" ref="H174:H192" si="15">H77</f>
        <v>5.6946135373751525E-4</v>
      </c>
      <c r="I174" s="23">
        <f t="shared" ref="I174:I192" si="16">I77/$B$98</f>
        <v>1.0412436691214189</v>
      </c>
      <c r="J174" s="147"/>
      <c r="K174" s="147">
        <f t="shared" ref="K174:K192" si="17">K77</f>
        <v>2.0795636652046179E-3</v>
      </c>
      <c r="L174" s="23">
        <f t="shared" ref="L174:L192" si="18">L77/$B$98</f>
        <v>1.0412436691214189</v>
      </c>
      <c r="M174" s="23"/>
      <c r="N174" s="26"/>
      <c r="P174" s="147"/>
      <c r="Q174" s="26"/>
      <c r="S174" s="147"/>
      <c r="T174" s="26"/>
      <c r="V174" s="147"/>
      <c r="W174" s="26"/>
      <c r="Y174" s="147"/>
      <c r="Z174" s="147"/>
      <c r="AA174" s="26"/>
      <c r="AC174" s="147"/>
      <c r="AD174" s="26"/>
      <c r="AF174" s="147"/>
      <c r="AG174" s="26"/>
      <c r="AI174" s="147"/>
      <c r="AJ174" s="26"/>
      <c r="AL174" s="147"/>
    </row>
    <row r="175" spans="1:38" hidden="1" x14ac:dyDescent="0.2">
      <c r="A175" s="24">
        <f t="shared" si="11"/>
        <v>66</v>
      </c>
      <c r="B175" s="147">
        <f t="shared" si="11"/>
        <v>2.7155978769484532E-4</v>
      </c>
      <c r="C175" s="23">
        <f t="shared" si="12"/>
        <v>1.0515344870552334</v>
      </c>
      <c r="E175" s="147">
        <f t="shared" si="13"/>
        <v>2.0474745897627227E-3</v>
      </c>
      <c r="F175" s="23">
        <f t="shared" si="14"/>
        <v>1.0515344870552334</v>
      </c>
      <c r="G175" s="26"/>
      <c r="H175" s="147">
        <f t="shared" si="15"/>
        <v>5.0097273003317153E-4</v>
      </c>
      <c r="I175" s="23">
        <f t="shared" si="16"/>
        <v>1.0515344870552334</v>
      </c>
      <c r="J175" s="147"/>
      <c r="K175" s="147">
        <f t="shared" si="17"/>
        <v>1.9076236938069999E-3</v>
      </c>
      <c r="L175" s="23">
        <f t="shared" si="18"/>
        <v>1.0515344870552334</v>
      </c>
      <c r="M175" s="23"/>
      <c r="N175" s="26"/>
      <c r="P175" s="147"/>
      <c r="Q175" s="26"/>
      <c r="S175" s="147"/>
      <c r="T175" s="26"/>
      <c r="V175" s="147"/>
      <c r="W175" s="26"/>
      <c r="Y175" s="147"/>
      <c r="Z175" s="147"/>
      <c r="AA175" s="26"/>
      <c r="AC175" s="147"/>
      <c r="AD175" s="26"/>
      <c r="AF175" s="147"/>
      <c r="AG175" s="26"/>
      <c r="AI175" s="147"/>
      <c r="AJ175" s="26"/>
      <c r="AL175" s="147"/>
    </row>
    <row r="176" spans="1:38" hidden="1" x14ac:dyDescent="0.2">
      <c r="A176" s="24">
        <f t="shared" si="11"/>
        <v>67</v>
      </c>
      <c r="B176" s="147">
        <f t="shared" si="11"/>
        <v>2.4617589219603266E-4</v>
      </c>
      <c r="C176" s="23">
        <f t="shared" si="12"/>
        <v>1.0702450651167144</v>
      </c>
      <c r="E176" s="147">
        <f t="shared" si="13"/>
        <v>1.8242878859429735E-3</v>
      </c>
      <c r="F176" s="23">
        <f t="shared" si="14"/>
        <v>1.0702450651167144</v>
      </c>
      <c r="G176" s="26"/>
      <c r="H176" s="147">
        <f t="shared" si="15"/>
        <v>4.1955268786716846E-4</v>
      </c>
      <c r="I176" s="23">
        <f t="shared" si="16"/>
        <v>1.0702450651167144</v>
      </c>
      <c r="J176" s="147"/>
      <c r="K176" s="147">
        <f t="shared" si="17"/>
        <v>1.6547426216678848E-3</v>
      </c>
      <c r="L176" s="23">
        <f t="shared" si="18"/>
        <v>1.0702450651167144</v>
      </c>
      <c r="M176" s="23"/>
      <c r="N176" s="26"/>
      <c r="P176" s="147"/>
      <c r="Q176" s="26"/>
      <c r="S176" s="147"/>
      <c r="T176" s="26"/>
      <c r="V176" s="147"/>
      <c r="W176" s="26"/>
      <c r="Y176" s="147"/>
      <c r="Z176" s="147"/>
      <c r="AA176" s="26"/>
      <c r="AC176" s="147"/>
      <c r="AD176" s="26"/>
      <c r="AF176" s="147"/>
      <c r="AG176" s="26"/>
      <c r="AI176" s="147"/>
      <c r="AJ176" s="26"/>
      <c r="AL176" s="147"/>
    </row>
    <row r="177" spans="1:38" hidden="1" x14ac:dyDescent="0.2">
      <c r="A177" s="24">
        <f t="shared" si="11"/>
        <v>68</v>
      </c>
      <c r="B177" s="147">
        <f t="shared" si="11"/>
        <v>1.9157656980236002E-4</v>
      </c>
      <c r="C177" s="23">
        <f t="shared" si="12"/>
        <v>1.0767937674382329</v>
      </c>
      <c r="E177" s="147">
        <f t="shared" si="13"/>
        <v>1.6125957763113655E-3</v>
      </c>
      <c r="F177" s="23">
        <f t="shared" si="14"/>
        <v>1.0767937674382329</v>
      </c>
      <c r="G177" s="26"/>
      <c r="H177" s="147">
        <f t="shared" si="15"/>
        <v>3.5202194701183657E-4</v>
      </c>
      <c r="I177" s="23">
        <f t="shared" si="16"/>
        <v>1.0767937674382329</v>
      </c>
      <c r="J177" s="147"/>
      <c r="K177" s="147">
        <f t="shared" si="17"/>
        <v>1.5019603072505027E-3</v>
      </c>
      <c r="L177" s="23">
        <f t="shared" si="18"/>
        <v>1.0767937674382329</v>
      </c>
      <c r="M177" s="23"/>
      <c r="N177" s="26"/>
      <c r="P177" s="147"/>
      <c r="Q177" s="26"/>
      <c r="S177" s="147"/>
      <c r="T177" s="26"/>
      <c r="V177" s="147"/>
      <c r="W177" s="26"/>
      <c r="Y177" s="147"/>
      <c r="Z177" s="147"/>
      <c r="AA177" s="26"/>
      <c r="AC177" s="147"/>
      <c r="AD177" s="26"/>
      <c r="AF177" s="147"/>
      <c r="AG177" s="26"/>
      <c r="AI177" s="147"/>
      <c r="AJ177" s="26"/>
      <c r="AL177" s="147"/>
    </row>
    <row r="178" spans="1:38" hidden="1" x14ac:dyDescent="0.2">
      <c r="A178" s="24">
        <f t="shared" si="11"/>
        <v>69</v>
      </c>
      <c r="B178" s="147">
        <f t="shared" si="11"/>
        <v>1.9684492547192493E-4</v>
      </c>
      <c r="C178" s="23">
        <f t="shared" si="12"/>
        <v>1.100181990015084</v>
      </c>
      <c r="E178" s="147">
        <f t="shared" si="13"/>
        <v>1.5206390228062327E-3</v>
      </c>
      <c r="F178" s="23">
        <f t="shared" si="14"/>
        <v>1.100181990015084</v>
      </c>
      <c r="G178" s="26"/>
      <c r="H178" s="147">
        <f t="shared" si="15"/>
        <v>3.0939616023081145E-4</v>
      </c>
      <c r="I178" s="23">
        <f t="shared" si="16"/>
        <v>1.100181990015084</v>
      </c>
      <c r="J178" s="147"/>
      <c r="K178" s="147">
        <f t="shared" si="17"/>
        <v>1.3865354239445808E-3</v>
      </c>
      <c r="L178" s="23">
        <f t="shared" si="18"/>
        <v>1.100181990015084</v>
      </c>
      <c r="M178" s="23"/>
      <c r="N178" s="26"/>
      <c r="P178" s="147"/>
      <c r="Q178" s="26"/>
      <c r="S178" s="147"/>
      <c r="T178" s="26"/>
      <c r="V178" s="147"/>
      <c r="W178" s="26"/>
      <c r="Y178" s="147"/>
      <c r="Z178" s="147"/>
      <c r="AA178" s="26"/>
      <c r="AC178" s="147"/>
      <c r="AD178" s="26"/>
      <c r="AF178" s="147"/>
      <c r="AG178" s="26"/>
      <c r="AI178" s="147"/>
      <c r="AJ178" s="26"/>
      <c r="AL178" s="147"/>
    </row>
    <row r="179" spans="1:38" hidden="1" x14ac:dyDescent="0.2">
      <c r="A179" s="24">
        <f t="shared" si="11"/>
        <v>70</v>
      </c>
      <c r="B179" s="147">
        <f t="shared" si="11"/>
        <v>1.5996643578497063E-4</v>
      </c>
      <c r="C179" s="23">
        <f t="shared" si="12"/>
        <v>1.1123438657550468</v>
      </c>
      <c r="E179" s="147">
        <f t="shared" si="13"/>
        <v>1.3137363274196838E-3</v>
      </c>
      <c r="F179" s="23">
        <f t="shared" si="14"/>
        <v>1.1123438657550468</v>
      </c>
      <c r="G179" s="26"/>
      <c r="H179" s="147">
        <f t="shared" si="15"/>
        <v>2.6916508057231583E-4</v>
      </c>
      <c r="I179" s="23">
        <f t="shared" si="16"/>
        <v>1.1123438657550468</v>
      </c>
      <c r="J179" s="147"/>
      <c r="K179" s="147">
        <f t="shared" si="17"/>
        <v>1.1671802515208784E-3</v>
      </c>
      <c r="L179" s="23">
        <f t="shared" si="18"/>
        <v>1.1123438657550468</v>
      </c>
      <c r="M179" s="23"/>
      <c r="N179" s="26"/>
      <c r="P179" s="147"/>
      <c r="Q179" s="26"/>
      <c r="S179" s="147"/>
      <c r="T179" s="26"/>
      <c r="V179" s="147"/>
      <c r="W179" s="26"/>
      <c r="Y179" s="147"/>
      <c r="Z179" s="147"/>
      <c r="AA179" s="26"/>
      <c r="AC179" s="147"/>
      <c r="AD179" s="26"/>
      <c r="AF179" s="147"/>
      <c r="AG179" s="26"/>
      <c r="AI179" s="147"/>
      <c r="AJ179" s="26"/>
      <c r="AL179" s="147"/>
    </row>
    <row r="180" spans="1:38" hidden="1" x14ac:dyDescent="0.2">
      <c r="A180" s="24">
        <f t="shared" si="11"/>
        <v>71</v>
      </c>
      <c r="B180" s="147">
        <f t="shared" si="11"/>
        <v>1.3170889173912253E-4</v>
      </c>
      <c r="C180" s="23">
        <f t="shared" si="12"/>
        <v>1.1329255016226758</v>
      </c>
      <c r="E180" s="147">
        <f t="shared" si="13"/>
        <v>1.1508962430876778E-3</v>
      </c>
      <c r="F180" s="23">
        <f t="shared" si="14"/>
        <v>1.1329255016226758</v>
      </c>
      <c r="G180" s="26"/>
      <c r="H180" s="147">
        <f t="shared" si="15"/>
        <v>2.1312893390512552E-4</v>
      </c>
      <c r="I180" s="23">
        <f t="shared" si="16"/>
        <v>1.1329255016226758</v>
      </c>
      <c r="J180" s="147"/>
      <c r="K180" s="147">
        <f t="shared" si="17"/>
        <v>1.0062559328868962E-3</v>
      </c>
      <c r="L180" s="23">
        <f t="shared" si="18"/>
        <v>1.1329255016226758</v>
      </c>
      <c r="M180" s="23"/>
      <c r="N180" s="26"/>
      <c r="P180" s="147"/>
      <c r="Q180" s="26"/>
      <c r="S180" s="147"/>
      <c r="T180" s="26"/>
      <c r="V180" s="147"/>
      <c r="W180" s="26"/>
      <c r="Y180" s="147"/>
      <c r="Z180" s="147"/>
      <c r="AA180" s="26"/>
      <c r="AC180" s="147"/>
      <c r="AD180" s="26"/>
      <c r="AF180" s="147"/>
      <c r="AG180" s="26"/>
      <c r="AI180" s="147"/>
      <c r="AJ180" s="26"/>
      <c r="AL180" s="147"/>
    </row>
    <row r="181" spans="1:38" hidden="1" x14ac:dyDescent="0.2">
      <c r="A181" s="24">
        <f t="shared" si="11"/>
        <v>72</v>
      </c>
      <c r="B181" s="147">
        <f t="shared" si="11"/>
        <v>1.0584605481580392E-4</v>
      </c>
      <c r="C181" s="23">
        <f t="shared" si="12"/>
        <v>1.137603146138046</v>
      </c>
      <c r="E181" s="147">
        <f t="shared" si="13"/>
        <v>9.3585154348452878E-4</v>
      </c>
      <c r="F181" s="23">
        <f t="shared" si="14"/>
        <v>1.137603146138046</v>
      </c>
      <c r="G181" s="26"/>
      <c r="H181" s="147">
        <f t="shared" si="15"/>
        <v>1.6284008433200604E-4</v>
      </c>
      <c r="I181" s="23">
        <f t="shared" si="16"/>
        <v>1.137603146138046</v>
      </c>
      <c r="J181" s="147"/>
      <c r="K181" s="147">
        <f t="shared" si="17"/>
        <v>8.0797418314145343E-4</v>
      </c>
      <c r="L181" s="23">
        <f t="shared" si="18"/>
        <v>1.137603146138046</v>
      </c>
      <c r="M181" s="23"/>
      <c r="N181" s="26"/>
      <c r="P181" s="147"/>
      <c r="Q181" s="26"/>
      <c r="S181" s="147"/>
      <c r="T181" s="26"/>
      <c r="V181" s="147"/>
      <c r="W181" s="26"/>
      <c r="Y181" s="147"/>
      <c r="Z181" s="147"/>
      <c r="AA181" s="26"/>
      <c r="AC181" s="147"/>
      <c r="AD181" s="26"/>
      <c r="AF181" s="147"/>
      <c r="AG181" s="26"/>
      <c r="AI181" s="147"/>
      <c r="AJ181" s="26"/>
      <c r="AL181" s="147"/>
    </row>
    <row r="182" spans="1:38" hidden="1" x14ac:dyDescent="0.2">
      <c r="A182" s="24">
        <f t="shared" si="11"/>
        <v>73</v>
      </c>
      <c r="B182" s="147">
        <f t="shared" si="11"/>
        <v>8.3814749288532513E-5</v>
      </c>
      <c r="C182" s="23">
        <f t="shared" si="12"/>
        <v>1.1432163195564904</v>
      </c>
      <c r="E182" s="147">
        <f t="shared" si="13"/>
        <v>7.3421720376754484E-4</v>
      </c>
      <c r="F182" s="23">
        <f t="shared" si="14"/>
        <v>1.1432163195564904</v>
      </c>
      <c r="G182" s="26"/>
      <c r="H182" s="147">
        <f t="shared" si="15"/>
        <v>1.4032983738022873E-4</v>
      </c>
      <c r="I182" s="23">
        <f t="shared" si="16"/>
        <v>1.1432163195564904</v>
      </c>
      <c r="J182" s="147"/>
      <c r="K182" s="147">
        <f t="shared" si="17"/>
        <v>6.7195481858177777E-4</v>
      </c>
      <c r="L182" s="23">
        <f t="shared" si="18"/>
        <v>1.1432163195564904</v>
      </c>
      <c r="M182" s="23"/>
      <c r="N182" s="26"/>
      <c r="P182" s="147"/>
      <c r="Q182" s="26"/>
      <c r="S182" s="147"/>
      <c r="T182" s="26"/>
      <c r="V182" s="147"/>
      <c r="W182" s="26"/>
      <c r="Y182" s="147"/>
      <c r="Z182" s="147"/>
      <c r="AA182" s="26"/>
      <c r="AC182" s="147"/>
      <c r="AD182" s="26"/>
      <c r="AF182" s="147"/>
      <c r="AG182" s="26"/>
      <c r="AI182" s="147"/>
      <c r="AJ182" s="26"/>
      <c r="AL182" s="147"/>
    </row>
    <row r="183" spans="1:38" hidden="1" x14ac:dyDescent="0.2">
      <c r="A183" s="24">
        <f t="shared" si="11"/>
        <v>74</v>
      </c>
      <c r="B183" s="147">
        <f t="shared" si="11"/>
        <v>5.7951912365213911E-5</v>
      </c>
      <c r="C183" s="23">
        <f t="shared" si="12"/>
        <v>1.1525716085872308</v>
      </c>
      <c r="E183" s="147">
        <f t="shared" si="13"/>
        <v>5.6371405664344437E-4</v>
      </c>
      <c r="F183" s="23">
        <f t="shared" si="14"/>
        <v>1.1525716085872308</v>
      </c>
      <c r="G183" s="26"/>
      <c r="H183" s="147">
        <f t="shared" si="15"/>
        <v>1.0009875772173311E-4</v>
      </c>
      <c r="I183" s="23">
        <f t="shared" si="16"/>
        <v>1.1525716085872308</v>
      </c>
      <c r="J183" s="147"/>
      <c r="K183" s="147">
        <f t="shared" si="17"/>
        <v>5.5509311100233817E-4</v>
      </c>
      <c r="L183" s="23">
        <f t="shared" si="18"/>
        <v>1.1525716085872308</v>
      </c>
      <c r="M183" s="23"/>
      <c r="N183" s="26"/>
      <c r="P183" s="147"/>
      <c r="Q183" s="26"/>
      <c r="S183" s="147"/>
      <c r="T183" s="26"/>
      <c r="V183" s="147"/>
      <c r="W183" s="26"/>
      <c r="Y183" s="147"/>
      <c r="Z183" s="147"/>
      <c r="AA183" s="26"/>
      <c r="AC183" s="147"/>
      <c r="AD183" s="26"/>
      <c r="AF183" s="147"/>
      <c r="AG183" s="26"/>
      <c r="AI183" s="147"/>
      <c r="AJ183" s="26"/>
      <c r="AL183" s="147"/>
    </row>
    <row r="184" spans="1:38" hidden="1" x14ac:dyDescent="0.2">
      <c r="A184" s="24">
        <f t="shared" si="11"/>
        <v>75</v>
      </c>
      <c r="B184" s="147">
        <f t="shared" si="11"/>
        <v>4.3104728205531004E-5</v>
      </c>
      <c r="C184" s="23">
        <f t="shared" si="12"/>
        <v>1.1525716085872308</v>
      </c>
      <c r="E184" s="147">
        <f t="shared" si="13"/>
        <v>4.5212070473356965E-4</v>
      </c>
      <c r="F184" s="23">
        <f t="shared" si="14"/>
        <v>1.1525716085872308</v>
      </c>
      <c r="G184" s="26"/>
      <c r="H184" s="147">
        <f t="shared" si="15"/>
        <v>8.0941100741497118E-5</v>
      </c>
      <c r="I184" s="23">
        <f t="shared" si="16"/>
        <v>1.1525716085872308</v>
      </c>
      <c r="J184" s="147"/>
      <c r="K184" s="147">
        <f t="shared" si="17"/>
        <v>4.4876811476202838E-4</v>
      </c>
      <c r="L184" s="23">
        <f t="shared" si="18"/>
        <v>1.1525716085872308</v>
      </c>
      <c r="M184" s="23"/>
      <c r="N184" s="26"/>
      <c r="P184" s="147"/>
      <c r="Q184" s="26"/>
      <c r="S184" s="147"/>
      <c r="T184" s="26"/>
      <c r="V184" s="147"/>
      <c r="W184" s="26"/>
      <c r="Y184" s="147"/>
      <c r="Z184" s="147"/>
      <c r="AA184" s="26"/>
      <c r="AC184" s="147"/>
      <c r="AD184" s="26"/>
      <c r="AF184" s="147"/>
      <c r="AG184" s="26"/>
      <c r="AI184" s="147"/>
      <c r="AJ184" s="26"/>
      <c r="AL184" s="147"/>
    </row>
    <row r="185" spans="1:38" hidden="1" x14ac:dyDescent="0.2">
      <c r="A185" s="24">
        <f t="shared" si="11"/>
        <v>76</v>
      </c>
      <c r="B185" s="147">
        <f t="shared" si="11"/>
        <v>3.9273196809483805E-5</v>
      </c>
      <c r="C185" s="23">
        <f t="shared" si="12"/>
        <v>1.1525716085872308</v>
      </c>
      <c r="E185" s="147">
        <f t="shared" si="13"/>
        <v>2.7347555339286893E-4</v>
      </c>
      <c r="F185" s="23">
        <f t="shared" si="14"/>
        <v>1.1525716085872308</v>
      </c>
      <c r="G185" s="26"/>
      <c r="H185" s="147">
        <f t="shared" si="15"/>
        <v>6.4178150883790604E-5</v>
      </c>
      <c r="I185" s="23">
        <f t="shared" si="16"/>
        <v>1.1525716085872308</v>
      </c>
      <c r="J185" s="147"/>
      <c r="K185" s="147">
        <f t="shared" si="17"/>
        <v>3.0843827738179968E-4</v>
      </c>
      <c r="L185" s="23">
        <f t="shared" si="18"/>
        <v>1.1525716085872308</v>
      </c>
      <c r="M185" s="23"/>
      <c r="N185" s="26"/>
      <c r="P185" s="147"/>
      <c r="Q185" s="26"/>
      <c r="S185" s="147"/>
      <c r="T185" s="26"/>
      <c r="V185" s="147"/>
      <c r="W185" s="26"/>
      <c r="Y185" s="147"/>
      <c r="Z185" s="147"/>
      <c r="AA185" s="26"/>
      <c r="AC185" s="147"/>
      <c r="AD185" s="26"/>
      <c r="AF185" s="147"/>
      <c r="AG185" s="26"/>
      <c r="AI185" s="147"/>
      <c r="AJ185" s="26"/>
      <c r="AL185" s="147"/>
    </row>
    <row r="186" spans="1:38" hidden="1" x14ac:dyDescent="0.2">
      <c r="A186" s="24">
        <f t="shared" si="11"/>
        <v>77</v>
      </c>
      <c r="B186" s="147">
        <f t="shared" si="11"/>
        <v>1.6762949857706503E-5</v>
      </c>
      <c r="C186" s="23">
        <f t="shared" si="12"/>
        <v>1.1525716085872308</v>
      </c>
      <c r="E186" s="147">
        <f t="shared" si="13"/>
        <v>2.0594481253753704E-4</v>
      </c>
      <c r="F186" s="23">
        <f t="shared" si="14"/>
        <v>1.1525716085872308</v>
      </c>
      <c r="G186" s="26"/>
      <c r="H186" s="147">
        <f t="shared" si="15"/>
        <v>3.3525899715413007E-5</v>
      </c>
      <c r="I186" s="23">
        <f t="shared" si="16"/>
        <v>1.1525716085872308</v>
      </c>
      <c r="J186" s="147"/>
      <c r="K186" s="147">
        <f t="shared" si="17"/>
        <v>2.1552364102765505E-4</v>
      </c>
      <c r="L186" s="23">
        <f t="shared" si="18"/>
        <v>1.1525716085872308</v>
      </c>
      <c r="M186" s="23"/>
      <c r="N186" s="26"/>
      <c r="P186" s="147"/>
      <c r="Q186" s="26"/>
      <c r="S186" s="147"/>
      <c r="T186" s="26"/>
      <c r="V186" s="147"/>
      <c r="W186" s="26"/>
      <c r="Y186" s="147"/>
      <c r="Z186" s="147"/>
      <c r="AA186" s="26"/>
      <c r="AC186" s="147"/>
      <c r="AD186" s="26"/>
      <c r="AF186" s="147"/>
      <c r="AG186" s="26"/>
      <c r="AI186" s="147"/>
      <c r="AJ186" s="26"/>
      <c r="AL186" s="147"/>
    </row>
    <row r="187" spans="1:38" hidden="1" x14ac:dyDescent="0.2">
      <c r="A187" s="24">
        <f t="shared" si="11"/>
        <v>78</v>
      </c>
      <c r="B187" s="147">
        <f t="shared" si="11"/>
        <v>1.7241891282212402E-5</v>
      </c>
      <c r="C187" s="23">
        <f t="shared" si="12"/>
        <v>1.1525716085872308</v>
      </c>
      <c r="E187" s="147">
        <f t="shared" si="13"/>
        <v>1.9540810119840724E-4</v>
      </c>
      <c r="F187" s="23">
        <f t="shared" si="14"/>
        <v>1.1525716085872308</v>
      </c>
      <c r="G187" s="26"/>
      <c r="H187" s="147">
        <f t="shared" si="15"/>
        <v>2.7778602621342205E-5</v>
      </c>
      <c r="I187" s="23">
        <f t="shared" si="16"/>
        <v>1.1525716085872308</v>
      </c>
      <c r="J187" s="147"/>
      <c r="K187" s="147">
        <f t="shared" si="17"/>
        <v>1.7433467852014762E-4</v>
      </c>
      <c r="L187" s="23">
        <f t="shared" si="18"/>
        <v>1.1525716085872308</v>
      </c>
      <c r="M187" s="23"/>
      <c r="N187" s="26"/>
      <c r="P187" s="147"/>
      <c r="Q187" s="26"/>
      <c r="S187" s="147"/>
      <c r="T187" s="26"/>
      <c r="V187" s="147"/>
      <c r="W187" s="26"/>
      <c r="Y187" s="147"/>
      <c r="Z187" s="147"/>
      <c r="AA187" s="26"/>
      <c r="AC187" s="147"/>
      <c r="AD187" s="26"/>
      <c r="AF187" s="147"/>
      <c r="AG187" s="26"/>
      <c r="AI187" s="147"/>
      <c r="AJ187" s="26"/>
      <c r="AL187" s="147"/>
    </row>
    <row r="188" spans="1:38" hidden="1" x14ac:dyDescent="0.2">
      <c r="A188" s="24">
        <f t="shared" si="11"/>
        <v>79</v>
      </c>
      <c r="B188" s="147">
        <f t="shared" si="11"/>
        <v>1.4847184159682902E-5</v>
      </c>
      <c r="C188" s="23">
        <f t="shared" si="12"/>
        <v>1.1525716085872308</v>
      </c>
      <c r="E188" s="147">
        <f t="shared" si="13"/>
        <v>1.1877747327746322E-4</v>
      </c>
      <c r="F188" s="23">
        <f t="shared" si="14"/>
        <v>1.1525716085872308</v>
      </c>
      <c r="G188" s="26"/>
      <c r="H188" s="147">
        <f t="shared" si="15"/>
        <v>1.5805067008694704E-5</v>
      </c>
      <c r="I188" s="23">
        <f t="shared" si="16"/>
        <v>1.1525716085872308</v>
      </c>
      <c r="J188" s="147"/>
      <c r="K188" s="147">
        <f t="shared" si="17"/>
        <v>1.1734064900394551E-4</v>
      </c>
      <c r="L188" s="23">
        <f t="shared" si="18"/>
        <v>1.1525716085872308</v>
      </c>
      <c r="M188" s="23"/>
      <c r="N188" s="26"/>
      <c r="P188" s="147"/>
      <c r="Q188" s="26"/>
      <c r="S188" s="147"/>
      <c r="T188" s="26"/>
      <c r="V188" s="147"/>
      <c r="W188" s="26"/>
      <c r="Y188" s="147"/>
      <c r="Z188" s="147"/>
      <c r="AA188" s="26"/>
      <c r="AC188" s="147"/>
      <c r="AD188" s="26"/>
      <c r="AF188" s="147"/>
      <c r="AG188" s="26"/>
      <c r="AI188" s="147"/>
      <c r="AJ188" s="26"/>
      <c r="AL188" s="147"/>
    </row>
    <row r="189" spans="1:38" hidden="1" x14ac:dyDescent="0.2">
      <c r="A189" s="24">
        <f t="shared" si="11"/>
        <v>80</v>
      </c>
      <c r="B189" s="147">
        <f t="shared" si="11"/>
        <v>8.6209456411062008E-6</v>
      </c>
      <c r="C189" s="23">
        <f t="shared" si="12"/>
        <v>1.1525716085872308</v>
      </c>
      <c r="E189" s="147">
        <f t="shared" si="13"/>
        <v>9.1477812080626911E-5</v>
      </c>
      <c r="F189" s="23">
        <f t="shared" si="14"/>
        <v>1.1525716085872308</v>
      </c>
      <c r="G189" s="26"/>
      <c r="H189" s="147">
        <f t="shared" si="15"/>
        <v>1.2452477037153401E-5</v>
      </c>
      <c r="I189" s="23">
        <f t="shared" si="16"/>
        <v>1.1525716085872308</v>
      </c>
      <c r="J189" s="147"/>
      <c r="K189" s="147">
        <f t="shared" si="17"/>
        <v>7.854639361896761E-5</v>
      </c>
      <c r="L189" s="23">
        <f t="shared" si="18"/>
        <v>1.1525716085872308</v>
      </c>
      <c r="M189" s="23"/>
      <c r="N189" s="26"/>
      <c r="P189" s="147"/>
      <c r="Q189" s="26"/>
      <c r="S189" s="147"/>
      <c r="T189" s="26"/>
      <c r="V189" s="147"/>
      <c r="W189" s="26"/>
      <c r="Y189" s="147"/>
      <c r="Z189" s="147"/>
      <c r="AA189" s="26"/>
      <c r="AC189" s="147"/>
      <c r="AD189" s="26"/>
      <c r="AF189" s="147"/>
      <c r="AG189" s="26"/>
      <c r="AI189" s="147"/>
      <c r="AJ189" s="26"/>
      <c r="AL189" s="147"/>
    </row>
    <row r="190" spans="1:38" hidden="1" x14ac:dyDescent="0.2">
      <c r="A190" s="24">
        <f t="shared" ref="A190:B193" si="19">A93</f>
        <v>81</v>
      </c>
      <c r="B190" s="147">
        <f t="shared" si="19"/>
        <v>4.3104728205531004E-6</v>
      </c>
      <c r="C190" s="23">
        <f t="shared" si="12"/>
        <v>1.1525716085872308</v>
      </c>
      <c r="E190" s="147">
        <f t="shared" si="13"/>
        <v>5.0288849573119507E-5</v>
      </c>
      <c r="F190" s="23">
        <f t="shared" si="14"/>
        <v>1.1525716085872308</v>
      </c>
      <c r="G190" s="26"/>
      <c r="H190" s="147">
        <f t="shared" si="15"/>
        <v>5.2683556695649009E-6</v>
      </c>
      <c r="I190" s="23">
        <f t="shared" si="16"/>
        <v>1.1525716085872308</v>
      </c>
      <c r="J190" s="147"/>
      <c r="K190" s="147">
        <f t="shared" si="17"/>
        <v>5.8430853789719813E-5</v>
      </c>
      <c r="L190" s="23">
        <f t="shared" si="18"/>
        <v>1.1525716085872308</v>
      </c>
      <c r="M190" s="23"/>
      <c r="N190" s="26"/>
      <c r="P190" s="147"/>
      <c r="Q190" s="26"/>
      <c r="S190" s="147"/>
      <c r="T190" s="26"/>
      <c r="V190" s="147"/>
      <c r="W190" s="26"/>
      <c r="Y190" s="147"/>
      <c r="Z190" s="147"/>
      <c r="AA190" s="26"/>
      <c r="AC190" s="147"/>
      <c r="AD190" s="26"/>
      <c r="AF190" s="147"/>
      <c r="AG190" s="26"/>
      <c r="AI190" s="147"/>
      <c r="AJ190" s="26"/>
      <c r="AL190" s="147"/>
    </row>
    <row r="191" spans="1:38" hidden="1" x14ac:dyDescent="0.2">
      <c r="A191" s="24">
        <f t="shared" si="19"/>
        <v>82</v>
      </c>
      <c r="B191" s="147">
        <f t="shared" si="19"/>
        <v>3.8315313960472005E-6</v>
      </c>
      <c r="C191" s="23">
        <f t="shared" si="12"/>
        <v>1.1525716085872308</v>
      </c>
      <c r="E191" s="147">
        <f t="shared" si="13"/>
        <v>2.8257544045848103E-5</v>
      </c>
      <c r="F191" s="23">
        <f t="shared" si="14"/>
        <v>1.1525716085872308</v>
      </c>
      <c r="G191" s="26"/>
      <c r="H191" s="147">
        <f t="shared" si="15"/>
        <v>4.3104728205531004E-6</v>
      </c>
      <c r="I191" s="23">
        <f t="shared" si="16"/>
        <v>1.1525716085872308</v>
      </c>
      <c r="J191" s="147"/>
      <c r="K191" s="147">
        <f t="shared" si="17"/>
        <v>2.4426012649800904E-5</v>
      </c>
      <c r="L191" s="23">
        <f t="shared" si="18"/>
        <v>1.1525716085872308</v>
      </c>
      <c r="M191" s="23"/>
      <c r="N191" s="26"/>
      <c r="P191" s="147"/>
      <c r="Q191" s="26"/>
      <c r="S191" s="147"/>
      <c r="T191" s="26"/>
      <c r="V191" s="147"/>
      <c r="W191" s="26"/>
      <c r="Y191" s="147"/>
      <c r="Z191" s="147"/>
      <c r="AA191" s="26"/>
      <c r="AC191" s="147"/>
      <c r="AD191" s="26"/>
      <c r="AF191" s="147"/>
      <c r="AG191" s="26"/>
      <c r="AI191" s="147"/>
      <c r="AJ191" s="26"/>
      <c r="AL191" s="147"/>
    </row>
    <row r="192" spans="1:38" hidden="1" x14ac:dyDescent="0.2">
      <c r="A192" s="24">
        <f t="shared" si="19"/>
        <v>83</v>
      </c>
      <c r="B192" s="147">
        <f t="shared" si="19"/>
        <v>9.5788284901180013E-7</v>
      </c>
      <c r="C192" s="23">
        <f t="shared" si="12"/>
        <v>1.1525716085872308</v>
      </c>
      <c r="E192" s="147">
        <f t="shared" si="13"/>
        <v>3.8315313960472009E-5</v>
      </c>
      <c r="F192" s="23">
        <f t="shared" si="14"/>
        <v>1.1525716085872308</v>
      </c>
      <c r="G192" s="26"/>
      <c r="H192" s="147">
        <f t="shared" si="15"/>
        <v>6.2262385185767006E-6</v>
      </c>
      <c r="I192" s="23">
        <f t="shared" si="16"/>
        <v>1.1525716085872308</v>
      </c>
      <c r="J192" s="147"/>
      <c r="K192" s="147">
        <f t="shared" si="17"/>
        <v>4.1667903932013306E-5</v>
      </c>
      <c r="L192" s="23">
        <f t="shared" si="18"/>
        <v>1.1525716085872308</v>
      </c>
      <c r="M192" s="23"/>
      <c r="N192" s="26"/>
      <c r="P192" s="147"/>
      <c r="Q192" s="26"/>
      <c r="S192" s="147"/>
      <c r="T192" s="26"/>
      <c r="V192" s="147"/>
      <c r="W192" s="26"/>
      <c r="Y192" s="147"/>
      <c r="Z192" s="147"/>
      <c r="AA192" s="26"/>
      <c r="AC192" s="147"/>
      <c r="AD192" s="26"/>
      <c r="AF192" s="147"/>
      <c r="AG192" s="26"/>
      <c r="AI192" s="147"/>
      <c r="AJ192" s="26"/>
      <c r="AL192" s="147"/>
    </row>
    <row r="193" spans="1:39" hidden="1" x14ac:dyDescent="0.2">
      <c r="A193" s="24" t="str">
        <f t="shared" si="19"/>
        <v>NNNN</v>
      </c>
      <c r="B193" s="147">
        <f t="shared" si="19"/>
        <v>0.18087989202744525</v>
      </c>
      <c r="C193" s="23">
        <f t="shared" si="12"/>
        <v>1.1291833860103797</v>
      </c>
      <c r="E193" s="147"/>
      <c r="F193" s="23"/>
      <c r="G193" s="26"/>
      <c r="H193" s="114"/>
      <c r="I193" s="23"/>
      <c r="J193" s="147"/>
      <c r="K193" s="26"/>
      <c r="L193" s="23"/>
      <c r="M193" s="23"/>
      <c r="N193" s="26"/>
      <c r="P193" s="147"/>
      <c r="Q193" s="26"/>
      <c r="S193" s="147"/>
      <c r="T193" s="26"/>
      <c r="V193" s="147"/>
      <c r="W193" s="26"/>
      <c r="Y193" s="147"/>
      <c r="Z193" s="147"/>
      <c r="AA193" s="26"/>
      <c r="AC193" s="147"/>
      <c r="AD193" s="26"/>
      <c r="AF193" s="147"/>
      <c r="AG193" s="26"/>
      <c r="AI193" s="147"/>
      <c r="AJ193" s="26"/>
      <c r="AL193" s="147"/>
    </row>
    <row r="194" spans="1:39" hidden="1" x14ac:dyDescent="0.2">
      <c r="A194" s="24"/>
      <c r="B194" s="147"/>
      <c r="C194" s="23"/>
      <c r="E194" s="147"/>
      <c r="F194" s="23"/>
      <c r="G194" s="26"/>
      <c r="H194" s="114"/>
      <c r="I194" s="23"/>
      <c r="J194" s="147"/>
      <c r="K194" s="26"/>
      <c r="L194" s="23"/>
      <c r="M194" s="23"/>
      <c r="N194" s="26"/>
      <c r="P194" s="147"/>
      <c r="Q194" s="26"/>
      <c r="S194" s="147"/>
      <c r="T194" s="26"/>
      <c r="V194" s="147"/>
      <c r="W194" s="26"/>
      <c r="Y194" s="147"/>
      <c r="Z194" s="147"/>
      <c r="AA194" s="26"/>
      <c r="AC194" s="147"/>
      <c r="AD194" s="26"/>
      <c r="AF194" s="147"/>
      <c r="AG194" s="26"/>
      <c r="AI194" s="147"/>
      <c r="AJ194" s="26"/>
      <c r="AL194" s="147"/>
    </row>
    <row r="195" spans="1:39" hidden="1" x14ac:dyDescent="0.2">
      <c r="B195" s="25"/>
      <c r="C195" s="26"/>
      <c r="D195" s="26"/>
      <c r="E195" s="26"/>
      <c r="F195" s="26"/>
      <c r="G195" s="26"/>
      <c r="H195" s="26"/>
      <c r="I195" s="26"/>
      <c r="J195" s="26"/>
      <c r="K195" s="26"/>
      <c r="N195" s="23"/>
      <c r="O195" s="23"/>
      <c r="P195" s="26"/>
      <c r="Q195" s="26"/>
      <c r="R195" s="23"/>
      <c r="S195" s="26"/>
      <c r="T195" s="114"/>
      <c r="U195" s="23"/>
      <c r="V195" s="26"/>
      <c r="W195" s="26"/>
      <c r="X195" s="23"/>
      <c r="Y195" s="26"/>
      <c r="Z195" s="26"/>
      <c r="AA195" s="26"/>
      <c r="AB195" s="23"/>
      <c r="AC195" s="26"/>
      <c r="AD195" s="26"/>
      <c r="AE195" s="23"/>
      <c r="AF195" s="26"/>
      <c r="AG195" s="114"/>
      <c r="AH195" s="23"/>
      <c r="AI195" s="26"/>
      <c r="AJ195" s="26"/>
      <c r="AK195" s="23"/>
      <c r="AL195" s="26"/>
      <c r="AM195" s="26"/>
    </row>
    <row r="196" spans="1:39" hidden="1" x14ac:dyDescent="0.2">
      <c r="A196" s="27" t="s">
        <v>41</v>
      </c>
      <c r="B196" s="22">
        <f>(SUMPRODUCT(B109:B193,C109:C193)+SUMPRODUCT(E109:E193,F109:F193)+SUMPRODUCT(H109:H193,I109:I193)+SUMPRODUCT(K109:K193,L109:L193))</f>
        <v>1</v>
      </c>
      <c r="C196" s="26"/>
      <c r="D196" s="26"/>
      <c r="G196" s="26"/>
      <c r="H196" s="26"/>
      <c r="I196" s="26"/>
      <c r="J196" s="26"/>
      <c r="K196" s="26"/>
      <c r="N196" s="23"/>
      <c r="O196" s="23"/>
      <c r="P196" s="26"/>
      <c r="Q196" s="26"/>
      <c r="R196" s="23"/>
      <c r="S196" s="26"/>
      <c r="T196" s="114"/>
      <c r="U196" s="23"/>
      <c r="V196" s="26"/>
      <c r="W196" s="26"/>
      <c r="X196" s="23"/>
      <c r="Y196" s="26"/>
      <c r="Z196" s="26"/>
      <c r="AA196" s="26"/>
      <c r="AB196" s="23"/>
      <c r="AC196" s="26"/>
      <c r="AD196" s="26"/>
      <c r="AE196" s="23"/>
      <c r="AF196" s="26"/>
      <c r="AG196" s="114"/>
      <c r="AH196" s="23"/>
      <c r="AI196" s="26"/>
      <c r="AJ196" s="26"/>
      <c r="AK196" s="23"/>
      <c r="AL196" s="26"/>
      <c r="AM196" s="26"/>
    </row>
    <row r="197" spans="1:39" hidden="1" x14ac:dyDescent="0.2">
      <c r="A197" s="27"/>
      <c r="B197" s="22"/>
      <c r="C197" s="26"/>
      <c r="D197" s="26"/>
      <c r="G197" s="26"/>
      <c r="H197" s="26"/>
      <c r="I197" s="26"/>
      <c r="J197" s="26"/>
      <c r="K197" s="26"/>
      <c r="N197" s="23"/>
      <c r="O197" s="23"/>
      <c r="P197" s="26"/>
      <c r="Q197" s="26"/>
      <c r="R197" s="23"/>
      <c r="S197" s="26"/>
      <c r="T197" s="114"/>
      <c r="U197" s="23"/>
      <c r="V197" s="26"/>
      <c r="W197" s="26"/>
      <c r="X197" s="23"/>
      <c r="Y197" s="26"/>
      <c r="Z197" s="26"/>
      <c r="AA197" s="26"/>
      <c r="AB197" s="23"/>
      <c r="AC197" s="26"/>
      <c r="AD197" s="26"/>
      <c r="AE197" s="23"/>
      <c r="AF197" s="26"/>
      <c r="AG197" s="114"/>
      <c r="AH197" s="23"/>
      <c r="AI197" s="26"/>
      <c r="AJ197" s="26"/>
      <c r="AK197" s="23"/>
      <c r="AL197" s="26"/>
      <c r="AM197" s="26"/>
    </row>
    <row r="198" spans="1:39" x14ac:dyDescent="0.2">
      <c r="A198" s="27"/>
      <c r="B198" s="22"/>
      <c r="C198" s="26"/>
      <c r="D198" s="26"/>
      <c r="G198" s="26"/>
      <c r="H198" s="26"/>
      <c r="I198" s="26"/>
      <c r="J198" s="26"/>
      <c r="K198" s="26"/>
      <c r="N198" s="23"/>
      <c r="O198" s="23"/>
      <c r="P198" s="26"/>
      <c r="Q198" s="26"/>
      <c r="R198" s="23"/>
      <c r="S198" s="26"/>
      <c r="T198" s="114"/>
      <c r="U198" s="23"/>
      <c r="V198" s="26"/>
      <c r="W198" s="26"/>
      <c r="X198" s="23"/>
      <c r="Y198" s="26"/>
      <c r="Z198" s="26"/>
      <c r="AA198" s="26"/>
      <c r="AB198" s="23"/>
      <c r="AC198" s="26"/>
      <c r="AD198" s="26"/>
      <c r="AE198" s="23"/>
      <c r="AF198" s="26"/>
      <c r="AG198" s="114"/>
      <c r="AH198" s="23"/>
      <c r="AI198" s="26"/>
      <c r="AJ198" s="26"/>
      <c r="AK198" s="23"/>
      <c r="AL198" s="26"/>
      <c r="AM198" s="26"/>
    </row>
    <row r="199" spans="1:39" ht="15.75" x14ac:dyDescent="0.25">
      <c r="A199" s="140" t="s">
        <v>43</v>
      </c>
      <c r="B199" s="22"/>
      <c r="C199" s="26"/>
      <c r="D199" s="26"/>
      <c r="G199" s="26"/>
      <c r="H199" s="26"/>
      <c r="I199" s="26"/>
      <c r="J199" s="26"/>
      <c r="K199" s="26"/>
      <c r="N199" s="23"/>
      <c r="O199" s="23"/>
      <c r="P199" s="26"/>
      <c r="Q199" s="26"/>
      <c r="R199" s="23"/>
      <c r="S199" s="26"/>
      <c r="T199" s="114"/>
      <c r="U199" s="23"/>
      <c r="V199" s="26"/>
      <c r="W199" s="26"/>
      <c r="X199" s="23"/>
      <c r="Y199" s="26"/>
      <c r="Z199" s="26"/>
      <c r="AA199" s="26"/>
      <c r="AB199" s="23"/>
      <c r="AC199" s="26"/>
      <c r="AD199" s="26"/>
      <c r="AE199" s="23"/>
      <c r="AF199" s="26"/>
      <c r="AG199" s="114"/>
      <c r="AH199" s="26"/>
      <c r="AI199" s="26"/>
      <c r="AJ199" s="23"/>
      <c r="AK199" s="26"/>
    </row>
    <row r="200" spans="1:39" x14ac:dyDescent="0.2">
      <c r="A200" s="18" t="s">
        <v>44</v>
      </c>
      <c r="B200" s="25"/>
      <c r="C200" s="26"/>
      <c r="D200" s="26"/>
      <c r="E200" s="26"/>
      <c r="F200" s="26"/>
      <c r="G200" s="26"/>
      <c r="H200" s="26"/>
      <c r="I200" s="26"/>
      <c r="L200" s="26"/>
      <c r="M200" s="26"/>
      <c r="N200" s="26"/>
      <c r="O200" s="26"/>
      <c r="R200" s="26"/>
      <c r="T200" s="26"/>
      <c r="U200" s="26"/>
      <c r="W200" s="26"/>
      <c r="X200" s="26"/>
      <c r="AA200" s="26"/>
      <c r="AB200" s="26"/>
      <c r="AE200" s="26"/>
      <c r="AG200" s="26"/>
      <c r="AI200" s="26"/>
      <c r="AJ200" s="26"/>
      <c r="AK200" s="26"/>
    </row>
    <row r="201" spans="1:39" x14ac:dyDescent="0.2">
      <c r="B201" s="25"/>
      <c r="C201" s="26"/>
      <c r="D201" s="26"/>
      <c r="E201" s="26"/>
      <c r="F201" s="26"/>
      <c r="G201" s="26"/>
      <c r="H201" s="26"/>
      <c r="I201" s="26"/>
      <c r="L201" s="26"/>
      <c r="M201" s="26"/>
      <c r="N201" s="26"/>
      <c r="O201" s="26"/>
      <c r="R201" s="26"/>
      <c r="T201" s="26"/>
      <c r="U201" s="26"/>
      <c r="W201" s="26"/>
      <c r="X201" s="26"/>
      <c r="AA201" s="26"/>
      <c r="AB201" s="26"/>
      <c r="AE201" s="26"/>
      <c r="AG201" s="26"/>
      <c r="AI201" s="26"/>
      <c r="AJ201" s="26"/>
      <c r="AK201" s="26"/>
    </row>
    <row r="202" spans="1:39" s="148" customFormat="1" ht="13.5" thickBot="1" x14ac:dyDescent="0.25"/>
    <row r="203" spans="1:39" ht="41.45" customHeight="1" x14ac:dyDescent="0.2">
      <c r="A203" s="90" t="s">
        <v>36</v>
      </c>
      <c r="B203" s="36" t="s">
        <v>19</v>
      </c>
      <c r="C203" s="37" t="s">
        <v>158</v>
      </c>
      <c r="D203" s="80" t="s">
        <v>45</v>
      </c>
      <c r="E203" s="36" t="s">
        <v>19</v>
      </c>
      <c r="F203" s="37" t="s">
        <v>158</v>
      </c>
      <c r="G203" s="80" t="s">
        <v>45</v>
      </c>
      <c r="H203" s="36" t="s">
        <v>19</v>
      </c>
      <c r="I203" s="37" t="s">
        <v>158</v>
      </c>
      <c r="J203" s="80" t="s">
        <v>45</v>
      </c>
      <c r="K203" s="36" t="s">
        <v>19</v>
      </c>
      <c r="L203" s="37" t="s">
        <v>158</v>
      </c>
      <c r="M203" s="80" t="s">
        <v>45</v>
      </c>
      <c r="T203" s="114"/>
      <c r="W203" s="114"/>
      <c r="AA203" s="114"/>
      <c r="AG203" s="114"/>
      <c r="AJ203" s="114"/>
    </row>
    <row r="204" spans="1:39" hidden="1" x14ac:dyDescent="0.2">
      <c r="A204" s="91"/>
      <c r="B204" s="81" t="s">
        <v>94</v>
      </c>
      <c r="C204" s="39" t="s">
        <v>94</v>
      </c>
      <c r="D204" s="42"/>
      <c r="E204" s="81" t="s">
        <v>95</v>
      </c>
      <c r="F204" s="39" t="s">
        <v>95</v>
      </c>
      <c r="G204" s="42"/>
      <c r="H204" s="81" t="s">
        <v>96</v>
      </c>
      <c r="I204" s="39" t="s">
        <v>96</v>
      </c>
      <c r="J204" s="42"/>
      <c r="K204" s="81" t="s">
        <v>97</v>
      </c>
      <c r="L204" s="39" t="s">
        <v>97</v>
      </c>
      <c r="M204" s="42"/>
      <c r="T204" s="114"/>
      <c r="W204" s="114"/>
      <c r="AA204" s="114"/>
      <c r="AG204" s="114"/>
      <c r="AJ204" s="114"/>
    </row>
    <row r="205" spans="1:39" ht="13.5" thickBot="1" x14ac:dyDescent="0.25">
      <c r="A205" s="155"/>
      <c r="B205" s="330" t="s">
        <v>37</v>
      </c>
      <c r="C205" s="330"/>
      <c r="D205" s="99"/>
      <c r="E205" s="329" t="s">
        <v>38</v>
      </c>
      <c r="F205" s="330"/>
      <c r="G205" s="134"/>
      <c r="H205" s="329" t="s">
        <v>39</v>
      </c>
      <c r="I205" s="330"/>
      <c r="J205" s="99"/>
      <c r="K205" s="329" t="s">
        <v>40</v>
      </c>
      <c r="L205" s="330"/>
      <c r="M205" s="134"/>
      <c r="T205" s="114"/>
      <c r="W205" s="114"/>
      <c r="AA205" s="114"/>
      <c r="AG205" s="114"/>
      <c r="AJ205" s="114"/>
    </row>
    <row r="206" spans="1:39" ht="13.5" hidden="1" thickBot="1" x14ac:dyDescent="0.25">
      <c r="A206" s="96"/>
      <c r="B206" s="97"/>
      <c r="C206" s="83"/>
      <c r="D206" s="77"/>
      <c r="E206" s="85"/>
      <c r="F206" s="83"/>
      <c r="G206" s="77"/>
      <c r="H206" s="85"/>
      <c r="I206" s="83"/>
      <c r="J206" s="77"/>
      <c r="K206" s="86"/>
      <c r="L206" s="95"/>
      <c r="M206" s="77"/>
      <c r="T206" s="114"/>
      <c r="W206" s="114"/>
      <c r="AA206" s="114"/>
      <c r="AG206" s="114"/>
      <c r="AJ206" s="114"/>
    </row>
    <row r="207" spans="1:39" x14ac:dyDescent="0.2">
      <c r="A207" s="92">
        <f>A12</f>
        <v>0</v>
      </c>
      <c r="B207" s="142">
        <f>B12</f>
        <v>2.7218241154670303E-3</v>
      </c>
      <c r="C207" s="79">
        <f>C12</f>
        <v>2.0226134884460976</v>
      </c>
      <c r="D207" s="42">
        <f>B207*C207</f>
        <v>5.5051981691214844E-3</v>
      </c>
      <c r="E207" s="142">
        <f>E12</f>
        <v>1.6954526427508863E-4</v>
      </c>
      <c r="F207" s="79">
        <f>F12</f>
        <v>1.4379079240248158</v>
      </c>
      <c r="G207" s="42">
        <f>E207*F207</f>
        <v>2.4379047898203147E-4</v>
      </c>
      <c r="H207" s="142">
        <f>H12</f>
        <v>2.8865799654970597E-3</v>
      </c>
      <c r="I207" s="79">
        <f>I12</f>
        <v>1.5174278807861104</v>
      </c>
      <c r="J207" s="42">
        <f>H207*I207</f>
        <v>4.3801769197638471E-3</v>
      </c>
      <c r="K207" s="142">
        <f>K12</f>
        <v>3.5297982986084834E-4</v>
      </c>
      <c r="L207" s="79">
        <f>L12</f>
        <v>1.1329255016226754</v>
      </c>
      <c r="M207" s="42">
        <f>K207*L207</f>
        <v>3.9989985080778821E-4</v>
      </c>
      <c r="T207" s="114"/>
      <c r="W207" s="114"/>
      <c r="AA207" s="114"/>
      <c r="AG207" s="114"/>
      <c r="AJ207" s="114"/>
    </row>
    <row r="208" spans="1:39" x14ac:dyDescent="0.2">
      <c r="A208" s="92">
        <f t="shared" ref="A208:C223" si="20">A13</f>
        <v>1</v>
      </c>
      <c r="B208" s="142">
        <f t="shared" si="20"/>
        <v>3.4052735282369497E-3</v>
      </c>
      <c r="C208" s="79">
        <f t="shared" si="20"/>
        <v>1.972094927680099</v>
      </c>
      <c r="D208" s="42">
        <f>B208*C208</f>
        <v>6.7155226523994025E-3</v>
      </c>
      <c r="E208" s="142">
        <f t="shared" ref="E208:F223" si="21">E13</f>
        <v>3.9656349949088529E-4</v>
      </c>
      <c r="F208" s="79">
        <f t="shared" si="21"/>
        <v>1.329386571268226</v>
      </c>
      <c r="G208" s="42">
        <f>E208*F208</f>
        <v>5.2718619087831686E-4</v>
      </c>
      <c r="H208" s="142">
        <f t="shared" ref="H208:I223" si="22">H13</f>
        <v>3.7194591027128201E-3</v>
      </c>
      <c r="I208" s="79">
        <f t="shared" si="22"/>
        <v>1.4669093200201115</v>
      </c>
      <c r="J208" s="42">
        <f>H208*I208</f>
        <v>5.4561092232030773E-3</v>
      </c>
      <c r="K208" s="142">
        <f t="shared" ref="K208:L223" si="23">K13</f>
        <v>7.9169017470825281E-4</v>
      </c>
      <c r="L208" s="79">
        <f t="shared" si="23"/>
        <v>1.1273123282042312</v>
      </c>
      <c r="M208" s="42">
        <f>K208*L208</f>
        <v>8.9248209406677509E-4</v>
      </c>
      <c r="T208" s="114"/>
      <c r="W208" s="114"/>
      <c r="AA208" s="114"/>
      <c r="AG208" s="114"/>
      <c r="AJ208" s="114"/>
    </row>
    <row r="209" spans="1:36" x14ac:dyDescent="0.2">
      <c r="A209" s="92">
        <f t="shared" si="20"/>
        <v>2</v>
      </c>
      <c r="B209" s="142">
        <f t="shared" si="20"/>
        <v>3.3377427873816177E-3</v>
      </c>
      <c r="C209" s="79">
        <f t="shared" si="20"/>
        <v>1.9215763669140999</v>
      </c>
      <c r="D209" s="42">
        <f>B209*C209</f>
        <v>6.4137276590705101E-3</v>
      </c>
      <c r="E209" s="142">
        <f t="shared" si="21"/>
        <v>7.2751202382446219E-4</v>
      </c>
      <c r="F209" s="79">
        <f t="shared" si="21"/>
        <v>1.3144181088190412</v>
      </c>
      <c r="G209" s="42">
        <f>E209*F209</f>
        <v>9.5625497849846283E-4</v>
      </c>
      <c r="H209" s="142">
        <f t="shared" si="22"/>
        <v>3.6801859059033362E-3</v>
      </c>
      <c r="I209" s="79">
        <f t="shared" si="22"/>
        <v>1.4463276841524824</v>
      </c>
      <c r="J209" s="42">
        <f>H209*I209</f>
        <v>5.3227547585357774E-3</v>
      </c>
      <c r="K209" s="142">
        <f t="shared" si="23"/>
        <v>1.2428529965928107E-3</v>
      </c>
      <c r="L209" s="79">
        <f t="shared" si="23"/>
        <v>1.1123438657550464</v>
      </c>
      <c r="M209" s="42">
        <f>K209*L209</f>
        <v>1.3824799067952906E-3</v>
      </c>
      <c r="T209" s="114"/>
      <c r="W209" s="114"/>
      <c r="AA209" s="114"/>
      <c r="AG209" s="114"/>
      <c r="AJ209" s="114"/>
    </row>
    <row r="210" spans="1:36" x14ac:dyDescent="0.2">
      <c r="A210" s="92">
        <f t="shared" si="20"/>
        <v>3</v>
      </c>
      <c r="B210" s="142">
        <f t="shared" si="20"/>
        <v>3.3123588918828051E-3</v>
      </c>
      <c r="C210" s="79">
        <f t="shared" si="20"/>
        <v>1.8205392453821025</v>
      </c>
      <c r="D210" s="42">
        <f>B210*C210</f>
        <v>6.0302793574630196E-3</v>
      </c>
      <c r="E210" s="142">
        <f t="shared" si="21"/>
        <v>4.846887215999709E-4</v>
      </c>
      <c r="F210" s="79">
        <f t="shared" si="21"/>
        <v>1.309740464303671</v>
      </c>
      <c r="G210" s="42">
        <f>E210*F210</f>
        <v>6.3481643127109866E-4</v>
      </c>
      <c r="H210" s="142">
        <f t="shared" si="22"/>
        <v>3.8133316219159763E-3</v>
      </c>
      <c r="I210" s="79">
        <f t="shared" si="22"/>
        <v>1.4257460482848532</v>
      </c>
      <c r="J210" s="42">
        <f>H210*I210</f>
        <v>5.4368424907463731E-3</v>
      </c>
      <c r="K210" s="142">
        <f t="shared" si="23"/>
        <v>9.9955075294381351E-4</v>
      </c>
      <c r="L210" s="79">
        <f t="shared" si="23"/>
        <v>1.1020530478212316</v>
      </c>
      <c r="M210" s="42">
        <f>K210*L210</f>
        <v>1.1015579537337365E-3</v>
      </c>
      <c r="T210" s="114"/>
      <c r="W210" s="114"/>
      <c r="AA210" s="114"/>
      <c r="AG210" s="114"/>
      <c r="AJ210" s="114"/>
    </row>
    <row r="211" spans="1:36" x14ac:dyDescent="0.2">
      <c r="A211" s="92">
        <f t="shared" si="20"/>
        <v>4</v>
      </c>
      <c r="B211" s="142">
        <f t="shared" si="20"/>
        <v>2.7237398811650539E-3</v>
      </c>
      <c r="C211" s="79">
        <f t="shared" si="20"/>
        <v>1.7803115025499185</v>
      </c>
      <c r="D211" s="42">
        <f>B211*C211</f>
        <v>4.8491054403920937E-3</v>
      </c>
      <c r="E211" s="142">
        <f t="shared" si="21"/>
        <v>5.3833016114463166E-4</v>
      </c>
      <c r="F211" s="79">
        <f t="shared" si="21"/>
        <v>1.3069338775944488</v>
      </c>
      <c r="G211" s="42">
        <f>E211*F211</f>
        <v>7.0356192493079798E-4</v>
      </c>
      <c r="H211" s="142">
        <f t="shared" si="22"/>
        <v>3.2673383979792505E-3</v>
      </c>
      <c r="I211" s="79">
        <f t="shared" si="22"/>
        <v>1.3752274875188544</v>
      </c>
      <c r="J211" s="42">
        <f>H211*I211</f>
        <v>4.493333575926883E-3</v>
      </c>
      <c r="K211" s="142">
        <f t="shared" si="23"/>
        <v>1.0594184310070509E-3</v>
      </c>
      <c r="L211" s="79">
        <f t="shared" si="23"/>
        <v>1.1001819900150835</v>
      </c>
      <c r="M211" s="42">
        <f>K211*L211</f>
        <v>1.1655530776839948E-3</v>
      </c>
      <c r="T211" s="114"/>
      <c r="W211" s="114"/>
      <c r="AA211" s="114"/>
      <c r="AG211" s="114"/>
      <c r="AJ211" s="114"/>
    </row>
    <row r="212" spans="1:36" x14ac:dyDescent="0.2">
      <c r="A212" s="92">
        <f t="shared" si="20"/>
        <v>5</v>
      </c>
      <c r="B212" s="142">
        <f t="shared" si="20"/>
        <v>3.2553648623666028E-3</v>
      </c>
      <c r="C212" s="79">
        <f t="shared" si="20"/>
        <v>1.3555813805542996</v>
      </c>
      <c r="D212" s="42">
        <f t="shared" ref="D212:D275" si="24">B212*C212</f>
        <v>4.4129119943348769E-3</v>
      </c>
      <c r="E212" s="142">
        <f t="shared" si="21"/>
        <v>5.6323511521893849E-4</v>
      </c>
      <c r="F212" s="79">
        <f t="shared" si="21"/>
        <v>1.1881217069040444</v>
      </c>
      <c r="G212" s="42">
        <f t="shared" ref="G212:G275" si="25">E212*F212</f>
        <v>6.6919186648222134E-4</v>
      </c>
      <c r="H212" s="142">
        <f t="shared" si="22"/>
        <v>3.7448429982116327E-3</v>
      </c>
      <c r="I212" s="79">
        <f t="shared" si="22"/>
        <v>1.1946704092255627</v>
      </c>
      <c r="J212" s="42">
        <f t="shared" ref="J212:J275" si="26">H212*I212</f>
        <v>4.4738531171589742E-3</v>
      </c>
      <c r="K212" s="142">
        <f t="shared" si="23"/>
        <v>1.15999613015329E-3</v>
      </c>
      <c r="L212" s="79">
        <f t="shared" si="23"/>
        <v>1.0983109322089355</v>
      </c>
      <c r="M212" s="42">
        <f t="shared" ref="M212:M275" si="27">K212*L212</f>
        <v>1.2740364310674175E-3</v>
      </c>
      <c r="T212" s="114"/>
      <c r="W212" s="114"/>
      <c r="AA212" s="114"/>
      <c r="AG212" s="114"/>
      <c r="AJ212" s="114"/>
    </row>
    <row r="213" spans="1:36" x14ac:dyDescent="0.2">
      <c r="A213" s="92">
        <f t="shared" si="20"/>
        <v>6</v>
      </c>
      <c r="B213" s="142">
        <f t="shared" si="20"/>
        <v>3.7424482910891031E-3</v>
      </c>
      <c r="C213" s="79">
        <f t="shared" si="20"/>
        <v>1.2947720018544862</v>
      </c>
      <c r="D213" s="42">
        <f t="shared" si="24"/>
        <v>4.8456172656903386E-3</v>
      </c>
      <c r="E213" s="142">
        <f t="shared" si="21"/>
        <v>6.9207035841102561E-4</v>
      </c>
      <c r="F213" s="79">
        <f t="shared" si="21"/>
        <v>1.1553781952964526</v>
      </c>
      <c r="G213" s="42">
        <f t="shared" si="25"/>
        <v>7.9960300171909987E-4</v>
      </c>
      <c r="H213" s="142">
        <f t="shared" si="22"/>
        <v>4.2822152765072527E-3</v>
      </c>
      <c r="I213" s="79">
        <f t="shared" si="22"/>
        <v>1.146958435168786</v>
      </c>
      <c r="J213" s="42">
        <f t="shared" si="26"/>
        <v>4.9115229325986292E-3</v>
      </c>
      <c r="K213" s="142">
        <f t="shared" si="23"/>
        <v>1.3874933067935925E-3</v>
      </c>
      <c r="L213" s="79">
        <f t="shared" si="23"/>
        <v>1.0926977587904911</v>
      </c>
      <c r="M213" s="42">
        <f t="shared" si="27"/>
        <v>1.5161108266701659E-3</v>
      </c>
      <c r="T213" s="114"/>
      <c r="W213" s="114"/>
      <c r="AA213" s="114"/>
      <c r="AG213" s="114"/>
      <c r="AJ213" s="114"/>
    </row>
    <row r="214" spans="1:36" x14ac:dyDescent="0.2">
      <c r="A214" s="92">
        <f t="shared" si="20"/>
        <v>7</v>
      </c>
      <c r="B214" s="142">
        <f t="shared" si="20"/>
        <v>3.9186987353072742E-3</v>
      </c>
      <c r="C214" s="79">
        <f t="shared" si="20"/>
        <v>1.2741903659868572</v>
      </c>
      <c r="D214" s="42">
        <f t="shared" si="24"/>
        <v>4.9931681757334105E-3</v>
      </c>
      <c r="E214" s="142">
        <f t="shared" si="21"/>
        <v>8.2761078154619538E-4</v>
      </c>
      <c r="F214" s="79">
        <f t="shared" si="21"/>
        <v>1.1329255016226754</v>
      </c>
      <c r="G214" s="42">
        <f t="shared" si="25"/>
        <v>9.3762135983155781E-4</v>
      </c>
      <c r="H214" s="142">
        <f t="shared" si="22"/>
        <v>4.2836521007807707E-3</v>
      </c>
      <c r="I214" s="79">
        <f t="shared" si="22"/>
        <v>1.1226346836888608</v>
      </c>
      <c r="J214" s="42">
        <f t="shared" si="26"/>
        <v>4.8089764211931441E-3</v>
      </c>
      <c r="K214" s="142">
        <f t="shared" si="23"/>
        <v>1.6806054585912034E-3</v>
      </c>
      <c r="L214" s="79">
        <f t="shared" si="23"/>
        <v>1.0767937674382324</v>
      </c>
      <c r="M214" s="42">
        <f t="shared" si="27"/>
        <v>1.8096654833336802E-3</v>
      </c>
      <c r="T214" s="114"/>
      <c r="W214" s="114"/>
      <c r="AA214" s="114"/>
      <c r="AG214" s="114"/>
      <c r="AJ214" s="114"/>
    </row>
    <row r="215" spans="1:36" x14ac:dyDescent="0.2">
      <c r="A215" s="92">
        <f t="shared" si="20"/>
        <v>8</v>
      </c>
      <c r="B215" s="142">
        <f t="shared" si="20"/>
        <v>4.1706219245973781E-3</v>
      </c>
      <c r="C215" s="79">
        <f t="shared" si="20"/>
        <v>1.2236718052208584</v>
      </c>
      <c r="D215" s="42">
        <f t="shared" si="24"/>
        <v>5.1034724593657646E-3</v>
      </c>
      <c r="E215" s="142">
        <f t="shared" si="21"/>
        <v>8.5491044274303165E-4</v>
      </c>
      <c r="F215" s="79">
        <f t="shared" si="21"/>
        <v>1.0973754033058616</v>
      </c>
      <c r="G215" s="42">
        <f t="shared" si="25"/>
        <v>9.3815769189552699E-4</v>
      </c>
      <c r="H215" s="142">
        <f t="shared" si="22"/>
        <v>4.6126848594163234E-3</v>
      </c>
      <c r="I215" s="79">
        <f t="shared" si="22"/>
        <v>1.1123438657550464</v>
      </c>
      <c r="J215" s="42">
        <f t="shared" si="26"/>
        <v>5.130891708032926E-3</v>
      </c>
      <c r="K215" s="142">
        <f t="shared" si="23"/>
        <v>1.8721820283935633E-3</v>
      </c>
      <c r="L215" s="79">
        <f t="shared" si="23"/>
        <v>1.072116122922862</v>
      </c>
      <c r="M215" s="42">
        <f t="shared" si="27"/>
        <v>2.0071965376871666E-3</v>
      </c>
      <c r="T215" s="114"/>
      <c r="W215" s="114"/>
      <c r="AA215" s="114"/>
      <c r="AG215" s="114"/>
      <c r="AJ215" s="114"/>
    </row>
    <row r="216" spans="1:36" x14ac:dyDescent="0.2">
      <c r="A216" s="92">
        <f t="shared" si="20"/>
        <v>9</v>
      </c>
      <c r="B216" s="142">
        <f t="shared" si="20"/>
        <v>4.5255175201562503E-3</v>
      </c>
      <c r="C216" s="79">
        <f t="shared" si="20"/>
        <v>1.067438478407492</v>
      </c>
      <c r="D216" s="42">
        <f t="shared" si="24"/>
        <v>4.8307115357220341E-3</v>
      </c>
      <c r="E216" s="142">
        <f t="shared" si="21"/>
        <v>1.375040829756439E-3</v>
      </c>
      <c r="F216" s="79">
        <f t="shared" si="21"/>
        <v>1.067438478407492</v>
      </c>
      <c r="G216" s="42">
        <f t="shared" si="25"/>
        <v>1.4677714910633884E-3</v>
      </c>
      <c r="H216" s="142">
        <f t="shared" si="22"/>
        <v>4.9694962206732196E-3</v>
      </c>
      <c r="I216" s="79">
        <f t="shared" si="22"/>
        <v>1.067438478407492</v>
      </c>
      <c r="J216" s="42">
        <f t="shared" si="26"/>
        <v>5.3046314842472037E-3</v>
      </c>
      <c r="K216" s="142">
        <f t="shared" si="23"/>
        <v>2.622683240594309E-3</v>
      </c>
      <c r="L216" s="79">
        <f t="shared" si="23"/>
        <v>1.067438478407492</v>
      </c>
      <c r="M216" s="42">
        <f t="shared" si="27"/>
        <v>2.7995530076848196E-3</v>
      </c>
      <c r="T216" s="114"/>
      <c r="W216" s="114"/>
      <c r="AA216" s="114"/>
      <c r="AG216" s="114"/>
      <c r="AJ216" s="114"/>
    </row>
    <row r="217" spans="1:36" x14ac:dyDescent="0.2">
      <c r="A217" s="92">
        <f t="shared" si="20"/>
        <v>10</v>
      </c>
      <c r="B217" s="142">
        <f t="shared" si="20"/>
        <v>3.7309536969009618E-3</v>
      </c>
      <c r="C217" s="79">
        <f t="shared" si="20"/>
        <v>1.051534487055233</v>
      </c>
      <c r="D217" s="42">
        <f t="shared" si="24"/>
        <v>3.9232264818975784E-3</v>
      </c>
      <c r="E217" s="142">
        <f t="shared" si="21"/>
        <v>1.3463043442860851E-3</v>
      </c>
      <c r="F217" s="79">
        <f t="shared" si="21"/>
        <v>1.051534487055233</v>
      </c>
      <c r="G217" s="42">
        <f t="shared" si="25"/>
        <v>1.4156854480891004E-3</v>
      </c>
      <c r="H217" s="142">
        <f t="shared" si="22"/>
        <v>3.9608455806637933E-3</v>
      </c>
      <c r="I217" s="79">
        <f t="shared" si="22"/>
        <v>1.051534487055233</v>
      </c>
      <c r="J217" s="42">
        <f t="shared" si="26"/>
        <v>4.1649657259682886E-3</v>
      </c>
      <c r="K217" s="142">
        <f t="shared" si="23"/>
        <v>2.4023701853215949E-3</v>
      </c>
      <c r="L217" s="79">
        <f t="shared" si="23"/>
        <v>1.051534487055233</v>
      </c>
      <c r="M217" s="42">
        <f t="shared" si="27"/>
        <v>2.5261751005389282E-3</v>
      </c>
      <c r="T217" s="114"/>
      <c r="W217" s="114"/>
      <c r="AA217" s="114"/>
      <c r="AG217" s="114"/>
      <c r="AJ217" s="114"/>
    </row>
    <row r="218" spans="1:36" x14ac:dyDescent="0.2">
      <c r="A218" s="92">
        <f t="shared" si="20"/>
        <v>11</v>
      </c>
      <c r="B218" s="142">
        <f t="shared" si="20"/>
        <v>3.5695504368424731E-3</v>
      </c>
      <c r="C218" s="79">
        <f t="shared" si="20"/>
        <v>1.0421791980244925</v>
      </c>
      <c r="D218" s="42">
        <f t="shared" si="24"/>
        <v>3.7201112115764655E-3</v>
      </c>
      <c r="E218" s="142">
        <f t="shared" si="21"/>
        <v>1.591522353633106E-3</v>
      </c>
      <c r="F218" s="79">
        <f t="shared" si="21"/>
        <v>1.0421791980244925</v>
      </c>
      <c r="G218" s="42">
        <f t="shared" si="25"/>
        <v>1.6586514901474033E-3</v>
      </c>
      <c r="H218" s="142">
        <f t="shared" si="22"/>
        <v>3.7850740778701281E-3</v>
      </c>
      <c r="I218" s="79">
        <f t="shared" si="22"/>
        <v>1.0421791980244925</v>
      </c>
      <c r="J218" s="42">
        <f t="shared" si="26"/>
        <v>3.9447254669379862E-3</v>
      </c>
      <c r="K218" s="142">
        <f t="shared" si="23"/>
        <v>2.7175136426464772E-3</v>
      </c>
      <c r="L218" s="79">
        <f t="shared" si="23"/>
        <v>1.0421791980244925</v>
      </c>
      <c r="M218" s="42">
        <f t="shared" si="27"/>
        <v>2.8321361887139232E-3</v>
      </c>
      <c r="T218" s="114"/>
      <c r="W218" s="114"/>
      <c r="AA218" s="114"/>
      <c r="AG218" s="114"/>
      <c r="AJ218" s="114"/>
    </row>
    <row r="219" spans="1:36" x14ac:dyDescent="0.2">
      <c r="A219" s="92">
        <f t="shared" si="20"/>
        <v>12</v>
      </c>
      <c r="B219" s="142">
        <f t="shared" si="20"/>
        <v>3.2850592306859685E-3</v>
      </c>
      <c r="C219" s="79">
        <f t="shared" si="20"/>
        <v>1.0215975621568634</v>
      </c>
      <c r="D219" s="42">
        <f t="shared" si="24"/>
        <v>3.3560085016096862E-3</v>
      </c>
      <c r="E219" s="142">
        <f t="shared" si="21"/>
        <v>1.6758160443461443E-3</v>
      </c>
      <c r="F219" s="79">
        <f t="shared" si="21"/>
        <v>1.0215975621568634</v>
      </c>
      <c r="G219" s="42">
        <f t="shared" si="25"/>
        <v>1.712009585527379E-3</v>
      </c>
      <c r="H219" s="142">
        <f t="shared" si="22"/>
        <v>3.4210785952456441E-3</v>
      </c>
      <c r="I219" s="79">
        <f t="shared" si="22"/>
        <v>1.0215975621568634</v>
      </c>
      <c r="J219" s="42">
        <f t="shared" si="26"/>
        <v>3.4949655528499768E-3</v>
      </c>
      <c r="K219" s="142">
        <f t="shared" si="23"/>
        <v>2.8793958441294715E-3</v>
      </c>
      <c r="L219" s="79">
        <f t="shared" si="23"/>
        <v>1.0215975621568634</v>
      </c>
      <c r="M219" s="42">
        <f t="shared" si="27"/>
        <v>2.9415837748472716E-3</v>
      </c>
      <c r="T219" s="114"/>
      <c r="W219" s="114"/>
      <c r="AA219" s="114"/>
      <c r="AG219" s="114"/>
      <c r="AJ219" s="114"/>
    </row>
    <row r="220" spans="1:36" x14ac:dyDescent="0.2">
      <c r="A220" s="92">
        <f t="shared" si="20"/>
        <v>13</v>
      </c>
      <c r="B220" s="142">
        <f t="shared" si="20"/>
        <v>3.0843827738179963E-3</v>
      </c>
      <c r="C220" s="79">
        <f t="shared" si="20"/>
        <v>1.0113067442230488</v>
      </c>
      <c r="D220" s="42">
        <f t="shared" si="24"/>
        <v>3.119257100927534E-3</v>
      </c>
      <c r="E220" s="142">
        <f t="shared" si="21"/>
        <v>2.0886635522702301E-3</v>
      </c>
      <c r="F220" s="79">
        <f t="shared" si="21"/>
        <v>1.0113067442230488</v>
      </c>
      <c r="G220" s="42">
        <f t="shared" si="25"/>
        <v>2.1122795368237542E-3</v>
      </c>
      <c r="H220" s="142">
        <f t="shared" si="22"/>
        <v>3.3099641847602755E-3</v>
      </c>
      <c r="I220" s="79">
        <f t="shared" si="22"/>
        <v>1.0113067442230488</v>
      </c>
      <c r="J220" s="42">
        <f t="shared" si="26"/>
        <v>3.3473891031848124E-3</v>
      </c>
      <c r="K220" s="142">
        <f t="shared" si="23"/>
        <v>3.3444479673247003E-3</v>
      </c>
      <c r="L220" s="79">
        <f t="shared" si="23"/>
        <v>1.0113067442230488</v>
      </c>
      <c r="M220" s="42">
        <f t="shared" si="27"/>
        <v>3.382262785058536E-3</v>
      </c>
      <c r="T220" s="114"/>
      <c r="W220" s="114"/>
      <c r="AA220" s="114"/>
      <c r="AG220" s="114"/>
      <c r="AJ220" s="114"/>
    </row>
    <row r="221" spans="1:36" x14ac:dyDescent="0.2">
      <c r="A221" s="92">
        <f t="shared" si="20"/>
        <v>14</v>
      </c>
      <c r="B221" s="142">
        <f t="shared" si="20"/>
        <v>2.9090902124488372E-3</v>
      </c>
      <c r="C221" s="79">
        <f t="shared" si="20"/>
        <v>1.0113067442230488</v>
      </c>
      <c r="D221" s="42">
        <f t="shared" si="24"/>
        <v>2.9419825514027708E-3</v>
      </c>
      <c r="E221" s="142">
        <f t="shared" si="21"/>
        <v>2.2639561136393897E-3</v>
      </c>
      <c r="F221" s="79">
        <f t="shared" si="21"/>
        <v>1.0113067442230488</v>
      </c>
      <c r="G221" s="42">
        <f t="shared" si="25"/>
        <v>2.2895540863485178E-3</v>
      </c>
      <c r="H221" s="142">
        <f t="shared" si="22"/>
        <v>3.0834248909689848E-3</v>
      </c>
      <c r="I221" s="79">
        <f t="shared" si="22"/>
        <v>1.0113067442230488</v>
      </c>
      <c r="J221" s="42">
        <f t="shared" si="26"/>
        <v>3.1182883875421532E-3</v>
      </c>
      <c r="K221" s="142">
        <f t="shared" si="23"/>
        <v>3.5724240853895087E-3</v>
      </c>
      <c r="L221" s="79">
        <f t="shared" si="23"/>
        <v>1.0113067442230488</v>
      </c>
      <c r="M221" s="42">
        <f t="shared" si="27"/>
        <v>3.6128165707792668E-3</v>
      </c>
      <c r="T221" s="114"/>
      <c r="W221" s="114"/>
      <c r="AA221" s="114"/>
      <c r="AG221" s="114"/>
      <c r="AJ221" s="114"/>
    </row>
    <row r="222" spans="1:36" x14ac:dyDescent="0.2">
      <c r="A222" s="92">
        <f t="shared" si="20"/>
        <v>15</v>
      </c>
      <c r="B222" s="142">
        <f t="shared" si="20"/>
        <v>2.8075546304535863E-3</v>
      </c>
      <c r="C222" s="79">
        <f t="shared" si="20"/>
        <v>1.0066290997076786</v>
      </c>
      <c r="D222" s="42">
        <f t="shared" si="24"/>
        <v>2.8261661900336179E-3</v>
      </c>
      <c r="E222" s="142">
        <f t="shared" si="21"/>
        <v>2.6897350400251346E-3</v>
      </c>
      <c r="F222" s="79">
        <f t="shared" si="21"/>
        <v>1.0066290997076786</v>
      </c>
      <c r="G222" s="42">
        <f t="shared" si="25"/>
        <v>2.7075655617926982E-3</v>
      </c>
      <c r="H222" s="142">
        <f t="shared" si="22"/>
        <v>2.9028639739302605E-3</v>
      </c>
      <c r="I222" s="79">
        <f t="shared" si="22"/>
        <v>1.0066290997076786</v>
      </c>
      <c r="J222" s="42">
        <f t="shared" si="26"/>
        <v>2.9221073486512721E-3</v>
      </c>
      <c r="K222" s="142">
        <f t="shared" si="23"/>
        <v>4.0092186645388894E-3</v>
      </c>
      <c r="L222" s="79">
        <f t="shared" si="23"/>
        <v>1.0066290997076786</v>
      </c>
      <c r="M222" s="42">
        <f t="shared" si="27"/>
        <v>4.0357961748160032E-3</v>
      </c>
      <c r="T222" s="114"/>
      <c r="W222" s="114"/>
      <c r="AA222" s="114"/>
      <c r="AG222" s="114"/>
      <c r="AJ222" s="114"/>
    </row>
    <row r="223" spans="1:36" x14ac:dyDescent="0.2">
      <c r="A223" s="92">
        <f t="shared" si="20"/>
        <v>16</v>
      </c>
      <c r="B223" s="142">
        <f t="shared" si="20"/>
        <v>2.5455736712488588E-3</v>
      </c>
      <c r="C223" s="79">
        <f t="shared" si="20"/>
        <v>1.0019514551923083</v>
      </c>
      <c r="D223" s="42">
        <f t="shared" si="24"/>
        <v>2.5505412442070208E-3</v>
      </c>
      <c r="E223" s="142">
        <f t="shared" si="21"/>
        <v>2.92393739660852E-3</v>
      </c>
      <c r="F223" s="79">
        <f t="shared" si="21"/>
        <v>1.0019514551923083</v>
      </c>
      <c r="G223" s="42">
        <f t="shared" si="25"/>
        <v>2.9296433294231164E-3</v>
      </c>
      <c r="H223" s="142">
        <f t="shared" si="22"/>
        <v>2.7146399940994417E-3</v>
      </c>
      <c r="I223" s="79">
        <f t="shared" si="22"/>
        <v>1.0019514551923083</v>
      </c>
      <c r="J223" s="42">
        <f t="shared" si="26"/>
        <v>2.7199374924111747E-3</v>
      </c>
      <c r="K223" s="142">
        <f t="shared" si="23"/>
        <v>4.1485906190701066E-3</v>
      </c>
      <c r="L223" s="79">
        <f t="shared" si="23"/>
        <v>1.0019514551923083</v>
      </c>
      <c r="M223" s="42">
        <f t="shared" si="27"/>
        <v>4.1566864077744528E-3</v>
      </c>
      <c r="T223" s="114"/>
      <c r="W223" s="114"/>
      <c r="AA223" s="114"/>
      <c r="AG223" s="114"/>
      <c r="AJ223" s="114"/>
    </row>
    <row r="224" spans="1:36" x14ac:dyDescent="0.2">
      <c r="A224" s="92">
        <f t="shared" ref="A224:C239" si="28">A29</f>
        <v>17</v>
      </c>
      <c r="B224" s="142">
        <f t="shared" si="28"/>
        <v>2.31999226030658E-3</v>
      </c>
      <c r="C224" s="79">
        <f t="shared" si="28"/>
        <v>0.99633828177386397</v>
      </c>
      <c r="D224" s="42">
        <f t="shared" si="24"/>
        <v>2.3114971023625208E-3</v>
      </c>
      <c r="E224" s="142">
        <f t="shared" ref="E224:F239" si="29">E29</f>
        <v>3.072888179629855E-3</v>
      </c>
      <c r="F224" s="79">
        <f t="shared" si="29"/>
        <v>0.99633828177386397</v>
      </c>
      <c r="G224" s="42">
        <f t="shared" si="25"/>
        <v>3.0616361289756266E-3</v>
      </c>
      <c r="H224" s="142">
        <f t="shared" ref="H224:I239" si="30">H29</f>
        <v>2.4900164660061745E-3</v>
      </c>
      <c r="I224" s="79">
        <f t="shared" si="30"/>
        <v>0.99633828177386397</v>
      </c>
      <c r="J224" s="42">
        <f t="shared" si="26"/>
        <v>2.4808987273292208E-3</v>
      </c>
      <c r="K224" s="142">
        <f t="shared" ref="K224:L239" si="31">K29</f>
        <v>4.3789614442574449E-3</v>
      </c>
      <c r="L224" s="79">
        <f t="shared" si="31"/>
        <v>0.99633828177386397</v>
      </c>
      <c r="M224" s="42">
        <f t="shared" si="27"/>
        <v>4.36292692132546E-3</v>
      </c>
      <c r="T224" s="114"/>
      <c r="W224" s="114"/>
      <c r="AA224" s="114"/>
      <c r="AG224" s="114"/>
      <c r="AJ224" s="114"/>
    </row>
    <row r="225" spans="1:36" x14ac:dyDescent="0.2">
      <c r="A225" s="92">
        <f t="shared" si="28"/>
        <v>18</v>
      </c>
      <c r="B225" s="142">
        <f t="shared" si="28"/>
        <v>2.1073422678259605E-3</v>
      </c>
      <c r="C225" s="79">
        <f t="shared" si="28"/>
        <v>0.99540275287078994</v>
      </c>
      <c r="D225" s="42">
        <f t="shared" si="24"/>
        <v>2.0976542946349345E-3</v>
      </c>
      <c r="E225" s="142">
        <f t="shared" si="29"/>
        <v>3.2031602470954596E-3</v>
      </c>
      <c r="F225" s="79">
        <f t="shared" si="29"/>
        <v>0.99540275287078994</v>
      </c>
      <c r="G225" s="42">
        <f t="shared" si="25"/>
        <v>3.1884345278451001E-3</v>
      </c>
      <c r="H225" s="142">
        <f t="shared" si="30"/>
        <v>2.3108923732409678E-3</v>
      </c>
      <c r="I225" s="79">
        <f t="shared" si="30"/>
        <v>0.99540275287078994</v>
      </c>
      <c r="J225" s="42">
        <f t="shared" si="26"/>
        <v>2.3002686299121722E-3</v>
      </c>
      <c r="K225" s="142">
        <f t="shared" si="31"/>
        <v>4.4206293481894579E-3</v>
      </c>
      <c r="L225" s="79">
        <f t="shared" si="31"/>
        <v>0.99540275287078994</v>
      </c>
      <c r="M225" s="42">
        <f t="shared" si="27"/>
        <v>4.4003066226091922E-3</v>
      </c>
      <c r="T225" s="114"/>
      <c r="W225" s="114"/>
      <c r="AA225" s="114"/>
      <c r="AG225" s="114"/>
      <c r="AJ225" s="114"/>
    </row>
    <row r="226" spans="1:36" x14ac:dyDescent="0.2">
      <c r="A226" s="92">
        <f t="shared" si="28"/>
        <v>19</v>
      </c>
      <c r="B226" s="142">
        <f t="shared" si="28"/>
        <v>2.1494891131824795E-3</v>
      </c>
      <c r="C226" s="79">
        <f t="shared" si="28"/>
        <v>0.9907251083554196</v>
      </c>
      <c r="D226" s="42">
        <f t="shared" si="24"/>
        <v>2.1295528345665069E-3</v>
      </c>
      <c r="E226" s="142">
        <f t="shared" si="29"/>
        <v>3.3913842269262784E-3</v>
      </c>
      <c r="F226" s="79">
        <f t="shared" si="29"/>
        <v>0.9907251083554196</v>
      </c>
      <c r="G226" s="42">
        <f t="shared" si="25"/>
        <v>3.3599295056963982E-3</v>
      </c>
      <c r="H226" s="142">
        <f t="shared" si="30"/>
        <v>2.2840716534686376E-3</v>
      </c>
      <c r="I226" s="79">
        <f t="shared" si="30"/>
        <v>0.9907251083554196</v>
      </c>
      <c r="J226" s="42">
        <f t="shared" si="26"/>
        <v>2.2628871363742586E-3</v>
      </c>
      <c r="K226" s="142">
        <f t="shared" si="31"/>
        <v>4.4570288964519058E-3</v>
      </c>
      <c r="L226" s="79">
        <f t="shared" si="31"/>
        <v>0.9907251083554196</v>
      </c>
      <c r="M226" s="42">
        <f t="shared" si="27"/>
        <v>4.4156904363805505E-3</v>
      </c>
      <c r="T226" s="114"/>
      <c r="W226" s="114"/>
      <c r="AA226" s="114"/>
      <c r="AG226" s="114"/>
      <c r="AJ226" s="114"/>
    </row>
    <row r="227" spans="1:36" x14ac:dyDescent="0.2">
      <c r="A227" s="92">
        <f t="shared" si="28"/>
        <v>20</v>
      </c>
      <c r="B227" s="142">
        <f t="shared" si="28"/>
        <v>1.8779293254876342E-3</v>
      </c>
      <c r="C227" s="79">
        <f t="shared" si="28"/>
        <v>0.98604746384004949</v>
      </c>
      <c r="D227" s="42">
        <f t="shared" si="24"/>
        <v>1.8517274486679364E-3</v>
      </c>
      <c r="E227" s="142">
        <f t="shared" si="29"/>
        <v>3.5628452568993909E-3</v>
      </c>
      <c r="F227" s="79">
        <f t="shared" si="29"/>
        <v>0.98604746384004949</v>
      </c>
      <c r="G227" s="42">
        <f t="shared" si="25"/>
        <v>3.5131345296201938E-3</v>
      </c>
      <c r="H227" s="142">
        <f t="shared" si="30"/>
        <v>2.0484324726117347E-3</v>
      </c>
      <c r="I227" s="79">
        <f t="shared" si="30"/>
        <v>0.98604746384004949</v>
      </c>
      <c r="J227" s="42">
        <f t="shared" si="26"/>
        <v>2.0198516444664026E-3</v>
      </c>
      <c r="K227" s="142">
        <f t="shared" si="31"/>
        <v>4.4474500679617885E-3</v>
      </c>
      <c r="L227" s="79">
        <f t="shared" si="31"/>
        <v>0.98604746384004949</v>
      </c>
      <c r="M227" s="42">
        <f t="shared" si="27"/>
        <v>4.3853968600689776E-3</v>
      </c>
      <c r="T227" s="114"/>
      <c r="W227" s="114"/>
      <c r="AA227" s="114"/>
      <c r="AG227" s="114"/>
      <c r="AJ227" s="114"/>
    </row>
    <row r="228" spans="1:36" x14ac:dyDescent="0.2">
      <c r="A228" s="92">
        <f t="shared" si="28"/>
        <v>21</v>
      </c>
      <c r="B228" s="142">
        <f t="shared" si="28"/>
        <v>1.7716043292473245E-3</v>
      </c>
      <c r="C228" s="79">
        <f t="shared" si="28"/>
        <v>0.98136981932467915</v>
      </c>
      <c r="D228" s="42">
        <f t="shared" si="24"/>
        <v>1.7385990205082663E-3</v>
      </c>
      <c r="E228" s="142">
        <f t="shared" si="29"/>
        <v>3.46130967490414E-3</v>
      </c>
      <c r="F228" s="79">
        <f t="shared" si="29"/>
        <v>0.98136981932467915</v>
      </c>
      <c r="G228" s="42">
        <f t="shared" si="25"/>
        <v>3.39682485028744E-3</v>
      </c>
      <c r="H228" s="142">
        <f t="shared" si="30"/>
        <v>2.0053277444062037E-3</v>
      </c>
      <c r="I228" s="79">
        <f t="shared" si="30"/>
        <v>0.98136981932467915</v>
      </c>
      <c r="J228" s="42">
        <f t="shared" si="26"/>
        <v>1.9679681262146824E-3</v>
      </c>
      <c r="K228" s="142">
        <f t="shared" si="31"/>
        <v>4.3257989461372897E-3</v>
      </c>
      <c r="L228" s="79">
        <f t="shared" si="31"/>
        <v>0.98136981932467915</v>
      </c>
      <c r="M228" s="42">
        <f t="shared" si="27"/>
        <v>4.2452085302056393E-3</v>
      </c>
      <c r="T228" s="114"/>
      <c r="W228" s="114"/>
      <c r="AA228" s="114"/>
      <c r="AG228" s="114"/>
      <c r="AJ228" s="114"/>
    </row>
    <row r="229" spans="1:36" x14ac:dyDescent="0.2">
      <c r="A229" s="92">
        <f t="shared" si="28"/>
        <v>22</v>
      </c>
      <c r="B229" s="142">
        <f t="shared" si="28"/>
        <v>1.6384586132346841E-3</v>
      </c>
      <c r="C229" s="79">
        <f t="shared" si="28"/>
        <v>0.97575664590623479</v>
      </c>
      <c r="D229" s="42">
        <f t="shared" si="24"/>
        <v>1.5987368809060561E-3</v>
      </c>
      <c r="E229" s="142">
        <f t="shared" si="29"/>
        <v>3.4584360263571045E-3</v>
      </c>
      <c r="F229" s="79">
        <f t="shared" si="29"/>
        <v>0.97575664590623479</v>
      </c>
      <c r="G229" s="42">
        <f t="shared" si="25"/>
        <v>3.3745919371594951E-3</v>
      </c>
      <c r="H229" s="142">
        <f t="shared" si="30"/>
        <v>1.8305141244615501E-3</v>
      </c>
      <c r="I229" s="79">
        <f t="shared" si="30"/>
        <v>0.97575664590623479</v>
      </c>
      <c r="J229" s="42">
        <f t="shared" si="26"/>
        <v>1.7861363223685902E-3</v>
      </c>
      <c r="K229" s="142">
        <f t="shared" si="31"/>
        <v>4.3075991720060653E-3</v>
      </c>
      <c r="L229" s="79">
        <f t="shared" si="31"/>
        <v>0.97575664590623479</v>
      </c>
      <c r="M229" s="42">
        <f t="shared" si="27"/>
        <v>4.2031685199851124E-3</v>
      </c>
      <c r="T229" s="114"/>
      <c r="W229" s="114"/>
      <c r="AA229" s="114"/>
      <c r="AG229" s="114"/>
      <c r="AJ229" s="114"/>
    </row>
    <row r="230" spans="1:36" x14ac:dyDescent="0.2">
      <c r="A230" s="92">
        <f t="shared" si="28"/>
        <v>23</v>
      </c>
      <c r="B230" s="142">
        <f t="shared" si="28"/>
        <v>1.6293587261690722E-3</v>
      </c>
      <c r="C230" s="79">
        <f t="shared" si="28"/>
        <v>0.97107900139086467</v>
      </c>
      <c r="D230" s="42">
        <f t="shared" si="24"/>
        <v>1.582236044715754E-3</v>
      </c>
      <c r="E230" s="142">
        <f t="shared" si="29"/>
        <v>3.8262630403776356E-3</v>
      </c>
      <c r="F230" s="79">
        <f t="shared" si="29"/>
        <v>0.97107900139086467</v>
      </c>
      <c r="G230" s="42">
        <f t="shared" si="25"/>
        <v>3.7156036923086879E-3</v>
      </c>
      <c r="H230" s="142">
        <f t="shared" si="30"/>
        <v>1.8204563545469261E-3</v>
      </c>
      <c r="I230" s="79">
        <f t="shared" si="30"/>
        <v>0.97107900139086467</v>
      </c>
      <c r="J230" s="42">
        <f t="shared" si="26"/>
        <v>1.7678069388490829E-3</v>
      </c>
      <c r="K230" s="142">
        <f t="shared" si="31"/>
        <v>4.3971612183886684E-3</v>
      </c>
      <c r="L230" s="79">
        <f t="shared" si="31"/>
        <v>0.97107900139086467</v>
      </c>
      <c r="M230" s="42">
        <f t="shared" si="27"/>
        <v>4.269990924907506E-3</v>
      </c>
      <c r="T230" s="114"/>
      <c r="W230" s="114"/>
      <c r="AA230" s="114"/>
      <c r="AG230" s="114"/>
      <c r="AJ230" s="114"/>
    </row>
    <row r="231" spans="1:36" x14ac:dyDescent="0.2">
      <c r="A231" s="92">
        <f t="shared" si="28"/>
        <v>24</v>
      </c>
      <c r="B231" s="142">
        <f t="shared" si="28"/>
        <v>1.4698712318086074E-3</v>
      </c>
      <c r="C231" s="79">
        <f t="shared" si="28"/>
        <v>0.96546582797242031</v>
      </c>
      <c r="D231" s="42">
        <f t="shared" si="24"/>
        <v>1.4191104458309385E-3</v>
      </c>
      <c r="E231" s="142">
        <f t="shared" si="29"/>
        <v>3.5738609096630262E-3</v>
      </c>
      <c r="F231" s="79">
        <f t="shared" si="29"/>
        <v>0.96546582797242031</v>
      </c>
      <c r="G231" s="42">
        <f t="shared" si="25"/>
        <v>3.450440582206081E-3</v>
      </c>
      <c r="H231" s="142">
        <f t="shared" si="30"/>
        <v>1.7763937434923834E-3</v>
      </c>
      <c r="I231" s="79">
        <f t="shared" si="30"/>
        <v>0.96546582797242031</v>
      </c>
      <c r="J231" s="42">
        <f t="shared" si="26"/>
        <v>1.7150474563659012E-3</v>
      </c>
      <c r="K231" s="142">
        <f t="shared" si="31"/>
        <v>4.0609443383855266E-3</v>
      </c>
      <c r="L231" s="79">
        <f t="shared" si="31"/>
        <v>0.96546582797242031</v>
      </c>
      <c r="M231" s="42">
        <f t="shared" si="27"/>
        <v>3.9207029880092949E-3</v>
      </c>
      <c r="T231" s="114"/>
      <c r="W231" s="114"/>
      <c r="AA231" s="114"/>
      <c r="AG231" s="114"/>
      <c r="AJ231" s="114"/>
    </row>
    <row r="232" spans="1:36" x14ac:dyDescent="0.2">
      <c r="A232" s="92">
        <f t="shared" si="28"/>
        <v>25</v>
      </c>
      <c r="B232" s="142">
        <f t="shared" si="28"/>
        <v>1.5091444286180911E-3</v>
      </c>
      <c r="C232" s="79">
        <f t="shared" si="28"/>
        <v>0.96078818345704997</v>
      </c>
      <c r="D232" s="42">
        <f t="shared" si="24"/>
        <v>1.4499681341463035E-3</v>
      </c>
      <c r="E232" s="142">
        <f t="shared" si="29"/>
        <v>3.8305735131981887E-3</v>
      </c>
      <c r="F232" s="79">
        <f t="shared" si="29"/>
        <v>0.96078818345704997</v>
      </c>
      <c r="G232" s="42">
        <f t="shared" si="25"/>
        <v>3.6803697673443779E-3</v>
      </c>
      <c r="H232" s="142">
        <f t="shared" si="30"/>
        <v>1.7620255007572065E-3</v>
      </c>
      <c r="I232" s="79">
        <f t="shared" si="30"/>
        <v>0.96078818345704997</v>
      </c>
      <c r="J232" s="42">
        <f t="shared" si="26"/>
        <v>1.6929332800775152E-3</v>
      </c>
      <c r="K232" s="142">
        <f t="shared" si="31"/>
        <v>4.3708194400408438E-3</v>
      </c>
      <c r="L232" s="79">
        <f t="shared" si="31"/>
        <v>0.96078818345704997</v>
      </c>
      <c r="M232" s="42">
        <f t="shared" si="27"/>
        <v>4.1994316700156029E-3</v>
      </c>
      <c r="T232" s="114"/>
      <c r="W232" s="114"/>
      <c r="AA232" s="114"/>
      <c r="AG232" s="114"/>
      <c r="AJ232" s="114"/>
    </row>
    <row r="233" spans="1:36" x14ac:dyDescent="0.2">
      <c r="A233" s="92">
        <f t="shared" si="28"/>
        <v>26</v>
      </c>
      <c r="B233" s="142">
        <f t="shared" si="28"/>
        <v>1.4195823822354878E-3</v>
      </c>
      <c r="C233" s="79">
        <f t="shared" si="28"/>
        <v>0.95611053894167986</v>
      </c>
      <c r="D233" s="42">
        <f t="shared" si="24"/>
        <v>1.357277676551286E-3</v>
      </c>
      <c r="E233" s="142">
        <f t="shared" si="29"/>
        <v>3.9574929906922521E-3</v>
      </c>
      <c r="F233" s="79">
        <f t="shared" si="29"/>
        <v>0.95611053894167986</v>
      </c>
      <c r="G233" s="42">
        <f t="shared" si="25"/>
        <v>3.7838007561886897E-3</v>
      </c>
      <c r="H233" s="142">
        <f t="shared" si="30"/>
        <v>1.76394126645523E-3</v>
      </c>
      <c r="I233" s="79">
        <f t="shared" si="30"/>
        <v>0.95611053894167986</v>
      </c>
      <c r="J233" s="42">
        <f t="shared" si="26"/>
        <v>1.6865228349319792E-3</v>
      </c>
      <c r="K233" s="142">
        <f t="shared" si="31"/>
        <v>4.3502249587870903E-3</v>
      </c>
      <c r="L233" s="79">
        <f t="shared" si="31"/>
        <v>0.95611053894167986</v>
      </c>
      <c r="M233" s="42">
        <f t="shared" si="27"/>
        <v>4.1592959298634722E-3</v>
      </c>
      <c r="T233" s="114"/>
      <c r="W233" s="114"/>
      <c r="AA233" s="114"/>
      <c r="AG233" s="114"/>
      <c r="AJ233" s="114"/>
    </row>
    <row r="234" spans="1:36" x14ac:dyDescent="0.2">
      <c r="A234" s="92">
        <f t="shared" si="28"/>
        <v>27</v>
      </c>
      <c r="B234" s="142">
        <f t="shared" si="28"/>
        <v>1.4794500602987254E-3</v>
      </c>
      <c r="C234" s="79">
        <f t="shared" si="28"/>
        <v>0.95049736552323549</v>
      </c>
      <c r="D234" s="42">
        <f t="shared" si="24"/>
        <v>1.4062133847371305E-3</v>
      </c>
      <c r="E234" s="142">
        <f t="shared" si="29"/>
        <v>4.0255026729720898E-3</v>
      </c>
      <c r="F234" s="79">
        <f t="shared" si="29"/>
        <v>0.95049736552323549</v>
      </c>
      <c r="G234" s="42">
        <f t="shared" si="25"/>
        <v>3.8262296855667141E-3</v>
      </c>
      <c r="H234" s="142">
        <f t="shared" si="30"/>
        <v>1.7802252748884307E-3</v>
      </c>
      <c r="I234" s="79">
        <f t="shared" si="30"/>
        <v>0.95049736552323549</v>
      </c>
      <c r="J234" s="42">
        <f t="shared" si="26"/>
        <v>1.692099433819331E-3</v>
      </c>
      <c r="K234" s="142">
        <f t="shared" si="31"/>
        <v>4.5432383528629678E-3</v>
      </c>
      <c r="L234" s="79">
        <f t="shared" si="31"/>
        <v>0.95049736552323549</v>
      </c>
      <c r="M234" s="42">
        <f t="shared" si="27"/>
        <v>4.3183360853403744E-3</v>
      </c>
      <c r="T234" s="114"/>
      <c r="W234" s="114"/>
      <c r="AA234" s="114"/>
      <c r="AG234" s="114"/>
      <c r="AJ234" s="114"/>
    </row>
    <row r="235" spans="1:36" x14ac:dyDescent="0.2">
      <c r="A235" s="92">
        <f t="shared" si="28"/>
        <v>28</v>
      </c>
      <c r="B235" s="142">
        <f t="shared" si="28"/>
        <v>1.5206390228062327E-3</v>
      </c>
      <c r="C235" s="79">
        <f t="shared" si="28"/>
        <v>0.94581972100786516</v>
      </c>
      <c r="D235" s="42">
        <f t="shared" si="24"/>
        <v>1.4382503763042636E-3</v>
      </c>
      <c r="E235" s="142">
        <f t="shared" si="29"/>
        <v>4.12129095787327E-3</v>
      </c>
      <c r="F235" s="79">
        <f t="shared" si="29"/>
        <v>0.94581972100786516</v>
      </c>
      <c r="G235" s="42">
        <f t="shared" si="25"/>
        <v>3.8979982639679336E-3</v>
      </c>
      <c r="H235" s="142">
        <f t="shared" si="30"/>
        <v>1.8396140115271623E-3</v>
      </c>
      <c r="I235" s="79">
        <f t="shared" si="30"/>
        <v>0.94581972100786516</v>
      </c>
      <c r="J235" s="42">
        <f t="shared" si="26"/>
        <v>1.7399432111447804E-3</v>
      </c>
      <c r="K235" s="142">
        <f t="shared" si="31"/>
        <v>4.4417027708677174E-3</v>
      </c>
      <c r="L235" s="79">
        <f t="shared" si="31"/>
        <v>0.94581972100786516</v>
      </c>
      <c r="M235" s="42">
        <f t="shared" si="27"/>
        <v>4.2010500755419664E-3</v>
      </c>
      <c r="T235" s="114"/>
      <c r="W235" s="114"/>
      <c r="AA235" s="114"/>
      <c r="AG235" s="114"/>
      <c r="AJ235" s="114"/>
    </row>
    <row r="236" spans="1:36" x14ac:dyDescent="0.2">
      <c r="A236" s="92">
        <f t="shared" si="28"/>
        <v>29</v>
      </c>
      <c r="B236" s="142">
        <f t="shared" si="28"/>
        <v>1.5627858681627519E-3</v>
      </c>
      <c r="C236" s="79">
        <f t="shared" si="28"/>
        <v>0.94020654758942079</v>
      </c>
      <c r="D236" s="42">
        <f t="shared" si="24"/>
        <v>1.4693415057268366E-3</v>
      </c>
      <c r="E236" s="142">
        <f t="shared" si="29"/>
        <v>4.3837508585025031E-3</v>
      </c>
      <c r="F236" s="79">
        <f t="shared" si="29"/>
        <v>0.94020654758942079</v>
      </c>
      <c r="G236" s="42">
        <f t="shared" si="25"/>
        <v>4.1216312601647983E-3</v>
      </c>
      <c r="H236" s="142">
        <f t="shared" si="30"/>
        <v>1.9904805602465208E-3</v>
      </c>
      <c r="I236" s="79">
        <f t="shared" si="30"/>
        <v>0.94020654758942079</v>
      </c>
      <c r="J236" s="42">
        <f t="shared" si="26"/>
        <v>1.8714628555932375E-3</v>
      </c>
      <c r="K236" s="142">
        <f t="shared" si="31"/>
        <v>4.6653684161119726E-3</v>
      </c>
      <c r="L236" s="79">
        <f t="shared" si="31"/>
        <v>0.94020654758942079</v>
      </c>
      <c r="M236" s="42">
        <f t="shared" si="27"/>
        <v>4.3864099317453623E-3</v>
      </c>
      <c r="T236" s="114"/>
      <c r="W236" s="114"/>
      <c r="AA236" s="114"/>
      <c r="AG236" s="114"/>
      <c r="AJ236" s="114"/>
    </row>
    <row r="237" spans="1:36" x14ac:dyDescent="0.2">
      <c r="A237" s="92">
        <f t="shared" si="28"/>
        <v>30</v>
      </c>
      <c r="B237" s="142">
        <f t="shared" si="28"/>
        <v>1.8051302289627375E-3</v>
      </c>
      <c r="C237" s="79">
        <f t="shared" si="28"/>
        <v>0.93552890307405068</v>
      </c>
      <c r="D237" s="42">
        <f t="shared" si="24"/>
        <v>1.6887515030073197E-3</v>
      </c>
      <c r="E237" s="142">
        <f t="shared" si="29"/>
        <v>4.9307019652882417E-3</v>
      </c>
      <c r="F237" s="79">
        <f t="shared" si="29"/>
        <v>0.93552890307405068</v>
      </c>
      <c r="G237" s="42">
        <f t="shared" si="25"/>
        <v>4.6128142009711744E-3</v>
      </c>
      <c r="H237" s="142">
        <f t="shared" si="30"/>
        <v>2.190678075689987E-3</v>
      </c>
      <c r="I237" s="79">
        <f t="shared" si="30"/>
        <v>0.93552890307405068</v>
      </c>
      <c r="J237" s="42">
        <f t="shared" si="26"/>
        <v>2.0494426571386255E-3</v>
      </c>
      <c r="K237" s="142">
        <f t="shared" si="31"/>
        <v>5.2104037571996872E-3</v>
      </c>
      <c r="L237" s="79">
        <f t="shared" si="31"/>
        <v>0.93552890307405068</v>
      </c>
      <c r="M237" s="42">
        <f t="shared" si="27"/>
        <v>4.8744833115459355E-3</v>
      </c>
      <c r="T237" s="114"/>
      <c r="W237" s="114"/>
      <c r="AA237" s="114"/>
      <c r="AG237" s="114"/>
      <c r="AJ237" s="114"/>
    </row>
    <row r="238" spans="1:36" x14ac:dyDescent="0.2">
      <c r="A238" s="92">
        <f t="shared" si="28"/>
        <v>31</v>
      </c>
      <c r="B238" s="142">
        <f t="shared" si="28"/>
        <v>1.7648991493042418E-3</v>
      </c>
      <c r="C238" s="79">
        <f t="shared" si="28"/>
        <v>0.93085125855868045</v>
      </c>
      <c r="D238" s="42">
        <f t="shared" si="24"/>
        <v>1.6428585943589981E-3</v>
      </c>
      <c r="E238" s="142">
        <f t="shared" si="29"/>
        <v>4.9910485847759851E-3</v>
      </c>
      <c r="F238" s="79">
        <f t="shared" si="29"/>
        <v>0.93085125855868045</v>
      </c>
      <c r="G238" s="42">
        <f t="shared" si="25"/>
        <v>4.6459238566662463E-3</v>
      </c>
      <c r="H238" s="142">
        <f t="shared" si="30"/>
        <v>2.3022714275998616E-3</v>
      </c>
      <c r="I238" s="79">
        <f t="shared" si="30"/>
        <v>0.93085125855868045</v>
      </c>
      <c r="J238" s="42">
        <f t="shared" si="26"/>
        <v>2.143072255925021E-3</v>
      </c>
      <c r="K238" s="142">
        <f t="shared" si="31"/>
        <v>5.3464231217593625E-3</v>
      </c>
      <c r="L238" s="79">
        <f t="shared" si="31"/>
        <v>0.93085125855868045</v>
      </c>
      <c r="M238" s="42">
        <f t="shared" si="27"/>
        <v>4.976724691676932E-3</v>
      </c>
      <c r="T238" s="114"/>
      <c r="W238" s="114"/>
      <c r="AA238" s="114"/>
      <c r="AG238" s="114"/>
      <c r="AJ238" s="114"/>
    </row>
    <row r="239" spans="1:36" x14ac:dyDescent="0.2">
      <c r="A239" s="92">
        <f t="shared" si="28"/>
        <v>32</v>
      </c>
      <c r="B239" s="142">
        <f t="shared" si="28"/>
        <v>1.7093419440615573E-3</v>
      </c>
      <c r="C239" s="79">
        <f t="shared" si="28"/>
        <v>0.92523808514023609</v>
      </c>
      <c r="D239" s="42">
        <f t="shared" si="24"/>
        <v>1.5815482671734037E-3</v>
      </c>
      <c r="E239" s="142">
        <f t="shared" si="29"/>
        <v>4.5585644784471571E-3</v>
      </c>
      <c r="F239" s="79">
        <f t="shared" si="29"/>
        <v>0.92523808514023609</v>
      </c>
      <c r="G239" s="42">
        <f t="shared" si="25"/>
        <v>4.2177574690267471E-3</v>
      </c>
      <c r="H239" s="142">
        <f t="shared" si="30"/>
        <v>2.1600258245216093E-3</v>
      </c>
      <c r="I239" s="79">
        <f t="shared" si="30"/>
        <v>0.92523808514023609</v>
      </c>
      <c r="J239" s="42">
        <f t="shared" si="26"/>
        <v>1.9985381577338336E-3</v>
      </c>
      <c r="K239" s="142">
        <f t="shared" si="31"/>
        <v>4.8693974629514863E-3</v>
      </c>
      <c r="L239" s="79">
        <f t="shared" si="31"/>
        <v>0.92523808514023609</v>
      </c>
      <c r="M239" s="42">
        <f t="shared" si="27"/>
        <v>4.5053519844079565E-3</v>
      </c>
      <c r="T239" s="114"/>
      <c r="W239" s="114"/>
      <c r="AA239" s="114"/>
      <c r="AG239" s="114"/>
      <c r="AJ239" s="114"/>
    </row>
    <row r="240" spans="1:36" x14ac:dyDescent="0.2">
      <c r="A240" s="92">
        <f t="shared" ref="A240:C255" si="32">A45</f>
        <v>33</v>
      </c>
      <c r="B240" s="142">
        <f t="shared" si="32"/>
        <v>1.6729423957991089E-3</v>
      </c>
      <c r="C240" s="79">
        <f t="shared" si="32"/>
        <v>0.91026962269105127</v>
      </c>
      <c r="D240" s="42">
        <f t="shared" si="24"/>
        <v>1.5228286434079182E-3</v>
      </c>
      <c r="E240" s="142">
        <f t="shared" ref="E240:F255" si="33">E45</f>
        <v>4.5408436457404387E-3</v>
      </c>
      <c r="F240" s="79">
        <f t="shared" si="33"/>
        <v>0.91026962269105127</v>
      </c>
      <c r="G240" s="42">
        <f t="shared" si="25"/>
        <v>4.1333920321072071E-3</v>
      </c>
      <c r="H240" s="142">
        <f t="shared" ref="H240:I255" si="34">H45</f>
        <v>2.1782255986528337E-3</v>
      </c>
      <c r="I240" s="79">
        <f t="shared" si="34"/>
        <v>0.91026962269105127</v>
      </c>
      <c r="J240" s="42">
        <f t="shared" si="26"/>
        <v>1.9827725938217043E-3</v>
      </c>
      <c r="K240" s="142">
        <f t="shared" ref="K240:L255" si="35">K45</f>
        <v>4.8430556846036617E-3</v>
      </c>
      <c r="L240" s="79">
        <f t="shared" si="35"/>
        <v>0.91026962269105127</v>
      </c>
      <c r="M240" s="42">
        <f t="shared" si="27"/>
        <v>4.4084864706959263E-3</v>
      </c>
      <c r="T240" s="114"/>
      <c r="W240" s="114"/>
      <c r="AA240" s="114"/>
      <c r="AG240" s="114"/>
      <c r="AJ240" s="114"/>
    </row>
    <row r="241" spans="1:36" x14ac:dyDescent="0.2">
      <c r="A241" s="92">
        <f t="shared" si="32"/>
        <v>34</v>
      </c>
      <c r="B241" s="142">
        <f t="shared" si="32"/>
        <v>1.705989354090016E-3</v>
      </c>
      <c r="C241" s="79">
        <f t="shared" si="32"/>
        <v>0.90559197817568104</v>
      </c>
      <c r="D241" s="42">
        <f t="shared" si="24"/>
        <v>1.54493027391703E-3</v>
      </c>
      <c r="E241" s="142">
        <f t="shared" si="33"/>
        <v>4.381356151379974E-3</v>
      </c>
      <c r="F241" s="79">
        <f t="shared" si="33"/>
        <v>0.90559197817568104</v>
      </c>
      <c r="G241" s="42">
        <f t="shared" si="25"/>
        <v>3.9677209842203789E-3</v>
      </c>
      <c r="H241" s="142">
        <f t="shared" si="34"/>
        <v>2.0905793179682537E-3</v>
      </c>
      <c r="I241" s="79">
        <f t="shared" si="34"/>
        <v>0.90559197817568104</v>
      </c>
      <c r="J241" s="42">
        <f t="shared" si="26"/>
        <v>1.893211860092037E-3</v>
      </c>
      <c r="K241" s="142">
        <f t="shared" si="35"/>
        <v>4.8224612033499082E-3</v>
      </c>
      <c r="L241" s="79">
        <f t="shared" si="35"/>
        <v>0.90559197817568104</v>
      </c>
      <c r="M241" s="42">
        <f t="shared" si="27"/>
        <v>4.3671821808171189E-3</v>
      </c>
      <c r="T241" s="114"/>
      <c r="W241" s="114"/>
      <c r="AA241" s="114"/>
      <c r="AG241" s="114"/>
      <c r="AJ241" s="114"/>
    </row>
    <row r="242" spans="1:36" x14ac:dyDescent="0.2">
      <c r="A242" s="92">
        <f t="shared" si="32"/>
        <v>35</v>
      </c>
      <c r="B242" s="142">
        <f t="shared" si="32"/>
        <v>1.773041153520842E-3</v>
      </c>
      <c r="C242" s="79">
        <f t="shared" si="32"/>
        <v>0.89997880475723668</v>
      </c>
      <c r="D242" s="42">
        <f t="shared" si="24"/>
        <v>1.5956994581310796E-3</v>
      </c>
      <c r="E242" s="142">
        <f t="shared" si="33"/>
        <v>4.7223624456281749E-3</v>
      </c>
      <c r="F242" s="79">
        <f t="shared" si="33"/>
        <v>0.89997880475723668</v>
      </c>
      <c r="G242" s="42">
        <f t="shared" si="25"/>
        <v>4.250026109446906E-3</v>
      </c>
      <c r="H242" s="142">
        <f t="shared" si="34"/>
        <v>2.2538983437247659E-3</v>
      </c>
      <c r="I242" s="79">
        <f t="shared" si="34"/>
        <v>0.89997880475723668</v>
      </c>
      <c r="J242" s="42">
        <f t="shared" si="26"/>
        <v>2.0284607374297303E-3</v>
      </c>
      <c r="K242" s="142">
        <f t="shared" si="35"/>
        <v>5.0092483589072086E-3</v>
      </c>
      <c r="L242" s="79">
        <f t="shared" si="35"/>
        <v>0.89997880475723668</v>
      </c>
      <c r="M242" s="42">
        <f t="shared" si="27"/>
        <v>4.5082173507814587E-3</v>
      </c>
      <c r="T242" s="114"/>
      <c r="W242" s="114"/>
      <c r="AA242" s="114"/>
      <c r="AG242" s="114"/>
      <c r="AJ242" s="114"/>
    </row>
    <row r="243" spans="1:36" x14ac:dyDescent="0.2">
      <c r="A243" s="92">
        <f t="shared" si="32"/>
        <v>36</v>
      </c>
      <c r="B243" s="142">
        <f t="shared" si="32"/>
        <v>1.8721820283935633E-3</v>
      </c>
      <c r="C243" s="79">
        <f t="shared" si="32"/>
        <v>0.85881553302197855</v>
      </c>
      <c r="D243" s="42">
        <f t="shared" si="24"/>
        <v>1.6078590066289872E-3</v>
      </c>
      <c r="E243" s="142">
        <f t="shared" si="33"/>
        <v>5.0255323673404099E-3</v>
      </c>
      <c r="F243" s="79">
        <f t="shared" si="33"/>
        <v>0.85881553302197855</v>
      </c>
      <c r="G243" s="42">
        <f t="shared" si="25"/>
        <v>4.3160052587766602E-3</v>
      </c>
      <c r="H243" s="142">
        <f t="shared" si="34"/>
        <v>2.4545748005927381E-3</v>
      </c>
      <c r="I243" s="79">
        <f t="shared" si="34"/>
        <v>0.85881553302197855</v>
      </c>
      <c r="J243" s="42">
        <f t="shared" si="26"/>
        <v>2.1080269657133689E-3</v>
      </c>
      <c r="K243" s="142">
        <f t="shared" si="35"/>
        <v>5.28128708802656E-3</v>
      </c>
      <c r="L243" s="79">
        <f t="shared" si="35"/>
        <v>0.85881553302197855</v>
      </c>
      <c r="M243" s="42">
        <f t="shared" si="27"/>
        <v>4.5356513855456231E-3</v>
      </c>
      <c r="T243" s="114"/>
      <c r="W243" s="114"/>
      <c r="AA243" s="114"/>
      <c r="AG243" s="114"/>
      <c r="AJ243" s="114"/>
    </row>
    <row r="244" spans="1:36" x14ac:dyDescent="0.2">
      <c r="A244" s="92">
        <f t="shared" si="32"/>
        <v>37</v>
      </c>
      <c r="B244" s="142">
        <f t="shared" si="32"/>
        <v>1.998143623038615E-3</v>
      </c>
      <c r="C244" s="79">
        <f t="shared" si="32"/>
        <v>0.8569444752158305</v>
      </c>
      <c r="D244" s="42">
        <f t="shared" si="24"/>
        <v>1.7122981384506842E-3</v>
      </c>
      <c r="E244" s="142">
        <f t="shared" si="33"/>
        <v>5.2673977867158887E-3</v>
      </c>
      <c r="F244" s="79">
        <f t="shared" si="33"/>
        <v>0.8569444752158305</v>
      </c>
      <c r="G244" s="42">
        <f t="shared" si="25"/>
        <v>4.5138674320902746E-3</v>
      </c>
      <c r="H244" s="142">
        <f t="shared" si="34"/>
        <v>2.5594629725595301E-3</v>
      </c>
      <c r="I244" s="79">
        <f t="shared" si="34"/>
        <v>0.8569444752158305</v>
      </c>
      <c r="J244" s="42">
        <f t="shared" si="26"/>
        <v>2.1933176538543762E-3</v>
      </c>
      <c r="K244" s="142">
        <f t="shared" si="35"/>
        <v>5.6591718719617157E-3</v>
      </c>
      <c r="L244" s="79">
        <f t="shared" si="35"/>
        <v>0.8569444752158305</v>
      </c>
      <c r="M244" s="42">
        <f t="shared" si="27"/>
        <v>4.8495960699744215E-3</v>
      </c>
      <c r="T244" s="114"/>
      <c r="W244" s="114"/>
      <c r="AA244" s="114"/>
      <c r="AG244" s="114"/>
      <c r="AJ244" s="114"/>
    </row>
    <row r="245" spans="1:36" x14ac:dyDescent="0.2">
      <c r="A245" s="92">
        <f t="shared" si="32"/>
        <v>38</v>
      </c>
      <c r="B245" s="142">
        <f t="shared" si="32"/>
        <v>1.9339654721548245E-3</v>
      </c>
      <c r="C245" s="79">
        <f t="shared" si="32"/>
        <v>0.85507341740968235</v>
      </c>
      <c r="D245" s="42">
        <f t="shared" si="24"/>
        <v>1.6536824654277556E-3</v>
      </c>
      <c r="E245" s="142">
        <f t="shared" si="33"/>
        <v>5.1323363050052254E-3</v>
      </c>
      <c r="F245" s="79">
        <f t="shared" si="33"/>
        <v>0.85507341740968235</v>
      </c>
      <c r="G245" s="42">
        <f t="shared" si="25"/>
        <v>4.3885243436166E-3</v>
      </c>
      <c r="H245" s="142">
        <f t="shared" si="34"/>
        <v>2.5503630854939179E-3</v>
      </c>
      <c r="I245" s="79">
        <f t="shared" si="34"/>
        <v>0.85507341740968235</v>
      </c>
      <c r="J245" s="42">
        <f t="shared" si="26"/>
        <v>2.1807476791487861E-3</v>
      </c>
      <c r="K245" s="142">
        <f t="shared" si="35"/>
        <v>5.4944160219316859E-3</v>
      </c>
      <c r="L245" s="79">
        <f t="shared" si="35"/>
        <v>0.85507341740968235</v>
      </c>
      <c r="M245" s="42">
        <f t="shared" si="27"/>
        <v>4.6981290845436391E-3</v>
      </c>
      <c r="T245" s="114"/>
      <c r="W245" s="114"/>
      <c r="AA245" s="114"/>
      <c r="AG245" s="114"/>
      <c r="AJ245" s="114"/>
    </row>
    <row r="246" spans="1:36" x14ac:dyDescent="0.2">
      <c r="A246" s="92">
        <f t="shared" si="32"/>
        <v>39</v>
      </c>
      <c r="B246" s="142">
        <f t="shared" si="32"/>
        <v>1.945460066342966E-3</v>
      </c>
      <c r="C246" s="79">
        <f t="shared" si="32"/>
        <v>0.8494602439912381</v>
      </c>
      <c r="D246" s="42">
        <f t="shared" si="24"/>
        <v>1.6525909826309061E-3</v>
      </c>
      <c r="E246" s="142">
        <f t="shared" si="33"/>
        <v>5.2621294310463244E-3</v>
      </c>
      <c r="F246" s="79">
        <f t="shared" si="33"/>
        <v>0.8494602439912381</v>
      </c>
      <c r="G246" s="42">
        <f t="shared" si="25"/>
        <v>4.4699697504100855E-3</v>
      </c>
      <c r="H246" s="142">
        <f t="shared" si="34"/>
        <v>2.5182740100520226E-3</v>
      </c>
      <c r="I246" s="79">
        <f t="shared" si="34"/>
        <v>0.8494602439912381</v>
      </c>
      <c r="J246" s="42">
        <f t="shared" si="26"/>
        <v>2.1391736550155846E-3</v>
      </c>
      <c r="K246" s="142">
        <f t="shared" si="35"/>
        <v>5.5643414699095475E-3</v>
      </c>
      <c r="L246" s="79">
        <f t="shared" si="35"/>
        <v>0.8494602439912381</v>
      </c>
      <c r="M246" s="42">
        <f t="shared" si="27"/>
        <v>4.7266868626799283E-3</v>
      </c>
      <c r="T246" s="114"/>
      <c r="W246" s="114"/>
      <c r="AA246" s="114"/>
      <c r="AG246" s="114"/>
      <c r="AJ246" s="114"/>
    </row>
    <row r="247" spans="1:36" x14ac:dyDescent="0.2">
      <c r="A247" s="92">
        <f t="shared" si="32"/>
        <v>40</v>
      </c>
      <c r="B247" s="142">
        <f t="shared" si="32"/>
        <v>2.018738104292369E-3</v>
      </c>
      <c r="C247" s="79">
        <f t="shared" si="32"/>
        <v>0.84478259947586776</v>
      </c>
      <c r="D247" s="42">
        <f t="shared" si="24"/>
        <v>1.7053948234050929E-3</v>
      </c>
      <c r="E247" s="142">
        <f t="shared" si="33"/>
        <v>5.2832028537245839E-3</v>
      </c>
      <c r="F247" s="79">
        <f t="shared" si="33"/>
        <v>0.84478259947586776</v>
      </c>
      <c r="G247" s="42">
        <f t="shared" si="25"/>
        <v>4.4631578403277767E-3</v>
      </c>
      <c r="H247" s="142">
        <f t="shared" si="34"/>
        <v>2.5436579055508352E-3</v>
      </c>
      <c r="I247" s="79">
        <f t="shared" si="34"/>
        <v>0.84478259947586776</v>
      </c>
      <c r="J247" s="42">
        <f t="shared" si="26"/>
        <v>2.1488379376285757E-3</v>
      </c>
      <c r="K247" s="142">
        <f t="shared" si="35"/>
        <v>5.7003608344692227E-3</v>
      </c>
      <c r="L247" s="79">
        <f t="shared" si="35"/>
        <v>0.84478259947586776</v>
      </c>
      <c r="M247" s="42">
        <f t="shared" si="27"/>
        <v>4.8155656436933364E-3</v>
      </c>
      <c r="T247" s="114"/>
      <c r="W247" s="114"/>
      <c r="AA247" s="114"/>
      <c r="AG247" s="114"/>
      <c r="AJ247" s="114"/>
    </row>
    <row r="248" spans="1:36" x14ac:dyDescent="0.2">
      <c r="A248" s="92">
        <f t="shared" si="32"/>
        <v>41</v>
      </c>
      <c r="B248" s="142">
        <f t="shared" si="32"/>
        <v>1.9933542087935559E-3</v>
      </c>
      <c r="C248" s="79">
        <f t="shared" si="32"/>
        <v>0.80923250115905387</v>
      </c>
      <c r="D248" s="42">
        <f t="shared" si="24"/>
        <v>1.6130870120779361E-3</v>
      </c>
      <c r="E248" s="142">
        <f t="shared" si="33"/>
        <v>5.2506348368581823E-3</v>
      </c>
      <c r="F248" s="79">
        <f t="shared" si="33"/>
        <v>0.80923250115905387</v>
      </c>
      <c r="G248" s="42">
        <f t="shared" si="25"/>
        <v>4.248984361703608E-3</v>
      </c>
      <c r="H248" s="142">
        <f t="shared" si="34"/>
        <v>2.491932231704198E-3</v>
      </c>
      <c r="I248" s="79">
        <f t="shared" si="34"/>
        <v>0.80923250115905387</v>
      </c>
      <c r="J248" s="42">
        <f t="shared" si="26"/>
        <v>2.0165525525808513E-3</v>
      </c>
      <c r="K248" s="142">
        <f t="shared" si="35"/>
        <v>5.9211528311664428E-3</v>
      </c>
      <c r="L248" s="79">
        <f t="shared" si="35"/>
        <v>0.80923250115905387</v>
      </c>
      <c r="M248" s="42">
        <f t="shared" si="27"/>
        <v>4.7915893153098335E-3</v>
      </c>
      <c r="T248" s="114"/>
      <c r="W248" s="114"/>
      <c r="AA248" s="114"/>
      <c r="AG248" s="114"/>
      <c r="AJ248" s="114"/>
    </row>
    <row r="249" spans="1:36" x14ac:dyDescent="0.2">
      <c r="A249" s="92">
        <f t="shared" si="32"/>
        <v>42</v>
      </c>
      <c r="B249" s="142">
        <f t="shared" si="32"/>
        <v>1.9301339407587774E-3</v>
      </c>
      <c r="C249" s="79">
        <f t="shared" si="32"/>
        <v>0.7886508652914247</v>
      </c>
      <c r="D249" s="42">
        <f t="shared" si="24"/>
        <v>1.5222018025077572E-3</v>
      </c>
      <c r="E249" s="142">
        <f t="shared" si="33"/>
        <v>5.3133761634684556E-3</v>
      </c>
      <c r="F249" s="79">
        <f t="shared" si="33"/>
        <v>0.7886508652914247</v>
      </c>
      <c r="G249" s="42">
        <f t="shared" si="25"/>
        <v>4.1903987089382281E-3</v>
      </c>
      <c r="H249" s="142">
        <f t="shared" si="34"/>
        <v>2.5015110601943162E-3</v>
      </c>
      <c r="I249" s="79">
        <f t="shared" si="34"/>
        <v>0.7886508652914247</v>
      </c>
      <c r="J249" s="42">
        <f t="shared" si="26"/>
        <v>1.9728188621583168E-3</v>
      </c>
      <c r="K249" s="142">
        <f t="shared" si="35"/>
        <v>5.7267026128170473E-3</v>
      </c>
      <c r="L249" s="79">
        <f t="shared" si="35"/>
        <v>0.7886508652914247</v>
      </c>
      <c r="M249" s="42">
        <f t="shared" si="27"/>
        <v>4.5163689708648267E-3</v>
      </c>
      <c r="T249" s="114"/>
      <c r="W249" s="114"/>
      <c r="AA249" s="114"/>
      <c r="AG249" s="114"/>
      <c r="AJ249" s="114"/>
    </row>
    <row r="250" spans="1:36" x14ac:dyDescent="0.2">
      <c r="A250" s="92">
        <f t="shared" si="32"/>
        <v>43</v>
      </c>
      <c r="B250" s="142">
        <f t="shared" si="32"/>
        <v>1.9162446394481061E-3</v>
      </c>
      <c r="C250" s="79">
        <f t="shared" si="32"/>
        <v>0.7886508652914247</v>
      </c>
      <c r="D250" s="42">
        <f t="shared" si="24"/>
        <v>1.511247993010803E-3</v>
      </c>
      <c r="E250" s="142">
        <f t="shared" si="33"/>
        <v>5.2774555566305129E-3</v>
      </c>
      <c r="F250" s="79">
        <f t="shared" si="33"/>
        <v>0.7886508652914247</v>
      </c>
      <c r="G250" s="42">
        <f t="shared" si="25"/>
        <v>4.1620698912736911E-3</v>
      </c>
      <c r="H250" s="142">
        <f t="shared" si="34"/>
        <v>2.512526712957952E-3</v>
      </c>
      <c r="I250" s="79">
        <f t="shared" si="34"/>
        <v>0.7886508652914247</v>
      </c>
      <c r="J250" s="42">
        <f t="shared" si="26"/>
        <v>1.9815063662421079E-3</v>
      </c>
      <c r="K250" s="142">
        <f t="shared" si="35"/>
        <v>5.8081226549830502E-3</v>
      </c>
      <c r="L250" s="79">
        <f t="shared" si="35"/>
        <v>0.7886508652914247</v>
      </c>
      <c r="M250" s="42">
        <f t="shared" si="27"/>
        <v>4.5805809575711091E-3</v>
      </c>
      <c r="T250" s="114"/>
      <c r="W250" s="114"/>
      <c r="AA250" s="114"/>
      <c r="AG250" s="114"/>
      <c r="AJ250" s="114"/>
    </row>
    <row r="251" spans="1:36" x14ac:dyDescent="0.2">
      <c r="A251" s="92">
        <f t="shared" si="32"/>
        <v>44</v>
      </c>
      <c r="B251" s="142">
        <f t="shared" si="32"/>
        <v>1.8175827059998908E-3</v>
      </c>
      <c r="C251" s="79">
        <f t="shared" si="32"/>
        <v>0.77836004735761011</v>
      </c>
      <c r="D251" s="42">
        <f t="shared" si="24"/>
        <v>1.414733761118448E-3</v>
      </c>
      <c r="E251" s="142">
        <f t="shared" si="33"/>
        <v>5.3152919291664788E-3</v>
      </c>
      <c r="F251" s="79">
        <f t="shared" si="33"/>
        <v>0.77836004735761011</v>
      </c>
      <c r="G251" s="42">
        <f t="shared" si="25"/>
        <v>4.1372108777055433E-3</v>
      </c>
      <c r="H251" s="142">
        <f t="shared" si="34"/>
        <v>2.5245002485705993E-3</v>
      </c>
      <c r="I251" s="79">
        <f t="shared" si="34"/>
        <v>0.77836004735761011</v>
      </c>
      <c r="J251" s="42">
        <f t="shared" si="26"/>
        <v>1.9649701330317101E-3</v>
      </c>
      <c r="K251" s="142">
        <f t="shared" si="35"/>
        <v>5.9527629651838325E-3</v>
      </c>
      <c r="L251" s="79">
        <f t="shared" si="35"/>
        <v>0.77836004735761011</v>
      </c>
      <c r="M251" s="42">
        <f t="shared" si="27"/>
        <v>4.6333928634891153E-3</v>
      </c>
      <c r="T251" s="114"/>
      <c r="W251" s="114"/>
      <c r="AA251" s="114"/>
      <c r="AG251" s="114"/>
      <c r="AJ251" s="114"/>
    </row>
    <row r="252" spans="1:36" x14ac:dyDescent="0.2">
      <c r="A252" s="92">
        <f t="shared" si="32"/>
        <v>45</v>
      </c>
      <c r="B252" s="142">
        <f t="shared" si="32"/>
        <v>1.7529256136915943E-3</v>
      </c>
      <c r="C252" s="79">
        <f t="shared" si="32"/>
        <v>0.77836004735761011</v>
      </c>
      <c r="D252" s="42">
        <f t="shared" si="24"/>
        <v>1.3644072636873571E-3</v>
      </c>
      <c r="E252" s="142">
        <f t="shared" si="33"/>
        <v>5.245366481188618E-3</v>
      </c>
      <c r="F252" s="79">
        <f t="shared" si="33"/>
        <v>0.77836004735761011</v>
      </c>
      <c r="G252" s="42">
        <f t="shared" si="25"/>
        <v>4.0827837027059936E-3</v>
      </c>
      <c r="H252" s="142">
        <f t="shared" si="34"/>
        <v>2.5436579055508352E-3</v>
      </c>
      <c r="I252" s="79">
        <f t="shared" si="34"/>
        <v>0.77836004735761011</v>
      </c>
      <c r="J252" s="42">
        <f t="shared" si="26"/>
        <v>1.9798816878261074E-3</v>
      </c>
      <c r="K252" s="142">
        <f t="shared" si="35"/>
        <v>5.8272803119632866E-3</v>
      </c>
      <c r="L252" s="79">
        <f t="shared" si="35"/>
        <v>0.77836004735761011</v>
      </c>
      <c r="M252" s="42">
        <f t="shared" si="27"/>
        <v>4.5357221795858131E-3</v>
      </c>
      <c r="T252" s="114"/>
      <c r="W252" s="114"/>
      <c r="AA252" s="114"/>
      <c r="AG252" s="114"/>
      <c r="AJ252" s="114"/>
    </row>
    <row r="253" spans="1:36" x14ac:dyDescent="0.2">
      <c r="A253" s="92">
        <f t="shared" si="32"/>
        <v>46</v>
      </c>
      <c r="B253" s="142">
        <f t="shared" si="32"/>
        <v>1.7189207725516755E-3</v>
      </c>
      <c r="C253" s="79">
        <f t="shared" si="32"/>
        <v>0.77368240284223988</v>
      </c>
      <c r="D253" s="42">
        <f t="shared" si="24"/>
        <v>1.3298987536032197E-3</v>
      </c>
      <c r="E253" s="142">
        <f t="shared" si="33"/>
        <v>5.3440284146368333E-3</v>
      </c>
      <c r="F253" s="79">
        <f t="shared" si="33"/>
        <v>0.77368240284223988</v>
      </c>
      <c r="G253" s="42">
        <f t="shared" si="25"/>
        <v>4.1345807446934307E-3</v>
      </c>
      <c r="H253" s="142">
        <f t="shared" si="34"/>
        <v>2.5369527256077526E-3</v>
      </c>
      <c r="I253" s="79">
        <f t="shared" si="34"/>
        <v>0.77368240284223988</v>
      </c>
      <c r="J253" s="42">
        <f t="shared" si="26"/>
        <v>1.9627956806453758E-3</v>
      </c>
      <c r="K253" s="142">
        <f t="shared" si="35"/>
        <v>5.8033332407379911E-3</v>
      </c>
      <c r="L253" s="79">
        <f t="shared" si="35"/>
        <v>0.77368240284223988</v>
      </c>
      <c r="M253" s="42">
        <f t="shared" si="27"/>
        <v>4.489936806188412E-3</v>
      </c>
      <c r="T253" s="114"/>
      <c r="W253" s="114"/>
      <c r="AA253" s="114"/>
      <c r="AG253" s="114"/>
      <c r="AJ253" s="114"/>
    </row>
    <row r="254" spans="1:36" x14ac:dyDescent="0.2">
      <c r="A254" s="92">
        <f t="shared" si="32"/>
        <v>47</v>
      </c>
      <c r="B254" s="142">
        <f t="shared" si="32"/>
        <v>1.6820422828647211E-3</v>
      </c>
      <c r="C254" s="79">
        <f t="shared" si="32"/>
        <v>0.76900475832686965</v>
      </c>
      <c r="D254" s="42">
        <f t="shared" si="24"/>
        <v>1.293498519229961E-3</v>
      </c>
      <c r="E254" s="142">
        <f t="shared" si="33"/>
        <v>5.4891476662621208E-3</v>
      </c>
      <c r="F254" s="79">
        <f t="shared" si="33"/>
        <v>0.76900475832686965</v>
      </c>
      <c r="G254" s="42">
        <f t="shared" si="25"/>
        <v>4.2211806745144024E-3</v>
      </c>
      <c r="H254" s="142">
        <f t="shared" si="34"/>
        <v>2.4900164660061745E-3</v>
      </c>
      <c r="I254" s="79">
        <f t="shared" si="34"/>
        <v>0.76900475832686965</v>
      </c>
      <c r="J254" s="42">
        <f t="shared" si="26"/>
        <v>1.9148345106710042E-3</v>
      </c>
      <c r="K254" s="142">
        <f t="shared" si="35"/>
        <v>5.9814994506541862E-3</v>
      </c>
      <c r="L254" s="79">
        <f t="shared" si="35"/>
        <v>0.76900475832686965</v>
      </c>
      <c r="M254" s="42">
        <f t="shared" si="27"/>
        <v>4.5998015394826258E-3</v>
      </c>
      <c r="T254" s="114"/>
      <c r="W254" s="114"/>
      <c r="AA254" s="114"/>
      <c r="AG254" s="114"/>
      <c r="AJ254" s="114"/>
    </row>
    <row r="255" spans="1:36" x14ac:dyDescent="0.2">
      <c r="A255" s="92">
        <f t="shared" si="32"/>
        <v>48</v>
      </c>
      <c r="B255" s="142">
        <f t="shared" si="32"/>
        <v>1.6269640190465426E-3</v>
      </c>
      <c r="C255" s="79">
        <f t="shared" si="32"/>
        <v>0.76058499819920311</v>
      </c>
      <c r="D255" s="42">
        <f t="shared" si="24"/>
        <v>1.2374444254966829E-3</v>
      </c>
      <c r="E255" s="142">
        <f t="shared" si="33"/>
        <v>5.3971909127569877E-3</v>
      </c>
      <c r="F255" s="79">
        <f t="shared" si="33"/>
        <v>0.76058499819920311</v>
      </c>
      <c r="G255" s="42">
        <f t="shared" si="25"/>
        <v>4.1050224406600291E-3</v>
      </c>
      <c r="H255" s="142">
        <f t="shared" si="34"/>
        <v>2.4473906792251495E-3</v>
      </c>
      <c r="I255" s="79">
        <f t="shared" si="34"/>
        <v>0.76058499819920311</v>
      </c>
      <c r="J255" s="42">
        <f t="shared" si="26"/>
        <v>1.8614486353512067E-3</v>
      </c>
      <c r="K255" s="142">
        <f t="shared" si="35"/>
        <v>5.8828375172059709E-3</v>
      </c>
      <c r="L255" s="79">
        <f t="shared" si="35"/>
        <v>0.76058499819920311</v>
      </c>
      <c r="M255" s="42">
        <f t="shared" si="27"/>
        <v>4.4743979624303079E-3</v>
      </c>
      <c r="T255" s="114"/>
      <c r="W255" s="114"/>
      <c r="AA255" s="114"/>
      <c r="AG255" s="114"/>
      <c r="AJ255" s="114"/>
    </row>
    <row r="256" spans="1:36" x14ac:dyDescent="0.2">
      <c r="A256" s="92">
        <f t="shared" ref="A256:C271" si="36">A61</f>
        <v>49</v>
      </c>
      <c r="B256" s="142">
        <f t="shared" si="36"/>
        <v>1.5158496085611738E-3</v>
      </c>
      <c r="C256" s="79">
        <f t="shared" si="36"/>
        <v>0.88968798682342221</v>
      </c>
      <c r="D256" s="42">
        <f t="shared" si="24"/>
        <v>1.3486331865678633E-3</v>
      </c>
      <c r="E256" s="142">
        <f t="shared" ref="E256:F271" si="37">E61</f>
        <v>5.029363898736457E-3</v>
      </c>
      <c r="F256" s="79">
        <f t="shared" si="37"/>
        <v>0.88968798682342221</v>
      </c>
      <c r="G256" s="42">
        <f t="shared" si="25"/>
        <v>4.4745646420692366E-3</v>
      </c>
      <c r="H256" s="142">
        <f t="shared" ref="H256:I271" si="38">H61</f>
        <v>2.3468129800789106E-3</v>
      </c>
      <c r="I256" s="79">
        <f t="shared" si="38"/>
        <v>0.88968798682342221</v>
      </c>
      <c r="J256" s="42">
        <f t="shared" si="26"/>
        <v>2.0879313156974819E-3</v>
      </c>
      <c r="K256" s="142">
        <f t="shared" ref="K256:L271" si="39">K61</f>
        <v>5.2726661423854538E-3</v>
      </c>
      <c r="L256" s="79">
        <f t="shared" si="39"/>
        <v>0.88968798682342221</v>
      </c>
      <c r="M256" s="42">
        <f t="shared" si="27"/>
        <v>4.691027725410934E-3</v>
      </c>
      <c r="T256" s="114"/>
      <c r="W256" s="114"/>
      <c r="AA256" s="114"/>
      <c r="AG256" s="114"/>
      <c r="AJ256" s="114"/>
    </row>
    <row r="257" spans="1:36" x14ac:dyDescent="0.2">
      <c r="A257" s="92">
        <f t="shared" si="36"/>
        <v>50</v>
      </c>
      <c r="B257" s="142">
        <f t="shared" si="36"/>
        <v>1.4607713447429952E-3</v>
      </c>
      <c r="C257" s="79">
        <f t="shared" si="36"/>
        <v>0.89530116024186646</v>
      </c>
      <c r="D257" s="42">
        <f t="shared" si="24"/>
        <v>1.3078302797964751E-3</v>
      </c>
      <c r="E257" s="142">
        <f t="shared" si="37"/>
        <v>4.8579028687633441E-3</v>
      </c>
      <c r="F257" s="79">
        <f t="shared" si="37"/>
        <v>0.89530116024186646</v>
      </c>
      <c r="G257" s="42">
        <f t="shared" si="25"/>
        <v>4.3492860747461138E-3</v>
      </c>
      <c r="H257" s="142">
        <f t="shared" si="38"/>
        <v>2.2850295363176492E-3</v>
      </c>
      <c r="I257" s="79">
        <f t="shared" si="38"/>
        <v>0.89530116024186646</v>
      </c>
      <c r="J257" s="42">
        <f t="shared" si="26"/>
        <v>2.0457895950521253E-3</v>
      </c>
      <c r="K257" s="142">
        <f t="shared" si="39"/>
        <v>5.2899080336676662E-3</v>
      </c>
      <c r="L257" s="79">
        <f t="shared" si="39"/>
        <v>0.89530116024186646</v>
      </c>
      <c r="M257" s="42">
        <f t="shared" si="27"/>
        <v>4.7360608001154316E-3</v>
      </c>
      <c r="T257" s="114"/>
      <c r="W257" s="114"/>
      <c r="AA257" s="114"/>
      <c r="AG257" s="114"/>
      <c r="AJ257" s="114"/>
    </row>
    <row r="258" spans="1:36" x14ac:dyDescent="0.2">
      <c r="A258" s="92">
        <f t="shared" si="36"/>
        <v>51</v>
      </c>
      <c r="B258" s="142">
        <f t="shared" si="36"/>
        <v>1.3611515284457679E-3</v>
      </c>
      <c r="C258" s="79">
        <f t="shared" si="36"/>
        <v>0.89997880475723668</v>
      </c>
      <c r="D258" s="42">
        <f t="shared" si="24"/>
        <v>1.2250075256641081E-3</v>
      </c>
      <c r="E258" s="142">
        <f t="shared" si="37"/>
        <v>5.0351111958305272E-3</v>
      </c>
      <c r="F258" s="79">
        <f t="shared" si="37"/>
        <v>0.89997880475723668</v>
      </c>
      <c r="G258" s="42">
        <f t="shared" si="25"/>
        <v>4.5314933558433385E-3</v>
      </c>
      <c r="H258" s="142">
        <f t="shared" si="38"/>
        <v>2.2155830297642936E-3</v>
      </c>
      <c r="I258" s="79">
        <f t="shared" si="38"/>
        <v>0.89997880475723668</v>
      </c>
      <c r="J258" s="42">
        <f t="shared" si="26"/>
        <v>1.9939777669676861E-3</v>
      </c>
      <c r="K258" s="142">
        <f t="shared" si="39"/>
        <v>5.2084879915016633E-3</v>
      </c>
      <c r="L258" s="79">
        <f t="shared" si="39"/>
        <v>0.89997880475723668</v>
      </c>
      <c r="M258" s="42">
        <f t="shared" si="27"/>
        <v>4.6875287971840868E-3</v>
      </c>
      <c r="T258" s="114"/>
      <c r="W258" s="114"/>
      <c r="AA258" s="114"/>
      <c r="AG258" s="114"/>
      <c r="AJ258" s="114"/>
    </row>
    <row r="259" spans="1:36" x14ac:dyDescent="0.2">
      <c r="A259" s="92">
        <f t="shared" si="36"/>
        <v>52</v>
      </c>
      <c r="B259" s="142">
        <f t="shared" si="36"/>
        <v>1.3362465743714611E-3</v>
      </c>
      <c r="C259" s="79">
        <f t="shared" si="36"/>
        <v>0.91026962269105127</v>
      </c>
      <c r="D259" s="42">
        <f t="shared" si="24"/>
        <v>1.2163446650753197E-3</v>
      </c>
      <c r="E259" s="142">
        <f t="shared" si="37"/>
        <v>5.1835830374273566E-3</v>
      </c>
      <c r="F259" s="79">
        <f t="shared" si="37"/>
        <v>0.91026962269105127</v>
      </c>
      <c r="G259" s="42">
        <f t="shared" si="25"/>
        <v>4.7184581756667338E-3</v>
      </c>
      <c r="H259" s="142">
        <f t="shared" si="38"/>
        <v>2.2356985695935415E-3</v>
      </c>
      <c r="I259" s="79">
        <f t="shared" si="38"/>
        <v>0.91026962269105127</v>
      </c>
      <c r="J259" s="42">
        <f t="shared" si="26"/>
        <v>2.0350884933948363E-3</v>
      </c>
      <c r="K259" s="142">
        <f t="shared" si="39"/>
        <v>5.1807093888803215E-3</v>
      </c>
      <c r="L259" s="79">
        <f t="shared" si="39"/>
        <v>0.91026962269105127</v>
      </c>
      <c r="M259" s="42">
        <f t="shared" si="27"/>
        <v>4.715842380688077E-3</v>
      </c>
      <c r="T259" s="114"/>
      <c r="W259" s="114"/>
      <c r="AA259" s="114"/>
      <c r="AG259" s="114"/>
      <c r="AJ259" s="114"/>
    </row>
    <row r="260" spans="1:36" x14ac:dyDescent="0.2">
      <c r="A260" s="92">
        <f t="shared" si="36"/>
        <v>53</v>
      </c>
      <c r="B260" s="142">
        <f t="shared" si="36"/>
        <v>1.3237940973343078E-3</v>
      </c>
      <c r="C260" s="79">
        <f t="shared" si="36"/>
        <v>0.92056044062486586</v>
      </c>
      <c r="D260" s="42">
        <f t="shared" si="24"/>
        <v>1.2186324775386669E-3</v>
      </c>
      <c r="E260" s="142">
        <f t="shared" si="37"/>
        <v>5.1768778574842736E-3</v>
      </c>
      <c r="F260" s="79">
        <f t="shared" si="37"/>
        <v>0.92056044062486586</v>
      </c>
      <c r="G260" s="42">
        <f t="shared" si="25"/>
        <v>4.7656289615468344E-3</v>
      </c>
      <c r="H260" s="142">
        <f t="shared" si="38"/>
        <v>2.1854097200204219E-3</v>
      </c>
      <c r="I260" s="79">
        <f t="shared" si="38"/>
        <v>0.92056044062486586</v>
      </c>
      <c r="J260" s="42">
        <f t="shared" si="26"/>
        <v>2.0118017348078644E-3</v>
      </c>
      <c r="K260" s="142">
        <f t="shared" si="39"/>
        <v>5.2721872009609478E-3</v>
      </c>
      <c r="L260" s="79">
        <f t="shared" si="39"/>
        <v>0.92056044062486586</v>
      </c>
      <c r="M260" s="42">
        <f t="shared" si="27"/>
        <v>4.8533669727733883E-3</v>
      </c>
      <c r="T260" s="114"/>
      <c r="W260" s="114"/>
      <c r="AA260" s="114"/>
      <c r="AG260" s="114"/>
      <c r="AJ260" s="114"/>
    </row>
    <row r="261" spans="1:36" x14ac:dyDescent="0.2">
      <c r="A261" s="92">
        <f t="shared" si="36"/>
        <v>54</v>
      </c>
      <c r="B261" s="142">
        <f t="shared" si="36"/>
        <v>1.3204415073627665E-3</v>
      </c>
      <c r="C261" s="79">
        <f t="shared" si="36"/>
        <v>0.93085125855868045</v>
      </c>
      <c r="D261" s="42">
        <f t="shared" si="24"/>
        <v>1.2291346389817523E-3</v>
      </c>
      <c r="E261" s="142">
        <f t="shared" si="37"/>
        <v>5.4024592684265528E-3</v>
      </c>
      <c r="F261" s="79">
        <f t="shared" si="37"/>
        <v>0.93085125855868045</v>
      </c>
      <c r="G261" s="42">
        <f t="shared" si="25"/>
        <v>5.0288860093268646E-3</v>
      </c>
      <c r="H261" s="142">
        <f t="shared" si="38"/>
        <v>2.2807190634970961E-3</v>
      </c>
      <c r="I261" s="79">
        <f t="shared" si="38"/>
        <v>0.93085125855868045</v>
      </c>
      <c r="J261" s="42">
        <f t="shared" si="26"/>
        <v>2.1230102106750471E-3</v>
      </c>
      <c r="K261" s="142">
        <f t="shared" si="39"/>
        <v>5.5207578002795105E-3</v>
      </c>
      <c r="L261" s="79">
        <f t="shared" si="39"/>
        <v>0.93085125855868045</v>
      </c>
      <c r="M261" s="42">
        <f t="shared" si="27"/>
        <v>5.1390043465878348E-3</v>
      </c>
      <c r="T261" s="114"/>
      <c r="W261" s="114"/>
      <c r="AA261" s="114"/>
      <c r="AG261" s="114"/>
      <c r="AJ261" s="114"/>
    </row>
    <row r="262" spans="1:36" x14ac:dyDescent="0.2">
      <c r="A262" s="92">
        <f t="shared" si="36"/>
        <v>55</v>
      </c>
      <c r="B262" s="142">
        <f t="shared" si="36"/>
        <v>1.0278082969896617E-3</v>
      </c>
      <c r="C262" s="79">
        <f t="shared" si="36"/>
        <v>0.94020654758942079</v>
      </c>
      <c r="D262" s="42">
        <f t="shared" si="24"/>
        <v>9.6635209049641187E-4</v>
      </c>
      <c r="E262" s="142">
        <f t="shared" si="37"/>
        <v>4.3765667371349149E-3</v>
      </c>
      <c r="F262" s="79">
        <f t="shared" si="37"/>
        <v>0.94020654758942079</v>
      </c>
      <c r="G262" s="42">
        <f t="shared" si="25"/>
        <v>4.1148767022163146E-3</v>
      </c>
      <c r="H262" s="142">
        <f t="shared" si="38"/>
        <v>1.7193997139761813E-3</v>
      </c>
      <c r="I262" s="79">
        <f t="shared" si="38"/>
        <v>0.94020654758942079</v>
      </c>
      <c r="J262" s="42">
        <f t="shared" si="26"/>
        <v>1.616590869003783E-3</v>
      </c>
      <c r="K262" s="142">
        <f t="shared" si="39"/>
        <v>4.253478791036899E-3</v>
      </c>
      <c r="L262" s="79">
        <f t="shared" si="39"/>
        <v>0.94020654758942079</v>
      </c>
      <c r="M262" s="42">
        <f t="shared" si="27"/>
        <v>3.9991486093656258E-3</v>
      </c>
      <c r="T262" s="114"/>
      <c r="W262" s="114"/>
      <c r="AA262" s="114"/>
      <c r="AG262" s="114"/>
      <c r="AJ262" s="114"/>
    </row>
    <row r="263" spans="1:36" x14ac:dyDescent="0.2">
      <c r="A263" s="92">
        <f t="shared" si="36"/>
        <v>56</v>
      </c>
      <c r="B263" s="142">
        <f t="shared" si="36"/>
        <v>9.2818848069243435E-4</v>
      </c>
      <c r="C263" s="79">
        <f t="shared" si="36"/>
        <v>0.94581972100786516</v>
      </c>
      <c r="D263" s="42">
        <f t="shared" si="24"/>
        <v>8.7789896985123253E-4</v>
      </c>
      <c r="E263" s="142">
        <f t="shared" si="37"/>
        <v>4.1677482760503421E-3</v>
      </c>
      <c r="F263" s="79">
        <f t="shared" si="37"/>
        <v>0.94581972100786516</v>
      </c>
      <c r="G263" s="42">
        <f t="shared" si="25"/>
        <v>3.9419385116849451E-3</v>
      </c>
      <c r="H263" s="142">
        <f t="shared" si="38"/>
        <v>1.6652793330070145E-3</v>
      </c>
      <c r="I263" s="79">
        <f t="shared" si="38"/>
        <v>0.94581972100786516</v>
      </c>
      <c r="J263" s="42">
        <f t="shared" si="26"/>
        <v>1.5750540341448582E-3</v>
      </c>
      <c r="K263" s="142">
        <f t="shared" si="39"/>
        <v>4.0872861167333512E-3</v>
      </c>
      <c r="L263" s="79">
        <f t="shared" si="39"/>
        <v>0.94581972100786516</v>
      </c>
      <c r="M263" s="42">
        <f t="shared" si="27"/>
        <v>3.8658358146080587E-3</v>
      </c>
      <c r="T263" s="114"/>
      <c r="W263" s="114"/>
      <c r="AA263" s="114"/>
      <c r="AG263" s="114"/>
      <c r="AJ263" s="114"/>
    </row>
    <row r="264" spans="1:36" x14ac:dyDescent="0.2">
      <c r="A264" s="92">
        <f t="shared" si="36"/>
        <v>57</v>
      </c>
      <c r="B264" s="142">
        <f t="shared" si="36"/>
        <v>8.6640503693117329E-4</v>
      </c>
      <c r="C264" s="79">
        <f t="shared" si="36"/>
        <v>0.95049736552323549</v>
      </c>
      <c r="D264" s="42">
        <f t="shared" si="24"/>
        <v>8.2351570507914181E-4</v>
      </c>
      <c r="E264" s="142">
        <f t="shared" si="37"/>
        <v>4.1964847615206967E-3</v>
      </c>
      <c r="F264" s="79">
        <f t="shared" si="37"/>
        <v>0.95049736552323549</v>
      </c>
      <c r="G264" s="42">
        <f t="shared" si="25"/>
        <v>3.9887477102838256E-3</v>
      </c>
      <c r="H264" s="142">
        <f t="shared" si="38"/>
        <v>1.5747594037753994E-3</v>
      </c>
      <c r="I264" s="79">
        <f t="shared" si="38"/>
        <v>0.95049736552323549</v>
      </c>
      <c r="J264" s="42">
        <f t="shared" si="26"/>
        <v>1.4968046646214581E-3</v>
      </c>
      <c r="K264" s="142">
        <f t="shared" si="39"/>
        <v>4.1409275562780123E-3</v>
      </c>
      <c r="L264" s="79">
        <f t="shared" si="39"/>
        <v>0.95049736552323549</v>
      </c>
      <c r="M264" s="42">
        <f t="shared" si="27"/>
        <v>3.9359407330648204E-3</v>
      </c>
      <c r="T264" s="114"/>
      <c r="W264" s="114"/>
      <c r="AA264" s="114"/>
      <c r="AG264" s="114"/>
      <c r="AJ264" s="114"/>
    </row>
    <row r="265" spans="1:36" x14ac:dyDescent="0.2">
      <c r="A265" s="92">
        <f t="shared" si="36"/>
        <v>58</v>
      </c>
      <c r="B265" s="142">
        <f t="shared" si="36"/>
        <v>8.3431596148927792E-4</v>
      </c>
      <c r="C265" s="79">
        <f t="shared" si="36"/>
        <v>0.95611053894167986</v>
      </c>
      <c r="D265" s="42">
        <f t="shared" si="24"/>
        <v>7.9769828358715929E-4</v>
      </c>
      <c r="E265" s="142">
        <f t="shared" si="37"/>
        <v>4.1840322844835433E-3</v>
      </c>
      <c r="F265" s="79">
        <f t="shared" si="37"/>
        <v>0.95611053894167986</v>
      </c>
      <c r="G265" s="42">
        <f t="shared" si="25"/>
        <v>4.000397362466949E-3</v>
      </c>
      <c r="H265" s="142">
        <f t="shared" si="38"/>
        <v>1.5752383451999054E-3</v>
      </c>
      <c r="I265" s="79">
        <f t="shared" si="38"/>
        <v>0.95611053894167986</v>
      </c>
      <c r="J265" s="42">
        <f t="shared" si="26"/>
        <v>1.5061019831906816E-3</v>
      </c>
      <c r="K265" s="142">
        <f t="shared" si="39"/>
        <v>4.0595075141120094E-3</v>
      </c>
      <c r="L265" s="79">
        <f t="shared" si="39"/>
        <v>0.95611053894167986</v>
      </c>
      <c r="M265" s="42">
        <f t="shared" si="27"/>
        <v>3.8813379171554322E-3</v>
      </c>
      <c r="T265" s="114"/>
      <c r="W265" s="114"/>
      <c r="AA265" s="114"/>
      <c r="AG265" s="114"/>
      <c r="AJ265" s="114"/>
    </row>
    <row r="266" spans="1:36" x14ac:dyDescent="0.2">
      <c r="A266" s="92">
        <f t="shared" si="36"/>
        <v>59</v>
      </c>
      <c r="B266" s="142">
        <f t="shared" si="36"/>
        <v>7.3661191089007428E-4</v>
      </c>
      <c r="C266" s="79">
        <f t="shared" si="36"/>
        <v>0.96078818345704997</v>
      </c>
      <c r="D266" s="42">
        <f t="shared" si="24"/>
        <v>7.0772801977690084E-4</v>
      </c>
      <c r="E266" s="142">
        <f t="shared" si="37"/>
        <v>3.7558586509752684E-3</v>
      </c>
      <c r="F266" s="79">
        <f t="shared" si="37"/>
        <v>0.96078818345704997</v>
      </c>
      <c r="G266" s="42">
        <f t="shared" si="25"/>
        <v>3.6085846105919743E-3</v>
      </c>
      <c r="H266" s="142">
        <f t="shared" si="38"/>
        <v>1.3079890303256132E-3</v>
      </c>
      <c r="I266" s="79">
        <f t="shared" si="38"/>
        <v>0.96078818345704997</v>
      </c>
      <c r="J266" s="42">
        <f t="shared" si="26"/>
        <v>1.2567004044282942E-3</v>
      </c>
      <c r="K266" s="142">
        <f t="shared" si="39"/>
        <v>3.6830595544503717E-3</v>
      </c>
      <c r="L266" s="79">
        <f t="shared" si="39"/>
        <v>0.96078818345704997</v>
      </c>
      <c r="M266" s="42">
        <f t="shared" si="27"/>
        <v>3.5386400988845043E-3</v>
      </c>
      <c r="T266" s="114"/>
      <c r="W266" s="114"/>
      <c r="AA266" s="114"/>
      <c r="AG266" s="114"/>
      <c r="AJ266" s="114"/>
    </row>
    <row r="267" spans="1:36" x14ac:dyDescent="0.2">
      <c r="A267" s="92">
        <f t="shared" si="36"/>
        <v>60</v>
      </c>
      <c r="B267" s="142">
        <f t="shared" si="36"/>
        <v>5.9149265926478664E-4</v>
      </c>
      <c r="C267" s="79">
        <f t="shared" si="36"/>
        <v>0.98136981932467915</v>
      </c>
      <c r="D267" s="42">
        <f t="shared" si="24"/>
        <v>5.8047304415455769E-4</v>
      </c>
      <c r="E267" s="142">
        <f t="shared" si="37"/>
        <v>3.0930037194591025E-3</v>
      </c>
      <c r="F267" s="79">
        <f t="shared" si="37"/>
        <v>0.98136981932467915</v>
      </c>
      <c r="G267" s="42">
        <f t="shared" si="25"/>
        <v>3.03538050133614E-3</v>
      </c>
      <c r="H267" s="142">
        <f t="shared" si="38"/>
        <v>1.1231176404663356E-3</v>
      </c>
      <c r="I267" s="79">
        <f t="shared" si="38"/>
        <v>0.98136981932467915</v>
      </c>
      <c r="J267" s="42">
        <f t="shared" si="26"/>
        <v>1.1021937559048077E-3</v>
      </c>
      <c r="K267" s="142">
        <f t="shared" si="39"/>
        <v>3.0973141922796556E-3</v>
      </c>
      <c r="L267" s="79">
        <f t="shared" si="39"/>
        <v>0.98136981932467915</v>
      </c>
      <c r="M267" s="42">
        <f t="shared" si="27"/>
        <v>3.0396106692692501E-3</v>
      </c>
      <c r="T267" s="114"/>
      <c r="W267" s="114"/>
      <c r="AA267" s="114"/>
      <c r="AG267" s="114"/>
      <c r="AJ267" s="114"/>
    </row>
    <row r="268" spans="1:36" x14ac:dyDescent="0.2">
      <c r="A268" s="92">
        <f t="shared" si="36"/>
        <v>61</v>
      </c>
      <c r="B268" s="142">
        <f t="shared" si="36"/>
        <v>5.5700887670036183E-4</v>
      </c>
      <c r="C268" s="79">
        <f t="shared" si="36"/>
        <v>1.0010159262892342</v>
      </c>
      <c r="D268" s="42">
        <f t="shared" si="24"/>
        <v>5.5757475666153857E-4</v>
      </c>
      <c r="E268" s="142">
        <f t="shared" si="37"/>
        <v>3.0795933595729377E-3</v>
      </c>
      <c r="F268" s="79">
        <f t="shared" si="37"/>
        <v>1.0010159262892342</v>
      </c>
      <c r="G268" s="42">
        <f t="shared" si="25"/>
        <v>3.0827219994270789E-3</v>
      </c>
      <c r="H268" s="142">
        <f t="shared" si="38"/>
        <v>1.011524288556461E-3</v>
      </c>
      <c r="I268" s="79">
        <f t="shared" si="38"/>
        <v>1.0010159262892342</v>
      </c>
      <c r="J268" s="42">
        <f t="shared" si="26"/>
        <v>1.0125519226734045E-3</v>
      </c>
      <c r="K268" s="142">
        <f t="shared" si="39"/>
        <v>2.9680000076630626E-3</v>
      </c>
      <c r="L268" s="79">
        <f t="shared" si="39"/>
        <v>1.0010159262892342</v>
      </c>
      <c r="M268" s="42">
        <f t="shared" si="27"/>
        <v>2.9710152768972946E-3</v>
      </c>
      <c r="T268" s="114"/>
      <c r="W268" s="114"/>
      <c r="AA268" s="114"/>
      <c r="AG268" s="114"/>
      <c r="AJ268" s="114"/>
    </row>
    <row r="269" spans="1:36" x14ac:dyDescent="0.2">
      <c r="A269" s="92">
        <f t="shared" si="36"/>
        <v>62</v>
      </c>
      <c r="B269" s="142">
        <f t="shared" si="36"/>
        <v>4.9953590575965376E-4</v>
      </c>
      <c r="C269" s="79">
        <f t="shared" si="36"/>
        <v>1.0113067442230488</v>
      </c>
      <c r="D269" s="42">
        <f t="shared" si="24"/>
        <v>5.0518403047630713E-4</v>
      </c>
      <c r="E269" s="142">
        <f t="shared" si="37"/>
        <v>2.9234584551840141E-3</v>
      </c>
      <c r="F269" s="79">
        <f t="shared" si="37"/>
        <v>1.0113067442230488</v>
      </c>
      <c r="G269" s="42">
        <f t="shared" si="25"/>
        <v>2.956513252183489E-3</v>
      </c>
      <c r="H269" s="142">
        <f t="shared" si="38"/>
        <v>8.9226787385449189E-4</v>
      </c>
      <c r="I269" s="79">
        <f t="shared" si="38"/>
        <v>1.0113067442230488</v>
      </c>
      <c r="J269" s="42">
        <f t="shared" si="26"/>
        <v>9.0235651848260818E-4</v>
      </c>
      <c r="K269" s="142">
        <f t="shared" si="39"/>
        <v>2.8588013628757175E-3</v>
      </c>
      <c r="L269" s="79">
        <f t="shared" si="39"/>
        <v>1.0113067442230488</v>
      </c>
      <c r="M269" s="42">
        <f t="shared" si="27"/>
        <v>2.8911250986702565E-3</v>
      </c>
      <c r="T269" s="114"/>
      <c r="W269" s="114"/>
      <c r="AA269" s="114"/>
      <c r="AG269" s="114"/>
      <c r="AJ269" s="114"/>
    </row>
    <row r="270" spans="1:36" x14ac:dyDescent="0.2">
      <c r="A270" s="92">
        <f t="shared" si="36"/>
        <v>63</v>
      </c>
      <c r="B270" s="142">
        <f t="shared" si="36"/>
        <v>4.2482104353673339E-4</v>
      </c>
      <c r="C270" s="79">
        <f t="shared" si="36"/>
        <v>1.0206620332537892</v>
      </c>
      <c r="D270" s="42">
        <f t="shared" si="24"/>
        <v>4.335987100651988E-4</v>
      </c>
      <c r="E270" s="142">
        <f t="shared" si="37"/>
        <v>2.5819732195113071E-3</v>
      </c>
      <c r="F270" s="79">
        <f t="shared" si="37"/>
        <v>1.0206620332537892</v>
      </c>
      <c r="G270" s="42">
        <f t="shared" si="25"/>
        <v>2.6353220360332431E-3</v>
      </c>
      <c r="H270" s="142">
        <f t="shared" si="38"/>
        <v>8.1563724593354786E-4</v>
      </c>
      <c r="I270" s="79">
        <f t="shared" si="38"/>
        <v>1.0206620332537892</v>
      </c>
      <c r="J270" s="42">
        <f t="shared" si="26"/>
        <v>8.3248996983205587E-4</v>
      </c>
      <c r="K270" s="142">
        <f t="shared" si="39"/>
        <v>2.4857059931856214E-3</v>
      </c>
      <c r="L270" s="79">
        <f t="shared" si="39"/>
        <v>1.0206620332537892</v>
      </c>
      <c r="M270" s="42">
        <f t="shared" si="27"/>
        <v>2.5370657330759661E-3</v>
      </c>
      <c r="T270" s="114"/>
      <c r="W270" s="114"/>
      <c r="AA270" s="114"/>
      <c r="AG270" s="114"/>
      <c r="AJ270" s="114"/>
    </row>
    <row r="271" spans="1:36" x14ac:dyDescent="0.2">
      <c r="A271" s="92">
        <f t="shared" si="36"/>
        <v>64</v>
      </c>
      <c r="B271" s="142">
        <f t="shared" si="36"/>
        <v>3.3669582142764777E-4</v>
      </c>
      <c r="C271" s="79">
        <f t="shared" si="36"/>
        <v>1.0215975621568634</v>
      </c>
      <c r="D271" s="42">
        <f t="shared" si="24"/>
        <v>3.4396763035888757E-4</v>
      </c>
      <c r="E271" s="142">
        <f t="shared" si="37"/>
        <v>2.4416433821310788E-3</v>
      </c>
      <c r="F271" s="79">
        <f t="shared" si="37"/>
        <v>1.0215975621568634</v>
      </c>
      <c r="G271" s="42">
        <f t="shared" si="25"/>
        <v>2.4943769268415488E-3</v>
      </c>
      <c r="H271" s="142">
        <f t="shared" si="38"/>
        <v>6.5806551727110669E-4</v>
      </c>
      <c r="I271" s="79">
        <f t="shared" si="38"/>
        <v>1.0215975621568634</v>
      </c>
      <c r="J271" s="42">
        <f t="shared" si="26"/>
        <v>6.7227812818365792E-4</v>
      </c>
      <c r="K271" s="142">
        <f t="shared" si="39"/>
        <v>2.2970030719302969E-3</v>
      </c>
      <c r="L271" s="79">
        <f t="shared" si="39"/>
        <v>1.0215975621568634</v>
      </c>
      <c r="M271" s="42">
        <f t="shared" si="27"/>
        <v>2.3466127385508178E-3</v>
      </c>
      <c r="T271" s="114"/>
      <c r="W271" s="114"/>
      <c r="AA271" s="114"/>
      <c r="AG271" s="114"/>
      <c r="AJ271" s="114"/>
    </row>
    <row r="272" spans="1:36" x14ac:dyDescent="0.2">
      <c r="A272" s="92">
        <f t="shared" ref="A272:C287" si="40">A77</f>
        <v>65</v>
      </c>
      <c r="B272" s="142">
        <f t="shared" si="40"/>
        <v>3.1514345732488227E-4</v>
      </c>
      <c r="C272" s="79">
        <f t="shared" si="40"/>
        <v>1.0412436691214184</v>
      </c>
      <c r="D272" s="42">
        <f t="shared" si="24"/>
        <v>3.2814112980456955E-4</v>
      </c>
      <c r="E272" s="142">
        <f t="shared" ref="E272:F287" si="41">E77</f>
        <v>2.3334026201927453E-3</v>
      </c>
      <c r="F272" s="79">
        <f t="shared" si="41"/>
        <v>1.0412436691214184</v>
      </c>
      <c r="G272" s="42">
        <f t="shared" si="25"/>
        <v>2.4296407057870254E-3</v>
      </c>
      <c r="H272" s="142">
        <f t="shared" ref="H272:I287" si="42">H77</f>
        <v>5.6946135373751525E-4</v>
      </c>
      <c r="I272" s="79">
        <f t="shared" si="42"/>
        <v>1.0412436691214184</v>
      </c>
      <c r="J272" s="42">
        <f t="shared" si="26"/>
        <v>5.9294802938850036E-4</v>
      </c>
      <c r="K272" s="142">
        <f t="shared" ref="K272:L287" si="43">K77</f>
        <v>2.0795636652046179E-3</v>
      </c>
      <c r="L272" s="79">
        <f t="shared" si="43"/>
        <v>1.0412436691214184</v>
      </c>
      <c r="M272" s="42">
        <f t="shared" si="27"/>
        <v>2.1653325009292415E-3</v>
      </c>
      <c r="T272" s="114"/>
      <c r="W272" s="114"/>
      <c r="AA272" s="114"/>
      <c r="AG272" s="114"/>
      <c r="AJ272" s="114"/>
    </row>
    <row r="273" spans="1:36" x14ac:dyDescent="0.2">
      <c r="A273" s="92">
        <f t="shared" si="40"/>
        <v>66</v>
      </c>
      <c r="B273" s="142">
        <f t="shared" si="40"/>
        <v>2.7155978769484532E-4</v>
      </c>
      <c r="C273" s="79">
        <f t="shared" si="40"/>
        <v>1.051534487055233</v>
      </c>
      <c r="D273" s="42">
        <f t="shared" si="24"/>
        <v>2.8555448205852714E-4</v>
      </c>
      <c r="E273" s="142">
        <f t="shared" si="41"/>
        <v>2.0474745897627227E-3</v>
      </c>
      <c r="F273" s="79">
        <f t="shared" si="41"/>
        <v>1.051534487055233</v>
      </c>
      <c r="G273" s="42">
        <f t="shared" si="25"/>
        <v>2.1529901425047684E-3</v>
      </c>
      <c r="H273" s="142">
        <f t="shared" si="42"/>
        <v>5.0097273003317153E-4</v>
      </c>
      <c r="I273" s="79">
        <f t="shared" si="42"/>
        <v>1.051534487055233</v>
      </c>
      <c r="J273" s="42">
        <f t="shared" si="26"/>
        <v>5.2679010270409075E-4</v>
      </c>
      <c r="K273" s="142">
        <f t="shared" si="43"/>
        <v>1.9076236938069999E-3</v>
      </c>
      <c r="L273" s="79">
        <f t="shared" si="43"/>
        <v>1.051534487055233</v>
      </c>
      <c r="M273" s="42">
        <f t="shared" si="27"/>
        <v>2.0059321023617525E-3</v>
      </c>
      <c r="T273" s="114"/>
      <c r="W273" s="114"/>
      <c r="AA273" s="114"/>
      <c r="AG273" s="114"/>
      <c r="AJ273" s="114"/>
    </row>
    <row r="274" spans="1:36" x14ac:dyDescent="0.2">
      <c r="A274" s="92">
        <f t="shared" si="40"/>
        <v>67</v>
      </c>
      <c r="B274" s="142">
        <f t="shared" si="40"/>
        <v>2.4617589219603266E-4</v>
      </c>
      <c r="C274" s="79">
        <f t="shared" si="40"/>
        <v>1.0702450651167139</v>
      </c>
      <c r="D274" s="42">
        <f t="shared" si="24"/>
        <v>2.6346853377350813E-4</v>
      </c>
      <c r="E274" s="142">
        <f t="shared" si="41"/>
        <v>1.8242878859429735E-3</v>
      </c>
      <c r="F274" s="79">
        <f t="shared" si="41"/>
        <v>1.0702450651167139</v>
      </c>
      <c r="G274" s="42">
        <f t="shared" si="25"/>
        <v>1.9524351072826699E-3</v>
      </c>
      <c r="H274" s="142">
        <f t="shared" si="42"/>
        <v>4.1955268786716846E-4</v>
      </c>
      <c r="I274" s="79">
        <f t="shared" si="42"/>
        <v>1.0702450651167139</v>
      </c>
      <c r="J274" s="42">
        <f t="shared" si="26"/>
        <v>4.4902419374629002E-4</v>
      </c>
      <c r="K274" s="142">
        <f t="shared" si="43"/>
        <v>1.6547426216678848E-3</v>
      </c>
      <c r="L274" s="79">
        <f t="shared" si="43"/>
        <v>1.0702450651167139</v>
      </c>
      <c r="M274" s="42">
        <f t="shared" si="27"/>
        <v>1.7709801248783472E-3</v>
      </c>
      <c r="T274" s="114"/>
      <c r="W274" s="114"/>
      <c r="AA274" s="114"/>
      <c r="AG274" s="114"/>
      <c r="AJ274" s="114"/>
    </row>
    <row r="275" spans="1:36" x14ac:dyDescent="0.2">
      <c r="A275" s="92">
        <f t="shared" si="40"/>
        <v>68</v>
      </c>
      <c r="B275" s="142">
        <f t="shared" si="40"/>
        <v>1.9157656980236002E-4</v>
      </c>
      <c r="C275" s="79">
        <f t="shared" si="40"/>
        <v>1.0767937674382324</v>
      </c>
      <c r="D275" s="42">
        <f t="shared" si="24"/>
        <v>2.0628845635037676E-4</v>
      </c>
      <c r="E275" s="142">
        <f t="shared" si="41"/>
        <v>1.6125957763113655E-3</v>
      </c>
      <c r="F275" s="79">
        <f t="shared" si="41"/>
        <v>1.0767937674382324</v>
      </c>
      <c r="G275" s="42">
        <f t="shared" si="25"/>
        <v>1.7364330813292965E-3</v>
      </c>
      <c r="H275" s="142">
        <f t="shared" si="42"/>
        <v>3.5202194701183657E-4</v>
      </c>
      <c r="I275" s="79">
        <f t="shared" si="42"/>
        <v>1.0767937674382324</v>
      </c>
      <c r="J275" s="42">
        <f t="shared" si="26"/>
        <v>3.7905503854381733E-4</v>
      </c>
      <c r="K275" s="142">
        <f t="shared" si="43"/>
        <v>1.5019603072505027E-3</v>
      </c>
      <c r="L275" s="79">
        <f t="shared" si="43"/>
        <v>1.0767937674382324</v>
      </c>
      <c r="M275" s="42">
        <f t="shared" si="27"/>
        <v>1.6173014977869538E-3</v>
      </c>
      <c r="T275" s="114"/>
      <c r="W275" s="114"/>
      <c r="AA275" s="114"/>
      <c r="AG275" s="114"/>
      <c r="AJ275" s="114"/>
    </row>
    <row r="276" spans="1:36" x14ac:dyDescent="0.2">
      <c r="A276" s="92">
        <f t="shared" si="40"/>
        <v>69</v>
      </c>
      <c r="B276" s="142">
        <f t="shared" si="40"/>
        <v>1.9684492547192493E-4</v>
      </c>
      <c r="C276" s="79">
        <f t="shared" si="40"/>
        <v>1.1001819900150835</v>
      </c>
      <c r="D276" s="42">
        <f t="shared" ref="D276:D291" si="44">B276*C276</f>
        <v>2.1656524183007316E-4</v>
      </c>
      <c r="E276" s="142">
        <f t="shared" si="41"/>
        <v>1.5206390228062327E-3</v>
      </c>
      <c r="F276" s="79">
        <f t="shared" si="41"/>
        <v>1.1001819900150835</v>
      </c>
      <c r="G276" s="42">
        <f t="shared" ref="G276:G290" si="45">E276*F276</f>
        <v>1.672979666205553E-3</v>
      </c>
      <c r="H276" s="142">
        <f t="shared" si="42"/>
        <v>3.0939616023081145E-4</v>
      </c>
      <c r="I276" s="79">
        <f t="shared" si="42"/>
        <v>1.1001819900150835</v>
      </c>
      <c r="J276" s="42">
        <f t="shared" ref="J276:J290" si="46">H276*I276</f>
        <v>3.4039208326575981E-4</v>
      </c>
      <c r="K276" s="142">
        <f t="shared" si="43"/>
        <v>1.3865354239445808E-3</v>
      </c>
      <c r="L276" s="79">
        <f t="shared" si="43"/>
        <v>1.1001819900150835</v>
      </c>
      <c r="M276" s="42">
        <f t="shared" ref="M276:M290" si="47">K276*L276</f>
        <v>1.5254413019417563E-3</v>
      </c>
      <c r="T276" s="114"/>
      <c r="W276" s="114"/>
      <c r="AA276" s="114"/>
      <c r="AG276" s="114"/>
      <c r="AJ276" s="114"/>
    </row>
    <row r="277" spans="1:36" x14ac:dyDescent="0.2">
      <c r="A277" s="92">
        <f t="shared" si="40"/>
        <v>70</v>
      </c>
      <c r="B277" s="142">
        <f t="shared" si="40"/>
        <v>1.5996643578497063E-4</v>
      </c>
      <c r="C277" s="79">
        <f t="shared" si="40"/>
        <v>1.1123438657550464</v>
      </c>
      <c r="D277" s="42">
        <f t="shared" si="44"/>
        <v>1.7793768357211062E-4</v>
      </c>
      <c r="E277" s="142">
        <f t="shared" si="41"/>
        <v>1.3137363274196838E-3</v>
      </c>
      <c r="F277" s="79">
        <f t="shared" si="41"/>
        <v>1.1123438657550464</v>
      </c>
      <c r="G277" s="42">
        <f t="shared" si="45"/>
        <v>1.4613265450248486E-3</v>
      </c>
      <c r="H277" s="142">
        <f t="shared" si="42"/>
        <v>2.6916508057231583E-4</v>
      </c>
      <c r="I277" s="79">
        <f t="shared" si="42"/>
        <v>1.1123438657550464</v>
      </c>
      <c r="J277" s="42">
        <f t="shared" si="46"/>
        <v>2.9940412625007834E-4</v>
      </c>
      <c r="K277" s="142">
        <f t="shared" si="43"/>
        <v>1.1671802515208784E-3</v>
      </c>
      <c r="L277" s="79">
        <f t="shared" si="43"/>
        <v>1.1123438657550464</v>
      </c>
      <c r="M277" s="42">
        <f t="shared" si="47"/>
        <v>1.2983057930096814E-3</v>
      </c>
      <c r="T277" s="114"/>
      <c r="W277" s="114"/>
      <c r="AA277" s="114"/>
      <c r="AG277" s="114"/>
      <c r="AJ277" s="114"/>
    </row>
    <row r="278" spans="1:36" x14ac:dyDescent="0.2">
      <c r="A278" s="92">
        <f t="shared" si="40"/>
        <v>71</v>
      </c>
      <c r="B278" s="142">
        <f t="shared" si="40"/>
        <v>1.3170889173912253E-4</v>
      </c>
      <c r="C278" s="79">
        <f t="shared" si="40"/>
        <v>1.1329255016226754</v>
      </c>
      <c r="D278" s="42">
        <f t="shared" si="44"/>
        <v>1.4921636224171202E-4</v>
      </c>
      <c r="E278" s="142">
        <f t="shared" si="41"/>
        <v>1.1508962430876778E-3</v>
      </c>
      <c r="F278" s="79">
        <f t="shared" si="41"/>
        <v>1.1329255016226754</v>
      </c>
      <c r="G278" s="42">
        <f t="shared" si="45"/>
        <v>1.3038797035157599E-3</v>
      </c>
      <c r="H278" s="142">
        <f t="shared" si="42"/>
        <v>2.1312893390512552E-4</v>
      </c>
      <c r="I278" s="79">
        <f t="shared" si="42"/>
        <v>1.1329255016226754</v>
      </c>
      <c r="J278" s="42">
        <f t="shared" si="46"/>
        <v>2.4145920435477035E-4</v>
      </c>
      <c r="K278" s="142">
        <f t="shared" si="43"/>
        <v>1.0062559328868962E-3</v>
      </c>
      <c r="L278" s="79">
        <f t="shared" si="43"/>
        <v>1.1329255016226754</v>
      </c>
      <c r="M278" s="42">
        <f t="shared" si="47"/>
        <v>1.1400130075266801E-3</v>
      </c>
      <c r="T278" s="114"/>
      <c r="W278" s="114"/>
      <c r="AA278" s="114"/>
      <c r="AG278" s="114"/>
      <c r="AJ278" s="114"/>
    </row>
    <row r="279" spans="1:36" x14ac:dyDescent="0.2">
      <c r="A279" s="92">
        <f t="shared" si="40"/>
        <v>72</v>
      </c>
      <c r="B279" s="142">
        <f t="shared" si="40"/>
        <v>1.0584605481580392E-4</v>
      </c>
      <c r="C279" s="79">
        <f t="shared" si="40"/>
        <v>1.1376031461380456</v>
      </c>
      <c r="D279" s="42">
        <f t="shared" si="44"/>
        <v>1.2041080496475857E-4</v>
      </c>
      <c r="E279" s="142">
        <f t="shared" si="41"/>
        <v>9.3585154348452878E-4</v>
      </c>
      <c r="F279" s="79">
        <f t="shared" si="41"/>
        <v>1.1376031461380456</v>
      </c>
      <c r="G279" s="42">
        <f t="shared" si="45"/>
        <v>1.0646276601861458E-3</v>
      </c>
      <c r="H279" s="142">
        <f t="shared" si="42"/>
        <v>1.6284008433200604E-4</v>
      </c>
      <c r="I279" s="79">
        <f t="shared" si="42"/>
        <v>1.1376031461380456</v>
      </c>
      <c r="J279" s="42">
        <f t="shared" si="46"/>
        <v>1.8524739225347472E-4</v>
      </c>
      <c r="K279" s="142">
        <f t="shared" si="43"/>
        <v>8.0797418314145343E-4</v>
      </c>
      <c r="L279" s="79">
        <f t="shared" si="43"/>
        <v>1.1376031461380456</v>
      </c>
      <c r="M279" s="42">
        <f t="shared" si="47"/>
        <v>9.1915397274003482E-4</v>
      </c>
      <c r="T279" s="114"/>
      <c r="W279" s="114"/>
      <c r="AA279" s="114"/>
      <c r="AG279" s="114"/>
      <c r="AJ279" s="114"/>
    </row>
    <row r="280" spans="1:36" x14ac:dyDescent="0.2">
      <c r="A280" s="92">
        <f t="shared" si="40"/>
        <v>73</v>
      </c>
      <c r="B280" s="142">
        <f t="shared" si="40"/>
        <v>8.3814749288532513E-5</v>
      </c>
      <c r="C280" s="79">
        <f t="shared" si="40"/>
        <v>1.1432163195564899</v>
      </c>
      <c r="D280" s="42">
        <f t="shared" si="44"/>
        <v>9.5818389206186075E-5</v>
      </c>
      <c r="E280" s="142">
        <f t="shared" si="41"/>
        <v>7.3421720376754484E-4</v>
      </c>
      <c r="F280" s="79">
        <f t="shared" si="41"/>
        <v>1.1432163195564899</v>
      </c>
      <c r="G280" s="42">
        <f t="shared" si="45"/>
        <v>8.3936908944619E-4</v>
      </c>
      <c r="H280" s="142">
        <f t="shared" si="42"/>
        <v>1.4032983738022873E-4</v>
      </c>
      <c r="I280" s="79">
        <f t="shared" si="42"/>
        <v>1.1432163195564899</v>
      </c>
      <c r="J280" s="42">
        <f t="shared" si="46"/>
        <v>1.6042736021378584E-4</v>
      </c>
      <c r="K280" s="142">
        <f t="shared" si="43"/>
        <v>6.7195481858177777E-4</v>
      </c>
      <c r="L280" s="79">
        <f t="shared" si="43"/>
        <v>1.1432163195564899</v>
      </c>
      <c r="M280" s="42">
        <f t="shared" si="47"/>
        <v>7.6818971460730883E-4</v>
      </c>
      <c r="T280" s="114"/>
      <c r="W280" s="114"/>
      <c r="AA280" s="114"/>
      <c r="AG280" s="114"/>
      <c r="AJ280" s="114"/>
    </row>
    <row r="281" spans="1:36" x14ac:dyDescent="0.2">
      <c r="A281" s="92">
        <f t="shared" si="40"/>
        <v>74</v>
      </c>
      <c r="B281" s="142">
        <f t="shared" si="40"/>
        <v>5.7951912365213911E-5</v>
      </c>
      <c r="C281" s="79">
        <f t="shared" si="40"/>
        <v>1.1525716085872304</v>
      </c>
      <c r="D281" s="42">
        <f t="shared" si="44"/>
        <v>6.6793728855480807E-5</v>
      </c>
      <c r="E281" s="142">
        <f t="shared" si="41"/>
        <v>5.6371405664344437E-4</v>
      </c>
      <c r="F281" s="79">
        <f t="shared" si="41"/>
        <v>1.1525716085872304</v>
      </c>
      <c r="G281" s="42">
        <f t="shared" si="45"/>
        <v>6.4972081704876784E-4</v>
      </c>
      <c r="H281" s="142">
        <f t="shared" si="42"/>
        <v>1.0009875772173311E-4</v>
      </c>
      <c r="I281" s="79">
        <f t="shared" si="42"/>
        <v>1.1525716085872304</v>
      </c>
      <c r="J281" s="42">
        <f t="shared" si="46"/>
        <v>1.1537098620492139E-4</v>
      </c>
      <c r="K281" s="142">
        <f t="shared" si="43"/>
        <v>5.5509311100233817E-4</v>
      </c>
      <c r="L281" s="79">
        <f t="shared" si="43"/>
        <v>1.1525716085872304</v>
      </c>
      <c r="M281" s="42">
        <f t="shared" si="47"/>
        <v>6.3978455986365491E-4</v>
      </c>
      <c r="T281" s="114"/>
      <c r="W281" s="114"/>
      <c r="AA281" s="114"/>
      <c r="AG281" s="114"/>
      <c r="AJ281" s="114"/>
    </row>
    <row r="282" spans="1:36" x14ac:dyDescent="0.2">
      <c r="A282" s="92">
        <f t="shared" si="40"/>
        <v>75</v>
      </c>
      <c r="B282" s="142">
        <f t="shared" si="40"/>
        <v>4.3104728205531004E-5</v>
      </c>
      <c r="C282" s="79">
        <f t="shared" si="40"/>
        <v>1.1525716085872304</v>
      </c>
      <c r="D282" s="42">
        <f t="shared" si="44"/>
        <v>4.9681285925564232E-5</v>
      </c>
      <c r="E282" s="142">
        <f t="shared" si="41"/>
        <v>4.5212070473356965E-4</v>
      </c>
      <c r="F282" s="79">
        <f t="shared" si="41"/>
        <v>1.1525716085872304</v>
      </c>
      <c r="G282" s="42">
        <f t="shared" si="45"/>
        <v>5.2110148793036261E-4</v>
      </c>
      <c r="H282" s="142">
        <f t="shared" si="42"/>
        <v>8.0941100741497118E-5</v>
      </c>
      <c r="I282" s="79">
        <f t="shared" si="42"/>
        <v>1.1525716085872304</v>
      </c>
      <c r="J282" s="42">
        <f t="shared" si="46"/>
        <v>9.3290414682448397E-5</v>
      </c>
      <c r="K282" s="142">
        <f t="shared" si="43"/>
        <v>4.4876811476202838E-4</v>
      </c>
      <c r="L282" s="79">
        <f t="shared" si="43"/>
        <v>1.1525716085872304</v>
      </c>
      <c r="M282" s="42">
        <f t="shared" si="47"/>
        <v>5.1723738791392985E-4</v>
      </c>
      <c r="T282" s="114"/>
      <c r="W282" s="114"/>
      <c r="AA282" s="114"/>
      <c r="AG282" s="114"/>
      <c r="AJ282" s="114"/>
    </row>
    <row r="283" spans="1:36" x14ac:dyDescent="0.2">
      <c r="A283" s="92">
        <f t="shared" si="40"/>
        <v>76</v>
      </c>
      <c r="B283" s="142">
        <f t="shared" si="40"/>
        <v>3.9273196809483805E-5</v>
      </c>
      <c r="C283" s="79">
        <f t="shared" si="40"/>
        <v>1.1525716085872304</v>
      </c>
      <c r="D283" s="42">
        <f t="shared" si="44"/>
        <v>4.5265171621069631E-5</v>
      </c>
      <c r="E283" s="142">
        <f t="shared" si="41"/>
        <v>2.7347555339286893E-4</v>
      </c>
      <c r="F283" s="79">
        <f t="shared" si="41"/>
        <v>1.1525716085872304</v>
      </c>
      <c r="G283" s="42">
        <f t="shared" si="45"/>
        <v>3.1520015848330197E-4</v>
      </c>
      <c r="H283" s="142">
        <f t="shared" si="42"/>
        <v>6.4178150883790604E-5</v>
      </c>
      <c r="I283" s="79">
        <f t="shared" si="42"/>
        <v>1.1525716085872304</v>
      </c>
      <c r="J283" s="42">
        <f t="shared" si="46"/>
        <v>7.3969914600284514E-5</v>
      </c>
      <c r="K283" s="142">
        <f t="shared" si="43"/>
        <v>3.0843827738179968E-4</v>
      </c>
      <c r="L283" s="79">
        <f t="shared" si="43"/>
        <v>1.1525716085872304</v>
      </c>
      <c r="M283" s="42">
        <f t="shared" si="47"/>
        <v>3.5549720151181524E-4</v>
      </c>
      <c r="T283" s="114"/>
      <c r="W283" s="114"/>
      <c r="AA283" s="114"/>
      <c r="AG283" s="114"/>
      <c r="AJ283" s="114"/>
    </row>
    <row r="284" spans="1:36" x14ac:dyDescent="0.2">
      <c r="A284" s="92">
        <f t="shared" si="40"/>
        <v>77</v>
      </c>
      <c r="B284" s="142">
        <f t="shared" si="40"/>
        <v>1.6762949857706503E-5</v>
      </c>
      <c r="C284" s="79">
        <f t="shared" si="40"/>
        <v>1.1525716085872304</v>
      </c>
      <c r="D284" s="42">
        <f t="shared" si="44"/>
        <v>1.9320500082163869E-5</v>
      </c>
      <c r="E284" s="142">
        <f t="shared" si="41"/>
        <v>2.0594481253753704E-4</v>
      </c>
      <c r="F284" s="79">
        <f t="shared" si="41"/>
        <v>1.1525716085872304</v>
      </c>
      <c r="G284" s="42">
        <f t="shared" si="45"/>
        <v>2.3736614386658469E-4</v>
      </c>
      <c r="H284" s="142">
        <f t="shared" si="42"/>
        <v>3.3525899715413007E-5</v>
      </c>
      <c r="I284" s="79">
        <f t="shared" si="42"/>
        <v>1.1525716085872304</v>
      </c>
      <c r="J284" s="42">
        <f t="shared" si="46"/>
        <v>3.8641000164327737E-5</v>
      </c>
      <c r="K284" s="142">
        <f t="shared" si="43"/>
        <v>2.1552364102765505E-4</v>
      </c>
      <c r="L284" s="79">
        <f t="shared" si="43"/>
        <v>1.1525716085872304</v>
      </c>
      <c r="M284" s="42">
        <f t="shared" si="47"/>
        <v>2.4840642962782117E-4</v>
      </c>
      <c r="T284" s="114"/>
      <c r="W284" s="114"/>
      <c r="AA284" s="114"/>
      <c r="AG284" s="114"/>
      <c r="AJ284" s="114"/>
    </row>
    <row r="285" spans="1:36" x14ac:dyDescent="0.2">
      <c r="A285" s="92">
        <f t="shared" si="40"/>
        <v>78</v>
      </c>
      <c r="B285" s="142">
        <f t="shared" si="40"/>
        <v>1.7241891282212402E-5</v>
      </c>
      <c r="C285" s="79">
        <f t="shared" si="40"/>
        <v>1.1525716085872304</v>
      </c>
      <c r="D285" s="42">
        <f t="shared" si="44"/>
        <v>1.9872514370225692E-5</v>
      </c>
      <c r="E285" s="142">
        <f t="shared" si="41"/>
        <v>1.9540810119840724E-4</v>
      </c>
      <c r="F285" s="79">
        <f t="shared" si="41"/>
        <v>1.1525716085872304</v>
      </c>
      <c r="G285" s="42">
        <f t="shared" si="45"/>
        <v>2.2522182952922453E-4</v>
      </c>
      <c r="H285" s="142">
        <f t="shared" si="42"/>
        <v>2.7778602621342205E-5</v>
      </c>
      <c r="I285" s="79">
        <f t="shared" si="42"/>
        <v>1.1525716085872304</v>
      </c>
      <c r="J285" s="42">
        <f t="shared" si="46"/>
        <v>3.2016828707585843E-5</v>
      </c>
      <c r="K285" s="142">
        <f t="shared" si="43"/>
        <v>1.7433467852014762E-4</v>
      </c>
      <c r="L285" s="79">
        <f t="shared" si="43"/>
        <v>1.1525716085872304</v>
      </c>
      <c r="M285" s="42">
        <f t="shared" si="47"/>
        <v>2.0093320085450423E-4</v>
      </c>
      <c r="T285" s="114"/>
      <c r="W285" s="114"/>
      <c r="AA285" s="114"/>
      <c r="AG285" s="114"/>
      <c r="AJ285" s="114"/>
    </row>
    <row r="286" spans="1:36" x14ac:dyDescent="0.2">
      <c r="A286" s="92">
        <f t="shared" si="40"/>
        <v>79</v>
      </c>
      <c r="B286" s="142">
        <f t="shared" si="40"/>
        <v>1.4847184159682902E-5</v>
      </c>
      <c r="C286" s="79">
        <f t="shared" si="40"/>
        <v>1.1525716085872304</v>
      </c>
      <c r="D286" s="42">
        <f t="shared" si="44"/>
        <v>1.7112442929916568E-5</v>
      </c>
      <c r="E286" s="142">
        <f t="shared" si="41"/>
        <v>1.1877747327746322E-4</v>
      </c>
      <c r="F286" s="79">
        <f t="shared" si="41"/>
        <v>1.1525716085872304</v>
      </c>
      <c r="G286" s="42">
        <f t="shared" si="45"/>
        <v>1.3689954343933255E-4</v>
      </c>
      <c r="H286" s="142">
        <f t="shared" si="42"/>
        <v>1.5805067008694704E-5</v>
      </c>
      <c r="I286" s="79">
        <f t="shared" si="42"/>
        <v>1.1525716085872304</v>
      </c>
      <c r="J286" s="42">
        <f t="shared" si="46"/>
        <v>1.8216471506040222E-5</v>
      </c>
      <c r="K286" s="142">
        <f t="shared" si="43"/>
        <v>1.1734064900394551E-4</v>
      </c>
      <c r="L286" s="79">
        <f t="shared" si="43"/>
        <v>1.1525716085872304</v>
      </c>
      <c r="M286" s="42">
        <f t="shared" si="47"/>
        <v>1.3524350057514707E-4</v>
      </c>
      <c r="T286" s="114"/>
      <c r="W286" s="114"/>
      <c r="AA286" s="114"/>
      <c r="AG286" s="114"/>
      <c r="AJ286" s="114"/>
    </row>
    <row r="287" spans="1:36" x14ac:dyDescent="0.2">
      <c r="A287" s="92">
        <f t="shared" si="40"/>
        <v>80</v>
      </c>
      <c r="B287" s="142">
        <f t="shared" si="40"/>
        <v>8.6209456411062008E-6</v>
      </c>
      <c r="C287" s="79">
        <f t="shared" si="40"/>
        <v>1.1525716085872304</v>
      </c>
      <c r="D287" s="42">
        <f t="shared" si="44"/>
        <v>9.936257185112846E-6</v>
      </c>
      <c r="E287" s="142">
        <f t="shared" si="41"/>
        <v>9.1477812080626911E-5</v>
      </c>
      <c r="F287" s="79">
        <f t="shared" si="41"/>
        <v>1.1525716085872304</v>
      </c>
      <c r="G287" s="42">
        <f t="shared" si="45"/>
        <v>1.0543472901980853E-4</v>
      </c>
      <c r="H287" s="142">
        <f t="shared" si="42"/>
        <v>1.2452477037153401E-5</v>
      </c>
      <c r="I287" s="79">
        <f t="shared" si="42"/>
        <v>1.1525716085872304</v>
      </c>
      <c r="J287" s="42">
        <f t="shared" si="46"/>
        <v>1.4352371489607445E-5</v>
      </c>
      <c r="K287" s="142">
        <f t="shared" si="43"/>
        <v>7.854639361896761E-5</v>
      </c>
      <c r="L287" s="79">
        <f t="shared" si="43"/>
        <v>1.1525716085872304</v>
      </c>
      <c r="M287" s="42">
        <f t="shared" si="47"/>
        <v>9.0530343242139263E-5</v>
      </c>
      <c r="T287" s="114"/>
      <c r="W287" s="114"/>
      <c r="AA287" s="114"/>
      <c r="AG287" s="114"/>
      <c r="AJ287" s="114"/>
    </row>
    <row r="288" spans="1:36" x14ac:dyDescent="0.2">
      <c r="A288" s="92">
        <f t="shared" ref="A288:C291" si="48">A93</f>
        <v>81</v>
      </c>
      <c r="B288" s="142">
        <f t="shared" si="48"/>
        <v>4.3104728205531004E-6</v>
      </c>
      <c r="C288" s="79">
        <f t="shared" si="48"/>
        <v>1.1525716085872304</v>
      </c>
      <c r="D288" s="42">
        <f t="shared" si="44"/>
        <v>4.968128592556423E-6</v>
      </c>
      <c r="E288" s="142">
        <f t="shared" ref="E288:F290" si="49">E93</f>
        <v>5.0288849573119507E-5</v>
      </c>
      <c r="F288" s="79">
        <f t="shared" si="49"/>
        <v>1.1525716085872304</v>
      </c>
      <c r="G288" s="42">
        <f t="shared" si="45"/>
        <v>5.7961500246491606E-5</v>
      </c>
      <c r="H288" s="142">
        <f t="shared" ref="H288:I290" si="50">H93</f>
        <v>5.2683556695649009E-6</v>
      </c>
      <c r="I288" s="79">
        <f t="shared" si="50"/>
        <v>1.1525716085872304</v>
      </c>
      <c r="J288" s="42">
        <f t="shared" si="46"/>
        <v>6.0721571686800731E-6</v>
      </c>
      <c r="K288" s="142">
        <f t="shared" ref="K288:L290" si="51">K93</f>
        <v>5.8430853789719813E-5</v>
      </c>
      <c r="L288" s="79">
        <f t="shared" si="51"/>
        <v>1.1525716085872304</v>
      </c>
      <c r="M288" s="42">
        <f t="shared" si="47"/>
        <v>6.7345743143542634E-5</v>
      </c>
      <c r="T288" s="114"/>
      <c r="W288" s="114"/>
      <c r="AA288" s="114"/>
      <c r="AG288" s="114"/>
      <c r="AJ288" s="114"/>
    </row>
    <row r="289" spans="1:36" x14ac:dyDescent="0.2">
      <c r="A289" s="92">
        <f t="shared" si="48"/>
        <v>82</v>
      </c>
      <c r="B289" s="142">
        <f t="shared" si="48"/>
        <v>3.8315313960472005E-6</v>
      </c>
      <c r="C289" s="79">
        <f t="shared" si="48"/>
        <v>1.1525716085872304</v>
      </c>
      <c r="D289" s="42">
        <f t="shared" si="44"/>
        <v>4.4161143044945988E-6</v>
      </c>
      <c r="E289" s="142">
        <f t="shared" si="49"/>
        <v>2.8257544045848103E-5</v>
      </c>
      <c r="F289" s="79">
        <f t="shared" si="49"/>
        <v>1.1525716085872304</v>
      </c>
      <c r="G289" s="42">
        <f t="shared" si="45"/>
        <v>3.2568842995647663E-5</v>
      </c>
      <c r="H289" s="142">
        <f t="shared" si="50"/>
        <v>4.3104728205531004E-6</v>
      </c>
      <c r="I289" s="79">
        <f t="shared" si="50"/>
        <v>1.1525716085872304</v>
      </c>
      <c r="J289" s="42">
        <f t="shared" si="46"/>
        <v>4.968128592556423E-6</v>
      </c>
      <c r="K289" s="142">
        <f t="shared" si="51"/>
        <v>2.4426012649800904E-5</v>
      </c>
      <c r="L289" s="79">
        <f t="shared" si="51"/>
        <v>1.1525716085872304</v>
      </c>
      <c r="M289" s="42">
        <f t="shared" si="47"/>
        <v>2.8152728691153066E-5</v>
      </c>
      <c r="T289" s="114"/>
      <c r="W289" s="114"/>
      <c r="AA289" s="114"/>
      <c r="AG289" s="114"/>
      <c r="AJ289" s="114"/>
    </row>
    <row r="290" spans="1:36" x14ac:dyDescent="0.2">
      <c r="A290" s="92">
        <f t="shared" si="48"/>
        <v>83</v>
      </c>
      <c r="B290" s="142">
        <f t="shared" si="48"/>
        <v>9.5788284901180013E-7</v>
      </c>
      <c r="C290" s="79">
        <f t="shared" si="48"/>
        <v>1.1525716085872304</v>
      </c>
      <c r="D290" s="42">
        <f t="shared" si="44"/>
        <v>1.1040285761236497E-6</v>
      </c>
      <c r="E290" s="142">
        <f t="shared" si="49"/>
        <v>3.8315313960472009E-5</v>
      </c>
      <c r="F290" s="79">
        <f t="shared" si="49"/>
        <v>1.1525716085872304</v>
      </c>
      <c r="G290" s="42">
        <f t="shared" si="45"/>
        <v>4.4161143044945991E-5</v>
      </c>
      <c r="H290" s="142">
        <f t="shared" si="50"/>
        <v>6.2262385185767006E-6</v>
      </c>
      <c r="I290" s="79">
        <f t="shared" si="50"/>
        <v>1.1525716085872304</v>
      </c>
      <c r="J290" s="42">
        <f t="shared" si="46"/>
        <v>7.1761857448037224E-6</v>
      </c>
      <c r="K290" s="142">
        <f t="shared" si="51"/>
        <v>4.1667903932013306E-5</v>
      </c>
      <c r="L290" s="79">
        <f t="shared" si="51"/>
        <v>1.1525716085872304</v>
      </c>
      <c r="M290" s="42">
        <f t="shared" si="47"/>
        <v>4.8025243061378758E-5</v>
      </c>
      <c r="T290" s="114"/>
      <c r="W290" s="114"/>
      <c r="AA290" s="114"/>
      <c r="AG290" s="114"/>
      <c r="AJ290" s="114"/>
    </row>
    <row r="291" spans="1:36" ht="13.5" thickBot="1" x14ac:dyDescent="0.25">
      <c r="A291" s="93" t="str">
        <f t="shared" si="48"/>
        <v>NNNN</v>
      </c>
      <c r="B291" s="145">
        <f t="shared" si="48"/>
        <v>0.18087989202744525</v>
      </c>
      <c r="C291" s="83">
        <f t="shared" si="48"/>
        <v>1.1291833860103793</v>
      </c>
      <c r="D291" s="149">
        <f t="shared" si="44"/>
        <v>0.20424656894074245</v>
      </c>
      <c r="E291" s="85"/>
      <c r="F291" s="83"/>
      <c r="G291" s="77"/>
      <c r="H291" s="86"/>
      <c r="I291" s="87"/>
      <c r="J291" s="77"/>
      <c r="K291" s="85"/>
      <c r="L291" s="76"/>
      <c r="M291" s="89"/>
      <c r="T291" s="114"/>
      <c r="W291" s="114"/>
      <c r="AA291" s="114"/>
      <c r="AG291" s="114"/>
      <c r="AJ291" s="114"/>
    </row>
    <row r="292" spans="1:36" x14ac:dyDescent="0.2">
      <c r="A292" s="24"/>
      <c r="B292" s="25"/>
      <c r="C292" s="26"/>
      <c r="D292" s="26"/>
      <c r="E292" s="26"/>
      <c r="F292" s="26"/>
      <c r="G292" s="26"/>
      <c r="H292" s="114"/>
      <c r="I292" s="23"/>
      <c r="J292" s="26"/>
      <c r="K292" s="26"/>
      <c r="O292" s="26"/>
      <c r="P292" s="26"/>
      <c r="R292" s="26"/>
      <c r="T292" s="114"/>
      <c r="U292" s="26"/>
      <c r="W292" s="114"/>
      <c r="Y292" s="26"/>
      <c r="Z292" s="26"/>
      <c r="AA292" s="26"/>
      <c r="AB292" s="26"/>
      <c r="AD292" s="26"/>
      <c r="AG292" s="114"/>
      <c r="AJ292" s="114"/>
    </row>
    <row r="293" spans="1:36" x14ac:dyDescent="0.2">
      <c r="B293" s="25"/>
      <c r="C293" s="26"/>
      <c r="D293" s="26"/>
      <c r="E293" s="26"/>
      <c r="F293" s="26"/>
      <c r="G293" s="26"/>
      <c r="H293" s="114"/>
      <c r="I293" s="23"/>
      <c r="J293" s="26"/>
      <c r="K293" s="26"/>
      <c r="O293" s="26"/>
      <c r="P293" s="26"/>
      <c r="R293" s="26"/>
      <c r="T293" s="114"/>
      <c r="U293" s="26"/>
      <c r="W293" s="114"/>
      <c r="Y293" s="26"/>
      <c r="Z293" s="26"/>
      <c r="AA293" s="26"/>
      <c r="AB293" s="26"/>
      <c r="AD293" s="26"/>
      <c r="AG293" s="114"/>
      <c r="AJ293" s="114"/>
    </row>
    <row r="294" spans="1:36" ht="15.75" x14ac:dyDescent="0.25">
      <c r="A294" s="140" t="s">
        <v>46</v>
      </c>
      <c r="B294" s="111"/>
      <c r="C294" s="111"/>
      <c r="D294" s="111"/>
      <c r="E294" s="26"/>
      <c r="F294" s="26"/>
      <c r="G294" s="26"/>
      <c r="H294" s="114"/>
      <c r="I294" s="23"/>
      <c r="J294" s="26"/>
      <c r="K294" s="26"/>
      <c r="O294" s="26"/>
      <c r="P294" s="26"/>
      <c r="R294" s="26"/>
      <c r="T294" s="114"/>
      <c r="U294" s="26"/>
      <c r="W294" s="114"/>
      <c r="Y294" s="26"/>
      <c r="Z294" s="26"/>
      <c r="AA294" s="26"/>
      <c r="AB294" s="26"/>
      <c r="AD294" s="26"/>
      <c r="AG294" s="114"/>
      <c r="AJ294" s="114"/>
    </row>
    <row r="295" spans="1:36" x14ac:dyDescent="0.2">
      <c r="A295" s="18" t="s">
        <v>47</v>
      </c>
      <c r="B295" s="111"/>
      <c r="C295" s="111"/>
      <c r="D295" s="111"/>
      <c r="E295" s="26"/>
      <c r="F295" s="26"/>
      <c r="G295" s="26"/>
      <c r="H295" s="26"/>
      <c r="I295" s="26"/>
      <c r="L295" s="26"/>
      <c r="M295" s="26"/>
      <c r="N295" s="26"/>
      <c r="O295" s="26"/>
      <c r="R295" s="26"/>
      <c r="T295" s="26"/>
      <c r="V295" s="26"/>
      <c r="W295" s="26"/>
      <c r="Y295" s="26"/>
      <c r="Z295" s="26"/>
      <c r="AA295" s="114"/>
      <c r="AB295" s="26"/>
      <c r="AD295" s="26"/>
      <c r="AF295" s="26"/>
      <c r="AG295" s="26"/>
      <c r="AI295" s="26"/>
      <c r="AJ295" s="114"/>
    </row>
    <row r="296" spans="1:36" x14ac:dyDescent="0.2">
      <c r="A296" s="18" t="s">
        <v>48</v>
      </c>
      <c r="B296" s="111"/>
      <c r="C296" s="114"/>
      <c r="D296" s="111"/>
      <c r="E296" s="26"/>
      <c r="F296" s="26"/>
      <c r="G296" s="26"/>
      <c r="H296" s="26"/>
      <c r="I296" s="26"/>
      <c r="L296" s="26"/>
      <c r="M296" s="26"/>
      <c r="N296" s="26"/>
      <c r="O296" s="26"/>
      <c r="R296" s="26"/>
      <c r="T296" s="26"/>
      <c r="V296" s="26"/>
      <c r="W296" s="26"/>
      <c r="Y296" s="26"/>
      <c r="Z296" s="26"/>
      <c r="AA296" s="114"/>
      <c r="AB296" s="26"/>
      <c r="AD296" s="26"/>
      <c r="AF296" s="26"/>
      <c r="AG296" s="26"/>
      <c r="AI296" s="26"/>
      <c r="AJ296" s="114"/>
    </row>
    <row r="297" spans="1:36" x14ac:dyDescent="0.2">
      <c r="B297" s="111"/>
      <c r="C297" s="111"/>
      <c r="D297" s="111"/>
      <c r="E297" s="26"/>
      <c r="F297" s="26"/>
      <c r="G297" s="26"/>
      <c r="H297" s="26"/>
      <c r="I297" s="26"/>
      <c r="L297" s="26"/>
      <c r="M297" s="26"/>
      <c r="N297" s="26"/>
      <c r="O297" s="26"/>
      <c r="R297" s="26"/>
      <c r="T297" s="26"/>
      <c r="V297" s="26"/>
      <c r="W297" s="26"/>
      <c r="Y297" s="26"/>
      <c r="Z297" s="26"/>
      <c r="AA297" s="114"/>
      <c r="AB297" s="26"/>
      <c r="AD297" s="26"/>
      <c r="AF297" s="26"/>
      <c r="AG297" s="26"/>
      <c r="AI297" s="26"/>
      <c r="AJ297" s="114"/>
    </row>
    <row r="298" spans="1:36" x14ac:dyDescent="0.2">
      <c r="B298" s="334" t="s">
        <v>49</v>
      </c>
      <c r="C298" s="334"/>
      <c r="D298" s="334"/>
      <c r="E298" s="26"/>
      <c r="F298" s="26"/>
      <c r="G298" s="26"/>
      <c r="H298" s="26"/>
      <c r="I298" s="26"/>
      <c r="L298" s="26"/>
      <c r="M298" s="26"/>
      <c r="N298" s="26"/>
      <c r="O298" s="26"/>
      <c r="R298" s="26"/>
      <c r="T298" s="26"/>
      <c r="V298" s="26"/>
      <c r="W298" s="26"/>
      <c r="Y298" s="26"/>
      <c r="Z298" s="26"/>
      <c r="AA298" s="114"/>
      <c r="AB298" s="26"/>
      <c r="AD298" s="26"/>
      <c r="AF298" s="26"/>
      <c r="AG298" s="26"/>
      <c r="AI298" s="26"/>
      <c r="AJ298" s="114"/>
    </row>
    <row r="299" spans="1:36" x14ac:dyDescent="0.2">
      <c r="C299" s="114"/>
      <c r="D299" s="114"/>
      <c r="E299" s="26"/>
      <c r="F299" s="26"/>
      <c r="G299" s="26"/>
      <c r="H299" s="26"/>
      <c r="I299" s="26"/>
      <c r="L299" s="26"/>
      <c r="M299" s="26"/>
      <c r="N299" s="26"/>
      <c r="O299" s="26"/>
      <c r="R299" s="26"/>
      <c r="T299" s="26"/>
      <c r="V299" s="26"/>
      <c r="W299" s="26"/>
      <c r="Y299" s="26"/>
      <c r="Z299" s="26"/>
      <c r="AA299" s="114"/>
      <c r="AB299" s="26"/>
      <c r="AD299" s="26"/>
      <c r="AF299" s="26"/>
      <c r="AG299" s="26"/>
      <c r="AI299" s="26"/>
      <c r="AJ299" s="114"/>
    </row>
    <row r="300" spans="1:36" ht="38.25" x14ac:dyDescent="0.2">
      <c r="A300" s="19" t="s">
        <v>36</v>
      </c>
      <c r="B300" s="22" t="s">
        <v>19</v>
      </c>
      <c r="C300" s="19" t="s">
        <v>50</v>
      </c>
      <c r="D300" s="26"/>
      <c r="F300" s="26"/>
      <c r="G300" s="26"/>
      <c r="H300" s="26"/>
      <c r="J300" s="23"/>
      <c r="K300" s="26"/>
      <c r="L300" s="26"/>
      <c r="M300" s="26"/>
      <c r="N300" s="26"/>
      <c r="Q300" s="26"/>
      <c r="S300" s="26"/>
      <c r="T300" s="26"/>
      <c r="V300" s="26"/>
      <c r="W300" s="114"/>
      <c r="Y300" s="26"/>
      <c r="AA300" s="114"/>
      <c r="AB300" s="26"/>
      <c r="AD300" s="26"/>
      <c r="AF300" s="26"/>
      <c r="AG300" s="26"/>
      <c r="AI300" s="26"/>
      <c r="AJ300" s="114"/>
    </row>
    <row r="301" spans="1:36" x14ac:dyDescent="0.2">
      <c r="C301" s="114"/>
      <c r="D301" s="26"/>
      <c r="F301" s="26"/>
      <c r="G301" s="26"/>
      <c r="H301" s="26"/>
      <c r="J301" s="23"/>
      <c r="K301" s="26"/>
      <c r="L301" s="26"/>
      <c r="M301" s="26"/>
      <c r="N301" s="26"/>
      <c r="Q301" s="26"/>
      <c r="S301" s="26"/>
      <c r="T301" s="26"/>
      <c r="V301" s="26"/>
      <c r="W301" s="114"/>
      <c r="Y301" s="26"/>
      <c r="AA301" s="114"/>
      <c r="AB301" s="26"/>
      <c r="AD301" s="26"/>
      <c r="AE301" s="26"/>
      <c r="AG301" s="26"/>
      <c r="AH301" s="26"/>
      <c r="AJ301" s="26"/>
    </row>
    <row r="302" spans="1:36" x14ac:dyDescent="0.2">
      <c r="A302" s="24">
        <f>A207</f>
        <v>0</v>
      </c>
      <c r="B302" s="94">
        <f>SUM(B207,E207,H207,K207)</f>
        <v>6.1309291751000267E-3</v>
      </c>
      <c r="C302" s="23">
        <f>SUM(D207,G207,J207,M207)/B302</f>
        <v>1.7173686268367907</v>
      </c>
      <c r="D302" s="26"/>
      <c r="F302" s="26"/>
      <c r="G302" s="26"/>
      <c r="H302" s="26"/>
      <c r="J302" s="23"/>
      <c r="K302" s="26"/>
      <c r="L302" s="26"/>
      <c r="M302" s="26"/>
      <c r="N302" s="26"/>
      <c r="Q302" s="26"/>
      <c r="S302" s="26"/>
      <c r="T302" s="26"/>
      <c r="V302" s="26"/>
      <c r="W302" s="114"/>
      <c r="Y302" s="26"/>
      <c r="AA302" s="114"/>
      <c r="AB302" s="26"/>
      <c r="AD302" s="26"/>
      <c r="AE302" s="26"/>
      <c r="AG302" s="26"/>
      <c r="AH302" s="26"/>
      <c r="AJ302" s="26"/>
    </row>
    <row r="303" spans="1:36" x14ac:dyDescent="0.2">
      <c r="A303" s="24">
        <f t="shared" ref="A303:A366" si="52">A208</f>
        <v>1</v>
      </c>
      <c r="B303" s="94">
        <f t="shared" ref="B303:B366" si="53">SUM(B208,E208,H208,K208)</f>
        <v>8.3129863051489075E-3</v>
      </c>
      <c r="C303" s="23">
        <f t="shared" ref="C303:C366" si="54">SUM(D208,G208,J208,M208)/B303</f>
        <v>1.6349479791792001</v>
      </c>
      <c r="D303" s="26"/>
      <c r="F303" s="26"/>
      <c r="G303" s="26"/>
      <c r="H303" s="26"/>
      <c r="J303" s="23"/>
      <c r="K303" s="26"/>
      <c r="L303" s="26"/>
      <c r="M303" s="26"/>
      <c r="N303" s="26"/>
      <c r="Q303" s="26"/>
      <c r="S303" s="26"/>
      <c r="T303" s="26"/>
      <c r="V303" s="26"/>
      <c r="W303" s="114"/>
      <c r="Y303" s="26"/>
      <c r="AA303" s="114"/>
      <c r="AB303" s="26"/>
      <c r="AD303" s="26"/>
      <c r="AE303" s="26"/>
      <c r="AG303" s="26"/>
      <c r="AH303" s="26"/>
      <c r="AJ303" s="26"/>
    </row>
    <row r="304" spans="1:36" x14ac:dyDescent="0.2">
      <c r="A304" s="24">
        <f t="shared" si="52"/>
        <v>2</v>
      </c>
      <c r="B304" s="94">
        <f t="shared" si="53"/>
        <v>8.9882937137022272E-3</v>
      </c>
      <c r="C304" s="23">
        <f t="shared" si="54"/>
        <v>1.5659498622572869</v>
      </c>
      <c r="D304" s="26"/>
      <c r="F304" s="26"/>
      <c r="G304" s="26"/>
      <c r="H304" s="26"/>
      <c r="J304" s="23"/>
      <c r="K304" s="26"/>
      <c r="L304" s="26"/>
      <c r="M304" s="26"/>
      <c r="N304" s="26"/>
      <c r="Q304" s="26"/>
      <c r="S304" s="26"/>
      <c r="T304" s="26"/>
      <c r="V304" s="26"/>
      <c r="W304" s="114"/>
      <c r="Y304" s="26"/>
      <c r="AA304" s="114"/>
      <c r="AB304" s="26"/>
      <c r="AD304" s="26"/>
      <c r="AE304" s="26"/>
      <c r="AG304" s="26"/>
      <c r="AH304" s="26"/>
      <c r="AJ304" s="26"/>
    </row>
    <row r="305" spans="1:36" x14ac:dyDescent="0.2">
      <c r="A305" s="24">
        <f t="shared" si="52"/>
        <v>3</v>
      </c>
      <c r="B305" s="94">
        <f t="shared" si="53"/>
        <v>8.6099299883425663E-3</v>
      </c>
      <c r="C305" s="23">
        <f t="shared" si="54"/>
        <v>1.5335195815867413</v>
      </c>
      <c r="D305" s="26"/>
      <c r="F305" s="26"/>
      <c r="G305" s="26"/>
      <c r="H305" s="26"/>
      <c r="J305" s="23"/>
      <c r="K305" s="26"/>
      <c r="L305" s="26"/>
      <c r="M305" s="26"/>
      <c r="N305" s="26"/>
      <c r="Q305" s="26"/>
      <c r="S305" s="26"/>
      <c r="T305" s="26"/>
      <c r="V305" s="26"/>
      <c r="W305" s="114"/>
      <c r="Y305" s="26"/>
      <c r="AA305" s="114"/>
      <c r="AB305" s="26"/>
      <c r="AD305" s="26"/>
      <c r="AE305" s="26"/>
      <c r="AG305" s="26"/>
      <c r="AH305" s="26"/>
      <c r="AJ305" s="26"/>
    </row>
    <row r="306" spans="1:36" x14ac:dyDescent="0.2">
      <c r="A306" s="24">
        <f t="shared" si="52"/>
        <v>4</v>
      </c>
      <c r="B306" s="94">
        <f t="shared" si="53"/>
        <v>7.5888268712959867E-3</v>
      </c>
      <c r="C306" s="23">
        <f t="shared" si="54"/>
        <v>1.477376438951375</v>
      </c>
      <c r="D306" s="26"/>
      <c r="F306" s="26"/>
      <c r="G306" s="26"/>
      <c r="H306" s="26"/>
      <c r="J306" s="23"/>
      <c r="K306" s="26"/>
      <c r="L306" s="26"/>
      <c r="M306" s="26"/>
      <c r="N306" s="26"/>
      <c r="Q306" s="26"/>
      <c r="S306" s="26"/>
      <c r="T306" s="26"/>
      <c r="V306" s="26"/>
      <c r="W306" s="114"/>
      <c r="Y306" s="26"/>
      <c r="AA306" s="114"/>
      <c r="AB306" s="26"/>
      <c r="AD306" s="26"/>
      <c r="AE306" s="26"/>
      <c r="AG306" s="26"/>
      <c r="AH306" s="26"/>
      <c r="AJ306" s="26"/>
    </row>
    <row r="307" spans="1:36" x14ac:dyDescent="0.2">
      <c r="A307" s="24">
        <f t="shared" si="52"/>
        <v>5</v>
      </c>
      <c r="B307" s="94">
        <f t="shared" si="53"/>
        <v>8.7234391059504632E-3</v>
      </c>
      <c r="C307" s="23">
        <f t="shared" si="54"/>
        <v>1.2414820895185816</v>
      </c>
      <c r="D307" s="26"/>
      <c r="E307" s="26"/>
      <c r="F307" s="26"/>
      <c r="G307" s="26"/>
      <c r="H307" s="26"/>
      <c r="J307" s="23"/>
      <c r="K307" s="26"/>
      <c r="L307" s="26"/>
      <c r="M307" s="26"/>
      <c r="N307" s="26"/>
      <c r="Q307" s="26"/>
      <c r="S307" s="26"/>
      <c r="T307" s="26"/>
      <c r="V307" s="26"/>
      <c r="W307" s="114"/>
      <c r="Y307" s="26"/>
      <c r="AA307" s="114"/>
      <c r="AB307" s="26"/>
      <c r="AD307" s="26"/>
      <c r="AE307" s="26"/>
      <c r="AG307" s="26"/>
      <c r="AH307" s="26"/>
      <c r="AJ307" s="26"/>
    </row>
    <row r="308" spans="1:36" x14ac:dyDescent="0.2">
      <c r="A308" s="24">
        <f t="shared" si="52"/>
        <v>6</v>
      </c>
      <c r="B308" s="94">
        <f t="shared" si="53"/>
        <v>1.0104227232800975E-2</v>
      </c>
      <c r="C308" s="23">
        <f t="shared" si="54"/>
        <v>1.1948319993721617</v>
      </c>
      <c r="D308" s="26"/>
      <c r="E308" s="26"/>
      <c r="F308" s="26"/>
      <c r="G308" s="26"/>
      <c r="H308" s="26"/>
      <c r="J308" s="23"/>
      <c r="K308" s="26"/>
      <c r="L308" s="26"/>
      <c r="M308" s="26"/>
      <c r="N308" s="26"/>
      <c r="Q308" s="26"/>
      <c r="S308" s="26"/>
      <c r="T308" s="26"/>
      <c r="V308" s="26"/>
      <c r="W308" s="114"/>
      <c r="Y308" s="26"/>
      <c r="AA308" s="114"/>
      <c r="AB308" s="26"/>
      <c r="AD308" s="26"/>
      <c r="AE308" s="26"/>
      <c r="AG308" s="26"/>
      <c r="AH308" s="26"/>
      <c r="AJ308" s="26"/>
    </row>
    <row r="309" spans="1:36" x14ac:dyDescent="0.2">
      <c r="A309" s="24">
        <f t="shared" si="52"/>
        <v>7</v>
      </c>
      <c r="B309" s="94">
        <f t="shared" si="53"/>
        <v>1.0710567076225443E-2</v>
      </c>
      <c r="C309" s="23">
        <f t="shared" si="54"/>
        <v>1.1716869285052265</v>
      </c>
      <c r="D309" s="26"/>
      <c r="E309" s="26"/>
      <c r="F309" s="26"/>
      <c r="G309" s="26"/>
      <c r="H309" s="26"/>
      <c r="J309" s="23"/>
      <c r="K309" s="26"/>
      <c r="L309" s="26"/>
      <c r="M309" s="26"/>
      <c r="N309" s="26"/>
      <c r="Q309" s="26"/>
      <c r="S309" s="26"/>
      <c r="T309" s="26"/>
      <c r="V309" s="26"/>
      <c r="W309" s="114"/>
      <c r="Y309" s="26"/>
      <c r="AA309" s="114"/>
      <c r="AB309" s="26"/>
      <c r="AD309" s="26"/>
      <c r="AE309" s="26"/>
      <c r="AG309" s="26"/>
      <c r="AH309" s="26"/>
      <c r="AJ309" s="26"/>
    </row>
    <row r="310" spans="1:36" x14ac:dyDescent="0.2">
      <c r="A310" s="24">
        <f t="shared" si="52"/>
        <v>8</v>
      </c>
      <c r="B310" s="94">
        <f t="shared" si="53"/>
        <v>1.1510399255150296E-2</v>
      </c>
      <c r="C310" s="23">
        <f t="shared" si="54"/>
        <v>1.1450270407504897</v>
      </c>
      <c r="D310" s="26"/>
      <c r="E310" s="26"/>
      <c r="F310" s="26"/>
      <c r="G310" s="26"/>
      <c r="H310" s="26"/>
      <c r="J310" s="23"/>
      <c r="K310" s="26"/>
      <c r="L310" s="26"/>
      <c r="M310" s="26"/>
      <c r="N310" s="26"/>
      <c r="Q310" s="26"/>
      <c r="S310" s="26"/>
      <c r="T310" s="26"/>
      <c r="V310" s="26"/>
      <c r="W310" s="114"/>
      <c r="Y310" s="26"/>
      <c r="AA310" s="114"/>
      <c r="AB310" s="26"/>
      <c r="AD310" s="26"/>
      <c r="AE310" s="26"/>
      <c r="AG310" s="26"/>
      <c r="AH310" s="26"/>
      <c r="AJ310" s="26"/>
    </row>
    <row r="311" spans="1:36" x14ac:dyDescent="0.2">
      <c r="A311" s="24">
        <f t="shared" si="52"/>
        <v>9</v>
      </c>
      <c r="B311" s="94">
        <f t="shared" si="53"/>
        <v>1.3492737811180218E-2</v>
      </c>
      <c r="C311" s="23">
        <f t="shared" si="54"/>
        <v>1.067438478407492</v>
      </c>
      <c r="D311" s="26"/>
      <c r="E311" s="26"/>
      <c r="F311" s="26"/>
      <c r="G311" s="26"/>
      <c r="H311" s="26"/>
      <c r="J311" s="23"/>
      <c r="K311" s="26"/>
      <c r="L311" s="26"/>
      <c r="M311" s="26"/>
      <c r="N311" s="26"/>
      <c r="Q311" s="26"/>
      <c r="S311" s="26"/>
      <c r="T311" s="26"/>
      <c r="V311" s="26"/>
      <c r="W311" s="114"/>
      <c r="Y311" s="26"/>
      <c r="AA311" s="114"/>
      <c r="AB311" s="26"/>
      <c r="AD311" s="26"/>
      <c r="AE311" s="26"/>
      <c r="AG311" s="26"/>
      <c r="AH311" s="26"/>
      <c r="AJ311" s="26"/>
    </row>
    <row r="312" spans="1:36" x14ac:dyDescent="0.2">
      <c r="A312" s="24">
        <f t="shared" si="52"/>
        <v>10</v>
      </c>
      <c r="B312" s="94">
        <f t="shared" si="53"/>
        <v>1.1440473807172436E-2</v>
      </c>
      <c r="C312" s="23">
        <f t="shared" si="54"/>
        <v>1.051534487055233</v>
      </c>
      <c r="D312" s="26"/>
      <c r="E312" s="26"/>
      <c r="F312" s="26"/>
      <c r="G312" s="26"/>
      <c r="H312" s="26"/>
      <c r="J312" s="23"/>
      <c r="K312" s="26"/>
      <c r="L312" s="26"/>
      <c r="M312" s="26"/>
      <c r="N312" s="26"/>
      <c r="Q312" s="26"/>
      <c r="S312" s="26"/>
      <c r="T312" s="26"/>
      <c r="V312" s="26"/>
      <c r="W312" s="114"/>
      <c r="Y312" s="26"/>
      <c r="AA312" s="114"/>
      <c r="AB312" s="26"/>
      <c r="AD312" s="26"/>
      <c r="AE312" s="26"/>
      <c r="AG312" s="26"/>
      <c r="AH312" s="26"/>
      <c r="AJ312" s="26"/>
    </row>
    <row r="313" spans="1:36" x14ac:dyDescent="0.2">
      <c r="A313" s="24">
        <f t="shared" si="52"/>
        <v>11</v>
      </c>
      <c r="B313" s="94">
        <f t="shared" si="53"/>
        <v>1.1663660510992184E-2</v>
      </c>
      <c r="C313" s="23">
        <f t="shared" si="54"/>
        <v>1.0421791980244928</v>
      </c>
      <c r="D313" s="26"/>
      <c r="E313" s="26"/>
      <c r="F313" s="26"/>
      <c r="G313" s="26"/>
      <c r="H313" s="26"/>
      <c r="J313" s="23"/>
      <c r="K313" s="26"/>
      <c r="L313" s="26"/>
      <c r="M313" s="26"/>
      <c r="N313" s="26"/>
      <c r="Q313" s="26"/>
      <c r="S313" s="26"/>
      <c r="T313" s="26"/>
      <c r="V313" s="26"/>
      <c r="W313" s="114"/>
      <c r="Y313" s="26"/>
      <c r="AA313" s="114"/>
      <c r="AB313" s="26"/>
      <c r="AD313" s="26"/>
      <c r="AE313" s="26"/>
      <c r="AG313" s="26"/>
      <c r="AH313" s="26"/>
      <c r="AJ313" s="26"/>
    </row>
    <row r="314" spans="1:36" x14ac:dyDescent="0.2">
      <c r="A314" s="24">
        <f t="shared" si="52"/>
        <v>12</v>
      </c>
      <c r="B314" s="94">
        <f t="shared" si="53"/>
        <v>1.1261349714407228E-2</v>
      </c>
      <c r="C314" s="23">
        <f t="shared" si="54"/>
        <v>1.0215975621568634</v>
      </c>
      <c r="D314" s="26"/>
      <c r="E314" s="26"/>
      <c r="F314" s="26"/>
      <c r="G314" s="26"/>
      <c r="H314" s="26"/>
      <c r="J314" s="23"/>
      <c r="K314" s="26"/>
      <c r="L314" s="26"/>
      <c r="M314" s="26"/>
      <c r="N314" s="26"/>
      <c r="Q314" s="26"/>
      <c r="S314" s="26"/>
      <c r="T314" s="26"/>
      <c r="V314" s="26"/>
      <c r="W314" s="114"/>
      <c r="Y314" s="26"/>
      <c r="AA314" s="114"/>
      <c r="AB314" s="26"/>
      <c r="AD314" s="26"/>
      <c r="AE314" s="26"/>
      <c r="AG314" s="26"/>
      <c r="AH314" s="26"/>
      <c r="AJ314" s="26"/>
    </row>
    <row r="315" spans="1:36" x14ac:dyDescent="0.2">
      <c r="A315" s="24">
        <f t="shared" si="52"/>
        <v>13</v>
      </c>
      <c r="B315" s="94">
        <f t="shared" si="53"/>
        <v>1.1827458478173201E-2</v>
      </c>
      <c r="C315" s="23">
        <f t="shared" si="54"/>
        <v>1.0113067442230488</v>
      </c>
      <c r="D315" s="26"/>
      <c r="E315" s="26"/>
      <c r="F315" s="26"/>
      <c r="G315" s="26"/>
      <c r="H315" s="26"/>
      <c r="J315" s="23"/>
      <c r="K315" s="26"/>
      <c r="L315" s="26"/>
      <c r="M315" s="26"/>
      <c r="N315" s="26"/>
      <c r="Q315" s="26"/>
      <c r="S315" s="26"/>
      <c r="T315" s="26"/>
      <c r="V315" s="26"/>
      <c r="W315" s="114"/>
      <c r="Y315" s="26"/>
      <c r="AA315" s="114"/>
      <c r="AB315" s="26"/>
      <c r="AD315" s="26"/>
      <c r="AE315" s="26"/>
      <c r="AG315" s="26"/>
      <c r="AH315" s="26"/>
      <c r="AJ315" s="26"/>
    </row>
    <row r="316" spans="1:36" x14ac:dyDescent="0.2">
      <c r="A316" s="24">
        <f t="shared" si="52"/>
        <v>14</v>
      </c>
      <c r="B316" s="94">
        <f t="shared" si="53"/>
        <v>1.1828895302446719E-2</v>
      </c>
      <c r="C316" s="23">
        <f t="shared" si="54"/>
        <v>1.011306744223049</v>
      </c>
      <c r="D316" s="26"/>
      <c r="E316" s="26"/>
      <c r="F316" s="26"/>
      <c r="G316" s="26"/>
      <c r="H316" s="26"/>
      <c r="J316" s="23"/>
      <c r="K316" s="26"/>
      <c r="L316" s="26"/>
      <c r="M316" s="26"/>
      <c r="N316" s="26"/>
      <c r="Q316" s="26"/>
      <c r="S316" s="26"/>
      <c r="T316" s="26"/>
      <c r="V316" s="26"/>
      <c r="W316" s="114"/>
      <c r="Y316" s="26"/>
      <c r="AA316" s="114"/>
      <c r="AB316" s="26"/>
      <c r="AD316" s="26"/>
      <c r="AE316" s="26"/>
      <c r="AG316" s="26"/>
      <c r="AH316" s="26"/>
      <c r="AJ316" s="26"/>
    </row>
    <row r="317" spans="1:36" x14ac:dyDescent="0.2">
      <c r="A317" s="24">
        <f t="shared" si="52"/>
        <v>15</v>
      </c>
      <c r="B317" s="94">
        <f t="shared" si="53"/>
        <v>1.2409372308947871E-2</v>
      </c>
      <c r="C317" s="23">
        <f t="shared" si="54"/>
        <v>1.0066290997076786</v>
      </c>
      <c r="D317" s="26"/>
      <c r="E317" s="26"/>
      <c r="F317" s="26"/>
      <c r="G317" s="26"/>
      <c r="H317" s="26"/>
      <c r="J317" s="23"/>
      <c r="K317" s="26"/>
      <c r="L317" s="26"/>
      <c r="M317" s="26"/>
      <c r="N317" s="26"/>
      <c r="Q317" s="26"/>
      <c r="S317" s="26"/>
      <c r="T317" s="26"/>
      <c r="V317" s="26"/>
      <c r="W317" s="114"/>
      <c r="Y317" s="26"/>
      <c r="AA317" s="114"/>
      <c r="AB317" s="26"/>
      <c r="AD317" s="26"/>
      <c r="AE317" s="26"/>
      <c r="AG317" s="26"/>
      <c r="AH317" s="26"/>
      <c r="AJ317" s="26"/>
    </row>
    <row r="318" spans="1:36" x14ac:dyDescent="0.2">
      <c r="A318" s="24">
        <f t="shared" si="52"/>
        <v>16</v>
      </c>
      <c r="B318" s="94">
        <f t="shared" si="53"/>
        <v>1.2332741681026927E-2</v>
      </c>
      <c r="C318" s="23">
        <f t="shared" si="54"/>
        <v>1.0019514551923083</v>
      </c>
      <c r="D318" s="26"/>
      <c r="E318" s="26"/>
      <c r="F318" s="26"/>
      <c r="G318" s="26"/>
      <c r="H318" s="26"/>
      <c r="J318" s="23"/>
      <c r="K318" s="26"/>
      <c r="L318" s="26"/>
      <c r="M318" s="26"/>
      <c r="N318" s="26"/>
      <c r="Q318" s="26"/>
      <c r="S318" s="26"/>
      <c r="T318" s="26"/>
      <c r="V318" s="26"/>
      <c r="W318" s="114"/>
      <c r="Y318" s="26"/>
      <c r="AA318" s="114"/>
      <c r="AB318" s="26"/>
      <c r="AD318" s="26"/>
      <c r="AE318" s="26"/>
      <c r="AG318" s="26"/>
      <c r="AH318" s="26"/>
      <c r="AJ318" s="26"/>
    </row>
    <row r="319" spans="1:36" x14ac:dyDescent="0.2">
      <c r="A319" s="24">
        <f t="shared" si="52"/>
        <v>17</v>
      </c>
      <c r="B319" s="94">
        <f t="shared" si="53"/>
        <v>1.2261858350200053E-2</v>
      </c>
      <c r="C319" s="23">
        <f t="shared" si="54"/>
        <v>0.99633828177386408</v>
      </c>
      <c r="D319" s="26"/>
      <c r="E319" s="26"/>
      <c r="F319" s="26"/>
      <c r="G319" s="26"/>
      <c r="H319" s="26"/>
      <c r="J319" s="23"/>
      <c r="K319" s="26"/>
      <c r="L319" s="26"/>
      <c r="M319" s="26"/>
      <c r="N319" s="26"/>
      <c r="Q319" s="26"/>
      <c r="S319" s="26"/>
      <c r="T319" s="26"/>
      <c r="V319" s="26"/>
      <c r="W319" s="114"/>
      <c r="Y319" s="26"/>
      <c r="AA319" s="114"/>
      <c r="AB319" s="26"/>
      <c r="AD319" s="26"/>
      <c r="AE319" s="26"/>
      <c r="AG319" s="26"/>
      <c r="AH319" s="26"/>
      <c r="AJ319" s="26"/>
    </row>
    <row r="320" spans="1:36" x14ac:dyDescent="0.2">
      <c r="A320" s="24">
        <f t="shared" si="52"/>
        <v>18</v>
      </c>
      <c r="B320" s="94">
        <f t="shared" si="53"/>
        <v>1.2042024236351846E-2</v>
      </c>
      <c r="C320" s="23">
        <f t="shared" si="54"/>
        <v>0.99540275287078983</v>
      </c>
      <c r="D320" s="26"/>
      <c r="E320" s="26"/>
      <c r="F320" s="26"/>
      <c r="G320" s="26"/>
      <c r="H320" s="26"/>
      <c r="J320" s="23"/>
      <c r="K320" s="26"/>
      <c r="L320" s="26"/>
      <c r="M320" s="26"/>
      <c r="N320" s="26"/>
      <c r="Q320" s="26"/>
      <c r="S320" s="26"/>
      <c r="T320" s="26"/>
      <c r="V320" s="26"/>
      <c r="W320" s="114"/>
      <c r="Y320" s="26"/>
      <c r="AA320" s="114"/>
      <c r="AB320" s="26"/>
      <c r="AD320" s="26"/>
      <c r="AE320" s="26"/>
      <c r="AG320" s="26"/>
      <c r="AH320" s="26"/>
      <c r="AJ320" s="26"/>
    </row>
    <row r="321" spans="1:36" x14ac:dyDescent="0.2">
      <c r="A321" s="24">
        <f t="shared" si="52"/>
        <v>19</v>
      </c>
      <c r="B321" s="94">
        <f t="shared" si="53"/>
        <v>1.2281973890029302E-2</v>
      </c>
      <c r="C321" s="23">
        <f t="shared" si="54"/>
        <v>0.99072510835541971</v>
      </c>
      <c r="D321" s="26"/>
      <c r="E321" s="26"/>
      <c r="F321" s="26"/>
      <c r="G321" s="26"/>
      <c r="H321" s="26"/>
      <c r="J321" s="23"/>
      <c r="K321" s="26"/>
      <c r="L321" s="26"/>
      <c r="M321" s="26"/>
      <c r="N321" s="26"/>
      <c r="Q321" s="26"/>
      <c r="S321" s="26"/>
      <c r="T321" s="26"/>
      <c r="V321" s="26"/>
      <c r="W321" s="114"/>
      <c r="Y321" s="26"/>
      <c r="AA321" s="114"/>
      <c r="AB321" s="26"/>
      <c r="AD321" s="26"/>
      <c r="AE321" s="26"/>
      <c r="AG321" s="26"/>
      <c r="AH321" s="26"/>
      <c r="AJ321" s="26"/>
    </row>
    <row r="322" spans="1:36" x14ac:dyDescent="0.2">
      <c r="A322" s="24">
        <f t="shared" si="52"/>
        <v>20</v>
      </c>
      <c r="B322" s="94">
        <f t="shared" si="53"/>
        <v>1.1936657122960548E-2</v>
      </c>
      <c r="C322" s="23">
        <f t="shared" si="54"/>
        <v>0.9860474638400496</v>
      </c>
      <c r="D322" s="26"/>
      <c r="E322" s="26"/>
      <c r="F322" s="26"/>
      <c r="G322" s="26"/>
      <c r="H322" s="26"/>
      <c r="J322" s="23"/>
      <c r="K322" s="26"/>
      <c r="L322" s="26"/>
      <c r="M322" s="26"/>
      <c r="N322" s="26"/>
      <c r="Q322" s="26"/>
      <c r="S322" s="26"/>
      <c r="T322" s="26"/>
      <c r="V322" s="26"/>
      <c r="W322" s="114"/>
      <c r="Y322" s="26"/>
      <c r="AA322" s="114"/>
      <c r="AB322" s="26"/>
      <c r="AD322" s="26"/>
      <c r="AE322" s="26"/>
      <c r="AG322" s="26"/>
      <c r="AH322" s="26"/>
      <c r="AJ322" s="26"/>
    </row>
    <row r="323" spans="1:36" x14ac:dyDescent="0.2">
      <c r="A323" s="24">
        <f t="shared" si="52"/>
        <v>21</v>
      </c>
      <c r="B323" s="94">
        <f t="shared" si="53"/>
        <v>1.1564040694694959E-2</v>
      </c>
      <c r="C323" s="23">
        <f t="shared" si="54"/>
        <v>0.98136981932467904</v>
      </c>
      <c r="D323" s="26"/>
      <c r="E323" s="26"/>
      <c r="F323" s="26"/>
      <c r="G323" s="26"/>
      <c r="H323" s="26"/>
      <c r="J323" s="23"/>
      <c r="K323" s="26"/>
      <c r="L323" s="26"/>
      <c r="M323" s="26"/>
      <c r="N323" s="26"/>
      <c r="Q323" s="26"/>
      <c r="S323" s="26"/>
      <c r="T323" s="26"/>
      <c r="V323" s="26"/>
      <c r="W323" s="114"/>
      <c r="Y323" s="26"/>
      <c r="AA323" s="114"/>
      <c r="AB323" s="26"/>
      <c r="AD323" s="26"/>
      <c r="AE323" s="26"/>
      <c r="AG323" s="26"/>
      <c r="AH323" s="26"/>
      <c r="AJ323" s="26"/>
    </row>
    <row r="324" spans="1:36" x14ac:dyDescent="0.2">
      <c r="A324" s="24">
        <f t="shared" si="52"/>
        <v>22</v>
      </c>
      <c r="B324" s="94">
        <f t="shared" si="53"/>
        <v>1.1235007936059405E-2</v>
      </c>
      <c r="C324" s="23">
        <f t="shared" si="54"/>
        <v>0.97575664590623468</v>
      </c>
      <c r="D324" s="26"/>
      <c r="E324" s="26"/>
      <c r="F324" s="26"/>
      <c r="G324" s="26"/>
      <c r="H324" s="26"/>
      <c r="J324" s="23"/>
      <c r="K324" s="26"/>
      <c r="L324" s="26"/>
      <c r="M324" s="26"/>
      <c r="N324" s="26"/>
      <c r="Q324" s="26"/>
      <c r="S324" s="26"/>
      <c r="T324" s="26"/>
      <c r="V324" s="26"/>
      <c r="W324" s="114"/>
      <c r="Y324" s="26"/>
      <c r="AA324" s="114"/>
      <c r="AB324" s="26"/>
      <c r="AD324" s="26"/>
      <c r="AE324" s="26"/>
      <c r="AG324" s="26"/>
      <c r="AH324" s="26"/>
      <c r="AJ324" s="26"/>
    </row>
    <row r="325" spans="1:36" x14ac:dyDescent="0.2">
      <c r="A325" s="24">
        <f t="shared" si="52"/>
        <v>23</v>
      </c>
      <c r="B325" s="94">
        <f t="shared" si="53"/>
        <v>1.1673239339482302E-2</v>
      </c>
      <c r="C325" s="23">
        <f t="shared" si="54"/>
        <v>0.97107900139086478</v>
      </c>
      <c r="D325" s="26"/>
      <c r="E325" s="26"/>
      <c r="F325" s="26"/>
      <c r="G325" s="26"/>
      <c r="H325" s="26"/>
      <c r="J325" s="23"/>
      <c r="K325" s="26"/>
      <c r="L325" s="26"/>
      <c r="M325" s="26"/>
      <c r="N325" s="26"/>
      <c r="Q325" s="26"/>
      <c r="S325" s="26"/>
      <c r="T325" s="26"/>
      <c r="V325" s="26"/>
      <c r="W325" s="114"/>
      <c r="Y325" s="26"/>
      <c r="AA325" s="114"/>
      <c r="AB325" s="26"/>
      <c r="AD325" s="26"/>
      <c r="AE325" s="26"/>
      <c r="AG325" s="26"/>
      <c r="AH325" s="26"/>
      <c r="AJ325" s="26"/>
    </row>
    <row r="326" spans="1:36" x14ac:dyDescent="0.2">
      <c r="A326" s="24">
        <f t="shared" si="52"/>
        <v>24</v>
      </c>
      <c r="B326" s="94">
        <f t="shared" si="53"/>
        <v>1.0881070223349543E-2</v>
      </c>
      <c r="C326" s="23">
        <f t="shared" si="54"/>
        <v>0.96546582797242031</v>
      </c>
      <c r="D326" s="26"/>
      <c r="E326" s="26"/>
      <c r="F326" s="26"/>
      <c r="G326" s="26"/>
      <c r="H326" s="26"/>
      <c r="J326" s="23"/>
      <c r="K326" s="26"/>
      <c r="L326" s="26"/>
      <c r="M326" s="26"/>
      <c r="N326" s="26"/>
      <c r="Q326" s="26"/>
      <c r="S326" s="26"/>
      <c r="T326" s="26"/>
      <c r="V326" s="26"/>
      <c r="W326" s="114"/>
      <c r="Y326" s="26"/>
      <c r="AA326" s="114"/>
      <c r="AB326" s="26"/>
      <c r="AD326" s="26"/>
      <c r="AE326" s="26"/>
      <c r="AG326" s="26"/>
      <c r="AH326" s="26"/>
      <c r="AJ326" s="26"/>
    </row>
    <row r="327" spans="1:36" x14ac:dyDescent="0.2">
      <c r="A327" s="24">
        <f t="shared" si="52"/>
        <v>25</v>
      </c>
      <c r="B327" s="94">
        <f t="shared" si="53"/>
        <v>1.1472562882614331E-2</v>
      </c>
      <c r="C327" s="23">
        <f t="shared" si="54"/>
        <v>0.96078818345704986</v>
      </c>
      <c r="D327" s="26"/>
      <c r="E327" s="26"/>
      <c r="F327" s="26"/>
      <c r="G327" s="26"/>
      <c r="H327" s="26"/>
      <c r="J327" s="23"/>
      <c r="K327" s="26"/>
      <c r="L327" s="26"/>
      <c r="M327" s="26"/>
      <c r="N327" s="26"/>
      <c r="Q327" s="26"/>
      <c r="S327" s="26"/>
      <c r="T327" s="26"/>
      <c r="V327" s="26"/>
      <c r="W327" s="114"/>
      <c r="Y327" s="26"/>
      <c r="AA327" s="114"/>
      <c r="AB327" s="26"/>
      <c r="AD327" s="26"/>
      <c r="AE327" s="26"/>
      <c r="AG327" s="26"/>
      <c r="AH327" s="26"/>
      <c r="AJ327" s="26"/>
    </row>
    <row r="328" spans="1:36" x14ac:dyDescent="0.2">
      <c r="A328" s="24">
        <f t="shared" si="52"/>
        <v>26</v>
      </c>
      <c r="B328" s="94">
        <f t="shared" si="53"/>
        <v>1.1491241598170061E-2</v>
      </c>
      <c r="C328" s="23">
        <f t="shared" si="54"/>
        <v>0.95611053894167986</v>
      </c>
      <c r="D328" s="26"/>
      <c r="E328" s="26"/>
      <c r="F328" s="26"/>
      <c r="G328" s="26"/>
      <c r="H328" s="26"/>
      <c r="J328" s="23"/>
      <c r="K328" s="26"/>
      <c r="L328" s="26"/>
      <c r="M328" s="26"/>
      <c r="N328" s="26"/>
      <c r="Q328" s="26"/>
      <c r="S328" s="26"/>
      <c r="T328" s="26"/>
      <c r="V328" s="26"/>
      <c r="W328" s="114"/>
      <c r="Y328" s="26"/>
      <c r="AA328" s="114"/>
      <c r="AB328" s="26"/>
      <c r="AD328" s="26"/>
      <c r="AE328" s="26"/>
      <c r="AG328" s="26"/>
      <c r="AH328" s="26"/>
      <c r="AJ328" s="26"/>
    </row>
    <row r="329" spans="1:36" x14ac:dyDescent="0.2">
      <c r="A329" s="24">
        <f t="shared" si="52"/>
        <v>27</v>
      </c>
      <c r="B329" s="94">
        <f t="shared" si="53"/>
        <v>1.1828416361022213E-2</v>
      </c>
      <c r="C329" s="23">
        <f t="shared" si="54"/>
        <v>0.95049736552323538</v>
      </c>
      <c r="D329" s="26"/>
      <c r="E329" s="26"/>
      <c r="F329" s="26"/>
      <c r="G329" s="26"/>
      <c r="H329" s="26"/>
      <c r="J329" s="23"/>
      <c r="K329" s="26"/>
      <c r="L329" s="26"/>
      <c r="M329" s="26"/>
      <c r="N329" s="26"/>
      <c r="Q329" s="26"/>
      <c r="S329" s="26"/>
      <c r="T329" s="26"/>
      <c r="V329" s="26"/>
      <c r="W329" s="114"/>
      <c r="Y329" s="26"/>
      <c r="AA329" s="114"/>
      <c r="AB329" s="26"/>
      <c r="AD329" s="26"/>
      <c r="AE329" s="26"/>
      <c r="AG329" s="26"/>
      <c r="AH329" s="26"/>
      <c r="AJ329" s="26"/>
    </row>
    <row r="330" spans="1:36" x14ac:dyDescent="0.2">
      <c r="A330" s="24">
        <f t="shared" si="52"/>
        <v>28</v>
      </c>
      <c r="B330" s="94">
        <f t="shared" si="53"/>
        <v>1.1923246763074382E-2</v>
      </c>
      <c r="C330" s="23">
        <f t="shared" si="54"/>
        <v>0.94581972100786527</v>
      </c>
      <c r="D330" s="26"/>
      <c r="E330" s="26"/>
      <c r="F330" s="26"/>
      <c r="G330" s="26"/>
      <c r="H330" s="26"/>
      <c r="J330" s="23"/>
      <c r="K330" s="26"/>
      <c r="L330" s="26"/>
      <c r="M330" s="26"/>
      <c r="N330" s="26"/>
      <c r="Q330" s="26"/>
      <c r="S330" s="26"/>
      <c r="T330" s="26"/>
      <c r="V330" s="26"/>
      <c r="W330" s="114"/>
      <c r="Y330" s="26"/>
      <c r="AA330" s="114"/>
      <c r="AB330" s="26"/>
      <c r="AD330" s="26"/>
      <c r="AE330" s="26"/>
      <c r="AG330" s="26"/>
      <c r="AH330" s="26"/>
      <c r="AJ330" s="26"/>
    </row>
    <row r="331" spans="1:36" x14ac:dyDescent="0.2">
      <c r="A331" s="24">
        <f t="shared" si="52"/>
        <v>29</v>
      </c>
      <c r="B331" s="94">
        <f t="shared" si="53"/>
        <v>1.2602385703023748E-2</v>
      </c>
      <c r="C331" s="23">
        <f t="shared" si="54"/>
        <v>0.9402065475894209</v>
      </c>
      <c r="D331" s="26"/>
      <c r="E331" s="26"/>
      <c r="F331" s="26"/>
      <c r="G331" s="26"/>
      <c r="H331" s="26"/>
      <c r="J331" s="23"/>
      <c r="K331" s="26"/>
      <c r="L331" s="26"/>
      <c r="M331" s="26"/>
      <c r="N331" s="26"/>
      <c r="Q331" s="26"/>
      <c r="S331" s="26"/>
      <c r="T331" s="26"/>
      <c r="V331" s="26"/>
      <c r="W331" s="114"/>
      <c r="Y331" s="26"/>
      <c r="AA331" s="114"/>
      <c r="AB331" s="26"/>
      <c r="AD331" s="26"/>
      <c r="AE331" s="26"/>
      <c r="AG331" s="26"/>
      <c r="AH331" s="26"/>
      <c r="AJ331" s="26"/>
    </row>
    <row r="332" spans="1:36" x14ac:dyDescent="0.2">
      <c r="A332" s="24">
        <f t="shared" si="52"/>
        <v>30</v>
      </c>
      <c r="B332" s="94">
        <f t="shared" si="53"/>
        <v>1.4136914027140653E-2</v>
      </c>
      <c r="C332" s="23">
        <f t="shared" si="54"/>
        <v>0.93552890307405057</v>
      </c>
      <c r="D332" s="26"/>
      <c r="E332" s="26"/>
      <c r="F332" s="26"/>
      <c r="G332" s="26"/>
      <c r="H332" s="26"/>
      <c r="J332" s="23"/>
      <c r="K332" s="26"/>
      <c r="L332" s="26"/>
      <c r="M332" s="26"/>
      <c r="N332" s="26"/>
      <c r="Q332" s="26"/>
      <c r="S332" s="26"/>
      <c r="T332" s="26"/>
      <c r="V332" s="26"/>
      <c r="W332" s="114"/>
      <c r="Y332" s="26"/>
      <c r="AA332" s="114"/>
      <c r="AB332" s="26"/>
      <c r="AD332" s="26"/>
      <c r="AE332" s="26"/>
      <c r="AG332" s="26"/>
      <c r="AH332" s="26"/>
      <c r="AJ332" s="26"/>
    </row>
    <row r="333" spans="1:36" x14ac:dyDescent="0.2">
      <c r="A333" s="24">
        <f t="shared" si="52"/>
        <v>31</v>
      </c>
      <c r="B333" s="94">
        <f t="shared" si="53"/>
        <v>1.4404642283439451E-2</v>
      </c>
      <c r="C333" s="23">
        <f t="shared" si="54"/>
        <v>0.93085125855868045</v>
      </c>
      <c r="D333" s="26"/>
      <c r="E333" s="26"/>
      <c r="F333" s="26"/>
      <c r="G333" s="26"/>
      <c r="H333" s="26"/>
      <c r="J333" s="23"/>
      <c r="K333" s="26"/>
      <c r="L333" s="26"/>
      <c r="M333" s="26"/>
      <c r="N333" s="26"/>
      <c r="Q333" s="26"/>
      <c r="S333" s="26"/>
      <c r="T333" s="26"/>
      <c r="V333" s="26"/>
      <c r="W333" s="114"/>
      <c r="Y333" s="26"/>
      <c r="AA333" s="114"/>
      <c r="AB333" s="26"/>
      <c r="AD333" s="26"/>
      <c r="AE333" s="26"/>
      <c r="AG333" s="26"/>
      <c r="AH333" s="26"/>
      <c r="AJ333" s="26"/>
    </row>
    <row r="334" spans="1:36" x14ac:dyDescent="0.2">
      <c r="A334" s="24">
        <f t="shared" si="52"/>
        <v>32</v>
      </c>
      <c r="B334" s="94">
        <f t="shared" si="53"/>
        <v>1.329732970998181E-2</v>
      </c>
      <c r="C334" s="23">
        <f t="shared" si="54"/>
        <v>0.92523808514023609</v>
      </c>
      <c r="D334" s="26"/>
      <c r="E334" s="26"/>
      <c r="F334" s="26"/>
      <c r="G334" s="26"/>
      <c r="H334" s="26"/>
      <c r="J334" s="23"/>
      <c r="K334" s="26"/>
      <c r="L334" s="26"/>
      <c r="M334" s="26"/>
      <c r="N334" s="26"/>
      <c r="Q334" s="26"/>
      <c r="S334" s="26"/>
      <c r="T334" s="26"/>
      <c r="V334" s="26"/>
      <c r="W334" s="114"/>
      <c r="Y334" s="26"/>
      <c r="AA334" s="114"/>
      <c r="AB334" s="26"/>
      <c r="AD334" s="26"/>
      <c r="AE334" s="26"/>
      <c r="AG334" s="26"/>
      <c r="AH334" s="26"/>
      <c r="AJ334" s="26"/>
    </row>
    <row r="335" spans="1:36" x14ac:dyDescent="0.2">
      <c r="A335" s="24">
        <f t="shared" si="52"/>
        <v>33</v>
      </c>
      <c r="B335" s="94">
        <f t="shared" si="53"/>
        <v>1.3235067324796044E-2</v>
      </c>
      <c r="C335" s="23">
        <f t="shared" si="54"/>
        <v>0.91026962269105138</v>
      </c>
      <c r="D335" s="26"/>
      <c r="E335" s="26"/>
      <c r="F335" s="26"/>
      <c r="G335" s="26"/>
      <c r="H335" s="26"/>
      <c r="J335" s="23"/>
      <c r="K335" s="26"/>
      <c r="L335" s="26"/>
      <c r="M335" s="26"/>
      <c r="N335" s="26"/>
      <c r="Q335" s="26"/>
      <c r="S335" s="26"/>
      <c r="T335" s="26"/>
      <c r="V335" s="26"/>
      <c r="W335" s="114"/>
      <c r="Y335" s="26"/>
      <c r="AA335" s="114"/>
      <c r="AB335" s="26"/>
      <c r="AD335" s="26"/>
      <c r="AE335" s="26"/>
      <c r="AG335" s="26"/>
      <c r="AH335" s="26"/>
      <c r="AJ335" s="26"/>
    </row>
    <row r="336" spans="1:36" x14ac:dyDescent="0.2">
      <c r="A336" s="24">
        <f t="shared" si="52"/>
        <v>34</v>
      </c>
      <c r="B336" s="94">
        <f t="shared" si="53"/>
        <v>1.3000386026788152E-2</v>
      </c>
      <c r="C336" s="23">
        <f t="shared" si="54"/>
        <v>0.90559197817568093</v>
      </c>
      <c r="D336" s="26"/>
      <c r="E336" s="26"/>
      <c r="F336" s="26"/>
      <c r="G336" s="26"/>
      <c r="H336" s="26"/>
      <c r="J336" s="23"/>
      <c r="K336" s="26"/>
      <c r="L336" s="26"/>
      <c r="M336" s="26"/>
      <c r="N336" s="26"/>
      <c r="Q336" s="26"/>
      <c r="S336" s="26"/>
      <c r="T336" s="26"/>
      <c r="V336" s="26"/>
      <c r="W336" s="114"/>
      <c r="Y336" s="26"/>
      <c r="AA336" s="114"/>
      <c r="AB336" s="26"/>
      <c r="AD336" s="26"/>
      <c r="AE336" s="26"/>
      <c r="AG336" s="26"/>
      <c r="AH336" s="26"/>
      <c r="AJ336" s="26"/>
    </row>
    <row r="337" spans="1:37" x14ac:dyDescent="0.2">
      <c r="A337" s="24">
        <f t="shared" si="52"/>
        <v>35</v>
      </c>
      <c r="B337" s="94">
        <f t="shared" si="53"/>
        <v>1.3758550301780992E-2</v>
      </c>
      <c r="C337" s="23">
        <f t="shared" si="54"/>
        <v>0.89997880475723657</v>
      </c>
      <c r="D337" s="26"/>
      <c r="E337" s="26"/>
      <c r="F337" s="26"/>
      <c r="G337" s="26"/>
      <c r="H337" s="26"/>
      <c r="J337" s="23"/>
      <c r="K337" s="26"/>
      <c r="L337" s="26"/>
      <c r="M337" s="26"/>
      <c r="N337" s="26"/>
      <c r="Q337" s="26"/>
      <c r="S337" s="26"/>
      <c r="T337" s="26"/>
      <c r="V337" s="26"/>
      <c r="W337" s="114"/>
      <c r="Y337" s="26"/>
      <c r="AA337" s="114"/>
      <c r="AB337" s="26"/>
      <c r="AD337" s="26"/>
      <c r="AE337" s="26"/>
      <c r="AG337" s="26"/>
      <c r="AH337" s="26"/>
      <c r="AJ337" s="26"/>
    </row>
    <row r="338" spans="1:37" x14ac:dyDescent="0.2">
      <c r="A338" s="24">
        <f t="shared" si="52"/>
        <v>36</v>
      </c>
      <c r="B338" s="94">
        <f t="shared" si="53"/>
        <v>1.4633576284353272E-2</v>
      </c>
      <c r="C338" s="23">
        <f t="shared" si="54"/>
        <v>0.85881553302197844</v>
      </c>
      <c r="D338" s="26"/>
      <c r="E338" s="26"/>
      <c r="F338" s="26"/>
      <c r="G338" s="26"/>
      <c r="H338" s="26"/>
      <c r="J338" s="23"/>
      <c r="K338" s="26"/>
      <c r="L338" s="26"/>
      <c r="M338" s="26"/>
      <c r="N338" s="26"/>
      <c r="Q338" s="26"/>
      <c r="S338" s="26"/>
      <c r="T338" s="26"/>
      <c r="V338" s="26"/>
      <c r="W338" s="114"/>
      <c r="Y338" s="26"/>
      <c r="AA338" s="114"/>
      <c r="AB338" s="26"/>
      <c r="AD338" s="26"/>
      <c r="AE338" s="26"/>
      <c r="AG338" s="26"/>
      <c r="AH338" s="26"/>
      <c r="AJ338" s="26"/>
    </row>
    <row r="339" spans="1:37" x14ac:dyDescent="0.2">
      <c r="A339" s="24">
        <f t="shared" si="52"/>
        <v>37</v>
      </c>
      <c r="B339" s="94">
        <f t="shared" si="53"/>
        <v>1.5484176254275749E-2</v>
      </c>
      <c r="C339" s="23">
        <f t="shared" si="54"/>
        <v>0.8569444752158305</v>
      </c>
      <c r="D339" s="26"/>
      <c r="E339" s="26"/>
      <c r="F339" s="26"/>
      <c r="G339" s="26"/>
      <c r="H339" s="26"/>
      <c r="J339" s="23"/>
      <c r="K339" s="26"/>
      <c r="L339" s="26"/>
      <c r="M339" s="26"/>
      <c r="N339" s="26"/>
      <c r="Q339" s="26"/>
      <c r="S339" s="26"/>
      <c r="T339" s="26"/>
      <c r="V339" s="26"/>
      <c r="W339" s="114"/>
      <c r="Y339" s="26"/>
      <c r="AA339" s="114"/>
      <c r="AB339" s="26"/>
      <c r="AD339" s="26"/>
      <c r="AE339" s="26"/>
      <c r="AG339" s="26"/>
      <c r="AH339" s="26"/>
      <c r="AJ339" s="26"/>
    </row>
    <row r="340" spans="1:37" x14ac:dyDescent="0.2">
      <c r="A340" s="24">
        <f t="shared" si="52"/>
        <v>38</v>
      </c>
      <c r="B340" s="94">
        <f t="shared" si="53"/>
        <v>1.5111080884585654E-2</v>
      </c>
      <c r="C340" s="23">
        <f t="shared" si="54"/>
        <v>0.85507341740968246</v>
      </c>
      <c r="D340" s="26"/>
      <c r="E340" s="26"/>
      <c r="F340" s="26"/>
      <c r="G340" s="26"/>
      <c r="H340" s="26"/>
      <c r="J340" s="23"/>
      <c r="K340" s="26"/>
      <c r="L340" s="26"/>
      <c r="M340" s="26"/>
      <c r="N340" s="26"/>
      <c r="Q340" s="26"/>
      <c r="S340" s="26"/>
      <c r="T340" s="26"/>
      <c r="V340" s="26"/>
      <c r="W340" s="114"/>
      <c r="Y340" s="26"/>
      <c r="AA340" s="114"/>
      <c r="AB340" s="26"/>
      <c r="AD340" s="26"/>
      <c r="AE340" s="26"/>
      <c r="AG340" s="26"/>
      <c r="AH340" s="26"/>
      <c r="AJ340" s="26"/>
    </row>
    <row r="341" spans="1:37" x14ac:dyDescent="0.2">
      <c r="A341" s="24">
        <f t="shared" si="52"/>
        <v>39</v>
      </c>
      <c r="B341" s="94">
        <f t="shared" si="53"/>
        <v>1.529020497735086E-2</v>
      </c>
      <c r="C341" s="23">
        <f t="shared" si="54"/>
        <v>0.8494602439912381</v>
      </c>
      <c r="D341" s="26"/>
      <c r="E341" s="26"/>
      <c r="F341" s="26"/>
      <c r="G341" s="26"/>
      <c r="H341" s="26"/>
      <c r="J341" s="23"/>
      <c r="K341" s="26"/>
      <c r="L341" s="26"/>
      <c r="M341" s="26"/>
      <c r="N341" s="26"/>
      <c r="Q341" s="26"/>
      <c r="S341" s="26"/>
      <c r="T341" s="26"/>
      <c r="V341" s="26"/>
      <c r="W341" s="114"/>
      <c r="Y341" s="26"/>
      <c r="AA341" s="114"/>
      <c r="AB341" s="26"/>
      <c r="AD341" s="26"/>
      <c r="AE341" s="26"/>
      <c r="AG341" s="26"/>
      <c r="AH341" s="26"/>
      <c r="AJ341" s="26"/>
    </row>
    <row r="342" spans="1:37" x14ac:dyDescent="0.2">
      <c r="A342" s="24">
        <f t="shared" si="52"/>
        <v>40</v>
      </c>
      <c r="B342" s="94">
        <f t="shared" si="53"/>
        <v>1.554595969803701E-2</v>
      </c>
      <c r="C342" s="23">
        <f t="shared" si="54"/>
        <v>0.84478259947586787</v>
      </c>
      <c r="D342" s="26"/>
      <c r="E342" s="26"/>
      <c r="F342" s="26"/>
      <c r="G342" s="26"/>
      <c r="H342" s="26"/>
      <c r="J342" s="23"/>
      <c r="K342" s="26"/>
      <c r="L342" s="26"/>
      <c r="M342" s="26"/>
      <c r="N342" s="26"/>
      <c r="Q342" s="26"/>
      <c r="S342" s="26"/>
      <c r="T342" s="26"/>
      <c r="V342" s="26"/>
      <c r="W342" s="26"/>
      <c r="Z342" s="26"/>
      <c r="AA342" s="114"/>
      <c r="AC342" s="26"/>
      <c r="AE342" s="26"/>
      <c r="AF342" s="26"/>
      <c r="AG342" s="114"/>
      <c r="AH342" s="26"/>
      <c r="AI342" s="26"/>
      <c r="AJ342" s="114"/>
      <c r="AK342" s="26"/>
    </row>
    <row r="343" spans="1:37" x14ac:dyDescent="0.2">
      <c r="A343" s="24">
        <f t="shared" si="52"/>
        <v>41</v>
      </c>
      <c r="B343" s="94">
        <f t="shared" si="53"/>
        <v>1.5657074108522379E-2</v>
      </c>
      <c r="C343" s="23">
        <f t="shared" si="54"/>
        <v>0.80923250115905376</v>
      </c>
      <c r="D343" s="26"/>
      <c r="E343" s="26"/>
      <c r="F343" s="26"/>
      <c r="G343" s="26"/>
      <c r="H343" s="26"/>
      <c r="J343" s="23"/>
      <c r="K343" s="26"/>
      <c r="L343" s="26"/>
      <c r="M343" s="26"/>
      <c r="N343" s="26"/>
      <c r="Q343" s="26"/>
      <c r="S343" s="26"/>
      <c r="T343" s="26"/>
      <c r="V343" s="26"/>
      <c r="W343" s="26"/>
      <c r="Z343" s="26"/>
      <c r="AA343" s="114"/>
      <c r="AC343" s="26"/>
      <c r="AE343" s="26"/>
      <c r="AF343" s="26"/>
      <c r="AG343" s="114"/>
      <c r="AH343" s="26"/>
      <c r="AI343" s="26"/>
      <c r="AJ343" s="114"/>
      <c r="AK343" s="26"/>
    </row>
    <row r="344" spans="1:37" x14ac:dyDescent="0.2">
      <c r="A344" s="24">
        <f t="shared" si="52"/>
        <v>42</v>
      </c>
      <c r="B344" s="94">
        <f t="shared" si="53"/>
        <v>1.5471723777238596E-2</v>
      </c>
      <c r="C344" s="23">
        <f t="shared" si="54"/>
        <v>0.7886508652914247</v>
      </c>
      <c r="D344" s="26"/>
      <c r="E344" s="26"/>
      <c r="F344" s="26"/>
      <c r="G344" s="26"/>
      <c r="H344" s="26"/>
      <c r="J344" s="23"/>
      <c r="K344" s="26"/>
      <c r="L344" s="26"/>
      <c r="M344" s="26"/>
      <c r="N344" s="26"/>
      <c r="Q344" s="26"/>
      <c r="S344" s="26"/>
      <c r="T344" s="26"/>
      <c r="V344" s="26"/>
      <c r="W344" s="26"/>
      <c r="Z344" s="26"/>
      <c r="AA344" s="114"/>
      <c r="AC344" s="26"/>
      <c r="AE344" s="26"/>
      <c r="AF344" s="26"/>
      <c r="AG344" s="114"/>
      <c r="AH344" s="26"/>
      <c r="AI344" s="26"/>
      <c r="AJ344" s="114"/>
      <c r="AK344" s="26"/>
    </row>
    <row r="345" spans="1:37" x14ac:dyDescent="0.2">
      <c r="A345" s="24">
        <f t="shared" si="52"/>
        <v>43</v>
      </c>
      <c r="B345" s="94">
        <f t="shared" si="53"/>
        <v>1.5514349564019623E-2</v>
      </c>
      <c r="C345" s="23">
        <f t="shared" si="54"/>
        <v>0.78865086529142459</v>
      </c>
      <c r="D345" s="26"/>
      <c r="E345" s="26"/>
      <c r="F345" s="26"/>
      <c r="G345" s="26"/>
      <c r="H345" s="26"/>
      <c r="J345" s="23"/>
      <c r="K345" s="26"/>
      <c r="L345" s="26"/>
      <c r="M345" s="26"/>
      <c r="N345" s="26"/>
      <c r="Q345" s="26"/>
      <c r="S345" s="26"/>
      <c r="T345" s="26"/>
      <c r="V345" s="26"/>
      <c r="W345" s="26"/>
      <c r="Z345" s="26"/>
      <c r="AA345" s="114"/>
      <c r="AC345" s="26"/>
      <c r="AE345" s="26"/>
      <c r="AF345" s="26"/>
      <c r="AG345" s="114"/>
      <c r="AH345" s="26"/>
      <c r="AI345" s="26"/>
      <c r="AJ345" s="114"/>
      <c r="AK345" s="26"/>
    </row>
    <row r="346" spans="1:37" x14ac:dyDescent="0.2">
      <c r="A346" s="24">
        <f>A251</f>
        <v>44</v>
      </c>
      <c r="B346" s="94">
        <f t="shared" si="53"/>
        <v>1.5610137848920801E-2</v>
      </c>
      <c r="C346" s="23">
        <f t="shared" si="54"/>
        <v>0.77836004735761011</v>
      </c>
      <c r="D346" s="26"/>
      <c r="E346" s="26"/>
      <c r="F346" s="26"/>
      <c r="G346" s="26"/>
      <c r="H346" s="26"/>
      <c r="J346" s="23"/>
      <c r="K346" s="26"/>
      <c r="L346" s="26"/>
      <c r="M346" s="26"/>
      <c r="N346" s="26"/>
      <c r="Q346" s="26"/>
      <c r="S346" s="26"/>
      <c r="T346" s="26"/>
      <c r="V346" s="26"/>
      <c r="W346" s="26"/>
      <c r="Z346" s="26"/>
      <c r="AA346" s="114"/>
      <c r="AC346" s="26"/>
      <c r="AE346" s="26"/>
      <c r="AF346" s="26"/>
      <c r="AG346" s="114"/>
      <c r="AH346" s="26"/>
      <c r="AI346" s="26"/>
      <c r="AJ346" s="114"/>
      <c r="AK346" s="26"/>
    </row>
    <row r="347" spans="1:37" x14ac:dyDescent="0.2">
      <c r="A347" s="24">
        <f t="shared" si="52"/>
        <v>45</v>
      </c>
      <c r="B347" s="94">
        <f t="shared" si="53"/>
        <v>1.5369230312394334E-2</v>
      </c>
      <c r="C347" s="23">
        <f t="shared" si="54"/>
        <v>0.77836004735761011</v>
      </c>
      <c r="D347" s="26"/>
      <c r="E347" s="26"/>
      <c r="F347" s="26"/>
      <c r="G347" s="26"/>
      <c r="H347" s="26"/>
      <c r="J347" s="23"/>
      <c r="K347" s="26"/>
      <c r="L347" s="26"/>
      <c r="M347" s="26"/>
      <c r="N347" s="26"/>
      <c r="Q347" s="26"/>
      <c r="S347" s="26"/>
      <c r="T347" s="26"/>
      <c r="V347" s="26"/>
      <c r="W347" s="26"/>
      <c r="Z347" s="26"/>
      <c r="AA347" s="114"/>
      <c r="AC347" s="26"/>
      <c r="AE347" s="26"/>
      <c r="AF347" s="26"/>
      <c r="AG347" s="114"/>
      <c r="AH347" s="26"/>
      <c r="AI347" s="26"/>
      <c r="AJ347" s="114"/>
      <c r="AK347" s="26"/>
    </row>
    <row r="348" spans="1:37" x14ac:dyDescent="0.2">
      <c r="A348" s="24">
        <f t="shared" si="52"/>
        <v>46</v>
      </c>
      <c r="B348" s="94">
        <f t="shared" si="53"/>
        <v>1.5403235153534253E-2</v>
      </c>
      <c r="C348" s="23">
        <f t="shared" si="54"/>
        <v>0.77368240284223988</v>
      </c>
      <c r="D348" s="26"/>
      <c r="E348" s="26"/>
      <c r="F348" s="26"/>
      <c r="G348" s="26"/>
      <c r="H348" s="26"/>
      <c r="J348" s="23"/>
      <c r="K348" s="26"/>
      <c r="L348" s="26"/>
      <c r="M348" s="26"/>
      <c r="N348" s="26"/>
      <c r="Q348" s="26"/>
      <c r="S348" s="26"/>
      <c r="T348" s="26"/>
      <c r="V348" s="26"/>
      <c r="W348" s="26"/>
      <c r="Z348" s="26"/>
      <c r="AA348" s="114"/>
      <c r="AC348" s="26"/>
      <c r="AE348" s="26"/>
      <c r="AF348" s="26"/>
      <c r="AG348" s="114"/>
      <c r="AH348" s="26"/>
      <c r="AI348" s="26"/>
      <c r="AJ348" s="114"/>
      <c r="AK348" s="26"/>
    </row>
    <row r="349" spans="1:37" x14ac:dyDescent="0.2">
      <c r="A349" s="24">
        <f t="shared" si="52"/>
        <v>47</v>
      </c>
      <c r="B349" s="94">
        <f t="shared" si="53"/>
        <v>1.5642705865787202E-2</v>
      </c>
      <c r="C349" s="23">
        <f t="shared" si="54"/>
        <v>0.76900475832686965</v>
      </c>
      <c r="D349" s="26"/>
      <c r="E349" s="26"/>
      <c r="F349" s="26"/>
      <c r="G349" s="26"/>
      <c r="H349" s="26"/>
      <c r="J349" s="23"/>
      <c r="K349" s="26"/>
      <c r="L349" s="26"/>
      <c r="M349" s="26"/>
      <c r="N349" s="26"/>
      <c r="Q349" s="26"/>
      <c r="S349" s="26"/>
      <c r="T349" s="26"/>
      <c r="V349" s="26"/>
      <c r="W349" s="26"/>
      <c r="Z349" s="26"/>
      <c r="AA349" s="114"/>
      <c r="AC349" s="26"/>
      <c r="AE349" s="26"/>
      <c r="AF349" s="26"/>
      <c r="AG349" s="114"/>
      <c r="AH349" s="26"/>
      <c r="AI349" s="26"/>
      <c r="AJ349" s="114"/>
      <c r="AK349" s="26"/>
    </row>
    <row r="350" spans="1:37" x14ac:dyDescent="0.2">
      <c r="A350" s="24">
        <f t="shared" si="52"/>
        <v>48</v>
      </c>
      <c r="B350" s="94">
        <f t="shared" si="53"/>
        <v>1.5354383128234651E-2</v>
      </c>
      <c r="C350" s="23">
        <f t="shared" si="54"/>
        <v>0.76058499819920311</v>
      </c>
      <c r="D350" s="26"/>
      <c r="E350" s="26"/>
      <c r="F350" s="26"/>
      <c r="G350" s="26"/>
      <c r="H350" s="26"/>
      <c r="J350" s="23"/>
      <c r="K350" s="26"/>
      <c r="L350" s="26"/>
      <c r="M350" s="26"/>
      <c r="N350" s="26"/>
      <c r="Q350" s="26"/>
      <c r="S350" s="26"/>
      <c r="T350" s="26"/>
      <c r="V350" s="26"/>
      <c r="W350" s="26"/>
      <c r="Z350" s="26"/>
      <c r="AA350" s="114"/>
      <c r="AC350" s="26"/>
      <c r="AE350" s="26"/>
      <c r="AF350" s="26"/>
      <c r="AG350" s="114"/>
      <c r="AH350" s="26"/>
      <c r="AI350" s="26"/>
      <c r="AJ350" s="114"/>
      <c r="AK350" s="26"/>
    </row>
    <row r="351" spans="1:37" x14ac:dyDescent="0.2">
      <c r="A351" s="24">
        <f t="shared" si="52"/>
        <v>49</v>
      </c>
      <c r="B351" s="94">
        <f t="shared" si="53"/>
        <v>1.4164692629761996E-2</v>
      </c>
      <c r="C351" s="23">
        <f t="shared" si="54"/>
        <v>0.88968798682342209</v>
      </c>
      <c r="D351" s="26"/>
      <c r="E351" s="26"/>
      <c r="F351" s="26"/>
      <c r="G351" s="26"/>
      <c r="H351" s="26"/>
      <c r="J351" s="23"/>
      <c r="K351" s="26"/>
      <c r="L351" s="26"/>
      <c r="M351" s="26"/>
      <c r="N351" s="26"/>
      <c r="Q351" s="26"/>
      <c r="S351" s="26"/>
      <c r="T351" s="26"/>
      <c r="V351" s="26"/>
      <c r="W351" s="26"/>
      <c r="Z351" s="26"/>
      <c r="AA351" s="114"/>
      <c r="AC351" s="26"/>
      <c r="AE351" s="26"/>
      <c r="AF351" s="26"/>
      <c r="AG351" s="114"/>
      <c r="AH351" s="26"/>
      <c r="AI351" s="26"/>
      <c r="AJ351" s="114"/>
      <c r="AK351" s="26"/>
    </row>
    <row r="352" spans="1:37" x14ac:dyDescent="0.2">
      <c r="A352" s="24">
        <f t="shared" si="52"/>
        <v>50</v>
      </c>
      <c r="B352" s="94">
        <f t="shared" si="53"/>
        <v>1.3893611783491654E-2</v>
      </c>
      <c r="C352" s="23">
        <f t="shared" si="54"/>
        <v>0.89530116024186668</v>
      </c>
      <c r="D352" s="26"/>
      <c r="E352" s="26"/>
      <c r="F352" s="26"/>
      <c r="G352" s="26"/>
      <c r="H352" s="26"/>
      <c r="J352" s="23"/>
      <c r="K352" s="26"/>
      <c r="L352" s="26"/>
      <c r="M352" s="26"/>
      <c r="N352" s="26"/>
      <c r="Q352" s="26"/>
      <c r="S352" s="26"/>
      <c r="T352" s="26"/>
      <c r="V352" s="26"/>
      <c r="W352" s="26"/>
      <c r="Z352" s="26"/>
      <c r="AA352" s="114"/>
      <c r="AC352" s="26"/>
      <c r="AE352" s="26"/>
      <c r="AF352" s="26"/>
      <c r="AG352" s="114"/>
      <c r="AH352" s="26"/>
      <c r="AI352" s="26"/>
      <c r="AJ352" s="114"/>
      <c r="AK352" s="26"/>
    </row>
    <row r="353" spans="1:38" x14ac:dyDescent="0.2">
      <c r="A353" s="24">
        <f t="shared" si="52"/>
        <v>51</v>
      </c>
      <c r="B353" s="94">
        <f t="shared" si="53"/>
        <v>1.3820333745542252E-2</v>
      </c>
      <c r="C353" s="23">
        <f t="shared" si="54"/>
        <v>0.89997880475723657</v>
      </c>
      <c r="D353" s="26"/>
      <c r="E353" s="26"/>
      <c r="F353" s="26"/>
      <c r="G353" s="26"/>
      <c r="H353" s="26"/>
      <c r="J353" s="23"/>
      <c r="K353" s="26"/>
      <c r="L353" s="26"/>
      <c r="M353" s="26"/>
      <c r="N353" s="26"/>
      <c r="Q353" s="26"/>
      <c r="S353" s="26"/>
      <c r="T353" s="26"/>
      <c r="V353" s="26"/>
      <c r="W353" s="26"/>
      <c r="Z353" s="26"/>
      <c r="AA353" s="114"/>
      <c r="AC353" s="26"/>
      <c r="AE353" s="26"/>
      <c r="AF353" s="26"/>
      <c r="AG353" s="114"/>
      <c r="AH353" s="26"/>
      <c r="AI353" s="26"/>
      <c r="AJ353" s="114"/>
      <c r="AK353" s="26"/>
    </row>
    <row r="354" spans="1:38" x14ac:dyDescent="0.2">
      <c r="A354" s="24">
        <f t="shared" si="52"/>
        <v>52</v>
      </c>
      <c r="B354" s="94">
        <f t="shared" si="53"/>
        <v>1.393623757027268E-2</v>
      </c>
      <c r="C354" s="23">
        <f t="shared" si="54"/>
        <v>0.91026962269105138</v>
      </c>
      <c r="D354" s="26"/>
      <c r="E354" s="26"/>
      <c r="F354" s="26"/>
      <c r="G354" s="26"/>
      <c r="H354" s="26"/>
      <c r="J354" s="23"/>
      <c r="K354" s="26"/>
      <c r="L354" s="26"/>
      <c r="M354" s="26"/>
      <c r="N354" s="26"/>
      <c r="Q354" s="26"/>
      <c r="S354" s="26"/>
      <c r="T354" s="26"/>
      <c r="V354" s="26"/>
      <c r="W354" s="26"/>
      <c r="Z354" s="26"/>
      <c r="AA354" s="114"/>
      <c r="AC354" s="26"/>
      <c r="AE354" s="26"/>
      <c r="AF354" s="26"/>
      <c r="AG354" s="114"/>
      <c r="AH354" s="26"/>
      <c r="AI354" s="26"/>
      <c r="AJ354" s="114"/>
      <c r="AK354" s="26"/>
    </row>
    <row r="355" spans="1:38" x14ac:dyDescent="0.2">
      <c r="A355" s="24">
        <f t="shared" si="52"/>
        <v>53</v>
      </c>
      <c r="B355" s="94">
        <f t="shared" si="53"/>
        <v>1.3958268875799949E-2</v>
      </c>
      <c r="C355" s="23">
        <f t="shared" si="54"/>
        <v>0.92056044062486597</v>
      </c>
      <c r="D355" s="26"/>
      <c r="E355" s="26"/>
      <c r="F355" s="26"/>
      <c r="G355" s="26"/>
      <c r="H355" s="26"/>
      <c r="J355" s="23"/>
      <c r="K355" s="26"/>
      <c r="L355" s="26"/>
      <c r="M355" s="26"/>
      <c r="N355" s="26"/>
      <c r="Q355" s="26"/>
      <c r="S355" s="26"/>
      <c r="T355" s="26"/>
      <c r="V355" s="26"/>
      <c r="W355" s="26"/>
      <c r="Z355" s="26"/>
      <c r="AA355" s="114"/>
      <c r="AC355" s="26"/>
      <c r="AE355" s="26"/>
      <c r="AF355" s="26"/>
      <c r="AG355" s="114"/>
      <c r="AH355" s="26"/>
      <c r="AI355" s="26"/>
      <c r="AJ355" s="114"/>
      <c r="AK355" s="26"/>
    </row>
    <row r="356" spans="1:38" x14ac:dyDescent="0.2">
      <c r="A356" s="24">
        <f t="shared" si="52"/>
        <v>54</v>
      </c>
      <c r="B356" s="94">
        <f t="shared" si="53"/>
        <v>1.4524377639565926E-2</v>
      </c>
      <c r="C356" s="23">
        <f t="shared" si="54"/>
        <v>0.93085125855868034</v>
      </c>
      <c r="D356" s="26"/>
      <c r="E356" s="26"/>
      <c r="F356" s="26"/>
      <c r="G356" s="26"/>
      <c r="H356" s="26"/>
      <c r="J356" s="23"/>
      <c r="K356" s="26"/>
      <c r="L356" s="26"/>
      <c r="M356" s="26"/>
      <c r="N356" s="26"/>
      <c r="Q356" s="26"/>
      <c r="S356" s="26"/>
      <c r="T356" s="26"/>
      <c r="V356" s="26"/>
      <c r="W356" s="26"/>
      <c r="Z356" s="26"/>
      <c r="AA356" s="114"/>
      <c r="AC356" s="26"/>
      <c r="AE356" s="26"/>
      <c r="AF356" s="26"/>
      <c r="AG356" s="114"/>
      <c r="AH356" s="26"/>
      <c r="AI356" s="26"/>
      <c r="AJ356" s="114"/>
      <c r="AK356" s="26"/>
    </row>
    <row r="357" spans="1:38" x14ac:dyDescent="0.2">
      <c r="A357" s="24">
        <f t="shared" si="52"/>
        <v>55</v>
      </c>
      <c r="B357" s="94">
        <f t="shared" si="53"/>
        <v>1.1377253539137657E-2</v>
      </c>
      <c r="C357" s="23">
        <f t="shared" si="54"/>
        <v>0.94020654758942079</v>
      </c>
      <c r="D357" s="26"/>
      <c r="E357" s="26"/>
      <c r="F357" s="26"/>
      <c r="G357" s="26"/>
      <c r="H357" s="26"/>
      <c r="J357" s="23"/>
      <c r="K357" s="26"/>
      <c r="L357" s="26"/>
      <c r="M357" s="26"/>
      <c r="N357" s="26"/>
      <c r="Q357" s="26"/>
      <c r="S357" s="26"/>
      <c r="T357" s="26"/>
      <c r="V357" s="26"/>
      <c r="W357" s="26"/>
      <c r="Z357" s="26"/>
      <c r="AA357" s="114"/>
      <c r="AC357" s="26"/>
      <c r="AE357" s="26"/>
      <c r="AF357" s="26"/>
      <c r="AG357" s="114"/>
      <c r="AH357" s="26"/>
      <c r="AI357" s="26"/>
      <c r="AJ357" s="114"/>
      <c r="AK357" s="26"/>
    </row>
    <row r="358" spans="1:38" x14ac:dyDescent="0.2">
      <c r="A358" s="24">
        <f t="shared" si="52"/>
        <v>56</v>
      </c>
      <c r="B358" s="94">
        <f t="shared" si="53"/>
        <v>1.0848502206483143E-2</v>
      </c>
      <c r="C358" s="23">
        <f t="shared" si="54"/>
        <v>0.94581972100786516</v>
      </c>
      <c r="D358" s="26"/>
      <c r="E358" s="26"/>
      <c r="F358" s="26"/>
      <c r="G358" s="26"/>
      <c r="H358" s="26"/>
      <c r="J358" s="23"/>
      <c r="K358" s="26"/>
      <c r="L358" s="26"/>
      <c r="M358" s="26"/>
      <c r="N358" s="26"/>
      <c r="Q358" s="26"/>
      <c r="S358" s="26"/>
      <c r="T358" s="26"/>
      <c r="V358" s="26"/>
      <c r="W358" s="26"/>
      <c r="Z358" s="26"/>
      <c r="AA358" s="114"/>
      <c r="AC358" s="26"/>
      <c r="AE358" s="26"/>
      <c r="AF358" s="26"/>
      <c r="AG358" s="114"/>
      <c r="AH358" s="26"/>
      <c r="AI358" s="26"/>
      <c r="AJ358" s="114"/>
      <c r="AK358" s="26"/>
    </row>
    <row r="359" spans="1:38" x14ac:dyDescent="0.2">
      <c r="A359" s="24">
        <f t="shared" si="52"/>
        <v>57</v>
      </c>
      <c r="B359" s="94">
        <f t="shared" si="53"/>
        <v>1.0778576758505281E-2</v>
      </c>
      <c r="C359" s="23">
        <f t="shared" si="54"/>
        <v>0.9504973655232356</v>
      </c>
      <c r="D359" s="26"/>
      <c r="E359" s="26"/>
      <c r="F359" s="26"/>
      <c r="G359" s="26"/>
      <c r="H359" s="26"/>
      <c r="J359" s="23"/>
      <c r="K359" s="26"/>
      <c r="L359" s="26"/>
      <c r="M359" s="26"/>
      <c r="N359" s="26"/>
      <c r="Q359" s="26"/>
      <c r="S359" s="26"/>
      <c r="T359" s="26"/>
      <c r="V359" s="26"/>
      <c r="W359" s="26"/>
      <c r="Z359" s="26"/>
      <c r="AA359" s="114"/>
      <c r="AC359" s="26"/>
      <c r="AE359" s="26"/>
      <c r="AF359" s="26"/>
      <c r="AG359" s="114"/>
      <c r="AH359" s="26"/>
      <c r="AI359" s="26"/>
      <c r="AJ359" s="114"/>
      <c r="AK359" s="26"/>
    </row>
    <row r="360" spans="1:38" x14ac:dyDescent="0.2">
      <c r="A360" s="24">
        <f t="shared" si="52"/>
        <v>58</v>
      </c>
      <c r="B360" s="94">
        <f t="shared" si="53"/>
        <v>1.0653094105284736E-2</v>
      </c>
      <c r="C360" s="23">
        <f t="shared" si="54"/>
        <v>0.95611053894167997</v>
      </c>
      <c r="D360" s="26"/>
      <c r="E360" s="26"/>
      <c r="F360" s="26"/>
      <c r="G360" s="26"/>
      <c r="H360" s="26"/>
      <c r="J360" s="23"/>
      <c r="K360" s="26"/>
      <c r="L360" s="26"/>
      <c r="M360" s="26"/>
      <c r="N360" s="26"/>
      <c r="Q360" s="26"/>
      <c r="S360" s="26"/>
      <c r="T360" s="26"/>
      <c r="V360" s="26"/>
      <c r="W360" s="26"/>
      <c r="Z360" s="26"/>
      <c r="AA360" s="114"/>
      <c r="AC360" s="26"/>
      <c r="AE360" s="26"/>
      <c r="AF360" s="26"/>
      <c r="AG360" s="114"/>
      <c r="AH360" s="26"/>
      <c r="AI360" s="26"/>
      <c r="AJ360" s="114"/>
      <c r="AK360" s="26"/>
    </row>
    <row r="361" spans="1:38" x14ac:dyDescent="0.2">
      <c r="A361" s="24">
        <f t="shared" si="52"/>
        <v>59</v>
      </c>
      <c r="B361" s="94">
        <f t="shared" si="53"/>
        <v>9.4835191466413268E-3</v>
      </c>
      <c r="C361" s="23">
        <f t="shared" si="54"/>
        <v>0.96078818345705008</v>
      </c>
      <c r="D361" s="26"/>
      <c r="E361" s="26"/>
      <c r="F361" s="26"/>
      <c r="G361" s="26"/>
      <c r="H361" s="26"/>
      <c r="J361" s="23"/>
      <c r="K361" s="26"/>
      <c r="L361" s="26"/>
      <c r="M361" s="26"/>
      <c r="N361" s="26"/>
      <c r="Q361" s="26"/>
      <c r="S361" s="26"/>
      <c r="T361" s="26"/>
      <c r="V361" s="26"/>
      <c r="W361" s="26"/>
      <c r="Z361" s="26"/>
      <c r="AA361" s="26"/>
      <c r="AD361" s="26"/>
      <c r="AF361" s="26"/>
      <c r="AG361" s="26"/>
      <c r="AI361" s="26"/>
      <c r="AJ361" s="26"/>
      <c r="AL361" s="26"/>
    </row>
    <row r="362" spans="1:38" x14ac:dyDescent="0.2">
      <c r="A362" s="24">
        <f t="shared" si="52"/>
        <v>60</v>
      </c>
      <c r="B362" s="94">
        <f t="shared" si="53"/>
        <v>7.9049282114698801E-3</v>
      </c>
      <c r="C362" s="23">
        <f t="shared" si="54"/>
        <v>0.98136981932467915</v>
      </c>
      <c r="D362" s="26"/>
      <c r="E362" s="26"/>
      <c r="F362" s="26"/>
      <c r="G362" s="26"/>
      <c r="H362" s="26"/>
      <c r="J362" s="23"/>
      <c r="K362" s="26"/>
      <c r="L362" s="26"/>
      <c r="M362" s="26"/>
      <c r="N362" s="26"/>
      <c r="Q362" s="26"/>
      <c r="S362" s="26"/>
      <c r="T362" s="26"/>
      <c r="V362" s="26"/>
      <c r="W362" s="26"/>
      <c r="Z362" s="26"/>
      <c r="AA362" s="26"/>
      <c r="AD362" s="26"/>
      <c r="AF362" s="26"/>
      <c r="AG362" s="26"/>
      <c r="AI362" s="26"/>
      <c r="AJ362" s="26"/>
      <c r="AL362" s="26"/>
    </row>
    <row r="363" spans="1:38" x14ac:dyDescent="0.2">
      <c r="A363" s="24">
        <f>A268</f>
        <v>61</v>
      </c>
      <c r="B363" s="94">
        <f t="shared" si="53"/>
        <v>7.6161265324928232E-3</v>
      </c>
      <c r="C363" s="23">
        <f t="shared" si="54"/>
        <v>1.0010159262892342</v>
      </c>
      <c r="D363" s="26"/>
      <c r="E363" s="26"/>
      <c r="F363" s="26"/>
      <c r="G363" s="26"/>
      <c r="H363" s="26"/>
      <c r="J363" s="23"/>
      <c r="K363" s="26"/>
      <c r="L363" s="26"/>
      <c r="M363" s="26"/>
      <c r="N363" s="26"/>
      <c r="Q363" s="26"/>
      <c r="S363" s="26"/>
      <c r="T363" s="26"/>
      <c r="V363" s="26"/>
      <c r="W363" s="26"/>
      <c r="Z363" s="26"/>
      <c r="AA363" s="26"/>
      <c r="AD363" s="26"/>
      <c r="AF363" s="26"/>
      <c r="AG363" s="26"/>
      <c r="AI363" s="26"/>
      <c r="AJ363" s="26"/>
      <c r="AL363" s="26"/>
    </row>
    <row r="364" spans="1:38" x14ac:dyDescent="0.2">
      <c r="A364" s="24">
        <f t="shared" si="52"/>
        <v>62</v>
      </c>
      <c r="B364" s="94">
        <f t="shared" si="53"/>
        <v>7.174063597673877E-3</v>
      </c>
      <c r="C364" s="23">
        <f t="shared" si="54"/>
        <v>1.0113067442230488</v>
      </c>
      <c r="D364" s="26"/>
      <c r="E364" s="26"/>
      <c r="F364" s="26"/>
      <c r="G364" s="26"/>
      <c r="H364" s="26"/>
      <c r="J364" s="23"/>
      <c r="K364" s="26"/>
      <c r="L364" s="26"/>
      <c r="M364" s="26"/>
      <c r="N364" s="26"/>
      <c r="Q364" s="26"/>
      <c r="S364" s="26"/>
      <c r="T364" s="26"/>
      <c r="V364" s="26"/>
      <c r="W364" s="26"/>
      <c r="Z364" s="26"/>
      <c r="AA364" s="26"/>
      <c r="AD364" s="26"/>
      <c r="AF364" s="26"/>
      <c r="AG364" s="26"/>
      <c r="AI364" s="26"/>
      <c r="AJ364" s="26"/>
      <c r="AL364" s="26"/>
    </row>
    <row r="365" spans="1:38" x14ac:dyDescent="0.2">
      <c r="A365" s="24">
        <f t="shared" si="52"/>
        <v>63</v>
      </c>
      <c r="B365" s="94">
        <f t="shared" si="53"/>
        <v>6.3081375021672098E-3</v>
      </c>
      <c r="C365" s="23">
        <f t="shared" si="54"/>
        <v>1.0206620332537892</v>
      </c>
      <c r="D365" s="26"/>
      <c r="E365" s="26"/>
      <c r="F365" s="26"/>
      <c r="G365" s="26"/>
      <c r="H365" s="26"/>
      <c r="J365" s="23"/>
      <c r="K365" s="26"/>
      <c r="L365" s="26"/>
      <c r="M365" s="26"/>
      <c r="N365" s="26"/>
      <c r="Q365" s="26"/>
      <c r="S365" s="26"/>
      <c r="T365" s="26"/>
      <c r="V365" s="26"/>
      <c r="W365" s="26"/>
      <c r="Z365" s="26"/>
      <c r="AA365" s="26"/>
      <c r="AD365" s="26"/>
      <c r="AF365" s="26"/>
      <c r="AG365" s="26"/>
      <c r="AI365" s="26"/>
      <c r="AJ365" s="26"/>
      <c r="AL365" s="26"/>
    </row>
    <row r="366" spans="1:38" x14ac:dyDescent="0.2">
      <c r="A366" s="24">
        <f t="shared" si="52"/>
        <v>64</v>
      </c>
      <c r="B366" s="94">
        <f t="shared" si="53"/>
        <v>5.7334077927601304E-3</v>
      </c>
      <c r="C366" s="23">
        <f t="shared" si="54"/>
        <v>1.0215975621568634</v>
      </c>
      <c r="D366" s="26"/>
      <c r="E366" s="26"/>
      <c r="F366" s="26"/>
      <c r="G366" s="26"/>
      <c r="H366" s="26"/>
      <c r="J366" s="23"/>
      <c r="K366" s="26"/>
      <c r="L366" s="26"/>
      <c r="M366" s="26"/>
      <c r="N366" s="26"/>
      <c r="Q366" s="26"/>
      <c r="S366" s="26"/>
      <c r="T366" s="26"/>
      <c r="V366" s="26"/>
      <c r="W366" s="26"/>
      <c r="Z366" s="26"/>
      <c r="AA366" s="26"/>
      <c r="AD366" s="26"/>
      <c r="AF366" s="26"/>
      <c r="AG366" s="26"/>
      <c r="AI366" s="26"/>
      <c r="AJ366" s="26"/>
      <c r="AL366" s="26"/>
    </row>
    <row r="367" spans="1:38" x14ac:dyDescent="0.2">
      <c r="A367" s="24">
        <f t="shared" ref="A367:A378" si="55">A272</f>
        <v>65</v>
      </c>
      <c r="B367" s="94">
        <f t="shared" ref="B367:B386" si="56">SUM(B272,E272,H272,K272)</f>
        <v>5.2975710964597612E-3</v>
      </c>
      <c r="C367" s="23">
        <f t="shared" ref="C367:C386" si="57">SUM(D272,G272,J272,M272)/B367</f>
        <v>1.0412436691214184</v>
      </c>
      <c r="D367" s="26"/>
      <c r="E367" s="26"/>
      <c r="F367" s="26"/>
      <c r="G367" s="26"/>
      <c r="H367" s="26"/>
      <c r="J367" s="23"/>
      <c r="K367" s="26"/>
      <c r="L367" s="26"/>
      <c r="M367" s="26"/>
      <c r="N367" s="26"/>
      <c r="Q367" s="26"/>
      <c r="S367" s="26"/>
      <c r="T367" s="26"/>
      <c r="V367" s="26"/>
      <c r="W367" s="26"/>
      <c r="Z367" s="26"/>
      <c r="AA367" s="26"/>
      <c r="AD367" s="26"/>
      <c r="AF367" s="26"/>
      <c r="AG367" s="26"/>
      <c r="AI367" s="26"/>
      <c r="AJ367" s="26"/>
      <c r="AL367" s="26"/>
    </row>
    <row r="368" spans="1:38" x14ac:dyDescent="0.2">
      <c r="A368" s="24">
        <f t="shared" si="55"/>
        <v>66</v>
      </c>
      <c r="B368" s="94">
        <f t="shared" si="56"/>
        <v>4.72763080129774E-3</v>
      </c>
      <c r="C368" s="23">
        <f t="shared" si="57"/>
        <v>1.0515344870552328</v>
      </c>
      <c r="D368" s="26"/>
      <c r="E368" s="26"/>
      <c r="F368" s="26"/>
      <c r="G368" s="26"/>
      <c r="H368" s="26"/>
      <c r="J368" s="23"/>
      <c r="K368" s="26"/>
      <c r="L368" s="26"/>
      <c r="M368" s="26"/>
      <c r="N368" s="26"/>
      <c r="Q368" s="26"/>
      <c r="S368" s="26"/>
      <c r="T368" s="26"/>
      <c r="V368" s="26"/>
      <c r="W368" s="26"/>
      <c r="Z368" s="26"/>
      <c r="AA368" s="26"/>
      <c r="AD368" s="26"/>
      <c r="AF368" s="26"/>
      <c r="AG368" s="26"/>
      <c r="AI368" s="26"/>
      <c r="AJ368" s="26"/>
      <c r="AL368" s="26"/>
    </row>
    <row r="369" spans="1:38" x14ac:dyDescent="0.2">
      <c r="A369" s="24">
        <f t="shared" si="55"/>
        <v>67</v>
      </c>
      <c r="B369" s="94">
        <f t="shared" si="56"/>
        <v>4.1447590876740594E-3</v>
      </c>
      <c r="C369" s="23">
        <f t="shared" si="57"/>
        <v>1.0702450651167139</v>
      </c>
      <c r="D369" s="26"/>
      <c r="E369" s="26"/>
      <c r="F369" s="26"/>
      <c r="G369" s="26"/>
      <c r="H369" s="26"/>
      <c r="J369" s="23"/>
      <c r="K369" s="26"/>
      <c r="L369" s="26"/>
      <c r="M369" s="26"/>
      <c r="N369" s="26"/>
      <c r="Q369" s="26"/>
      <c r="S369" s="26"/>
      <c r="T369" s="26"/>
      <c r="V369" s="26"/>
      <c r="W369" s="26"/>
      <c r="Z369" s="26"/>
      <c r="AA369" s="26"/>
      <c r="AD369" s="26"/>
      <c r="AF369" s="26"/>
      <c r="AG369" s="26"/>
      <c r="AI369" s="26"/>
      <c r="AJ369" s="26"/>
      <c r="AL369" s="26"/>
    </row>
    <row r="370" spans="1:38" x14ac:dyDescent="0.2">
      <c r="A370" s="24">
        <f t="shared" si="55"/>
        <v>68</v>
      </c>
      <c r="B370" s="94">
        <f t="shared" si="56"/>
        <v>3.6581546003760651E-3</v>
      </c>
      <c r="C370" s="23">
        <f t="shared" si="57"/>
        <v>1.0767937674382322</v>
      </c>
      <c r="D370" s="26"/>
      <c r="E370" s="26"/>
      <c r="F370" s="26"/>
      <c r="G370" s="26"/>
      <c r="H370" s="26"/>
      <c r="J370" s="23"/>
      <c r="K370" s="26"/>
      <c r="L370" s="26"/>
      <c r="M370" s="26"/>
      <c r="N370" s="26"/>
      <c r="Q370" s="26"/>
      <c r="S370" s="26"/>
      <c r="T370" s="26"/>
      <c r="V370" s="26"/>
      <c r="W370" s="26"/>
      <c r="Z370" s="26"/>
      <c r="AA370" s="26"/>
      <c r="AD370" s="26"/>
      <c r="AF370" s="26"/>
      <c r="AG370" s="26"/>
      <c r="AI370" s="26"/>
      <c r="AJ370" s="26"/>
      <c r="AL370" s="26"/>
    </row>
    <row r="371" spans="1:38" x14ac:dyDescent="0.2">
      <c r="A371" s="24">
        <f t="shared" si="55"/>
        <v>69</v>
      </c>
      <c r="B371" s="94">
        <f t="shared" si="56"/>
        <v>3.4134155324535499E-3</v>
      </c>
      <c r="C371" s="23">
        <f t="shared" si="57"/>
        <v>1.1001819900150835</v>
      </c>
      <c r="D371" s="26"/>
      <c r="E371" s="26"/>
      <c r="F371" s="26"/>
      <c r="G371" s="26"/>
      <c r="H371" s="26"/>
      <c r="J371" s="23"/>
      <c r="K371" s="26"/>
      <c r="L371" s="26"/>
      <c r="M371" s="26"/>
      <c r="N371" s="26"/>
      <c r="Q371" s="26"/>
      <c r="S371" s="26"/>
      <c r="T371" s="26"/>
      <c r="V371" s="26"/>
      <c r="W371" s="26"/>
      <c r="Z371" s="26"/>
      <c r="AA371" s="26"/>
      <c r="AD371" s="26"/>
      <c r="AF371" s="26"/>
      <c r="AG371" s="26"/>
      <c r="AI371" s="26"/>
      <c r="AJ371" s="26"/>
      <c r="AL371" s="26"/>
    </row>
    <row r="372" spans="1:38" x14ac:dyDescent="0.2">
      <c r="A372" s="24">
        <f t="shared" si="55"/>
        <v>70</v>
      </c>
      <c r="B372" s="94">
        <f t="shared" si="56"/>
        <v>2.9100480952978488E-3</v>
      </c>
      <c r="C372" s="23">
        <f t="shared" si="57"/>
        <v>1.1123438657550466</v>
      </c>
      <c r="D372" s="26"/>
      <c r="E372" s="26"/>
      <c r="F372" s="26"/>
      <c r="G372" s="26"/>
      <c r="H372" s="26"/>
      <c r="J372" s="23"/>
      <c r="K372" s="26"/>
      <c r="L372" s="26"/>
      <c r="M372" s="26"/>
      <c r="N372" s="26"/>
      <c r="Q372" s="26"/>
      <c r="S372" s="26"/>
      <c r="T372" s="26"/>
      <c r="V372" s="26"/>
      <c r="W372" s="26"/>
      <c r="Z372" s="26"/>
      <c r="AA372" s="26"/>
      <c r="AD372" s="26"/>
      <c r="AF372" s="26"/>
      <c r="AG372" s="26"/>
      <c r="AI372" s="26"/>
      <c r="AJ372" s="26"/>
      <c r="AL372" s="26"/>
    </row>
    <row r="373" spans="1:38" x14ac:dyDescent="0.2">
      <c r="A373" s="24">
        <f t="shared" si="55"/>
        <v>71</v>
      </c>
      <c r="B373" s="94">
        <f t="shared" si="56"/>
        <v>2.5019900016188222E-3</v>
      </c>
      <c r="C373" s="23">
        <f t="shared" si="57"/>
        <v>1.1329255016226754</v>
      </c>
      <c r="D373" s="26"/>
      <c r="E373" s="26"/>
      <c r="F373" s="26"/>
      <c r="G373" s="26"/>
      <c r="H373" s="26"/>
      <c r="J373" s="23"/>
      <c r="K373" s="26"/>
      <c r="L373" s="26"/>
      <c r="M373" s="26"/>
      <c r="N373" s="26"/>
      <c r="Q373" s="26"/>
      <c r="S373" s="26"/>
      <c r="T373" s="26"/>
      <c r="V373" s="26"/>
      <c r="W373" s="26"/>
      <c r="Z373" s="26"/>
      <c r="AA373" s="26"/>
      <c r="AD373" s="26"/>
      <c r="AF373" s="26"/>
      <c r="AG373" s="26"/>
      <c r="AI373" s="26"/>
      <c r="AJ373" s="26"/>
      <c r="AL373" s="26"/>
    </row>
    <row r="374" spans="1:38" x14ac:dyDescent="0.2">
      <c r="A374" s="24">
        <f t="shared" si="55"/>
        <v>72</v>
      </c>
      <c r="B374" s="94">
        <f t="shared" si="56"/>
        <v>2.0125118657737923E-3</v>
      </c>
      <c r="C374" s="23">
        <f t="shared" si="57"/>
        <v>1.1376031461380456</v>
      </c>
      <c r="D374" s="26"/>
      <c r="E374" s="26"/>
      <c r="F374" s="26"/>
      <c r="G374" s="26"/>
      <c r="H374" s="26"/>
      <c r="J374" s="23"/>
      <c r="K374" s="26"/>
      <c r="L374" s="26"/>
      <c r="M374" s="26"/>
      <c r="N374" s="26"/>
      <c r="Q374" s="26"/>
      <c r="S374" s="26"/>
      <c r="T374" s="26"/>
      <c r="V374" s="26"/>
      <c r="W374" s="26"/>
      <c r="Z374" s="26"/>
      <c r="AA374" s="26"/>
      <c r="AD374" s="26"/>
      <c r="AF374" s="26"/>
      <c r="AG374" s="26"/>
      <c r="AI374" s="26"/>
      <c r="AJ374" s="26"/>
      <c r="AL374" s="26"/>
    </row>
    <row r="375" spans="1:38" x14ac:dyDescent="0.2">
      <c r="A375" s="24">
        <f t="shared" si="55"/>
        <v>73</v>
      </c>
      <c r="B375" s="94">
        <f t="shared" si="56"/>
        <v>1.6303166090180839E-3</v>
      </c>
      <c r="C375" s="23">
        <f t="shared" si="57"/>
        <v>1.1432163195564899</v>
      </c>
      <c r="D375" s="26"/>
      <c r="E375" s="26"/>
      <c r="F375" s="26"/>
      <c r="G375" s="26"/>
      <c r="H375" s="26"/>
      <c r="J375" s="23"/>
      <c r="K375" s="26"/>
      <c r="L375" s="26"/>
      <c r="M375" s="26"/>
      <c r="N375" s="26"/>
      <c r="Q375" s="26"/>
      <c r="S375" s="26"/>
      <c r="T375" s="26"/>
      <c r="V375" s="26"/>
      <c r="W375" s="26"/>
      <c r="Z375" s="26"/>
      <c r="AA375" s="26"/>
      <c r="AD375" s="26"/>
      <c r="AF375" s="26"/>
      <c r="AG375" s="26"/>
      <c r="AI375" s="26"/>
      <c r="AJ375" s="26"/>
      <c r="AL375" s="26"/>
    </row>
    <row r="376" spans="1:38" x14ac:dyDescent="0.2">
      <c r="A376" s="24">
        <f t="shared" si="55"/>
        <v>74</v>
      </c>
      <c r="B376" s="94">
        <f t="shared" si="56"/>
        <v>1.2768578377327295E-3</v>
      </c>
      <c r="C376" s="23">
        <f t="shared" si="57"/>
        <v>1.1525716085872304</v>
      </c>
      <c r="D376" s="26"/>
      <c r="E376" s="26"/>
      <c r="F376" s="26"/>
      <c r="G376" s="26"/>
      <c r="H376" s="26"/>
      <c r="J376" s="23"/>
      <c r="K376" s="26"/>
      <c r="L376" s="26"/>
      <c r="M376" s="26"/>
      <c r="N376" s="26"/>
      <c r="Q376" s="26"/>
      <c r="S376" s="26"/>
      <c r="T376" s="26"/>
      <c r="V376" s="26"/>
      <c r="W376" s="26"/>
      <c r="Z376" s="26"/>
      <c r="AA376" s="26"/>
      <c r="AD376" s="26"/>
      <c r="AF376" s="26"/>
      <c r="AG376" s="26"/>
      <c r="AI376" s="26"/>
      <c r="AJ376" s="26"/>
      <c r="AL376" s="26"/>
    </row>
    <row r="377" spans="1:38" x14ac:dyDescent="0.2">
      <c r="A377" s="24">
        <f t="shared" si="55"/>
        <v>75</v>
      </c>
      <c r="B377" s="94">
        <f t="shared" si="56"/>
        <v>1.0249346484426261E-3</v>
      </c>
      <c r="C377" s="23">
        <f t="shared" si="57"/>
        <v>1.1525716085872306</v>
      </c>
      <c r="D377" s="26"/>
      <c r="E377" s="26"/>
      <c r="F377" s="26"/>
      <c r="G377" s="26"/>
      <c r="H377" s="26"/>
      <c r="J377" s="23"/>
      <c r="K377" s="26"/>
      <c r="L377" s="26"/>
      <c r="M377" s="26"/>
      <c r="N377" s="26"/>
      <c r="Q377" s="26"/>
      <c r="S377" s="26"/>
      <c r="T377" s="26"/>
      <c r="V377" s="26"/>
      <c r="W377" s="26"/>
      <c r="Z377" s="26"/>
      <c r="AA377" s="26"/>
      <c r="AD377" s="26"/>
      <c r="AF377" s="26"/>
      <c r="AG377" s="26"/>
      <c r="AI377" s="26"/>
      <c r="AJ377" s="26"/>
      <c r="AL377" s="26"/>
    </row>
    <row r="378" spans="1:38" x14ac:dyDescent="0.2">
      <c r="A378" s="24">
        <f t="shared" si="55"/>
        <v>76</v>
      </c>
      <c r="B378" s="94">
        <f t="shared" si="56"/>
        <v>6.8536517846794296E-4</v>
      </c>
      <c r="C378" s="23">
        <f t="shared" si="57"/>
        <v>1.1525716085872306</v>
      </c>
      <c r="D378" s="26"/>
      <c r="E378" s="26"/>
      <c r="F378" s="26"/>
      <c r="G378" s="26"/>
      <c r="H378" s="26"/>
      <c r="J378" s="23"/>
      <c r="K378" s="26"/>
      <c r="L378" s="26"/>
      <c r="M378" s="26"/>
      <c r="N378" s="26"/>
      <c r="Q378" s="26"/>
      <c r="S378" s="26"/>
      <c r="T378" s="26"/>
      <c r="V378" s="26"/>
      <c r="W378" s="26"/>
      <c r="Z378" s="26"/>
      <c r="AA378" s="26"/>
      <c r="AD378" s="26"/>
      <c r="AF378" s="26"/>
      <c r="AG378" s="26"/>
      <c r="AI378" s="26"/>
      <c r="AJ378" s="26"/>
      <c r="AL378" s="26"/>
    </row>
    <row r="379" spans="1:38" x14ac:dyDescent="0.2">
      <c r="A379" s="24">
        <f>A284</f>
        <v>77</v>
      </c>
      <c r="B379" s="94">
        <f t="shared" si="56"/>
        <v>4.717573031383116E-4</v>
      </c>
      <c r="C379" s="23">
        <f t="shared" si="57"/>
        <v>1.1525716085872304</v>
      </c>
      <c r="D379" s="26"/>
      <c r="E379" s="26"/>
      <c r="F379" s="26"/>
      <c r="G379" s="26"/>
      <c r="H379" s="26"/>
      <c r="J379" s="23"/>
      <c r="K379" s="26"/>
      <c r="L379" s="26"/>
      <c r="M379" s="26"/>
      <c r="N379" s="26"/>
      <c r="Q379" s="26"/>
      <c r="S379" s="26"/>
      <c r="T379" s="26"/>
      <c r="V379" s="26"/>
      <c r="W379" s="26"/>
      <c r="Z379" s="26"/>
      <c r="AA379" s="26"/>
      <c r="AD379" s="26"/>
      <c r="AF379" s="26"/>
      <c r="AG379" s="26"/>
      <c r="AI379" s="26"/>
      <c r="AJ379" s="26"/>
      <c r="AL379" s="26"/>
    </row>
    <row r="380" spans="1:38" x14ac:dyDescent="0.2">
      <c r="A380" s="24">
        <f t="shared" ref="A380:A386" si="58">A285</f>
        <v>78</v>
      </c>
      <c r="B380" s="94">
        <f t="shared" si="56"/>
        <v>4.1476327362210947E-4</v>
      </c>
      <c r="C380" s="23">
        <f t="shared" si="57"/>
        <v>1.1525716085872304</v>
      </c>
      <c r="D380" s="26"/>
      <c r="E380" s="26"/>
      <c r="F380" s="26"/>
      <c r="G380" s="26"/>
      <c r="H380" s="26"/>
      <c r="J380" s="23"/>
      <c r="K380" s="26"/>
      <c r="L380" s="26"/>
      <c r="M380" s="26"/>
      <c r="N380" s="26"/>
      <c r="Q380" s="26"/>
      <c r="S380" s="26"/>
      <c r="T380" s="26"/>
      <c r="V380" s="26"/>
      <c r="W380" s="26"/>
      <c r="Z380" s="26"/>
      <c r="AA380" s="26"/>
      <c r="AD380" s="26"/>
      <c r="AF380" s="26"/>
      <c r="AG380" s="26"/>
      <c r="AI380" s="26"/>
      <c r="AJ380" s="26"/>
      <c r="AL380" s="26"/>
    </row>
    <row r="381" spans="1:38" x14ac:dyDescent="0.2">
      <c r="A381" s="24">
        <f t="shared" si="58"/>
        <v>79</v>
      </c>
      <c r="B381" s="94">
        <f t="shared" si="56"/>
        <v>2.6677037344978634E-4</v>
      </c>
      <c r="C381" s="23">
        <f t="shared" si="57"/>
        <v>1.1525716085872304</v>
      </c>
      <c r="D381" s="26"/>
      <c r="E381" s="26"/>
      <c r="F381" s="26"/>
      <c r="G381" s="26"/>
      <c r="H381" s="26"/>
      <c r="J381" s="23"/>
      <c r="K381" s="26"/>
      <c r="L381" s="26"/>
      <c r="M381" s="26"/>
      <c r="N381" s="26"/>
      <c r="Q381" s="26"/>
      <c r="S381" s="26"/>
      <c r="T381" s="26"/>
      <c r="V381" s="26"/>
      <c r="W381" s="26"/>
      <c r="Z381" s="26"/>
      <c r="AA381" s="26"/>
      <c r="AD381" s="26"/>
      <c r="AF381" s="26"/>
      <c r="AG381" s="26"/>
      <c r="AI381" s="26"/>
      <c r="AJ381" s="26"/>
      <c r="AL381" s="26"/>
    </row>
    <row r="382" spans="1:38" x14ac:dyDescent="0.2">
      <c r="A382" s="24">
        <f t="shared" si="58"/>
        <v>80</v>
      </c>
      <c r="B382" s="94">
        <f t="shared" si="56"/>
        <v>1.9109762837785413E-4</v>
      </c>
      <c r="C382" s="23">
        <f t="shared" si="57"/>
        <v>1.1525716085872304</v>
      </c>
      <c r="D382" s="26"/>
      <c r="E382" s="26"/>
      <c r="F382" s="26"/>
      <c r="G382" s="26"/>
      <c r="H382" s="26"/>
      <c r="J382" s="23"/>
      <c r="K382" s="26"/>
      <c r="L382" s="26"/>
      <c r="M382" s="26"/>
      <c r="N382" s="26"/>
      <c r="Q382" s="26"/>
      <c r="S382" s="26"/>
      <c r="T382" s="26"/>
      <c r="V382" s="26"/>
      <c r="W382" s="26"/>
      <c r="Z382" s="26"/>
      <c r="AA382" s="26"/>
      <c r="AD382" s="26"/>
      <c r="AF382" s="26"/>
      <c r="AG382" s="26"/>
      <c r="AI382" s="26"/>
      <c r="AJ382" s="26"/>
      <c r="AL382" s="26"/>
    </row>
    <row r="383" spans="1:38" x14ac:dyDescent="0.2">
      <c r="A383" s="24">
        <f t="shared" si="58"/>
        <v>81</v>
      </c>
      <c r="B383" s="94">
        <f t="shared" si="56"/>
        <v>1.1829853185295732E-4</v>
      </c>
      <c r="C383" s="23">
        <f t="shared" si="57"/>
        <v>1.1525716085872306</v>
      </c>
      <c r="D383" s="26"/>
      <c r="E383" s="26"/>
      <c r="F383" s="26"/>
      <c r="G383" s="26"/>
      <c r="H383" s="26"/>
      <c r="J383" s="23"/>
      <c r="K383" s="26"/>
      <c r="L383" s="26"/>
      <c r="M383" s="26"/>
      <c r="N383" s="26"/>
      <c r="Q383" s="26"/>
      <c r="S383" s="26"/>
      <c r="T383" s="26"/>
      <c r="V383" s="26"/>
      <c r="W383" s="26"/>
      <c r="Z383" s="26"/>
      <c r="AA383" s="26"/>
      <c r="AD383" s="26"/>
      <c r="AF383" s="26"/>
      <c r="AG383" s="26"/>
      <c r="AI383" s="26"/>
      <c r="AJ383" s="26"/>
      <c r="AL383" s="26"/>
    </row>
    <row r="384" spans="1:38" x14ac:dyDescent="0.2">
      <c r="A384" s="24">
        <f t="shared" si="58"/>
        <v>82</v>
      </c>
      <c r="B384" s="94">
        <f t="shared" si="56"/>
        <v>6.0825560912249307E-5</v>
      </c>
      <c r="C384" s="23">
        <f t="shared" si="57"/>
        <v>1.1525716085872304</v>
      </c>
      <c r="D384" s="26"/>
      <c r="E384" s="26"/>
      <c r="F384" s="26"/>
      <c r="G384" s="26"/>
      <c r="H384" s="26"/>
      <c r="J384" s="23"/>
      <c r="K384" s="26"/>
      <c r="L384" s="26"/>
      <c r="M384" s="26"/>
      <c r="N384" s="26"/>
      <c r="Q384" s="26"/>
      <c r="S384" s="26"/>
      <c r="T384" s="26"/>
      <c r="V384" s="26"/>
      <c r="W384" s="26"/>
      <c r="Z384" s="26"/>
      <c r="AA384" s="26"/>
      <c r="AD384" s="26"/>
      <c r="AF384" s="26"/>
      <c r="AG384" s="26"/>
      <c r="AI384" s="26"/>
      <c r="AJ384" s="26"/>
      <c r="AL384" s="26"/>
    </row>
    <row r="385" spans="1:39" x14ac:dyDescent="0.2">
      <c r="A385" s="24">
        <f t="shared" si="58"/>
        <v>83</v>
      </c>
      <c r="B385" s="94">
        <f t="shared" si="56"/>
        <v>8.7167339260073811E-5</v>
      </c>
      <c r="C385" s="23">
        <f t="shared" si="57"/>
        <v>1.1525716085872304</v>
      </c>
      <c r="D385" s="26"/>
      <c r="E385" s="26"/>
      <c r="F385" s="26"/>
      <c r="G385" s="26"/>
      <c r="H385" s="26"/>
      <c r="J385" s="23"/>
      <c r="K385" s="26"/>
      <c r="L385" s="26"/>
      <c r="M385" s="26"/>
      <c r="N385" s="26"/>
      <c r="Q385" s="26"/>
      <c r="S385" s="26"/>
      <c r="T385" s="26"/>
      <c r="V385" s="26"/>
      <c r="W385" s="26"/>
      <c r="Z385" s="26"/>
      <c r="AA385" s="26"/>
      <c r="AD385" s="26"/>
      <c r="AF385" s="26"/>
      <c r="AG385" s="26"/>
      <c r="AI385" s="26"/>
      <c r="AJ385" s="26"/>
      <c r="AL385" s="26"/>
    </row>
    <row r="386" spans="1:39" x14ac:dyDescent="0.2">
      <c r="A386" s="24" t="str">
        <f t="shared" si="58"/>
        <v>NNNN</v>
      </c>
      <c r="B386" s="94">
        <f t="shared" si="56"/>
        <v>0.18087989202744525</v>
      </c>
      <c r="C386" s="23">
        <f t="shared" si="57"/>
        <v>1.1291833860103793</v>
      </c>
      <c r="D386" s="26"/>
      <c r="E386" s="26"/>
      <c r="F386" s="26"/>
      <c r="G386" s="26"/>
      <c r="H386" s="26"/>
      <c r="J386" s="23"/>
      <c r="K386" s="26"/>
      <c r="L386" s="26"/>
      <c r="M386" s="26"/>
      <c r="N386" s="26"/>
      <c r="Q386" s="26"/>
      <c r="S386" s="26"/>
      <c r="T386" s="26"/>
      <c r="V386" s="26"/>
      <c r="W386" s="26"/>
      <c r="Z386" s="26"/>
      <c r="AA386" s="26"/>
      <c r="AD386" s="26"/>
      <c r="AF386" s="26"/>
      <c r="AG386" s="26"/>
      <c r="AI386" s="26"/>
      <c r="AJ386" s="26"/>
      <c r="AL386" s="26"/>
    </row>
    <row r="387" spans="1:39" x14ac:dyDescent="0.2">
      <c r="A387" s="24"/>
      <c r="B387" s="26"/>
      <c r="C387" s="26"/>
      <c r="D387" s="26"/>
      <c r="E387" s="26"/>
      <c r="F387" s="26"/>
      <c r="G387" s="26"/>
      <c r="H387" s="26"/>
      <c r="J387" s="23"/>
      <c r="K387" s="26"/>
      <c r="L387" s="26"/>
      <c r="M387" s="26"/>
      <c r="N387" s="26"/>
      <c r="Q387" s="26"/>
      <c r="S387" s="26"/>
      <c r="T387" s="26"/>
      <c r="V387" s="26"/>
      <c r="W387" s="26"/>
      <c r="Z387" s="26"/>
      <c r="AA387" s="26"/>
      <c r="AD387" s="26"/>
      <c r="AF387" s="26"/>
      <c r="AG387" s="26"/>
      <c r="AI387" s="26"/>
      <c r="AJ387" s="26"/>
      <c r="AL387" s="26"/>
    </row>
    <row r="388" spans="1:39" x14ac:dyDescent="0.2">
      <c r="A388" s="24"/>
      <c r="B388" s="26"/>
      <c r="C388" s="26"/>
      <c r="D388" s="26"/>
      <c r="E388" s="26"/>
      <c r="F388" s="26"/>
      <c r="G388" s="26"/>
      <c r="H388" s="26"/>
      <c r="J388" s="23"/>
      <c r="K388" s="26"/>
      <c r="L388" s="26"/>
      <c r="M388" s="26"/>
      <c r="N388" s="26"/>
      <c r="Q388" s="26"/>
      <c r="S388" s="26"/>
      <c r="T388" s="26"/>
      <c r="V388" s="26"/>
      <c r="W388" s="26"/>
      <c r="Z388" s="26"/>
      <c r="AA388" s="26"/>
      <c r="AD388" s="26"/>
      <c r="AF388" s="26"/>
      <c r="AG388" s="26"/>
      <c r="AI388" s="26"/>
      <c r="AJ388" s="26"/>
      <c r="AL388" s="26"/>
    </row>
    <row r="389" spans="1:39" x14ac:dyDescent="0.2">
      <c r="B389" s="26"/>
      <c r="C389" s="162"/>
      <c r="D389" s="26"/>
      <c r="E389" s="26"/>
      <c r="F389" s="26"/>
      <c r="G389" s="26"/>
      <c r="H389" s="114"/>
      <c r="I389" s="23"/>
      <c r="J389" s="26"/>
      <c r="K389" s="26"/>
      <c r="L389" s="26"/>
      <c r="M389" s="26"/>
      <c r="P389" s="26"/>
      <c r="R389" s="26"/>
      <c r="S389" s="26"/>
      <c r="T389" s="114"/>
      <c r="U389" s="26"/>
      <c r="V389" s="26"/>
      <c r="W389" s="114"/>
      <c r="Y389" s="26"/>
      <c r="Z389" s="26"/>
      <c r="AA389" s="114"/>
      <c r="AC389" s="26"/>
      <c r="AE389" s="26"/>
      <c r="AF389" s="26"/>
      <c r="AG389" s="114"/>
      <c r="AH389" s="26"/>
      <c r="AI389" s="26"/>
      <c r="AJ389" s="114"/>
      <c r="AK389" s="26"/>
    </row>
    <row r="390" spans="1:39" x14ac:dyDescent="0.2">
      <c r="B390" s="25"/>
      <c r="C390" s="26"/>
      <c r="D390" s="26"/>
      <c r="E390" s="26"/>
      <c r="F390" s="26"/>
      <c r="G390" s="26"/>
      <c r="H390" s="26"/>
      <c r="I390" s="26"/>
      <c r="L390" s="26"/>
      <c r="M390" s="26"/>
      <c r="N390" s="26"/>
      <c r="O390" s="26"/>
      <c r="R390" s="26"/>
      <c r="T390" s="26"/>
      <c r="U390" s="26"/>
      <c r="W390" s="26"/>
      <c r="X390" s="26"/>
      <c r="AA390" s="26"/>
      <c r="AB390" s="26"/>
      <c r="AE390" s="26"/>
      <c r="AG390" s="26"/>
      <c r="AH390" s="26"/>
      <c r="AJ390" s="26"/>
      <c r="AK390" s="26"/>
      <c r="AM390" s="26"/>
    </row>
    <row r="391" spans="1:39" x14ac:dyDescent="0.2">
      <c r="B391" s="25"/>
      <c r="C391" s="26"/>
      <c r="D391" s="26"/>
      <c r="E391" s="26"/>
      <c r="F391" s="26"/>
      <c r="G391" s="26"/>
      <c r="H391" s="26"/>
      <c r="I391" s="26"/>
      <c r="L391" s="26"/>
      <c r="M391" s="26"/>
      <c r="N391" s="26"/>
      <c r="O391" s="26"/>
      <c r="R391" s="26"/>
      <c r="T391" s="26"/>
      <c r="U391" s="26"/>
      <c r="W391" s="26"/>
      <c r="X391" s="26"/>
      <c r="AA391" s="26"/>
      <c r="AB391" s="26"/>
      <c r="AE391" s="26"/>
      <c r="AG391" s="26"/>
      <c r="AH391" s="26"/>
      <c r="AJ391" s="26"/>
      <c r="AK391" s="26"/>
      <c r="AM391" s="26"/>
    </row>
    <row r="392" spans="1:39" ht="15.75" x14ac:dyDescent="0.25">
      <c r="A392" s="140" t="s">
        <v>52</v>
      </c>
      <c r="B392" s="111"/>
      <c r="C392" s="111"/>
      <c r="D392" s="111"/>
      <c r="E392" s="26"/>
      <c r="F392" s="26"/>
      <c r="G392" s="26"/>
      <c r="H392" s="26"/>
      <c r="I392" s="26"/>
      <c r="L392" s="26"/>
      <c r="M392" s="26"/>
      <c r="N392" s="26"/>
      <c r="O392" s="26"/>
      <c r="R392" s="26"/>
      <c r="T392" s="26"/>
      <c r="U392" s="26"/>
      <c r="W392" s="26"/>
      <c r="X392" s="26"/>
      <c r="AA392" s="26"/>
      <c r="AB392" s="26"/>
      <c r="AE392" s="26"/>
      <c r="AG392" s="26"/>
      <c r="AH392" s="26"/>
      <c r="AJ392" s="26"/>
      <c r="AK392" s="26"/>
      <c r="AM392" s="26"/>
    </row>
    <row r="393" spans="1:39" x14ac:dyDescent="0.2">
      <c r="A393" s="18" t="s">
        <v>53</v>
      </c>
      <c r="B393" s="111"/>
      <c r="C393" s="111"/>
      <c r="D393" s="111"/>
      <c r="E393" s="26"/>
      <c r="F393" s="26"/>
      <c r="G393" s="26"/>
      <c r="H393" s="26"/>
      <c r="I393" s="26"/>
      <c r="L393" s="26"/>
      <c r="M393" s="26"/>
      <c r="N393" s="26"/>
      <c r="O393" s="26"/>
      <c r="R393" s="26"/>
      <c r="T393" s="26"/>
      <c r="U393" s="26"/>
      <c r="W393" s="26"/>
      <c r="X393" s="26"/>
      <c r="AA393" s="26"/>
      <c r="AB393" s="26"/>
      <c r="AE393" s="26"/>
      <c r="AG393" s="26"/>
      <c r="AH393" s="26"/>
      <c r="AJ393" s="26"/>
      <c r="AK393" s="26"/>
      <c r="AM393" s="26"/>
    </row>
    <row r="394" spans="1:39" x14ac:dyDescent="0.2">
      <c r="A394" s="18" t="s">
        <v>54</v>
      </c>
      <c r="B394" s="111"/>
      <c r="C394" s="111"/>
      <c r="D394" s="111"/>
      <c r="E394" s="26"/>
      <c r="F394" s="26"/>
      <c r="G394" s="26"/>
      <c r="H394" s="26"/>
      <c r="I394" s="26"/>
      <c r="L394" s="26"/>
      <c r="M394" s="26"/>
      <c r="N394" s="26"/>
      <c r="O394" s="26"/>
      <c r="R394" s="26"/>
      <c r="T394" s="26"/>
      <c r="U394" s="26"/>
      <c r="W394" s="26"/>
      <c r="X394" s="26"/>
      <c r="AA394" s="26"/>
      <c r="AB394" s="26"/>
      <c r="AE394" s="26"/>
      <c r="AG394" s="26"/>
      <c r="AH394" s="26"/>
      <c r="AJ394" s="26"/>
      <c r="AK394" s="26"/>
      <c r="AM394" s="26"/>
    </row>
    <row r="395" spans="1:39" x14ac:dyDescent="0.2">
      <c r="B395" s="111"/>
      <c r="C395" s="111"/>
      <c r="D395" s="111"/>
      <c r="E395" s="26"/>
      <c r="F395" s="26"/>
      <c r="G395" s="26"/>
      <c r="H395" s="26"/>
      <c r="I395" s="26"/>
      <c r="L395" s="26"/>
      <c r="M395" s="26"/>
      <c r="N395" s="26"/>
      <c r="O395" s="26"/>
      <c r="R395" s="26"/>
      <c r="T395" s="26"/>
      <c r="U395" s="26"/>
      <c r="W395" s="26"/>
      <c r="X395" s="26"/>
      <c r="AA395" s="26"/>
      <c r="AB395" s="26"/>
      <c r="AE395" s="26"/>
      <c r="AG395" s="26"/>
      <c r="AH395" s="26"/>
      <c r="AJ395" s="26"/>
      <c r="AK395" s="26"/>
      <c r="AM395" s="26"/>
    </row>
    <row r="396" spans="1:39" x14ac:dyDescent="0.2">
      <c r="B396" s="334" t="s">
        <v>55</v>
      </c>
      <c r="C396" s="334"/>
      <c r="D396" s="334"/>
      <c r="E396" s="334"/>
      <c r="F396" s="334"/>
      <c r="G396" s="334"/>
      <c r="H396" s="334"/>
      <c r="I396" s="334"/>
      <c r="J396" s="334"/>
      <c r="K396" s="334"/>
      <c r="L396" s="334"/>
      <c r="M396" s="334"/>
      <c r="N396" s="334"/>
      <c r="O396" s="334"/>
      <c r="P396" s="334"/>
      <c r="Q396" s="334"/>
      <c r="S396" s="25"/>
      <c r="T396" s="26"/>
      <c r="V396" s="25"/>
      <c r="W396" s="26"/>
      <c r="Y396" s="25"/>
      <c r="Z396" s="25"/>
      <c r="AA396" s="26"/>
      <c r="AB396" s="26"/>
      <c r="AC396" s="26"/>
      <c r="AF396" s="25"/>
      <c r="AG396" s="26"/>
      <c r="AI396" s="25"/>
      <c r="AJ396" s="26"/>
      <c r="AL396" s="25"/>
      <c r="AM396" s="26"/>
    </row>
    <row r="397" spans="1:39" ht="13.5" thickBot="1" x14ac:dyDescent="0.25">
      <c r="C397" s="114"/>
      <c r="D397" s="114"/>
      <c r="E397" s="26"/>
      <c r="F397" s="26"/>
      <c r="G397" s="26"/>
      <c r="H397" s="26"/>
      <c r="I397" s="26"/>
      <c r="L397" s="26"/>
      <c r="M397" s="26"/>
      <c r="N397" s="26"/>
      <c r="O397" s="26"/>
      <c r="R397" s="26"/>
      <c r="T397" s="26"/>
      <c r="U397" s="26"/>
      <c r="W397" s="26"/>
      <c r="X397" s="26"/>
      <c r="AA397" s="26"/>
      <c r="AB397" s="26"/>
      <c r="AE397" s="26"/>
      <c r="AG397" s="26"/>
      <c r="AH397" s="26"/>
      <c r="AJ397" s="26"/>
      <c r="AK397" s="26"/>
      <c r="AM397" s="26"/>
    </row>
    <row r="398" spans="1:39" ht="41.45" customHeight="1" x14ac:dyDescent="0.2">
      <c r="A398" s="90" t="s">
        <v>36</v>
      </c>
      <c r="B398" s="36" t="s">
        <v>19</v>
      </c>
      <c r="C398" s="37" t="s">
        <v>158</v>
      </c>
      <c r="D398" s="80" t="s">
        <v>45</v>
      </c>
      <c r="E398" s="36" t="s">
        <v>19</v>
      </c>
      <c r="F398" s="37" t="s">
        <v>158</v>
      </c>
      <c r="G398" s="80" t="s">
        <v>45</v>
      </c>
      <c r="H398" s="36" t="s">
        <v>19</v>
      </c>
      <c r="I398" s="37" t="s">
        <v>158</v>
      </c>
      <c r="J398" s="80" t="s">
        <v>45</v>
      </c>
      <c r="K398" s="36" t="s">
        <v>19</v>
      </c>
      <c r="L398" s="37" t="s">
        <v>158</v>
      </c>
      <c r="M398" s="80" t="s">
        <v>45</v>
      </c>
      <c r="T398" s="114"/>
      <c r="W398" s="114"/>
      <c r="AA398" s="114"/>
      <c r="AG398" s="114"/>
      <c r="AJ398" s="114"/>
    </row>
    <row r="399" spans="1:39" hidden="1" x14ac:dyDescent="0.2">
      <c r="A399" s="91"/>
      <c r="B399" s="81" t="s">
        <v>94</v>
      </c>
      <c r="C399" s="39" t="s">
        <v>94</v>
      </c>
      <c r="D399" s="42"/>
      <c r="E399" s="81" t="s">
        <v>95</v>
      </c>
      <c r="F399" s="39" t="s">
        <v>95</v>
      </c>
      <c r="G399" s="42"/>
      <c r="H399" s="81" t="s">
        <v>96</v>
      </c>
      <c r="I399" s="39" t="s">
        <v>96</v>
      </c>
      <c r="J399" s="42"/>
      <c r="K399" s="81" t="s">
        <v>97</v>
      </c>
      <c r="L399" s="39" t="s">
        <v>97</v>
      </c>
      <c r="M399" s="42"/>
      <c r="T399" s="114"/>
      <c r="W399" s="114"/>
      <c r="AA399" s="114"/>
      <c r="AG399" s="114"/>
      <c r="AJ399" s="114"/>
    </row>
    <row r="400" spans="1:39" ht="13.5" thickBot="1" x14ac:dyDescent="0.25">
      <c r="A400" s="155"/>
      <c r="B400" s="330" t="s">
        <v>37</v>
      </c>
      <c r="C400" s="330"/>
      <c r="D400" s="99"/>
      <c r="E400" s="329" t="s">
        <v>38</v>
      </c>
      <c r="F400" s="330"/>
      <c r="G400" s="134"/>
      <c r="H400" s="329" t="s">
        <v>39</v>
      </c>
      <c r="I400" s="330"/>
      <c r="J400" s="99"/>
      <c r="K400" s="329" t="s">
        <v>40</v>
      </c>
      <c r="L400" s="330"/>
      <c r="M400" s="134"/>
      <c r="T400" s="114"/>
      <c r="W400" s="114"/>
      <c r="AA400" s="114"/>
      <c r="AG400" s="114"/>
      <c r="AJ400" s="114"/>
    </row>
    <row r="401" spans="1:36" hidden="1" x14ac:dyDescent="0.2">
      <c r="A401" s="91"/>
      <c r="B401" s="82"/>
      <c r="C401" s="79"/>
      <c r="D401" s="72"/>
      <c r="E401" s="84"/>
      <c r="F401" s="79"/>
      <c r="G401" s="72"/>
      <c r="H401" s="84"/>
      <c r="I401" s="79"/>
      <c r="J401" s="72"/>
      <c r="K401" s="88"/>
      <c r="L401" s="78"/>
      <c r="M401" s="72"/>
      <c r="T401" s="114"/>
      <c r="W401" s="114"/>
      <c r="AA401" s="114"/>
      <c r="AG401" s="114"/>
      <c r="AJ401" s="114"/>
    </row>
    <row r="402" spans="1:36" x14ac:dyDescent="0.2">
      <c r="A402" s="92">
        <f>A207</f>
        <v>0</v>
      </c>
      <c r="B402" s="142">
        <f>B207</f>
        <v>2.7218241154670303E-3</v>
      </c>
      <c r="C402" s="79">
        <f>C207/$C302</f>
        <v>1.1777398613433012</v>
      </c>
      <c r="D402" s="42">
        <f>B402*C402</f>
        <v>3.2056007563509938E-3</v>
      </c>
      <c r="E402" s="142">
        <f>E207</f>
        <v>1.6954526427508863E-4</v>
      </c>
      <c r="F402" s="79">
        <f>F207/$C302</f>
        <v>0.83727389772648197</v>
      </c>
      <c r="G402" s="42">
        <f>E402*F402</f>
        <v>1.4195582426066992E-4</v>
      </c>
      <c r="H402" s="142">
        <f>H207</f>
        <v>2.8865799654970597E-3</v>
      </c>
      <c r="I402" s="79">
        <f>I207/$C302</f>
        <v>0.88357726877836951</v>
      </c>
      <c r="J402" s="42">
        <f>H402*I402</f>
        <v>2.5505164420242519E-3</v>
      </c>
      <c r="K402" s="142">
        <f>K207</f>
        <v>3.5297982986084834E-4</v>
      </c>
      <c r="L402" s="79">
        <f>L207/$C302</f>
        <v>0.65968685110394898</v>
      </c>
      <c r="M402" s="42">
        <f>K402*L402</f>
        <v>2.3285615246411071E-4</v>
      </c>
      <c r="T402" s="114"/>
      <c r="W402" s="114"/>
      <c r="AA402" s="114"/>
      <c r="AG402" s="114"/>
      <c r="AJ402" s="114"/>
    </row>
    <row r="403" spans="1:36" x14ac:dyDescent="0.2">
      <c r="A403" s="92">
        <f t="shared" ref="A403:B418" si="59">A208</f>
        <v>1</v>
      </c>
      <c r="B403" s="142">
        <f t="shared" si="59"/>
        <v>3.4052735282369497E-3</v>
      </c>
      <c r="C403" s="79">
        <f t="shared" ref="C403:C466" si="60">C208/$C303</f>
        <v>1.2062126457810347</v>
      </c>
      <c r="D403" s="42">
        <f>B403*C403</f>
        <v>4.1074839921028099E-3</v>
      </c>
      <c r="E403" s="142">
        <f t="shared" ref="E403:E466" si="61">E208</f>
        <v>3.9656349949088529E-4</v>
      </c>
      <c r="F403" s="79">
        <f t="shared" ref="F403:F466" si="62">F208/$C303</f>
        <v>0.81310634234101054</v>
      </c>
      <c r="G403" s="42">
        <f>E403*F403</f>
        <v>3.2244829657698495E-4</v>
      </c>
      <c r="H403" s="142">
        <f t="shared" ref="H403:H466" si="63">H208</f>
        <v>3.7194591027128201E-3</v>
      </c>
      <c r="I403" s="79">
        <f t="shared" ref="I403:I466" si="64">I208/$C303</f>
        <v>0.89722079154870127</v>
      </c>
      <c r="J403" s="42">
        <f>H403*I403</f>
        <v>3.3371760402690184E-3</v>
      </c>
      <c r="K403" s="142">
        <f t="shared" ref="K403:K466" si="65">K208</f>
        <v>7.9169017470825281E-4</v>
      </c>
      <c r="L403" s="79">
        <f t="shared" ref="L403:L466" si="66">L208/$C303</f>
        <v>0.68950960064807731</v>
      </c>
      <c r="M403" s="42">
        <f>K403*L403</f>
        <v>5.4587797620009391E-4</v>
      </c>
      <c r="T403" s="114"/>
      <c r="W403" s="114"/>
      <c r="AA403" s="114"/>
      <c r="AG403" s="114"/>
      <c r="AJ403" s="114"/>
    </row>
    <row r="404" spans="1:36" x14ac:dyDescent="0.2">
      <c r="A404" s="92">
        <f t="shared" si="59"/>
        <v>2</v>
      </c>
      <c r="B404" s="142">
        <f t="shared" si="59"/>
        <v>3.3377427873816177E-3</v>
      </c>
      <c r="C404" s="79">
        <f t="shared" si="60"/>
        <v>1.2270995472001793</v>
      </c>
      <c r="D404" s="42">
        <f>B404*C404</f>
        <v>4.0957426630666479E-3</v>
      </c>
      <c r="E404" s="142">
        <f t="shared" si="61"/>
        <v>7.2751202382446219E-4</v>
      </c>
      <c r="F404" s="79">
        <f t="shared" si="62"/>
        <v>0.83937432512962606</v>
      </c>
      <c r="G404" s="42">
        <f>E404*F404</f>
        <v>6.1065491402134643E-4</v>
      </c>
      <c r="H404" s="142">
        <f t="shared" si="63"/>
        <v>3.6801859059033362E-3</v>
      </c>
      <c r="I404" s="79">
        <f t="shared" si="64"/>
        <v>0.92361046736683416</v>
      </c>
      <c r="J404" s="42">
        <f>H404*I404</f>
        <v>3.3990582245482163E-3</v>
      </c>
      <c r="K404" s="142">
        <f t="shared" si="65"/>
        <v>1.2428529965928107E-3</v>
      </c>
      <c r="L404" s="79">
        <f t="shared" si="66"/>
        <v>0.71033172425560542</v>
      </c>
      <c r="M404" s="42">
        <f>K404*L404</f>
        <v>8.8283791206601725E-4</v>
      </c>
      <c r="T404" s="114"/>
      <c r="W404" s="114"/>
      <c r="AA404" s="114"/>
      <c r="AG404" s="114"/>
      <c r="AJ404" s="114"/>
    </row>
    <row r="405" spans="1:36" x14ac:dyDescent="0.2">
      <c r="A405" s="92">
        <f t="shared" si="59"/>
        <v>3</v>
      </c>
      <c r="B405" s="142">
        <f t="shared" si="59"/>
        <v>3.3123588918828051E-3</v>
      </c>
      <c r="C405" s="79">
        <f t="shared" si="60"/>
        <v>1.187164003147831</v>
      </c>
      <c r="D405" s="42">
        <f>B405*C405</f>
        <v>3.9323132419499043E-3</v>
      </c>
      <c r="E405" s="142">
        <f t="shared" si="61"/>
        <v>4.846887215999709E-4</v>
      </c>
      <c r="F405" s="79">
        <f t="shared" si="62"/>
        <v>0.85407482240851151</v>
      </c>
      <c r="G405" s="42">
        <f>E405*F405</f>
        <v>4.1396043382390361E-4</v>
      </c>
      <c r="H405" s="142">
        <f t="shared" si="63"/>
        <v>3.8133316219159763E-3</v>
      </c>
      <c r="I405" s="79">
        <f t="shared" si="64"/>
        <v>0.92972144953612246</v>
      </c>
      <c r="J405" s="42">
        <f>H405*I405</f>
        <v>3.5453362030896545E-3</v>
      </c>
      <c r="K405" s="142">
        <f t="shared" si="65"/>
        <v>9.9955075294381351E-4</v>
      </c>
      <c r="L405" s="79">
        <f t="shared" si="66"/>
        <v>0.71864295771230458</v>
      </c>
      <c r="M405" s="42">
        <f>K405*L405</f>
        <v>7.1832010947910313E-4</v>
      </c>
      <c r="T405" s="114"/>
      <c r="W405" s="114"/>
      <c r="AA405" s="114"/>
      <c r="AG405" s="114"/>
      <c r="AJ405" s="114"/>
    </row>
    <row r="406" spans="1:36" x14ac:dyDescent="0.2">
      <c r="A406" s="92">
        <f t="shared" si="59"/>
        <v>4</v>
      </c>
      <c r="B406" s="142">
        <f t="shared" si="59"/>
        <v>2.7237398811650539E-3</v>
      </c>
      <c r="C406" s="79">
        <f t="shared" si="60"/>
        <v>1.2050493399052467</v>
      </c>
      <c r="D406" s="42">
        <f>B406*C406</f>
        <v>3.2822409458715431E-3</v>
      </c>
      <c r="E406" s="142">
        <f t="shared" si="61"/>
        <v>5.3833016114463166E-4</v>
      </c>
      <c r="F406" s="79">
        <f t="shared" si="62"/>
        <v>0.88463159634662614</v>
      </c>
      <c r="G406" s="42">
        <f>E406*F406</f>
        <v>4.76223869814912E-4</v>
      </c>
      <c r="H406" s="142">
        <f t="shared" si="63"/>
        <v>3.2673383979792505E-3</v>
      </c>
      <c r="I406" s="79">
        <f t="shared" si="64"/>
        <v>0.93085787160310685</v>
      </c>
      <c r="J406" s="42">
        <f>H406*I406</f>
        <v>3.04142766695007E-3</v>
      </c>
      <c r="K406" s="142">
        <f t="shared" si="65"/>
        <v>1.0594184310070509E-3</v>
      </c>
      <c r="L406" s="79">
        <f t="shared" si="66"/>
        <v>0.74468629728248559</v>
      </c>
      <c r="M406" s="42">
        <f>K406*L406</f>
        <v>7.889343886594612E-4</v>
      </c>
      <c r="T406" s="114"/>
      <c r="W406" s="114"/>
      <c r="AA406" s="114"/>
      <c r="AG406" s="114"/>
      <c r="AJ406" s="114"/>
    </row>
    <row r="407" spans="1:36" x14ac:dyDescent="0.2">
      <c r="A407" s="92">
        <f t="shared" si="59"/>
        <v>5</v>
      </c>
      <c r="B407" s="142">
        <f t="shared" si="59"/>
        <v>3.2553648623666028E-3</v>
      </c>
      <c r="C407" s="79">
        <f t="shared" si="60"/>
        <v>1.0919057085068082</v>
      </c>
      <c r="D407" s="42">
        <f t="shared" ref="D407:D470" si="67">B407*C407</f>
        <v>3.5545514764905735E-3</v>
      </c>
      <c r="E407" s="142">
        <f t="shared" si="61"/>
        <v>5.6323511521893849E-4</v>
      </c>
      <c r="F407" s="79">
        <f t="shared" si="62"/>
        <v>0.9570188059376441</v>
      </c>
      <c r="G407" s="42">
        <f t="shared" ref="G407:G470" si="68">E407*F407</f>
        <v>5.3902659742897994E-4</v>
      </c>
      <c r="H407" s="142">
        <f t="shared" si="63"/>
        <v>3.7448429982116327E-3</v>
      </c>
      <c r="I407" s="79">
        <f t="shared" si="64"/>
        <v>0.9622937127420248</v>
      </c>
      <c r="J407" s="42">
        <f t="shared" ref="J407:J470" si="69">H407*I407</f>
        <v>3.6036388723850476E-3</v>
      </c>
      <c r="K407" s="142">
        <f t="shared" si="65"/>
        <v>1.15999613015329E-3</v>
      </c>
      <c r="L407" s="79">
        <f t="shared" si="66"/>
        <v>0.88467722690613715</v>
      </c>
      <c r="M407" s="42">
        <f t="shared" ref="M407:M470" si="70">K407*L407</f>
        <v>1.0262221596458632E-3</v>
      </c>
      <c r="T407" s="114"/>
      <c r="W407" s="114"/>
      <c r="AA407" s="114"/>
      <c r="AG407" s="114"/>
      <c r="AJ407" s="114"/>
    </row>
    <row r="408" spans="1:36" x14ac:dyDescent="0.2">
      <c r="A408" s="92">
        <f t="shared" si="59"/>
        <v>6</v>
      </c>
      <c r="B408" s="142">
        <f t="shared" si="59"/>
        <v>3.7424482910891031E-3</v>
      </c>
      <c r="C408" s="79">
        <f t="shared" si="60"/>
        <v>1.0836435603790651</v>
      </c>
      <c r="D408" s="42">
        <f t="shared" si="67"/>
        <v>4.055479990690343E-3</v>
      </c>
      <c r="E408" s="142">
        <f t="shared" si="61"/>
        <v>6.9207035841102561E-4</v>
      </c>
      <c r="F408" s="79">
        <f t="shared" si="62"/>
        <v>0.96697962215906463</v>
      </c>
      <c r="G408" s="42">
        <f t="shared" si="68"/>
        <v>6.6921793368378204E-4</v>
      </c>
      <c r="H408" s="142">
        <f t="shared" si="63"/>
        <v>4.2822152765072527E-3</v>
      </c>
      <c r="I408" s="79">
        <f t="shared" si="64"/>
        <v>0.95993280709879603</v>
      </c>
      <c r="J408" s="42">
        <f t="shared" si="69"/>
        <v>4.1106389309789543E-3</v>
      </c>
      <c r="K408" s="142">
        <f t="shared" si="65"/>
        <v>1.3874933067935925E-3</v>
      </c>
      <c r="L408" s="79">
        <f t="shared" si="66"/>
        <v>0.91451999893262137</v>
      </c>
      <c r="M408" s="42">
        <f t="shared" si="70"/>
        <v>1.2688903774478956E-3</v>
      </c>
      <c r="T408" s="114"/>
      <c r="W408" s="114"/>
      <c r="AA408" s="114"/>
      <c r="AG408" s="114"/>
      <c r="AJ408" s="114"/>
    </row>
    <row r="409" spans="1:36" x14ac:dyDescent="0.2">
      <c r="A409" s="92">
        <f t="shared" si="59"/>
        <v>7</v>
      </c>
      <c r="B409" s="142">
        <f t="shared" si="59"/>
        <v>3.9186987353072742E-3</v>
      </c>
      <c r="C409" s="79">
        <f t="shared" si="60"/>
        <v>1.0874836400303611</v>
      </c>
      <c r="D409" s="42">
        <f t="shared" si="67"/>
        <v>4.261520764854327E-3</v>
      </c>
      <c r="E409" s="142">
        <f t="shared" si="61"/>
        <v>8.2761078154619538E-4</v>
      </c>
      <c r="F409" s="79">
        <f t="shared" si="62"/>
        <v>0.96691827318411683</v>
      </c>
      <c r="G409" s="42">
        <f t="shared" si="68"/>
        <v>8.0023198776120463E-4</v>
      </c>
      <c r="H409" s="142">
        <f t="shared" si="63"/>
        <v>4.2836521007807707E-3</v>
      </c>
      <c r="I409" s="79">
        <f t="shared" si="64"/>
        <v>0.95813536566551627</v>
      </c>
      <c r="J409" s="42">
        <f t="shared" si="69"/>
        <v>4.1043185719654403E-3</v>
      </c>
      <c r="K409" s="142">
        <f t="shared" si="65"/>
        <v>1.6806054585912034E-3</v>
      </c>
      <c r="L409" s="79">
        <f t="shared" si="66"/>
        <v>0.91901150490084105</v>
      </c>
      <c r="M409" s="42">
        <f t="shared" si="70"/>
        <v>1.5444957516444699E-3</v>
      </c>
      <c r="T409" s="114"/>
      <c r="W409" s="114"/>
      <c r="AA409" s="114"/>
      <c r="AG409" s="114"/>
      <c r="AJ409" s="114"/>
    </row>
    <row r="410" spans="1:36" x14ac:dyDescent="0.2">
      <c r="A410" s="92">
        <f t="shared" si="59"/>
        <v>8</v>
      </c>
      <c r="B410" s="142">
        <f t="shared" si="59"/>
        <v>4.1706219245973781E-3</v>
      </c>
      <c r="C410" s="79">
        <f t="shared" si="60"/>
        <v>1.0686837617553751</v>
      </c>
      <c r="D410" s="42">
        <f t="shared" si="67"/>
        <v>4.4570759272381678E-3</v>
      </c>
      <c r="E410" s="142">
        <f t="shared" si="61"/>
        <v>8.5491044274303165E-4</v>
      </c>
      <c r="F410" s="79">
        <f t="shared" si="62"/>
        <v>0.95838383221640289</v>
      </c>
      <c r="G410" s="42">
        <f t="shared" si="68"/>
        <v>8.193323463178883E-4</v>
      </c>
      <c r="H410" s="142">
        <f t="shared" si="63"/>
        <v>4.6126848594163234E-3</v>
      </c>
      <c r="I410" s="79">
        <f t="shared" si="64"/>
        <v>0.9714564164580588</v>
      </c>
      <c r="J410" s="42">
        <f t="shared" si="69"/>
        <v>4.4810223037789259E-3</v>
      </c>
      <c r="K410" s="142">
        <f t="shared" si="65"/>
        <v>1.8721820283935633E-3</v>
      </c>
      <c r="L410" s="79">
        <f t="shared" si="66"/>
        <v>0.93632384630860821</v>
      </c>
      <c r="M410" s="42">
        <f t="shared" si="70"/>
        <v>1.7529686778153131E-3</v>
      </c>
      <c r="T410" s="114"/>
      <c r="W410" s="114"/>
      <c r="AA410" s="114"/>
      <c r="AG410" s="114"/>
      <c r="AJ410" s="114"/>
    </row>
    <row r="411" spans="1:36" x14ac:dyDescent="0.2">
      <c r="A411" s="92">
        <f t="shared" si="59"/>
        <v>9</v>
      </c>
      <c r="B411" s="142">
        <f t="shared" si="59"/>
        <v>4.5255175201562503E-3</v>
      </c>
      <c r="C411" s="79">
        <f t="shared" si="60"/>
        <v>1</v>
      </c>
      <c r="D411" s="42">
        <f t="shared" si="67"/>
        <v>4.5255175201562503E-3</v>
      </c>
      <c r="E411" s="142">
        <f t="shared" si="61"/>
        <v>1.375040829756439E-3</v>
      </c>
      <c r="F411" s="79">
        <f t="shared" si="62"/>
        <v>1</v>
      </c>
      <c r="G411" s="42">
        <f t="shared" si="68"/>
        <v>1.375040829756439E-3</v>
      </c>
      <c r="H411" s="142">
        <f t="shared" si="63"/>
        <v>4.9694962206732196E-3</v>
      </c>
      <c r="I411" s="79">
        <f t="shared" si="64"/>
        <v>1</v>
      </c>
      <c r="J411" s="42">
        <f t="shared" si="69"/>
        <v>4.9694962206732196E-3</v>
      </c>
      <c r="K411" s="142">
        <f t="shared" si="65"/>
        <v>2.622683240594309E-3</v>
      </c>
      <c r="L411" s="79">
        <f t="shared" si="66"/>
        <v>1</v>
      </c>
      <c r="M411" s="42">
        <f t="shared" si="70"/>
        <v>2.622683240594309E-3</v>
      </c>
      <c r="T411" s="114"/>
      <c r="W411" s="114"/>
      <c r="AA411" s="114"/>
      <c r="AG411" s="114"/>
      <c r="AJ411" s="114"/>
    </row>
    <row r="412" spans="1:36" x14ac:dyDescent="0.2">
      <c r="A412" s="92">
        <f t="shared" si="59"/>
        <v>10</v>
      </c>
      <c r="B412" s="142">
        <f t="shared" si="59"/>
        <v>3.7309536969009618E-3</v>
      </c>
      <c r="C412" s="79">
        <f t="shared" si="60"/>
        <v>1</v>
      </c>
      <c r="D412" s="42">
        <f t="shared" si="67"/>
        <v>3.7309536969009618E-3</v>
      </c>
      <c r="E412" s="142">
        <f t="shared" si="61"/>
        <v>1.3463043442860851E-3</v>
      </c>
      <c r="F412" s="79">
        <f t="shared" si="62"/>
        <v>1</v>
      </c>
      <c r="G412" s="42">
        <f t="shared" si="68"/>
        <v>1.3463043442860851E-3</v>
      </c>
      <c r="H412" s="142">
        <f t="shared" si="63"/>
        <v>3.9608455806637933E-3</v>
      </c>
      <c r="I412" s="79">
        <f>I217/$C312</f>
        <v>1</v>
      </c>
      <c r="J412" s="42">
        <f t="shared" si="69"/>
        <v>3.9608455806637933E-3</v>
      </c>
      <c r="K412" s="142">
        <f t="shared" si="65"/>
        <v>2.4023701853215949E-3</v>
      </c>
      <c r="L412" s="79">
        <f t="shared" si="66"/>
        <v>1</v>
      </c>
      <c r="M412" s="42">
        <f t="shared" si="70"/>
        <v>2.4023701853215949E-3</v>
      </c>
      <c r="T412" s="114"/>
      <c r="W412" s="114"/>
      <c r="AA412" s="114"/>
      <c r="AG412" s="114"/>
      <c r="AJ412" s="114"/>
    </row>
    <row r="413" spans="1:36" x14ac:dyDescent="0.2">
      <c r="A413" s="92">
        <f t="shared" si="59"/>
        <v>11</v>
      </c>
      <c r="B413" s="142">
        <f t="shared" si="59"/>
        <v>3.5695504368424731E-3</v>
      </c>
      <c r="C413" s="79">
        <f t="shared" si="60"/>
        <v>0.99999999999999978</v>
      </c>
      <c r="D413" s="42">
        <f t="shared" si="67"/>
        <v>3.5695504368424722E-3</v>
      </c>
      <c r="E413" s="142">
        <f t="shared" si="61"/>
        <v>1.591522353633106E-3</v>
      </c>
      <c r="F413" s="79">
        <f t="shared" si="62"/>
        <v>0.99999999999999978</v>
      </c>
      <c r="G413" s="42">
        <f t="shared" si="68"/>
        <v>1.5915223536331056E-3</v>
      </c>
      <c r="H413" s="142">
        <f t="shared" si="63"/>
        <v>3.7850740778701281E-3</v>
      </c>
      <c r="I413" s="79">
        <f t="shared" si="64"/>
        <v>0.99999999999999978</v>
      </c>
      <c r="J413" s="42">
        <f t="shared" si="69"/>
        <v>3.7850740778701273E-3</v>
      </c>
      <c r="K413" s="142">
        <f t="shared" si="65"/>
        <v>2.7175136426464772E-3</v>
      </c>
      <c r="L413" s="79">
        <f t="shared" si="66"/>
        <v>0.99999999999999978</v>
      </c>
      <c r="M413" s="42">
        <f t="shared" si="70"/>
        <v>2.7175136426464768E-3</v>
      </c>
      <c r="T413" s="114"/>
      <c r="W413" s="114"/>
      <c r="AA413" s="114"/>
      <c r="AG413" s="114"/>
      <c r="AJ413" s="114"/>
    </row>
    <row r="414" spans="1:36" x14ac:dyDescent="0.2">
      <c r="A414" s="92">
        <f t="shared" si="59"/>
        <v>12</v>
      </c>
      <c r="B414" s="142">
        <f t="shared" si="59"/>
        <v>3.2850592306859685E-3</v>
      </c>
      <c r="C414" s="79">
        <f t="shared" si="60"/>
        <v>1</v>
      </c>
      <c r="D414" s="42">
        <f t="shared" si="67"/>
        <v>3.2850592306859685E-3</v>
      </c>
      <c r="E414" s="142">
        <f t="shared" si="61"/>
        <v>1.6758160443461443E-3</v>
      </c>
      <c r="F414" s="79">
        <f t="shared" si="62"/>
        <v>1</v>
      </c>
      <c r="G414" s="42">
        <f t="shared" si="68"/>
        <v>1.6758160443461443E-3</v>
      </c>
      <c r="H414" s="142">
        <f t="shared" si="63"/>
        <v>3.4210785952456441E-3</v>
      </c>
      <c r="I414" s="79">
        <f t="shared" si="64"/>
        <v>1</v>
      </c>
      <c r="J414" s="42">
        <f t="shared" si="69"/>
        <v>3.4210785952456441E-3</v>
      </c>
      <c r="K414" s="142">
        <f t="shared" si="65"/>
        <v>2.8793958441294715E-3</v>
      </c>
      <c r="L414" s="79">
        <f t="shared" si="66"/>
        <v>1</v>
      </c>
      <c r="M414" s="42">
        <f t="shared" si="70"/>
        <v>2.8793958441294715E-3</v>
      </c>
      <c r="T414" s="114"/>
      <c r="W414" s="114"/>
      <c r="AA414" s="114"/>
      <c r="AG414" s="114"/>
      <c r="AJ414" s="114"/>
    </row>
    <row r="415" spans="1:36" x14ac:dyDescent="0.2">
      <c r="A415" s="92">
        <f t="shared" si="59"/>
        <v>13</v>
      </c>
      <c r="B415" s="142">
        <f t="shared" si="59"/>
        <v>3.0843827738179963E-3</v>
      </c>
      <c r="C415" s="79">
        <f t="shared" si="60"/>
        <v>1</v>
      </c>
      <c r="D415" s="42">
        <f t="shared" si="67"/>
        <v>3.0843827738179963E-3</v>
      </c>
      <c r="E415" s="142">
        <f t="shared" si="61"/>
        <v>2.0886635522702301E-3</v>
      </c>
      <c r="F415" s="79">
        <f t="shared" si="62"/>
        <v>1</v>
      </c>
      <c r="G415" s="42">
        <f t="shared" si="68"/>
        <v>2.0886635522702301E-3</v>
      </c>
      <c r="H415" s="142">
        <f t="shared" si="63"/>
        <v>3.3099641847602755E-3</v>
      </c>
      <c r="I415" s="79">
        <f t="shared" si="64"/>
        <v>1</v>
      </c>
      <c r="J415" s="42">
        <f t="shared" si="69"/>
        <v>3.3099641847602755E-3</v>
      </c>
      <c r="K415" s="142">
        <f t="shared" si="65"/>
        <v>3.3444479673247003E-3</v>
      </c>
      <c r="L415" s="79">
        <f t="shared" si="66"/>
        <v>1</v>
      </c>
      <c r="M415" s="42">
        <f t="shared" si="70"/>
        <v>3.3444479673247003E-3</v>
      </c>
      <c r="T415" s="114"/>
      <c r="W415" s="114"/>
      <c r="AA415" s="114"/>
      <c r="AG415" s="114"/>
      <c r="AJ415" s="114"/>
    </row>
    <row r="416" spans="1:36" x14ac:dyDescent="0.2">
      <c r="A416" s="92">
        <f t="shared" si="59"/>
        <v>14</v>
      </c>
      <c r="B416" s="142">
        <f t="shared" si="59"/>
        <v>2.9090902124488372E-3</v>
      </c>
      <c r="C416" s="79">
        <f t="shared" si="60"/>
        <v>0.99999999999999978</v>
      </c>
      <c r="D416" s="42">
        <f t="shared" si="67"/>
        <v>2.9090902124488368E-3</v>
      </c>
      <c r="E416" s="142">
        <f t="shared" si="61"/>
        <v>2.2639561136393897E-3</v>
      </c>
      <c r="F416" s="79">
        <f t="shared" si="62"/>
        <v>0.99999999999999978</v>
      </c>
      <c r="G416" s="42">
        <f t="shared" si="68"/>
        <v>2.2639561136393893E-3</v>
      </c>
      <c r="H416" s="142">
        <f t="shared" si="63"/>
        <v>3.0834248909689848E-3</v>
      </c>
      <c r="I416" s="79">
        <f t="shared" si="64"/>
        <v>0.99999999999999978</v>
      </c>
      <c r="J416" s="42">
        <f t="shared" si="69"/>
        <v>3.0834248909689839E-3</v>
      </c>
      <c r="K416" s="142">
        <f t="shared" si="65"/>
        <v>3.5724240853895087E-3</v>
      </c>
      <c r="L416" s="79">
        <f t="shared" si="66"/>
        <v>0.99999999999999978</v>
      </c>
      <c r="M416" s="42">
        <f t="shared" si="70"/>
        <v>3.5724240853895078E-3</v>
      </c>
      <c r="T416" s="114"/>
      <c r="W416" s="114"/>
      <c r="AA416" s="114"/>
      <c r="AG416" s="114"/>
      <c r="AJ416" s="114"/>
    </row>
    <row r="417" spans="1:36" x14ac:dyDescent="0.2">
      <c r="A417" s="92">
        <f t="shared" si="59"/>
        <v>15</v>
      </c>
      <c r="B417" s="142">
        <f t="shared" si="59"/>
        <v>2.8075546304535863E-3</v>
      </c>
      <c r="C417" s="79">
        <f t="shared" si="60"/>
        <v>1</v>
      </c>
      <c r="D417" s="42">
        <f t="shared" si="67"/>
        <v>2.8075546304535863E-3</v>
      </c>
      <c r="E417" s="142">
        <f t="shared" si="61"/>
        <v>2.6897350400251346E-3</v>
      </c>
      <c r="F417" s="79">
        <f t="shared" si="62"/>
        <v>1</v>
      </c>
      <c r="G417" s="42">
        <f t="shared" si="68"/>
        <v>2.6897350400251346E-3</v>
      </c>
      <c r="H417" s="142">
        <f t="shared" si="63"/>
        <v>2.9028639739302605E-3</v>
      </c>
      <c r="I417" s="79">
        <f t="shared" si="64"/>
        <v>1</v>
      </c>
      <c r="J417" s="42">
        <f t="shared" si="69"/>
        <v>2.9028639739302605E-3</v>
      </c>
      <c r="K417" s="142">
        <f t="shared" si="65"/>
        <v>4.0092186645388894E-3</v>
      </c>
      <c r="L417" s="79">
        <f t="shared" si="66"/>
        <v>1</v>
      </c>
      <c r="M417" s="42">
        <f t="shared" si="70"/>
        <v>4.0092186645388894E-3</v>
      </c>
      <c r="T417" s="114"/>
      <c r="W417" s="114"/>
      <c r="AA417" s="114"/>
      <c r="AG417" s="114"/>
      <c r="AJ417" s="114"/>
    </row>
    <row r="418" spans="1:36" x14ac:dyDescent="0.2">
      <c r="A418" s="92">
        <f t="shared" si="59"/>
        <v>16</v>
      </c>
      <c r="B418" s="142">
        <f t="shared" si="59"/>
        <v>2.5455736712488588E-3</v>
      </c>
      <c r="C418" s="79">
        <f t="shared" si="60"/>
        <v>1</v>
      </c>
      <c r="D418" s="42">
        <f t="shared" si="67"/>
        <v>2.5455736712488588E-3</v>
      </c>
      <c r="E418" s="142">
        <f t="shared" si="61"/>
        <v>2.92393739660852E-3</v>
      </c>
      <c r="F418" s="79">
        <f t="shared" si="62"/>
        <v>1</v>
      </c>
      <c r="G418" s="42">
        <f t="shared" si="68"/>
        <v>2.92393739660852E-3</v>
      </c>
      <c r="H418" s="142">
        <f t="shared" si="63"/>
        <v>2.7146399940994417E-3</v>
      </c>
      <c r="I418" s="79">
        <f t="shared" si="64"/>
        <v>1</v>
      </c>
      <c r="J418" s="42">
        <f t="shared" si="69"/>
        <v>2.7146399940994417E-3</v>
      </c>
      <c r="K418" s="142">
        <f t="shared" si="65"/>
        <v>4.1485906190701066E-3</v>
      </c>
      <c r="L418" s="79">
        <f t="shared" si="66"/>
        <v>1</v>
      </c>
      <c r="M418" s="42">
        <f t="shared" si="70"/>
        <v>4.1485906190701066E-3</v>
      </c>
      <c r="T418" s="114"/>
      <c r="W418" s="114"/>
      <c r="AA418" s="114"/>
      <c r="AG418" s="114"/>
      <c r="AJ418" s="114"/>
    </row>
    <row r="419" spans="1:36" x14ac:dyDescent="0.2">
      <c r="A419" s="92">
        <f t="shared" ref="A419:B434" si="71">A224</f>
        <v>17</v>
      </c>
      <c r="B419" s="142">
        <f t="shared" si="71"/>
        <v>2.31999226030658E-3</v>
      </c>
      <c r="C419" s="79">
        <f t="shared" si="60"/>
        <v>0.99999999999999989</v>
      </c>
      <c r="D419" s="42">
        <f t="shared" si="67"/>
        <v>2.3199922603065796E-3</v>
      </c>
      <c r="E419" s="142">
        <f t="shared" si="61"/>
        <v>3.072888179629855E-3</v>
      </c>
      <c r="F419" s="79">
        <f t="shared" si="62"/>
        <v>0.99999999999999989</v>
      </c>
      <c r="G419" s="42">
        <f t="shared" si="68"/>
        <v>3.0728881796298546E-3</v>
      </c>
      <c r="H419" s="142">
        <f t="shared" si="63"/>
        <v>2.4900164660061745E-3</v>
      </c>
      <c r="I419" s="79">
        <f t="shared" si="64"/>
        <v>0.99999999999999989</v>
      </c>
      <c r="J419" s="42">
        <f t="shared" si="69"/>
        <v>2.490016466006174E-3</v>
      </c>
      <c r="K419" s="142">
        <f t="shared" si="65"/>
        <v>4.3789614442574449E-3</v>
      </c>
      <c r="L419" s="79">
        <f t="shared" si="66"/>
        <v>0.99999999999999989</v>
      </c>
      <c r="M419" s="42">
        <f t="shared" si="70"/>
        <v>4.378961444257444E-3</v>
      </c>
      <c r="T419" s="114"/>
      <c r="W419" s="114"/>
      <c r="AA419" s="114"/>
      <c r="AG419" s="114"/>
      <c r="AJ419" s="114"/>
    </row>
    <row r="420" spans="1:36" x14ac:dyDescent="0.2">
      <c r="A420" s="92">
        <f t="shared" si="71"/>
        <v>18</v>
      </c>
      <c r="B420" s="142">
        <f t="shared" si="71"/>
        <v>2.1073422678259605E-3</v>
      </c>
      <c r="C420" s="79">
        <f t="shared" si="60"/>
        <v>1.0000000000000002</v>
      </c>
      <c r="D420" s="42">
        <f t="shared" si="67"/>
        <v>2.107342267825961E-3</v>
      </c>
      <c r="E420" s="142">
        <f t="shared" si="61"/>
        <v>3.2031602470954596E-3</v>
      </c>
      <c r="F420" s="79">
        <f t="shared" si="62"/>
        <v>1.0000000000000002</v>
      </c>
      <c r="G420" s="42">
        <f t="shared" si="68"/>
        <v>3.2031602470954604E-3</v>
      </c>
      <c r="H420" s="142">
        <f t="shared" si="63"/>
        <v>2.3108923732409678E-3</v>
      </c>
      <c r="I420" s="79">
        <f t="shared" si="64"/>
        <v>1.0000000000000002</v>
      </c>
      <c r="J420" s="42">
        <f t="shared" si="69"/>
        <v>2.3108923732409682E-3</v>
      </c>
      <c r="K420" s="142">
        <f t="shared" si="65"/>
        <v>4.4206293481894579E-3</v>
      </c>
      <c r="L420" s="79">
        <f t="shared" si="66"/>
        <v>1.0000000000000002</v>
      </c>
      <c r="M420" s="42">
        <f t="shared" si="70"/>
        <v>4.4206293481894587E-3</v>
      </c>
      <c r="T420" s="114"/>
      <c r="W420" s="114"/>
      <c r="AA420" s="114"/>
      <c r="AG420" s="114"/>
      <c r="AJ420" s="114"/>
    </row>
    <row r="421" spans="1:36" x14ac:dyDescent="0.2">
      <c r="A421" s="92">
        <f t="shared" si="71"/>
        <v>19</v>
      </c>
      <c r="B421" s="142">
        <f t="shared" si="71"/>
        <v>2.1494891131824795E-3</v>
      </c>
      <c r="C421" s="79">
        <f t="shared" si="60"/>
        <v>0.99999999999999989</v>
      </c>
      <c r="D421" s="42">
        <f t="shared" si="67"/>
        <v>2.1494891131824791E-3</v>
      </c>
      <c r="E421" s="142">
        <f t="shared" si="61"/>
        <v>3.3913842269262784E-3</v>
      </c>
      <c r="F421" s="79">
        <f t="shared" si="62"/>
        <v>0.99999999999999989</v>
      </c>
      <c r="G421" s="42">
        <f t="shared" si="68"/>
        <v>3.391384226926278E-3</v>
      </c>
      <c r="H421" s="142">
        <f t="shared" si="63"/>
        <v>2.2840716534686376E-3</v>
      </c>
      <c r="I421" s="79">
        <f t="shared" si="64"/>
        <v>0.99999999999999989</v>
      </c>
      <c r="J421" s="42">
        <f t="shared" si="69"/>
        <v>2.2840716534686372E-3</v>
      </c>
      <c r="K421" s="142">
        <f t="shared" si="65"/>
        <v>4.4570288964519058E-3</v>
      </c>
      <c r="L421" s="79">
        <f t="shared" si="66"/>
        <v>0.99999999999999989</v>
      </c>
      <c r="M421" s="42">
        <f t="shared" si="70"/>
        <v>4.4570288964519049E-3</v>
      </c>
      <c r="T421" s="114"/>
      <c r="W421" s="114"/>
      <c r="AA421" s="114"/>
      <c r="AG421" s="114"/>
      <c r="AJ421" s="114"/>
    </row>
    <row r="422" spans="1:36" x14ac:dyDescent="0.2">
      <c r="A422" s="92">
        <f t="shared" si="71"/>
        <v>20</v>
      </c>
      <c r="B422" s="142">
        <f t="shared" si="71"/>
        <v>1.8779293254876342E-3</v>
      </c>
      <c r="C422" s="79">
        <f t="shared" si="60"/>
        <v>0.99999999999999989</v>
      </c>
      <c r="D422" s="42">
        <f t="shared" si="67"/>
        <v>1.877929325487634E-3</v>
      </c>
      <c r="E422" s="142">
        <f t="shared" si="61"/>
        <v>3.5628452568993909E-3</v>
      </c>
      <c r="F422" s="79">
        <f t="shared" si="62"/>
        <v>0.99999999999999989</v>
      </c>
      <c r="G422" s="42">
        <f t="shared" si="68"/>
        <v>3.5628452568993905E-3</v>
      </c>
      <c r="H422" s="142">
        <f t="shared" si="63"/>
        <v>2.0484324726117347E-3</v>
      </c>
      <c r="I422" s="79">
        <f t="shared" si="64"/>
        <v>0.99999999999999989</v>
      </c>
      <c r="J422" s="42">
        <f t="shared" si="69"/>
        <v>2.0484324726117342E-3</v>
      </c>
      <c r="K422" s="142">
        <f t="shared" si="65"/>
        <v>4.4474500679617885E-3</v>
      </c>
      <c r="L422" s="79">
        <f t="shared" si="66"/>
        <v>0.99999999999999989</v>
      </c>
      <c r="M422" s="42">
        <f t="shared" si="70"/>
        <v>4.4474500679617876E-3</v>
      </c>
      <c r="T422" s="114"/>
      <c r="W422" s="114"/>
      <c r="AA422" s="114"/>
      <c r="AG422" s="114"/>
      <c r="AJ422" s="114"/>
    </row>
    <row r="423" spans="1:36" x14ac:dyDescent="0.2">
      <c r="A423" s="92">
        <f t="shared" si="71"/>
        <v>21</v>
      </c>
      <c r="B423" s="142">
        <f t="shared" si="71"/>
        <v>1.7716043292473245E-3</v>
      </c>
      <c r="C423" s="79">
        <f t="shared" si="60"/>
        <v>1.0000000000000002</v>
      </c>
      <c r="D423" s="42">
        <f t="shared" si="67"/>
        <v>1.7716043292473249E-3</v>
      </c>
      <c r="E423" s="142">
        <f t="shared" si="61"/>
        <v>3.46130967490414E-3</v>
      </c>
      <c r="F423" s="79">
        <f t="shared" si="62"/>
        <v>1.0000000000000002</v>
      </c>
      <c r="G423" s="42">
        <f t="shared" si="68"/>
        <v>3.4613096749041409E-3</v>
      </c>
      <c r="H423" s="142">
        <f t="shared" si="63"/>
        <v>2.0053277444062037E-3</v>
      </c>
      <c r="I423" s="79">
        <f t="shared" si="64"/>
        <v>1.0000000000000002</v>
      </c>
      <c r="J423" s="42">
        <f t="shared" si="69"/>
        <v>2.0053277444062041E-3</v>
      </c>
      <c r="K423" s="142">
        <f t="shared" si="65"/>
        <v>4.3257989461372897E-3</v>
      </c>
      <c r="L423" s="79">
        <f t="shared" si="66"/>
        <v>1.0000000000000002</v>
      </c>
      <c r="M423" s="42">
        <f t="shared" si="70"/>
        <v>4.3257989461372905E-3</v>
      </c>
      <c r="T423" s="114"/>
      <c r="W423" s="114"/>
      <c r="AA423" s="114"/>
      <c r="AG423" s="114"/>
      <c r="AJ423" s="114"/>
    </row>
    <row r="424" spans="1:36" x14ac:dyDescent="0.2">
      <c r="A424" s="92">
        <f t="shared" si="71"/>
        <v>22</v>
      </c>
      <c r="B424" s="142">
        <f t="shared" si="71"/>
        <v>1.6384586132346841E-3</v>
      </c>
      <c r="C424" s="79">
        <f t="shared" si="60"/>
        <v>1.0000000000000002</v>
      </c>
      <c r="D424" s="42">
        <f t="shared" si="67"/>
        <v>1.6384586132346846E-3</v>
      </c>
      <c r="E424" s="142">
        <f t="shared" si="61"/>
        <v>3.4584360263571045E-3</v>
      </c>
      <c r="F424" s="79">
        <f t="shared" si="62"/>
        <v>1.0000000000000002</v>
      </c>
      <c r="G424" s="42">
        <f t="shared" si="68"/>
        <v>3.4584360263571054E-3</v>
      </c>
      <c r="H424" s="142">
        <f t="shared" si="63"/>
        <v>1.8305141244615501E-3</v>
      </c>
      <c r="I424" s="79">
        <f t="shared" si="64"/>
        <v>1.0000000000000002</v>
      </c>
      <c r="J424" s="42">
        <f t="shared" si="69"/>
        <v>1.8305141244615505E-3</v>
      </c>
      <c r="K424" s="142">
        <f t="shared" si="65"/>
        <v>4.3075991720060653E-3</v>
      </c>
      <c r="L424" s="79">
        <f t="shared" si="66"/>
        <v>1.0000000000000002</v>
      </c>
      <c r="M424" s="42">
        <f t="shared" si="70"/>
        <v>4.3075991720060661E-3</v>
      </c>
      <c r="T424" s="114"/>
      <c r="W424" s="114"/>
      <c r="AA424" s="114"/>
      <c r="AG424" s="114"/>
      <c r="AJ424" s="114"/>
    </row>
    <row r="425" spans="1:36" x14ac:dyDescent="0.2">
      <c r="A425" s="92">
        <f t="shared" si="71"/>
        <v>23</v>
      </c>
      <c r="B425" s="142">
        <f t="shared" si="71"/>
        <v>1.6293587261690722E-3</v>
      </c>
      <c r="C425" s="79">
        <f t="shared" si="60"/>
        <v>0.99999999999999989</v>
      </c>
      <c r="D425" s="42">
        <f t="shared" si="67"/>
        <v>1.6293587261690719E-3</v>
      </c>
      <c r="E425" s="142">
        <f t="shared" si="61"/>
        <v>3.8262630403776356E-3</v>
      </c>
      <c r="F425" s="79">
        <f t="shared" si="62"/>
        <v>0.99999999999999989</v>
      </c>
      <c r="G425" s="42">
        <f t="shared" si="68"/>
        <v>3.8262630403776351E-3</v>
      </c>
      <c r="H425" s="142">
        <f t="shared" si="63"/>
        <v>1.8204563545469261E-3</v>
      </c>
      <c r="I425" s="79">
        <f t="shared" si="64"/>
        <v>0.99999999999999989</v>
      </c>
      <c r="J425" s="42">
        <f t="shared" si="69"/>
        <v>1.8204563545469259E-3</v>
      </c>
      <c r="K425" s="142">
        <f t="shared" si="65"/>
        <v>4.3971612183886684E-3</v>
      </c>
      <c r="L425" s="79">
        <f t="shared" si="66"/>
        <v>0.99999999999999989</v>
      </c>
      <c r="M425" s="42">
        <f t="shared" si="70"/>
        <v>4.3971612183886675E-3</v>
      </c>
      <c r="T425" s="114"/>
      <c r="W425" s="114"/>
      <c r="AA425" s="114"/>
      <c r="AG425" s="114"/>
      <c r="AJ425" s="114"/>
    </row>
    <row r="426" spans="1:36" x14ac:dyDescent="0.2">
      <c r="A426" s="92">
        <f t="shared" si="71"/>
        <v>24</v>
      </c>
      <c r="B426" s="142">
        <f t="shared" si="71"/>
        <v>1.4698712318086074E-3</v>
      </c>
      <c r="C426" s="79">
        <f t="shared" si="60"/>
        <v>1</v>
      </c>
      <c r="D426" s="42">
        <f t="shared" si="67"/>
        <v>1.4698712318086074E-3</v>
      </c>
      <c r="E426" s="142">
        <f t="shared" si="61"/>
        <v>3.5738609096630262E-3</v>
      </c>
      <c r="F426" s="79">
        <f t="shared" si="62"/>
        <v>1</v>
      </c>
      <c r="G426" s="42">
        <f t="shared" si="68"/>
        <v>3.5738609096630262E-3</v>
      </c>
      <c r="H426" s="142">
        <f t="shared" si="63"/>
        <v>1.7763937434923834E-3</v>
      </c>
      <c r="I426" s="79">
        <f t="shared" si="64"/>
        <v>1</v>
      </c>
      <c r="J426" s="42">
        <f t="shared" si="69"/>
        <v>1.7763937434923834E-3</v>
      </c>
      <c r="K426" s="142">
        <f t="shared" si="65"/>
        <v>4.0609443383855266E-3</v>
      </c>
      <c r="L426" s="79">
        <f t="shared" si="66"/>
        <v>1</v>
      </c>
      <c r="M426" s="42">
        <f t="shared" si="70"/>
        <v>4.0609443383855266E-3</v>
      </c>
      <c r="T426" s="114"/>
      <c r="W426" s="114"/>
      <c r="AA426" s="114"/>
      <c r="AG426" s="114"/>
      <c r="AJ426" s="114"/>
    </row>
    <row r="427" spans="1:36" x14ac:dyDescent="0.2">
      <c r="A427" s="92">
        <f t="shared" si="71"/>
        <v>25</v>
      </c>
      <c r="B427" s="142">
        <f t="shared" si="71"/>
        <v>1.5091444286180911E-3</v>
      </c>
      <c r="C427" s="79">
        <f t="shared" si="60"/>
        <v>1.0000000000000002</v>
      </c>
      <c r="D427" s="42">
        <f t="shared" si="67"/>
        <v>1.5091444286180916E-3</v>
      </c>
      <c r="E427" s="142">
        <f t="shared" si="61"/>
        <v>3.8305735131981887E-3</v>
      </c>
      <c r="F427" s="79">
        <f t="shared" si="62"/>
        <v>1.0000000000000002</v>
      </c>
      <c r="G427" s="42">
        <f t="shared" si="68"/>
        <v>3.8305735131981896E-3</v>
      </c>
      <c r="H427" s="142">
        <f t="shared" si="63"/>
        <v>1.7620255007572065E-3</v>
      </c>
      <c r="I427" s="79">
        <f t="shared" si="64"/>
        <v>1.0000000000000002</v>
      </c>
      <c r="J427" s="42">
        <f t="shared" si="69"/>
        <v>1.7620255007572069E-3</v>
      </c>
      <c r="K427" s="142">
        <f t="shared" si="65"/>
        <v>4.3708194400408438E-3</v>
      </c>
      <c r="L427" s="79">
        <f t="shared" si="66"/>
        <v>1.0000000000000002</v>
      </c>
      <c r="M427" s="42">
        <f t="shared" si="70"/>
        <v>4.3708194400408447E-3</v>
      </c>
      <c r="T427" s="114"/>
      <c r="W427" s="114"/>
      <c r="AA427" s="114"/>
      <c r="AG427" s="114"/>
      <c r="AJ427" s="114"/>
    </row>
    <row r="428" spans="1:36" x14ac:dyDescent="0.2">
      <c r="A428" s="92">
        <f t="shared" si="71"/>
        <v>26</v>
      </c>
      <c r="B428" s="142">
        <f t="shared" si="71"/>
        <v>1.4195823822354878E-3</v>
      </c>
      <c r="C428" s="79">
        <f t="shared" si="60"/>
        <v>1</v>
      </c>
      <c r="D428" s="42">
        <f t="shared" si="67"/>
        <v>1.4195823822354878E-3</v>
      </c>
      <c r="E428" s="142">
        <f t="shared" si="61"/>
        <v>3.9574929906922521E-3</v>
      </c>
      <c r="F428" s="79">
        <f t="shared" si="62"/>
        <v>1</v>
      </c>
      <c r="G428" s="42">
        <f t="shared" si="68"/>
        <v>3.9574929906922521E-3</v>
      </c>
      <c r="H428" s="142">
        <f t="shared" si="63"/>
        <v>1.76394126645523E-3</v>
      </c>
      <c r="I428" s="79">
        <f t="shared" si="64"/>
        <v>1</v>
      </c>
      <c r="J428" s="42">
        <f t="shared" si="69"/>
        <v>1.76394126645523E-3</v>
      </c>
      <c r="K428" s="142">
        <f t="shared" si="65"/>
        <v>4.3502249587870903E-3</v>
      </c>
      <c r="L428" s="79">
        <f t="shared" si="66"/>
        <v>1</v>
      </c>
      <c r="M428" s="42">
        <f t="shared" si="70"/>
        <v>4.3502249587870903E-3</v>
      </c>
      <c r="T428" s="114"/>
      <c r="W428" s="114"/>
      <c r="AA428" s="114"/>
      <c r="AG428" s="114"/>
      <c r="AJ428" s="114"/>
    </row>
    <row r="429" spans="1:36" x14ac:dyDescent="0.2">
      <c r="A429" s="92">
        <f t="shared" si="71"/>
        <v>27</v>
      </c>
      <c r="B429" s="142">
        <f t="shared" si="71"/>
        <v>1.4794500602987254E-3</v>
      </c>
      <c r="C429" s="79">
        <f t="shared" si="60"/>
        <v>1.0000000000000002</v>
      </c>
      <c r="D429" s="42">
        <f t="shared" si="67"/>
        <v>1.4794500602987259E-3</v>
      </c>
      <c r="E429" s="142">
        <f t="shared" si="61"/>
        <v>4.0255026729720898E-3</v>
      </c>
      <c r="F429" s="79">
        <f t="shared" si="62"/>
        <v>1.0000000000000002</v>
      </c>
      <c r="G429" s="42">
        <f t="shared" si="68"/>
        <v>4.0255026729720906E-3</v>
      </c>
      <c r="H429" s="142">
        <f t="shared" si="63"/>
        <v>1.7802252748884307E-3</v>
      </c>
      <c r="I429" s="79">
        <f t="shared" si="64"/>
        <v>1.0000000000000002</v>
      </c>
      <c r="J429" s="42">
        <f t="shared" si="69"/>
        <v>1.7802252748884311E-3</v>
      </c>
      <c r="K429" s="142">
        <f t="shared" si="65"/>
        <v>4.5432383528629678E-3</v>
      </c>
      <c r="L429" s="79">
        <f t="shared" si="66"/>
        <v>1.0000000000000002</v>
      </c>
      <c r="M429" s="42">
        <f t="shared" si="70"/>
        <v>4.5432383528629687E-3</v>
      </c>
      <c r="T429" s="114"/>
      <c r="W429" s="114"/>
      <c r="AA429" s="114"/>
      <c r="AG429" s="114"/>
      <c r="AJ429" s="114"/>
    </row>
    <row r="430" spans="1:36" x14ac:dyDescent="0.2">
      <c r="A430" s="92">
        <f t="shared" si="71"/>
        <v>28</v>
      </c>
      <c r="B430" s="142">
        <f t="shared" si="71"/>
        <v>1.5206390228062327E-3</v>
      </c>
      <c r="C430" s="79">
        <f t="shared" si="60"/>
        <v>0.99999999999999989</v>
      </c>
      <c r="D430" s="42">
        <f t="shared" si="67"/>
        <v>1.5206390228062324E-3</v>
      </c>
      <c r="E430" s="142">
        <f t="shared" si="61"/>
        <v>4.12129095787327E-3</v>
      </c>
      <c r="F430" s="79">
        <f t="shared" si="62"/>
        <v>0.99999999999999989</v>
      </c>
      <c r="G430" s="42">
        <f t="shared" si="68"/>
        <v>4.1212909578732691E-3</v>
      </c>
      <c r="H430" s="142">
        <f t="shared" si="63"/>
        <v>1.8396140115271623E-3</v>
      </c>
      <c r="I430" s="79">
        <f t="shared" si="64"/>
        <v>0.99999999999999989</v>
      </c>
      <c r="J430" s="42">
        <f t="shared" si="69"/>
        <v>1.8396140115271621E-3</v>
      </c>
      <c r="K430" s="142">
        <f t="shared" si="65"/>
        <v>4.4417027708677174E-3</v>
      </c>
      <c r="L430" s="79">
        <f t="shared" si="66"/>
        <v>0.99999999999999989</v>
      </c>
      <c r="M430" s="42">
        <f t="shared" si="70"/>
        <v>4.4417027708677165E-3</v>
      </c>
      <c r="T430" s="114"/>
      <c r="W430" s="114"/>
      <c r="AA430" s="114"/>
      <c r="AG430" s="114"/>
      <c r="AJ430" s="114"/>
    </row>
    <row r="431" spans="1:36" x14ac:dyDescent="0.2">
      <c r="A431" s="92">
        <f t="shared" si="71"/>
        <v>29</v>
      </c>
      <c r="B431" s="142">
        <f t="shared" si="71"/>
        <v>1.5627858681627519E-3</v>
      </c>
      <c r="C431" s="79">
        <f t="shared" si="60"/>
        <v>0.99999999999999989</v>
      </c>
      <c r="D431" s="42">
        <f t="shared" si="67"/>
        <v>1.5627858681627517E-3</v>
      </c>
      <c r="E431" s="142">
        <f t="shared" si="61"/>
        <v>4.3837508585025031E-3</v>
      </c>
      <c r="F431" s="79">
        <f t="shared" si="62"/>
        <v>0.99999999999999989</v>
      </c>
      <c r="G431" s="42">
        <f t="shared" si="68"/>
        <v>4.3837508585025022E-3</v>
      </c>
      <c r="H431" s="142">
        <f t="shared" si="63"/>
        <v>1.9904805602465208E-3</v>
      </c>
      <c r="I431" s="79">
        <f t="shared" si="64"/>
        <v>0.99999999999999989</v>
      </c>
      <c r="J431" s="42">
        <f t="shared" si="69"/>
        <v>1.9904805602465204E-3</v>
      </c>
      <c r="K431" s="142">
        <f t="shared" si="65"/>
        <v>4.6653684161119726E-3</v>
      </c>
      <c r="L431" s="79">
        <f t="shared" si="66"/>
        <v>0.99999999999999989</v>
      </c>
      <c r="M431" s="42">
        <f t="shared" si="70"/>
        <v>4.6653684161119717E-3</v>
      </c>
      <c r="T431" s="114"/>
      <c r="W431" s="114"/>
      <c r="AA431" s="114"/>
      <c r="AG431" s="114"/>
      <c r="AJ431" s="114"/>
    </row>
    <row r="432" spans="1:36" x14ac:dyDescent="0.2">
      <c r="A432" s="92">
        <f t="shared" si="71"/>
        <v>30</v>
      </c>
      <c r="B432" s="142">
        <f t="shared" si="71"/>
        <v>1.8051302289627375E-3</v>
      </c>
      <c r="C432" s="79">
        <f t="shared" si="60"/>
        <v>1.0000000000000002</v>
      </c>
      <c r="D432" s="42">
        <f t="shared" si="67"/>
        <v>1.8051302289627379E-3</v>
      </c>
      <c r="E432" s="142">
        <f t="shared" si="61"/>
        <v>4.9307019652882417E-3</v>
      </c>
      <c r="F432" s="79">
        <f t="shared" si="62"/>
        <v>1.0000000000000002</v>
      </c>
      <c r="G432" s="42">
        <f t="shared" si="68"/>
        <v>4.9307019652882426E-3</v>
      </c>
      <c r="H432" s="142">
        <f t="shared" si="63"/>
        <v>2.190678075689987E-3</v>
      </c>
      <c r="I432" s="79">
        <f t="shared" si="64"/>
        <v>1.0000000000000002</v>
      </c>
      <c r="J432" s="42">
        <f t="shared" si="69"/>
        <v>2.1906780756899874E-3</v>
      </c>
      <c r="K432" s="142">
        <f t="shared" si="65"/>
        <v>5.2104037571996872E-3</v>
      </c>
      <c r="L432" s="79">
        <f t="shared" si="66"/>
        <v>1.0000000000000002</v>
      </c>
      <c r="M432" s="42">
        <f t="shared" si="70"/>
        <v>5.2104037571996881E-3</v>
      </c>
      <c r="T432" s="114"/>
      <c r="W432" s="114"/>
      <c r="AA432" s="114"/>
      <c r="AG432" s="114"/>
      <c r="AJ432" s="114"/>
    </row>
    <row r="433" spans="1:36" x14ac:dyDescent="0.2">
      <c r="A433" s="92">
        <f t="shared" si="71"/>
        <v>31</v>
      </c>
      <c r="B433" s="142">
        <f t="shared" si="71"/>
        <v>1.7648991493042418E-3</v>
      </c>
      <c r="C433" s="79">
        <f t="shared" si="60"/>
        <v>1</v>
      </c>
      <c r="D433" s="42">
        <f t="shared" si="67"/>
        <v>1.7648991493042418E-3</v>
      </c>
      <c r="E433" s="142">
        <f t="shared" si="61"/>
        <v>4.9910485847759851E-3</v>
      </c>
      <c r="F433" s="79">
        <f t="shared" si="62"/>
        <v>1</v>
      </c>
      <c r="G433" s="42">
        <f t="shared" si="68"/>
        <v>4.9910485847759851E-3</v>
      </c>
      <c r="H433" s="142">
        <f t="shared" si="63"/>
        <v>2.3022714275998616E-3</v>
      </c>
      <c r="I433" s="79">
        <f t="shared" si="64"/>
        <v>1</v>
      </c>
      <c r="J433" s="42">
        <f t="shared" si="69"/>
        <v>2.3022714275998616E-3</v>
      </c>
      <c r="K433" s="142">
        <f t="shared" si="65"/>
        <v>5.3464231217593625E-3</v>
      </c>
      <c r="L433" s="79">
        <f t="shared" si="66"/>
        <v>1</v>
      </c>
      <c r="M433" s="42">
        <f t="shared" si="70"/>
        <v>5.3464231217593625E-3</v>
      </c>
      <c r="T433" s="114"/>
      <c r="W433" s="114"/>
      <c r="AA433" s="114"/>
      <c r="AG433" s="114"/>
      <c r="AJ433" s="114"/>
    </row>
    <row r="434" spans="1:36" x14ac:dyDescent="0.2">
      <c r="A434" s="92">
        <f t="shared" si="71"/>
        <v>32</v>
      </c>
      <c r="B434" s="142">
        <f t="shared" si="71"/>
        <v>1.7093419440615573E-3</v>
      </c>
      <c r="C434" s="79">
        <f t="shared" si="60"/>
        <v>1</v>
      </c>
      <c r="D434" s="42">
        <f t="shared" si="67"/>
        <v>1.7093419440615573E-3</v>
      </c>
      <c r="E434" s="142">
        <f t="shared" si="61"/>
        <v>4.5585644784471571E-3</v>
      </c>
      <c r="F434" s="79">
        <f t="shared" si="62"/>
        <v>1</v>
      </c>
      <c r="G434" s="42">
        <f t="shared" si="68"/>
        <v>4.5585644784471571E-3</v>
      </c>
      <c r="H434" s="142">
        <f t="shared" si="63"/>
        <v>2.1600258245216093E-3</v>
      </c>
      <c r="I434" s="79">
        <f t="shared" si="64"/>
        <v>1</v>
      </c>
      <c r="J434" s="42">
        <f t="shared" si="69"/>
        <v>2.1600258245216093E-3</v>
      </c>
      <c r="K434" s="142">
        <f t="shared" si="65"/>
        <v>4.8693974629514863E-3</v>
      </c>
      <c r="L434" s="79">
        <f t="shared" si="66"/>
        <v>1</v>
      </c>
      <c r="M434" s="42">
        <f t="shared" si="70"/>
        <v>4.8693974629514863E-3</v>
      </c>
      <c r="T434" s="114"/>
      <c r="W434" s="114"/>
      <c r="AA434" s="114"/>
      <c r="AG434" s="114"/>
      <c r="AJ434" s="114"/>
    </row>
    <row r="435" spans="1:36" x14ac:dyDescent="0.2">
      <c r="A435" s="92">
        <f t="shared" ref="A435:B450" si="72">A240</f>
        <v>33</v>
      </c>
      <c r="B435" s="142">
        <f t="shared" si="72"/>
        <v>1.6729423957991089E-3</v>
      </c>
      <c r="C435" s="79">
        <f t="shared" si="60"/>
        <v>0.99999999999999989</v>
      </c>
      <c r="D435" s="42">
        <f t="shared" si="67"/>
        <v>1.6729423957991087E-3</v>
      </c>
      <c r="E435" s="142">
        <f t="shared" si="61"/>
        <v>4.5408436457404387E-3</v>
      </c>
      <c r="F435" s="79">
        <f t="shared" si="62"/>
        <v>0.99999999999999989</v>
      </c>
      <c r="G435" s="42">
        <f t="shared" si="68"/>
        <v>4.5408436457404378E-3</v>
      </c>
      <c r="H435" s="142">
        <f t="shared" si="63"/>
        <v>2.1782255986528337E-3</v>
      </c>
      <c r="I435" s="79">
        <f t="shared" si="64"/>
        <v>0.99999999999999989</v>
      </c>
      <c r="J435" s="42">
        <f t="shared" si="69"/>
        <v>2.1782255986528332E-3</v>
      </c>
      <c r="K435" s="142">
        <f t="shared" si="65"/>
        <v>4.8430556846036617E-3</v>
      </c>
      <c r="L435" s="79">
        <f t="shared" si="66"/>
        <v>0.99999999999999989</v>
      </c>
      <c r="M435" s="42">
        <f t="shared" si="70"/>
        <v>4.8430556846036608E-3</v>
      </c>
      <c r="T435" s="114"/>
      <c r="W435" s="114"/>
      <c r="AA435" s="114"/>
      <c r="AG435" s="114"/>
      <c r="AJ435" s="114"/>
    </row>
    <row r="436" spans="1:36" x14ac:dyDescent="0.2">
      <c r="A436" s="92">
        <f t="shared" si="72"/>
        <v>34</v>
      </c>
      <c r="B436" s="142">
        <f t="shared" si="72"/>
        <v>1.705989354090016E-3</v>
      </c>
      <c r="C436" s="79">
        <f t="shared" si="60"/>
        <v>1.0000000000000002</v>
      </c>
      <c r="D436" s="42">
        <f t="shared" si="67"/>
        <v>1.7059893540900164E-3</v>
      </c>
      <c r="E436" s="142">
        <f t="shared" si="61"/>
        <v>4.381356151379974E-3</v>
      </c>
      <c r="F436" s="79">
        <f t="shared" si="62"/>
        <v>1.0000000000000002</v>
      </c>
      <c r="G436" s="42">
        <f t="shared" si="68"/>
        <v>4.3813561513799748E-3</v>
      </c>
      <c r="H436" s="142">
        <f t="shared" si="63"/>
        <v>2.0905793179682537E-3</v>
      </c>
      <c r="I436" s="79">
        <f t="shared" si="64"/>
        <v>1.0000000000000002</v>
      </c>
      <c r="J436" s="42">
        <f t="shared" si="69"/>
        <v>2.0905793179682541E-3</v>
      </c>
      <c r="K436" s="142">
        <f t="shared" si="65"/>
        <v>4.8224612033499082E-3</v>
      </c>
      <c r="L436" s="79">
        <f t="shared" si="66"/>
        <v>1.0000000000000002</v>
      </c>
      <c r="M436" s="42">
        <f t="shared" si="70"/>
        <v>4.8224612033499091E-3</v>
      </c>
      <c r="T436" s="114"/>
      <c r="W436" s="114"/>
      <c r="AA436" s="114"/>
      <c r="AG436" s="114"/>
      <c r="AJ436" s="114"/>
    </row>
    <row r="437" spans="1:36" x14ac:dyDescent="0.2">
      <c r="A437" s="92">
        <f t="shared" si="72"/>
        <v>35</v>
      </c>
      <c r="B437" s="142">
        <f t="shared" si="72"/>
        <v>1.773041153520842E-3</v>
      </c>
      <c r="C437" s="79">
        <f t="shared" si="60"/>
        <v>1.0000000000000002</v>
      </c>
      <c r="D437" s="42">
        <f t="shared" si="67"/>
        <v>1.7730411535208425E-3</v>
      </c>
      <c r="E437" s="142">
        <f t="shared" si="61"/>
        <v>4.7223624456281749E-3</v>
      </c>
      <c r="F437" s="79">
        <f t="shared" si="62"/>
        <v>1.0000000000000002</v>
      </c>
      <c r="G437" s="42">
        <f t="shared" si="68"/>
        <v>4.7223624456281758E-3</v>
      </c>
      <c r="H437" s="142">
        <f t="shared" si="63"/>
        <v>2.2538983437247659E-3</v>
      </c>
      <c r="I437" s="79">
        <f t="shared" si="64"/>
        <v>1.0000000000000002</v>
      </c>
      <c r="J437" s="42">
        <f t="shared" si="69"/>
        <v>2.2538983437247664E-3</v>
      </c>
      <c r="K437" s="142">
        <f t="shared" si="65"/>
        <v>5.0092483589072086E-3</v>
      </c>
      <c r="L437" s="79">
        <f t="shared" si="66"/>
        <v>1.0000000000000002</v>
      </c>
      <c r="M437" s="42">
        <f t="shared" si="70"/>
        <v>5.0092483589072095E-3</v>
      </c>
      <c r="T437" s="114"/>
      <c r="W437" s="114"/>
      <c r="AA437" s="114"/>
      <c r="AG437" s="114"/>
      <c r="AJ437" s="114"/>
    </row>
    <row r="438" spans="1:36" x14ac:dyDescent="0.2">
      <c r="A438" s="92">
        <f t="shared" si="72"/>
        <v>36</v>
      </c>
      <c r="B438" s="142">
        <f t="shared" si="72"/>
        <v>1.8721820283935633E-3</v>
      </c>
      <c r="C438" s="79">
        <f t="shared" si="60"/>
        <v>1.0000000000000002</v>
      </c>
      <c r="D438" s="42">
        <f t="shared" si="67"/>
        <v>1.8721820283935638E-3</v>
      </c>
      <c r="E438" s="142">
        <f t="shared" si="61"/>
        <v>5.0255323673404099E-3</v>
      </c>
      <c r="F438" s="79">
        <f t="shared" si="62"/>
        <v>1.0000000000000002</v>
      </c>
      <c r="G438" s="42">
        <f t="shared" si="68"/>
        <v>5.0255323673404108E-3</v>
      </c>
      <c r="H438" s="142">
        <f t="shared" si="63"/>
        <v>2.4545748005927381E-3</v>
      </c>
      <c r="I438" s="79">
        <f t="shared" si="64"/>
        <v>1.0000000000000002</v>
      </c>
      <c r="J438" s="42">
        <f t="shared" si="69"/>
        <v>2.4545748005927385E-3</v>
      </c>
      <c r="K438" s="142">
        <f t="shared" si="65"/>
        <v>5.28128708802656E-3</v>
      </c>
      <c r="L438" s="79">
        <f t="shared" si="66"/>
        <v>1.0000000000000002</v>
      </c>
      <c r="M438" s="42">
        <f t="shared" si="70"/>
        <v>5.2812870880265608E-3</v>
      </c>
      <c r="T438" s="114"/>
      <c r="W438" s="114"/>
      <c r="AA438" s="114"/>
      <c r="AG438" s="114"/>
      <c r="AJ438" s="114"/>
    </row>
    <row r="439" spans="1:36" x14ac:dyDescent="0.2">
      <c r="A439" s="92">
        <f t="shared" si="72"/>
        <v>37</v>
      </c>
      <c r="B439" s="142">
        <f t="shared" si="72"/>
        <v>1.998143623038615E-3</v>
      </c>
      <c r="C439" s="79">
        <f t="shared" si="60"/>
        <v>1</v>
      </c>
      <c r="D439" s="42">
        <f t="shared" si="67"/>
        <v>1.998143623038615E-3</v>
      </c>
      <c r="E439" s="142">
        <f t="shared" si="61"/>
        <v>5.2673977867158887E-3</v>
      </c>
      <c r="F439" s="79">
        <f t="shared" si="62"/>
        <v>1</v>
      </c>
      <c r="G439" s="42">
        <f t="shared" si="68"/>
        <v>5.2673977867158887E-3</v>
      </c>
      <c r="H439" s="142">
        <f t="shared" si="63"/>
        <v>2.5594629725595301E-3</v>
      </c>
      <c r="I439" s="79">
        <f t="shared" si="64"/>
        <v>1</v>
      </c>
      <c r="J439" s="42">
        <f t="shared" si="69"/>
        <v>2.5594629725595301E-3</v>
      </c>
      <c r="K439" s="142">
        <f t="shared" si="65"/>
        <v>5.6591718719617157E-3</v>
      </c>
      <c r="L439" s="79">
        <f t="shared" si="66"/>
        <v>1</v>
      </c>
      <c r="M439" s="42">
        <f t="shared" si="70"/>
        <v>5.6591718719617157E-3</v>
      </c>
      <c r="T439" s="114"/>
      <c r="W439" s="114"/>
      <c r="AA439" s="114"/>
      <c r="AG439" s="114"/>
      <c r="AJ439" s="114"/>
    </row>
    <row r="440" spans="1:36" x14ac:dyDescent="0.2">
      <c r="A440" s="92">
        <f t="shared" si="72"/>
        <v>38</v>
      </c>
      <c r="B440" s="142">
        <f t="shared" si="72"/>
        <v>1.9339654721548245E-3</v>
      </c>
      <c r="C440" s="79">
        <f t="shared" si="60"/>
        <v>0.99999999999999989</v>
      </c>
      <c r="D440" s="42">
        <f t="shared" si="67"/>
        <v>1.9339654721548243E-3</v>
      </c>
      <c r="E440" s="142">
        <f t="shared" si="61"/>
        <v>5.1323363050052254E-3</v>
      </c>
      <c r="F440" s="79">
        <f t="shared" si="62"/>
        <v>0.99999999999999989</v>
      </c>
      <c r="G440" s="42">
        <f t="shared" si="68"/>
        <v>5.1323363050052246E-3</v>
      </c>
      <c r="H440" s="142">
        <f t="shared" si="63"/>
        <v>2.5503630854939179E-3</v>
      </c>
      <c r="I440" s="79">
        <f t="shared" si="64"/>
        <v>0.99999999999999989</v>
      </c>
      <c r="J440" s="42">
        <f t="shared" si="69"/>
        <v>2.5503630854939174E-3</v>
      </c>
      <c r="K440" s="142">
        <f t="shared" si="65"/>
        <v>5.4944160219316859E-3</v>
      </c>
      <c r="L440" s="79">
        <f t="shared" si="66"/>
        <v>0.99999999999999989</v>
      </c>
      <c r="M440" s="42">
        <f t="shared" si="70"/>
        <v>5.494416021931685E-3</v>
      </c>
      <c r="T440" s="114"/>
      <c r="W440" s="114"/>
      <c r="AA440" s="114"/>
      <c r="AG440" s="114"/>
      <c r="AJ440" s="114"/>
    </row>
    <row r="441" spans="1:36" x14ac:dyDescent="0.2">
      <c r="A441" s="92">
        <f t="shared" si="72"/>
        <v>39</v>
      </c>
      <c r="B441" s="142">
        <f t="shared" si="72"/>
        <v>1.945460066342966E-3</v>
      </c>
      <c r="C441" s="79">
        <f t="shared" si="60"/>
        <v>1</v>
      </c>
      <c r="D441" s="42">
        <f t="shared" si="67"/>
        <v>1.945460066342966E-3</v>
      </c>
      <c r="E441" s="142">
        <f t="shared" si="61"/>
        <v>5.2621294310463244E-3</v>
      </c>
      <c r="F441" s="79">
        <f t="shared" si="62"/>
        <v>1</v>
      </c>
      <c r="G441" s="42">
        <f t="shared" si="68"/>
        <v>5.2621294310463244E-3</v>
      </c>
      <c r="H441" s="142">
        <f t="shared" si="63"/>
        <v>2.5182740100520226E-3</v>
      </c>
      <c r="I441" s="79">
        <f t="shared" si="64"/>
        <v>1</v>
      </c>
      <c r="J441" s="42">
        <f t="shared" si="69"/>
        <v>2.5182740100520226E-3</v>
      </c>
      <c r="K441" s="142">
        <f t="shared" si="65"/>
        <v>5.5643414699095475E-3</v>
      </c>
      <c r="L441" s="79">
        <f t="shared" si="66"/>
        <v>1</v>
      </c>
      <c r="M441" s="42">
        <f t="shared" si="70"/>
        <v>5.5643414699095475E-3</v>
      </c>
      <c r="T441" s="114"/>
      <c r="W441" s="114"/>
      <c r="AA441" s="114"/>
      <c r="AG441" s="114"/>
      <c r="AJ441" s="114"/>
    </row>
    <row r="442" spans="1:36" x14ac:dyDescent="0.2">
      <c r="A442" s="92">
        <f t="shared" si="72"/>
        <v>40</v>
      </c>
      <c r="B442" s="142">
        <f t="shared" si="72"/>
        <v>2.018738104292369E-3</v>
      </c>
      <c r="C442" s="79">
        <f t="shared" si="60"/>
        <v>0.99999999999999989</v>
      </c>
      <c r="D442" s="42">
        <f t="shared" si="67"/>
        <v>2.0187381042923685E-3</v>
      </c>
      <c r="E442" s="142">
        <f t="shared" si="61"/>
        <v>5.2832028537245839E-3</v>
      </c>
      <c r="F442" s="79">
        <f t="shared" si="62"/>
        <v>0.99999999999999989</v>
      </c>
      <c r="G442" s="42">
        <f t="shared" si="68"/>
        <v>5.2832028537245831E-3</v>
      </c>
      <c r="H442" s="142">
        <f t="shared" si="63"/>
        <v>2.5436579055508352E-3</v>
      </c>
      <c r="I442" s="79">
        <f t="shared" si="64"/>
        <v>0.99999999999999989</v>
      </c>
      <c r="J442" s="42">
        <f t="shared" si="69"/>
        <v>2.5436579055508348E-3</v>
      </c>
      <c r="K442" s="142">
        <f t="shared" si="65"/>
        <v>5.7003608344692227E-3</v>
      </c>
      <c r="L442" s="79">
        <f t="shared" si="66"/>
        <v>0.99999999999999989</v>
      </c>
      <c r="M442" s="42">
        <f t="shared" si="70"/>
        <v>5.7003608344692218E-3</v>
      </c>
      <c r="T442" s="114"/>
      <c r="W442" s="114"/>
      <c r="AA442" s="114"/>
      <c r="AG442" s="114"/>
      <c r="AJ442" s="114"/>
    </row>
    <row r="443" spans="1:36" x14ac:dyDescent="0.2">
      <c r="A443" s="92">
        <f t="shared" si="72"/>
        <v>41</v>
      </c>
      <c r="B443" s="142">
        <f t="shared" si="72"/>
        <v>1.9933542087935559E-3</v>
      </c>
      <c r="C443" s="79">
        <f t="shared" si="60"/>
        <v>1.0000000000000002</v>
      </c>
      <c r="D443" s="42">
        <f t="shared" si="67"/>
        <v>1.9933542087935564E-3</v>
      </c>
      <c r="E443" s="142">
        <f t="shared" si="61"/>
        <v>5.2506348368581823E-3</v>
      </c>
      <c r="F443" s="79">
        <f t="shared" si="62"/>
        <v>1.0000000000000002</v>
      </c>
      <c r="G443" s="42">
        <f t="shared" si="68"/>
        <v>5.2506348368581831E-3</v>
      </c>
      <c r="H443" s="142">
        <f t="shared" si="63"/>
        <v>2.491932231704198E-3</v>
      </c>
      <c r="I443" s="79">
        <f t="shared" si="64"/>
        <v>1.0000000000000002</v>
      </c>
      <c r="J443" s="42">
        <f t="shared" si="69"/>
        <v>2.4919322317041985E-3</v>
      </c>
      <c r="K443" s="142">
        <f t="shared" si="65"/>
        <v>5.9211528311664428E-3</v>
      </c>
      <c r="L443" s="79">
        <f t="shared" si="66"/>
        <v>1.0000000000000002</v>
      </c>
      <c r="M443" s="42">
        <f t="shared" si="70"/>
        <v>5.9211528311664445E-3</v>
      </c>
      <c r="T443" s="114"/>
      <c r="W443" s="114"/>
      <c r="AA443" s="114"/>
      <c r="AG443" s="114"/>
      <c r="AJ443" s="114"/>
    </row>
    <row r="444" spans="1:36" x14ac:dyDescent="0.2">
      <c r="A444" s="92">
        <f t="shared" si="72"/>
        <v>42</v>
      </c>
      <c r="B444" s="142">
        <f t="shared" si="72"/>
        <v>1.9301339407587774E-3</v>
      </c>
      <c r="C444" s="79">
        <f t="shared" si="60"/>
        <v>1</v>
      </c>
      <c r="D444" s="42">
        <f t="shared" si="67"/>
        <v>1.9301339407587774E-3</v>
      </c>
      <c r="E444" s="142">
        <f t="shared" si="61"/>
        <v>5.3133761634684556E-3</v>
      </c>
      <c r="F444" s="79">
        <f t="shared" si="62"/>
        <v>1</v>
      </c>
      <c r="G444" s="42">
        <f t="shared" si="68"/>
        <v>5.3133761634684556E-3</v>
      </c>
      <c r="H444" s="142">
        <f t="shared" si="63"/>
        <v>2.5015110601943162E-3</v>
      </c>
      <c r="I444" s="79">
        <f t="shared" si="64"/>
        <v>1</v>
      </c>
      <c r="J444" s="42">
        <f t="shared" si="69"/>
        <v>2.5015110601943162E-3</v>
      </c>
      <c r="K444" s="142">
        <f t="shared" si="65"/>
        <v>5.7267026128170473E-3</v>
      </c>
      <c r="L444" s="79">
        <f t="shared" si="66"/>
        <v>1</v>
      </c>
      <c r="M444" s="42">
        <f t="shared" si="70"/>
        <v>5.7267026128170473E-3</v>
      </c>
      <c r="T444" s="114"/>
      <c r="W444" s="114"/>
      <c r="AA444" s="114"/>
      <c r="AG444" s="114"/>
      <c r="AJ444" s="114"/>
    </row>
    <row r="445" spans="1:36" x14ac:dyDescent="0.2">
      <c r="A445" s="92">
        <f t="shared" si="72"/>
        <v>43</v>
      </c>
      <c r="B445" s="142">
        <f t="shared" si="72"/>
        <v>1.9162446394481061E-3</v>
      </c>
      <c r="C445" s="79">
        <f t="shared" si="60"/>
        <v>1.0000000000000002</v>
      </c>
      <c r="D445" s="42">
        <f t="shared" si="67"/>
        <v>1.9162446394481066E-3</v>
      </c>
      <c r="E445" s="142">
        <f t="shared" si="61"/>
        <v>5.2774555566305129E-3</v>
      </c>
      <c r="F445" s="79">
        <f t="shared" si="62"/>
        <v>1.0000000000000002</v>
      </c>
      <c r="G445" s="42">
        <f t="shared" si="68"/>
        <v>5.2774555566305137E-3</v>
      </c>
      <c r="H445" s="142">
        <f t="shared" si="63"/>
        <v>2.512526712957952E-3</v>
      </c>
      <c r="I445" s="79">
        <f t="shared" si="64"/>
        <v>1.0000000000000002</v>
      </c>
      <c r="J445" s="42">
        <f t="shared" si="69"/>
        <v>2.5125267129579524E-3</v>
      </c>
      <c r="K445" s="142">
        <f t="shared" si="65"/>
        <v>5.8081226549830502E-3</v>
      </c>
      <c r="L445" s="79">
        <f t="shared" si="66"/>
        <v>1.0000000000000002</v>
      </c>
      <c r="M445" s="42">
        <f t="shared" si="70"/>
        <v>5.8081226549830511E-3</v>
      </c>
      <c r="T445" s="114"/>
      <c r="W445" s="114"/>
      <c r="AA445" s="114"/>
      <c r="AG445" s="114"/>
      <c r="AJ445" s="114"/>
    </row>
    <row r="446" spans="1:36" x14ac:dyDescent="0.2">
      <c r="A446" s="92">
        <f t="shared" si="72"/>
        <v>44</v>
      </c>
      <c r="B446" s="142">
        <f t="shared" si="72"/>
        <v>1.8175827059998908E-3</v>
      </c>
      <c r="C446" s="79">
        <f t="shared" si="60"/>
        <v>1</v>
      </c>
      <c r="D446" s="42">
        <f t="shared" si="67"/>
        <v>1.8175827059998908E-3</v>
      </c>
      <c r="E446" s="142">
        <f t="shared" si="61"/>
        <v>5.3152919291664788E-3</v>
      </c>
      <c r="F446" s="79">
        <f t="shared" si="62"/>
        <v>1</v>
      </c>
      <c r="G446" s="42">
        <f t="shared" si="68"/>
        <v>5.3152919291664788E-3</v>
      </c>
      <c r="H446" s="142">
        <f t="shared" si="63"/>
        <v>2.5245002485705993E-3</v>
      </c>
      <c r="I446" s="79">
        <f t="shared" si="64"/>
        <v>1</v>
      </c>
      <c r="J446" s="42">
        <f t="shared" si="69"/>
        <v>2.5245002485705993E-3</v>
      </c>
      <c r="K446" s="142">
        <f t="shared" si="65"/>
        <v>5.9527629651838325E-3</v>
      </c>
      <c r="L446" s="79">
        <f t="shared" si="66"/>
        <v>1</v>
      </c>
      <c r="M446" s="42">
        <f t="shared" si="70"/>
        <v>5.9527629651838325E-3</v>
      </c>
      <c r="T446" s="114"/>
      <c r="W446" s="114"/>
      <c r="AA446" s="114"/>
      <c r="AG446" s="114"/>
      <c r="AJ446" s="114"/>
    </row>
    <row r="447" spans="1:36" x14ac:dyDescent="0.2">
      <c r="A447" s="92">
        <f t="shared" si="72"/>
        <v>45</v>
      </c>
      <c r="B447" s="142">
        <f t="shared" si="72"/>
        <v>1.7529256136915943E-3</v>
      </c>
      <c r="C447" s="79">
        <f t="shared" si="60"/>
        <v>1</v>
      </c>
      <c r="D447" s="42">
        <f t="shared" si="67"/>
        <v>1.7529256136915943E-3</v>
      </c>
      <c r="E447" s="142">
        <f t="shared" si="61"/>
        <v>5.245366481188618E-3</v>
      </c>
      <c r="F447" s="79">
        <f t="shared" si="62"/>
        <v>1</v>
      </c>
      <c r="G447" s="42">
        <f t="shared" si="68"/>
        <v>5.245366481188618E-3</v>
      </c>
      <c r="H447" s="142">
        <f t="shared" si="63"/>
        <v>2.5436579055508352E-3</v>
      </c>
      <c r="I447" s="79">
        <f t="shared" si="64"/>
        <v>1</v>
      </c>
      <c r="J447" s="42">
        <f t="shared" si="69"/>
        <v>2.5436579055508352E-3</v>
      </c>
      <c r="K447" s="142">
        <f t="shared" si="65"/>
        <v>5.8272803119632866E-3</v>
      </c>
      <c r="L447" s="79">
        <f t="shared" si="66"/>
        <v>1</v>
      </c>
      <c r="M447" s="42">
        <f t="shared" si="70"/>
        <v>5.8272803119632866E-3</v>
      </c>
      <c r="T447" s="114"/>
      <c r="W447" s="114"/>
      <c r="AA447" s="114"/>
      <c r="AG447" s="114"/>
      <c r="AJ447" s="114"/>
    </row>
    <row r="448" spans="1:36" x14ac:dyDescent="0.2">
      <c r="A448" s="92">
        <f t="shared" si="72"/>
        <v>46</v>
      </c>
      <c r="B448" s="142">
        <f t="shared" si="72"/>
        <v>1.7189207725516755E-3</v>
      </c>
      <c r="C448" s="79">
        <f t="shared" si="60"/>
        <v>1</v>
      </c>
      <c r="D448" s="42">
        <f t="shared" si="67"/>
        <v>1.7189207725516755E-3</v>
      </c>
      <c r="E448" s="142">
        <f t="shared" si="61"/>
        <v>5.3440284146368333E-3</v>
      </c>
      <c r="F448" s="79">
        <f t="shared" si="62"/>
        <v>1</v>
      </c>
      <c r="G448" s="42">
        <f t="shared" si="68"/>
        <v>5.3440284146368333E-3</v>
      </c>
      <c r="H448" s="142">
        <f t="shared" si="63"/>
        <v>2.5369527256077526E-3</v>
      </c>
      <c r="I448" s="79">
        <f t="shared" si="64"/>
        <v>1</v>
      </c>
      <c r="J448" s="42">
        <f t="shared" si="69"/>
        <v>2.5369527256077526E-3</v>
      </c>
      <c r="K448" s="142">
        <f t="shared" si="65"/>
        <v>5.8033332407379911E-3</v>
      </c>
      <c r="L448" s="79">
        <f t="shared" si="66"/>
        <v>1</v>
      </c>
      <c r="M448" s="42">
        <f t="shared" si="70"/>
        <v>5.8033332407379911E-3</v>
      </c>
      <c r="T448" s="114"/>
      <c r="W448" s="114"/>
      <c r="AA448" s="114"/>
      <c r="AG448" s="114"/>
      <c r="AJ448" s="114"/>
    </row>
    <row r="449" spans="1:36" x14ac:dyDescent="0.2">
      <c r="A449" s="92">
        <f t="shared" si="72"/>
        <v>47</v>
      </c>
      <c r="B449" s="142">
        <f t="shared" si="72"/>
        <v>1.6820422828647211E-3</v>
      </c>
      <c r="C449" s="79">
        <f t="shared" si="60"/>
        <v>1</v>
      </c>
      <c r="D449" s="42">
        <f t="shared" si="67"/>
        <v>1.6820422828647211E-3</v>
      </c>
      <c r="E449" s="142">
        <f t="shared" si="61"/>
        <v>5.4891476662621208E-3</v>
      </c>
      <c r="F449" s="79">
        <f t="shared" si="62"/>
        <v>1</v>
      </c>
      <c r="G449" s="42">
        <f t="shared" si="68"/>
        <v>5.4891476662621208E-3</v>
      </c>
      <c r="H449" s="142">
        <f t="shared" si="63"/>
        <v>2.4900164660061745E-3</v>
      </c>
      <c r="I449" s="79">
        <f t="shared" si="64"/>
        <v>1</v>
      </c>
      <c r="J449" s="42">
        <f t="shared" si="69"/>
        <v>2.4900164660061745E-3</v>
      </c>
      <c r="K449" s="142">
        <f t="shared" si="65"/>
        <v>5.9814994506541862E-3</v>
      </c>
      <c r="L449" s="79">
        <f t="shared" si="66"/>
        <v>1</v>
      </c>
      <c r="M449" s="42">
        <f t="shared" si="70"/>
        <v>5.9814994506541862E-3</v>
      </c>
      <c r="T449" s="114"/>
      <c r="W449" s="114"/>
      <c r="AA449" s="114"/>
      <c r="AG449" s="114"/>
      <c r="AJ449" s="114"/>
    </row>
    <row r="450" spans="1:36" x14ac:dyDescent="0.2">
      <c r="A450" s="92">
        <f t="shared" si="72"/>
        <v>48</v>
      </c>
      <c r="B450" s="142">
        <f t="shared" si="72"/>
        <v>1.6269640190465426E-3</v>
      </c>
      <c r="C450" s="79">
        <f t="shared" si="60"/>
        <v>1</v>
      </c>
      <c r="D450" s="42">
        <f t="shared" si="67"/>
        <v>1.6269640190465426E-3</v>
      </c>
      <c r="E450" s="142">
        <f t="shared" si="61"/>
        <v>5.3971909127569877E-3</v>
      </c>
      <c r="F450" s="79">
        <f t="shared" si="62"/>
        <v>1</v>
      </c>
      <c r="G450" s="42">
        <f t="shared" si="68"/>
        <v>5.3971909127569877E-3</v>
      </c>
      <c r="H450" s="142">
        <f t="shared" si="63"/>
        <v>2.4473906792251495E-3</v>
      </c>
      <c r="I450" s="79">
        <f t="shared" si="64"/>
        <v>1</v>
      </c>
      <c r="J450" s="42">
        <f t="shared" si="69"/>
        <v>2.4473906792251495E-3</v>
      </c>
      <c r="K450" s="142">
        <f t="shared" si="65"/>
        <v>5.8828375172059709E-3</v>
      </c>
      <c r="L450" s="79">
        <f t="shared" si="66"/>
        <v>1</v>
      </c>
      <c r="M450" s="42">
        <f t="shared" si="70"/>
        <v>5.8828375172059709E-3</v>
      </c>
      <c r="T450" s="114"/>
      <c r="W450" s="114"/>
      <c r="AA450" s="114"/>
      <c r="AG450" s="114"/>
      <c r="AJ450" s="114"/>
    </row>
    <row r="451" spans="1:36" x14ac:dyDescent="0.2">
      <c r="A451" s="92">
        <f t="shared" ref="A451:B466" si="73">A256</f>
        <v>49</v>
      </c>
      <c r="B451" s="142">
        <f t="shared" si="73"/>
        <v>1.5158496085611738E-3</v>
      </c>
      <c r="C451" s="79">
        <f t="shared" si="60"/>
        <v>1.0000000000000002</v>
      </c>
      <c r="D451" s="42">
        <f t="shared" si="67"/>
        <v>1.5158496085611742E-3</v>
      </c>
      <c r="E451" s="142">
        <f t="shared" si="61"/>
        <v>5.029363898736457E-3</v>
      </c>
      <c r="F451" s="79">
        <f t="shared" si="62"/>
        <v>1.0000000000000002</v>
      </c>
      <c r="G451" s="42">
        <f t="shared" si="68"/>
        <v>5.0293638987364579E-3</v>
      </c>
      <c r="H451" s="142">
        <f t="shared" si="63"/>
        <v>2.3468129800789106E-3</v>
      </c>
      <c r="I451" s="79">
        <f t="shared" si="64"/>
        <v>1.0000000000000002</v>
      </c>
      <c r="J451" s="42">
        <f t="shared" si="69"/>
        <v>2.346812980078911E-3</v>
      </c>
      <c r="K451" s="142">
        <f t="shared" si="65"/>
        <v>5.2726661423854538E-3</v>
      </c>
      <c r="L451" s="79">
        <f t="shared" si="66"/>
        <v>1.0000000000000002</v>
      </c>
      <c r="M451" s="42">
        <f t="shared" si="70"/>
        <v>5.2726661423854546E-3</v>
      </c>
      <c r="T451" s="114"/>
      <c r="W451" s="114"/>
      <c r="AA451" s="114"/>
      <c r="AG451" s="114"/>
      <c r="AJ451" s="114"/>
    </row>
    <row r="452" spans="1:36" x14ac:dyDescent="0.2">
      <c r="A452" s="92">
        <f t="shared" si="73"/>
        <v>50</v>
      </c>
      <c r="B452" s="142">
        <f t="shared" si="73"/>
        <v>1.4607713447429952E-3</v>
      </c>
      <c r="C452" s="79">
        <f t="shared" si="60"/>
        <v>0.99999999999999978</v>
      </c>
      <c r="D452" s="42">
        <f t="shared" si="67"/>
        <v>1.460771344742995E-3</v>
      </c>
      <c r="E452" s="142">
        <f t="shared" si="61"/>
        <v>4.8579028687633441E-3</v>
      </c>
      <c r="F452" s="79">
        <f t="shared" si="62"/>
        <v>0.99999999999999978</v>
      </c>
      <c r="G452" s="42">
        <f t="shared" si="68"/>
        <v>4.8579028687633433E-3</v>
      </c>
      <c r="H452" s="142">
        <f t="shared" si="63"/>
        <v>2.2850295363176492E-3</v>
      </c>
      <c r="I452" s="79">
        <f t="shared" si="64"/>
        <v>0.99999999999999978</v>
      </c>
      <c r="J452" s="42">
        <f t="shared" si="69"/>
        <v>2.2850295363176488E-3</v>
      </c>
      <c r="K452" s="142">
        <f t="shared" si="65"/>
        <v>5.2899080336676662E-3</v>
      </c>
      <c r="L452" s="79">
        <f t="shared" si="66"/>
        <v>0.99999999999999978</v>
      </c>
      <c r="M452" s="42">
        <f t="shared" si="70"/>
        <v>5.2899080336676653E-3</v>
      </c>
      <c r="T452" s="114"/>
      <c r="W452" s="114"/>
      <c r="AA452" s="114"/>
      <c r="AG452" s="114"/>
      <c r="AJ452" s="114"/>
    </row>
    <row r="453" spans="1:36" x14ac:dyDescent="0.2">
      <c r="A453" s="92">
        <f t="shared" si="73"/>
        <v>51</v>
      </c>
      <c r="B453" s="142">
        <f t="shared" si="73"/>
        <v>1.3611515284457679E-3</v>
      </c>
      <c r="C453" s="79">
        <f t="shared" si="60"/>
        <v>1.0000000000000002</v>
      </c>
      <c r="D453" s="42">
        <f t="shared" si="67"/>
        <v>1.3611515284457682E-3</v>
      </c>
      <c r="E453" s="142">
        <f t="shared" si="61"/>
        <v>5.0351111958305272E-3</v>
      </c>
      <c r="F453" s="79">
        <f t="shared" si="62"/>
        <v>1.0000000000000002</v>
      </c>
      <c r="G453" s="42">
        <f t="shared" si="68"/>
        <v>5.0351111958305281E-3</v>
      </c>
      <c r="H453" s="142">
        <f t="shared" si="63"/>
        <v>2.2155830297642936E-3</v>
      </c>
      <c r="I453" s="79">
        <f t="shared" si="64"/>
        <v>1.0000000000000002</v>
      </c>
      <c r="J453" s="42">
        <f t="shared" si="69"/>
        <v>2.215583029764294E-3</v>
      </c>
      <c r="K453" s="142">
        <f t="shared" si="65"/>
        <v>5.2084879915016633E-3</v>
      </c>
      <c r="L453" s="79">
        <f t="shared" si="66"/>
        <v>1.0000000000000002</v>
      </c>
      <c r="M453" s="42">
        <f t="shared" si="70"/>
        <v>5.2084879915016641E-3</v>
      </c>
      <c r="T453" s="114"/>
      <c r="W453" s="114"/>
      <c r="AA453" s="114"/>
      <c r="AG453" s="114"/>
      <c r="AJ453" s="114"/>
    </row>
    <row r="454" spans="1:36" x14ac:dyDescent="0.2">
      <c r="A454" s="92">
        <f t="shared" si="73"/>
        <v>52</v>
      </c>
      <c r="B454" s="142">
        <f t="shared" si="73"/>
        <v>1.3362465743714611E-3</v>
      </c>
      <c r="C454" s="79">
        <f t="shared" si="60"/>
        <v>0.99999999999999989</v>
      </c>
      <c r="D454" s="42">
        <f t="shared" si="67"/>
        <v>1.3362465743714609E-3</v>
      </c>
      <c r="E454" s="142">
        <f t="shared" si="61"/>
        <v>5.1835830374273566E-3</v>
      </c>
      <c r="F454" s="79">
        <f t="shared" si="62"/>
        <v>0.99999999999999989</v>
      </c>
      <c r="G454" s="42">
        <f t="shared" si="68"/>
        <v>5.1835830374273558E-3</v>
      </c>
      <c r="H454" s="142">
        <f t="shared" si="63"/>
        <v>2.2356985695935415E-3</v>
      </c>
      <c r="I454" s="79">
        <f t="shared" si="64"/>
        <v>0.99999999999999989</v>
      </c>
      <c r="J454" s="42">
        <f t="shared" si="69"/>
        <v>2.2356985695935411E-3</v>
      </c>
      <c r="K454" s="142">
        <f t="shared" si="65"/>
        <v>5.1807093888803215E-3</v>
      </c>
      <c r="L454" s="79">
        <f t="shared" si="66"/>
        <v>0.99999999999999989</v>
      </c>
      <c r="M454" s="42">
        <f t="shared" si="70"/>
        <v>5.1807093888803207E-3</v>
      </c>
      <c r="T454" s="114"/>
      <c r="W454" s="114"/>
      <c r="AA454" s="114"/>
      <c r="AG454" s="114"/>
      <c r="AJ454" s="114"/>
    </row>
    <row r="455" spans="1:36" x14ac:dyDescent="0.2">
      <c r="A455" s="92">
        <f t="shared" si="73"/>
        <v>53</v>
      </c>
      <c r="B455" s="142">
        <f t="shared" si="73"/>
        <v>1.3237940973343078E-3</v>
      </c>
      <c r="C455" s="79">
        <f t="shared" si="60"/>
        <v>0.99999999999999989</v>
      </c>
      <c r="D455" s="42">
        <f t="shared" si="67"/>
        <v>1.3237940973343076E-3</v>
      </c>
      <c r="E455" s="142">
        <f t="shared" si="61"/>
        <v>5.1768778574842736E-3</v>
      </c>
      <c r="F455" s="79">
        <f t="shared" si="62"/>
        <v>0.99999999999999989</v>
      </c>
      <c r="G455" s="42">
        <f t="shared" si="68"/>
        <v>5.1768778574842727E-3</v>
      </c>
      <c r="H455" s="142">
        <f t="shared" si="63"/>
        <v>2.1854097200204219E-3</v>
      </c>
      <c r="I455" s="79">
        <f t="shared" si="64"/>
        <v>0.99999999999999989</v>
      </c>
      <c r="J455" s="42">
        <f t="shared" si="69"/>
        <v>2.1854097200204215E-3</v>
      </c>
      <c r="K455" s="142">
        <f t="shared" si="65"/>
        <v>5.2721872009609478E-3</v>
      </c>
      <c r="L455" s="79">
        <f t="shared" si="66"/>
        <v>0.99999999999999989</v>
      </c>
      <c r="M455" s="42">
        <f t="shared" si="70"/>
        <v>5.2721872009609469E-3</v>
      </c>
      <c r="T455" s="114"/>
      <c r="W455" s="114"/>
      <c r="AA455" s="114"/>
      <c r="AG455" s="114"/>
      <c r="AJ455" s="114"/>
    </row>
    <row r="456" spans="1:36" x14ac:dyDescent="0.2">
      <c r="A456" s="92">
        <f t="shared" si="73"/>
        <v>54</v>
      </c>
      <c r="B456" s="142">
        <f t="shared" si="73"/>
        <v>1.3204415073627665E-3</v>
      </c>
      <c r="C456" s="79">
        <f t="shared" si="60"/>
        <v>1.0000000000000002</v>
      </c>
      <c r="D456" s="42">
        <f t="shared" si="67"/>
        <v>1.3204415073627667E-3</v>
      </c>
      <c r="E456" s="142">
        <f t="shared" si="61"/>
        <v>5.4024592684265528E-3</v>
      </c>
      <c r="F456" s="79">
        <f t="shared" si="62"/>
        <v>1.0000000000000002</v>
      </c>
      <c r="G456" s="42">
        <f t="shared" si="68"/>
        <v>5.4024592684265536E-3</v>
      </c>
      <c r="H456" s="142">
        <f t="shared" si="63"/>
        <v>2.2807190634970961E-3</v>
      </c>
      <c r="I456" s="79">
        <f t="shared" si="64"/>
        <v>1.0000000000000002</v>
      </c>
      <c r="J456" s="42">
        <f t="shared" si="69"/>
        <v>2.2807190634970965E-3</v>
      </c>
      <c r="K456" s="142">
        <f t="shared" si="65"/>
        <v>5.5207578002795105E-3</v>
      </c>
      <c r="L456" s="79">
        <f t="shared" si="66"/>
        <v>1.0000000000000002</v>
      </c>
      <c r="M456" s="42">
        <f t="shared" si="70"/>
        <v>5.5207578002795113E-3</v>
      </c>
      <c r="T456" s="114"/>
      <c r="W456" s="114"/>
      <c r="AA456" s="114"/>
      <c r="AG456" s="114"/>
      <c r="AJ456" s="114"/>
    </row>
    <row r="457" spans="1:36" x14ac:dyDescent="0.2">
      <c r="A457" s="92">
        <f t="shared" si="73"/>
        <v>55</v>
      </c>
      <c r="B457" s="142">
        <f t="shared" si="73"/>
        <v>1.0278082969896617E-3</v>
      </c>
      <c r="C457" s="79">
        <f t="shared" si="60"/>
        <v>1</v>
      </c>
      <c r="D457" s="42">
        <f t="shared" si="67"/>
        <v>1.0278082969896617E-3</v>
      </c>
      <c r="E457" s="142">
        <f t="shared" si="61"/>
        <v>4.3765667371349149E-3</v>
      </c>
      <c r="F457" s="79">
        <f t="shared" si="62"/>
        <v>1</v>
      </c>
      <c r="G457" s="42">
        <f t="shared" si="68"/>
        <v>4.3765667371349149E-3</v>
      </c>
      <c r="H457" s="142">
        <f t="shared" si="63"/>
        <v>1.7193997139761813E-3</v>
      </c>
      <c r="I457" s="79">
        <f t="shared" si="64"/>
        <v>1</v>
      </c>
      <c r="J457" s="42">
        <f t="shared" si="69"/>
        <v>1.7193997139761813E-3</v>
      </c>
      <c r="K457" s="142">
        <f t="shared" si="65"/>
        <v>4.253478791036899E-3</v>
      </c>
      <c r="L457" s="79">
        <f t="shared" si="66"/>
        <v>1</v>
      </c>
      <c r="M457" s="42">
        <f t="shared" si="70"/>
        <v>4.253478791036899E-3</v>
      </c>
      <c r="T457" s="114"/>
      <c r="W457" s="114"/>
      <c r="AA457" s="114"/>
      <c r="AG457" s="114"/>
      <c r="AJ457" s="114"/>
    </row>
    <row r="458" spans="1:36" x14ac:dyDescent="0.2">
      <c r="A458" s="92">
        <f t="shared" si="73"/>
        <v>56</v>
      </c>
      <c r="B458" s="142">
        <f t="shared" si="73"/>
        <v>9.2818848069243435E-4</v>
      </c>
      <c r="C458" s="79">
        <f t="shared" si="60"/>
        <v>1</v>
      </c>
      <c r="D458" s="42">
        <f t="shared" si="67"/>
        <v>9.2818848069243435E-4</v>
      </c>
      <c r="E458" s="142">
        <f t="shared" si="61"/>
        <v>4.1677482760503421E-3</v>
      </c>
      <c r="F458" s="79">
        <f t="shared" si="62"/>
        <v>1</v>
      </c>
      <c r="G458" s="42">
        <f t="shared" si="68"/>
        <v>4.1677482760503421E-3</v>
      </c>
      <c r="H458" s="142">
        <f t="shared" si="63"/>
        <v>1.6652793330070145E-3</v>
      </c>
      <c r="I458" s="79">
        <f t="shared" si="64"/>
        <v>1</v>
      </c>
      <c r="J458" s="42">
        <f t="shared" si="69"/>
        <v>1.6652793330070145E-3</v>
      </c>
      <c r="K458" s="142">
        <f t="shared" si="65"/>
        <v>4.0872861167333512E-3</v>
      </c>
      <c r="L458" s="79">
        <f t="shared" si="66"/>
        <v>1</v>
      </c>
      <c r="M458" s="42">
        <f t="shared" si="70"/>
        <v>4.0872861167333512E-3</v>
      </c>
      <c r="T458" s="114"/>
      <c r="W458" s="114"/>
      <c r="AA458" s="114"/>
      <c r="AG458" s="114"/>
      <c r="AJ458" s="114"/>
    </row>
    <row r="459" spans="1:36" x14ac:dyDescent="0.2">
      <c r="A459" s="92">
        <f t="shared" si="73"/>
        <v>57</v>
      </c>
      <c r="B459" s="142">
        <f t="shared" si="73"/>
        <v>8.6640503693117329E-4</v>
      </c>
      <c r="C459" s="79">
        <f t="shared" si="60"/>
        <v>0.99999999999999989</v>
      </c>
      <c r="D459" s="42">
        <f t="shared" si="67"/>
        <v>8.6640503693117318E-4</v>
      </c>
      <c r="E459" s="142">
        <f t="shared" si="61"/>
        <v>4.1964847615206967E-3</v>
      </c>
      <c r="F459" s="79">
        <f t="shared" si="62"/>
        <v>0.99999999999999989</v>
      </c>
      <c r="G459" s="42">
        <f t="shared" si="68"/>
        <v>4.1964847615206958E-3</v>
      </c>
      <c r="H459" s="142">
        <f t="shared" si="63"/>
        <v>1.5747594037753994E-3</v>
      </c>
      <c r="I459" s="79">
        <f t="shared" si="64"/>
        <v>0.99999999999999989</v>
      </c>
      <c r="J459" s="42">
        <f t="shared" si="69"/>
        <v>1.5747594037753992E-3</v>
      </c>
      <c r="K459" s="142">
        <f t="shared" si="65"/>
        <v>4.1409275562780123E-3</v>
      </c>
      <c r="L459" s="79">
        <f t="shared" si="66"/>
        <v>0.99999999999999989</v>
      </c>
      <c r="M459" s="42">
        <f t="shared" si="70"/>
        <v>4.1409275562780115E-3</v>
      </c>
      <c r="T459" s="114"/>
      <c r="W459" s="114"/>
      <c r="AA459" s="114"/>
      <c r="AG459" s="114"/>
      <c r="AJ459" s="114"/>
    </row>
    <row r="460" spans="1:36" x14ac:dyDescent="0.2">
      <c r="A460" s="92">
        <f t="shared" si="73"/>
        <v>58</v>
      </c>
      <c r="B460" s="142">
        <f t="shared" si="73"/>
        <v>8.3431596148927792E-4</v>
      </c>
      <c r="C460" s="79">
        <f t="shared" si="60"/>
        <v>0.99999999999999989</v>
      </c>
      <c r="D460" s="42">
        <f t="shared" si="67"/>
        <v>8.3431596148927781E-4</v>
      </c>
      <c r="E460" s="142">
        <f t="shared" si="61"/>
        <v>4.1840322844835433E-3</v>
      </c>
      <c r="F460" s="79">
        <f t="shared" si="62"/>
        <v>0.99999999999999989</v>
      </c>
      <c r="G460" s="42">
        <f t="shared" si="68"/>
        <v>4.1840322844835425E-3</v>
      </c>
      <c r="H460" s="142">
        <f t="shared" si="63"/>
        <v>1.5752383451999054E-3</v>
      </c>
      <c r="I460" s="79">
        <f t="shared" si="64"/>
        <v>0.99999999999999989</v>
      </c>
      <c r="J460" s="42">
        <f t="shared" si="69"/>
        <v>1.5752383451999052E-3</v>
      </c>
      <c r="K460" s="142">
        <f t="shared" si="65"/>
        <v>4.0595075141120094E-3</v>
      </c>
      <c r="L460" s="79">
        <f t="shared" si="66"/>
        <v>0.99999999999999989</v>
      </c>
      <c r="M460" s="42">
        <f t="shared" si="70"/>
        <v>4.0595075141120086E-3</v>
      </c>
      <c r="T460" s="114"/>
      <c r="W460" s="114"/>
      <c r="AA460" s="114"/>
      <c r="AG460" s="114"/>
      <c r="AJ460" s="114"/>
    </row>
    <row r="461" spans="1:36" x14ac:dyDescent="0.2">
      <c r="A461" s="92">
        <f t="shared" si="73"/>
        <v>59</v>
      </c>
      <c r="B461" s="142">
        <f t="shared" si="73"/>
        <v>7.3661191089007428E-4</v>
      </c>
      <c r="C461" s="79">
        <f t="shared" si="60"/>
        <v>0.99999999999999989</v>
      </c>
      <c r="D461" s="42">
        <f t="shared" si="67"/>
        <v>7.3661191089007417E-4</v>
      </c>
      <c r="E461" s="142">
        <f t="shared" si="61"/>
        <v>3.7558586509752684E-3</v>
      </c>
      <c r="F461" s="79">
        <f t="shared" si="62"/>
        <v>0.99999999999999989</v>
      </c>
      <c r="G461" s="42">
        <f t="shared" si="68"/>
        <v>3.755858650975268E-3</v>
      </c>
      <c r="H461" s="142">
        <f t="shared" si="63"/>
        <v>1.3079890303256132E-3</v>
      </c>
      <c r="I461" s="79">
        <f t="shared" si="64"/>
        <v>0.99999999999999989</v>
      </c>
      <c r="J461" s="42">
        <f t="shared" si="69"/>
        <v>1.307989030325613E-3</v>
      </c>
      <c r="K461" s="142">
        <f t="shared" si="65"/>
        <v>3.6830595544503717E-3</v>
      </c>
      <c r="L461" s="79">
        <f t="shared" si="66"/>
        <v>0.99999999999999989</v>
      </c>
      <c r="M461" s="42">
        <f t="shared" si="70"/>
        <v>3.6830595544503713E-3</v>
      </c>
      <c r="T461" s="114"/>
      <c r="W461" s="114"/>
      <c r="AA461" s="114"/>
      <c r="AG461" s="114"/>
      <c r="AJ461" s="114"/>
    </row>
    <row r="462" spans="1:36" x14ac:dyDescent="0.2">
      <c r="A462" s="92">
        <f t="shared" si="73"/>
        <v>60</v>
      </c>
      <c r="B462" s="142">
        <f t="shared" si="73"/>
        <v>5.9149265926478664E-4</v>
      </c>
      <c r="C462" s="79">
        <f t="shared" si="60"/>
        <v>1</v>
      </c>
      <c r="D462" s="42">
        <f t="shared" si="67"/>
        <v>5.9149265926478664E-4</v>
      </c>
      <c r="E462" s="142">
        <f t="shared" si="61"/>
        <v>3.0930037194591025E-3</v>
      </c>
      <c r="F462" s="79">
        <f t="shared" si="62"/>
        <v>1</v>
      </c>
      <c r="G462" s="42">
        <f t="shared" si="68"/>
        <v>3.0930037194591025E-3</v>
      </c>
      <c r="H462" s="142">
        <f t="shared" si="63"/>
        <v>1.1231176404663356E-3</v>
      </c>
      <c r="I462" s="79">
        <f t="shared" si="64"/>
        <v>1</v>
      </c>
      <c r="J462" s="42">
        <f t="shared" si="69"/>
        <v>1.1231176404663356E-3</v>
      </c>
      <c r="K462" s="142">
        <f t="shared" si="65"/>
        <v>3.0973141922796556E-3</v>
      </c>
      <c r="L462" s="79">
        <f t="shared" si="66"/>
        <v>1</v>
      </c>
      <c r="M462" s="42">
        <f t="shared" si="70"/>
        <v>3.0973141922796556E-3</v>
      </c>
      <c r="T462" s="114"/>
      <c r="W462" s="114"/>
      <c r="AA462" s="114"/>
      <c r="AG462" s="114"/>
      <c r="AJ462" s="114"/>
    </row>
    <row r="463" spans="1:36" x14ac:dyDescent="0.2">
      <c r="A463" s="92">
        <f t="shared" si="73"/>
        <v>61</v>
      </c>
      <c r="B463" s="142">
        <f t="shared" si="73"/>
        <v>5.5700887670036183E-4</v>
      </c>
      <c r="C463" s="79">
        <f t="shared" si="60"/>
        <v>1</v>
      </c>
      <c r="D463" s="42">
        <f t="shared" si="67"/>
        <v>5.5700887670036183E-4</v>
      </c>
      <c r="E463" s="142">
        <f t="shared" si="61"/>
        <v>3.0795933595729377E-3</v>
      </c>
      <c r="F463" s="79">
        <f t="shared" si="62"/>
        <v>1</v>
      </c>
      <c r="G463" s="42">
        <f t="shared" si="68"/>
        <v>3.0795933595729377E-3</v>
      </c>
      <c r="H463" s="142">
        <f t="shared" si="63"/>
        <v>1.011524288556461E-3</v>
      </c>
      <c r="I463" s="79">
        <f t="shared" si="64"/>
        <v>1</v>
      </c>
      <c r="J463" s="42">
        <f t="shared" si="69"/>
        <v>1.011524288556461E-3</v>
      </c>
      <c r="K463" s="142">
        <f t="shared" si="65"/>
        <v>2.9680000076630626E-3</v>
      </c>
      <c r="L463" s="79">
        <f t="shared" si="66"/>
        <v>1</v>
      </c>
      <c r="M463" s="42">
        <f t="shared" si="70"/>
        <v>2.9680000076630626E-3</v>
      </c>
      <c r="T463" s="114"/>
      <c r="W463" s="114"/>
      <c r="AA463" s="114"/>
      <c r="AG463" s="114"/>
      <c r="AJ463" s="114"/>
    </row>
    <row r="464" spans="1:36" x14ac:dyDescent="0.2">
      <c r="A464" s="92">
        <f t="shared" si="73"/>
        <v>62</v>
      </c>
      <c r="B464" s="142">
        <f t="shared" si="73"/>
        <v>4.9953590575965376E-4</v>
      </c>
      <c r="C464" s="79">
        <f t="shared" si="60"/>
        <v>1</v>
      </c>
      <c r="D464" s="42">
        <f t="shared" si="67"/>
        <v>4.9953590575965376E-4</v>
      </c>
      <c r="E464" s="142">
        <f t="shared" si="61"/>
        <v>2.9234584551840141E-3</v>
      </c>
      <c r="F464" s="79">
        <f t="shared" si="62"/>
        <v>1</v>
      </c>
      <c r="G464" s="42">
        <f t="shared" si="68"/>
        <v>2.9234584551840141E-3</v>
      </c>
      <c r="H464" s="142">
        <f t="shared" si="63"/>
        <v>8.9226787385449189E-4</v>
      </c>
      <c r="I464" s="79">
        <f t="shared" si="64"/>
        <v>1</v>
      </c>
      <c r="J464" s="42">
        <f t="shared" si="69"/>
        <v>8.9226787385449189E-4</v>
      </c>
      <c r="K464" s="142">
        <f t="shared" si="65"/>
        <v>2.8588013628757175E-3</v>
      </c>
      <c r="L464" s="79">
        <f t="shared" si="66"/>
        <v>1</v>
      </c>
      <c r="M464" s="42">
        <f t="shared" si="70"/>
        <v>2.8588013628757175E-3</v>
      </c>
      <c r="T464" s="114"/>
      <c r="W464" s="114"/>
      <c r="AA464" s="114"/>
      <c r="AG464" s="114"/>
      <c r="AJ464" s="114"/>
    </row>
    <row r="465" spans="1:36" x14ac:dyDescent="0.2">
      <c r="A465" s="92">
        <f t="shared" si="73"/>
        <v>63</v>
      </c>
      <c r="B465" s="142">
        <f t="shared" si="73"/>
        <v>4.2482104353673339E-4</v>
      </c>
      <c r="C465" s="79">
        <f t="shared" si="60"/>
        <v>1</v>
      </c>
      <c r="D465" s="42">
        <f t="shared" si="67"/>
        <v>4.2482104353673339E-4</v>
      </c>
      <c r="E465" s="142">
        <f t="shared" si="61"/>
        <v>2.5819732195113071E-3</v>
      </c>
      <c r="F465" s="79">
        <f t="shared" si="62"/>
        <v>1</v>
      </c>
      <c r="G465" s="42">
        <f t="shared" si="68"/>
        <v>2.5819732195113071E-3</v>
      </c>
      <c r="H465" s="142">
        <f t="shared" si="63"/>
        <v>8.1563724593354786E-4</v>
      </c>
      <c r="I465" s="79">
        <f t="shared" si="64"/>
        <v>1</v>
      </c>
      <c r="J465" s="42">
        <f t="shared" si="69"/>
        <v>8.1563724593354786E-4</v>
      </c>
      <c r="K465" s="142">
        <f t="shared" si="65"/>
        <v>2.4857059931856214E-3</v>
      </c>
      <c r="L465" s="79">
        <f t="shared" si="66"/>
        <v>1</v>
      </c>
      <c r="M465" s="42">
        <f t="shared" si="70"/>
        <v>2.4857059931856214E-3</v>
      </c>
      <c r="T465" s="114"/>
      <c r="W465" s="114"/>
      <c r="AA465" s="114"/>
      <c r="AG465" s="114"/>
      <c r="AJ465" s="114"/>
    </row>
    <row r="466" spans="1:36" x14ac:dyDescent="0.2">
      <c r="A466" s="92">
        <f t="shared" si="73"/>
        <v>64</v>
      </c>
      <c r="B466" s="142">
        <f t="shared" si="73"/>
        <v>3.3669582142764777E-4</v>
      </c>
      <c r="C466" s="79">
        <f t="shared" si="60"/>
        <v>1</v>
      </c>
      <c r="D466" s="42">
        <f t="shared" si="67"/>
        <v>3.3669582142764777E-4</v>
      </c>
      <c r="E466" s="142">
        <f t="shared" si="61"/>
        <v>2.4416433821310788E-3</v>
      </c>
      <c r="F466" s="79">
        <f t="shared" si="62"/>
        <v>1</v>
      </c>
      <c r="G466" s="42">
        <f t="shared" si="68"/>
        <v>2.4416433821310788E-3</v>
      </c>
      <c r="H466" s="142">
        <f t="shared" si="63"/>
        <v>6.5806551727110669E-4</v>
      </c>
      <c r="I466" s="79">
        <f t="shared" si="64"/>
        <v>1</v>
      </c>
      <c r="J466" s="42">
        <f t="shared" si="69"/>
        <v>6.5806551727110669E-4</v>
      </c>
      <c r="K466" s="142">
        <f t="shared" si="65"/>
        <v>2.2970030719302969E-3</v>
      </c>
      <c r="L466" s="79">
        <f t="shared" si="66"/>
        <v>1</v>
      </c>
      <c r="M466" s="42">
        <f t="shared" si="70"/>
        <v>2.2970030719302969E-3</v>
      </c>
      <c r="T466" s="114"/>
      <c r="W466" s="114"/>
      <c r="AA466" s="114"/>
      <c r="AG466" s="114"/>
      <c r="AJ466" s="114"/>
    </row>
    <row r="467" spans="1:36" x14ac:dyDescent="0.2">
      <c r="A467" s="92">
        <f t="shared" ref="A467:B482" si="74">A272</f>
        <v>65</v>
      </c>
      <c r="B467" s="142">
        <f t="shared" si="74"/>
        <v>3.1514345732488227E-4</v>
      </c>
      <c r="C467" s="79">
        <f t="shared" ref="C467:C486" si="75">C272/$C367</f>
        <v>1</v>
      </c>
      <c r="D467" s="42">
        <f t="shared" si="67"/>
        <v>3.1514345732488227E-4</v>
      </c>
      <c r="E467" s="142">
        <f t="shared" ref="E467:E485" si="76">E272</f>
        <v>2.3334026201927453E-3</v>
      </c>
      <c r="F467" s="79">
        <f t="shared" ref="F467:F485" si="77">F272/$C367</f>
        <v>1</v>
      </c>
      <c r="G467" s="42">
        <f t="shared" si="68"/>
        <v>2.3334026201927453E-3</v>
      </c>
      <c r="H467" s="142">
        <f t="shared" ref="H467:H485" si="78">H272</f>
        <v>5.6946135373751525E-4</v>
      </c>
      <c r="I467" s="79">
        <f t="shared" ref="I467:I485" si="79">I272/$C367</f>
        <v>1</v>
      </c>
      <c r="J467" s="42">
        <f t="shared" si="69"/>
        <v>5.6946135373751525E-4</v>
      </c>
      <c r="K467" s="142">
        <f t="shared" ref="K467:K485" si="80">K272</f>
        <v>2.0795636652046179E-3</v>
      </c>
      <c r="L467" s="79">
        <f t="shared" ref="L467:L485" si="81">L272/$C367</f>
        <v>1</v>
      </c>
      <c r="M467" s="42">
        <f t="shared" si="70"/>
        <v>2.0795636652046179E-3</v>
      </c>
      <c r="T467" s="114"/>
      <c r="W467" s="114"/>
      <c r="AA467" s="114"/>
      <c r="AG467" s="114"/>
      <c r="AJ467" s="114"/>
    </row>
    <row r="468" spans="1:36" x14ac:dyDescent="0.2">
      <c r="A468" s="92">
        <f t="shared" si="74"/>
        <v>66</v>
      </c>
      <c r="B468" s="142">
        <f t="shared" si="74"/>
        <v>2.7155978769484532E-4</v>
      </c>
      <c r="C468" s="79">
        <f t="shared" si="75"/>
        <v>1.0000000000000002</v>
      </c>
      <c r="D468" s="42">
        <f t="shared" si="67"/>
        <v>2.7155978769484538E-4</v>
      </c>
      <c r="E468" s="142">
        <f t="shared" si="76"/>
        <v>2.0474745897627227E-3</v>
      </c>
      <c r="F468" s="79">
        <f t="shared" si="77"/>
        <v>1.0000000000000002</v>
      </c>
      <c r="G468" s="42">
        <f t="shared" si="68"/>
        <v>2.0474745897627231E-3</v>
      </c>
      <c r="H468" s="142">
        <f t="shared" si="78"/>
        <v>5.0097273003317153E-4</v>
      </c>
      <c r="I468" s="79">
        <f t="shared" si="79"/>
        <v>1.0000000000000002</v>
      </c>
      <c r="J468" s="42">
        <f t="shared" si="69"/>
        <v>5.0097273003317164E-4</v>
      </c>
      <c r="K468" s="142">
        <f t="shared" si="80"/>
        <v>1.9076236938069999E-3</v>
      </c>
      <c r="L468" s="79">
        <f t="shared" si="81"/>
        <v>1.0000000000000002</v>
      </c>
      <c r="M468" s="42">
        <f t="shared" si="70"/>
        <v>1.9076236938070004E-3</v>
      </c>
      <c r="T468" s="114"/>
      <c r="W468" s="114"/>
      <c r="AA468" s="114"/>
      <c r="AG468" s="114"/>
      <c r="AJ468" s="114"/>
    </row>
    <row r="469" spans="1:36" x14ac:dyDescent="0.2">
      <c r="A469" s="92">
        <f t="shared" si="74"/>
        <v>67</v>
      </c>
      <c r="B469" s="142">
        <f t="shared" si="74"/>
        <v>2.4617589219603266E-4</v>
      </c>
      <c r="C469" s="79">
        <f t="shared" si="75"/>
        <v>1</v>
      </c>
      <c r="D469" s="42">
        <f t="shared" si="67"/>
        <v>2.4617589219603266E-4</v>
      </c>
      <c r="E469" s="142">
        <f t="shared" si="76"/>
        <v>1.8242878859429735E-3</v>
      </c>
      <c r="F469" s="79">
        <f t="shared" si="77"/>
        <v>1</v>
      </c>
      <c r="G469" s="42">
        <f t="shared" si="68"/>
        <v>1.8242878859429735E-3</v>
      </c>
      <c r="H469" s="142">
        <f t="shared" si="78"/>
        <v>4.1955268786716846E-4</v>
      </c>
      <c r="I469" s="79">
        <f t="shared" si="79"/>
        <v>1</v>
      </c>
      <c r="J469" s="42">
        <f t="shared" si="69"/>
        <v>4.1955268786716846E-4</v>
      </c>
      <c r="K469" s="142">
        <f t="shared" si="80"/>
        <v>1.6547426216678848E-3</v>
      </c>
      <c r="L469" s="79">
        <f t="shared" si="81"/>
        <v>1</v>
      </c>
      <c r="M469" s="42">
        <f t="shared" si="70"/>
        <v>1.6547426216678848E-3</v>
      </c>
      <c r="T469" s="114"/>
      <c r="W469" s="114"/>
      <c r="AA469" s="114"/>
      <c r="AG469" s="114"/>
      <c r="AJ469" s="114"/>
    </row>
    <row r="470" spans="1:36" x14ac:dyDescent="0.2">
      <c r="A470" s="92">
        <f t="shared" si="74"/>
        <v>68</v>
      </c>
      <c r="B470" s="142">
        <f t="shared" si="74"/>
        <v>1.9157656980236002E-4</v>
      </c>
      <c r="C470" s="79">
        <f t="shared" si="75"/>
        <v>1.0000000000000002</v>
      </c>
      <c r="D470" s="42">
        <f t="shared" si="67"/>
        <v>1.9157656980236008E-4</v>
      </c>
      <c r="E470" s="142">
        <f t="shared" si="76"/>
        <v>1.6125957763113655E-3</v>
      </c>
      <c r="F470" s="79">
        <f t="shared" si="77"/>
        <v>1.0000000000000002</v>
      </c>
      <c r="G470" s="42">
        <f t="shared" si="68"/>
        <v>1.612595776311366E-3</v>
      </c>
      <c r="H470" s="142">
        <f t="shared" si="78"/>
        <v>3.5202194701183657E-4</v>
      </c>
      <c r="I470" s="79">
        <f t="shared" si="79"/>
        <v>1.0000000000000002</v>
      </c>
      <c r="J470" s="42">
        <f t="shared" si="69"/>
        <v>3.5202194701183662E-4</v>
      </c>
      <c r="K470" s="142">
        <f t="shared" si="80"/>
        <v>1.5019603072505027E-3</v>
      </c>
      <c r="L470" s="79">
        <f t="shared" si="81"/>
        <v>1.0000000000000002</v>
      </c>
      <c r="M470" s="42">
        <f t="shared" si="70"/>
        <v>1.5019603072505031E-3</v>
      </c>
      <c r="T470" s="114"/>
      <c r="W470" s="114"/>
      <c r="AA470" s="114"/>
      <c r="AG470" s="114"/>
      <c r="AJ470" s="114"/>
    </row>
    <row r="471" spans="1:36" x14ac:dyDescent="0.2">
      <c r="A471" s="92">
        <f t="shared" si="74"/>
        <v>69</v>
      </c>
      <c r="B471" s="142">
        <f t="shared" si="74"/>
        <v>1.9684492547192493E-4</v>
      </c>
      <c r="C471" s="79">
        <f t="shared" si="75"/>
        <v>1</v>
      </c>
      <c r="D471" s="42">
        <f t="shared" ref="D471:D486" si="82">B471*C471</f>
        <v>1.9684492547192493E-4</v>
      </c>
      <c r="E471" s="142">
        <f t="shared" si="76"/>
        <v>1.5206390228062327E-3</v>
      </c>
      <c r="F471" s="79">
        <f t="shared" si="77"/>
        <v>1</v>
      </c>
      <c r="G471" s="42">
        <f t="shared" ref="G471:G485" si="83">E471*F471</f>
        <v>1.5206390228062327E-3</v>
      </c>
      <c r="H471" s="142">
        <f t="shared" si="78"/>
        <v>3.0939616023081145E-4</v>
      </c>
      <c r="I471" s="79">
        <f t="shared" si="79"/>
        <v>1</v>
      </c>
      <c r="J471" s="42">
        <f t="shared" ref="J471:J485" si="84">H471*I471</f>
        <v>3.0939616023081145E-4</v>
      </c>
      <c r="K471" s="142">
        <f t="shared" si="80"/>
        <v>1.3865354239445808E-3</v>
      </c>
      <c r="L471" s="79">
        <f t="shared" si="81"/>
        <v>1</v>
      </c>
      <c r="M471" s="42">
        <f t="shared" ref="M471:M485" si="85">K471*L471</f>
        <v>1.3865354239445808E-3</v>
      </c>
      <c r="T471" s="114"/>
      <c r="W471" s="114"/>
      <c r="AA471" s="114"/>
      <c r="AG471" s="114"/>
      <c r="AJ471" s="114"/>
    </row>
    <row r="472" spans="1:36" x14ac:dyDescent="0.2">
      <c r="A472" s="92">
        <f t="shared" si="74"/>
        <v>70</v>
      </c>
      <c r="B472" s="142">
        <f t="shared" si="74"/>
        <v>1.5996643578497063E-4</v>
      </c>
      <c r="C472" s="79">
        <f t="shared" si="75"/>
        <v>0.99999999999999978</v>
      </c>
      <c r="D472" s="42">
        <f t="shared" si="82"/>
        <v>1.599664357849706E-4</v>
      </c>
      <c r="E472" s="142">
        <f t="shared" si="76"/>
        <v>1.3137363274196838E-3</v>
      </c>
      <c r="F472" s="79">
        <f t="shared" si="77"/>
        <v>0.99999999999999978</v>
      </c>
      <c r="G472" s="42">
        <f t="shared" si="83"/>
        <v>1.3137363274196836E-3</v>
      </c>
      <c r="H472" s="142">
        <f t="shared" si="78"/>
        <v>2.6916508057231583E-4</v>
      </c>
      <c r="I472" s="79">
        <f t="shared" si="79"/>
        <v>0.99999999999999978</v>
      </c>
      <c r="J472" s="42">
        <f t="shared" si="84"/>
        <v>2.6916508057231578E-4</v>
      </c>
      <c r="K472" s="142">
        <f t="shared" si="80"/>
        <v>1.1671802515208784E-3</v>
      </c>
      <c r="L472" s="79">
        <f t="shared" si="81"/>
        <v>0.99999999999999978</v>
      </c>
      <c r="M472" s="42">
        <f t="shared" si="85"/>
        <v>1.1671802515208782E-3</v>
      </c>
      <c r="T472" s="114"/>
      <c r="W472" s="114"/>
      <c r="AA472" s="114"/>
      <c r="AG472" s="114"/>
      <c r="AJ472" s="114"/>
    </row>
    <row r="473" spans="1:36" x14ac:dyDescent="0.2">
      <c r="A473" s="92">
        <f t="shared" si="74"/>
        <v>71</v>
      </c>
      <c r="B473" s="142">
        <f t="shared" si="74"/>
        <v>1.3170889173912253E-4</v>
      </c>
      <c r="C473" s="79">
        <f t="shared" si="75"/>
        <v>1</v>
      </c>
      <c r="D473" s="42">
        <f t="shared" si="82"/>
        <v>1.3170889173912253E-4</v>
      </c>
      <c r="E473" s="142">
        <f t="shared" si="76"/>
        <v>1.1508962430876778E-3</v>
      </c>
      <c r="F473" s="79">
        <f t="shared" si="77"/>
        <v>1</v>
      </c>
      <c r="G473" s="42">
        <f t="shared" si="83"/>
        <v>1.1508962430876778E-3</v>
      </c>
      <c r="H473" s="142">
        <f t="shared" si="78"/>
        <v>2.1312893390512552E-4</v>
      </c>
      <c r="I473" s="79">
        <f t="shared" si="79"/>
        <v>1</v>
      </c>
      <c r="J473" s="42">
        <f t="shared" si="84"/>
        <v>2.1312893390512552E-4</v>
      </c>
      <c r="K473" s="142">
        <f t="shared" si="80"/>
        <v>1.0062559328868962E-3</v>
      </c>
      <c r="L473" s="79">
        <f t="shared" si="81"/>
        <v>1</v>
      </c>
      <c r="M473" s="42">
        <f t="shared" si="85"/>
        <v>1.0062559328868962E-3</v>
      </c>
      <c r="T473" s="114"/>
      <c r="W473" s="114"/>
      <c r="AA473" s="114"/>
      <c r="AG473" s="114"/>
      <c r="AJ473" s="114"/>
    </row>
    <row r="474" spans="1:36" x14ac:dyDescent="0.2">
      <c r="A474" s="92">
        <f t="shared" si="74"/>
        <v>72</v>
      </c>
      <c r="B474" s="142">
        <f t="shared" si="74"/>
        <v>1.0584605481580392E-4</v>
      </c>
      <c r="C474" s="79">
        <f t="shared" si="75"/>
        <v>1</v>
      </c>
      <c r="D474" s="42">
        <f t="shared" si="82"/>
        <v>1.0584605481580392E-4</v>
      </c>
      <c r="E474" s="142">
        <f t="shared" si="76"/>
        <v>9.3585154348452878E-4</v>
      </c>
      <c r="F474" s="79">
        <f t="shared" si="77"/>
        <v>1</v>
      </c>
      <c r="G474" s="42">
        <f t="shared" si="83"/>
        <v>9.3585154348452878E-4</v>
      </c>
      <c r="H474" s="142">
        <f t="shared" si="78"/>
        <v>1.6284008433200604E-4</v>
      </c>
      <c r="I474" s="79">
        <f t="shared" si="79"/>
        <v>1</v>
      </c>
      <c r="J474" s="42">
        <f t="shared" si="84"/>
        <v>1.6284008433200604E-4</v>
      </c>
      <c r="K474" s="142">
        <f t="shared" si="80"/>
        <v>8.0797418314145343E-4</v>
      </c>
      <c r="L474" s="79">
        <f t="shared" si="81"/>
        <v>1</v>
      </c>
      <c r="M474" s="42">
        <f t="shared" si="85"/>
        <v>8.0797418314145343E-4</v>
      </c>
      <c r="T474" s="114"/>
      <c r="W474" s="114"/>
      <c r="AA474" s="114"/>
      <c r="AG474" s="114"/>
      <c r="AJ474" s="114"/>
    </row>
    <row r="475" spans="1:36" x14ac:dyDescent="0.2">
      <c r="A475" s="92">
        <f t="shared" si="74"/>
        <v>73</v>
      </c>
      <c r="B475" s="142">
        <f t="shared" si="74"/>
        <v>8.3814749288532513E-5</v>
      </c>
      <c r="C475" s="79">
        <f t="shared" si="75"/>
        <v>1</v>
      </c>
      <c r="D475" s="42">
        <f t="shared" si="82"/>
        <v>8.3814749288532513E-5</v>
      </c>
      <c r="E475" s="142">
        <f t="shared" si="76"/>
        <v>7.3421720376754484E-4</v>
      </c>
      <c r="F475" s="79">
        <f t="shared" si="77"/>
        <v>1</v>
      </c>
      <c r="G475" s="42">
        <f t="shared" si="83"/>
        <v>7.3421720376754484E-4</v>
      </c>
      <c r="H475" s="142">
        <f t="shared" si="78"/>
        <v>1.4032983738022873E-4</v>
      </c>
      <c r="I475" s="79">
        <f t="shared" si="79"/>
        <v>1</v>
      </c>
      <c r="J475" s="42">
        <f t="shared" si="84"/>
        <v>1.4032983738022873E-4</v>
      </c>
      <c r="K475" s="142">
        <f t="shared" si="80"/>
        <v>6.7195481858177777E-4</v>
      </c>
      <c r="L475" s="79">
        <f t="shared" si="81"/>
        <v>1</v>
      </c>
      <c r="M475" s="42">
        <f t="shared" si="85"/>
        <v>6.7195481858177777E-4</v>
      </c>
      <c r="T475" s="114"/>
      <c r="W475" s="114"/>
      <c r="AA475" s="114"/>
      <c r="AG475" s="114"/>
      <c r="AJ475" s="114"/>
    </row>
    <row r="476" spans="1:36" x14ac:dyDescent="0.2">
      <c r="A476" s="92">
        <f t="shared" si="74"/>
        <v>74</v>
      </c>
      <c r="B476" s="142">
        <f t="shared" si="74"/>
        <v>5.7951912365213911E-5</v>
      </c>
      <c r="C476" s="79">
        <f t="shared" si="75"/>
        <v>1</v>
      </c>
      <c r="D476" s="42">
        <f t="shared" si="82"/>
        <v>5.7951912365213911E-5</v>
      </c>
      <c r="E476" s="142">
        <f t="shared" si="76"/>
        <v>5.6371405664344437E-4</v>
      </c>
      <c r="F476" s="79">
        <f t="shared" si="77"/>
        <v>1</v>
      </c>
      <c r="G476" s="42">
        <f t="shared" si="83"/>
        <v>5.6371405664344437E-4</v>
      </c>
      <c r="H476" s="142">
        <f t="shared" si="78"/>
        <v>1.0009875772173311E-4</v>
      </c>
      <c r="I476" s="79">
        <f t="shared" si="79"/>
        <v>1</v>
      </c>
      <c r="J476" s="42">
        <f t="shared" si="84"/>
        <v>1.0009875772173311E-4</v>
      </c>
      <c r="K476" s="142">
        <f t="shared" si="80"/>
        <v>5.5509311100233817E-4</v>
      </c>
      <c r="L476" s="79">
        <f t="shared" si="81"/>
        <v>1</v>
      </c>
      <c r="M476" s="42">
        <f t="shared" si="85"/>
        <v>5.5509311100233817E-4</v>
      </c>
      <c r="T476" s="114"/>
      <c r="W476" s="114"/>
      <c r="AA476" s="114"/>
      <c r="AG476" s="114"/>
      <c r="AJ476" s="114"/>
    </row>
    <row r="477" spans="1:36" x14ac:dyDescent="0.2">
      <c r="A477" s="92">
        <f t="shared" si="74"/>
        <v>75</v>
      </c>
      <c r="B477" s="142">
        <f t="shared" si="74"/>
        <v>4.3104728205531004E-5</v>
      </c>
      <c r="C477" s="79">
        <f t="shared" si="75"/>
        <v>0.99999999999999978</v>
      </c>
      <c r="D477" s="42">
        <f t="shared" si="82"/>
        <v>4.3104728205530997E-5</v>
      </c>
      <c r="E477" s="142">
        <f t="shared" si="76"/>
        <v>4.5212070473356965E-4</v>
      </c>
      <c r="F477" s="79">
        <f t="shared" si="77"/>
        <v>0.99999999999999978</v>
      </c>
      <c r="G477" s="42">
        <f t="shared" si="83"/>
        <v>4.5212070473356954E-4</v>
      </c>
      <c r="H477" s="142">
        <f t="shared" si="78"/>
        <v>8.0941100741497118E-5</v>
      </c>
      <c r="I477" s="79">
        <f t="shared" si="79"/>
        <v>0.99999999999999978</v>
      </c>
      <c r="J477" s="42">
        <f t="shared" si="84"/>
        <v>8.0941100741497104E-5</v>
      </c>
      <c r="K477" s="142">
        <f t="shared" si="80"/>
        <v>4.4876811476202838E-4</v>
      </c>
      <c r="L477" s="79">
        <f t="shared" si="81"/>
        <v>0.99999999999999978</v>
      </c>
      <c r="M477" s="42">
        <f t="shared" si="85"/>
        <v>4.4876811476202827E-4</v>
      </c>
      <c r="T477" s="114"/>
      <c r="W477" s="114"/>
      <c r="AA477" s="114"/>
      <c r="AG477" s="114"/>
      <c r="AJ477" s="114"/>
    </row>
    <row r="478" spans="1:36" x14ac:dyDescent="0.2">
      <c r="A478" s="92">
        <f t="shared" si="74"/>
        <v>76</v>
      </c>
      <c r="B478" s="142">
        <f t="shared" si="74"/>
        <v>3.9273196809483805E-5</v>
      </c>
      <c r="C478" s="79">
        <f t="shared" si="75"/>
        <v>0.99999999999999978</v>
      </c>
      <c r="D478" s="42">
        <f t="shared" si="82"/>
        <v>3.9273196809483798E-5</v>
      </c>
      <c r="E478" s="142">
        <f t="shared" si="76"/>
        <v>2.7347555339286893E-4</v>
      </c>
      <c r="F478" s="79">
        <f t="shared" si="77"/>
        <v>0.99999999999999978</v>
      </c>
      <c r="G478" s="42">
        <f t="shared" si="83"/>
        <v>2.7347555339286888E-4</v>
      </c>
      <c r="H478" s="142">
        <f t="shared" si="78"/>
        <v>6.4178150883790604E-5</v>
      </c>
      <c r="I478" s="79">
        <f t="shared" si="79"/>
        <v>0.99999999999999978</v>
      </c>
      <c r="J478" s="42">
        <f t="shared" si="84"/>
        <v>6.4178150883790591E-5</v>
      </c>
      <c r="K478" s="142">
        <f t="shared" si="80"/>
        <v>3.0843827738179968E-4</v>
      </c>
      <c r="L478" s="79">
        <f t="shared" si="81"/>
        <v>0.99999999999999978</v>
      </c>
      <c r="M478" s="42">
        <f t="shared" si="85"/>
        <v>3.0843827738179962E-4</v>
      </c>
      <c r="T478" s="114"/>
      <c r="W478" s="114"/>
      <c r="AA478" s="114"/>
      <c r="AG478" s="114"/>
      <c r="AJ478" s="114"/>
    </row>
    <row r="479" spans="1:36" x14ac:dyDescent="0.2">
      <c r="A479" s="92">
        <f t="shared" si="74"/>
        <v>77</v>
      </c>
      <c r="B479" s="142">
        <f t="shared" si="74"/>
        <v>1.6762949857706503E-5</v>
      </c>
      <c r="C479" s="79">
        <f t="shared" si="75"/>
        <v>1</v>
      </c>
      <c r="D479" s="42">
        <f t="shared" si="82"/>
        <v>1.6762949857706503E-5</v>
      </c>
      <c r="E479" s="142">
        <f t="shared" si="76"/>
        <v>2.0594481253753704E-4</v>
      </c>
      <c r="F479" s="79">
        <f t="shared" si="77"/>
        <v>1</v>
      </c>
      <c r="G479" s="42">
        <f t="shared" si="83"/>
        <v>2.0594481253753704E-4</v>
      </c>
      <c r="H479" s="142">
        <f t="shared" si="78"/>
        <v>3.3525899715413007E-5</v>
      </c>
      <c r="I479" s="79">
        <f t="shared" si="79"/>
        <v>1</v>
      </c>
      <c r="J479" s="42">
        <f t="shared" si="84"/>
        <v>3.3525899715413007E-5</v>
      </c>
      <c r="K479" s="142">
        <f t="shared" si="80"/>
        <v>2.1552364102765505E-4</v>
      </c>
      <c r="L479" s="79">
        <f t="shared" si="81"/>
        <v>1</v>
      </c>
      <c r="M479" s="42">
        <f t="shared" si="85"/>
        <v>2.1552364102765505E-4</v>
      </c>
      <c r="T479" s="114"/>
      <c r="W479" s="114"/>
      <c r="AA479" s="114"/>
      <c r="AG479" s="114"/>
      <c r="AJ479" s="114"/>
    </row>
    <row r="480" spans="1:36" x14ac:dyDescent="0.2">
      <c r="A480" s="92">
        <f t="shared" si="74"/>
        <v>78</v>
      </c>
      <c r="B480" s="142">
        <f t="shared" si="74"/>
        <v>1.7241891282212402E-5</v>
      </c>
      <c r="C480" s="79">
        <f t="shared" si="75"/>
        <v>1</v>
      </c>
      <c r="D480" s="42">
        <f t="shared" si="82"/>
        <v>1.7241891282212402E-5</v>
      </c>
      <c r="E480" s="142">
        <f t="shared" si="76"/>
        <v>1.9540810119840724E-4</v>
      </c>
      <c r="F480" s="79">
        <f t="shared" si="77"/>
        <v>1</v>
      </c>
      <c r="G480" s="42">
        <f t="shared" si="83"/>
        <v>1.9540810119840724E-4</v>
      </c>
      <c r="H480" s="142">
        <f t="shared" si="78"/>
        <v>2.7778602621342205E-5</v>
      </c>
      <c r="I480" s="79">
        <f t="shared" si="79"/>
        <v>1</v>
      </c>
      <c r="J480" s="42">
        <f t="shared" si="84"/>
        <v>2.7778602621342205E-5</v>
      </c>
      <c r="K480" s="142">
        <f t="shared" si="80"/>
        <v>1.7433467852014762E-4</v>
      </c>
      <c r="L480" s="79">
        <f t="shared" si="81"/>
        <v>1</v>
      </c>
      <c r="M480" s="42">
        <f t="shared" si="85"/>
        <v>1.7433467852014762E-4</v>
      </c>
      <c r="T480" s="114"/>
      <c r="W480" s="114"/>
      <c r="AA480" s="114"/>
      <c r="AG480" s="114"/>
      <c r="AJ480" s="114"/>
    </row>
    <row r="481" spans="1:36" x14ac:dyDescent="0.2">
      <c r="A481" s="92">
        <f t="shared" si="74"/>
        <v>79</v>
      </c>
      <c r="B481" s="142">
        <f t="shared" si="74"/>
        <v>1.4847184159682902E-5</v>
      </c>
      <c r="C481" s="79">
        <f t="shared" si="75"/>
        <v>1</v>
      </c>
      <c r="D481" s="42">
        <f t="shared" si="82"/>
        <v>1.4847184159682902E-5</v>
      </c>
      <c r="E481" s="142">
        <f t="shared" si="76"/>
        <v>1.1877747327746322E-4</v>
      </c>
      <c r="F481" s="79">
        <f t="shared" si="77"/>
        <v>1</v>
      </c>
      <c r="G481" s="42">
        <f t="shared" si="83"/>
        <v>1.1877747327746322E-4</v>
      </c>
      <c r="H481" s="142">
        <f t="shared" si="78"/>
        <v>1.5805067008694704E-5</v>
      </c>
      <c r="I481" s="79">
        <f t="shared" si="79"/>
        <v>1</v>
      </c>
      <c r="J481" s="42">
        <f t="shared" si="84"/>
        <v>1.5805067008694704E-5</v>
      </c>
      <c r="K481" s="142">
        <f t="shared" si="80"/>
        <v>1.1734064900394551E-4</v>
      </c>
      <c r="L481" s="79">
        <f t="shared" si="81"/>
        <v>1</v>
      </c>
      <c r="M481" s="42">
        <f t="shared" si="85"/>
        <v>1.1734064900394551E-4</v>
      </c>
      <c r="T481" s="114"/>
      <c r="W481" s="114"/>
      <c r="AA481" s="114"/>
      <c r="AG481" s="114"/>
      <c r="AJ481" s="114"/>
    </row>
    <row r="482" spans="1:36" x14ac:dyDescent="0.2">
      <c r="A482" s="92">
        <f t="shared" si="74"/>
        <v>80</v>
      </c>
      <c r="B482" s="142">
        <f t="shared" si="74"/>
        <v>8.6209456411062008E-6</v>
      </c>
      <c r="C482" s="79">
        <f t="shared" si="75"/>
        <v>1</v>
      </c>
      <c r="D482" s="42">
        <f t="shared" si="82"/>
        <v>8.6209456411062008E-6</v>
      </c>
      <c r="E482" s="142">
        <f t="shared" si="76"/>
        <v>9.1477812080626911E-5</v>
      </c>
      <c r="F482" s="79">
        <f t="shared" si="77"/>
        <v>1</v>
      </c>
      <c r="G482" s="42">
        <f t="shared" si="83"/>
        <v>9.1477812080626911E-5</v>
      </c>
      <c r="H482" s="142">
        <f t="shared" si="78"/>
        <v>1.2452477037153401E-5</v>
      </c>
      <c r="I482" s="79">
        <f t="shared" si="79"/>
        <v>1</v>
      </c>
      <c r="J482" s="42">
        <f t="shared" si="84"/>
        <v>1.2452477037153401E-5</v>
      </c>
      <c r="K482" s="142">
        <f t="shared" si="80"/>
        <v>7.854639361896761E-5</v>
      </c>
      <c r="L482" s="79">
        <f t="shared" si="81"/>
        <v>1</v>
      </c>
      <c r="M482" s="42">
        <f t="shared" si="85"/>
        <v>7.854639361896761E-5</v>
      </c>
      <c r="T482" s="114"/>
      <c r="W482" s="114"/>
      <c r="AA482" s="114"/>
      <c r="AG482" s="114"/>
      <c r="AJ482" s="114"/>
    </row>
    <row r="483" spans="1:36" x14ac:dyDescent="0.2">
      <c r="A483" s="92">
        <f t="shared" ref="A483:B486" si="86">A288</f>
        <v>81</v>
      </c>
      <c r="B483" s="142">
        <f t="shared" si="86"/>
        <v>4.3104728205531004E-6</v>
      </c>
      <c r="C483" s="79">
        <f t="shared" si="75"/>
        <v>0.99999999999999978</v>
      </c>
      <c r="D483" s="42">
        <f t="shared" si="82"/>
        <v>4.3104728205530995E-6</v>
      </c>
      <c r="E483" s="142">
        <f t="shared" si="76"/>
        <v>5.0288849573119507E-5</v>
      </c>
      <c r="F483" s="79">
        <f t="shared" si="77"/>
        <v>0.99999999999999978</v>
      </c>
      <c r="G483" s="42">
        <f t="shared" si="83"/>
        <v>5.0288849573119493E-5</v>
      </c>
      <c r="H483" s="142">
        <f t="shared" si="78"/>
        <v>5.2683556695649009E-6</v>
      </c>
      <c r="I483" s="79">
        <f t="shared" si="79"/>
        <v>0.99999999999999978</v>
      </c>
      <c r="J483" s="42">
        <f t="shared" si="84"/>
        <v>5.2683556695649001E-6</v>
      </c>
      <c r="K483" s="142">
        <f t="shared" si="80"/>
        <v>5.8430853789719813E-5</v>
      </c>
      <c r="L483" s="79">
        <f t="shared" si="81"/>
        <v>0.99999999999999978</v>
      </c>
      <c r="M483" s="42">
        <f t="shared" si="85"/>
        <v>5.8430853789719799E-5</v>
      </c>
      <c r="T483" s="114"/>
      <c r="W483" s="114"/>
      <c r="AA483" s="114"/>
      <c r="AG483" s="114"/>
      <c r="AJ483" s="114"/>
    </row>
    <row r="484" spans="1:36" x14ac:dyDescent="0.2">
      <c r="A484" s="92">
        <f t="shared" si="86"/>
        <v>82</v>
      </c>
      <c r="B484" s="142">
        <f t="shared" si="86"/>
        <v>3.8315313960472005E-6</v>
      </c>
      <c r="C484" s="79">
        <f t="shared" si="75"/>
        <v>1</v>
      </c>
      <c r="D484" s="42">
        <f t="shared" si="82"/>
        <v>3.8315313960472005E-6</v>
      </c>
      <c r="E484" s="142">
        <f t="shared" si="76"/>
        <v>2.8257544045848103E-5</v>
      </c>
      <c r="F484" s="79">
        <f t="shared" si="77"/>
        <v>1</v>
      </c>
      <c r="G484" s="42">
        <f t="shared" si="83"/>
        <v>2.8257544045848103E-5</v>
      </c>
      <c r="H484" s="142">
        <f t="shared" si="78"/>
        <v>4.3104728205531004E-6</v>
      </c>
      <c r="I484" s="79">
        <f t="shared" si="79"/>
        <v>1</v>
      </c>
      <c r="J484" s="42">
        <f t="shared" si="84"/>
        <v>4.3104728205531004E-6</v>
      </c>
      <c r="K484" s="142">
        <f t="shared" si="80"/>
        <v>2.4426012649800904E-5</v>
      </c>
      <c r="L484" s="79">
        <f t="shared" si="81"/>
        <v>1</v>
      </c>
      <c r="M484" s="42">
        <f t="shared" si="85"/>
        <v>2.4426012649800904E-5</v>
      </c>
      <c r="T484" s="114"/>
      <c r="W484" s="114"/>
      <c r="AA484" s="114"/>
      <c r="AG484" s="114"/>
      <c r="AJ484" s="114"/>
    </row>
    <row r="485" spans="1:36" x14ac:dyDescent="0.2">
      <c r="A485" s="92">
        <f t="shared" si="86"/>
        <v>83</v>
      </c>
      <c r="B485" s="142">
        <f t="shared" si="86"/>
        <v>9.5788284901180013E-7</v>
      </c>
      <c r="C485" s="79">
        <f t="shared" si="75"/>
        <v>1</v>
      </c>
      <c r="D485" s="42">
        <f t="shared" si="82"/>
        <v>9.5788284901180013E-7</v>
      </c>
      <c r="E485" s="142">
        <f t="shared" si="76"/>
        <v>3.8315313960472009E-5</v>
      </c>
      <c r="F485" s="79">
        <f t="shared" si="77"/>
        <v>1</v>
      </c>
      <c r="G485" s="42">
        <f t="shared" si="83"/>
        <v>3.8315313960472009E-5</v>
      </c>
      <c r="H485" s="142">
        <f t="shared" si="78"/>
        <v>6.2262385185767006E-6</v>
      </c>
      <c r="I485" s="79">
        <f t="shared" si="79"/>
        <v>1</v>
      </c>
      <c r="J485" s="42">
        <f t="shared" si="84"/>
        <v>6.2262385185767006E-6</v>
      </c>
      <c r="K485" s="142">
        <f t="shared" si="80"/>
        <v>4.1667903932013306E-5</v>
      </c>
      <c r="L485" s="79">
        <f t="shared" si="81"/>
        <v>1</v>
      </c>
      <c r="M485" s="42">
        <f t="shared" si="85"/>
        <v>4.1667903932013306E-5</v>
      </c>
      <c r="T485" s="114"/>
      <c r="W485" s="114"/>
      <c r="AA485" s="114"/>
      <c r="AG485" s="114"/>
      <c r="AJ485" s="114"/>
    </row>
    <row r="486" spans="1:36" ht="13.5" thickBot="1" x14ac:dyDescent="0.25">
      <c r="A486" s="93" t="str">
        <f t="shared" si="86"/>
        <v>NNNN</v>
      </c>
      <c r="B486" s="145">
        <f t="shared" si="86"/>
        <v>0.18087989202744525</v>
      </c>
      <c r="C486" s="83">
        <f t="shared" si="75"/>
        <v>1</v>
      </c>
      <c r="D486" s="149">
        <f t="shared" si="82"/>
        <v>0.18087989202744525</v>
      </c>
      <c r="E486" s="85"/>
      <c r="F486" s="83"/>
      <c r="G486" s="77"/>
      <c r="H486" s="86"/>
      <c r="I486" s="87"/>
      <c r="J486" s="77"/>
      <c r="K486" s="85"/>
      <c r="L486" s="76"/>
      <c r="M486" s="89"/>
      <c r="T486" s="114"/>
      <c r="W486" s="114"/>
      <c r="AA486" s="114"/>
      <c r="AG486" s="114"/>
      <c r="AJ486" s="114"/>
    </row>
    <row r="487" spans="1:36" s="180" customFormat="1" hidden="1" x14ac:dyDescent="0.2">
      <c r="A487" s="225"/>
      <c r="B487" s="268"/>
      <c r="C487" s="182"/>
      <c r="D487" s="182"/>
      <c r="E487" s="182"/>
      <c r="F487" s="182"/>
      <c r="G487" s="181"/>
      <c r="H487" s="182"/>
      <c r="K487" s="183"/>
      <c r="T487" s="182"/>
      <c r="W487" s="182"/>
      <c r="AA487" s="181"/>
      <c r="AG487" s="182"/>
      <c r="AJ487" s="182"/>
    </row>
    <row r="488" spans="1:36" s="180" customFormat="1" hidden="1" x14ac:dyDescent="0.2">
      <c r="A488" s="225"/>
      <c r="B488" s="268"/>
      <c r="C488" s="182"/>
      <c r="D488" s="182"/>
      <c r="E488" s="182"/>
      <c r="F488" s="182"/>
      <c r="G488" s="181"/>
      <c r="H488" s="182"/>
      <c r="K488" s="183"/>
      <c r="T488" s="182"/>
      <c r="W488" s="182"/>
      <c r="AA488" s="181"/>
      <c r="AG488" s="182"/>
      <c r="AJ488" s="182"/>
    </row>
    <row r="489" spans="1:36" s="180" customFormat="1" hidden="1" x14ac:dyDescent="0.2">
      <c r="A489" s="225"/>
      <c r="B489" s="268"/>
      <c r="C489" s="182"/>
      <c r="D489" s="182"/>
      <c r="E489" s="182"/>
      <c r="F489" s="182"/>
      <c r="G489" s="181"/>
      <c r="H489" s="182"/>
      <c r="K489" s="183"/>
      <c r="T489" s="182"/>
      <c r="W489" s="182"/>
      <c r="AA489" s="181"/>
      <c r="AG489" s="182"/>
      <c r="AJ489" s="182"/>
    </row>
    <row r="490" spans="1:36" s="180" customFormat="1" hidden="1" x14ac:dyDescent="0.2">
      <c r="A490" s="225"/>
      <c r="B490" s="268"/>
      <c r="C490" s="182"/>
      <c r="D490" s="182"/>
      <c r="E490" s="182"/>
      <c r="F490" s="182"/>
      <c r="G490" s="181"/>
      <c r="H490" s="182"/>
      <c r="K490" s="183"/>
      <c r="T490" s="182"/>
      <c r="W490" s="182"/>
      <c r="AA490" s="181"/>
      <c r="AG490" s="182"/>
      <c r="AJ490" s="182"/>
    </row>
    <row r="491" spans="1:36" s="180" customFormat="1" hidden="1" x14ac:dyDescent="0.2">
      <c r="A491" s="225"/>
      <c r="C491" s="181"/>
      <c r="D491" s="181"/>
      <c r="E491" s="181"/>
      <c r="F491" s="182"/>
      <c r="G491" s="182"/>
      <c r="H491" s="182"/>
      <c r="K491" s="183"/>
      <c r="L491" s="182"/>
      <c r="M491" s="182"/>
      <c r="T491" s="181"/>
      <c r="W491" s="181"/>
      <c r="AA491" s="182"/>
      <c r="AG491" s="181"/>
      <c r="AJ491" s="181"/>
    </row>
    <row r="492" spans="1:36" s="180" customFormat="1" ht="15.75" hidden="1" x14ac:dyDescent="0.25">
      <c r="A492" s="179" t="s">
        <v>56</v>
      </c>
      <c r="C492" s="225"/>
      <c r="D492" s="225"/>
      <c r="E492" s="225"/>
      <c r="F492" s="181"/>
      <c r="G492" s="181"/>
      <c r="H492" s="181"/>
      <c r="K492" s="183"/>
      <c r="T492" s="182"/>
      <c r="W492" s="182"/>
      <c r="AA492" s="181"/>
      <c r="AG492" s="182"/>
      <c r="AJ492" s="182"/>
    </row>
    <row r="493" spans="1:36" s="180" customFormat="1" hidden="1" x14ac:dyDescent="0.2">
      <c r="A493" s="184" t="s">
        <v>57</v>
      </c>
      <c r="C493" s="225"/>
      <c r="D493" s="225"/>
      <c r="E493" s="225"/>
      <c r="F493" s="182"/>
      <c r="G493" s="182"/>
      <c r="H493" s="182"/>
      <c r="K493" s="183"/>
      <c r="T493" s="181"/>
      <c r="W493" s="181"/>
      <c r="AA493" s="182"/>
      <c r="AG493" s="181"/>
      <c r="AJ493" s="181"/>
    </row>
    <row r="494" spans="1:36" s="180" customFormat="1" hidden="1" x14ac:dyDescent="0.2">
      <c r="A494" s="184" t="s">
        <v>154</v>
      </c>
      <c r="C494" s="225"/>
      <c r="D494" s="225"/>
      <c r="E494" s="225"/>
      <c r="F494" s="182"/>
      <c r="G494" s="182"/>
      <c r="H494" s="182"/>
      <c r="K494" s="183"/>
      <c r="T494" s="181"/>
      <c r="W494" s="181"/>
      <c r="AA494" s="182"/>
      <c r="AG494" s="181"/>
      <c r="AJ494" s="181"/>
    </row>
    <row r="495" spans="1:36" s="180" customFormat="1" hidden="1" x14ac:dyDescent="0.2">
      <c r="A495" s="184" t="s">
        <v>58</v>
      </c>
      <c r="C495" s="225"/>
      <c r="D495" s="225"/>
      <c r="E495" s="225"/>
      <c r="F495" s="182"/>
      <c r="G495" s="182"/>
      <c r="H495" s="182"/>
      <c r="K495" s="183"/>
      <c r="T495" s="181"/>
      <c r="W495" s="181"/>
      <c r="AA495" s="182"/>
      <c r="AG495" s="181"/>
      <c r="AJ495" s="181"/>
    </row>
    <row r="496" spans="1:36" s="180" customFormat="1" hidden="1" x14ac:dyDescent="0.2">
      <c r="A496" s="225"/>
      <c r="C496" s="225"/>
      <c r="D496" s="225"/>
      <c r="E496" s="225"/>
      <c r="F496" s="182"/>
      <c r="G496" s="182"/>
      <c r="H496" s="182"/>
      <c r="K496" s="183"/>
      <c r="T496" s="181"/>
      <c r="W496" s="181"/>
      <c r="AA496" s="182"/>
      <c r="AG496" s="181"/>
      <c r="AJ496" s="181"/>
    </row>
    <row r="497" spans="1:39" s="180" customFormat="1" hidden="1" x14ac:dyDescent="0.2">
      <c r="A497" s="225"/>
      <c r="B497" s="338" t="s">
        <v>59</v>
      </c>
      <c r="C497" s="338"/>
      <c r="D497" s="338"/>
      <c r="E497" s="338"/>
      <c r="F497" s="338"/>
      <c r="G497" s="338"/>
      <c r="H497" s="338"/>
      <c r="K497" s="183"/>
      <c r="T497" s="181"/>
      <c r="W497" s="181"/>
      <c r="AA497" s="182"/>
      <c r="AG497" s="181"/>
      <c r="AJ497" s="181"/>
    </row>
    <row r="498" spans="1:39" s="180" customFormat="1" hidden="1" x14ac:dyDescent="0.2">
      <c r="A498" s="225"/>
      <c r="G498" s="182"/>
      <c r="H498" s="182"/>
      <c r="I498" s="182"/>
      <c r="L498" s="183"/>
      <c r="M498" s="183"/>
      <c r="W498" s="181"/>
      <c r="AA498" s="182"/>
      <c r="AJ498" s="181"/>
    </row>
    <row r="499" spans="1:39" s="180" customFormat="1" ht="38.25" hidden="1" x14ac:dyDescent="0.2">
      <c r="A499" s="209" t="s">
        <v>36</v>
      </c>
      <c r="B499" s="181" t="s">
        <v>19</v>
      </c>
      <c r="C499" s="209" t="s">
        <v>60</v>
      </c>
      <c r="D499" s="180" t="s">
        <v>51</v>
      </c>
      <c r="E499" s="182"/>
      <c r="F499" s="181" t="s">
        <v>19</v>
      </c>
      <c r="G499" s="209" t="s">
        <v>60</v>
      </c>
      <c r="H499" s="180" t="s">
        <v>51</v>
      </c>
      <c r="I499" s="182"/>
      <c r="K499" s="183"/>
      <c r="L499" s="182"/>
      <c r="M499" s="182"/>
      <c r="N499" s="182"/>
      <c r="O499" s="182"/>
      <c r="R499" s="182"/>
      <c r="T499" s="182"/>
      <c r="U499" s="182"/>
      <c r="W499" s="182"/>
      <c r="X499" s="182"/>
      <c r="AA499" s="182"/>
      <c r="AB499" s="182"/>
      <c r="AE499" s="182"/>
      <c r="AG499" s="182"/>
      <c r="AH499" s="182"/>
      <c r="AJ499" s="182"/>
      <c r="AK499" s="182"/>
      <c r="AM499" s="182"/>
    </row>
    <row r="500" spans="1:39" s="180" customFormat="1" hidden="1" x14ac:dyDescent="0.2">
      <c r="A500" s="225"/>
      <c r="B500" s="181"/>
      <c r="J500" s="182"/>
      <c r="K500" s="182"/>
      <c r="O500" s="183"/>
      <c r="R500" s="183"/>
      <c r="U500" s="183"/>
      <c r="W500" s="181"/>
      <c r="X500" s="183"/>
      <c r="AA500" s="181"/>
      <c r="AB500" s="183"/>
      <c r="AE500" s="183"/>
      <c r="AH500" s="183"/>
      <c r="AJ500" s="181"/>
      <c r="AK500" s="183"/>
    </row>
    <row r="501" spans="1:39" s="180" customFormat="1" hidden="1" x14ac:dyDescent="0.2">
      <c r="A501" s="225"/>
      <c r="B501" s="339" t="s">
        <v>61</v>
      </c>
      <c r="C501" s="339"/>
      <c r="D501" s="339"/>
      <c r="F501" s="339" t="s">
        <v>62</v>
      </c>
      <c r="G501" s="339"/>
      <c r="H501" s="339"/>
      <c r="J501" s="182"/>
      <c r="K501" s="182"/>
      <c r="O501" s="183"/>
      <c r="R501" s="183"/>
      <c r="U501" s="183"/>
      <c r="W501" s="181"/>
      <c r="X501" s="183"/>
      <c r="AA501" s="181"/>
      <c r="AB501" s="183"/>
      <c r="AE501" s="183"/>
      <c r="AH501" s="183"/>
      <c r="AJ501" s="181"/>
      <c r="AK501" s="183"/>
    </row>
    <row r="502" spans="1:39" s="180" customFormat="1" hidden="1" x14ac:dyDescent="0.2">
      <c r="A502" s="225"/>
      <c r="J502" s="182"/>
      <c r="K502" s="182"/>
      <c r="O502" s="183"/>
      <c r="R502" s="183"/>
      <c r="U502" s="183"/>
      <c r="W502" s="181"/>
      <c r="X502" s="183"/>
      <c r="AA502" s="181"/>
      <c r="AB502" s="183"/>
      <c r="AE502" s="183"/>
      <c r="AH502" s="183"/>
      <c r="AJ502" s="181"/>
      <c r="AK502" s="183"/>
    </row>
    <row r="503" spans="1:39" s="180" customFormat="1" hidden="1" x14ac:dyDescent="0.2">
      <c r="A503" s="210">
        <f>A402</f>
        <v>0</v>
      </c>
      <c r="B503" s="211">
        <f>SUM(B402,E402)</f>
        <v>2.8913693797421188E-3</v>
      </c>
      <c r="C503" s="183">
        <v>1</v>
      </c>
      <c r="D503" s="183">
        <f>ABS(C503-1)*B503*$I$4</f>
        <v>0</v>
      </c>
      <c r="E503" s="183"/>
      <c r="F503" s="211">
        <f>SUM(H402,K402)</f>
        <v>3.2395597953579079E-3</v>
      </c>
      <c r="G503" s="183">
        <v>1</v>
      </c>
      <c r="H503" s="183">
        <f>ABS(G503-1)*F503*$I$4</f>
        <v>0</v>
      </c>
      <c r="I503" s="183"/>
      <c r="J503" s="182"/>
      <c r="K503" s="182"/>
      <c r="O503" s="183"/>
      <c r="R503" s="183"/>
      <c r="U503" s="183"/>
      <c r="W503" s="181"/>
      <c r="X503" s="183"/>
      <c r="AA503" s="181"/>
      <c r="AB503" s="183"/>
      <c r="AE503" s="183"/>
      <c r="AH503" s="183"/>
      <c r="AJ503" s="181"/>
      <c r="AK503" s="183"/>
    </row>
    <row r="504" spans="1:39" s="180" customFormat="1" hidden="1" x14ac:dyDescent="0.2">
      <c r="A504" s="210">
        <f t="shared" ref="A504:A567" si="87">A403</f>
        <v>1</v>
      </c>
      <c r="B504" s="211">
        <f t="shared" ref="B504:B567" si="88">SUM(B403,E403)</f>
        <v>3.801837027727835E-3</v>
      </c>
      <c r="C504" s="183">
        <v>1</v>
      </c>
      <c r="D504" s="183">
        <f t="shared" ref="D504:D567" si="89">ABS(C504-1)*B504*$I$4</f>
        <v>0</v>
      </c>
      <c r="E504" s="183"/>
      <c r="F504" s="211">
        <f t="shared" ref="F504:F567" si="90">SUM(H403,K403)</f>
        <v>4.511149277421073E-3</v>
      </c>
      <c r="G504" s="183">
        <v>1</v>
      </c>
      <c r="H504" s="183">
        <f t="shared" ref="H504:H567" si="91">ABS(G504-1)*F504*$I$4</f>
        <v>0</v>
      </c>
      <c r="I504" s="183"/>
      <c r="J504" s="182"/>
      <c r="K504" s="182"/>
      <c r="O504" s="183"/>
      <c r="R504" s="183"/>
      <c r="U504" s="183"/>
      <c r="W504" s="181"/>
      <c r="X504" s="183"/>
      <c r="AA504" s="181"/>
      <c r="AB504" s="183"/>
      <c r="AE504" s="183"/>
      <c r="AH504" s="183"/>
      <c r="AJ504" s="181"/>
      <c r="AK504" s="183"/>
    </row>
    <row r="505" spans="1:39" s="180" customFormat="1" hidden="1" x14ac:dyDescent="0.2">
      <c r="A505" s="210">
        <f t="shared" si="87"/>
        <v>2</v>
      </c>
      <c r="B505" s="211">
        <f t="shared" si="88"/>
        <v>4.0652548112060797E-3</v>
      </c>
      <c r="C505" s="183">
        <v>1</v>
      </c>
      <c r="D505" s="183">
        <f t="shared" si="89"/>
        <v>0</v>
      </c>
      <c r="E505" s="183"/>
      <c r="F505" s="211">
        <f t="shared" si="90"/>
        <v>4.9230389024961466E-3</v>
      </c>
      <c r="G505" s="183">
        <v>1</v>
      </c>
      <c r="H505" s="183">
        <f t="shared" si="91"/>
        <v>0</v>
      </c>
      <c r="I505" s="183"/>
      <c r="J505" s="182"/>
      <c r="K505" s="182"/>
      <c r="O505" s="183"/>
      <c r="R505" s="183"/>
      <c r="U505" s="183"/>
      <c r="W505" s="181"/>
      <c r="X505" s="183"/>
      <c r="AA505" s="181"/>
      <c r="AB505" s="183"/>
      <c r="AE505" s="183"/>
      <c r="AH505" s="183"/>
      <c r="AJ505" s="181"/>
      <c r="AK505" s="183"/>
    </row>
    <row r="506" spans="1:39" s="180" customFormat="1" hidden="1" x14ac:dyDescent="0.2">
      <c r="A506" s="210">
        <f t="shared" si="87"/>
        <v>3</v>
      </c>
      <c r="B506" s="211">
        <f t="shared" si="88"/>
        <v>3.7970476134827759E-3</v>
      </c>
      <c r="C506" s="183">
        <v>1</v>
      </c>
      <c r="D506" s="183">
        <f t="shared" si="89"/>
        <v>0</v>
      </c>
      <c r="E506" s="183"/>
      <c r="F506" s="211">
        <f t="shared" si="90"/>
        <v>4.81288237485979E-3</v>
      </c>
      <c r="G506" s="183">
        <v>1</v>
      </c>
      <c r="H506" s="183">
        <f t="shared" si="91"/>
        <v>0</v>
      </c>
      <c r="I506" s="183"/>
      <c r="J506" s="182"/>
      <c r="K506" s="182"/>
      <c r="O506" s="183"/>
      <c r="R506" s="183"/>
      <c r="U506" s="183"/>
      <c r="W506" s="181"/>
      <c r="X506" s="183"/>
      <c r="AA506" s="181"/>
      <c r="AB506" s="183"/>
      <c r="AE506" s="183"/>
      <c r="AH506" s="183"/>
      <c r="AJ506" s="181"/>
      <c r="AK506" s="183"/>
    </row>
    <row r="507" spans="1:39" s="180" customFormat="1" hidden="1" x14ac:dyDescent="0.2">
      <c r="A507" s="210">
        <f t="shared" si="87"/>
        <v>4</v>
      </c>
      <c r="B507" s="211">
        <f t="shared" si="88"/>
        <v>3.2620700423096854E-3</v>
      </c>
      <c r="C507" s="183">
        <v>1</v>
      </c>
      <c r="D507" s="183">
        <f t="shared" si="89"/>
        <v>0</v>
      </c>
      <c r="E507" s="183"/>
      <c r="F507" s="211">
        <f t="shared" si="90"/>
        <v>4.3267568289863017E-3</v>
      </c>
      <c r="G507" s="183">
        <v>1</v>
      </c>
      <c r="H507" s="183">
        <f t="shared" si="91"/>
        <v>0</v>
      </c>
      <c r="I507" s="183"/>
      <c r="J507" s="182"/>
      <c r="K507" s="182"/>
      <c r="O507" s="183"/>
      <c r="R507" s="183"/>
      <c r="U507" s="183"/>
      <c r="W507" s="181"/>
      <c r="X507" s="183"/>
      <c r="AA507" s="181"/>
      <c r="AB507" s="183"/>
      <c r="AE507" s="183"/>
      <c r="AH507" s="183"/>
      <c r="AJ507" s="181"/>
      <c r="AK507" s="183"/>
    </row>
    <row r="508" spans="1:39" s="180" customFormat="1" hidden="1" x14ac:dyDescent="0.2">
      <c r="A508" s="210">
        <f t="shared" si="87"/>
        <v>5</v>
      </c>
      <c r="B508" s="211">
        <f t="shared" si="88"/>
        <v>3.8185999775855414E-3</v>
      </c>
      <c r="C508" s="183">
        <v>1</v>
      </c>
      <c r="D508" s="183">
        <f t="shared" si="89"/>
        <v>0</v>
      </c>
      <c r="F508" s="211">
        <f t="shared" si="90"/>
        <v>4.9048391283649222E-3</v>
      </c>
      <c r="G508" s="183">
        <v>1</v>
      </c>
      <c r="H508" s="183">
        <f t="shared" si="91"/>
        <v>0</v>
      </c>
      <c r="K508" s="183"/>
      <c r="T508" s="181"/>
      <c r="W508" s="181"/>
      <c r="AA508" s="182"/>
      <c r="AG508" s="181"/>
      <c r="AJ508" s="181"/>
    </row>
    <row r="509" spans="1:39" s="180" customFormat="1" hidden="1" x14ac:dyDescent="0.2">
      <c r="A509" s="210">
        <f t="shared" si="87"/>
        <v>6</v>
      </c>
      <c r="B509" s="211">
        <f t="shared" si="88"/>
        <v>4.4345186495001292E-3</v>
      </c>
      <c r="C509" s="183">
        <v>1</v>
      </c>
      <c r="D509" s="183">
        <f t="shared" si="89"/>
        <v>0</v>
      </c>
      <c r="F509" s="211">
        <f t="shared" si="90"/>
        <v>5.669708583300845E-3</v>
      </c>
      <c r="G509" s="183">
        <v>1</v>
      </c>
      <c r="H509" s="183">
        <f t="shared" si="91"/>
        <v>0</v>
      </c>
      <c r="K509" s="183"/>
      <c r="T509" s="181"/>
      <c r="W509" s="181"/>
      <c r="AA509" s="182"/>
      <c r="AG509" s="181"/>
      <c r="AJ509" s="181"/>
    </row>
    <row r="510" spans="1:39" s="180" customFormat="1" hidden="1" x14ac:dyDescent="0.2">
      <c r="A510" s="210">
        <f t="shared" si="87"/>
        <v>7</v>
      </c>
      <c r="B510" s="211">
        <f t="shared" si="88"/>
        <v>4.7463095168534695E-3</v>
      </c>
      <c r="C510" s="183">
        <v>1</v>
      </c>
      <c r="D510" s="183">
        <f t="shared" si="89"/>
        <v>0</v>
      </c>
      <c r="F510" s="211">
        <f t="shared" si="90"/>
        <v>5.9642575593719738E-3</v>
      </c>
      <c r="G510" s="183">
        <v>1</v>
      </c>
      <c r="H510" s="183">
        <f t="shared" si="91"/>
        <v>0</v>
      </c>
      <c r="K510" s="183"/>
      <c r="T510" s="181"/>
      <c r="W510" s="181"/>
      <c r="AA510" s="182"/>
      <c r="AG510" s="181"/>
      <c r="AJ510" s="181"/>
    </row>
    <row r="511" spans="1:39" s="180" customFormat="1" hidden="1" x14ac:dyDescent="0.2">
      <c r="A511" s="210">
        <f t="shared" si="87"/>
        <v>8</v>
      </c>
      <c r="B511" s="211">
        <f t="shared" si="88"/>
        <v>5.0255323673404099E-3</v>
      </c>
      <c r="C511" s="183">
        <v>1</v>
      </c>
      <c r="D511" s="183">
        <f t="shared" si="89"/>
        <v>0</v>
      </c>
      <c r="F511" s="211">
        <f t="shared" si="90"/>
        <v>6.484866887809887E-3</v>
      </c>
      <c r="G511" s="183">
        <v>1</v>
      </c>
      <c r="H511" s="183">
        <f t="shared" si="91"/>
        <v>0</v>
      </c>
      <c r="K511" s="183"/>
      <c r="T511" s="181"/>
      <c r="W511" s="181"/>
      <c r="AA511" s="182"/>
      <c r="AG511" s="181"/>
      <c r="AJ511" s="181"/>
    </row>
    <row r="512" spans="1:39" s="180" customFormat="1" hidden="1" x14ac:dyDescent="0.2">
      <c r="A512" s="210">
        <f t="shared" si="87"/>
        <v>9</v>
      </c>
      <c r="B512" s="211">
        <f t="shared" si="88"/>
        <v>5.9005583499126893E-3</v>
      </c>
      <c r="C512" s="183">
        <v>1</v>
      </c>
      <c r="D512" s="183">
        <f t="shared" si="89"/>
        <v>0</v>
      </c>
      <c r="F512" s="211">
        <f t="shared" si="90"/>
        <v>7.5921794612675286E-3</v>
      </c>
      <c r="G512" s="183">
        <v>1</v>
      </c>
      <c r="H512" s="183">
        <f t="shared" si="91"/>
        <v>0</v>
      </c>
      <c r="K512" s="183"/>
      <c r="T512" s="181"/>
      <c r="W512" s="181"/>
      <c r="AA512" s="182"/>
      <c r="AG512" s="181"/>
      <c r="AJ512" s="181"/>
    </row>
    <row r="513" spans="1:36" s="180" customFormat="1" hidden="1" x14ac:dyDescent="0.2">
      <c r="A513" s="210">
        <f t="shared" si="87"/>
        <v>10</v>
      </c>
      <c r="B513" s="211">
        <f t="shared" si="88"/>
        <v>5.0772580411870471E-3</v>
      </c>
      <c r="C513" s="183">
        <v>1</v>
      </c>
      <c r="D513" s="183">
        <f t="shared" si="89"/>
        <v>0</v>
      </c>
      <c r="F513" s="211">
        <f t="shared" si="90"/>
        <v>6.3632157659853882E-3</v>
      </c>
      <c r="G513" s="183">
        <v>1</v>
      </c>
      <c r="H513" s="183">
        <f t="shared" si="91"/>
        <v>0</v>
      </c>
      <c r="K513" s="183"/>
      <c r="T513" s="181"/>
      <c r="W513" s="181"/>
      <c r="AA513" s="182"/>
      <c r="AG513" s="181"/>
      <c r="AJ513" s="181"/>
    </row>
    <row r="514" spans="1:36" s="180" customFormat="1" hidden="1" x14ac:dyDescent="0.2">
      <c r="A514" s="210">
        <f t="shared" si="87"/>
        <v>11</v>
      </c>
      <c r="B514" s="211">
        <f t="shared" si="88"/>
        <v>5.1610727904755791E-3</v>
      </c>
      <c r="C514" s="183">
        <v>1</v>
      </c>
      <c r="D514" s="183">
        <f t="shared" si="89"/>
        <v>0</v>
      </c>
      <c r="F514" s="211">
        <f t="shared" si="90"/>
        <v>6.5025877205166054E-3</v>
      </c>
      <c r="G514" s="183">
        <v>1</v>
      </c>
      <c r="H514" s="183">
        <f t="shared" si="91"/>
        <v>0</v>
      </c>
      <c r="K514" s="183"/>
      <c r="T514" s="181"/>
      <c r="W514" s="181"/>
      <c r="AA514" s="182"/>
      <c r="AG514" s="181"/>
      <c r="AJ514" s="181"/>
    </row>
    <row r="515" spans="1:36" s="180" customFormat="1" hidden="1" x14ac:dyDescent="0.2">
      <c r="A515" s="210">
        <f t="shared" si="87"/>
        <v>12</v>
      </c>
      <c r="B515" s="211">
        <f t="shared" si="88"/>
        <v>4.9608752750321125E-3</v>
      </c>
      <c r="C515" s="183">
        <v>1</v>
      </c>
      <c r="D515" s="183">
        <f t="shared" si="89"/>
        <v>0</v>
      </c>
      <c r="F515" s="211">
        <f t="shared" si="90"/>
        <v>6.3004744393751156E-3</v>
      </c>
      <c r="G515" s="183">
        <v>1</v>
      </c>
      <c r="H515" s="183">
        <f t="shared" si="91"/>
        <v>0</v>
      </c>
      <c r="K515" s="183"/>
      <c r="T515" s="181"/>
      <c r="W515" s="181"/>
      <c r="AA515" s="182"/>
      <c r="AG515" s="181"/>
      <c r="AJ515" s="181"/>
    </row>
    <row r="516" spans="1:36" s="180" customFormat="1" hidden="1" x14ac:dyDescent="0.2">
      <c r="A516" s="210">
        <f t="shared" si="87"/>
        <v>13</v>
      </c>
      <c r="B516" s="211">
        <f t="shared" si="88"/>
        <v>5.1730463260882265E-3</v>
      </c>
      <c r="C516" s="183">
        <v>1</v>
      </c>
      <c r="D516" s="183">
        <f t="shared" si="89"/>
        <v>0</v>
      </c>
      <c r="F516" s="211">
        <f t="shared" si="90"/>
        <v>6.6544121520849759E-3</v>
      </c>
      <c r="G516" s="183">
        <v>1</v>
      </c>
      <c r="H516" s="183">
        <f t="shared" si="91"/>
        <v>0</v>
      </c>
      <c r="K516" s="183"/>
      <c r="T516" s="181"/>
      <c r="W516" s="181"/>
      <c r="AA516" s="182"/>
      <c r="AG516" s="181"/>
      <c r="AJ516" s="181"/>
    </row>
    <row r="517" spans="1:36" s="180" customFormat="1" hidden="1" x14ac:dyDescent="0.2">
      <c r="A517" s="210">
        <f t="shared" si="87"/>
        <v>14</v>
      </c>
      <c r="B517" s="211">
        <f t="shared" si="88"/>
        <v>5.1730463260882265E-3</v>
      </c>
      <c r="C517" s="183">
        <v>1</v>
      </c>
      <c r="D517" s="183">
        <f t="shared" si="89"/>
        <v>0</v>
      </c>
      <c r="F517" s="211">
        <f t="shared" si="90"/>
        <v>6.655848976358493E-3</v>
      </c>
      <c r="G517" s="183">
        <v>1</v>
      </c>
      <c r="H517" s="183">
        <f t="shared" si="91"/>
        <v>0</v>
      </c>
      <c r="K517" s="183"/>
      <c r="T517" s="181"/>
      <c r="W517" s="181"/>
      <c r="AA517" s="182"/>
      <c r="AG517" s="181"/>
      <c r="AJ517" s="181"/>
    </row>
    <row r="518" spans="1:36" s="180" customFormat="1" hidden="1" x14ac:dyDescent="0.2">
      <c r="A518" s="210">
        <f t="shared" si="87"/>
        <v>15</v>
      </c>
      <c r="B518" s="211">
        <f t="shared" si="88"/>
        <v>5.497289670478721E-3</v>
      </c>
      <c r="C518" s="183">
        <v>1</v>
      </c>
      <c r="D518" s="183">
        <f t="shared" si="89"/>
        <v>0</v>
      </c>
      <c r="F518" s="211">
        <f t="shared" si="90"/>
        <v>6.9120826384691499E-3</v>
      </c>
      <c r="G518" s="183">
        <v>1</v>
      </c>
      <c r="H518" s="183">
        <f t="shared" si="91"/>
        <v>0</v>
      </c>
      <c r="K518" s="183"/>
      <c r="T518" s="181"/>
      <c r="W518" s="181"/>
      <c r="AA518" s="182"/>
      <c r="AG518" s="181"/>
      <c r="AJ518" s="181"/>
    </row>
    <row r="519" spans="1:36" s="180" customFormat="1" hidden="1" x14ac:dyDescent="0.2">
      <c r="A519" s="210">
        <f t="shared" si="87"/>
        <v>16</v>
      </c>
      <c r="B519" s="211">
        <f t="shared" si="88"/>
        <v>5.4695110678573793E-3</v>
      </c>
      <c r="C519" s="183">
        <v>1</v>
      </c>
      <c r="D519" s="183">
        <f t="shared" si="89"/>
        <v>0</v>
      </c>
      <c r="F519" s="211">
        <f t="shared" si="90"/>
        <v>6.8632306131695478E-3</v>
      </c>
      <c r="G519" s="183">
        <v>1</v>
      </c>
      <c r="H519" s="183">
        <f t="shared" si="91"/>
        <v>0</v>
      </c>
      <c r="K519" s="183"/>
      <c r="T519" s="181"/>
      <c r="W519" s="181"/>
      <c r="AA519" s="182"/>
      <c r="AG519" s="181"/>
      <c r="AJ519" s="181"/>
    </row>
    <row r="520" spans="1:36" s="180" customFormat="1" hidden="1" x14ac:dyDescent="0.2">
      <c r="A520" s="210">
        <f t="shared" si="87"/>
        <v>17</v>
      </c>
      <c r="B520" s="211">
        <f t="shared" si="88"/>
        <v>5.3928804399364354E-3</v>
      </c>
      <c r="C520" s="183">
        <v>1</v>
      </c>
      <c r="D520" s="183">
        <f t="shared" si="89"/>
        <v>0</v>
      </c>
      <c r="F520" s="211">
        <f t="shared" si="90"/>
        <v>6.8689779102636198E-3</v>
      </c>
      <c r="G520" s="183">
        <v>1</v>
      </c>
      <c r="H520" s="183">
        <f t="shared" si="91"/>
        <v>0</v>
      </c>
      <c r="K520" s="183"/>
      <c r="T520" s="181"/>
      <c r="W520" s="181"/>
      <c r="AA520" s="182"/>
      <c r="AG520" s="181"/>
      <c r="AJ520" s="181"/>
    </row>
    <row r="521" spans="1:36" s="180" customFormat="1" hidden="1" x14ac:dyDescent="0.2">
      <c r="A521" s="210">
        <f t="shared" si="87"/>
        <v>18</v>
      </c>
      <c r="B521" s="211">
        <f t="shared" si="88"/>
        <v>5.3105025149214197E-3</v>
      </c>
      <c r="C521" s="183">
        <v>1</v>
      </c>
      <c r="D521" s="183">
        <f t="shared" si="89"/>
        <v>0</v>
      </c>
      <c r="F521" s="211">
        <f t="shared" si="90"/>
        <v>6.7315217214304257E-3</v>
      </c>
      <c r="G521" s="183">
        <v>1</v>
      </c>
      <c r="H521" s="183">
        <f t="shared" si="91"/>
        <v>0</v>
      </c>
      <c r="K521" s="183"/>
      <c r="T521" s="181"/>
      <c r="W521" s="181"/>
      <c r="AA521" s="182"/>
      <c r="AG521" s="181"/>
      <c r="AJ521" s="181"/>
    </row>
    <row r="522" spans="1:36" s="180" customFormat="1" hidden="1" x14ac:dyDescent="0.2">
      <c r="A522" s="210">
        <f t="shared" si="87"/>
        <v>19</v>
      </c>
      <c r="B522" s="211">
        <f t="shared" si="88"/>
        <v>5.540873340108758E-3</v>
      </c>
      <c r="C522" s="183">
        <v>1</v>
      </c>
      <c r="D522" s="183">
        <f t="shared" si="89"/>
        <v>0</v>
      </c>
      <c r="F522" s="211">
        <f t="shared" si="90"/>
        <v>6.741100549920543E-3</v>
      </c>
      <c r="G522" s="183">
        <v>1</v>
      </c>
      <c r="H522" s="183">
        <f t="shared" si="91"/>
        <v>0</v>
      </c>
      <c r="K522" s="183"/>
      <c r="T522" s="181"/>
      <c r="W522" s="181"/>
      <c r="AA522" s="182"/>
      <c r="AG522" s="181"/>
      <c r="AJ522" s="181"/>
    </row>
    <row r="523" spans="1:36" s="180" customFormat="1" hidden="1" x14ac:dyDescent="0.2">
      <c r="A523" s="210">
        <f t="shared" si="87"/>
        <v>20</v>
      </c>
      <c r="B523" s="211">
        <f t="shared" si="88"/>
        <v>5.4407745823870247E-3</v>
      </c>
      <c r="C523" s="183">
        <v>1</v>
      </c>
      <c r="D523" s="183">
        <f t="shared" si="89"/>
        <v>0</v>
      </c>
      <c r="F523" s="211">
        <f t="shared" si="90"/>
        <v>6.4958825405735231E-3</v>
      </c>
      <c r="G523" s="183">
        <v>1</v>
      </c>
      <c r="H523" s="183">
        <f t="shared" si="91"/>
        <v>0</v>
      </c>
      <c r="K523" s="183"/>
      <c r="T523" s="181"/>
      <c r="W523" s="181"/>
      <c r="AA523" s="182"/>
      <c r="AG523" s="181"/>
      <c r="AJ523" s="181"/>
    </row>
    <row r="524" spans="1:36" s="180" customFormat="1" hidden="1" x14ac:dyDescent="0.2">
      <c r="A524" s="210">
        <f t="shared" si="87"/>
        <v>21</v>
      </c>
      <c r="B524" s="211">
        <f t="shared" si="88"/>
        <v>5.2329140041514647E-3</v>
      </c>
      <c r="C524" s="183">
        <v>1</v>
      </c>
      <c r="D524" s="183">
        <f t="shared" si="89"/>
        <v>0</v>
      </c>
      <c r="F524" s="211">
        <f t="shared" si="90"/>
        <v>6.3311266905434933E-3</v>
      </c>
      <c r="G524" s="183">
        <v>1</v>
      </c>
      <c r="H524" s="183">
        <f t="shared" si="91"/>
        <v>0</v>
      </c>
      <c r="K524" s="183"/>
      <c r="T524" s="181"/>
      <c r="W524" s="181"/>
      <c r="AA524" s="182"/>
      <c r="AG524" s="181"/>
      <c r="AJ524" s="181"/>
    </row>
    <row r="525" spans="1:36" s="180" customFormat="1" hidden="1" x14ac:dyDescent="0.2">
      <c r="A525" s="210">
        <f t="shared" si="87"/>
        <v>22</v>
      </c>
      <c r="B525" s="211">
        <f t="shared" si="88"/>
        <v>5.0968946395917886E-3</v>
      </c>
      <c r="C525" s="183">
        <v>1</v>
      </c>
      <c r="D525" s="183">
        <f t="shared" si="89"/>
        <v>0</v>
      </c>
      <c r="F525" s="211">
        <f t="shared" si="90"/>
        <v>6.1381132964676149E-3</v>
      </c>
      <c r="G525" s="183">
        <v>1</v>
      </c>
      <c r="H525" s="183">
        <f t="shared" si="91"/>
        <v>0</v>
      </c>
      <c r="K525" s="183"/>
      <c r="T525" s="181"/>
      <c r="W525" s="181"/>
      <c r="AA525" s="182"/>
      <c r="AG525" s="181"/>
      <c r="AJ525" s="181"/>
    </row>
    <row r="526" spans="1:36" s="180" customFormat="1" hidden="1" x14ac:dyDescent="0.2">
      <c r="A526" s="210">
        <f t="shared" si="87"/>
        <v>23</v>
      </c>
      <c r="B526" s="211">
        <f t="shared" si="88"/>
        <v>5.455621766546708E-3</v>
      </c>
      <c r="C526" s="183">
        <v>1</v>
      </c>
      <c r="D526" s="183">
        <f t="shared" si="89"/>
        <v>0</v>
      </c>
      <c r="F526" s="211">
        <f t="shared" si="90"/>
        <v>6.2176175729355947E-3</v>
      </c>
      <c r="G526" s="183">
        <v>1</v>
      </c>
      <c r="H526" s="183">
        <f t="shared" si="91"/>
        <v>0</v>
      </c>
      <c r="K526" s="183"/>
      <c r="T526" s="181"/>
      <c r="W526" s="181"/>
      <c r="AA526" s="182"/>
      <c r="AG526" s="181"/>
      <c r="AJ526" s="181"/>
    </row>
    <row r="527" spans="1:36" s="180" customFormat="1" hidden="1" x14ac:dyDescent="0.2">
      <c r="A527" s="210">
        <f t="shared" si="87"/>
        <v>24</v>
      </c>
      <c r="B527" s="211">
        <f t="shared" si="88"/>
        <v>5.0437321414716334E-3</v>
      </c>
      <c r="C527" s="183">
        <v>1</v>
      </c>
      <c r="D527" s="183">
        <f t="shared" si="89"/>
        <v>0</v>
      </c>
      <c r="F527" s="211">
        <f t="shared" si="90"/>
        <v>5.8373380818779099E-3</v>
      </c>
      <c r="G527" s="183">
        <v>1</v>
      </c>
      <c r="H527" s="183">
        <f t="shared" si="91"/>
        <v>0</v>
      </c>
      <c r="K527" s="183"/>
      <c r="T527" s="181"/>
      <c r="W527" s="181"/>
      <c r="AA527" s="182"/>
      <c r="AG527" s="181"/>
      <c r="AJ527" s="181"/>
    </row>
    <row r="528" spans="1:36" s="180" customFormat="1" hidden="1" x14ac:dyDescent="0.2">
      <c r="A528" s="210">
        <f t="shared" si="87"/>
        <v>25</v>
      </c>
      <c r="B528" s="211">
        <f t="shared" si="88"/>
        <v>5.3397179418162802E-3</v>
      </c>
      <c r="C528" s="183">
        <v>1</v>
      </c>
      <c r="D528" s="183">
        <f t="shared" si="89"/>
        <v>0</v>
      </c>
      <c r="F528" s="211">
        <f t="shared" si="90"/>
        <v>6.1328449407980507E-3</v>
      </c>
      <c r="G528" s="183">
        <v>1</v>
      </c>
      <c r="H528" s="183">
        <f t="shared" si="91"/>
        <v>0</v>
      </c>
      <c r="K528" s="183"/>
      <c r="T528" s="181"/>
      <c r="W528" s="181"/>
      <c r="AA528" s="182"/>
      <c r="AG528" s="181"/>
      <c r="AJ528" s="181"/>
    </row>
    <row r="529" spans="1:36" s="180" customFormat="1" hidden="1" x14ac:dyDescent="0.2">
      <c r="A529" s="210">
        <f t="shared" si="87"/>
        <v>26</v>
      </c>
      <c r="B529" s="211">
        <f t="shared" si="88"/>
        <v>5.3770753729277402E-3</v>
      </c>
      <c r="C529" s="183">
        <v>1</v>
      </c>
      <c r="D529" s="183">
        <f t="shared" si="89"/>
        <v>0</v>
      </c>
      <c r="F529" s="211">
        <f t="shared" si="90"/>
        <v>6.1141662252423203E-3</v>
      </c>
      <c r="G529" s="183">
        <v>1</v>
      </c>
      <c r="H529" s="183">
        <f t="shared" si="91"/>
        <v>0</v>
      </c>
      <c r="K529" s="183"/>
      <c r="T529" s="181"/>
      <c r="W529" s="181"/>
      <c r="AA529" s="182"/>
      <c r="AG529" s="181"/>
      <c r="AJ529" s="181"/>
    </row>
    <row r="530" spans="1:36" s="180" customFormat="1" hidden="1" x14ac:dyDescent="0.2">
      <c r="A530" s="210">
        <f t="shared" si="87"/>
        <v>27</v>
      </c>
      <c r="B530" s="211">
        <f t="shared" si="88"/>
        <v>5.5049527332708152E-3</v>
      </c>
      <c r="C530" s="183">
        <v>1</v>
      </c>
      <c r="D530" s="183">
        <f t="shared" si="89"/>
        <v>0</v>
      </c>
      <c r="F530" s="211">
        <f t="shared" si="90"/>
        <v>6.3234636277513983E-3</v>
      </c>
      <c r="G530" s="183">
        <v>1</v>
      </c>
      <c r="H530" s="183">
        <f t="shared" si="91"/>
        <v>0</v>
      </c>
      <c r="K530" s="183"/>
      <c r="T530" s="181"/>
      <c r="W530" s="181"/>
      <c r="AA530" s="182"/>
      <c r="AG530" s="181"/>
      <c r="AJ530" s="181"/>
    </row>
    <row r="531" spans="1:36" s="180" customFormat="1" hidden="1" x14ac:dyDescent="0.2">
      <c r="A531" s="210">
        <f t="shared" si="87"/>
        <v>28</v>
      </c>
      <c r="B531" s="211">
        <f t="shared" si="88"/>
        <v>5.6419299806795024E-3</v>
      </c>
      <c r="C531" s="183">
        <v>1</v>
      </c>
      <c r="D531" s="183">
        <f t="shared" si="89"/>
        <v>0</v>
      </c>
      <c r="F531" s="211">
        <f t="shared" si="90"/>
        <v>6.2813167823948801E-3</v>
      </c>
      <c r="G531" s="183">
        <v>1</v>
      </c>
      <c r="H531" s="183">
        <f t="shared" si="91"/>
        <v>0</v>
      </c>
      <c r="K531" s="183"/>
      <c r="T531" s="181"/>
      <c r="W531" s="181"/>
      <c r="AA531" s="182"/>
      <c r="AG531" s="181"/>
      <c r="AJ531" s="181"/>
    </row>
    <row r="532" spans="1:36" s="180" customFormat="1" hidden="1" x14ac:dyDescent="0.2">
      <c r="A532" s="210">
        <f t="shared" si="87"/>
        <v>29</v>
      </c>
      <c r="B532" s="211">
        <f t="shared" si="88"/>
        <v>5.9465367266652545E-3</v>
      </c>
      <c r="C532" s="183">
        <v>1</v>
      </c>
      <c r="D532" s="183">
        <f t="shared" si="89"/>
        <v>0</v>
      </c>
      <c r="F532" s="211">
        <f t="shared" si="90"/>
        <v>6.655848976358493E-3</v>
      </c>
      <c r="G532" s="183">
        <v>1</v>
      </c>
      <c r="H532" s="183">
        <f t="shared" si="91"/>
        <v>0</v>
      </c>
      <c r="K532" s="183"/>
      <c r="T532" s="181"/>
      <c r="W532" s="181"/>
      <c r="AA532" s="182"/>
      <c r="AG532" s="181"/>
      <c r="AJ532" s="181"/>
    </row>
    <row r="533" spans="1:36" s="180" customFormat="1" hidden="1" x14ac:dyDescent="0.2">
      <c r="A533" s="210">
        <f t="shared" si="87"/>
        <v>30</v>
      </c>
      <c r="B533" s="211">
        <f t="shared" si="88"/>
        <v>6.7358321942509788E-3</v>
      </c>
      <c r="C533" s="183">
        <v>1</v>
      </c>
      <c r="D533" s="183">
        <f t="shared" si="89"/>
        <v>0</v>
      </c>
      <c r="F533" s="211">
        <f t="shared" si="90"/>
        <v>7.4010818328896742E-3</v>
      </c>
      <c r="G533" s="183">
        <v>1</v>
      </c>
      <c r="H533" s="183">
        <f t="shared" si="91"/>
        <v>0</v>
      </c>
      <c r="K533" s="183"/>
      <c r="T533" s="181"/>
      <c r="W533" s="181"/>
      <c r="AA533" s="182"/>
      <c r="AG533" s="181"/>
      <c r="AJ533" s="181"/>
    </row>
    <row r="534" spans="1:36" s="180" customFormat="1" hidden="1" x14ac:dyDescent="0.2">
      <c r="A534" s="210">
        <f t="shared" si="87"/>
        <v>31</v>
      </c>
      <c r="B534" s="211">
        <f t="shared" si="88"/>
        <v>6.7559477340802272E-3</v>
      </c>
      <c r="C534" s="183">
        <v>1</v>
      </c>
      <c r="D534" s="183">
        <f t="shared" si="89"/>
        <v>0</v>
      </c>
      <c r="F534" s="211">
        <f t="shared" si="90"/>
        <v>7.6486945493592241E-3</v>
      </c>
      <c r="G534" s="183">
        <v>1</v>
      </c>
      <c r="H534" s="183">
        <f t="shared" si="91"/>
        <v>0</v>
      </c>
      <c r="K534" s="183"/>
      <c r="T534" s="181"/>
      <c r="W534" s="181"/>
      <c r="AA534" s="182"/>
      <c r="AG534" s="181"/>
      <c r="AJ534" s="181"/>
    </row>
    <row r="535" spans="1:36" s="180" customFormat="1" hidden="1" x14ac:dyDescent="0.2">
      <c r="A535" s="210">
        <f t="shared" si="87"/>
        <v>32</v>
      </c>
      <c r="B535" s="211">
        <f t="shared" si="88"/>
        <v>6.267906422508714E-3</v>
      </c>
      <c r="C535" s="183">
        <v>1</v>
      </c>
      <c r="D535" s="183">
        <f t="shared" si="89"/>
        <v>0</v>
      </c>
      <c r="F535" s="211">
        <f t="shared" si="90"/>
        <v>7.0294232874730956E-3</v>
      </c>
      <c r="G535" s="183">
        <v>1</v>
      </c>
      <c r="H535" s="183">
        <f t="shared" si="91"/>
        <v>0</v>
      </c>
      <c r="K535" s="183"/>
      <c r="T535" s="181"/>
      <c r="W535" s="181"/>
      <c r="AA535" s="182"/>
      <c r="AG535" s="181"/>
      <c r="AJ535" s="181"/>
    </row>
    <row r="536" spans="1:36" s="180" customFormat="1" hidden="1" x14ac:dyDescent="0.2">
      <c r="A536" s="210">
        <f t="shared" si="87"/>
        <v>33</v>
      </c>
      <c r="B536" s="211">
        <f t="shared" si="88"/>
        <v>6.2137860415395476E-3</v>
      </c>
      <c r="C536" s="183">
        <v>1</v>
      </c>
      <c r="D536" s="183">
        <f t="shared" si="89"/>
        <v>0</v>
      </c>
      <c r="F536" s="211">
        <f t="shared" si="90"/>
        <v>7.0212812832564954E-3</v>
      </c>
      <c r="G536" s="183">
        <v>1</v>
      </c>
      <c r="H536" s="183">
        <f t="shared" si="91"/>
        <v>0</v>
      </c>
      <c r="K536" s="183"/>
      <c r="T536" s="181"/>
      <c r="W536" s="181"/>
      <c r="AA536" s="182"/>
      <c r="AG536" s="181"/>
      <c r="AJ536" s="181"/>
    </row>
    <row r="537" spans="1:36" s="180" customFormat="1" hidden="1" x14ac:dyDescent="0.2">
      <c r="A537" s="210">
        <f t="shared" si="87"/>
        <v>34</v>
      </c>
      <c r="B537" s="211">
        <f t="shared" si="88"/>
        <v>6.0873455054699897E-3</v>
      </c>
      <c r="C537" s="183">
        <v>1</v>
      </c>
      <c r="D537" s="183">
        <f t="shared" si="89"/>
        <v>0</v>
      </c>
      <c r="F537" s="211">
        <f t="shared" si="90"/>
        <v>6.9130405213181619E-3</v>
      </c>
      <c r="G537" s="183">
        <v>1</v>
      </c>
      <c r="H537" s="183">
        <f t="shared" si="91"/>
        <v>0</v>
      </c>
      <c r="K537" s="183"/>
      <c r="T537" s="181"/>
      <c r="W537" s="181"/>
      <c r="AA537" s="182"/>
      <c r="AG537" s="181"/>
      <c r="AJ537" s="181"/>
    </row>
    <row r="538" spans="1:36" s="180" customFormat="1" hidden="1" x14ac:dyDescent="0.2">
      <c r="A538" s="210">
        <f t="shared" si="87"/>
        <v>35</v>
      </c>
      <c r="B538" s="211">
        <f t="shared" si="88"/>
        <v>6.4954035991490171E-3</v>
      </c>
      <c r="C538" s="183">
        <v>1</v>
      </c>
      <c r="D538" s="183">
        <f t="shared" si="89"/>
        <v>0</v>
      </c>
      <c r="F538" s="211">
        <f t="shared" si="90"/>
        <v>7.263146702631975E-3</v>
      </c>
      <c r="G538" s="183">
        <v>1</v>
      </c>
      <c r="H538" s="183">
        <f t="shared" si="91"/>
        <v>0</v>
      </c>
      <c r="K538" s="183"/>
      <c r="T538" s="181"/>
      <c r="W538" s="181"/>
      <c r="AA538" s="182"/>
      <c r="AG538" s="181"/>
      <c r="AJ538" s="181"/>
    </row>
    <row r="539" spans="1:36" s="180" customFormat="1" hidden="1" x14ac:dyDescent="0.2">
      <c r="A539" s="210">
        <f t="shared" si="87"/>
        <v>36</v>
      </c>
      <c r="B539" s="211">
        <f t="shared" si="88"/>
        <v>6.8977143957339735E-3</v>
      </c>
      <c r="C539" s="183">
        <v>1</v>
      </c>
      <c r="D539" s="183">
        <f t="shared" si="89"/>
        <v>0</v>
      </c>
      <c r="F539" s="211">
        <f t="shared" si="90"/>
        <v>7.7358618886192981E-3</v>
      </c>
      <c r="G539" s="183">
        <v>1</v>
      </c>
      <c r="H539" s="183">
        <f t="shared" si="91"/>
        <v>0</v>
      </c>
      <c r="K539" s="183"/>
      <c r="T539" s="181"/>
      <c r="W539" s="181"/>
      <c r="AA539" s="182"/>
      <c r="AG539" s="181"/>
      <c r="AJ539" s="181"/>
    </row>
    <row r="540" spans="1:36" s="180" customFormat="1" hidden="1" x14ac:dyDescent="0.2">
      <c r="A540" s="210">
        <f t="shared" si="87"/>
        <v>37</v>
      </c>
      <c r="B540" s="211">
        <f t="shared" si="88"/>
        <v>7.2655414097545033E-3</v>
      </c>
      <c r="C540" s="183">
        <v>1</v>
      </c>
      <c r="D540" s="183">
        <f t="shared" si="89"/>
        <v>0</v>
      </c>
      <c r="F540" s="211">
        <f t="shared" si="90"/>
        <v>8.2186348445212453E-3</v>
      </c>
      <c r="G540" s="183">
        <v>1</v>
      </c>
      <c r="H540" s="183">
        <f t="shared" si="91"/>
        <v>0</v>
      </c>
      <c r="K540" s="183"/>
      <c r="T540" s="181"/>
      <c r="W540" s="181"/>
      <c r="AA540" s="182"/>
      <c r="AG540" s="181"/>
      <c r="AJ540" s="181"/>
    </row>
    <row r="541" spans="1:36" s="180" customFormat="1" hidden="1" x14ac:dyDescent="0.2">
      <c r="A541" s="210">
        <f t="shared" si="87"/>
        <v>38</v>
      </c>
      <c r="B541" s="211">
        <f t="shared" si="88"/>
        <v>7.0663017771600504E-3</v>
      </c>
      <c r="C541" s="183">
        <v>1</v>
      </c>
      <c r="D541" s="183">
        <f t="shared" si="89"/>
        <v>0</v>
      </c>
      <c r="F541" s="211">
        <f t="shared" si="90"/>
        <v>8.0447791074256033E-3</v>
      </c>
      <c r="G541" s="183">
        <v>1</v>
      </c>
      <c r="H541" s="183">
        <f t="shared" si="91"/>
        <v>0</v>
      </c>
      <c r="K541" s="183"/>
      <c r="T541" s="181"/>
      <c r="W541" s="181"/>
      <c r="AA541" s="182"/>
      <c r="AG541" s="181"/>
      <c r="AJ541" s="181"/>
    </row>
    <row r="542" spans="1:36" s="180" customFormat="1" hidden="1" x14ac:dyDescent="0.2">
      <c r="A542" s="210">
        <f t="shared" si="87"/>
        <v>39</v>
      </c>
      <c r="B542" s="211">
        <f t="shared" si="88"/>
        <v>7.2075894973892907E-3</v>
      </c>
      <c r="C542" s="183">
        <v>1</v>
      </c>
      <c r="D542" s="183">
        <f t="shared" si="89"/>
        <v>0</v>
      </c>
      <c r="F542" s="211">
        <f t="shared" si="90"/>
        <v>8.0826154799615701E-3</v>
      </c>
      <c r="G542" s="183">
        <v>1</v>
      </c>
      <c r="H542" s="183">
        <f t="shared" si="91"/>
        <v>0</v>
      </c>
      <c r="K542" s="183"/>
      <c r="T542" s="181"/>
      <c r="W542" s="181"/>
      <c r="AA542" s="182"/>
      <c r="AG542" s="181"/>
      <c r="AJ542" s="181"/>
    </row>
    <row r="543" spans="1:36" s="180" customFormat="1" hidden="1" x14ac:dyDescent="0.2">
      <c r="A543" s="210">
        <f t="shared" si="87"/>
        <v>40</v>
      </c>
      <c r="B543" s="211">
        <f t="shared" si="88"/>
        <v>7.3019409580169529E-3</v>
      </c>
      <c r="C543" s="183">
        <v>1</v>
      </c>
      <c r="D543" s="183">
        <f t="shared" si="89"/>
        <v>0</v>
      </c>
      <c r="F543" s="211">
        <f t="shared" si="90"/>
        <v>8.2440187400200579E-3</v>
      </c>
      <c r="G543" s="183">
        <v>1</v>
      </c>
      <c r="H543" s="183">
        <f t="shared" si="91"/>
        <v>0</v>
      </c>
      <c r="K543" s="183"/>
      <c r="T543" s="181"/>
      <c r="W543" s="181"/>
      <c r="AA543" s="182"/>
      <c r="AG543" s="181"/>
      <c r="AJ543" s="181"/>
    </row>
    <row r="544" spans="1:36" s="180" customFormat="1" hidden="1" x14ac:dyDescent="0.2">
      <c r="A544" s="210">
        <f t="shared" si="87"/>
        <v>41</v>
      </c>
      <c r="B544" s="211">
        <f t="shared" si="88"/>
        <v>7.2439890456517386E-3</v>
      </c>
      <c r="C544" s="183">
        <v>1</v>
      </c>
      <c r="D544" s="183">
        <f t="shared" si="89"/>
        <v>0</v>
      </c>
      <c r="F544" s="211">
        <f t="shared" si="90"/>
        <v>8.41308506287064E-3</v>
      </c>
      <c r="G544" s="183">
        <v>1</v>
      </c>
      <c r="H544" s="183">
        <f t="shared" si="91"/>
        <v>0</v>
      </c>
      <c r="K544" s="183"/>
      <c r="T544" s="181"/>
      <c r="W544" s="181"/>
      <c r="AA544" s="182"/>
      <c r="AG544" s="181"/>
      <c r="AJ544" s="181"/>
    </row>
    <row r="545" spans="1:36" s="180" customFormat="1" hidden="1" x14ac:dyDescent="0.2">
      <c r="A545" s="210">
        <f t="shared" si="87"/>
        <v>42</v>
      </c>
      <c r="B545" s="211">
        <f t="shared" si="88"/>
        <v>7.2435101042272326E-3</v>
      </c>
      <c r="C545" s="183">
        <v>1</v>
      </c>
      <c r="D545" s="183">
        <f t="shared" si="89"/>
        <v>0</v>
      </c>
      <c r="F545" s="211">
        <f t="shared" si="90"/>
        <v>8.2282136730113635E-3</v>
      </c>
      <c r="G545" s="183">
        <v>1</v>
      </c>
      <c r="H545" s="183">
        <f t="shared" si="91"/>
        <v>0</v>
      </c>
      <c r="K545" s="183"/>
      <c r="T545" s="181"/>
      <c r="W545" s="181"/>
      <c r="AA545" s="182"/>
      <c r="AG545" s="181"/>
      <c r="AJ545" s="181"/>
    </row>
    <row r="546" spans="1:36" s="180" customFormat="1" hidden="1" x14ac:dyDescent="0.2">
      <c r="A546" s="210">
        <f t="shared" si="87"/>
        <v>43</v>
      </c>
      <c r="B546" s="211">
        <f t="shared" si="88"/>
        <v>7.1937001960786194E-3</v>
      </c>
      <c r="C546" s="183">
        <v>1</v>
      </c>
      <c r="D546" s="183">
        <f t="shared" si="89"/>
        <v>0</v>
      </c>
      <c r="F546" s="211">
        <f t="shared" si="90"/>
        <v>8.3206493679410017E-3</v>
      </c>
      <c r="G546" s="183">
        <v>1</v>
      </c>
      <c r="H546" s="183">
        <f t="shared" si="91"/>
        <v>0</v>
      </c>
      <c r="K546" s="183"/>
      <c r="T546" s="181"/>
      <c r="W546" s="181"/>
      <c r="AA546" s="182"/>
      <c r="AG546" s="181"/>
      <c r="AJ546" s="181"/>
    </row>
    <row r="547" spans="1:36" s="180" customFormat="1" hidden="1" x14ac:dyDescent="0.2">
      <c r="A547" s="210">
        <f t="shared" si="87"/>
        <v>44</v>
      </c>
      <c r="B547" s="211">
        <f t="shared" si="88"/>
        <v>7.13287463516637E-3</v>
      </c>
      <c r="C547" s="183">
        <v>1</v>
      </c>
      <c r="D547" s="183">
        <f t="shared" si="89"/>
        <v>0</v>
      </c>
      <c r="F547" s="211">
        <f t="shared" si="90"/>
        <v>8.4772632137544313E-3</v>
      </c>
      <c r="G547" s="183">
        <v>1</v>
      </c>
      <c r="H547" s="183">
        <f t="shared" si="91"/>
        <v>0</v>
      </c>
      <c r="K547" s="183"/>
      <c r="T547" s="181"/>
      <c r="W547" s="181"/>
      <c r="AA547" s="182"/>
      <c r="AG547" s="181"/>
      <c r="AJ547" s="181"/>
    </row>
    <row r="548" spans="1:36" s="180" customFormat="1" hidden="1" x14ac:dyDescent="0.2">
      <c r="A548" s="210">
        <f t="shared" si="87"/>
        <v>45</v>
      </c>
      <c r="B548" s="211">
        <f t="shared" si="88"/>
        <v>6.9982920948802128E-3</v>
      </c>
      <c r="C548" s="183">
        <v>1</v>
      </c>
      <c r="D548" s="183">
        <f t="shared" si="89"/>
        <v>0</v>
      </c>
      <c r="F548" s="211">
        <f t="shared" si="90"/>
        <v>8.3709382175141227E-3</v>
      </c>
      <c r="G548" s="183">
        <v>1</v>
      </c>
      <c r="H548" s="183">
        <f t="shared" si="91"/>
        <v>0</v>
      </c>
      <c r="K548" s="183"/>
      <c r="T548" s="181"/>
      <c r="W548" s="181"/>
      <c r="AA548" s="182"/>
      <c r="AG548" s="181"/>
      <c r="AJ548" s="181"/>
    </row>
    <row r="549" spans="1:36" s="180" customFormat="1" hidden="1" x14ac:dyDescent="0.2">
      <c r="A549" s="210">
        <f t="shared" si="87"/>
        <v>46</v>
      </c>
      <c r="B549" s="211">
        <f t="shared" si="88"/>
        <v>7.0629491871885084E-3</v>
      </c>
      <c r="C549" s="183">
        <v>1</v>
      </c>
      <c r="D549" s="183">
        <f t="shared" si="89"/>
        <v>0</v>
      </c>
      <c r="F549" s="211">
        <f t="shared" si="90"/>
        <v>8.3402859663457441E-3</v>
      </c>
      <c r="G549" s="183">
        <v>1</v>
      </c>
      <c r="H549" s="183">
        <f t="shared" si="91"/>
        <v>0</v>
      </c>
      <c r="K549" s="183"/>
      <c r="T549" s="181"/>
      <c r="W549" s="181"/>
      <c r="AA549" s="182"/>
      <c r="AG549" s="181"/>
      <c r="AJ549" s="181"/>
    </row>
    <row r="550" spans="1:36" s="180" customFormat="1" hidden="1" x14ac:dyDescent="0.2">
      <c r="A550" s="210">
        <f t="shared" si="87"/>
        <v>47</v>
      </c>
      <c r="B550" s="211">
        <f t="shared" si="88"/>
        <v>7.1711899491268419E-3</v>
      </c>
      <c r="C550" s="183">
        <v>1</v>
      </c>
      <c r="D550" s="183">
        <f t="shared" si="89"/>
        <v>0</v>
      </c>
      <c r="F550" s="211">
        <f t="shared" si="90"/>
        <v>8.4715159166603611E-3</v>
      </c>
      <c r="G550" s="183">
        <v>1</v>
      </c>
      <c r="H550" s="183">
        <f t="shared" si="91"/>
        <v>0</v>
      </c>
      <c r="K550" s="183"/>
      <c r="T550" s="181"/>
      <c r="W550" s="181"/>
      <c r="AA550" s="182"/>
      <c r="AG550" s="181"/>
      <c r="AJ550" s="181"/>
    </row>
    <row r="551" spans="1:36" s="180" customFormat="1" hidden="1" x14ac:dyDescent="0.2">
      <c r="A551" s="210">
        <f t="shared" si="87"/>
        <v>48</v>
      </c>
      <c r="B551" s="211">
        <f t="shared" si="88"/>
        <v>7.0241549318035305E-3</v>
      </c>
      <c r="C551" s="183">
        <v>1</v>
      </c>
      <c r="D551" s="183">
        <f t="shared" si="89"/>
        <v>0</v>
      </c>
      <c r="F551" s="211">
        <f t="shared" si="90"/>
        <v>8.3302281964311199E-3</v>
      </c>
      <c r="G551" s="183">
        <v>1</v>
      </c>
      <c r="H551" s="183">
        <f t="shared" si="91"/>
        <v>0</v>
      </c>
      <c r="K551" s="183"/>
      <c r="T551" s="181"/>
      <c r="W551" s="181"/>
      <c r="AA551" s="182"/>
      <c r="AG551" s="181"/>
      <c r="AJ551" s="181"/>
    </row>
    <row r="552" spans="1:36" s="180" customFormat="1" hidden="1" x14ac:dyDescent="0.2">
      <c r="A552" s="210">
        <f t="shared" si="87"/>
        <v>49</v>
      </c>
      <c r="B552" s="211">
        <f t="shared" si="88"/>
        <v>6.5452135072976304E-3</v>
      </c>
      <c r="C552" s="183">
        <v>1</v>
      </c>
      <c r="D552" s="183">
        <f t="shared" si="89"/>
        <v>0</v>
      </c>
      <c r="F552" s="211">
        <f t="shared" si="90"/>
        <v>7.6194791224643644E-3</v>
      </c>
      <c r="G552" s="183">
        <v>1</v>
      </c>
      <c r="H552" s="183">
        <f t="shared" si="91"/>
        <v>0</v>
      </c>
      <c r="K552" s="183"/>
      <c r="T552" s="181"/>
      <c r="W552" s="181"/>
      <c r="AA552" s="182"/>
      <c r="AG552" s="181"/>
      <c r="AJ552" s="181"/>
    </row>
    <row r="553" spans="1:36" s="180" customFormat="1" hidden="1" x14ac:dyDescent="0.2">
      <c r="A553" s="210">
        <f t="shared" si="87"/>
        <v>50</v>
      </c>
      <c r="B553" s="211">
        <f t="shared" si="88"/>
        <v>6.3186742135063392E-3</v>
      </c>
      <c r="C553" s="183">
        <v>1</v>
      </c>
      <c r="D553" s="183">
        <f t="shared" si="89"/>
        <v>0</v>
      </c>
      <c r="F553" s="211">
        <f t="shared" si="90"/>
        <v>7.5749375699853154E-3</v>
      </c>
      <c r="G553" s="183">
        <v>1</v>
      </c>
      <c r="H553" s="183">
        <f t="shared" si="91"/>
        <v>0</v>
      </c>
      <c r="K553" s="183"/>
      <c r="T553" s="181"/>
      <c r="W553" s="181"/>
      <c r="AA553" s="182"/>
      <c r="AG553" s="181"/>
      <c r="AJ553" s="181"/>
    </row>
    <row r="554" spans="1:36" s="180" customFormat="1" hidden="1" x14ac:dyDescent="0.2">
      <c r="A554" s="210">
        <f t="shared" si="87"/>
        <v>51</v>
      </c>
      <c r="B554" s="211">
        <f t="shared" si="88"/>
        <v>6.396262724276295E-3</v>
      </c>
      <c r="C554" s="183">
        <v>1</v>
      </c>
      <c r="D554" s="183">
        <f t="shared" si="89"/>
        <v>0</v>
      </c>
      <c r="F554" s="211">
        <f t="shared" si="90"/>
        <v>7.4240710212659568E-3</v>
      </c>
      <c r="G554" s="183">
        <v>1</v>
      </c>
      <c r="H554" s="183">
        <f t="shared" si="91"/>
        <v>0</v>
      </c>
      <c r="K554" s="183"/>
      <c r="T554" s="181"/>
      <c r="W554" s="181"/>
      <c r="AA554" s="182"/>
      <c r="AG554" s="181"/>
      <c r="AJ554" s="181"/>
    </row>
    <row r="555" spans="1:36" s="180" customFormat="1" hidden="1" x14ac:dyDescent="0.2">
      <c r="A555" s="210">
        <f t="shared" si="87"/>
        <v>52</v>
      </c>
      <c r="B555" s="211">
        <f t="shared" si="88"/>
        <v>6.5198296117988178E-3</v>
      </c>
      <c r="C555" s="183">
        <v>1</v>
      </c>
      <c r="D555" s="183">
        <f t="shared" si="89"/>
        <v>0</v>
      </c>
      <c r="F555" s="211">
        <f t="shared" si="90"/>
        <v>7.4164079584738626E-3</v>
      </c>
      <c r="G555" s="183">
        <v>1</v>
      </c>
      <c r="H555" s="183">
        <f t="shared" si="91"/>
        <v>0</v>
      </c>
      <c r="K555" s="183"/>
      <c r="T555" s="181"/>
      <c r="W555" s="181"/>
      <c r="AA555" s="182"/>
      <c r="AG555" s="181"/>
      <c r="AJ555" s="181"/>
    </row>
    <row r="556" spans="1:36" s="180" customFormat="1" hidden="1" x14ac:dyDescent="0.2">
      <c r="A556" s="210">
        <f t="shared" si="87"/>
        <v>53</v>
      </c>
      <c r="B556" s="211">
        <f t="shared" si="88"/>
        <v>6.5006719548185814E-3</v>
      </c>
      <c r="C556" s="183">
        <v>1</v>
      </c>
      <c r="D556" s="183">
        <f t="shared" si="89"/>
        <v>0</v>
      </c>
      <c r="F556" s="211">
        <f t="shared" si="90"/>
        <v>7.4575969209813697E-3</v>
      </c>
      <c r="G556" s="183">
        <v>1</v>
      </c>
      <c r="H556" s="183">
        <f t="shared" si="91"/>
        <v>0</v>
      </c>
      <c r="K556" s="183"/>
      <c r="T556" s="181"/>
      <c r="W556" s="181"/>
      <c r="AA556" s="182"/>
      <c r="AG556" s="181"/>
      <c r="AJ556" s="181"/>
    </row>
    <row r="557" spans="1:36" s="180" customFormat="1" hidden="1" x14ac:dyDescent="0.2">
      <c r="A557" s="210">
        <f t="shared" si="87"/>
        <v>54</v>
      </c>
      <c r="B557" s="211">
        <f t="shared" si="88"/>
        <v>6.7229007757893195E-3</v>
      </c>
      <c r="C557" s="183">
        <v>1</v>
      </c>
      <c r="D557" s="183">
        <f t="shared" si="89"/>
        <v>0</v>
      </c>
      <c r="F557" s="211">
        <f t="shared" si="90"/>
        <v>7.8014768637766066E-3</v>
      </c>
      <c r="G557" s="183">
        <v>1</v>
      </c>
      <c r="H557" s="183">
        <f t="shared" si="91"/>
        <v>0</v>
      </c>
      <c r="K557" s="183"/>
      <c r="T557" s="181"/>
      <c r="W557" s="181"/>
      <c r="AA557" s="182"/>
      <c r="AG557" s="181"/>
      <c r="AJ557" s="181"/>
    </row>
    <row r="558" spans="1:36" s="180" customFormat="1" hidden="1" x14ac:dyDescent="0.2">
      <c r="A558" s="210">
        <f t="shared" si="87"/>
        <v>55</v>
      </c>
      <c r="B558" s="211">
        <f t="shared" si="88"/>
        <v>5.4043750341245768E-3</v>
      </c>
      <c r="C558" s="183">
        <v>1</v>
      </c>
      <c r="D558" s="183">
        <f t="shared" si="89"/>
        <v>0</v>
      </c>
      <c r="F558" s="211">
        <f t="shared" si="90"/>
        <v>5.97287850501308E-3</v>
      </c>
      <c r="G558" s="183">
        <v>1</v>
      </c>
      <c r="H558" s="183">
        <f t="shared" si="91"/>
        <v>0</v>
      </c>
      <c r="K558" s="183"/>
      <c r="T558" s="181"/>
      <c r="W558" s="181"/>
      <c r="AA558" s="182"/>
      <c r="AG558" s="181"/>
      <c r="AJ558" s="181"/>
    </row>
    <row r="559" spans="1:36" s="180" customFormat="1" hidden="1" x14ac:dyDescent="0.2">
      <c r="A559" s="210">
        <f t="shared" si="87"/>
        <v>56</v>
      </c>
      <c r="B559" s="211">
        <f t="shared" si="88"/>
        <v>5.0959367567427766E-3</v>
      </c>
      <c r="C559" s="183">
        <v>1</v>
      </c>
      <c r="D559" s="183">
        <f t="shared" si="89"/>
        <v>0</v>
      </c>
      <c r="F559" s="211">
        <f t="shared" si="90"/>
        <v>5.7525654497403659E-3</v>
      </c>
      <c r="G559" s="183">
        <v>1</v>
      </c>
      <c r="H559" s="183">
        <f t="shared" si="91"/>
        <v>0</v>
      </c>
      <c r="K559" s="183"/>
      <c r="T559" s="181"/>
      <c r="W559" s="181"/>
      <c r="AA559" s="182"/>
      <c r="AG559" s="181"/>
      <c r="AJ559" s="181"/>
    </row>
    <row r="560" spans="1:36" s="180" customFormat="1" hidden="1" x14ac:dyDescent="0.2">
      <c r="A560" s="210">
        <f t="shared" si="87"/>
        <v>57</v>
      </c>
      <c r="B560" s="211">
        <f t="shared" si="88"/>
        <v>5.0628897984518698E-3</v>
      </c>
      <c r="C560" s="183">
        <v>1</v>
      </c>
      <c r="D560" s="183">
        <f t="shared" si="89"/>
        <v>0</v>
      </c>
      <c r="F560" s="211">
        <f t="shared" si="90"/>
        <v>5.715686960053412E-3</v>
      </c>
      <c r="G560" s="183">
        <v>1</v>
      </c>
      <c r="H560" s="183">
        <f t="shared" si="91"/>
        <v>0</v>
      </c>
      <c r="K560" s="183"/>
      <c r="T560" s="181"/>
      <c r="W560" s="181"/>
      <c r="AA560" s="182"/>
      <c r="AG560" s="181"/>
      <c r="AJ560" s="181"/>
    </row>
    <row r="561" spans="1:36" s="180" customFormat="1" hidden="1" x14ac:dyDescent="0.2">
      <c r="A561" s="210">
        <f t="shared" si="87"/>
        <v>58</v>
      </c>
      <c r="B561" s="211">
        <f t="shared" si="88"/>
        <v>5.0183482459728208E-3</v>
      </c>
      <c r="C561" s="183">
        <v>1</v>
      </c>
      <c r="D561" s="183">
        <f t="shared" si="89"/>
        <v>0</v>
      </c>
      <c r="F561" s="211">
        <f t="shared" si="90"/>
        <v>5.6347458593119151E-3</v>
      </c>
      <c r="G561" s="183">
        <v>1</v>
      </c>
      <c r="H561" s="183">
        <f t="shared" si="91"/>
        <v>0</v>
      </c>
      <c r="K561" s="183"/>
      <c r="T561" s="181"/>
      <c r="W561" s="181"/>
      <c r="AA561" s="182"/>
      <c r="AG561" s="181"/>
      <c r="AJ561" s="181"/>
    </row>
    <row r="562" spans="1:36" s="180" customFormat="1" hidden="1" x14ac:dyDescent="0.2">
      <c r="A562" s="210">
        <f t="shared" si="87"/>
        <v>59</v>
      </c>
      <c r="B562" s="211">
        <f t="shared" si="88"/>
        <v>4.4924705618653426E-3</v>
      </c>
      <c r="C562" s="183">
        <v>1</v>
      </c>
      <c r="D562" s="183">
        <f t="shared" si="89"/>
        <v>0</v>
      </c>
      <c r="F562" s="211">
        <f t="shared" si="90"/>
        <v>4.9910485847759851E-3</v>
      </c>
      <c r="G562" s="183">
        <v>1</v>
      </c>
      <c r="H562" s="183">
        <f t="shared" si="91"/>
        <v>0</v>
      </c>
      <c r="K562" s="183"/>
      <c r="T562" s="181"/>
      <c r="W562" s="181"/>
      <c r="AA562" s="182"/>
      <c r="AG562" s="181"/>
      <c r="AJ562" s="181"/>
    </row>
    <row r="563" spans="1:36" s="180" customFormat="1" hidden="1" x14ac:dyDescent="0.2">
      <c r="A563" s="210">
        <f t="shared" si="87"/>
        <v>60</v>
      </c>
      <c r="B563" s="211">
        <f t="shared" si="88"/>
        <v>3.6844963787238893E-3</v>
      </c>
      <c r="C563" s="183">
        <v>1</v>
      </c>
      <c r="D563" s="183">
        <f t="shared" si="89"/>
        <v>0</v>
      </c>
      <c r="F563" s="211">
        <f t="shared" si="90"/>
        <v>4.2204318327459913E-3</v>
      </c>
      <c r="G563" s="183">
        <v>1</v>
      </c>
      <c r="H563" s="183">
        <f t="shared" si="91"/>
        <v>0</v>
      </c>
      <c r="K563" s="183"/>
      <c r="T563" s="181"/>
      <c r="W563" s="181"/>
      <c r="AA563" s="182"/>
      <c r="AG563" s="181"/>
      <c r="AJ563" s="181"/>
    </row>
    <row r="564" spans="1:36" s="180" customFormat="1" hidden="1" x14ac:dyDescent="0.2">
      <c r="A564" s="210">
        <f>A463</f>
        <v>61</v>
      </c>
      <c r="B564" s="211">
        <f t="shared" si="88"/>
        <v>3.6366022362732996E-3</v>
      </c>
      <c r="C564" s="183">
        <v>1</v>
      </c>
      <c r="D564" s="183">
        <f t="shared" si="89"/>
        <v>0</v>
      </c>
      <c r="F564" s="211">
        <f t="shared" si="90"/>
        <v>3.9795242962195236E-3</v>
      </c>
      <c r="G564" s="183">
        <v>1</v>
      </c>
      <c r="H564" s="183">
        <f t="shared" si="91"/>
        <v>0</v>
      </c>
      <c r="K564" s="183"/>
      <c r="T564" s="181"/>
      <c r="W564" s="181"/>
      <c r="AA564" s="182"/>
      <c r="AG564" s="181"/>
      <c r="AJ564" s="181"/>
    </row>
    <row r="565" spans="1:36" s="180" customFormat="1" hidden="1" x14ac:dyDescent="0.2">
      <c r="A565" s="210">
        <f t="shared" si="87"/>
        <v>62</v>
      </c>
      <c r="B565" s="211">
        <f t="shared" si="88"/>
        <v>3.4229943609436677E-3</v>
      </c>
      <c r="C565" s="183">
        <v>1</v>
      </c>
      <c r="D565" s="183">
        <f t="shared" si="89"/>
        <v>0</v>
      </c>
      <c r="F565" s="211">
        <f t="shared" si="90"/>
        <v>3.7510692367302093E-3</v>
      </c>
      <c r="G565" s="183">
        <v>1</v>
      </c>
      <c r="H565" s="183">
        <f t="shared" si="91"/>
        <v>0</v>
      </c>
      <c r="K565" s="183"/>
      <c r="T565" s="181"/>
      <c r="W565" s="181"/>
      <c r="AA565" s="182"/>
      <c r="AG565" s="181"/>
      <c r="AJ565" s="181"/>
    </row>
    <row r="566" spans="1:36" s="180" customFormat="1" hidden="1" x14ac:dyDescent="0.2">
      <c r="A566" s="210">
        <f t="shared" si="87"/>
        <v>63</v>
      </c>
      <c r="B566" s="211">
        <f t="shared" si="88"/>
        <v>3.0067942630480405E-3</v>
      </c>
      <c r="C566" s="183">
        <v>1</v>
      </c>
      <c r="D566" s="183">
        <f t="shared" si="89"/>
        <v>0</v>
      </c>
      <c r="F566" s="211">
        <f t="shared" si="90"/>
        <v>3.3013432391191693E-3</v>
      </c>
      <c r="G566" s="183">
        <v>1</v>
      </c>
      <c r="H566" s="183">
        <f t="shared" si="91"/>
        <v>0</v>
      </c>
      <c r="K566" s="183"/>
      <c r="T566" s="181"/>
      <c r="W566" s="181"/>
      <c r="AA566" s="182"/>
      <c r="AG566" s="181"/>
      <c r="AJ566" s="181"/>
    </row>
    <row r="567" spans="1:36" s="180" customFormat="1" hidden="1" x14ac:dyDescent="0.2">
      <c r="A567" s="210">
        <f t="shared" si="87"/>
        <v>64</v>
      </c>
      <c r="B567" s="211">
        <f t="shared" si="88"/>
        <v>2.7783392035587266E-3</v>
      </c>
      <c r="C567" s="183">
        <v>1</v>
      </c>
      <c r="D567" s="183">
        <f t="shared" si="89"/>
        <v>0</v>
      </c>
      <c r="F567" s="211">
        <f t="shared" si="90"/>
        <v>2.9550685892014037E-3</v>
      </c>
      <c r="G567" s="183">
        <v>1</v>
      </c>
      <c r="H567" s="183">
        <f t="shared" si="91"/>
        <v>0</v>
      </c>
      <c r="K567" s="183"/>
      <c r="T567" s="181"/>
      <c r="W567" s="181"/>
      <c r="AA567" s="182"/>
      <c r="AG567" s="181"/>
      <c r="AJ567" s="181"/>
    </row>
    <row r="568" spans="1:36" s="180" customFormat="1" hidden="1" x14ac:dyDescent="0.2">
      <c r="A568" s="210">
        <f t="shared" ref="A568:A587" si="92">A467</f>
        <v>65</v>
      </c>
      <c r="B568" s="211">
        <f t="shared" ref="B568:B587" si="93">SUM(B467,E467)</f>
        <v>2.6485460775176276E-3</v>
      </c>
      <c r="C568" s="183">
        <v>1</v>
      </c>
      <c r="D568" s="183">
        <f t="shared" ref="D568:D587" si="94">ABS(C568-1)*B568*$I$4</f>
        <v>0</v>
      </c>
      <c r="F568" s="211">
        <f t="shared" ref="F568:F586" si="95">SUM(H467,K467)</f>
        <v>2.6490250189421332E-3</v>
      </c>
      <c r="G568" s="183">
        <v>1</v>
      </c>
      <c r="H568" s="183">
        <f t="shared" ref="H568:H586" si="96">ABS(G568-1)*F568*$I$4</f>
        <v>0</v>
      </c>
      <c r="K568" s="183"/>
      <c r="T568" s="181"/>
      <c r="W568" s="181"/>
      <c r="AA568" s="182"/>
      <c r="AG568" s="181"/>
      <c r="AJ568" s="181"/>
    </row>
    <row r="569" spans="1:36" s="180" customFormat="1" hidden="1" x14ac:dyDescent="0.2">
      <c r="A569" s="210">
        <f t="shared" si="92"/>
        <v>66</v>
      </c>
      <c r="B569" s="211">
        <f t="shared" si="93"/>
        <v>2.319034377457568E-3</v>
      </c>
      <c r="C569" s="183">
        <v>1</v>
      </c>
      <c r="D569" s="183">
        <f t="shared" si="94"/>
        <v>0</v>
      </c>
      <c r="F569" s="211">
        <f t="shared" si="95"/>
        <v>2.4085964238401716E-3</v>
      </c>
      <c r="G569" s="183">
        <v>1</v>
      </c>
      <c r="H569" s="183">
        <f t="shared" si="96"/>
        <v>0</v>
      </c>
      <c r="K569" s="183"/>
      <c r="T569" s="181"/>
      <c r="W569" s="181"/>
      <c r="AA569" s="182"/>
      <c r="AG569" s="181"/>
      <c r="AJ569" s="181"/>
    </row>
    <row r="570" spans="1:36" s="180" customFormat="1" hidden="1" x14ac:dyDescent="0.2">
      <c r="A570" s="210">
        <f t="shared" si="92"/>
        <v>67</v>
      </c>
      <c r="B570" s="211">
        <f t="shared" si="93"/>
        <v>2.0704637781390062E-3</v>
      </c>
      <c r="C570" s="183">
        <v>1</v>
      </c>
      <c r="D570" s="183">
        <f t="shared" si="94"/>
        <v>0</v>
      </c>
      <c r="F570" s="211">
        <f t="shared" si="95"/>
        <v>2.0742953095350533E-3</v>
      </c>
      <c r="G570" s="183">
        <v>1</v>
      </c>
      <c r="H570" s="183">
        <f t="shared" si="96"/>
        <v>0</v>
      </c>
      <c r="K570" s="183"/>
      <c r="T570" s="181"/>
      <c r="W570" s="181"/>
      <c r="AA570" s="182"/>
      <c r="AG570" s="181"/>
      <c r="AJ570" s="181"/>
    </row>
    <row r="571" spans="1:36" s="180" customFormat="1" hidden="1" x14ac:dyDescent="0.2">
      <c r="A571" s="210">
        <f t="shared" si="92"/>
        <v>68</v>
      </c>
      <c r="B571" s="211">
        <f t="shared" si="93"/>
        <v>1.8041723461137255E-3</v>
      </c>
      <c r="C571" s="183">
        <v>1</v>
      </c>
      <c r="D571" s="183">
        <f t="shared" si="94"/>
        <v>0</v>
      </c>
      <c r="F571" s="211">
        <f t="shared" si="95"/>
        <v>1.8539822542623392E-3</v>
      </c>
      <c r="G571" s="183">
        <v>1</v>
      </c>
      <c r="H571" s="183">
        <f t="shared" si="96"/>
        <v>0</v>
      </c>
      <c r="K571" s="183"/>
      <c r="T571" s="181"/>
      <c r="W571" s="181"/>
      <c r="AA571" s="182"/>
      <c r="AG571" s="181"/>
      <c r="AJ571" s="181"/>
    </row>
    <row r="572" spans="1:36" s="180" customFormat="1" hidden="1" x14ac:dyDescent="0.2">
      <c r="A572" s="210">
        <f t="shared" si="92"/>
        <v>69</v>
      </c>
      <c r="B572" s="211">
        <f t="shared" si="93"/>
        <v>1.7174839482781575E-3</v>
      </c>
      <c r="C572" s="183">
        <v>1</v>
      </c>
      <c r="D572" s="183">
        <f t="shared" si="94"/>
        <v>0</v>
      </c>
      <c r="F572" s="211">
        <f t="shared" si="95"/>
        <v>1.6959315841753922E-3</v>
      </c>
      <c r="G572" s="183">
        <v>1</v>
      </c>
      <c r="H572" s="183">
        <f t="shared" si="96"/>
        <v>0</v>
      </c>
      <c r="K572" s="183"/>
      <c r="T572" s="181"/>
      <c r="W572" s="181"/>
      <c r="AA572" s="182"/>
      <c r="AG572" s="181"/>
      <c r="AJ572" s="181"/>
    </row>
    <row r="573" spans="1:36" s="180" customFormat="1" hidden="1" x14ac:dyDescent="0.2">
      <c r="A573" s="210">
        <f t="shared" si="92"/>
        <v>70</v>
      </c>
      <c r="B573" s="211">
        <f t="shared" si="93"/>
        <v>1.4737027632046546E-3</v>
      </c>
      <c r="C573" s="183">
        <v>1</v>
      </c>
      <c r="D573" s="183">
        <f t="shared" si="94"/>
        <v>0</v>
      </c>
      <c r="F573" s="211">
        <f t="shared" si="95"/>
        <v>1.4363453320931942E-3</v>
      </c>
      <c r="G573" s="183">
        <v>1</v>
      </c>
      <c r="H573" s="183">
        <f t="shared" si="96"/>
        <v>0</v>
      </c>
      <c r="K573" s="183"/>
      <c r="T573" s="181"/>
      <c r="W573" s="181"/>
      <c r="AA573" s="182"/>
      <c r="AG573" s="181"/>
      <c r="AJ573" s="181"/>
    </row>
    <row r="574" spans="1:36" s="180" customFormat="1" hidden="1" x14ac:dyDescent="0.2">
      <c r="A574" s="210">
        <f t="shared" si="92"/>
        <v>71</v>
      </c>
      <c r="B574" s="211">
        <f t="shared" si="93"/>
        <v>1.2826051348268004E-3</v>
      </c>
      <c r="C574" s="183">
        <v>1</v>
      </c>
      <c r="D574" s="183">
        <f t="shared" si="94"/>
        <v>0</v>
      </c>
      <c r="F574" s="211">
        <f t="shared" si="95"/>
        <v>1.2193848667920216E-3</v>
      </c>
      <c r="G574" s="183">
        <v>1</v>
      </c>
      <c r="H574" s="183">
        <f t="shared" si="96"/>
        <v>0</v>
      </c>
      <c r="K574" s="183"/>
      <c r="T574" s="181"/>
      <c r="W574" s="181"/>
      <c r="AA574" s="182"/>
      <c r="AG574" s="181"/>
      <c r="AJ574" s="181"/>
    </row>
    <row r="575" spans="1:36" s="180" customFormat="1" hidden="1" x14ac:dyDescent="0.2">
      <c r="A575" s="210">
        <f t="shared" si="92"/>
        <v>72</v>
      </c>
      <c r="B575" s="211">
        <f t="shared" si="93"/>
        <v>1.0416975983003327E-3</v>
      </c>
      <c r="C575" s="183">
        <v>1</v>
      </c>
      <c r="D575" s="183">
        <f t="shared" si="94"/>
        <v>0</v>
      </c>
      <c r="F575" s="211">
        <f t="shared" si="95"/>
        <v>9.7081426747345947E-4</v>
      </c>
      <c r="G575" s="183">
        <v>1</v>
      </c>
      <c r="H575" s="183">
        <f t="shared" si="96"/>
        <v>0</v>
      </c>
      <c r="K575" s="183"/>
      <c r="T575" s="181"/>
      <c r="W575" s="181"/>
      <c r="AA575" s="182"/>
      <c r="AG575" s="181"/>
      <c r="AJ575" s="181"/>
    </row>
    <row r="576" spans="1:36" s="180" customFormat="1" hidden="1" x14ac:dyDescent="0.2">
      <c r="A576" s="210">
        <f t="shared" si="92"/>
        <v>73</v>
      </c>
      <c r="B576" s="211">
        <f t="shared" si="93"/>
        <v>8.180319530560773E-4</v>
      </c>
      <c r="C576" s="183">
        <v>1</v>
      </c>
      <c r="D576" s="183">
        <f t="shared" si="94"/>
        <v>0</v>
      </c>
      <c r="F576" s="211">
        <f t="shared" si="95"/>
        <v>8.1228465596200653E-4</v>
      </c>
      <c r="G576" s="183">
        <v>1</v>
      </c>
      <c r="H576" s="183">
        <f t="shared" si="96"/>
        <v>0</v>
      </c>
      <c r="K576" s="183"/>
      <c r="T576" s="181"/>
      <c r="W576" s="181"/>
      <c r="AA576" s="182"/>
      <c r="AG576" s="181"/>
      <c r="AJ576" s="181"/>
    </row>
    <row r="577" spans="1:36" s="180" customFormat="1" hidden="1" x14ac:dyDescent="0.2">
      <c r="A577" s="210">
        <f t="shared" si="92"/>
        <v>74</v>
      </c>
      <c r="B577" s="211">
        <f t="shared" si="93"/>
        <v>6.2166596900865823E-4</v>
      </c>
      <c r="C577" s="183">
        <v>1</v>
      </c>
      <c r="D577" s="183">
        <f t="shared" si="94"/>
        <v>0</v>
      </c>
      <c r="F577" s="211">
        <f t="shared" si="95"/>
        <v>6.5519186872407126E-4</v>
      </c>
      <c r="G577" s="183">
        <v>1</v>
      </c>
      <c r="H577" s="183">
        <f t="shared" si="96"/>
        <v>0</v>
      </c>
      <c r="K577" s="183"/>
      <c r="T577" s="181"/>
      <c r="W577" s="181"/>
      <c r="AA577" s="182"/>
      <c r="AG577" s="181"/>
      <c r="AJ577" s="181"/>
    </row>
    <row r="578" spans="1:36" s="180" customFormat="1" hidden="1" x14ac:dyDescent="0.2">
      <c r="A578" s="210">
        <f t="shared" si="92"/>
        <v>75</v>
      </c>
      <c r="B578" s="211">
        <f t="shared" si="93"/>
        <v>4.9522543293910066E-4</v>
      </c>
      <c r="C578" s="183">
        <v>1</v>
      </c>
      <c r="D578" s="183">
        <f t="shared" si="94"/>
        <v>0</v>
      </c>
      <c r="F578" s="211">
        <f t="shared" si="95"/>
        <v>5.2970921550352546E-4</v>
      </c>
      <c r="G578" s="183">
        <v>1</v>
      </c>
      <c r="H578" s="183">
        <f t="shared" si="96"/>
        <v>0</v>
      </c>
      <c r="K578" s="183"/>
      <c r="T578" s="181"/>
      <c r="W578" s="181"/>
      <c r="AA578" s="182"/>
      <c r="AG578" s="181"/>
      <c r="AJ578" s="181"/>
    </row>
    <row r="579" spans="1:36" s="180" customFormat="1" hidden="1" x14ac:dyDescent="0.2">
      <c r="A579" s="210">
        <f t="shared" si="92"/>
        <v>76</v>
      </c>
      <c r="B579" s="211">
        <f t="shared" si="93"/>
        <v>3.1274875020235272E-4</v>
      </c>
      <c r="C579" s="183">
        <v>1</v>
      </c>
      <c r="D579" s="183">
        <f t="shared" si="94"/>
        <v>0</v>
      </c>
      <c r="F579" s="211">
        <f t="shared" si="95"/>
        <v>3.7261642826559029E-4</v>
      </c>
      <c r="G579" s="183">
        <v>1</v>
      </c>
      <c r="H579" s="183">
        <f t="shared" si="96"/>
        <v>0</v>
      </c>
      <c r="K579" s="183"/>
      <c r="T579" s="181"/>
      <c r="W579" s="181"/>
      <c r="AA579" s="182"/>
      <c r="AG579" s="181"/>
      <c r="AJ579" s="181"/>
    </row>
    <row r="580" spans="1:36" s="180" customFormat="1" hidden="1" x14ac:dyDescent="0.2">
      <c r="A580" s="210">
        <f t="shared" si="92"/>
        <v>77</v>
      </c>
      <c r="B580" s="211">
        <f t="shared" si="93"/>
        <v>2.2270776239524356E-4</v>
      </c>
      <c r="C580" s="183">
        <v>1</v>
      </c>
      <c r="D580" s="183">
        <f t="shared" si="94"/>
        <v>0</v>
      </c>
      <c r="F580" s="211">
        <f t="shared" si="95"/>
        <v>2.4904954074306805E-4</v>
      </c>
      <c r="G580" s="183">
        <v>1</v>
      </c>
      <c r="H580" s="183">
        <f t="shared" si="96"/>
        <v>0</v>
      </c>
      <c r="K580" s="183"/>
      <c r="T580" s="181"/>
      <c r="W580" s="181"/>
      <c r="AA580" s="182"/>
      <c r="AG580" s="181"/>
      <c r="AJ580" s="181"/>
    </row>
    <row r="581" spans="1:36" s="180" customFormat="1" hidden="1" x14ac:dyDescent="0.2">
      <c r="A581" s="210">
        <f t="shared" si="92"/>
        <v>78</v>
      </c>
      <c r="B581" s="211">
        <f t="shared" si="93"/>
        <v>2.1264999248061964E-4</v>
      </c>
      <c r="C581" s="183">
        <v>1</v>
      </c>
      <c r="D581" s="183">
        <f t="shared" si="94"/>
        <v>0</v>
      </c>
      <c r="F581" s="211">
        <f t="shared" si="95"/>
        <v>2.0211328114148983E-4</v>
      </c>
      <c r="G581" s="183">
        <v>1</v>
      </c>
      <c r="H581" s="183">
        <f t="shared" si="96"/>
        <v>0</v>
      </c>
      <c r="K581" s="183"/>
      <c r="T581" s="181"/>
      <c r="W581" s="181"/>
      <c r="AA581" s="182"/>
      <c r="AG581" s="181"/>
      <c r="AJ581" s="181"/>
    </row>
    <row r="582" spans="1:36" s="180" customFormat="1" hidden="1" x14ac:dyDescent="0.2">
      <c r="A582" s="210">
        <f t="shared" si="92"/>
        <v>79</v>
      </c>
      <c r="B582" s="211">
        <f t="shared" si="93"/>
        <v>1.3362465743714611E-4</v>
      </c>
      <c r="C582" s="183">
        <v>1</v>
      </c>
      <c r="D582" s="183">
        <f t="shared" si="94"/>
        <v>0</v>
      </c>
      <c r="F582" s="211">
        <f t="shared" si="95"/>
        <v>1.3314571601264022E-4</v>
      </c>
      <c r="G582" s="183">
        <v>1</v>
      </c>
      <c r="H582" s="183">
        <f t="shared" si="96"/>
        <v>0</v>
      </c>
      <c r="K582" s="183"/>
      <c r="T582" s="181"/>
      <c r="W582" s="181"/>
      <c r="AA582" s="182"/>
      <c r="AG582" s="181"/>
      <c r="AJ582" s="181"/>
    </row>
    <row r="583" spans="1:36" s="180" customFormat="1" hidden="1" x14ac:dyDescent="0.2">
      <c r="A583" s="210">
        <f t="shared" si="92"/>
        <v>80</v>
      </c>
      <c r="B583" s="211">
        <f t="shared" si="93"/>
        <v>1.0009875772173311E-4</v>
      </c>
      <c r="C583" s="183">
        <v>1</v>
      </c>
      <c r="D583" s="183">
        <f t="shared" si="94"/>
        <v>0</v>
      </c>
      <c r="F583" s="211">
        <f t="shared" si="95"/>
        <v>9.099887065612101E-5</v>
      </c>
      <c r="G583" s="183">
        <v>1</v>
      </c>
      <c r="H583" s="183">
        <f t="shared" si="96"/>
        <v>0</v>
      </c>
      <c r="K583" s="183"/>
      <c r="T583" s="181"/>
      <c r="W583" s="181"/>
      <c r="AA583" s="182"/>
      <c r="AG583" s="181"/>
      <c r="AJ583" s="181"/>
    </row>
    <row r="584" spans="1:36" s="180" customFormat="1" hidden="1" x14ac:dyDescent="0.2">
      <c r="A584" s="210">
        <f t="shared" si="92"/>
        <v>81</v>
      </c>
      <c r="B584" s="211">
        <f t="shared" si="93"/>
        <v>5.4599322393672607E-5</v>
      </c>
      <c r="C584" s="183">
        <v>1</v>
      </c>
      <c r="D584" s="183">
        <f t="shared" si="94"/>
        <v>0</v>
      </c>
      <c r="F584" s="211">
        <f t="shared" si="95"/>
        <v>6.3699209459284716E-5</v>
      </c>
      <c r="G584" s="183">
        <v>1</v>
      </c>
      <c r="H584" s="183">
        <f t="shared" si="96"/>
        <v>0</v>
      </c>
      <c r="K584" s="183"/>
      <c r="T584" s="181"/>
      <c r="W584" s="181"/>
      <c r="AA584" s="182"/>
      <c r="AG584" s="181"/>
      <c r="AJ584" s="181"/>
    </row>
    <row r="585" spans="1:36" s="180" customFormat="1" hidden="1" x14ac:dyDescent="0.2">
      <c r="A585" s="210">
        <f t="shared" si="92"/>
        <v>82</v>
      </c>
      <c r="B585" s="211">
        <f t="shared" si="93"/>
        <v>3.2089075441895302E-5</v>
      </c>
      <c r="C585" s="183">
        <v>1</v>
      </c>
      <c r="D585" s="183">
        <f t="shared" si="94"/>
        <v>0</v>
      </c>
      <c r="F585" s="211">
        <f t="shared" si="95"/>
        <v>2.8736485470354005E-5</v>
      </c>
      <c r="G585" s="183">
        <v>1</v>
      </c>
      <c r="H585" s="183">
        <f t="shared" si="96"/>
        <v>0</v>
      </c>
      <c r="K585" s="183"/>
      <c r="T585" s="181"/>
      <c r="W585" s="181"/>
      <c r="AA585" s="182"/>
      <c r="AG585" s="181"/>
      <c r="AJ585" s="181"/>
    </row>
    <row r="586" spans="1:36" s="180" customFormat="1" hidden="1" x14ac:dyDescent="0.2">
      <c r="A586" s="210">
        <f t="shared" si="92"/>
        <v>83</v>
      </c>
      <c r="B586" s="211">
        <f t="shared" si="93"/>
        <v>3.9273196809483812E-5</v>
      </c>
      <c r="C586" s="183">
        <v>1</v>
      </c>
      <c r="D586" s="183">
        <f t="shared" si="94"/>
        <v>0</v>
      </c>
      <c r="F586" s="211">
        <f t="shared" si="95"/>
        <v>4.7894142450590006E-5</v>
      </c>
      <c r="G586" s="183">
        <v>1</v>
      </c>
      <c r="H586" s="183">
        <f t="shared" si="96"/>
        <v>0</v>
      </c>
      <c r="K586" s="183"/>
      <c r="T586" s="181"/>
      <c r="W586" s="181"/>
      <c r="AA586" s="182"/>
      <c r="AG586" s="181"/>
      <c r="AJ586" s="181"/>
    </row>
    <row r="587" spans="1:36" s="180" customFormat="1" hidden="1" x14ac:dyDescent="0.2">
      <c r="A587" s="210" t="str">
        <f t="shared" si="92"/>
        <v>NNNN</v>
      </c>
      <c r="B587" s="211">
        <f t="shared" si="93"/>
        <v>0.18087989202744525</v>
      </c>
      <c r="C587" s="183">
        <v>1</v>
      </c>
      <c r="D587" s="183">
        <f t="shared" si="94"/>
        <v>0</v>
      </c>
      <c r="F587" s="211"/>
      <c r="G587" s="183"/>
      <c r="H587" s="183"/>
      <c r="K587" s="183"/>
      <c r="T587" s="181"/>
      <c r="W587" s="181"/>
      <c r="AA587" s="182"/>
      <c r="AG587" s="181"/>
      <c r="AJ587" s="181"/>
    </row>
    <row r="588" spans="1:36" s="180" customFormat="1" hidden="1" x14ac:dyDescent="0.2">
      <c r="A588" s="225"/>
      <c r="D588" s="225"/>
      <c r="E588" s="181"/>
      <c r="F588" s="182"/>
      <c r="G588" s="182"/>
      <c r="H588" s="225"/>
      <c r="K588" s="183"/>
      <c r="T588" s="181"/>
      <c r="W588" s="181"/>
      <c r="AA588" s="182"/>
      <c r="AG588" s="181"/>
      <c r="AJ588" s="181"/>
    </row>
    <row r="589" spans="1:36" s="180" customFormat="1" hidden="1" x14ac:dyDescent="0.2">
      <c r="A589" s="225"/>
      <c r="B589" s="211"/>
      <c r="C589" s="225" t="s">
        <v>132</v>
      </c>
      <c r="D589" s="183">
        <f>SUM(D503:D587)</f>
        <v>0</v>
      </c>
      <c r="E589" s="181"/>
      <c r="F589" s="211"/>
      <c r="G589" s="225" t="s">
        <v>133</v>
      </c>
      <c r="H589" s="183">
        <f>SUM(H503:H587)</f>
        <v>0</v>
      </c>
      <c r="K589" s="183"/>
      <c r="T589" s="181"/>
      <c r="W589" s="181"/>
      <c r="AA589" s="182"/>
      <c r="AG589" s="181"/>
      <c r="AJ589" s="181"/>
    </row>
    <row r="590" spans="1:36" s="180" customFormat="1" hidden="1" x14ac:dyDescent="0.2">
      <c r="A590" s="225"/>
      <c r="G590" s="182"/>
      <c r="H590" s="182"/>
      <c r="K590" s="183"/>
      <c r="T590" s="181"/>
      <c r="W590" s="181"/>
      <c r="AA590" s="182"/>
      <c r="AG590" s="181"/>
      <c r="AJ590" s="181"/>
    </row>
    <row r="591" spans="1:36" s="180" customFormat="1" hidden="1" x14ac:dyDescent="0.2">
      <c r="A591" s="225"/>
      <c r="G591" s="181"/>
      <c r="H591" s="181"/>
      <c r="K591" s="183"/>
      <c r="T591" s="181"/>
      <c r="W591" s="181"/>
      <c r="AA591" s="182"/>
      <c r="AG591" s="181"/>
      <c r="AJ591" s="181"/>
    </row>
    <row r="592" spans="1:36" s="180" customFormat="1" ht="15" hidden="1" x14ac:dyDescent="0.25">
      <c r="A592" s="225"/>
      <c r="C592" s="181"/>
      <c r="D592" s="181"/>
      <c r="E592" s="181"/>
      <c r="F592" s="182"/>
      <c r="G592" s="212" t="s">
        <v>51</v>
      </c>
      <c r="H592" s="270">
        <f>H589+D589</f>
        <v>0</v>
      </c>
      <c r="I592" s="271"/>
      <c r="K592" s="183"/>
      <c r="T592" s="181"/>
      <c r="W592" s="181"/>
      <c r="AA592" s="182"/>
      <c r="AG592" s="181"/>
      <c r="AJ592" s="181"/>
    </row>
    <row r="593" spans="1:39" s="180" customFormat="1" hidden="1" x14ac:dyDescent="0.2">
      <c r="A593" s="225"/>
      <c r="C593" s="181"/>
      <c r="D593" s="181"/>
      <c r="E593" s="181"/>
      <c r="F593" s="182"/>
      <c r="G593" s="182"/>
      <c r="H593" s="182"/>
      <c r="K593" s="183"/>
      <c r="T593" s="181"/>
      <c r="W593" s="181"/>
      <c r="AA593" s="182"/>
      <c r="AG593" s="181"/>
      <c r="AJ593" s="181"/>
    </row>
    <row r="594" spans="1:39" s="180" customFormat="1" ht="15.75" hidden="1" x14ac:dyDescent="0.25">
      <c r="A594" s="179" t="s">
        <v>63</v>
      </c>
      <c r="C594" s="225"/>
      <c r="D594" s="225"/>
      <c r="E594" s="225"/>
      <c r="F594" s="181"/>
      <c r="G594" s="181"/>
      <c r="H594" s="181"/>
      <c r="K594" s="183"/>
      <c r="T594" s="181"/>
      <c r="W594" s="181"/>
      <c r="AA594" s="182"/>
      <c r="AG594" s="181"/>
      <c r="AJ594" s="181"/>
    </row>
    <row r="595" spans="1:39" s="180" customFormat="1" hidden="1" x14ac:dyDescent="0.2">
      <c r="A595" s="184" t="s">
        <v>64</v>
      </c>
      <c r="B595" s="225"/>
      <c r="C595" s="225"/>
      <c r="D595" s="225"/>
      <c r="E595" s="182"/>
      <c r="F595" s="182"/>
      <c r="G595" s="182"/>
      <c r="H595" s="182"/>
      <c r="I595" s="182"/>
      <c r="K595" s="183"/>
      <c r="L595" s="182"/>
      <c r="M595" s="182"/>
      <c r="N595" s="182"/>
      <c r="O595" s="182"/>
      <c r="R595" s="182"/>
      <c r="T595" s="182"/>
      <c r="U595" s="182"/>
      <c r="W595" s="182"/>
      <c r="X595" s="182"/>
      <c r="AA595" s="182"/>
      <c r="AB595" s="182"/>
      <c r="AE595" s="182"/>
      <c r="AG595" s="182"/>
      <c r="AH595" s="182"/>
      <c r="AJ595" s="182"/>
      <c r="AK595" s="182"/>
      <c r="AM595" s="182"/>
    </row>
    <row r="596" spans="1:39" s="180" customFormat="1" hidden="1" x14ac:dyDescent="0.2">
      <c r="A596" s="184" t="s">
        <v>54</v>
      </c>
      <c r="B596" s="225"/>
      <c r="C596" s="225"/>
      <c r="D596" s="225"/>
      <c r="E596" s="182"/>
      <c r="F596" s="182"/>
      <c r="G596" s="182"/>
      <c r="H596" s="182"/>
      <c r="I596" s="182"/>
      <c r="K596" s="183"/>
      <c r="L596" s="182"/>
      <c r="M596" s="182"/>
      <c r="N596" s="182"/>
      <c r="O596" s="182"/>
      <c r="R596" s="182"/>
      <c r="T596" s="182"/>
      <c r="U596" s="182"/>
      <c r="W596" s="182"/>
      <c r="X596" s="182"/>
      <c r="AA596" s="182"/>
      <c r="AB596" s="182"/>
      <c r="AE596" s="182"/>
      <c r="AG596" s="182"/>
      <c r="AH596" s="182"/>
      <c r="AJ596" s="182"/>
      <c r="AK596" s="182"/>
      <c r="AM596" s="182"/>
    </row>
    <row r="597" spans="1:39" s="180" customFormat="1" hidden="1" x14ac:dyDescent="0.2">
      <c r="A597" s="225"/>
      <c r="B597" s="225"/>
      <c r="C597" s="225"/>
      <c r="D597" s="225"/>
      <c r="E597" s="182"/>
      <c r="F597" s="182"/>
      <c r="G597" s="182"/>
      <c r="H597" s="182"/>
      <c r="I597" s="182"/>
      <c r="K597" s="183"/>
      <c r="L597" s="182"/>
      <c r="M597" s="182"/>
      <c r="N597" s="182"/>
      <c r="O597" s="182"/>
      <c r="R597" s="182"/>
      <c r="T597" s="182"/>
      <c r="U597" s="182"/>
      <c r="W597" s="182"/>
      <c r="X597" s="182"/>
      <c r="AA597" s="182"/>
      <c r="AB597" s="182"/>
      <c r="AE597" s="182"/>
      <c r="AG597" s="182"/>
      <c r="AH597" s="182"/>
      <c r="AJ597" s="182"/>
      <c r="AK597" s="182"/>
      <c r="AM597" s="182"/>
    </row>
    <row r="598" spans="1:39" s="180" customFormat="1" ht="13.5" hidden="1" thickBot="1" x14ac:dyDescent="0.25">
      <c r="A598" s="225"/>
      <c r="E598" s="182"/>
      <c r="F598" s="182"/>
      <c r="G598" s="182"/>
      <c r="H598" s="182"/>
      <c r="I598" s="182"/>
      <c r="K598" s="183"/>
      <c r="L598" s="182"/>
      <c r="M598" s="182"/>
      <c r="N598" s="182"/>
      <c r="O598" s="182"/>
      <c r="R598" s="182"/>
      <c r="T598" s="182"/>
      <c r="U598" s="182"/>
      <c r="W598" s="182"/>
      <c r="X598" s="182"/>
      <c r="AA598" s="182"/>
      <c r="AB598" s="182"/>
      <c r="AE598" s="182"/>
      <c r="AG598" s="182"/>
      <c r="AH598" s="182"/>
      <c r="AJ598" s="182"/>
      <c r="AK598" s="182"/>
      <c r="AM598" s="182"/>
    </row>
    <row r="599" spans="1:39" s="180" customFormat="1" ht="41.45" hidden="1" customHeight="1" x14ac:dyDescent="0.2">
      <c r="A599" s="185" t="s">
        <v>36</v>
      </c>
      <c r="B599" s="186" t="s">
        <v>19</v>
      </c>
      <c r="C599" s="187" t="s">
        <v>158</v>
      </c>
      <c r="D599" s="188" t="s">
        <v>45</v>
      </c>
      <c r="E599" s="186" t="s">
        <v>19</v>
      </c>
      <c r="F599" s="187" t="s">
        <v>158</v>
      </c>
      <c r="G599" s="188" t="s">
        <v>45</v>
      </c>
      <c r="H599" s="186" t="s">
        <v>19</v>
      </c>
      <c r="I599" s="187" t="s">
        <v>158</v>
      </c>
      <c r="J599" s="188" t="s">
        <v>45</v>
      </c>
      <c r="K599" s="186" t="s">
        <v>19</v>
      </c>
      <c r="L599" s="187" t="s">
        <v>158</v>
      </c>
      <c r="M599" s="188" t="s">
        <v>45</v>
      </c>
    </row>
    <row r="600" spans="1:39" s="180" customFormat="1" hidden="1" x14ac:dyDescent="0.2">
      <c r="A600" s="189"/>
      <c r="B600" s="190" t="s">
        <v>94</v>
      </c>
      <c r="C600" s="191" t="s">
        <v>94</v>
      </c>
      <c r="D600" s="192"/>
      <c r="E600" s="190" t="s">
        <v>95</v>
      </c>
      <c r="F600" s="191" t="s">
        <v>95</v>
      </c>
      <c r="G600" s="192"/>
      <c r="H600" s="190" t="s">
        <v>96</v>
      </c>
      <c r="I600" s="191" t="s">
        <v>96</v>
      </c>
      <c r="J600" s="192"/>
      <c r="K600" s="190" t="s">
        <v>97</v>
      </c>
      <c r="L600" s="191" t="s">
        <v>97</v>
      </c>
      <c r="M600" s="192"/>
    </row>
    <row r="601" spans="1:39" s="180" customFormat="1" ht="13.5" hidden="1" thickBot="1" x14ac:dyDescent="0.25">
      <c r="A601" s="193"/>
      <c r="B601" s="332" t="s">
        <v>81</v>
      </c>
      <c r="C601" s="333"/>
      <c r="D601" s="194"/>
      <c r="E601" s="332" t="s">
        <v>82</v>
      </c>
      <c r="F601" s="333"/>
      <c r="G601" s="194"/>
      <c r="H601" s="332" t="s">
        <v>98</v>
      </c>
      <c r="I601" s="333"/>
      <c r="J601" s="195"/>
      <c r="K601" s="332" t="s">
        <v>99</v>
      </c>
      <c r="L601" s="333"/>
      <c r="M601" s="194"/>
    </row>
    <row r="602" spans="1:39" s="180" customFormat="1" ht="13.5" hidden="1" thickBot="1" x14ac:dyDescent="0.25">
      <c r="A602" s="196"/>
      <c r="B602" s="269"/>
      <c r="C602" s="202"/>
      <c r="D602" s="200"/>
      <c r="E602" s="201"/>
      <c r="F602" s="202"/>
      <c r="G602" s="200"/>
      <c r="H602" s="201"/>
      <c r="I602" s="202"/>
      <c r="J602" s="200"/>
      <c r="K602" s="198"/>
      <c r="L602" s="199"/>
      <c r="M602" s="200"/>
    </row>
    <row r="603" spans="1:39" s="180" customFormat="1" hidden="1" x14ac:dyDescent="0.2">
      <c r="A603" s="203">
        <f>A402</f>
        <v>0</v>
      </c>
      <c r="B603" s="204">
        <f>B402</f>
        <v>2.7218241154670303E-3</v>
      </c>
      <c r="C603" s="197">
        <f>C402/$C503</f>
        <v>1.1777398613433012</v>
      </c>
      <c r="D603" s="192">
        <f>B603*C603</f>
        <v>3.2056007563509938E-3</v>
      </c>
      <c r="E603" s="204">
        <f>E402</f>
        <v>1.6954526427508863E-4</v>
      </c>
      <c r="F603" s="197">
        <f>F402/$C503</f>
        <v>0.83727389772648197</v>
      </c>
      <c r="G603" s="192">
        <f>E603*F603</f>
        <v>1.4195582426066992E-4</v>
      </c>
      <c r="H603" s="204">
        <f>H402</f>
        <v>2.8865799654970597E-3</v>
      </c>
      <c r="I603" s="197">
        <f>I402/$G503</f>
        <v>0.88357726877836951</v>
      </c>
      <c r="J603" s="192">
        <f>H603*I603</f>
        <v>2.5505164420242519E-3</v>
      </c>
      <c r="K603" s="204">
        <f>K402</f>
        <v>3.5297982986084834E-4</v>
      </c>
      <c r="L603" s="197">
        <f>L402/$G503</f>
        <v>0.65968685110394898</v>
      </c>
      <c r="M603" s="192">
        <f>K603*L603</f>
        <v>2.3285615246411071E-4</v>
      </c>
    </row>
    <row r="604" spans="1:39" s="180" customFormat="1" hidden="1" x14ac:dyDescent="0.2">
      <c r="A604" s="203">
        <f t="shared" ref="A604:B619" si="97">A403</f>
        <v>1</v>
      </c>
      <c r="B604" s="204">
        <f t="shared" si="97"/>
        <v>3.4052735282369497E-3</v>
      </c>
      <c r="C604" s="197">
        <f t="shared" ref="C604:C667" si="98">C403/$C504</f>
        <v>1.2062126457810347</v>
      </c>
      <c r="D604" s="192">
        <f>B604*C604</f>
        <v>4.1074839921028099E-3</v>
      </c>
      <c r="E604" s="204">
        <f t="shared" ref="E604:E667" si="99">E403</f>
        <v>3.9656349949088529E-4</v>
      </c>
      <c r="F604" s="197">
        <f t="shared" ref="F604:F667" si="100">F403/$C504</f>
        <v>0.81310634234101054</v>
      </c>
      <c r="G604" s="192">
        <f>E604*F604</f>
        <v>3.2244829657698495E-4</v>
      </c>
      <c r="H604" s="204">
        <f t="shared" ref="H604:H667" si="101">H403</f>
        <v>3.7194591027128201E-3</v>
      </c>
      <c r="I604" s="197">
        <f t="shared" ref="I604:I667" si="102">I403/$G504</f>
        <v>0.89722079154870127</v>
      </c>
      <c r="J604" s="192">
        <f>H604*I604</f>
        <v>3.3371760402690184E-3</v>
      </c>
      <c r="K604" s="204">
        <f t="shared" ref="K604:K667" si="103">K403</f>
        <v>7.9169017470825281E-4</v>
      </c>
      <c r="L604" s="197">
        <f t="shared" ref="L604:L667" si="104">L403/$G504</f>
        <v>0.68950960064807731</v>
      </c>
      <c r="M604" s="192">
        <f>K604*L604</f>
        <v>5.4587797620009391E-4</v>
      </c>
    </row>
    <row r="605" spans="1:39" s="180" customFormat="1" hidden="1" x14ac:dyDescent="0.2">
      <c r="A605" s="203">
        <f t="shared" si="97"/>
        <v>2</v>
      </c>
      <c r="B605" s="204">
        <f t="shared" si="97"/>
        <v>3.3377427873816177E-3</v>
      </c>
      <c r="C605" s="197">
        <f t="shared" si="98"/>
        <v>1.2270995472001793</v>
      </c>
      <c r="D605" s="192">
        <f>B605*C605</f>
        <v>4.0957426630666479E-3</v>
      </c>
      <c r="E605" s="204">
        <f t="shared" si="99"/>
        <v>7.2751202382446219E-4</v>
      </c>
      <c r="F605" s="197">
        <f t="shared" si="100"/>
        <v>0.83937432512962606</v>
      </c>
      <c r="G605" s="192">
        <f>E605*F605</f>
        <v>6.1065491402134643E-4</v>
      </c>
      <c r="H605" s="204">
        <f t="shared" si="101"/>
        <v>3.6801859059033362E-3</v>
      </c>
      <c r="I605" s="197">
        <f t="shared" si="102"/>
        <v>0.92361046736683416</v>
      </c>
      <c r="J605" s="192">
        <f>H605*I605</f>
        <v>3.3990582245482163E-3</v>
      </c>
      <c r="K605" s="204">
        <f t="shared" si="103"/>
        <v>1.2428529965928107E-3</v>
      </c>
      <c r="L605" s="197">
        <f t="shared" si="104"/>
        <v>0.71033172425560542</v>
      </c>
      <c r="M605" s="192">
        <f>K605*L605</f>
        <v>8.8283791206601725E-4</v>
      </c>
    </row>
    <row r="606" spans="1:39" s="180" customFormat="1" hidden="1" x14ac:dyDescent="0.2">
      <c r="A606" s="203">
        <f t="shared" si="97"/>
        <v>3</v>
      </c>
      <c r="B606" s="204">
        <f t="shared" si="97"/>
        <v>3.3123588918828051E-3</v>
      </c>
      <c r="C606" s="197">
        <f t="shared" si="98"/>
        <v>1.187164003147831</v>
      </c>
      <c r="D606" s="192">
        <f>B606*C606</f>
        <v>3.9323132419499043E-3</v>
      </c>
      <c r="E606" s="204">
        <f t="shared" si="99"/>
        <v>4.846887215999709E-4</v>
      </c>
      <c r="F606" s="197">
        <f t="shared" si="100"/>
        <v>0.85407482240851151</v>
      </c>
      <c r="G606" s="192">
        <f>E606*F606</f>
        <v>4.1396043382390361E-4</v>
      </c>
      <c r="H606" s="204">
        <f t="shared" si="101"/>
        <v>3.8133316219159763E-3</v>
      </c>
      <c r="I606" s="197">
        <f t="shared" si="102"/>
        <v>0.92972144953612246</v>
      </c>
      <c r="J606" s="192">
        <f>H606*I606</f>
        <v>3.5453362030896545E-3</v>
      </c>
      <c r="K606" s="204">
        <f t="shared" si="103"/>
        <v>9.9955075294381351E-4</v>
      </c>
      <c r="L606" s="197">
        <f t="shared" si="104"/>
        <v>0.71864295771230458</v>
      </c>
      <c r="M606" s="192">
        <f>K606*L606</f>
        <v>7.1832010947910313E-4</v>
      </c>
    </row>
    <row r="607" spans="1:39" s="180" customFormat="1" hidden="1" x14ac:dyDescent="0.2">
      <c r="A607" s="203">
        <f t="shared" si="97"/>
        <v>4</v>
      </c>
      <c r="B607" s="204">
        <f t="shared" si="97"/>
        <v>2.7237398811650539E-3</v>
      </c>
      <c r="C607" s="197">
        <f t="shared" si="98"/>
        <v>1.2050493399052467</v>
      </c>
      <c r="D607" s="192">
        <f>B607*C607</f>
        <v>3.2822409458715431E-3</v>
      </c>
      <c r="E607" s="204">
        <f t="shared" si="99"/>
        <v>5.3833016114463166E-4</v>
      </c>
      <c r="F607" s="197">
        <f t="shared" si="100"/>
        <v>0.88463159634662614</v>
      </c>
      <c r="G607" s="192">
        <f>E607*F607</f>
        <v>4.76223869814912E-4</v>
      </c>
      <c r="H607" s="204">
        <f t="shared" si="101"/>
        <v>3.2673383979792505E-3</v>
      </c>
      <c r="I607" s="197">
        <f t="shared" si="102"/>
        <v>0.93085787160310685</v>
      </c>
      <c r="J607" s="192">
        <f>H607*I607</f>
        <v>3.04142766695007E-3</v>
      </c>
      <c r="K607" s="204">
        <f t="shared" si="103"/>
        <v>1.0594184310070509E-3</v>
      </c>
      <c r="L607" s="197">
        <f t="shared" si="104"/>
        <v>0.74468629728248559</v>
      </c>
      <c r="M607" s="192">
        <f>K607*L607</f>
        <v>7.889343886594612E-4</v>
      </c>
    </row>
    <row r="608" spans="1:39" s="180" customFormat="1" hidden="1" x14ac:dyDescent="0.2">
      <c r="A608" s="203">
        <f t="shared" si="97"/>
        <v>5</v>
      </c>
      <c r="B608" s="204">
        <f t="shared" si="97"/>
        <v>3.2553648623666028E-3</v>
      </c>
      <c r="C608" s="197">
        <f t="shared" si="98"/>
        <v>1.0919057085068082</v>
      </c>
      <c r="D608" s="192">
        <f t="shared" ref="D608:D671" si="105">B608*C608</f>
        <v>3.5545514764905735E-3</v>
      </c>
      <c r="E608" s="204">
        <f t="shared" si="99"/>
        <v>5.6323511521893849E-4</v>
      </c>
      <c r="F608" s="197">
        <f t="shared" si="100"/>
        <v>0.9570188059376441</v>
      </c>
      <c r="G608" s="192">
        <f t="shared" ref="G608:G671" si="106">E608*F608</f>
        <v>5.3902659742897994E-4</v>
      </c>
      <c r="H608" s="204">
        <f t="shared" si="101"/>
        <v>3.7448429982116327E-3</v>
      </c>
      <c r="I608" s="197">
        <f t="shared" si="102"/>
        <v>0.9622937127420248</v>
      </c>
      <c r="J608" s="192">
        <f t="shared" ref="J608:J671" si="107">H608*I608</f>
        <v>3.6036388723850476E-3</v>
      </c>
      <c r="K608" s="204">
        <f t="shared" si="103"/>
        <v>1.15999613015329E-3</v>
      </c>
      <c r="L608" s="197">
        <f t="shared" si="104"/>
        <v>0.88467722690613715</v>
      </c>
      <c r="M608" s="192">
        <f t="shared" ref="M608:M671" si="108">K608*L608</f>
        <v>1.0262221596458632E-3</v>
      </c>
    </row>
    <row r="609" spans="1:13" s="180" customFormat="1" hidden="1" x14ac:dyDescent="0.2">
      <c r="A609" s="203">
        <f t="shared" si="97"/>
        <v>6</v>
      </c>
      <c r="B609" s="204">
        <f t="shared" si="97"/>
        <v>3.7424482910891031E-3</v>
      </c>
      <c r="C609" s="197">
        <f t="shared" si="98"/>
        <v>1.0836435603790651</v>
      </c>
      <c r="D609" s="192">
        <f t="shared" si="105"/>
        <v>4.055479990690343E-3</v>
      </c>
      <c r="E609" s="204">
        <f t="shared" si="99"/>
        <v>6.9207035841102561E-4</v>
      </c>
      <c r="F609" s="197">
        <f t="shared" si="100"/>
        <v>0.96697962215906463</v>
      </c>
      <c r="G609" s="192">
        <f t="shared" si="106"/>
        <v>6.6921793368378204E-4</v>
      </c>
      <c r="H609" s="204">
        <f t="shared" si="101"/>
        <v>4.2822152765072527E-3</v>
      </c>
      <c r="I609" s="197">
        <f t="shared" si="102"/>
        <v>0.95993280709879603</v>
      </c>
      <c r="J609" s="192">
        <f t="shared" si="107"/>
        <v>4.1106389309789543E-3</v>
      </c>
      <c r="K609" s="204">
        <f t="shared" si="103"/>
        <v>1.3874933067935925E-3</v>
      </c>
      <c r="L609" s="197">
        <f t="shared" si="104"/>
        <v>0.91451999893262137</v>
      </c>
      <c r="M609" s="192">
        <f t="shared" si="108"/>
        <v>1.2688903774478956E-3</v>
      </c>
    </row>
    <row r="610" spans="1:13" s="180" customFormat="1" hidden="1" x14ac:dyDescent="0.2">
      <c r="A610" s="203">
        <f t="shared" si="97"/>
        <v>7</v>
      </c>
      <c r="B610" s="204">
        <f t="shared" si="97"/>
        <v>3.9186987353072742E-3</v>
      </c>
      <c r="C610" s="197">
        <f t="shared" si="98"/>
        <v>1.0874836400303611</v>
      </c>
      <c r="D610" s="192">
        <f t="shared" si="105"/>
        <v>4.261520764854327E-3</v>
      </c>
      <c r="E610" s="204">
        <f t="shared" si="99"/>
        <v>8.2761078154619538E-4</v>
      </c>
      <c r="F610" s="197">
        <f t="shared" si="100"/>
        <v>0.96691827318411683</v>
      </c>
      <c r="G610" s="192">
        <f t="shared" si="106"/>
        <v>8.0023198776120463E-4</v>
      </c>
      <c r="H610" s="204">
        <f t="shared" si="101"/>
        <v>4.2836521007807707E-3</v>
      </c>
      <c r="I610" s="197">
        <f t="shared" si="102"/>
        <v>0.95813536566551627</v>
      </c>
      <c r="J610" s="192">
        <f t="shared" si="107"/>
        <v>4.1043185719654403E-3</v>
      </c>
      <c r="K610" s="204">
        <f t="shared" si="103"/>
        <v>1.6806054585912034E-3</v>
      </c>
      <c r="L610" s="197">
        <f t="shared" si="104"/>
        <v>0.91901150490084105</v>
      </c>
      <c r="M610" s="192">
        <f t="shared" si="108"/>
        <v>1.5444957516444699E-3</v>
      </c>
    </row>
    <row r="611" spans="1:13" s="180" customFormat="1" hidden="1" x14ac:dyDescent="0.2">
      <c r="A611" s="203">
        <f t="shared" si="97"/>
        <v>8</v>
      </c>
      <c r="B611" s="204">
        <f t="shared" si="97"/>
        <v>4.1706219245973781E-3</v>
      </c>
      <c r="C611" s="197">
        <f t="shared" si="98"/>
        <v>1.0686837617553751</v>
      </c>
      <c r="D611" s="192">
        <f t="shared" si="105"/>
        <v>4.4570759272381678E-3</v>
      </c>
      <c r="E611" s="204">
        <f t="shared" si="99"/>
        <v>8.5491044274303165E-4</v>
      </c>
      <c r="F611" s="197">
        <f t="shared" si="100"/>
        <v>0.95838383221640289</v>
      </c>
      <c r="G611" s="192">
        <f t="shared" si="106"/>
        <v>8.193323463178883E-4</v>
      </c>
      <c r="H611" s="204">
        <f t="shared" si="101"/>
        <v>4.6126848594163234E-3</v>
      </c>
      <c r="I611" s="197">
        <f t="shared" si="102"/>
        <v>0.9714564164580588</v>
      </c>
      <c r="J611" s="192">
        <f t="shared" si="107"/>
        <v>4.4810223037789259E-3</v>
      </c>
      <c r="K611" s="204">
        <f t="shared" si="103"/>
        <v>1.8721820283935633E-3</v>
      </c>
      <c r="L611" s="197">
        <f t="shared" si="104"/>
        <v>0.93632384630860821</v>
      </c>
      <c r="M611" s="192">
        <f t="shared" si="108"/>
        <v>1.7529686778153131E-3</v>
      </c>
    </row>
    <row r="612" spans="1:13" s="180" customFormat="1" hidden="1" x14ac:dyDescent="0.2">
      <c r="A612" s="203">
        <f t="shared" si="97"/>
        <v>9</v>
      </c>
      <c r="B612" s="204">
        <f t="shared" si="97"/>
        <v>4.5255175201562503E-3</v>
      </c>
      <c r="C612" s="197">
        <f t="shared" si="98"/>
        <v>1</v>
      </c>
      <c r="D612" s="192">
        <f t="shared" si="105"/>
        <v>4.5255175201562503E-3</v>
      </c>
      <c r="E612" s="204">
        <f t="shared" si="99"/>
        <v>1.375040829756439E-3</v>
      </c>
      <c r="F612" s="197">
        <f t="shared" si="100"/>
        <v>1</v>
      </c>
      <c r="G612" s="192">
        <f t="shared" si="106"/>
        <v>1.375040829756439E-3</v>
      </c>
      <c r="H612" s="204">
        <f t="shared" si="101"/>
        <v>4.9694962206732196E-3</v>
      </c>
      <c r="I612" s="197">
        <f t="shared" si="102"/>
        <v>1</v>
      </c>
      <c r="J612" s="192">
        <f t="shared" si="107"/>
        <v>4.9694962206732196E-3</v>
      </c>
      <c r="K612" s="204">
        <f t="shared" si="103"/>
        <v>2.622683240594309E-3</v>
      </c>
      <c r="L612" s="197">
        <f t="shared" si="104"/>
        <v>1</v>
      </c>
      <c r="M612" s="192">
        <f t="shared" si="108"/>
        <v>2.622683240594309E-3</v>
      </c>
    </row>
    <row r="613" spans="1:13" s="180" customFormat="1" hidden="1" x14ac:dyDescent="0.2">
      <c r="A613" s="203">
        <f t="shared" si="97"/>
        <v>10</v>
      </c>
      <c r="B613" s="204">
        <f t="shared" si="97"/>
        <v>3.7309536969009618E-3</v>
      </c>
      <c r="C613" s="197">
        <f t="shared" si="98"/>
        <v>1</v>
      </c>
      <c r="D613" s="192">
        <f t="shared" si="105"/>
        <v>3.7309536969009618E-3</v>
      </c>
      <c r="E613" s="204">
        <f t="shared" si="99"/>
        <v>1.3463043442860851E-3</v>
      </c>
      <c r="F613" s="197">
        <f t="shared" si="100"/>
        <v>1</v>
      </c>
      <c r="G613" s="192">
        <f t="shared" si="106"/>
        <v>1.3463043442860851E-3</v>
      </c>
      <c r="H613" s="204">
        <f t="shared" si="101"/>
        <v>3.9608455806637933E-3</v>
      </c>
      <c r="I613" s="197">
        <f t="shared" si="102"/>
        <v>1</v>
      </c>
      <c r="J613" s="192">
        <f t="shared" si="107"/>
        <v>3.9608455806637933E-3</v>
      </c>
      <c r="K613" s="204">
        <f t="shared" si="103"/>
        <v>2.4023701853215949E-3</v>
      </c>
      <c r="L613" s="197">
        <f t="shared" si="104"/>
        <v>1</v>
      </c>
      <c r="M613" s="192">
        <f t="shared" si="108"/>
        <v>2.4023701853215949E-3</v>
      </c>
    </row>
    <row r="614" spans="1:13" s="180" customFormat="1" hidden="1" x14ac:dyDescent="0.2">
      <c r="A614" s="203">
        <f t="shared" si="97"/>
        <v>11</v>
      </c>
      <c r="B614" s="204">
        <f t="shared" si="97"/>
        <v>3.5695504368424731E-3</v>
      </c>
      <c r="C614" s="197">
        <f t="shared" si="98"/>
        <v>0.99999999999999978</v>
      </c>
      <c r="D614" s="192">
        <f t="shared" si="105"/>
        <v>3.5695504368424722E-3</v>
      </c>
      <c r="E614" s="204">
        <f t="shared" si="99"/>
        <v>1.591522353633106E-3</v>
      </c>
      <c r="F614" s="197">
        <f t="shared" si="100"/>
        <v>0.99999999999999978</v>
      </c>
      <c r="G614" s="192">
        <f t="shared" si="106"/>
        <v>1.5915223536331056E-3</v>
      </c>
      <c r="H614" s="204">
        <f t="shared" si="101"/>
        <v>3.7850740778701281E-3</v>
      </c>
      <c r="I614" s="197">
        <f t="shared" si="102"/>
        <v>0.99999999999999978</v>
      </c>
      <c r="J614" s="192">
        <f t="shared" si="107"/>
        <v>3.7850740778701273E-3</v>
      </c>
      <c r="K614" s="204">
        <f t="shared" si="103"/>
        <v>2.7175136426464772E-3</v>
      </c>
      <c r="L614" s="197">
        <f t="shared" si="104"/>
        <v>0.99999999999999978</v>
      </c>
      <c r="M614" s="192">
        <f t="shared" si="108"/>
        <v>2.7175136426464768E-3</v>
      </c>
    </row>
    <row r="615" spans="1:13" s="180" customFormat="1" hidden="1" x14ac:dyDescent="0.2">
      <c r="A615" s="203">
        <f t="shared" si="97"/>
        <v>12</v>
      </c>
      <c r="B615" s="204">
        <f t="shared" si="97"/>
        <v>3.2850592306859685E-3</v>
      </c>
      <c r="C615" s="197">
        <f t="shared" si="98"/>
        <v>1</v>
      </c>
      <c r="D615" s="192">
        <f t="shared" si="105"/>
        <v>3.2850592306859685E-3</v>
      </c>
      <c r="E615" s="204">
        <f t="shared" si="99"/>
        <v>1.6758160443461443E-3</v>
      </c>
      <c r="F615" s="197">
        <f t="shared" si="100"/>
        <v>1</v>
      </c>
      <c r="G615" s="192">
        <f t="shared" si="106"/>
        <v>1.6758160443461443E-3</v>
      </c>
      <c r="H615" s="204">
        <f t="shared" si="101"/>
        <v>3.4210785952456441E-3</v>
      </c>
      <c r="I615" s="197">
        <f t="shared" si="102"/>
        <v>1</v>
      </c>
      <c r="J615" s="192">
        <f t="shared" si="107"/>
        <v>3.4210785952456441E-3</v>
      </c>
      <c r="K615" s="204">
        <f t="shared" si="103"/>
        <v>2.8793958441294715E-3</v>
      </c>
      <c r="L615" s="197">
        <f t="shared" si="104"/>
        <v>1</v>
      </c>
      <c r="M615" s="192">
        <f t="shared" si="108"/>
        <v>2.8793958441294715E-3</v>
      </c>
    </row>
    <row r="616" spans="1:13" s="180" customFormat="1" hidden="1" x14ac:dyDescent="0.2">
      <c r="A616" s="203">
        <f t="shared" si="97"/>
        <v>13</v>
      </c>
      <c r="B616" s="204">
        <f t="shared" si="97"/>
        <v>3.0843827738179963E-3</v>
      </c>
      <c r="C616" s="197">
        <f t="shared" si="98"/>
        <v>1</v>
      </c>
      <c r="D616" s="192">
        <f t="shared" si="105"/>
        <v>3.0843827738179963E-3</v>
      </c>
      <c r="E616" s="204">
        <f t="shared" si="99"/>
        <v>2.0886635522702301E-3</v>
      </c>
      <c r="F616" s="197">
        <f t="shared" si="100"/>
        <v>1</v>
      </c>
      <c r="G616" s="192">
        <f t="shared" si="106"/>
        <v>2.0886635522702301E-3</v>
      </c>
      <c r="H616" s="204">
        <f t="shared" si="101"/>
        <v>3.3099641847602755E-3</v>
      </c>
      <c r="I616" s="197">
        <f t="shared" si="102"/>
        <v>1</v>
      </c>
      <c r="J616" s="192">
        <f t="shared" si="107"/>
        <v>3.3099641847602755E-3</v>
      </c>
      <c r="K616" s="204">
        <f t="shared" si="103"/>
        <v>3.3444479673247003E-3</v>
      </c>
      <c r="L616" s="197">
        <f t="shared" si="104"/>
        <v>1</v>
      </c>
      <c r="M616" s="192">
        <f t="shared" si="108"/>
        <v>3.3444479673247003E-3</v>
      </c>
    </row>
    <row r="617" spans="1:13" s="180" customFormat="1" hidden="1" x14ac:dyDescent="0.2">
      <c r="A617" s="203">
        <f t="shared" si="97"/>
        <v>14</v>
      </c>
      <c r="B617" s="204">
        <f t="shared" si="97"/>
        <v>2.9090902124488372E-3</v>
      </c>
      <c r="C617" s="197">
        <f t="shared" si="98"/>
        <v>0.99999999999999978</v>
      </c>
      <c r="D617" s="192">
        <f t="shared" si="105"/>
        <v>2.9090902124488368E-3</v>
      </c>
      <c r="E617" s="204">
        <f t="shared" si="99"/>
        <v>2.2639561136393897E-3</v>
      </c>
      <c r="F617" s="197">
        <f t="shared" si="100"/>
        <v>0.99999999999999978</v>
      </c>
      <c r="G617" s="192">
        <f t="shared" si="106"/>
        <v>2.2639561136393893E-3</v>
      </c>
      <c r="H617" s="204">
        <f t="shared" si="101"/>
        <v>3.0834248909689848E-3</v>
      </c>
      <c r="I617" s="197">
        <f t="shared" si="102"/>
        <v>0.99999999999999978</v>
      </c>
      <c r="J617" s="192">
        <f t="shared" si="107"/>
        <v>3.0834248909689839E-3</v>
      </c>
      <c r="K617" s="204">
        <f t="shared" si="103"/>
        <v>3.5724240853895087E-3</v>
      </c>
      <c r="L617" s="197">
        <f t="shared" si="104"/>
        <v>0.99999999999999978</v>
      </c>
      <c r="M617" s="192">
        <f t="shared" si="108"/>
        <v>3.5724240853895078E-3</v>
      </c>
    </row>
    <row r="618" spans="1:13" s="180" customFormat="1" hidden="1" x14ac:dyDescent="0.2">
      <c r="A618" s="203">
        <f t="shared" si="97"/>
        <v>15</v>
      </c>
      <c r="B618" s="204">
        <f t="shared" si="97"/>
        <v>2.8075546304535863E-3</v>
      </c>
      <c r="C618" s="197">
        <f t="shared" si="98"/>
        <v>1</v>
      </c>
      <c r="D618" s="192">
        <f t="shared" si="105"/>
        <v>2.8075546304535863E-3</v>
      </c>
      <c r="E618" s="204">
        <f t="shared" si="99"/>
        <v>2.6897350400251346E-3</v>
      </c>
      <c r="F618" s="197">
        <f t="shared" si="100"/>
        <v>1</v>
      </c>
      <c r="G618" s="192">
        <f t="shared" si="106"/>
        <v>2.6897350400251346E-3</v>
      </c>
      <c r="H618" s="204">
        <f t="shared" si="101"/>
        <v>2.9028639739302605E-3</v>
      </c>
      <c r="I618" s="197">
        <f t="shared" si="102"/>
        <v>1</v>
      </c>
      <c r="J618" s="192">
        <f t="shared" si="107"/>
        <v>2.9028639739302605E-3</v>
      </c>
      <c r="K618" s="204">
        <f t="shared" si="103"/>
        <v>4.0092186645388894E-3</v>
      </c>
      <c r="L618" s="197">
        <f t="shared" si="104"/>
        <v>1</v>
      </c>
      <c r="M618" s="192">
        <f t="shared" si="108"/>
        <v>4.0092186645388894E-3</v>
      </c>
    </row>
    <row r="619" spans="1:13" s="180" customFormat="1" hidden="1" x14ac:dyDescent="0.2">
      <c r="A619" s="203">
        <f t="shared" si="97"/>
        <v>16</v>
      </c>
      <c r="B619" s="204">
        <f t="shared" si="97"/>
        <v>2.5455736712488588E-3</v>
      </c>
      <c r="C619" s="197">
        <f t="shared" si="98"/>
        <v>1</v>
      </c>
      <c r="D619" s="192">
        <f t="shared" si="105"/>
        <v>2.5455736712488588E-3</v>
      </c>
      <c r="E619" s="204">
        <f t="shared" si="99"/>
        <v>2.92393739660852E-3</v>
      </c>
      <c r="F619" s="197">
        <f t="shared" si="100"/>
        <v>1</v>
      </c>
      <c r="G619" s="192">
        <f t="shared" si="106"/>
        <v>2.92393739660852E-3</v>
      </c>
      <c r="H619" s="204">
        <f t="shared" si="101"/>
        <v>2.7146399940994417E-3</v>
      </c>
      <c r="I619" s="197">
        <f t="shared" si="102"/>
        <v>1</v>
      </c>
      <c r="J619" s="192">
        <f t="shared" si="107"/>
        <v>2.7146399940994417E-3</v>
      </c>
      <c r="K619" s="204">
        <f t="shared" si="103"/>
        <v>4.1485906190701066E-3</v>
      </c>
      <c r="L619" s="197">
        <f t="shared" si="104"/>
        <v>1</v>
      </c>
      <c r="M619" s="192">
        <f t="shared" si="108"/>
        <v>4.1485906190701066E-3</v>
      </c>
    </row>
    <row r="620" spans="1:13" s="180" customFormat="1" hidden="1" x14ac:dyDescent="0.2">
      <c r="A620" s="203">
        <f t="shared" ref="A620:B635" si="109">A419</f>
        <v>17</v>
      </c>
      <c r="B620" s="204">
        <f t="shared" si="109"/>
        <v>2.31999226030658E-3</v>
      </c>
      <c r="C620" s="197">
        <f t="shared" si="98"/>
        <v>0.99999999999999989</v>
      </c>
      <c r="D620" s="192">
        <f t="shared" si="105"/>
        <v>2.3199922603065796E-3</v>
      </c>
      <c r="E620" s="204">
        <f t="shared" si="99"/>
        <v>3.072888179629855E-3</v>
      </c>
      <c r="F620" s="197">
        <f t="shared" si="100"/>
        <v>0.99999999999999989</v>
      </c>
      <c r="G620" s="192">
        <f t="shared" si="106"/>
        <v>3.0728881796298546E-3</v>
      </c>
      <c r="H620" s="204">
        <f t="shared" si="101"/>
        <v>2.4900164660061745E-3</v>
      </c>
      <c r="I620" s="197">
        <f t="shared" si="102"/>
        <v>0.99999999999999989</v>
      </c>
      <c r="J620" s="192">
        <f t="shared" si="107"/>
        <v>2.490016466006174E-3</v>
      </c>
      <c r="K620" s="204">
        <f t="shared" si="103"/>
        <v>4.3789614442574449E-3</v>
      </c>
      <c r="L620" s="197">
        <f t="shared" si="104"/>
        <v>0.99999999999999989</v>
      </c>
      <c r="M620" s="192">
        <f t="shared" si="108"/>
        <v>4.378961444257444E-3</v>
      </c>
    </row>
    <row r="621" spans="1:13" s="180" customFormat="1" hidden="1" x14ac:dyDescent="0.2">
      <c r="A621" s="203">
        <f t="shared" si="109"/>
        <v>18</v>
      </c>
      <c r="B621" s="204">
        <f t="shared" si="109"/>
        <v>2.1073422678259605E-3</v>
      </c>
      <c r="C621" s="197">
        <f t="shared" si="98"/>
        <v>1.0000000000000002</v>
      </c>
      <c r="D621" s="192">
        <f t="shared" si="105"/>
        <v>2.107342267825961E-3</v>
      </c>
      <c r="E621" s="204">
        <f t="shared" si="99"/>
        <v>3.2031602470954596E-3</v>
      </c>
      <c r="F621" s="197">
        <f t="shared" si="100"/>
        <v>1.0000000000000002</v>
      </c>
      <c r="G621" s="192">
        <f t="shared" si="106"/>
        <v>3.2031602470954604E-3</v>
      </c>
      <c r="H621" s="204">
        <f t="shared" si="101"/>
        <v>2.3108923732409678E-3</v>
      </c>
      <c r="I621" s="197">
        <f t="shared" si="102"/>
        <v>1.0000000000000002</v>
      </c>
      <c r="J621" s="192">
        <f t="shared" si="107"/>
        <v>2.3108923732409682E-3</v>
      </c>
      <c r="K621" s="204">
        <f t="shared" si="103"/>
        <v>4.4206293481894579E-3</v>
      </c>
      <c r="L621" s="197">
        <f t="shared" si="104"/>
        <v>1.0000000000000002</v>
      </c>
      <c r="M621" s="192">
        <f t="shared" si="108"/>
        <v>4.4206293481894587E-3</v>
      </c>
    </row>
    <row r="622" spans="1:13" s="180" customFormat="1" hidden="1" x14ac:dyDescent="0.2">
      <c r="A622" s="203">
        <f t="shared" si="109"/>
        <v>19</v>
      </c>
      <c r="B622" s="204">
        <f t="shared" si="109"/>
        <v>2.1494891131824795E-3</v>
      </c>
      <c r="C622" s="197">
        <f t="shared" si="98"/>
        <v>0.99999999999999989</v>
      </c>
      <c r="D622" s="192">
        <f t="shared" si="105"/>
        <v>2.1494891131824791E-3</v>
      </c>
      <c r="E622" s="204">
        <f t="shared" si="99"/>
        <v>3.3913842269262784E-3</v>
      </c>
      <c r="F622" s="197">
        <f t="shared" si="100"/>
        <v>0.99999999999999989</v>
      </c>
      <c r="G622" s="192">
        <f t="shared" si="106"/>
        <v>3.391384226926278E-3</v>
      </c>
      <c r="H622" s="204">
        <f t="shared" si="101"/>
        <v>2.2840716534686376E-3</v>
      </c>
      <c r="I622" s="197">
        <f t="shared" si="102"/>
        <v>0.99999999999999989</v>
      </c>
      <c r="J622" s="192">
        <f t="shared" si="107"/>
        <v>2.2840716534686372E-3</v>
      </c>
      <c r="K622" s="204">
        <f t="shared" si="103"/>
        <v>4.4570288964519058E-3</v>
      </c>
      <c r="L622" s="197">
        <f t="shared" si="104"/>
        <v>0.99999999999999989</v>
      </c>
      <c r="M622" s="192">
        <f t="shared" si="108"/>
        <v>4.4570288964519049E-3</v>
      </c>
    </row>
    <row r="623" spans="1:13" s="180" customFormat="1" hidden="1" x14ac:dyDescent="0.2">
      <c r="A623" s="203">
        <f t="shared" si="109"/>
        <v>20</v>
      </c>
      <c r="B623" s="204">
        <f t="shared" si="109"/>
        <v>1.8779293254876342E-3</v>
      </c>
      <c r="C623" s="197">
        <f t="shared" si="98"/>
        <v>0.99999999999999989</v>
      </c>
      <c r="D623" s="192">
        <f t="shared" si="105"/>
        <v>1.877929325487634E-3</v>
      </c>
      <c r="E623" s="204">
        <f t="shared" si="99"/>
        <v>3.5628452568993909E-3</v>
      </c>
      <c r="F623" s="197">
        <f t="shared" si="100"/>
        <v>0.99999999999999989</v>
      </c>
      <c r="G623" s="192">
        <f t="shared" si="106"/>
        <v>3.5628452568993905E-3</v>
      </c>
      <c r="H623" s="204">
        <f t="shared" si="101"/>
        <v>2.0484324726117347E-3</v>
      </c>
      <c r="I623" s="197">
        <f t="shared" si="102"/>
        <v>0.99999999999999989</v>
      </c>
      <c r="J623" s="192">
        <f t="shared" si="107"/>
        <v>2.0484324726117342E-3</v>
      </c>
      <c r="K623" s="204">
        <f t="shared" si="103"/>
        <v>4.4474500679617885E-3</v>
      </c>
      <c r="L623" s="197">
        <f t="shared" si="104"/>
        <v>0.99999999999999989</v>
      </c>
      <c r="M623" s="192">
        <f t="shared" si="108"/>
        <v>4.4474500679617876E-3</v>
      </c>
    </row>
    <row r="624" spans="1:13" s="180" customFormat="1" hidden="1" x14ac:dyDescent="0.2">
      <c r="A624" s="203">
        <f t="shared" si="109"/>
        <v>21</v>
      </c>
      <c r="B624" s="204">
        <f t="shared" si="109"/>
        <v>1.7716043292473245E-3</v>
      </c>
      <c r="C624" s="197">
        <f t="shared" si="98"/>
        <v>1.0000000000000002</v>
      </c>
      <c r="D624" s="192">
        <f t="shared" si="105"/>
        <v>1.7716043292473249E-3</v>
      </c>
      <c r="E624" s="204">
        <f t="shared" si="99"/>
        <v>3.46130967490414E-3</v>
      </c>
      <c r="F624" s="197">
        <f t="shared" si="100"/>
        <v>1.0000000000000002</v>
      </c>
      <c r="G624" s="192">
        <f t="shared" si="106"/>
        <v>3.4613096749041409E-3</v>
      </c>
      <c r="H624" s="204">
        <f t="shared" si="101"/>
        <v>2.0053277444062037E-3</v>
      </c>
      <c r="I624" s="197">
        <f t="shared" si="102"/>
        <v>1.0000000000000002</v>
      </c>
      <c r="J624" s="192">
        <f t="shared" si="107"/>
        <v>2.0053277444062041E-3</v>
      </c>
      <c r="K624" s="204">
        <f t="shared" si="103"/>
        <v>4.3257989461372897E-3</v>
      </c>
      <c r="L624" s="197">
        <f t="shared" si="104"/>
        <v>1.0000000000000002</v>
      </c>
      <c r="M624" s="192">
        <f t="shared" si="108"/>
        <v>4.3257989461372905E-3</v>
      </c>
    </row>
    <row r="625" spans="1:13" s="180" customFormat="1" hidden="1" x14ac:dyDescent="0.2">
      <c r="A625" s="203">
        <f t="shared" si="109"/>
        <v>22</v>
      </c>
      <c r="B625" s="204">
        <f t="shared" si="109"/>
        <v>1.6384586132346841E-3</v>
      </c>
      <c r="C625" s="197">
        <f t="shared" si="98"/>
        <v>1.0000000000000002</v>
      </c>
      <c r="D625" s="192">
        <f t="shared" si="105"/>
        <v>1.6384586132346846E-3</v>
      </c>
      <c r="E625" s="204">
        <f t="shared" si="99"/>
        <v>3.4584360263571045E-3</v>
      </c>
      <c r="F625" s="197">
        <f t="shared" si="100"/>
        <v>1.0000000000000002</v>
      </c>
      <c r="G625" s="192">
        <f t="shared" si="106"/>
        <v>3.4584360263571054E-3</v>
      </c>
      <c r="H625" s="204">
        <f t="shared" si="101"/>
        <v>1.8305141244615501E-3</v>
      </c>
      <c r="I625" s="197">
        <f t="shared" si="102"/>
        <v>1.0000000000000002</v>
      </c>
      <c r="J625" s="192">
        <f t="shared" si="107"/>
        <v>1.8305141244615505E-3</v>
      </c>
      <c r="K625" s="204">
        <f t="shared" si="103"/>
        <v>4.3075991720060653E-3</v>
      </c>
      <c r="L625" s="197">
        <f t="shared" si="104"/>
        <v>1.0000000000000002</v>
      </c>
      <c r="M625" s="192">
        <f t="shared" si="108"/>
        <v>4.3075991720060661E-3</v>
      </c>
    </row>
    <row r="626" spans="1:13" s="180" customFormat="1" hidden="1" x14ac:dyDescent="0.2">
      <c r="A626" s="203">
        <f t="shared" si="109"/>
        <v>23</v>
      </c>
      <c r="B626" s="204">
        <f t="shared" si="109"/>
        <v>1.6293587261690722E-3</v>
      </c>
      <c r="C626" s="197">
        <f t="shared" si="98"/>
        <v>0.99999999999999989</v>
      </c>
      <c r="D626" s="192">
        <f t="shared" si="105"/>
        <v>1.6293587261690719E-3</v>
      </c>
      <c r="E626" s="204">
        <f t="shared" si="99"/>
        <v>3.8262630403776356E-3</v>
      </c>
      <c r="F626" s="197">
        <f t="shared" si="100"/>
        <v>0.99999999999999989</v>
      </c>
      <c r="G626" s="192">
        <f t="shared" si="106"/>
        <v>3.8262630403776351E-3</v>
      </c>
      <c r="H626" s="204">
        <f t="shared" si="101"/>
        <v>1.8204563545469261E-3</v>
      </c>
      <c r="I626" s="197">
        <f t="shared" si="102"/>
        <v>0.99999999999999989</v>
      </c>
      <c r="J626" s="192">
        <f t="shared" si="107"/>
        <v>1.8204563545469259E-3</v>
      </c>
      <c r="K626" s="204">
        <f t="shared" si="103"/>
        <v>4.3971612183886684E-3</v>
      </c>
      <c r="L626" s="197">
        <f t="shared" si="104"/>
        <v>0.99999999999999989</v>
      </c>
      <c r="M626" s="192">
        <f t="shared" si="108"/>
        <v>4.3971612183886675E-3</v>
      </c>
    </row>
    <row r="627" spans="1:13" s="180" customFormat="1" hidden="1" x14ac:dyDescent="0.2">
      <c r="A627" s="203">
        <f t="shared" si="109"/>
        <v>24</v>
      </c>
      <c r="B627" s="204">
        <f t="shared" si="109"/>
        <v>1.4698712318086074E-3</v>
      </c>
      <c r="C627" s="197">
        <f t="shared" si="98"/>
        <v>1</v>
      </c>
      <c r="D627" s="192">
        <f t="shared" si="105"/>
        <v>1.4698712318086074E-3</v>
      </c>
      <c r="E627" s="204">
        <f t="shared" si="99"/>
        <v>3.5738609096630262E-3</v>
      </c>
      <c r="F627" s="197">
        <f t="shared" si="100"/>
        <v>1</v>
      </c>
      <c r="G627" s="192">
        <f t="shared" si="106"/>
        <v>3.5738609096630262E-3</v>
      </c>
      <c r="H627" s="204">
        <f t="shared" si="101"/>
        <v>1.7763937434923834E-3</v>
      </c>
      <c r="I627" s="197">
        <f t="shared" si="102"/>
        <v>1</v>
      </c>
      <c r="J627" s="192">
        <f t="shared" si="107"/>
        <v>1.7763937434923834E-3</v>
      </c>
      <c r="K627" s="204">
        <f t="shared" si="103"/>
        <v>4.0609443383855266E-3</v>
      </c>
      <c r="L627" s="197">
        <f t="shared" si="104"/>
        <v>1</v>
      </c>
      <c r="M627" s="192">
        <f t="shared" si="108"/>
        <v>4.0609443383855266E-3</v>
      </c>
    </row>
    <row r="628" spans="1:13" s="180" customFormat="1" hidden="1" x14ac:dyDescent="0.2">
      <c r="A628" s="203">
        <f t="shared" si="109"/>
        <v>25</v>
      </c>
      <c r="B628" s="204">
        <f t="shared" si="109"/>
        <v>1.5091444286180911E-3</v>
      </c>
      <c r="C628" s="197">
        <f t="shared" si="98"/>
        <v>1.0000000000000002</v>
      </c>
      <c r="D628" s="192">
        <f t="shared" si="105"/>
        <v>1.5091444286180916E-3</v>
      </c>
      <c r="E628" s="204">
        <f t="shared" si="99"/>
        <v>3.8305735131981887E-3</v>
      </c>
      <c r="F628" s="197">
        <f t="shared" si="100"/>
        <v>1.0000000000000002</v>
      </c>
      <c r="G628" s="192">
        <f t="shared" si="106"/>
        <v>3.8305735131981896E-3</v>
      </c>
      <c r="H628" s="204">
        <f t="shared" si="101"/>
        <v>1.7620255007572065E-3</v>
      </c>
      <c r="I628" s="197">
        <f t="shared" si="102"/>
        <v>1.0000000000000002</v>
      </c>
      <c r="J628" s="192">
        <f t="shared" si="107"/>
        <v>1.7620255007572069E-3</v>
      </c>
      <c r="K628" s="204">
        <f t="shared" si="103"/>
        <v>4.3708194400408438E-3</v>
      </c>
      <c r="L628" s="197">
        <f t="shared" si="104"/>
        <v>1.0000000000000002</v>
      </c>
      <c r="M628" s="192">
        <f t="shared" si="108"/>
        <v>4.3708194400408447E-3</v>
      </c>
    </row>
    <row r="629" spans="1:13" s="180" customFormat="1" hidden="1" x14ac:dyDescent="0.2">
      <c r="A629" s="203">
        <f t="shared" si="109"/>
        <v>26</v>
      </c>
      <c r="B629" s="204">
        <f t="shared" si="109"/>
        <v>1.4195823822354878E-3</v>
      </c>
      <c r="C629" s="197">
        <f t="shared" si="98"/>
        <v>1</v>
      </c>
      <c r="D629" s="192">
        <f t="shared" si="105"/>
        <v>1.4195823822354878E-3</v>
      </c>
      <c r="E629" s="204">
        <f t="shared" si="99"/>
        <v>3.9574929906922521E-3</v>
      </c>
      <c r="F629" s="197">
        <f t="shared" si="100"/>
        <v>1</v>
      </c>
      <c r="G629" s="192">
        <f t="shared" si="106"/>
        <v>3.9574929906922521E-3</v>
      </c>
      <c r="H629" s="204">
        <f t="shared" si="101"/>
        <v>1.76394126645523E-3</v>
      </c>
      <c r="I629" s="197">
        <f t="shared" si="102"/>
        <v>1</v>
      </c>
      <c r="J629" s="192">
        <f t="shared" si="107"/>
        <v>1.76394126645523E-3</v>
      </c>
      <c r="K629" s="204">
        <f t="shared" si="103"/>
        <v>4.3502249587870903E-3</v>
      </c>
      <c r="L629" s="197">
        <f t="shared" si="104"/>
        <v>1</v>
      </c>
      <c r="M629" s="192">
        <f t="shared" si="108"/>
        <v>4.3502249587870903E-3</v>
      </c>
    </row>
    <row r="630" spans="1:13" s="180" customFormat="1" hidden="1" x14ac:dyDescent="0.2">
      <c r="A630" s="203">
        <f t="shared" si="109"/>
        <v>27</v>
      </c>
      <c r="B630" s="204">
        <f t="shared" si="109"/>
        <v>1.4794500602987254E-3</v>
      </c>
      <c r="C630" s="197">
        <f t="shared" si="98"/>
        <v>1.0000000000000002</v>
      </c>
      <c r="D630" s="192">
        <f t="shared" si="105"/>
        <v>1.4794500602987259E-3</v>
      </c>
      <c r="E630" s="204">
        <f t="shared" si="99"/>
        <v>4.0255026729720898E-3</v>
      </c>
      <c r="F630" s="197">
        <f t="shared" si="100"/>
        <v>1.0000000000000002</v>
      </c>
      <c r="G630" s="192">
        <f t="shared" si="106"/>
        <v>4.0255026729720906E-3</v>
      </c>
      <c r="H630" s="204">
        <f t="shared" si="101"/>
        <v>1.7802252748884307E-3</v>
      </c>
      <c r="I630" s="197">
        <f t="shared" si="102"/>
        <v>1.0000000000000002</v>
      </c>
      <c r="J630" s="192">
        <f t="shared" si="107"/>
        <v>1.7802252748884311E-3</v>
      </c>
      <c r="K630" s="204">
        <f t="shared" si="103"/>
        <v>4.5432383528629678E-3</v>
      </c>
      <c r="L630" s="197">
        <f t="shared" si="104"/>
        <v>1.0000000000000002</v>
      </c>
      <c r="M630" s="192">
        <f t="shared" si="108"/>
        <v>4.5432383528629687E-3</v>
      </c>
    </row>
    <row r="631" spans="1:13" s="180" customFormat="1" hidden="1" x14ac:dyDescent="0.2">
      <c r="A631" s="203">
        <f t="shared" si="109"/>
        <v>28</v>
      </c>
      <c r="B631" s="204">
        <f t="shared" si="109"/>
        <v>1.5206390228062327E-3</v>
      </c>
      <c r="C631" s="197">
        <f t="shared" si="98"/>
        <v>0.99999999999999989</v>
      </c>
      <c r="D631" s="192">
        <f t="shared" si="105"/>
        <v>1.5206390228062324E-3</v>
      </c>
      <c r="E631" s="204">
        <f t="shared" si="99"/>
        <v>4.12129095787327E-3</v>
      </c>
      <c r="F631" s="197">
        <f t="shared" si="100"/>
        <v>0.99999999999999989</v>
      </c>
      <c r="G631" s="192">
        <f t="shared" si="106"/>
        <v>4.1212909578732691E-3</v>
      </c>
      <c r="H631" s="204">
        <f t="shared" si="101"/>
        <v>1.8396140115271623E-3</v>
      </c>
      <c r="I631" s="197">
        <f t="shared" si="102"/>
        <v>0.99999999999999989</v>
      </c>
      <c r="J631" s="192">
        <f t="shared" si="107"/>
        <v>1.8396140115271621E-3</v>
      </c>
      <c r="K631" s="204">
        <f t="shared" si="103"/>
        <v>4.4417027708677174E-3</v>
      </c>
      <c r="L631" s="197">
        <f t="shared" si="104"/>
        <v>0.99999999999999989</v>
      </c>
      <c r="M631" s="192">
        <f t="shared" si="108"/>
        <v>4.4417027708677165E-3</v>
      </c>
    </row>
    <row r="632" spans="1:13" s="180" customFormat="1" hidden="1" x14ac:dyDescent="0.2">
      <c r="A632" s="203">
        <f t="shared" si="109"/>
        <v>29</v>
      </c>
      <c r="B632" s="204">
        <f t="shared" si="109"/>
        <v>1.5627858681627519E-3</v>
      </c>
      <c r="C632" s="197">
        <f t="shared" si="98"/>
        <v>0.99999999999999989</v>
      </c>
      <c r="D632" s="192">
        <f t="shared" si="105"/>
        <v>1.5627858681627517E-3</v>
      </c>
      <c r="E632" s="204">
        <f t="shared" si="99"/>
        <v>4.3837508585025031E-3</v>
      </c>
      <c r="F632" s="197">
        <f t="shared" si="100"/>
        <v>0.99999999999999989</v>
      </c>
      <c r="G632" s="192">
        <f t="shared" si="106"/>
        <v>4.3837508585025022E-3</v>
      </c>
      <c r="H632" s="204">
        <f t="shared" si="101"/>
        <v>1.9904805602465208E-3</v>
      </c>
      <c r="I632" s="197">
        <f t="shared" si="102"/>
        <v>0.99999999999999989</v>
      </c>
      <c r="J632" s="192">
        <f t="shared" si="107"/>
        <v>1.9904805602465204E-3</v>
      </c>
      <c r="K632" s="204">
        <f t="shared" si="103"/>
        <v>4.6653684161119726E-3</v>
      </c>
      <c r="L632" s="197">
        <f t="shared" si="104"/>
        <v>0.99999999999999989</v>
      </c>
      <c r="M632" s="192">
        <f t="shared" si="108"/>
        <v>4.6653684161119717E-3</v>
      </c>
    </row>
    <row r="633" spans="1:13" s="180" customFormat="1" hidden="1" x14ac:dyDescent="0.2">
      <c r="A633" s="203">
        <f t="shared" si="109"/>
        <v>30</v>
      </c>
      <c r="B633" s="204">
        <f t="shared" si="109"/>
        <v>1.8051302289627375E-3</v>
      </c>
      <c r="C633" s="197">
        <f t="shared" si="98"/>
        <v>1.0000000000000002</v>
      </c>
      <c r="D633" s="192">
        <f t="shared" si="105"/>
        <v>1.8051302289627379E-3</v>
      </c>
      <c r="E633" s="204">
        <f t="shared" si="99"/>
        <v>4.9307019652882417E-3</v>
      </c>
      <c r="F633" s="197">
        <f t="shared" si="100"/>
        <v>1.0000000000000002</v>
      </c>
      <c r="G633" s="192">
        <f t="shared" si="106"/>
        <v>4.9307019652882426E-3</v>
      </c>
      <c r="H633" s="204">
        <f t="shared" si="101"/>
        <v>2.190678075689987E-3</v>
      </c>
      <c r="I633" s="197">
        <f t="shared" si="102"/>
        <v>1.0000000000000002</v>
      </c>
      <c r="J633" s="192">
        <f t="shared" si="107"/>
        <v>2.1906780756899874E-3</v>
      </c>
      <c r="K633" s="204">
        <f t="shared" si="103"/>
        <v>5.2104037571996872E-3</v>
      </c>
      <c r="L633" s="197">
        <f t="shared" si="104"/>
        <v>1.0000000000000002</v>
      </c>
      <c r="M633" s="192">
        <f t="shared" si="108"/>
        <v>5.2104037571996881E-3</v>
      </c>
    </row>
    <row r="634" spans="1:13" s="180" customFormat="1" hidden="1" x14ac:dyDescent="0.2">
      <c r="A634" s="203">
        <f t="shared" si="109"/>
        <v>31</v>
      </c>
      <c r="B634" s="204">
        <f t="shared" si="109"/>
        <v>1.7648991493042418E-3</v>
      </c>
      <c r="C634" s="197">
        <f t="shared" si="98"/>
        <v>1</v>
      </c>
      <c r="D634" s="192">
        <f t="shared" si="105"/>
        <v>1.7648991493042418E-3</v>
      </c>
      <c r="E634" s="204">
        <f t="shared" si="99"/>
        <v>4.9910485847759851E-3</v>
      </c>
      <c r="F634" s="197">
        <f t="shared" si="100"/>
        <v>1</v>
      </c>
      <c r="G634" s="192">
        <f t="shared" si="106"/>
        <v>4.9910485847759851E-3</v>
      </c>
      <c r="H634" s="204">
        <f t="shared" si="101"/>
        <v>2.3022714275998616E-3</v>
      </c>
      <c r="I634" s="197">
        <f t="shared" si="102"/>
        <v>1</v>
      </c>
      <c r="J634" s="192">
        <f t="shared" si="107"/>
        <v>2.3022714275998616E-3</v>
      </c>
      <c r="K634" s="204">
        <f t="shared" si="103"/>
        <v>5.3464231217593625E-3</v>
      </c>
      <c r="L634" s="197">
        <f t="shared" si="104"/>
        <v>1</v>
      </c>
      <c r="M634" s="192">
        <f t="shared" si="108"/>
        <v>5.3464231217593625E-3</v>
      </c>
    </row>
    <row r="635" spans="1:13" s="180" customFormat="1" hidden="1" x14ac:dyDescent="0.2">
      <c r="A635" s="203">
        <f t="shared" si="109"/>
        <v>32</v>
      </c>
      <c r="B635" s="204">
        <f t="shared" si="109"/>
        <v>1.7093419440615573E-3</v>
      </c>
      <c r="C635" s="197">
        <f t="shared" si="98"/>
        <v>1</v>
      </c>
      <c r="D635" s="192">
        <f t="shared" si="105"/>
        <v>1.7093419440615573E-3</v>
      </c>
      <c r="E635" s="204">
        <f t="shared" si="99"/>
        <v>4.5585644784471571E-3</v>
      </c>
      <c r="F635" s="197">
        <f t="shared" si="100"/>
        <v>1</v>
      </c>
      <c r="G635" s="192">
        <f t="shared" si="106"/>
        <v>4.5585644784471571E-3</v>
      </c>
      <c r="H635" s="204">
        <f t="shared" si="101"/>
        <v>2.1600258245216093E-3</v>
      </c>
      <c r="I635" s="197">
        <f t="shared" si="102"/>
        <v>1</v>
      </c>
      <c r="J635" s="192">
        <f t="shared" si="107"/>
        <v>2.1600258245216093E-3</v>
      </c>
      <c r="K635" s="204">
        <f t="shared" si="103"/>
        <v>4.8693974629514863E-3</v>
      </c>
      <c r="L635" s="197">
        <f t="shared" si="104"/>
        <v>1</v>
      </c>
      <c r="M635" s="192">
        <f t="shared" si="108"/>
        <v>4.8693974629514863E-3</v>
      </c>
    </row>
    <row r="636" spans="1:13" s="180" customFormat="1" hidden="1" x14ac:dyDescent="0.2">
      <c r="A636" s="203">
        <f t="shared" ref="A636:B651" si="110">A435</f>
        <v>33</v>
      </c>
      <c r="B636" s="204">
        <f t="shared" si="110"/>
        <v>1.6729423957991089E-3</v>
      </c>
      <c r="C636" s="197">
        <f t="shared" si="98"/>
        <v>0.99999999999999989</v>
      </c>
      <c r="D636" s="192">
        <f t="shared" si="105"/>
        <v>1.6729423957991087E-3</v>
      </c>
      <c r="E636" s="204">
        <f t="shared" si="99"/>
        <v>4.5408436457404387E-3</v>
      </c>
      <c r="F636" s="197">
        <f t="shared" si="100"/>
        <v>0.99999999999999989</v>
      </c>
      <c r="G636" s="192">
        <f t="shared" si="106"/>
        <v>4.5408436457404378E-3</v>
      </c>
      <c r="H636" s="204">
        <f t="shared" si="101"/>
        <v>2.1782255986528337E-3</v>
      </c>
      <c r="I636" s="197">
        <f t="shared" si="102"/>
        <v>0.99999999999999989</v>
      </c>
      <c r="J636" s="192">
        <f t="shared" si="107"/>
        <v>2.1782255986528332E-3</v>
      </c>
      <c r="K636" s="204">
        <f t="shared" si="103"/>
        <v>4.8430556846036617E-3</v>
      </c>
      <c r="L636" s="197">
        <f t="shared" si="104"/>
        <v>0.99999999999999989</v>
      </c>
      <c r="M636" s="192">
        <f t="shared" si="108"/>
        <v>4.8430556846036608E-3</v>
      </c>
    </row>
    <row r="637" spans="1:13" s="180" customFormat="1" hidden="1" x14ac:dyDescent="0.2">
      <c r="A637" s="203">
        <f t="shared" si="110"/>
        <v>34</v>
      </c>
      <c r="B637" s="204">
        <f t="shared" si="110"/>
        <v>1.705989354090016E-3</v>
      </c>
      <c r="C637" s="197">
        <f t="shared" si="98"/>
        <v>1.0000000000000002</v>
      </c>
      <c r="D637" s="192">
        <f t="shared" si="105"/>
        <v>1.7059893540900164E-3</v>
      </c>
      <c r="E637" s="204">
        <f t="shared" si="99"/>
        <v>4.381356151379974E-3</v>
      </c>
      <c r="F637" s="197">
        <f t="shared" si="100"/>
        <v>1.0000000000000002</v>
      </c>
      <c r="G637" s="192">
        <f t="shared" si="106"/>
        <v>4.3813561513799748E-3</v>
      </c>
      <c r="H637" s="204">
        <f t="shared" si="101"/>
        <v>2.0905793179682537E-3</v>
      </c>
      <c r="I637" s="197">
        <f t="shared" si="102"/>
        <v>1.0000000000000002</v>
      </c>
      <c r="J637" s="192">
        <f t="shared" si="107"/>
        <v>2.0905793179682541E-3</v>
      </c>
      <c r="K637" s="204">
        <f t="shared" si="103"/>
        <v>4.8224612033499082E-3</v>
      </c>
      <c r="L637" s="197">
        <f t="shared" si="104"/>
        <v>1.0000000000000002</v>
      </c>
      <c r="M637" s="192">
        <f t="shared" si="108"/>
        <v>4.8224612033499091E-3</v>
      </c>
    </row>
    <row r="638" spans="1:13" s="180" customFormat="1" hidden="1" x14ac:dyDescent="0.2">
      <c r="A638" s="203">
        <f t="shared" si="110"/>
        <v>35</v>
      </c>
      <c r="B638" s="204">
        <f t="shared" si="110"/>
        <v>1.773041153520842E-3</v>
      </c>
      <c r="C638" s="197">
        <f t="shared" si="98"/>
        <v>1.0000000000000002</v>
      </c>
      <c r="D638" s="192">
        <f t="shared" si="105"/>
        <v>1.7730411535208425E-3</v>
      </c>
      <c r="E638" s="204">
        <f t="shared" si="99"/>
        <v>4.7223624456281749E-3</v>
      </c>
      <c r="F638" s="197">
        <f t="shared" si="100"/>
        <v>1.0000000000000002</v>
      </c>
      <c r="G638" s="192">
        <f t="shared" si="106"/>
        <v>4.7223624456281758E-3</v>
      </c>
      <c r="H638" s="204">
        <f t="shared" si="101"/>
        <v>2.2538983437247659E-3</v>
      </c>
      <c r="I638" s="197">
        <f t="shared" si="102"/>
        <v>1.0000000000000002</v>
      </c>
      <c r="J638" s="192">
        <f t="shared" si="107"/>
        <v>2.2538983437247664E-3</v>
      </c>
      <c r="K638" s="204">
        <f t="shared" si="103"/>
        <v>5.0092483589072086E-3</v>
      </c>
      <c r="L638" s="197">
        <f t="shared" si="104"/>
        <v>1.0000000000000002</v>
      </c>
      <c r="M638" s="192">
        <f t="shared" si="108"/>
        <v>5.0092483589072095E-3</v>
      </c>
    </row>
    <row r="639" spans="1:13" s="180" customFormat="1" hidden="1" x14ac:dyDescent="0.2">
      <c r="A639" s="203">
        <f t="shared" si="110"/>
        <v>36</v>
      </c>
      <c r="B639" s="204">
        <f t="shared" si="110"/>
        <v>1.8721820283935633E-3</v>
      </c>
      <c r="C639" s="197">
        <f t="shared" si="98"/>
        <v>1.0000000000000002</v>
      </c>
      <c r="D639" s="192">
        <f t="shared" si="105"/>
        <v>1.8721820283935638E-3</v>
      </c>
      <c r="E639" s="204">
        <f t="shared" si="99"/>
        <v>5.0255323673404099E-3</v>
      </c>
      <c r="F639" s="197">
        <f t="shared" si="100"/>
        <v>1.0000000000000002</v>
      </c>
      <c r="G639" s="192">
        <f t="shared" si="106"/>
        <v>5.0255323673404108E-3</v>
      </c>
      <c r="H639" s="204">
        <f t="shared" si="101"/>
        <v>2.4545748005927381E-3</v>
      </c>
      <c r="I639" s="197">
        <f t="shared" si="102"/>
        <v>1.0000000000000002</v>
      </c>
      <c r="J639" s="192">
        <f t="shared" si="107"/>
        <v>2.4545748005927385E-3</v>
      </c>
      <c r="K639" s="204">
        <f t="shared" si="103"/>
        <v>5.28128708802656E-3</v>
      </c>
      <c r="L639" s="197">
        <f t="shared" si="104"/>
        <v>1.0000000000000002</v>
      </c>
      <c r="M639" s="192">
        <f t="shared" si="108"/>
        <v>5.2812870880265608E-3</v>
      </c>
    </row>
    <row r="640" spans="1:13" s="180" customFormat="1" hidden="1" x14ac:dyDescent="0.2">
      <c r="A640" s="203">
        <f t="shared" si="110"/>
        <v>37</v>
      </c>
      <c r="B640" s="204">
        <f t="shared" si="110"/>
        <v>1.998143623038615E-3</v>
      </c>
      <c r="C640" s="197">
        <f t="shared" si="98"/>
        <v>1</v>
      </c>
      <c r="D640" s="192">
        <f t="shared" si="105"/>
        <v>1.998143623038615E-3</v>
      </c>
      <c r="E640" s="204">
        <f t="shared" si="99"/>
        <v>5.2673977867158887E-3</v>
      </c>
      <c r="F640" s="197">
        <f t="shared" si="100"/>
        <v>1</v>
      </c>
      <c r="G640" s="192">
        <f t="shared" si="106"/>
        <v>5.2673977867158887E-3</v>
      </c>
      <c r="H640" s="204">
        <f t="shared" si="101"/>
        <v>2.5594629725595301E-3</v>
      </c>
      <c r="I640" s="197">
        <f t="shared" si="102"/>
        <v>1</v>
      </c>
      <c r="J640" s="192">
        <f t="shared" si="107"/>
        <v>2.5594629725595301E-3</v>
      </c>
      <c r="K640" s="204">
        <f t="shared" si="103"/>
        <v>5.6591718719617157E-3</v>
      </c>
      <c r="L640" s="197">
        <f t="shared" si="104"/>
        <v>1</v>
      </c>
      <c r="M640" s="192">
        <f t="shared" si="108"/>
        <v>5.6591718719617157E-3</v>
      </c>
    </row>
    <row r="641" spans="1:13" s="180" customFormat="1" hidden="1" x14ac:dyDescent="0.2">
      <c r="A641" s="203">
        <f t="shared" si="110"/>
        <v>38</v>
      </c>
      <c r="B641" s="204">
        <f t="shared" si="110"/>
        <v>1.9339654721548245E-3</v>
      </c>
      <c r="C641" s="197">
        <f t="shared" si="98"/>
        <v>0.99999999999999989</v>
      </c>
      <c r="D641" s="192">
        <f t="shared" si="105"/>
        <v>1.9339654721548243E-3</v>
      </c>
      <c r="E641" s="204">
        <f t="shared" si="99"/>
        <v>5.1323363050052254E-3</v>
      </c>
      <c r="F641" s="197">
        <f t="shared" si="100"/>
        <v>0.99999999999999989</v>
      </c>
      <c r="G641" s="192">
        <f t="shared" si="106"/>
        <v>5.1323363050052246E-3</v>
      </c>
      <c r="H641" s="204">
        <f t="shared" si="101"/>
        <v>2.5503630854939179E-3</v>
      </c>
      <c r="I641" s="197">
        <f t="shared" si="102"/>
        <v>0.99999999999999989</v>
      </c>
      <c r="J641" s="192">
        <f t="shared" si="107"/>
        <v>2.5503630854939174E-3</v>
      </c>
      <c r="K641" s="204">
        <f t="shared" si="103"/>
        <v>5.4944160219316859E-3</v>
      </c>
      <c r="L641" s="197">
        <f t="shared" si="104"/>
        <v>0.99999999999999989</v>
      </c>
      <c r="M641" s="192">
        <f t="shared" si="108"/>
        <v>5.494416021931685E-3</v>
      </c>
    </row>
    <row r="642" spans="1:13" s="180" customFormat="1" hidden="1" x14ac:dyDescent="0.2">
      <c r="A642" s="203">
        <f t="shared" si="110"/>
        <v>39</v>
      </c>
      <c r="B642" s="204">
        <f t="shared" si="110"/>
        <v>1.945460066342966E-3</v>
      </c>
      <c r="C642" s="197">
        <f t="shared" si="98"/>
        <v>1</v>
      </c>
      <c r="D642" s="192">
        <f t="shared" si="105"/>
        <v>1.945460066342966E-3</v>
      </c>
      <c r="E642" s="204">
        <f t="shared" si="99"/>
        <v>5.2621294310463244E-3</v>
      </c>
      <c r="F642" s="197">
        <f t="shared" si="100"/>
        <v>1</v>
      </c>
      <c r="G642" s="192">
        <f t="shared" si="106"/>
        <v>5.2621294310463244E-3</v>
      </c>
      <c r="H642" s="204">
        <f t="shared" si="101"/>
        <v>2.5182740100520226E-3</v>
      </c>
      <c r="I642" s="197">
        <f t="shared" si="102"/>
        <v>1</v>
      </c>
      <c r="J642" s="192">
        <f t="shared" si="107"/>
        <v>2.5182740100520226E-3</v>
      </c>
      <c r="K642" s="204">
        <f t="shared" si="103"/>
        <v>5.5643414699095475E-3</v>
      </c>
      <c r="L642" s="197">
        <f t="shared" si="104"/>
        <v>1</v>
      </c>
      <c r="M642" s="192">
        <f t="shared" si="108"/>
        <v>5.5643414699095475E-3</v>
      </c>
    </row>
    <row r="643" spans="1:13" s="180" customFormat="1" hidden="1" x14ac:dyDescent="0.2">
      <c r="A643" s="203">
        <f t="shared" si="110"/>
        <v>40</v>
      </c>
      <c r="B643" s="204">
        <f t="shared" si="110"/>
        <v>2.018738104292369E-3</v>
      </c>
      <c r="C643" s="197">
        <f t="shared" si="98"/>
        <v>0.99999999999999989</v>
      </c>
      <c r="D643" s="192">
        <f t="shared" si="105"/>
        <v>2.0187381042923685E-3</v>
      </c>
      <c r="E643" s="204">
        <f t="shared" si="99"/>
        <v>5.2832028537245839E-3</v>
      </c>
      <c r="F643" s="197">
        <f t="shared" si="100"/>
        <v>0.99999999999999989</v>
      </c>
      <c r="G643" s="192">
        <f t="shared" si="106"/>
        <v>5.2832028537245831E-3</v>
      </c>
      <c r="H643" s="204">
        <f t="shared" si="101"/>
        <v>2.5436579055508352E-3</v>
      </c>
      <c r="I643" s="197">
        <f t="shared" si="102"/>
        <v>0.99999999999999989</v>
      </c>
      <c r="J643" s="192">
        <f t="shared" si="107"/>
        <v>2.5436579055508348E-3</v>
      </c>
      <c r="K643" s="204">
        <f t="shared" si="103"/>
        <v>5.7003608344692227E-3</v>
      </c>
      <c r="L643" s="197">
        <f t="shared" si="104"/>
        <v>0.99999999999999989</v>
      </c>
      <c r="M643" s="192">
        <f t="shared" si="108"/>
        <v>5.7003608344692218E-3</v>
      </c>
    </row>
    <row r="644" spans="1:13" s="180" customFormat="1" hidden="1" x14ac:dyDescent="0.2">
      <c r="A644" s="203">
        <f t="shared" si="110"/>
        <v>41</v>
      </c>
      <c r="B644" s="204">
        <f t="shared" si="110"/>
        <v>1.9933542087935559E-3</v>
      </c>
      <c r="C644" s="197">
        <f t="shared" si="98"/>
        <v>1.0000000000000002</v>
      </c>
      <c r="D644" s="192">
        <f t="shared" si="105"/>
        <v>1.9933542087935564E-3</v>
      </c>
      <c r="E644" s="204">
        <f t="shared" si="99"/>
        <v>5.2506348368581823E-3</v>
      </c>
      <c r="F644" s="197">
        <f t="shared" si="100"/>
        <v>1.0000000000000002</v>
      </c>
      <c r="G644" s="192">
        <f t="shared" si="106"/>
        <v>5.2506348368581831E-3</v>
      </c>
      <c r="H644" s="204">
        <f t="shared" si="101"/>
        <v>2.491932231704198E-3</v>
      </c>
      <c r="I644" s="197">
        <f t="shared" si="102"/>
        <v>1.0000000000000002</v>
      </c>
      <c r="J644" s="192">
        <f t="shared" si="107"/>
        <v>2.4919322317041985E-3</v>
      </c>
      <c r="K644" s="204">
        <f t="shared" si="103"/>
        <v>5.9211528311664428E-3</v>
      </c>
      <c r="L644" s="197">
        <f t="shared" si="104"/>
        <v>1.0000000000000002</v>
      </c>
      <c r="M644" s="192">
        <f t="shared" si="108"/>
        <v>5.9211528311664445E-3</v>
      </c>
    </row>
    <row r="645" spans="1:13" s="180" customFormat="1" hidden="1" x14ac:dyDescent="0.2">
      <c r="A645" s="203">
        <f t="shared" si="110"/>
        <v>42</v>
      </c>
      <c r="B645" s="204">
        <f t="shared" si="110"/>
        <v>1.9301339407587774E-3</v>
      </c>
      <c r="C645" s="197">
        <f t="shared" si="98"/>
        <v>1</v>
      </c>
      <c r="D645" s="192">
        <f t="shared" si="105"/>
        <v>1.9301339407587774E-3</v>
      </c>
      <c r="E645" s="204">
        <f t="shared" si="99"/>
        <v>5.3133761634684556E-3</v>
      </c>
      <c r="F645" s="197">
        <f t="shared" si="100"/>
        <v>1</v>
      </c>
      <c r="G645" s="192">
        <f t="shared" si="106"/>
        <v>5.3133761634684556E-3</v>
      </c>
      <c r="H645" s="204">
        <f t="shared" si="101"/>
        <v>2.5015110601943162E-3</v>
      </c>
      <c r="I645" s="197">
        <f t="shared" si="102"/>
        <v>1</v>
      </c>
      <c r="J645" s="192">
        <f t="shared" si="107"/>
        <v>2.5015110601943162E-3</v>
      </c>
      <c r="K645" s="204">
        <f t="shared" si="103"/>
        <v>5.7267026128170473E-3</v>
      </c>
      <c r="L645" s="197">
        <f t="shared" si="104"/>
        <v>1</v>
      </c>
      <c r="M645" s="192">
        <f t="shared" si="108"/>
        <v>5.7267026128170473E-3</v>
      </c>
    </row>
    <row r="646" spans="1:13" s="180" customFormat="1" hidden="1" x14ac:dyDescent="0.2">
      <c r="A646" s="203">
        <f t="shared" si="110"/>
        <v>43</v>
      </c>
      <c r="B646" s="204">
        <f t="shared" si="110"/>
        <v>1.9162446394481061E-3</v>
      </c>
      <c r="C646" s="197">
        <f t="shared" si="98"/>
        <v>1.0000000000000002</v>
      </c>
      <c r="D646" s="192">
        <f t="shared" si="105"/>
        <v>1.9162446394481066E-3</v>
      </c>
      <c r="E646" s="204">
        <f t="shared" si="99"/>
        <v>5.2774555566305129E-3</v>
      </c>
      <c r="F646" s="197">
        <f t="shared" si="100"/>
        <v>1.0000000000000002</v>
      </c>
      <c r="G646" s="192">
        <f t="shared" si="106"/>
        <v>5.2774555566305137E-3</v>
      </c>
      <c r="H646" s="204">
        <f t="shared" si="101"/>
        <v>2.512526712957952E-3</v>
      </c>
      <c r="I646" s="197">
        <f t="shared" si="102"/>
        <v>1.0000000000000002</v>
      </c>
      <c r="J646" s="192">
        <f t="shared" si="107"/>
        <v>2.5125267129579524E-3</v>
      </c>
      <c r="K646" s="204">
        <f t="shared" si="103"/>
        <v>5.8081226549830502E-3</v>
      </c>
      <c r="L646" s="197">
        <f t="shared" si="104"/>
        <v>1.0000000000000002</v>
      </c>
      <c r="M646" s="192">
        <f t="shared" si="108"/>
        <v>5.8081226549830511E-3</v>
      </c>
    </row>
    <row r="647" spans="1:13" s="180" customFormat="1" hidden="1" x14ac:dyDescent="0.2">
      <c r="A647" s="203">
        <f t="shared" si="110"/>
        <v>44</v>
      </c>
      <c r="B647" s="204">
        <f t="shared" si="110"/>
        <v>1.8175827059998908E-3</v>
      </c>
      <c r="C647" s="197">
        <f t="shared" si="98"/>
        <v>1</v>
      </c>
      <c r="D647" s="192">
        <f t="shared" si="105"/>
        <v>1.8175827059998908E-3</v>
      </c>
      <c r="E647" s="204">
        <f t="shared" si="99"/>
        <v>5.3152919291664788E-3</v>
      </c>
      <c r="F647" s="197">
        <f t="shared" si="100"/>
        <v>1</v>
      </c>
      <c r="G647" s="192">
        <f t="shared" si="106"/>
        <v>5.3152919291664788E-3</v>
      </c>
      <c r="H647" s="204">
        <f t="shared" si="101"/>
        <v>2.5245002485705993E-3</v>
      </c>
      <c r="I647" s="197">
        <f t="shared" si="102"/>
        <v>1</v>
      </c>
      <c r="J647" s="192">
        <f t="shared" si="107"/>
        <v>2.5245002485705993E-3</v>
      </c>
      <c r="K647" s="204">
        <f t="shared" si="103"/>
        <v>5.9527629651838325E-3</v>
      </c>
      <c r="L647" s="197">
        <f t="shared" si="104"/>
        <v>1</v>
      </c>
      <c r="M647" s="192">
        <f t="shared" si="108"/>
        <v>5.9527629651838325E-3</v>
      </c>
    </row>
    <row r="648" spans="1:13" s="180" customFormat="1" hidden="1" x14ac:dyDescent="0.2">
      <c r="A648" s="203">
        <f t="shared" si="110"/>
        <v>45</v>
      </c>
      <c r="B648" s="204">
        <f t="shared" si="110"/>
        <v>1.7529256136915943E-3</v>
      </c>
      <c r="C648" s="197">
        <f t="shared" si="98"/>
        <v>1</v>
      </c>
      <c r="D648" s="192">
        <f t="shared" si="105"/>
        <v>1.7529256136915943E-3</v>
      </c>
      <c r="E648" s="204">
        <f t="shared" si="99"/>
        <v>5.245366481188618E-3</v>
      </c>
      <c r="F648" s="197">
        <f t="shared" si="100"/>
        <v>1</v>
      </c>
      <c r="G648" s="192">
        <f t="shared" si="106"/>
        <v>5.245366481188618E-3</v>
      </c>
      <c r="H648" s="204">
        <f t="shared" si="101"/>
        <v>2.5436579055508352E-3</v>
      </c>
      <c r="I648" s="197">
        <f t="shared" si="102"/>
        <v>1</v>
      </c>
      <c r="J648" s="192">
        <f t="shared" si="107"/>
        <v>2.5436579055508352E-3</v>
      </c>
      <c r="K648" s="204">
        <f t="shared" si="103"/>
        <v>5.8272803119632866E-3</v>
      </c>
      <c r="L648" s="197">
        <f t="shared" si="104"/>
        <v>1</v>
      </c>
      <c r="M648" s="192">
        <f t="shared" si="108"/>
        <v>5.8272803119632866E-3</v>
      </c>
    </row>
    <row r="649" spans="1:13" s="180" customFormat="1" hidden="1" x14ac:dyDescent="0.2">
      <c r="A649" s="203">
        <f t="shared" si="110"/>
        <v>46</v>
      </c>
      <c r="B649" s="204">
        <f t="shared" si="110"/>
        <v>1.7189207725516755E-3</v>
      </c>
      <c r="C649" s="197">
        <f t="shared" si="98"/>
        <v>1</v>
      </c>
      <c r="D649" s="192">
        <f t="shared" si="105"/>
        <v>1.7189207725516755E-3</v>
      </c>
      <c r="E649" s="204">
        <f t="shared" si="99"/>
        <v>5.3440284146368333E-3</v>
      </c>
      <c r="F649" s="197">
        <f t="shared" si="100"/>
        <v>1</v>
      </c>
      <c r="G649" s="192">
        <f t="shared" si="106"/>
        <v>5.3440284146368333E-3</v>
      </c>
      <c r="H649" s="204">
        <f t="shared" si="101"/>
        <v>2.5369527256077526E-3</v>
      </c>
      <c r="I649" s="197">
        <f t="shared" si="102"/>
        <v>1</v>
      </c>
      <c r="J649" s="192">
        <f t="shared" si="107"/>
        <v>2.5369527256077526E-3</v>
      </c>
      <c r="K649" s="204">
        <f t="shared" si="103"/>
        <v>5.8033332407379911E-3</v>
      </c>
      <c r="L649" s="197">
        <f t="shared" si="104"/>
        <v>1</v>
      </c>
      <c r="M649" s="192">
        <f t="shared" si="108"/>
        <v>5.8033332407379911E-3</v>
      </c>
    </row>
    <row r="650" spans="1:13" s="180" customFormat="1" hidden="1" x14ac:dyDescent="0.2">
      <c r="A650" s="203">
        <f t="shared" si="110"/>
        <v>47</v>
      </c>
      <c r="B650" s="204">
        <f t="shared" si="110"/>
        <v>1.6820422828647211E-3</v>
      </c>
      <c r="C650" s="197">
        <f t="shared" si="98"/>
        <v>1</v>
      </c>
      <c r="D650" s="192">
        <f t="shared" si="105"/>
        <v>1.6820422828647211E-3</v>
      </c>
      <c r="E650" s="204">
        <f t="shared" si="99"/>
        <v>5.4891476662621208E-3</v>
      </c>
      <c r="F650" s="197">
        <f t="shared" si="100"/>
        <v>1</v>
      </c>
      <c r="G650" s="192">
        <f t="shared" si="106"/>
        <v>5.4891476662621208E-3</v>
      </c>
      <c r="H650" s="204">
        <f t="shared" si="101"/>
        <v>2.4900164660061745E-3</v>
      </c>
      <c r="I650" s="197">
        <f t="shared" si="102"/>
        <v>1</v>
      </c>
      <c r="J650" s="192">
        <f t="shared" si="107"/>
        <v>2.4900164660061745E-3</v>
      </c>
      <c r="K650" s="204">
        <f t="shared" si="103"/>
        <v>5.9814994506541862E-3</v>
      </c>
      <c r="L650" s="197">
        <f t="shared" si="104"/>
        <v>1</v>
      </c>
      <c r="M650" s="192">
        <f t="shared" si="108"/>
        <v>5.9814994506541862E-3</v>
      </c>
    </row>
    <row r="651" spans="1:13" s="180" customFormat="1" hidden="1" x14ac:dyDescent="0.2">
      <c r="A651" s="203">
        <f t="shared" si="110"/>
        <v>48</v>
      </c>
      <c r="B651" s="204">
        <f t="shared" si="110"/>
        <v>1.6269640190465426E-3</v>
      </c>
      <c r="C651" s="197">
        <f t="shared" si="98"/>
        <v>1</v>
      </c>
      <c r="D651" s="192">
        <f t="shared" si="105"/>
        <v>1.6269640190465426E-3</v>
      </c>
      <c r="E651" s="204">
        <f t="shared" si="99"/>
        <v>5.3971909127569877E-3</v>
      </c>
      <c r="F651" s="197">
        <f t="shared" si="100"/>
        <v>1</v>
      </c>
      <c r="G651" s="192">
        <f t="shared" si="106"/>
        <v>5.3971909127569877E-3</v>
      </c>
      <c r="H651" s="204">
        <f t="shared" si="101"/>
        <v>2.4473906792251495E-3</v>
      </c>
      <c r="I651" s="197">
        <f t="shared" si="102"/>
        <v>1</v>
      </c>
      <c r="J651" s="192">
        <f t="shared" si="107"/>
        <v>2.4473906792251495E-3</v>
      </c>
      <c r="K651" s="204">
        <f t="shared" si="103"/>
        <v>5.8828375172059709E-3</v>
      </c>
      <c r="L651" s="197">
        <f t="shared" si="104"/>
        <v>1</v>
      </c>
      <c r="M651" s="192">
        <f t="shared" si="108"/>
        <v>5.8828375172059709E-3</v>
      </c>
    </row>
    <row r="652" spans="1:13" s="180" customFormat="1" hidden="1" x14ac:dyDescent="0.2">
      <c r="A652" s="203">
        <f t="shared" ref="A652:B667" si="111">A451</f>
        <v>49</v>
      </c>
      <c r="B652" s="204">
        <f t="shared" si="111"/>
        <v>1.5158496085611738E-3</v>
      </c>
      <c r="C652" s="197">
        <f t="shared" si="98"/>
        <v>1.0000000000000002</v>
      </c>
      <c r="D652" s="192">
        <f t="shared" si="105"/>
        <v>1.5158496085611742E-3</v>
      </c>
      <c r="E652" s="204">
        <f t="shared" si="99"/>
        <v>5.029363898736457E-3</v>
      </c>
      <c r="F652" s="197">
        <f t="shared" si="100"/>
        <v>1.0000000000000002</v>
      </c>
      <c r="G652" s="192">
        <f t="shared" si="106"/>
        <v>5.0293638987364579E-3</v>
      </c>
      <c r="H652" s="204">
        <f t="shared" si="101"/>
        <v>2.3468129800789106E-3</v>
      </c>
      <c r="I652" s="197">
        <f t="shared" si="102"/>
        <v>1.0000000000000002</v>
      </c>
      <c r="J652" s="192">
        <f t="shared" si="107"/>
        <v>2.346812980078911E-3</v>
      </c>
      <c r="K652" s="204">
        <f t="shared" si="103"/>
        <v>5.2726661423854538E-3</v>
      </c>
      <c r="L652" s="197">
        <f t="shared" si="104"/>
        <v>1.0000000000000002</v>
      </c>
      <c r="M652" s="192">
        <f t="shared" si="108"/>
        <v>5.2726661423854546E-3</v>
      </c>
    </row>
    <row r="653" spans="1:13" s="180" customFormat="1" hidden="1" x14ac:dyDescent="0.2">
      <c r="A653" s="203">
        <f t="shared" si="111"/>
        <v>50</v>
      </c>
      <c r="B653" s="204">
        <f t="shared" si="111"/>
        <v>1.4607713447429952E-3</v>
      </c>
      <c r="C653" s="197">
        <f t="shared" si="98"/>
        <v>0.99999999999999978</v>
      </c>
      <c r="D653" s="192">
        <f t="shared" si="105"/>
        <v>1.460771344742995E-3</v>
      </c>
      <c r="E653" s="204">
        <f t="shared" si="99"/>
        <v>4.8579028687633441E-3</v>
      </c>
      <c r="F653" s="197">
        <f t="shared" si="100"/>
        <v>0.99999999999999978</v>
      </c>
      <c r="G653" s="192">
        <f t="shared" si="106"/>
        <v>4.8579028687633433E-3</v>
      </c>
      <c r="H653" s="204">
        <f t="shared" si="101"/>
        <v>2.2850295363176492E-3</v>
      </c>
      <c r="I653" s="197">
        <f t="shared" si="102"/>
        <v>0.99999999999999978</v>
      </c>
      <c r="J653" s="192">
        <f t="shared" si="107"/>
        <v>2.2850295363176488E-3</v>
      </c>
      <c r="K653" s="204">
        <f t="shared" si="103"/>
        <v>5.2899080336676662E-3</v>
      </c>
      <c r="L653" s="197">
        <f t="shared" si="104"/>
        <v>0.99999999999999978</v>
      </c>
      <c r="M653" s="192">
        <f t="shared" si="108"/>
        <v>5.2899080336676653E-3</v>
      </c>
    </row>
    <row r="654" spans="1:13" s="180" customFormat="1" hidden="1" x14ac:dyDescent="0.2">
      <c r="A654" s="203">
        <f t="shared" si="111"/>
        <v>51</v>
      </c>
      <c r="B654" s="204">
        <f t="shared" si="111"/>
        <v>1.3611515284457679E-3</v>
      </c>
      <c r="C654" s="197">
        <f t="shared" si="98"/>
        <v>1.0000000000000002</v>
      </c>
      <c r="D654" s="192">
        <f t="shared" si="105"/>
        <v>1.3611515284457682E-3</v>
      </c>
      <c r="E654" s="204">
        <f t="shared" si="99"/>
        <v>5.0351111958305272E-3</v>
      </c>
      <c r="F654" s="197">
        <f t="shared" si="100"/>
        <v>1.0000000000000002</v>
      </c>
      <c r="G654" s="192">
        <f t="shared" si="106"/>
        <v>5.0351111958305281E-3</v>
      </c>
      <c r="H654" s="204">
        <f t="shared" si="101"/>
        <v>2.2155830297642936E-3</v>
      </c>
      <c r="I654" s="197">
        <f t="shared" si="102"/>
        <v>1.0000000000000002</v>
      </c>
      <c r="J654" s="192">
        <f t="shared" si="107"/>
        <v>2.215583029764294E-3</v>
      </c>
      <c r="K654" s="204">
        <f t="shared" si="103"/>
        <v>5.2084879915016633E-3</v>
      </c>
      <c r="L654" s="197">
        <f t="shared" si="104"/>
        <v>1.0000000000000002</v>
      </c>
      <c r="M654" s="192">
        <f t="shared" si="108"/>
        <v>5.2084879915016641E-3</v>
      </c>
    </row>
    <row r="655" spans="1:13" s="180" customFormat="1" hidden="1" x14ac:dyDescent="0.2">
      <c r="A655" s="203">
        <f t="shared" si="111"/>
        <v>52</v>
      </c>
      <c r="B655" s="204">
        <f t="shared" si="111"/>
        <v>1.3362465743714611E-3</v>
      </c>
      <c r="C655" s="197">
        <f t="shared" si="98"/>
        <v>0.99999999999999989</v>
      </c>
      <c r="D655" s="192">
        <f t="shared" si="105"/>
        <v>1.3362465743714609E-3</v>
      </c>
      <c r="E655" s="204">
        <f t="shared" si="99"/>
        <v>5.1835830374273566E-3</v>
      </c>
      <c r="F655" s="197">
        <f t="shared" si="100"/>
        <v>0.99999999999999989</v>
      </c>
      <c r="G655" s="192">
        <f t="shared" si="106"/>
        <v>5.1835830374273558E-3</v>
      </c>
      <c r="H655" s="204">
        <f t="shared" si="101"/>
        <v>2.2356985695935415E-3</v>
      </c>
      <c r="I655" s="197">
        <f t="shared" si="102"/>
        <v>0.99999999999999989</v>
      </c>
      <c r="J655" s="192">
        <f t="shared" si="107"/>
        <v>2.2356985695935411E-3</v>
      </c>
      <c r="K655" s="204">
        <f t="shared" si="103"/>
        <v>5.1807093888803215E-3</v>
      </c>
      <c r="L655" s="197">
        <f t="shared" si="104"/>
        <v>0.99999999999999989</v>
      </c>
      <c r="M655" s="192">
        <f t="shared" si="108"/>
        <v>5.1807093888803207E-3</v>
      </c>
    </row>
    <row r="656" spans="1:13" s="180" customFormat="1" hidden="1" x14ac:dyDescent="0.2">
      <c r="A656" s="203">
        <f t="shared" si="111"/>
        <v>53</v>
      </c>
      <c r="B656" s="204">
        <f t="shared" si="111"/>
        <v>1.3237940973343078E-3</v>
      </c>
      <c r="C656" s="197">
        <f t="shared" si="98"/>
        <v>0.99999999999999989</v>
      </c>
      <c r="D656" s="192">
        <f t="shared" si="105"/>
        <v>1.3237940973343076E-3</v>
      </c>
      <c r="E656" s="204">
        <f t="shared" si="99"/>
        <v>5.1768778574842736E-3</v>
      </c>
      <c r="F656" s="197">
        <f t="shared" si="100"/>
        <v>0.99999999999999989</v>
      </c>
      <c r="G656" s="192">
        <f t="shared" si="106"/>
        <v>5.1768778574842727E-3</v>
      </c>
      <c r="H656" s="204">
        <f t="shared" si="101"/>
        <v>2.1854097200204219E-3</v>
      </c>
      <c r="I656" s="197">
        <f t="shared" si="102"/>
        <v>0.99999999999999989</v>
      </c>
      <c r="J656" s="192">
        <f t="shared" si="107"/>
        <v>2.1854097200204215E-3</v>
      </c>
      <c r="K656" s="204">
        <f t="shared" si="103"/>
        <v>5.2721872009609478E-3</v>
      </c>
      <c r="L656" s="197">
        <f t="shared" si="104"/>
        <v>0.99999999999999989</v>
      </c>
      <c r="M656" s="192">
        <f t="shared" si="108"/>
        <v>5.2721872009609469E-3</v>
      </c>
    </row>
    <row r="657" spans="1:13" s="180" customFormat="1" hidden="1" x14ac:dyDescent="0.2">
      <c r="A657" s="203">
        <f t="shared" si="111"/>
        <v>54</v>
      </c>
      <c r="B657" s="204">
        <f t="shared" si="111"/>
        <v>1.3204415073627665E-3</v>
      </c>
      <c r="C657" s="197">
        <f t="shared" si="98"/>
        <v>1.0000000000000002</v>
      </c>
      <c r="D657" s="192">
        <f t="shared" si="105"/>
        <v>1.3204415073627667E-3</v>
      </c>
      <c r="E657" s="204">
        <f t="shared" si="99"/>
        <v>5.4024592684265528E-3</v>
      </c>
      <c r="F657" s="197">
        <f t="shared" si="100"/>
        <v>1.0000000000000002</v>
      </c>
      <c r="G657" s="192">
        <f t="shared" si="106"/>
        <v>5.4024592684265536E-3</v>
      </c>
      <c r="H657" s="204">
        <f t="shared" si="101"/>
        <v>2.2807190634970961E-3</v>
      </c>
      <c r="I657" s="197">
        <f t="shared" si="102"/>
        <v>1.0000000000000002</v>
      </c>
      <c r="J657" s="192">
        <f t="shared" si="107"/>
        <v>2.2807190634970965E-3</v>
      </c>
      <c r="K657" s="204">
        <f t="shared" si="103"/>
        <v>5.5207578002795105E-3</v>
      </c>
      <c r="L657" s="197">
        <f t="shared" si="104"/>
        <v>1.0000000000000002</v>
      </c>
      <c r="M657" s="192">
        <f t="shared" si="108"/>
        <v>5.5207578002795113E-3</v>
      </c>
    </row>
    <row r="658" spans="1:13" s="180" customFormat="1" hidden="1" x14ac:dyDescent="0.2">
      <c r="A658" s="203">
        <f t="shared" si="111"/>
        <v>55</v>
      </c>
      <c r="B658" s="204">
        <f t="shared" si="111"/>
        <v>1.0278082969896617E-3</v>
      </c>
      <c r="C658" s="197">
        <f t="shared" si="98"/>
        <v>1</v>
      </c>
      <c r="D658" s="192">
        <f t="shared" si="105"/>
        <v>1.0278082969896617E-3</v>
      </c>
      <c r="E658" s="204">
        <f t="shared" si="99"/>
        <v>4.3765667371349149E-3</v>
      </c>
      <c r="F658" s="197">
        <f t="shared" si="100"/>
        <v>1</v>
      </c>
      <c r="G658" s="192">
        <f t="shared" si="106"/>
        <v>4.3765667371349149E-3</v>
      </c>
      <c r="H658" s="204">
        <f t="shared" si="101"/>
        <v>1.7193997139761813E-3</v>
      </c>
      <c r="I658" s="197">
        <f t="shared" si="102"/>
        <v>1</v>
      </c>
      <c r="J658" s="192">
        <f t="shared" si="107"/>
        <v>1.7193997139761813E-3</v>
      </c>
      <c r="K658" s="204">
        <f t="shared" si="103"/>
        <v>4.253478791036899E-3</v>
      </c>
      <c r="L658" s="197">
        <f t="shared" si="104"/>
        <v>1</v>
      </c>
      <c r="M658" s="192">
        <f t="shared" si="108"/>
        <v>4.253478791036899E-3</v>
      </c>
    </row>
    <row r="659" spans="1:13" s="180" customFormat="1" hidden="1" x14ac:dyDescent="0.2">
      <c r="A659" s="203">
        <f t="shared" si="111"/>
        <v>56</v>
      </c>
      <c r="B659" s="204">
        <f t="shared" si="111"/>
        <v>9.2818848069243435E-4</v>
      </c>
      <c r="C659" s="197">
        <f t="shared" si="98"/>
        <v>1</v>
      </c>
      <c r="D659" s="192">
        <f t="shared" si="105"/>
        <v>9.2818848069243435E-4</v>
      </c>
      <c r="E659" s="204">
        <f t="shared" si="99"/>
        <v>4.1677482760503421E-3</v>
      </c>
      <c r="F659" s="197">
        <f t="shared" si="100"/>
        <v>1</v>
      </c>
      <c r="G659" s="192">
        <f t="shared" si="106"/>
        <v>4.1677482760503421E-3</v>
      </c>
      <c r="H659" s="204">
        <f t="shared" si="101"/>
        <v>1.6652793330070145E-3</v>
      </c>
      <c r="I659" s="197">
        <f t="shared" si="102"/>
        <v>1</v>
      </c>
      <c r="J659" s="192">
        <f t="shared" si="107"/>
        <v>1.6652793330070145E-3</v>
      </c>
      <c r="K659" s="204">
        <f t="shared" si="103"/>
        <v>4.0872861167333512E-3</v>
      </c>
      <c r="L659" s="197">
        <f t="shared" si="104"/>
        <v>1</v>
      </c>
      <c r="M659" s="192">
        <f t="shared" si="108"/>
        <v>4.0872861167333512E-3</v>
      </c>
    </row>
    <row r="660" spans="1:13" s="180" customFormat="1" hidden="1" x14ac:dyDescent="0.2">
      <c r="A660" s="203">
        <f t="shared" si="111"/>
        <v>57</v>
      </c>
      <c r="B660" s="204">
        <f t="shared" si="111"/>
        <v>8.6640503693117329E-4</v>
      </c>
      <c r="C660" s="197">
        <f t="shared" si="98"/>
        <v>0.99999999999999989</v>
      </c>
      <c r="D660" s="192">
        <f t="shared" si="105"/>
        <v>8.6640503693117318E-4</v>
      </c>
      <c r="E660" s="204">
        <f t="shared" si="99"/>
        <v>4.1964847615206967E-3</v>
      </c>
      <c r="F660" s="197">
        <f t="shared" si="100"/>
        <v>0.99999999999999989</v>
      </c>
      <c r="G660" s="192">
        <f t="shared" si="106"/>
        <v>4.1964847615206958E-3</v>
      </c>
      <c r="H660" s="204">
        <f t="shared" si="101"/>
        <v>1.5747594037753994E-3</v>
      </c>
      <c r="I660" s="197">
        <f t="shared" si="102"/>
        <v>0.99999999999999989</v>
      </c>
      <c r="J660" s="192">
        <f t="shared" si="107"/>
        <v>1.5747594037753992E-3</v>
      </c>
      <c r="K660" s="204">
        <f t="shared" si="103"/>
        <v>4.1409275562780123E-3</v>
      </c>
      <c r="L660" s="197">
        <f t="shared" si="104"/>
        <v>0.99999999999999989</v>
      </c>
      <c r="M660" s="192">
        <f t="shared" si="108"/>
        <v>4.1409275562780115E-3</v>
      </c>
    </row>
    <row r="661" spans="1:13" s="180" customFormat="1" hidden="1" x14ac:dyDescent="0.2">
      <c r="A661" s="203">
        <f t="shared" si="111"/>
        <v>58</v>
      </c>
      <c r="B661" s="204">
        <f t="shared" si="111"/>
        <v>8.3431596148927792E-4</v>
      </c>
      <c r="C661" s="197">
        <f t="shared" si="98"/>
        <v>0.99999999999999989</v>
      </c>
      <c r="D661" s="192">
        <f t="shared" si="105"/>
        <v>8.3431596148927781E-4</v>
      </c>
      <c r="E661" s="204">
        <f t="shared" si="99"/>
        <v>4.1840322844835433E-3</v>
      </c>
      <c r="F661" s="197">
        <f t="shared" si="100"/>
        <v>0.99999999999999989</v>
      </c>
      <c r="G661" s="192">
        <f t="shared" si="106"/>
        <v>4.1840322844835425E-3</v>
      </c>
      <c r="H661" s="204">
        <f t="shared" si="101"/>
        <v>1.5752383451999054E-3</v>
      </c>
      <c r="I661" s="197">
        <f t="shared" si="102"/>
        <v>0.99999999999999989</v>
      </c>
      <c r="J661" s="192">
        <f t="shared" si="107"/>
        <v>1.5752383451999052E-3</v>
      </c>
      <c r="K661" s="204">
        <f t="shared" si="103"/>
        <v>4.0595075141120094E-3</v>
      </c>
      <c r="L661" s="197">
        <f t="shared" si="104"/>
        <v>0.99999999999999989</v>
      </c>
      <c r="M661" s="192">
        <f t="shared" si="108"/>
        <v>4.0595075141120086E-3</v>
      </c>
    </row>
    <row r="662" spans="1:13" s="180" customFormat="1" hidden="1" x14ac:dyDescent="0.2">
      <c r="A662" s="203">
        <f t="shared" si="111"/>
        <v>59</v>
      </c>
      <c r="B662" s="204">
        <f t="shared" si="111"/>
        <v>7.3661191089007428E-4</v>
      </c>
      <c r="C662" s="197">
        <f t="shared" si="98"/>
        <v>0.99999999999999989</v>
      </c>
      <c r="D662" s="192">
        <f t="shared" si="105"/>
        <v>7.3661191089007417E-4</v>
      </c>
      <c r="E662" s="204">
        <f t="shared" si="99"/>
        <v>3.7558586509752684E-3</v>
      </c>
      <c r="F662" s="197">
        <f t="shared" si="100"/>
        <v>0.99999999999999989</v>
      </c>
      <c r="G662" s="192">
        <f t="shared" si="106"/>
        <v>3.755858650975268E-3</v>
      </c>
      <c r="H662" s="204">
        <f t="shared" si="101"/>
        <v>1.3079890303256132E-3</v>
      </c>
      <c r="I662" s="197">
        <f t="shared" si="102"/>
        <v>0.99999999999999989</v>
      </c>
      <c r="J662" s="192">
        <f t="shared" si="107"/>
        <v>1.307989030325613E-3</v>
      </c>
      <c r="K662" s="204">
        <f t="shared" si="103"/>
        <v>3.6830595544503717E-3</v>
      </c>
      <c r="L662" s="197">
        <f t="shared" si="104"/>
        <v>0.99999999999999989</v>
      </c>
      <c r="M662" s="192">
        <f t="shared" si="108"/>
        <v>3.6830595544503713E-3</v>
      </c>
    </row>
    <row r="663" spans="1:13" s="180" customFormat="1" hidden="1" x14ac:dyDescent="0.2">
      <c r="A663" s="203">
        <f t="shared" si="111"/>
        <v>60</v>
      </c>
      <c r="B663" s="204">
        <f t="shared" si="111"/>
        <v>5.9149265926478664E-4</v>
      </c>
      <c r="C663" s="197">
        <f t="shared" si="98"/>
        <v>1</v>
      </c>
      <c r="D663" s="192">
        <f t="shared" si="105"/>
        <v>5.9149265926478664E-4</v>
      </c>
      <c r="E663" s="204">
        <f t="shared" si="99"/>
        <v>3.0930037194591025E-3</v>
      </c>
      <c r="F663" s="197">
        <f t="shared" si="100"/>
        <v>1</v>
      </c>
      <c r="G663" s="192">
        <f t="shared" si="106"/>
        <v>3.0930037194591025E-3</v>
      </c>
      <c r="H663" s="204">
        <f t="shared" si="101"/>
        <v>1.1231176404663356E-3</v>
      </c>
      <c r="I663" s="197">
        <f t="shared" si="102"/>
        <v>1</v>
      </c>
      <c r="J663" s="192">
        <f t="shared" si="107"/>
        <v>1.1231176404663356E-3</v>
      </c>
      <c r="K663" s="204">
        <f t="shared" si="103"/>
        <v>3.0973141922796556E-3</v>
      </c>
      <c r="L663" s="197">
        <f t="shared" si="104"/>
        <v>1</v>
      </c>
      <c r="M663" s="192">
        <f t="shared" si="108"/>
        <v>3.0973141922796556E-3</v>
      </c>
    </row>
    <row r="664" spans="1:13" s="180" customFormat="1" hidden="1" x14ac:dyDescent="0.2">
      <c r="A664" s="203">
        <f t="shared" si="111"/>
        <v>61</v>
      </c>
      <c r="B664" s="204">
        <f t="shared" si="111"/>
        <v>5.5700887670036183E-4</v>
      </c>
      <c r="C664" s="197">
        <f t="shared" si="98"/>
        <v>1</v>
      </c>
      <c r="D664" s="192">
        <f t="shared" si="105"/>
        <v>5.5700887670036183E-4</v>
      </c>
      <c r="E664" s="204">
        <f t="shared" si="99"/>
        <v>3.0795933595729377E-3</v>
      </c>
      <c r="F664" s="197">
        <f t="shared" si="100"/>
        <v>1</v>
      </c>
      <c r="G664" s="192">
        <f t="shared" si="106"/>
        <v>3.0795933595729377E-3</v>
      </c>
      <c r="H664" s="204">
        <f t="shared" si="101"/>
        <v>1.011524288556461E-3</v>
      </c>
      <c r="I664" s="197">
        <f t="shared" si="102"/>
        <v>1</v>
      </c>
      <c r="J664" s="192">
        <f t="shared" si="107"/>
        <v>1.011524288556461E-3</v>
      </c>
      <c r="K664" s="204">
        <f t="shared" si="103"/>
        <v>2.9680000076630626E-3</v>
      </c>
      <c r="L664" s="197">
        <f t="shared" si="104"/>
        <v>1</v>
      </c>
      <c r="M664" s="192">
        <f t="shared" si="108"/>
        <v>2.9680000076630626E-3</v>
      </c>
    </row>
    <row r="665" spans="1:13" s="180" customFormat="1" hidden="1" x14ac:dyDescent="0.2">
      <c r="A665" s="203">
        <f t="shared" si="111"/>
        <v>62</v>
      </c>
      <c r="B665" s="204">
        <f t="shared" si="111"/>
        <v>4.9953590575965376E-4</v>
      </c>
      <c r="C665" s="197">
        <f t="shared" si="98"/>
        <v>1</v>
      </c>
      <c r="D665" s="192">
        <f t="shared" si="105"/>
        <v>4.9953590575965376E-4</v>
      </c>
      <c r="E665" s="204">
        <f t="shared" si="99"/>
        <v>2.9234584551840141E-3</v>
      </c>
      <c r="F665" s="197">
        <f t="shared" si="100"/>
        <v>1</v>
      </c>
      <c r="G665" s="192">
        <f t="shared" si="106"/>
        <v>2.9234584551840141E-3</v>
      </c>
      <c r="H665" s="204">
        <f t="shared" si="101"/>
        <v>8.9226787385449189E-4</v>
      </c>
      <c r="I665" s="197">
        <f t="shared" si="102"/>
        <v>1</v>
      </c>
      <c r="J665" s="192">
        <f t="shared" si="107"/>
        <v>8.9226787385449189E-4</v>
      </c>
      <c r="K665" s="204">
        <f t="shared" si="103"/>
        <v>2.8588013628757175E-3</v>
      </c>
      <c r="L665" s="197">
        <f t="shared" si="104"/>
        <v>1</v>
      </c>
      <c r="M665" s="192">
        <f t="shared" si="108"/>
        <v>2.8588013628757175E-3</v>
      </c>
    </row>
    <row r="666" spans="1:13" s="180" customFormat="1" hidden="1" x14ac:dyDescent="0.2">
      <c r="A666" s="203">
        <f t="shared" si="111"/>
        <v>63</v>
      </c>
      <c r="B666" s="204">
        <f t="shared" si="111"/>
        <v>4.2482104353673339E-4</v>
      </c>
      <c r="C666" s="197">
        <f t="shared" si="98"/>
        <v>1</v>
      </c>
      <c r="D666" s="192">
        <f t="shared" si="105"/>
        <v>4.2482104353673339E-4</v>
      </c>
      <c r="E666" s="204">
        <f t="shared" si="99"/>
        <v>2.5819732195113071E-3</v>
      </c>
      <c r="F666" s="197">
        <f t="shared" si="100"/>
        <v>1</v>
      </c>
      <c r="G666" s="192">
        <f t="shared" si="106"/>
        <v>2.5819732195113071E-3</v>
      </c>
      <c r="H666" s="204">
        <f t="shared" si="101"/>
        <v>8.1563724593354786E-4</v>
      </c>
      <c r="I666" s="197">
        <f t="shared" si="102"/>
        <v>1</v>
      </c>
      <c r="J666" s="192">
        <f t="shared" si="107"/>
        <v>8.1563724593354786E-4</v>
      </c>
      <c r="K666" s="204">
        <f t="shared" si="103"/>
        <v>2.4857059931856214E-3</v>
      </c>
      <c r="L666" s="197">
        <f t="shared" si="104"/>
        <v>1</v>
      </c>
      <c r="M666" s="192">
        <f t="shared" si="108"/>
        <v>2.4857059931856214E-3</v>
      </c>
    </row>
    <row r="667" spans="1:13" s="180" customFormat="1" hidden="1" x14ac:dyDescent="0.2">
      <c r="A667" s="203">
        <f t="shared" si="111"/>
        <v>64</v>
      </c>
      <c r="B667" s="204">
        <f t="shared" si="111"/>
        <v>3.3669582142764777E-4</v>
      </c>
      <c r="C667" s="197">
        <f t="shared" si="98"/>
        <v>1</v>
      </c>
      <c r="D667" s="192">
        <f t="shared" si="105"/>
        <v>3.3669582142764777E-4</v>
      </c>
      <c r="E667" s="204">
        <f t="shared" si="99"/>
        <v>2.4416433821310788E-3</v>
      </c>
      <c r="F667" s="197">
        <f t="shared" si="100"/>
        <v>1</v>
      </c>
      <c r="G667" s="192">
        <f t="shared" si="106"/>
        <v>2.4416433821310788E-3</v>
      </c>
      <c r="H667" s="204">
        <f t="shared" si="101"/>
        <v>6.5806551727110669E-4</v>
      </c>
      <c r="I667" s="197">
        <f t="shared" si="102"/>
        <v>1</v>
      </c>
      <c r="J667" s="192">
        <f t="shared" si="107"/>
        <v>6.5806551727110669E-4</v>
      </c>
      <c r="K667" s="204">
        <f t="shared" si="103"/>
        <v>2.2970030719302969E-3</v>
      </c>
      <c r="L667" s="197">
        <f t="shared" si="104"/>
        <v>1</v>
      </c>
      <c r="M667" s="192">
        <f t="shared" si="108"/>
        <v>2.2970030719302969E-3</v>
      </c>
    </row>
    <row r="668" spans="1:13" s="180" customFormat="1" hidden="1" x14ac:dyDescent="0.2">
      <c r="A668" s="203">
        <f t="shared" ref="A668:B683" si="112">A467</f>
        <v>65</v>
      </c>
      <c r="B668" s="204">
        <f t="shared" si="112"/>
        <v>3.1514345732488227E-4</v>
      </c>
      <c r="C668" s="197">
        <f t="shared" ref="C668:C687" si="113">C467/$C568</f>
        <v>1</v>
      </c>
      <c r="D668" s="192">
        <f t="shared" si="105"/>
        <v>3.1514345732488227E-4</v>
      </c>
      <c r="E668" s="204">
        <f t="shared" ref="E668:E686" si="114">E467</f>
        <v>2.3334026201927453E-3</v>
      </c>
      <c r="F668" s="197">
        <f t="shared" ref="F668:F686" si="115">F467/$C568</f>
        <v>1</v>
      </c>
      <c r="G668" s="192">
        <f t="shared" si="106"/>
        <v>2.3334026201927453E-3</v>
      </c>
      <c r="H668" s="204">
        <f t="shared" ref="H668:H686" si="116">H467</f>
        <v>5.6946135373751525E-4</v>
      </c>
      <c r="I668" s="197">
        <f t="shared" ref="I668:I686" si="117">I467/$G568</f>
        <v>1</v>
      </c>
      <c r="J668" s="192">
        <f t="shared" si="107"/>
        <v>5.6946135373751525E-4</v>
      </c>
      <c r="K668" s="204">
        <f t="shared" ref="K668:K686" si="118">K467</f>
        <v>2.0795636652046179E-3</v>
      </c>
      <c r="L668" s="197">
        <f t="shared" ref="L668:L686" si="119">L467/$G568</f>
        <v>1</v>
      </c>
      <c r="M668" s="192">
        <f t="shared" si="108"/>
        <v>2.0795636652046179E-3</v>
      </c>
    </row>
    <row r="669" spans="1:13" s="180" customFormat="1" hidden="1" x14ac:dyDescent="0.2">
      <c r="A669" s="203">
        <f t="shared" si="112"/>
        <v>66</v>
      </c>
      <c r="B669" s="204">
        <f t="shared" si="112"/>
        <v>2.7155978769484532E-4</v>
      </c>
      <c r="C669" s="197">
        <f t="shared" si="113"/>
        <v>1.0000000000000002</v>
      </c>
      <c r="D669" s="192">
        <f t="shared" si="105"/>
        <v>2.7155978769484538E-4</v>
      </c>
      <c r="E669" s="204">
        <f t="shared" si="114"/>
        <v>2.0474745897627227E-3</v>
      </c>
      <c r="F669" s="197">
        <f t="shared" si="115"/>
        <v>1.0000000000000002</v>
      </c>
      <c r="G669" s="192">
        <f t="shared" si="106"/>
        <v>2.0474745897627231E-3</v>
      </c>
      <c r="H669" s="204">
        <f t="shared" si="116"/>
        <v>5.0097273003317153E-4</v>
      </c>
      <c r="I669" s="197">
        <f t="shared" si="117"/>
        <v>1.0000000000000002</v>
      </c>
      <c r="J669" s="192">
        <f t="shared" si="107"/>
        <v>5.0097273003317164E-4</v>
      </c>
      <c r="K669" s="204">
        <f t="shared" si="118"/>
        <v>1.9076236938069999E-3</v>
      </c>
      <c r="L669" s="197">
        <f t="shared" si="119"/>
        <v>1.0000000000000002</v>
      </c>
      <c r="M669" s="192">
        <f t="shared" si="108"/>
        <v>1.9076236938070004E-3</v>
      </c>
    </row>
    <row r="670" spans="1:13" s="180" customFormat="1" hidden="1" x14ac:dyDescent="0.2">
      <c r="A670" s="203">
        <f t="shared" si="112"/>
        <v>67</v>
      </c>
      <c r="B670" s="204">
        <f t="shared" si="112"/>
        <v>2.4617589219603266E-4</v>
      </c>
      <c r="C670" s="197">
        <f t="shared" si="113"/>
        <v>1</v>
      </c>
      <c r="D670" s="192">
        <f t="shared" si="105"/>
        <v>2.4617589219603266E-4</v>
      </c>
      <c r="E670" s="204">
        <f t="shared" si="114"/>
        <v>1.8242878859429735E-3</v>
      </c>
      <c r="F670" s="197">
        <f t="shared" si="115"/>
        <v>1</v>
      </c>
      <c r="G670" s="192">
        <f t="shared" si="106"/>
        <v>1.8242878859429735E-3</v>
      </c>
      <c r="H670" s="204">
        <f t="shared" si="116"/>
        <v>4.1955268786716846E-4</v>
      </c>
      <c r="I670" s="197">
        <f t="shared" si="117"/>
        <v>1</v>
      </c>
      <c r="J670" s="192">
        <f t="shared" si="107"/>
        <v>4.1955268786716846E-4</v>
      </c>
      <c r="K670" s="204">
        <f t="shared" si="118"/>
        <v>1.6547426216678848E-3</v>
      </c>
      <c r="L670" s="197">
        <f t="shared" si="119"/>
        <v>1</v>
      </c>
      <c r="M670" s="192">
        <f t="shared" si="108"/>
        <v>1.6547426216678848E-3</v>
      </c>
    </row>
    <row r="671" spans="1:13" s="180" customFormat="1" hidden="1" x14ac:dyDescent="0.2">
      <c r="A671" s="203">
        <f t="shared" si="112"/>
        <v>68</v>
      </c>
      <c r="B671" s="204">
        <f t="shared" si="112"/>
        <v>1.9157656980236002E-4</v>
      </c>
      <c r="C671" s="197">
        <f t="shared" si="113"/>
        <v>1.0000000000000002</v>
      </c>
      <c r="D671" s="192">
        <f t="shared" si="105"/>
        <v>1.9157656980236008E-4</v>
      </c>
      <c r="E671" s="204">
        <f t="shared" si="114"/>
        <v>1.6125957763113655E-3</v>
      </c>
      <c r="F671" s="197">
        <f t="shared" si="115"/>
        <v>1.0000000000000002</v>
      </c>
      <c r="G671" s="192">
        <f t="shared" si="106"/>
        <v>1.612595776311366E-3</v>
      </c>
      <c r="H671" s="204">
        <f t="shared" si="116"/>
        <v>3.5202194701183657E-4</v>
      </c>
      <c r="I671" s="197">
        <f t="shared" si="117"/>
        <v>1.0000000000000002</v>
      </c>
      <c r="J671" s="192">
        <f t="shared" si="107"/>
        <v>3.5202194701183662E-4</v>
      </c>
      <c r="K671" s="204">
        <f t="shared" si="118"/>
        <v>1.5019603072505027E-3</v>
      </c>
      <c r="L671" s="197">
        <f t="shared" si="119"/>
        <v>1.0000000000000002</v>
      </c>
      <c r="M671" s="192">
        <f t="shared" si="108"/>
        <v>1.5019603072505031E-3</v>
      </c>
    </row>
    <row r="672" spans="1:13" s="180" customFormat="1" hidden="1" x14ac:dyDescent="0.2">
      <c r="A672" s="203">
        <f t="shared" si="112"/>
        <v>69</v>
      </c>
      <c r="B672" s="204">
        <f t="shared" si="112"/>
        <v>1.9684492547192493E-4</v>
      </c>
      <c r="C672" s="197">
        <f t="shared" si="113"/>
        <v>1</v>
      </c>
      <c r="D672" s="192">
        <f t="shared" ref="D672:D687" si="120">B672*C672</f>
        <v>1.9684492547192493E-4</v>
      </c>
      <c r="E672" s="204">
        <f t="shared" si="114"/>
        <v>1.5206390228062327E-3</v>
      </c>
      <c r="F672" s="197">
        <f t="shared" si="115"/>
        <v>1</v>
      </c>
      <c r="G672" s="192">
        <f t="shared" ref="G672:G686" si="121">E672*F672</f>
        <v>1.5206390228062327E-3</v>
      </c>
      <c r="H672" s="204">
        <f t="shared" si="116"/>
        <v>3.0939616023081145E-4</v>
      </c>
      <c r="I672" s="197">
        <f t="shared" si="117"/>
        <v>1</v>
      </c>
      <c r="J672" s="192">
        <f t="shared" ref="J672:J686" si="122">H672*I672</f>
        <v>3.0939616023081145E-4</v>
      </c>
      <c r="K672" s="204">
        <f t="shared" si="118"/>
        <v>1.3865354239445808E-3</v>
      </c>
      <c r="L672" s="197">
        <f t="shared" si="119"/>
        <v>1</v>
      </c>
      <c r="M672" s="192">
        <f t="shared" ref="M672:M686" si="123">K672*L672</f>
        <v>1.3865354239445808E-3</v>
      </c>
    </row>
    <row r="673" spans="1:27" s="180" customFormat="1" hidden="1" x14ac:dyDescent="0.2">
      <c r="A673" s="203">
        <f t="shared" si="112"/>
        <v>70</v>
      </c>
      <c r="B673" s="204">
        <f t="shared" si="112"/>
        <v>1.5996643578497063E-4</v>
      </c>
      <c r="C673" s="197">
        <f t="shared" si="113"/>
        <v>0.99999999999999978</v>
      </c>
      <c r="D673" s="192">
        <f t="shared" si="120"/>
        <v>1.599664357849706E-4</v>
      </c>
      <c r="E673" s="204">
        <f t="shared" si="114"/>
        <v>1.3137363274196838E-3</v>
      </c>
      <c r="F673" s="197">
        <f t="shared" si="115"/>
        <v>0.99999999999999978</v>
      </c>
      <c r="G673" s="192">
        <f t="shared" si="121"/>
        <v>1.3137363274196836E-3</v>
      </c>
      <c r="H673" s="204">
        <f t="shared" si="116"/>
        <v>2.6916508057231583E-4</v>
      </c>
      <c r="I673" s="197">
        <f t="shared" si="117"/>
        <v>0.99999999999999978</v>
      </c>
      <c r="J673" s="192">
        <f t="shared" si="122"/>
        <v>2.6916508057231578E-4</v>
      </c>
      <c r="K673" s="204">
        <f t="shared" si="118"/>
        <v>1.1671802515208784E-3</v>
      </c>
      <c r="L673" s="197">
        <f t="shared" si="119"/>
        <v>0.99999999999999978</v>
      </c>
      <c r="M673" s="192">
        <f t="shared" si="123"/>
        <v>1.1671802515208782E-3</v>
      </c>
    </row>
    <row r="674" spans="1:27" s="180" customFormat="1" hidden="1" x14ac:dyDescent="0.2">
      <c r="A674" s="203">
        <f t="shared" si="112"/>
        <v>71</v>
      </c>
      <c r="B674" s="204">
        <f t="shared" si="112"/>
        <v>1.3170889173912253E-4</v>
      </c>
      <c r="C674" s="197">
        <f t="shared" si="113"/>
        <v>1</v>
      </c>
      <c r="D674" s="192">
        <f t="shared" si="120"/>
        <v>1.3170889173912253E-4</v>
      </c>
      <c r="E674" s="204">
        <f t="shared" si="114"/>
        <v>1.1508962430876778E-3</v>
      </c>
      <c r="F674" s="197">
        <f t="shared" si="115"/>
        <v>1</v>
      </c>
      <c r="G674" s="192">
        <f t="shared" si="121"/>
        <v>1.1508962430876778E-3</v>
      </c>
      <c r="H674" s="204">
        <f t="shared" si="116"/>
        <v>2.1312893390512552E-4</v>
      </c>
      <c r="I674" s="197">
        <f t="shared" si="117"/>
        <v>1</v>
      </c>
      <c r="J674" s="192">
        <f t="shared" si="122"/>
        <v>2.1312893390512552E-4</v>
      </c>
      <c r="K674" s="204">
        <f t="shared" si="118"/>
        <v>1.0062559328868962E-3</v>
      </c>
      <c r="L674" s="197">
        <f t="shared" si="119"/>
        <v>1</v>
      </c>
      <c r="M674" s="192">
        <f t="shared" si="123"/>
        <v>1.0062559328868962E-3</v>
      </c>
    </row>
    <row r="675" spans="1:27" s="180" customFormat="1" hidden="1" x14ac:dyDescent="0.2">
      <c r="A675" s="203">
        <f t="shared" si="112"/>
        <v>72</v>
      </c>
      <c r="B675" s="204">
        <f t="shared" si="112"/>
        <v>1.0584605481580392E-4</v>
      </c>
      <c r="C675" s="197">
        <f t="shared" si="113"/>
        <v>1</v>
      </c>
      <c r="D675" s="192">
        <f t="shared" si="120"/>
        <v>1.0584605481580392E-4</v>
      </c>
      <c r="E675" s="204">
        <f t="shared" si="114"/>
        <v>9.3585154348452878E-4</v>
      </c>
      <c r="F675" s="197">
        <f t="shared" si="115"/>
        <v>1</v>
      </c>
      <c r="G675" s="192">
        <f t="shared" si="121"/>
        <v>9.3585154348452878E-4</v>
      </c>
      <c r="H675" s="204">
        <f t="shared" si="116"/>
        <v>1.6284008433200604E-4</v>
      </c>
      <c r="I675" s="197">
        <f t="shared" si="117"/>
        <v>1</v>
      </c>
      <c r="J675" s="192">
        <f t="shared" si="122"/>
        <v>1.6284008433200604E-4</v>
      </c>
      <c r="K675" s="204">
        <f t="shared" si="118"/>
        <v>8.0797418314145343E-4</v>
      </c>
      <c r="L675" s="197">
        <f t="shared" si="119"/>
        <v>1</v>
      </c>
      <c r="M675" s="192">
        <f t="shared" si="123"/>
        <v>8.0797418314145343E-4</v>
      </c>
    </row>
    <row r="676" spans="1:27" s="180" customFormat="1" hidden="1" x14ac:dyDescent="0.2">
      <c r="A676" s="203">
        <f t="shared" si="112"/>
        <v>73</v>
      </c>
      <c r="B676" s="204">
        <f t="shared" si="112"/>
        <v>8.3814749288532513E-5</v>
      </c>
      <c r="C676" s="197">
        <f t="shared" si="113"/>
        <v>1</v>
      </c>
      <c r="D676" s="192">
        <f t="shared" si="120"/>
        <v>8.3814749288532513E-5</v>
      </c>
      <c r="E676" s="204">
        <f t="shared" si="114"/>
        <v>7.3421720376754484E-4</v>
      </c>
      <c r="F676" s="197">
        <f t="shared" si="115"/>
        <v>1</v>
      </c>
      <c r="G676" s="192">
        <f t="shared" si="121"/>
        <v>7.3421720376754484E-4</v>
      </c>
      <c r="H676" s="204">
        <f t="shared" si="116"/>
        <v>1.4032983738022873E-4</v>
      </c>
      <c r="I676" s="197">
        <f t="shared" si="117"/>
        <v>1</v>
      </c>
      <c r="J676" s="192">
        <f t="shared" si="122"/>
        <v>1.4032983738022873E-4</v>
      </c>
      <c r="K676" s="204">
        <f t="shared" si="118"/>
        <v>6.7195481858177777E-4</v>
      </c>
      <c r="L676" s="197">
        <f t="shared" si="119"/>
        <v>1</v>
      </c>
      <c r="M676" s="192">
        <f t="shared" si="123"/>
        <v>6.7195481858177777E-4</v>
      </c>
    </row>
    <row r="677" spans="1:27" s="180" customFormat="1" hidden="1" x14ac:dyDescent="0.2">
      <c r="A677" s="203">
        <f t="shared" si="112"/>
        <v>74</v>
      </c>
      <c r="B677" s="204">
        <f t="shared" si="112"/>
        <v>5.7951912365213911E-5</v>
      </c>
      <c r="C677" s="197">
        <f t="shared" si="113"/>
        <v>1</v>
      </c>
      <c r="D677" s="192">
        <f t="shared" si="120"/>
        <v>5.7951912365213911E-5</v>
      </c>
      <c r="E677" s="204">
        <f t="shared" si="114"/>
        <v>5.6371405664344437E-4</v>
      </c>
      <c r="F677" s="197">
        <f t="shared" si="115"/>
        <v>1</v>
      </c>
      <c r="G677" s="192">
        <f t="shared" si="121"/>
        <v>5.6371405664344437E-4</v>
      </c>
      <c r="H677" s="204">
        <f t="shared" si="116"/>
        <v>1.0009875772173311E-4</v>
      </c>
      <c r="I677" s="197">
        <f t="shared" si="117"/>
        <v>1</v>
      </c>
      <c r="J677" s="192">
        <f t="shared" si="122"/>
        <v>1.0009875772173311E-4</v>
      </c>
      <c r="K677" s="204">
        <f t="shared" si="118"/>
        <v>5.5509311100233817E-4</v>
      </c>
      <c r="L677" s="197">
        <f t="shared" si="119"/>
        <v>1</v>
      </c>
      <c r="M677" s="192">
        <f t="shared" si="123"/>
        <v>5.5509311100233817E-4</v>
      </c>
    </row>
    <row r="678" spans="1:27" s="180" customFormat="1" hidden="1" x14ac:dyDescent="0.2">
      <c r="A678" s="203">
        <f t="shared" si="112"/>
        <v>75</v>
      </c>
      <c r="B678" s="204">
        <f t="shared" si="112"/>
        <v>4.3104728205531004E-5</v>
      </c>
      <c r="C678" s="197">
        <f t="shared" si="113"/>
        <v>0.99999999999999978</v>
      </c>
      <c r="D678" s="192">
        <f t="shared" si="120"/>
        <v>4.3104728205530997E-5</v>
      </c>
      <c r="E678" s="204">
        <f t="shared" si="114"/>
        <v>4.5212070473356965E-4</v>
      </c>
      <c r="F678" s="197">
        <f t="shared" si="115"/>
        <v>0.99999999999999978</v>
      </c>
      <c r="G678" s="192">
        <f t="shared" si="121"/>
        <v>4.5212070473356954E-4</v>
      </c>
      <c r="H678" s="204">
        <f t="shared" si="116"/>
        <v>8.0941100741497118E-5</v>
      </c>
      <c r="I678" s="197">
        <f t="shared" si="117"/>
        <v>0.99999999999999978</v>
      </c>
      <c r="J678" s="192">
        <f t="shared" si="122"/>
        <v>8.0941100741497104E-5</v>
      </c>
      <c r="K678" s="204">
        <f t="shared" si="118"/>
        <v>4.4876811476202838E-4</v>
      </c>
      <c r="L678" s="197">
        <f t="shared" si="119"/>
        <v>0.99999999999999978</v>
      </c>
      <c r="M678" s="192">
        <f t="shared" si="123"/>
        <v>4.4876811476202827E-4</v>
      </c>
    </row>
    <row r="679" spans="1:27" s="180" customFormat="1" hidden="1" x14ac:dyDescent="0.2">
      <c r="A679" s="203">
        <f t="shared" si="112"/>
        <v>76</v>
      </c>
      <c r="B679" s="204">
        <f t="shared" si="112"/>
        <v>3.9273196809483805E-5</v>
      </c>
      <c r="C679" s="197">
        <f t="shared" si="113"/>
        <v>0.99999999999999978</v>
      </c>
      <c r="D679" s="192">
        <f t="shared" si="120"/>
        <v>3.9273196809483798E-5</v>
      </c>
      <c r="E679" s="204">
        <f t="shared" si="114"/>
        <v>2.7347555339286893E-4</v>
      </c>
      <c r="F679" s="197">
        <f t="shared" si="115"/>
        <v>0.99999999999999978</v>
      </c>
      <c r="G679" s="192">
        <f t="shared" si="121"/>
        <v>2.7347555339286888E-4</v>
      </c>
      <c r="H679" s="204">
        <f t="shared" si="116"/>
        <v>6.4178150883790604E-5</v>
      </c>
      <c r="I679" s="197">
        <f t="shared" si="117"/>
        <v>0.99999999999999978</v>
      </c>
      <c r="J679" s="192">
        <f t="shared" si="122"/>
        <v>6.4178150883790591E-5</v>
      </c>
      <c r="K679" s="204">
        <f t="shared" si="118"/>
        <v>3.0843827738179968E-4</v>
      </c>
      <c r="L679" s="197">
        <f t="shared" si="119"/>
        <v>0.99999999999999978</v>
      </c>
      <c r="M679" s="192">
        <f t="shared" si="123"/>
        <v>3.0843827738179962E-4</v>
      </c>
    </row>
    <row r="680" spans="1:27" s="180" customFormat="1" hidden="1" x14ac:dyDescent="0.2">
      <c r="A680" s="203">
        <f t="shared" si="112"/>
        <v>77</v>
      </c>
      <c r="B680" s="204">
        <f t="shared" si="112"/>
        <v>1.6762949857706503E-5</v>
      </c>
      <c r="C680" s="197">
        <f t="shared" si="113"/>
        <v>1</v>
      </c>
      <c r="D680" s="192">
        <f t="shared" si="120"/>
        <v>1.6762949857706503E-5</v>
      </c>
      <c r="E680" s="204">
        <f t="shared" si="114"/>
        <v>2.0594481253753704E-4</v>
      </c>
      <c r="F680" s="197">
        <f t="shared" si="115"/>
        <v>1</v>
      </c>
      <c r="G680" s="192">
        <f t="shared" si="121"/>
        <v>2.0594481253753704E-4</v>
      </c>
      <c r="H680" s="204">
        <f t="shared" si="116"/>
        <v>3.3525899715413007E-5</v>
      </c>
      <c r="I680" s="197">
        <f t="shared" si="117"/>
        <v>1</v>
      </c>
      <c r="J680" s="192">
        <f t="shared" si="122"/>
        <v>3.3525899715413007E-5</v>
      </c>
      <c r="K680" s="204">
        <f t="shared" si="118"/>
        <v>2.1552364102765505E-4</v>
      </c>
      <c r="L680" s="197">
        <f t="shared" si="119"/>
        <v>1</v>
      </c>
      <c r="M680" s="192">
        <f t="shared" si="123"/>
        <v>2.1552364102765505E-4</v>
      </c>
    </row>
    <row r="681" spans="1:27" s="180" customFormat="1" hidden="1" x14ac:dyDescent="0.2">
      <c r="A681" s="203">
        <f t="shared" si="112"/>
        <v>78</v>
      </c>
      <c r="B681" s="204">
        <f t="shared" si="112"/>
        <v>1.7241891282212402E-5</v>
      </c>
      <c r="C681" s="197">
        <f t="shared" si="113"/>
        <v>1</v>
      </c>
      <c r="D681" s="192">
        <f t="shared" si="120"/>
        <v>1.7241891282212402E-5</v>
      </c>
      <c r="E681" s="204">
        <f t="shared" si="114"/>
        <v>1.9540810119840724E-4</v>
      </c>
      <c r="F681" s="197">
        <f t="shared" si="115"/>
        <v>1</v>
      </c>
      <c r="G681" s="192">
        <f t="shared" si="121"/>
        <v>1.9540810119840724E-4</v>
      </c>
      <c r="H681" s="204">
        <f t="shared" si="116"/>
        <v>2.7778602621342205E-5</v>
      </c>
      <c r="I681" s="197">
        <f t="shared" si="117"/>
        <v>1</v>
      </c>
      <c r="J681" s="192">
        <f t="shared" si="122"/>
        <v>2.7778602621342205E-5</v>
      </c>
      <c r="K681" s="204">
        <f t="shared" si="118"/>
        <v>1.7433467852014762E-4</v>
      </c>
      <c r="L681" s="197">
        <f t="shared" si="119"/>
        <v>1</v>
      </c>
      <c r="M681" s="192">
        <f t="shared" si="123"/>
        <v>1.7433467852014762E-4</v>
      </c>
    </row>
    <row r="682" spans="1:27" s="180" customFormat="1" hidden="1" x14ac:dyDescent="0.2">
      <c r="A682" s="203">
        <f t="shared" si="112"/>
        <v>79</v>
      </c>
      <c r="B682" s="204">
        <f t="shared" si="112"/>
        <v>1.4847184159682902E-5</v>
      </c>
      <c r="C682" s="197">
        <f t="shared" si="113"/>
        <v>1</v>
      </c>
      <c r="D682" s="192">
        <f t="shared" si="120"/>
        <v>1.4847184159682902E-5</v>
      </c>
      <c r="E682" s="204">
        <f t="shared" si="114"/>
        <v>1.1877747327746322E-4</v>
      </c>
      <c r="F682" s="197">
        <f t="shared" si="115"/>
        <v>1</v>
      </c>
      <c r="G682" s="192">
        <f t="shared" si="121"/>
        <v>1.1877747327746322E-4</v>
      </c>
      <c r="H682" s="204">
        <f t="shared" si="116"/>
        <v>1.5805067008694704E-5</v>
      </c>
      <c r="I682" s="197">
        <f t="shared" si="117"/>
        <v>1</v>
      </c>
      <c r="J682" s="192">
        <f t="shared" si="122"/>
        <v>1.5805067008694704E-5</v>
      </c>
      <c r="K682" s="204">
        <f t="shared" si="118"/>
        <v>1.1734064900394551E-4</v>
      </c>
      <c r="L682" s="197">
        <f t="shared" si="119"/>
        <v>1</v>
      </c>
      <c r="M682" s="192">
        <f t="shared" si="123"/>
        <v>1.1734064900394551E-4</v>
      </c>
    </row>
    <row r="683" spans="1:27" s="180" customFormat="1" hidden="1" x14ac:dyDescent="0.2">
      <c r="A683" s="203">
        <f t="shared" si="112"/>
        <v>80</v>
      </c>
      <c r="B683" s="204">
        <f t="shared" si="112"/>
        <v>8.6209456411062008E-6</v>
      </c>
      <c r="C683" s="197">
        <f t="shared" si="113"/>
        <v>1</v>
      </c>
      <c r="D683" s="192">
        <f t="shared" si="120"/>
        <v>8.6209456411062008E-6</v>
      </c>
      <c r="E683" s="204">
        <f t="shared" si="114"/>
        <v>9.1477812080626911E-5</v>
      </c>
      <c r="F683" s="197">
        <f t="shared" si="115"/>
        <v>1</v>
      </c>
      <c r="G683" s="192">
        <f t="shared" si="121"/>
        <v>9.1477812080626911E-5</v>
      </c>
      <c r="H683" s="204">
        <f t="shared" si="116"/>
        <v>1.2452477037153401E-5</v>
      </c>
      <c r="I683" s="197">
        <f t="shared" si="117"/>
        <v>1</v>
      </c>
      <c r="J683" s="192">
        <f t="shared" si="122"/>
        <v>1.2452477037153401E-5</v>
      </c>
      <c r="K683" s="204">
        <f t="shared" si="118"/>
        <v>7.854639361896761E-5</v>
      </c>
      <c r="L683" s="197">
        <f t="shared" si="119"/>
        <v>1</v>
      </c>
      <c r="M683" s="192">
        <f t="shared" si="123"/>
        <v>7.854639361896761E-5</v>
      </c>
    </row>
    <row r="684" spans="1:27" s="180" customFormat="1" hidden="1" x14ac:dyDescent="0.2">
      <c r="A684" s="203">
        <f t="shared" ref="A684:B687" si="124">A483</f>
        <v>81</v>
      </c>
      <c r="B684" s="204">
        <f t="shared" si="124"/>
        <v>4.3104728205531004E-6</v>
      </c>
      <c r="C684" s="197">
        <f t="shared" si="113"/>
        <v>0.99999999999999978</v>
      </c>
      <c r="D684" s="192">
        <f t="shared" si="120"/>
        <v>4.3104728205530995E-6</v>
      </c>
      <c r="E684" s="204">
        <f t="shared" si="114"/>
        <v>5.0288849573119507E-5</v>
      </c>
      <c r="F684" s="197">
        <f t="shared" si="115"/>
        <v>0.99999999999999978</v>
      </c>
      <c r="G684" s="192">
        <f t="shared" si="121"/>
        <v>5.0288849573119493E-5</v>
      </c>
      <c r="H684" s="204">
        <f t="shared" si="116"/>
        <v>5.2683556695649009E-6</v>
      </c>
      <c r="I684" s="197">
        <f t="shared" si="117"/>
        <v>0.99999999999999978</v>
      </c>
      <c r="J684" s="192">
        <f t="shared" si="122"/>
        <v>5.2683556695649001E-6</v>
      </c>
      <c r="K684" s="204">
        <f t="shared" si="118"/>
        <v>5.8430853789719813E-5</v>
      </c>
      <c r="L684" s="197">
        <f t="shared" si="119"/>
        <v>0.99999999999999978</v>
      </c>
      <c r="M684" s="192">
        <f t="shared" si="123"/>
        <v>5.8430853789719799E-5</v>
      </c>
    </row>
    <row r="685" spans="1:27" s="180" customFormat="1" hidden="1" x14ac:dyDescent="0.2">
      <c r="A685" s="203">
        <f t="shared" si="124"/>
        <v>82</v>
      </c>
      <c r="B685" s="204">
        <f t="shared" si="124"/>
        <v>3.8315313960472005E-6</v>
      </c>
      <c r="C685" s="197">
        <f t="shared" si="113"/>
        <v>1</v>
      </c>
      <c r="D685" s="192">
        <f t="shared" si="120"/>
        <v>3.8315313960472005E-6</v>
      </c>
      <c r="E685" s="204">
        <f t="shared" si="114"/>
        <v>2.8257544045848103E-5</v>
      </c>
      <c r="F685" s="197">
        <f t="shared" si="115"/>
        <v>1</v>
      </c>
      <c r="G685" s="192">
        <f t="shared" si="121"/>
        <v>2.8257544045848103E-5</v>
      </c>
      <c r="H685" s="204">
        <f t="shared" si="116"/>
        <v>4.3104728205531004E-6</v>
      </c>
      <c r="I685" s="197">
        <f t="shared" si="117"/>
        <v>1</v>
      </c>
      <c r="J685" s="192">
        <f t="shared" si="122"/>
        <v>4.3104728205531004E-6</v>
      </c>
      <c r="K685" s="204">
        <f t="shared" si="118"/>
        <v>2.4426012649800904E-5</v>
      </c>
      <c r="L685" s="197">
        <f t="shared" si="119"/>
        <v>1</v>
      </c>
      <c r="M685" s="192">
        <f t="shared" si="123"/>
        <v>2.4426012649800904E-5</v>
      </c>
    </row>
    <row r="686" spans="1:27" s="180" customFormat="1" hidden="1" x14ac:dyDescent="0.2">
      <c r="A686" s="203">
        <f t="shared" si="124"/>
        <v>83</v>
      </c>
      <c r="B686" s="204">
        <f t="shared" si="124"/>
        <v>9.5788284901180013E-7</v>
      </c>
      <c r="C686" s="197">
        <f t="shared" si="113"/>
        <v>1</v>
      </c>
      <c r="D686" s="192">
        <f t="shared" si="120"/>
        <v>9.5788284901180013E-7</v>
      </c>
      <c r="E686" s="204">
        <f t="shared" si="114"/>
        <v>3.8315313960472009E-5</v>
      </c>
      <c r="F686" s="197">
        <f t="shared" si="115"/>
        <v>1</v>
      </c>
      <c r="G686" s="192">
        <f t="shared" si="121"/>
        <v>3.8315313960472009E-5</v>
      </c>
      <c r="H686" s="204">
        <f t="shared" si="116"/>
        <v>6.2262385185767006E-6</v>
      </c>
      <c r="I686" s="197">
        <f t="shared" si="117"/>
        <v>1</v>
      </c>
      <c r="J686" s="192">
        <f t="shared" si="122"/>
        <v>6.2262385185767006E-6</v>
      </c>
      <c r="K686" s="204">
        <f t="shared" si="118"/>
        <v>4.1667903932013306E-5</v>
      </c>
      <c r="L686" s="197">
        <f t="shared" si="119"/>
        <v>1</v>
      </c>
      <c r="M686" s="192">
        <f t="shared" si="123"/>
        <v>4.1667903932013306E-5</v>
      </c>
    </row>
    <row r="687" spans="1:27" s="180" customFormat="1" ht="13.5" hidden="1" thickBot="1" x14ac:dyDescent="0.25">
      <c r="A687" s="203" t="str">
        <f t="shared" si="124"/>
        <v>NNNN</v>
      </c>
      <c r="B687" s="205">
        <f t="shared" si="124"/>
        <v>0.18087989202744525</v>
      </c>
      <c r="C687" s="202">
        <f t="shared" si="113"/>
        <v>1</v>
      </c>
      <c r="D687" s="206">
        <f t="shared" si="120"/>
        <v>0.18087989202744525</v>
      </c>
      <c r="E687" s="201"/>
      <c r="F687" s="202"/>
      <c r="G687" s="200"/>
      <c r="H687" s="198"/>
      <c r="I687" s="202"/>
      <c r="J687" s="200"/>
      <c r="K687" s="201"/>
      <c r="L687" s="207"/>
      <c r="M687" s="208"/>
    </row>
    <row r="688" spans="1:27" x14ac:dyDescent="0.2">
      <c r="C688" s="114"/>
      <c r="D688" s="114"/>
      <c r="E688" s="114"/>
      <c r="F688" s="114"/>
      <c r="G688" s="26"/>
      <c r="H688" s="26"/>
      <c r="AA688" s="26"/>
    </row>
    <row r="689" spans="1:37" x14ac:dyDescent="0.2">
      <c r="C689" s="114"/>
      <c r="D689" s="114"/>
      <c r="E689" s="114"/>
      <c r="F689" s="114"/>
      <c r="G689" s="26"/>
      <c r="H689" s="26"/>
      <c r="AA689" s="26"/>
    </row>
    <row r="690" spans="1:37" ht="15.75" x14ac:dyDescent="0.25">
      <c r="A690" s="140" t="s">
        <v>56</v>
      </c>
      <c r="C690" s="111"/>
      <c r="D690" s="111"/>
      <c r="E690" s="111"/>
      <c r="AA690" s="26"/>
    </row>
    <row r="691" spans="1:37" x14ac:dyDescent="0.2">
      <c r="A691" s="18" t="s">
        <v>66</v>
      </c>
      <c r="C691" s="111"/>
      <c r="D691" s="111"/>
      <c r="E691" s="111"/>
      <c r="F691" s="26"/>
      <c r="G691" s="26"/>
      <c r="H691" s="26"/>
      <c r="AA691" s="26"/>
    </row>
    <row r="692" spans="1:37" x14ac:dyDescent="0.2">
      <c r="A692" s="18" t="s">
        <v>155</v>
      </c>
      <c r="C692" s="111"/>
      <c r="D692" s="111"/>
      <c r="E692" s="111"/>
      <c r="F692" s="26"/>
      <c r="G692" s="26"/>
      <c r="H692" s="26"/>
      <c r="AA692" s="26"/>
    </row>
    <row r="693" spans="1:37" x14ac:dyDescent="0.2">
      <c r="C693" s="111"/>
      <c r="D693" s="111"/>
      <c r="E693" s="111"/>
      <c r="F693" s="26"/>
      <c r="G693" s="26"/>
      <c r="H693" s="26"/>
      <c r="AA693" s="26"/>
    </row>
    <row r="694" spans="1:37" x14ac:dyDescent="0.2">
      <c r="B694" s="334" t="s">
        <v>67</v>
      </c>
      <c r="C694" s="334"/>
      <c r="D694" s="334"/>
      <c r="E694" s="334"/>
      <c r="F694" s="334"/>
      <c r="G694" s="334"/>
      <c r="H694" s="334"/>
      <c r="AA694" s="26"/>
    </row>
    <row r="695" spans="1:37" x14ac:dyDescent="0.2">
      <c r="C695" s="114"/>
      <c r="D695" s="114"/>
      <c r="E695" s="114"/>
      <c r="F695" s="114"/>
      <c r="G695" s="26"/>
      <c r="H695" s="26"/>
      <c r="AA695" s="26"/>
    </row>
    <row r="696" spans="1:37" ht="38.25" x14ac:dyDescent="0.2">
      <c r="A696" s="19" t="s">
        <v>36</v>
      </c>
      <c r="B696" s="22" t="s">
        <v>19</v>
      </c>
      <c r="C696" s="19" t="s">
        <v>68</v>
      </c>
      <c r="D696" s="26"/>
      <c r="E696" s="22" t="s">
        <v>19</v>
      </c>
      <c r="F696" s="19" t="s">
        <v>68</v>
      </c>
      <c r="G696" s="26"/>
      <c r="H696" s="114"/>
      <c r="I696" s="23"/>
      <c r="J696" s="26"/>
      <c r="K696" s="26"/>
      <c r="L696" s="26"/>
      <c r="M696" s="26"/>
      <c r="P696" s="26"/>
      <c r="R696" s="26"/>
      <c r="S696" s="26"/>
      <c r="T696" s="114"/>
      <c r="U696" s="26"/>
      <c r="V696" s="26"/>
      <c r="W696" s="114"/>
      <c r="Y696" s="26"/>
      <c r="Z696" s="26"/>
      <c r="AA696" s="114"/>
      <c r="AC696" s="26"/>
      <c r="AE696" s="26"/>
      <c r="AF696" s="26"/>
      <c r="AG696" s="114"/>
      <c r="AH696" s="26"/>
      <c r="AI696" s="26"/>
      <c r="AJ696" s="114"/>
      <c r="AK696" s="26"/>
    </row>
    <row r="697" spans="1:37" x14ac:dyDescent="0.2">
      <c r="B697" s="22"/>
      <c r="C697" s="114"/>
      <c r="D697" s="114"/>
      <c r="E697" s="114"/>
      <c r="F697" s="114"/>
      <c r="G697" s="114"/>
      <c r="H697" s="114"/>
      <c r="AA697" s="26"/>
    </row>
    <row r="698" spans="1:37" s="111" customFormat="1" ht="15" customHeight="1" x14ac:dyDescent="0.2">
      <c r="B698" s="334" t="s">
        <v>69</v>
      </c>
      <c r="C698" s="334"/>
      <c r="D698" s="292"/>
      <c r="E698" s="334" t="s">
        <v>70</v>
      </c>
      <c r="F698" s="334"/>
      <c r="G698" s="292"/>
      <c r="H698" s="292"/>
      <c r="K698" s="17"/>
      <c r="T698" s="113"/>
      <c r="W698" s="113"/>
      <c r="AA698" s="27"/>
      <c r="AG698" s="113"/>
      <c r="AJ698" s="113"/>
    </row>
    <row r="699" spans="1:37" x14ac:dyDescent="0.2">
      <c r="C699" s="114"/>
      <c r="D699" s="114"/>
      <c r="E699" s="114"/>
      <c r="F699" s="114"/>
      <c r="G699" s="114"/>
      <c r="H699" s="114"/>
      <c r="AA699" s="26"/>
    </row>
    <row r="700" spans="1:37" x14ac:dyDescent="0.2">
      <c r="A700" s="24">
        <f>A603</f>
        <v>0</v>
      </c>
      <c r="B700" s="94">
        <f>SUM(B603,H603)</f>
        <v>5.6084040809640905E-3</v>
      </c>
      <c r="C700" s="23">
        <f>SUM(D603,J603)/B700</f>
        <v>1.0263378164766193</v>
      </c>
      <c r="D700" s="23"/>
      <c r="E700" s="94">
        <f>SUM(E603,K603)</f>
        <v>5.2252509413593692E-4</v>
      </c>
      <c r="F700" s="23">
        <f>SUM(G603,M603)/E700</f>
        <v>0.71730904588339617</v>
      </c>
      <c r="G700" s="114"/>
      <c r="H700" s="114"/>
      <c r="I700" s="23"/>
      <c r="K700" s="114"/>
      <c r="R700" s="22"/>
      <c r="T700" s="114"/>
      <c r="U700" s="22"/>
      <c r="W700" s="114"/>
      <c r="Y700" s="26"/>
      <c r="AA700" s="114"/>
      <c r="AE700" s="22"/>
      <c r="AG700" s="114"/>
      <c r="AH700" s="22"/>
      <c r="AJ700" s="114"/>
    </row>
    <row r="701" spans="1:37" x14ac:dyDescent="0.2">
      <c r="A701" s="24">
        <f t="shared" ref="A701:A764" si="125">A604</f>
        <v>1</v>
      </c>
      <c r="B701" s="94">
        <f t="shared" ref="B701:B764" si="126">SUM(B604,H604)</f>
        <v>7.1247326309497698E-3</v>
      </c>
      <c r="C701" s="23">
        <f t="shared" ref="C701:C764" si="127">SUM(D604,J604)/B701</f>
        <v>1.0449037764634559</v>
      </c>
      <c r="D701" s="23"/>
      <c r="E701" s="94">
        <f t="shared" ref="E701:E764" si="128">SUM(E604,K604)</f>
        <v>1.1882536741991381E-3</v>
      </c>
      <c r="F701" s="23">
        <f t="shared" ref="F701:F764" si="129">SUM(G604,M604)/E701</f>
        <v>0.73075833185394135</v>
      </c>
      <c r="G701" s="114"/>
      <c r="H701" s="114"/>
      <c r="I701" s="23"/>
      <c r="K701" s="114"/>
      <c r="R701" s="22"/>
      <c r="T701" s="114"/>
      <c r="U701" s="22"/>
      <c r="W701" s="114"/>
      <c r="Y701" s="26"/>
      <c r="AA701" s="114"/>
      <c r="AE701" s="22"/>
      <c r="AG701" s="114"/>
      <c r="AH701" s="22"/>
      <c r="AJ701" s="114"/>
    </row>
    <row r="702" spans="1:37" x14ac:dyDescent="0.2">
      <c r="A702" s="24">
        <f t="shared" si="125"/>
        <v>2</v>
      </c>
      <c r="B702" s="94">
        <f t="shared" si="126"/>
        <v>7.0179286932849534E-3</v>
      </c>
      <c r="C702" s="23">
        <f t="shared" si="127"/>
        <v>1.0679505613652363</v>
      </c>
      <c r="D702" s="23"/>
      <c r="E702" s="94">
        <f t="shared" si="128"/>
        <v>1.9703650204172729E-3</v>
      </c>
      <c r="F702" s="23">
        <f t="shared" si="129"/>
        <v>0.75797774047525479</v>
      </c>
      <c r="G702" s="114"/>
      <c r="H702" s="114"/>
      <c r="I702" s="23"/>
      <c r="K702" s="114"/>
      <c r="R702" s="22"/>
      <c r="T702" s="114"/>
      <c r="U702" s="22"/>
      <c r="W702" s="114"/>
      <c r="Y702" s="26"/>
      <c r="AA702" s="114"/>
      <c r="AE702" s="22"/>
      <c r="AG702" s="114"/>
      <c r="AH702" s="22"/>
      <c r="AJ702" s="114"/>
    </row>
    <row r="703" spans="1:37" x14ac:dyDescent="0.2">
      <c r="A703" s="24">
        <f t="shared" si="125"/>
        <v>3</v>
      </c>
      <c r="B703" s="94">
        <f t="shared" si="126"/>
        <v>7.1256905137987818E-3</v>
      </c>
      <c r="C703" s="23">
        <f t="shared" si="127"/>
        <v>1.0493929578556933</v>
      </c>
      <c r="D703" s="23"/>
      <c r="E703" s="94">
        <f t="shared" si="128"/>
        <v>1.4842394745437845E-3</v>
      </c>
      <c r="F703" s="23">
        <f t="shared" si="129"/>
        <v>0.76286917490254702</v>
      </c>
      <c r="G703" s="114"/>
      <c r="H703" s="114"/>
      <c r="I703" s="23"/>
      <c r="K703" s="114"/>
      <c r="R703" s="22"/>
      <c r="T703" s="114"/>
      <c r="U703" s="22"/>
      <c r="W703" s="114"/>
      <c r="Y703" s="26"/>
      <c r="AA703" s="114"/>
      <c r="AE703" s="22"/>
      <c r="AG703" s="114"/>
      <c r="AH703" s="22"/>
      <c r="AJ703" s="114"/>
    </row>
    <row r="704" spans="1:37" x14ac:dyDescent="0.2">
      <c r="A704" s="24">
        <f t="shared" si="125"/>
        <v>4</v>
      </c>
      <c r="B704" s="94">
        <f t="shared" si="126"/>
        <v>5.9910782791443044E-3</v>
      </c>
      <c r="C704" s="23">
        <f t="shared" si="127"/>
        <v>1.0555142694154236</v>
      </c>
      <c r="D704" s="23"/>
      <c r="E704" s="94">
        <f t="shared" si="128"/>
        <v>1.5977485921516827E-3</v>
      </c>
      <c r="F704" s="23">
        <f t="shared" si="129"/>
        <v>0.79183813066021158</v>
      </c>
      <c r="G704" s="114"/>
      <c r="H704" s="114"/>
      <c r="I704" s="23"/>
      <c r="K704" s="114"/>
      <c r="R704" s="22"/>
      <c r="T704" s="114"/>
      <c r="U704" s="22"/>
      <c r="W704" s="114"/>
      <c r="Y704" s="26"/>
      <c r="AA704" s="114"/>
      <c r="AE704" s="22"/>
      <c r="AG704" s="114"/>
      <c r="AH704" s="22"/>
      <c r="AJ704" s="114"/>
    </row>
    <row r="705" spans="1:36" x14ac:dyDescent="0.2">
      <c r="A705" s="24">
        <f t="shared" si="125"/>
        <v>5</v>
      </c>
      <c r="B705" s="94">
        <f t="shared" si="126"/>
        <v>7.000207860578235E-3</v>
      </c>
      <c r="C705" s="23">
        <f t="shared" si="127"/>
        <v>1.0225682567494983</v>
      </c>
      <c r="D705" s="114"/>
      <c r="E705" s="94">
        <f t="shared" si="128"/>
        <v>1.7232312453722286E-3</v>
      </c>
      <c r="F705" s="23">
        <f t="shared" si="129"/>
        <v>0.90832194534445065</v>
      </c>
      <c r="G705" s="114"/>
      <c r="H705" s="114"/>
      <c r="I705" s="23"/>
      <c r="K705" s="114"/>
      <c r="R705" s="22"/>
      <c r="T705" s="114"/>
      <c r="U705" s="22"/>
      <c r="W705" s="114"/>
      <c r="Y705" s="26"/>
      <c r="AA705" s="114"/>
      <c r="AE705" s="22"/>
      <c r="AG705" s="114"/>
      <c r="AH705" s="22"/>
      <c r="AJ705" s="114"/>
    </row>
    <row r="706" spans="1:36" x14ac:dyDescent="0.2">
      <c r="A706" s="24">
        <f t="shared" si="125"/>
        <v>6</v>
      </c>
      <c r="B706" s="94">
        <f t="shared" si="126"/>
        <v>8.0246635675963567E-3</v>
      </c>
      <c r="C706" s="23">
        <f t="shared" si="127"/>
        <v>1.0176275744000207</v>
      </c>
      <c r="D706" s="114"/>
      <c r="E706" s="94">
        <f t="shared" si="128"/>
        <v>2.0795636652046184E-3</v>
      </c>
      <c r="F706" s="23">
        <f t="shared" si="129"/>
        <v>0.93197834890088727</v>
      </c>
      <c r="G706" s="114"/>
      <c r="H706" s="114"/>
      <c r="I706" s="23"/>
      <c r="K706" s="114"/>
      <c r="R706" s="22"/>
      <c r="T706" s="114"/>
      <c r="U706" s="22"/>
      <c r="W706" s="114"/>
      <c r="Y706" s="26"/>
      <c r="AA706" s="114"/>
      <c r="AE706" s="22"/>
      <c r="AG706" s="114"/>
      <c r="AH706" s="22"/>
      <c r="AJ706" s="114"/>
    </row>
    <row r="707" spans="1:36" x14ac:dyDescent="0.2">
      <c r="A707" s="24">
        <f t="shared" si="125"/>
        <v>7</v>
      </c>
      <c r="B707" s="94">
        <f t="shared" si="126"/>
        <v>8.2023508360880449E-3</v>
      </c>
      <c r="C707" s="23">
        <f t="shared" si="127"/>
        <v>1.0199319078150642</v>
      </c>
      <c r="E707" s="94">
        <f t="shared" si="128"/>
        <v>2.5082162401373989E-3</v>
      </c>
      <c r="F707" s="23">
        <f t="shared" si="129"/>
        <v>0.93481881740676043</v>
      </c>
      <c r="G707" s="114"/>
      <c r="H707" s="114"/>
      <c r="I707" s="23"/>
      <c r="K707" s="114"/>
      <c r="R707" s="22"/>
      <c r="T707" s="114"/>
      <c r="U707" s="22"/>
      <c r="W707" s="114"/>
      <c r="Y707" s="26"/>
      <c r="AA707" s="114"/>
      <c r="AE707" s="22"/>
      <c r="AG707" s="114"/>
      <c r="AH707" s="22"/>
      <c r="AJ707" s="114"/>
    </row>
    <row r="708" spans="1:36" x14ac:dyDescent="0.2">
      <c r="A708" s="24">
        <f t="shared" si="125"/>
        <v>8</v>
      </c>
      <c r="B708" s="94">
        <f t="shared" si="126"/>
        <v>8.7833067840137023E-3</v>
      </c>
      <c r="C708" s="23">
        <f t="shared" si="127"/>
        <v>1.017623367919372</v>
      </c>
      <c r="E708" s="94">
        <f t="shared" si="128"/>
        <v>2.727092471136595E-3</v>
      </c>
      <c r="F708" s="23">
        <f t="shared" si="129"/>
        <v>0.94323938456737422</v>
      </c>
      <c r="G708" s="114"/>
      <c r="H708" s="114"/>
      <c r="I708" s="23"/>
      <c r="K708" s="114"/>
      <c r="R708" s="22"/>
      <c r="T708" s="114"/>
      <c r="U708" s="22"/>
      <c r="W708" s="114"/>
      <c r="Y708" s="26"/>
      <c r="AA708" s="114"/>
      <c r="AE708" s="22"/>
      <c r="AG708" s="114"/>
      <c r="AH708" s="22"/>
      <c r="AJ708" s="114"/>
    </row>
    <row r="709" spans="1:36" x14ac:dyDescent="0.2">
      <c r="A709" s="24">
        <f t="shared" si="125"/>
        <v>9</v>
      </c>
      <c r="B709" s="94">
        <f t="shared" si="126"/>
        <v>9.4950137408294707E-3</v>
      </c>
      <c r="C709" s="23">
        <f t="shared" si="127"/>
        <v>1</v>
      </c>
      <c r="E709" s="94">
        <f t="shared" si="128"/>
        <v>3.997724070350748E-3</v>
      </c>
      <c r="F709" s="23">
        <f t="shared" si="129"/>
        <v>1</v>
      </c>
      <c r="G709" s="114"/>
      <c r="H709" s="114"/>
      <c r="I709" s="23"/>
      <c r="K709" s="114"/>
      <c r="R709" s="22"/>
      <c r="T709" s="114"/>
      <c r="U709" s="22"/>
      <c r="W709" s="114"/>
      <c r="Y709" s="26"/>
      <c r="AA709" s="114"/>
      <c r="AE709" s="22"/>
      <c r="AG709" s="114"/>
      <c r="AH709" s="22"/>
      <c r="AJ709" s="114"/>
    </row>
    <row r="710" spans="1:36" x14ac:dyDescent="0.2">
      <c r="A710" s="24">
        <f t="shared" si="125"/>
        <v>10</v>
      </c>
      <c r="B710" s="94">
        <f t="shared" si="126"/>
        <v>7.6917992775647551E-3</v>
      </c>
      <c r="C710" s="23">
        <f t="shared" si="127"/>
        <v>1</v>
      </c>
      <c r="E710" s="94">
        <f t="shared" si="128"/>
        <v>3.7486745296076802E-3</v>
      </c>
      <c r="F710" s="23">
        <f t="shared" si="129"/>
        <v>1</v>
      </c>
      <c r="G710" s="114"/>
      <c r="H710" s="114"/>
      <c r="I710" s="23"/>
      <c r="K710" s="114"/>
      <c r="R710" s="22"/>
      <c r="T710" s="114"/>
      <c r="U710" s="22"/>
      <c r="W710" s="114"/>
      <c r="Y710" s="26"/>
      <c r="AA710" s="114"/>
      <c r="AE710" s="22"/>
      <c r="AG710" s="114"/>
      <c r="AH710" s="22"/>
      <c r="AJ710" s="114"/>
    </row>
    <row r="711" spans="1:36" x14ac:dyDescent="0.2">
      <c r="A711" s="24">
        <f t="shared" si="125"/>
        <v>11</v>
      </c>
      <c r="B711" s="94">
        <f t="shared" si="126"/>
        <v>7.3546245147126012E-3</v>
      </c>
      <c r="C711" s="23">
        <f t="shared" si="127"/>
        <v>0.99999999999999978</v>
      </c>
      <c r="E711" s="94">
        <f t="shared" si="128"/>
        <v>4.3090359962795833E-3</v>
      </c>
      <c r="F711" s="23">
        <f t="shared" si="129"/>
        <v>0.99999999999999978</v>
      </c>
      <c r="G711" s="114"/>
      <c r="H711" s="114"/>
      <c r="I711" s="23"/>
      <c r="K711" s="114"/>
      <c r="R711" s="22"/>
      <c r="T711" s="114"/>
      <c r="U711" s="22"/>
      <c r="W711" s="114"/>
      <c r="Y711" s="26"/>
      <c r="AA711" s="114"/>
      <c r="AE711" s="22"/>
      <c r="AG711" s="114"/>
      <c r="AH711" s="22"/>
      <c r="AJ711" s="114"/>
    </row>
    <row r="712" spans="1:36" x14ac:dyDescent="0.2">
      <c r="A712" s="24">
        <f t="shared" si="125"/>
        <v>12</v>
      </c>
      <c r="B712" s="94">
        <f t="shared" si="126"/>
        <v>6.7061378259316122E-3</v>
      </c>
      <c r="C712" s="23">
        <f t="shared" si="127"/>
        <v>1</v>
      </c>
      <c r="E712" s="94">
        <f t="shared" si="128"/>
        <v>4.555211888475616E-3</v>
      </c>
      <c r="F712" s="23">
        <f t="shared" si="129"/>
        <v>1</v>
      </c>
      <c r="G712" s="114"/>
      <c r="H712" s="114"/>
      <c r="I712" s="23"/>
      <c r="K712" s="114"/>
      <c r="R712" s="22"/>
      <c r="T712" s="114"/>
      <c r="U712" s="22"/>
      <c r="W712" s="114"/>
      <c r="Y712" s="26"/>
      <c r="AA712" s="114"/>
      <c r="AE712" s="22"/>
      <c r="AG712" s="114"/>
      <c r="AH712" s="22"/>
      <c r="AJ712" s="114"/>
    </row>
    <row r="713" spans="1:36" x14ac:dyDescent="0.2">
      <c r="A713" s="24">
        <f t="shared" si="125"/>
        <v>13</v>
      </c>
      <c r="B713" s="94">
        <f t="shared" si="126"/>
        <v>6.3943469585782719E-3</v>
      </c>
      <c r="C713" s="23">
        <f t="shared" si="127"/>
        <v>1</v>
      </c>
      <c r="E713" s="94">
        <f t="shared" si="128"/>
        <v>5.4331115195949305E-3</v>
      </c>
      <c r="F713" s="23">
        <f t="shared" si="129"/>
        <v>1</v>
      </c>
      <c r="G713" s="114"/>
      <c r="H713" s="114"/>
      <c r="I713" s="23"/>
      <c r="K713" s="114"/>
      <c r="R713" s="22"/>
      <c r="T713" s="114"/>
      <c r="U713" s="22"/>
      <c r="W713" s="114"/>
      <c r="Y713" s="26"/>
      <c r="AA713" s="114"/>
      <c r="AE713" s="22"/>
      <c r="AG713" s="114"/>
      <c r="AH713" s="22"/>
      <c r="AJ713" s="114"/>
    </row>
    <row r="714" spans="1:36" x14ac:dyDescent="0.2">
      <c r="A714" s="24">
        <f t="shared" si="125"/>
        <v>14</v>
      </c>
      <c r="B714" s="94">
        <f t="shared" si="126"/>
        <v>5.9925151034178215E-3</v>
      </c>
      <c r="C714" s="23">
        <f t="shared" si="127"/>
        <v>0.99999999999999989</v>
      </c>
      <c r="E714" s="94">
        <f t="shared" si="128"/>
        <v>5.8363801990288979E-3</v>
      </c>
      <c r="F714" s="23">
        <f t="shared" si="129"/>
        <v>0.99999999999999989</v>
      </c>
      <c r="G714" s="114"/>
      <c r="H714" s="114"/>
      <c r="I714" s="23"/>
      <c r="K714" s="114"/>
      <c r="R714" s="22"/>
      <c r="T714" s="114"/>
      <c r="U714" s="22"/>
      <c r="W714" s="114"/>
      <c r="Y714" s="26"/>
      <c r="AA714" s="114"/>
      <c r="AE714" s="22"/>
      <c r="AG714" s="114"/>
      <c r="AH714" s="22"/>
      <c r="AJ714" s="114"/>
    </row>
    <row r="715" spans="1:36" x14ac:dyDescent="0.2">
      <c r="A715" s="24">
        <f t="shared" si="125"/>
        <v>15</v>
      </c>
      <c r="B715" s="94">
        <f t="shared" si="126"/>
        <v>5.7104186043838469E-3</v>
      </c>
      <c r="C715" s="23">
        <f t="shared" si="127"/>
        <v>1</v>
      </c>
      <c r="E715" s="94">
        <f t="shared" si="128"/>
        <v>6.698953704564024E-3</v>
      </c>
      <c r="F715" s="23">
        <f t="shared" si="129"/>
        <v>1</v>
      </c>
      <c r="G715" s="114"/>
      <c r="H715" s="114"/>
      <c r="I715" s="23"/>
      <c r="K715" s="114"/>
      <c r="R715" s="22"/>
      <c r="T715" s="114"/>
      <c r="U715" s="22"/>
      <c r="W715" s="114"/>
      <c r="Y715" s="26"/>
      <c r="AA715" s="114"/>
      <c r="AE715" s="22"/>
      <c r="AG715" s="114"/>
      <c r="AH715" s="22"/>
      <c r="AJ715" s="114"/>
    </row>
    <row r="716" spans="1:36" x14ac:dyDescent="0.2">
      <c r="A716" s="24">
        <f t="shared" si="125"/>
        <v>16</v>
      </c>
      <c r="B716" s="94">
        <f t="shared" si="126"/>
        <v>5.2602136653483005E-3</v>
      </c>
      <c r="C716" s="23">
        <f t="shared" si="127"/>
        <v>1</v>
      </c>
      <c r="E716" s="94">
        <f t="shared" si="128"/>
        <v>7.0725280156786266E-3</v>
      </c>
      <c r="F716" s="23">
        <f t="shared" si="129"/>
        <v>1</v>
      </c>
      <c r="G716" s="114"/>
      <c r="H716" s="114"/>
      <c r="I716" s="23"/>
      <c r="K716" s="114"/>
      <c r="R716" s="22"/>
      <c r="T716" s="114"/>
      <c r="U716" s="22"/>
      <c r="W716" s="114"/>
      <c r="Y716" s="26"/>
      <c r="AA716" s="114"/>
      <c r="AE716" s="22"/>
      <c r="AG716" s="114"/>
      <c r="AH716" s="22"/>
      <c r="AJ716" s="114"/>
    </row>
    <row r="717" spans="1:36" x14ac:dyDescent="0.2">
      <c r="A717" s="24">
        <f t="shared" si="125"/>
        <v>17</v>
      </c>
      <c r="B717" s="94">
        <f t="shared" si="126"/>
        <v>4.810008726312754E-3</v>
      </c>
      <c r="C717" s="23">
        <f t="shared" si="127"/>
        <v>1</v>
      </c>
      <c r="E717" s="94">
        <f t="shared" si="128"/>
        <v>7.4518496238872994E-3</v>
      </c>
      <c r="F717" s="23">
        <f t="shared" si="129"/>
        <v>0.99999999999999989</v>
      </c>
      <c r="G717" s="114"/>
      <c r="H717" s="114"/>
      <c r="I717" s="23"/>
      <c r="K717" s="114"/>
      <c r="R717" s="22"/>
      <c r="T717" s="114"/>
      <c r="U717" s="22"/>
      <c r="W717" s="114"/>
      <c r="Y717" s="26"/>
      <c r="AA717" s="114"/>
      <c r="AE717" s="22"/>
      <c r="AG717" s="114"/>
      <c r="AH717" s="22"/>
      <c r="AJ717" s="114"/>
    </row>
    <row r="718" spans="1:36" x14ac:dyDescent="0.2">
      <c r="A718" s="24">
        <f t="shared" si="125"/>
        <v>18</v>
      </c>
      <c r="B718" s="94">
        <f t="shared" si="126"/>
        <v>4.4182346410669288E-3</v>
      </c>
      <c r="C718" s="23">
        <f t="shared" si="127"/>
        <v>1</v>
      </c>
      <c r="E718" s="94">
        <f t="shared" si="128"/>
        <v>7.6237895952849175E-3</v>
      </c>
      <c r="F718" s="23">
        <f t="shared" si="129"/>
        <v>1.0000000000000002</v>
      </c>
      <c r="G718" s="114"/>
      <c r="H718" s="114"/>
      <c r="I718" s="23"/>
      <c r="K718" s="114"/>
      <c r="R718" s="22"/>
      <c r="T718" s="114"/>
      <c r="U718" s="22"/>
      <c r="W718" s="114"/>
      <c r="Y718" s="26"/>
      <c r="AA718" s="114"/>
      <c r="AE718" s="22"/>
      <c r="AG718" s="114"/>
      <c r="AH718" s="22"/>
      <c r="AJ718" s="114"/>
    </row>
    <row r="719" spans="1:36" x14ac:dyDescent="0.2">
      <c r="A719" s="24">
        <f t="shared" si="125"/>
        <v>19</v>
      </c>
      <c r="B719" s="94">
        <f t="shared" si="126"/>
        <v>4.4335607666511172E-3</v>
      </c>
      <c r="C719" s="23">
        <f t="shared" si="127"/>
        <v>0.99999999999999978</v>
      </c>
      <c r="E719" s="94">
        <f t="shared" si="128"/>
        <v>7.8484131233781847E-3</v>
      </c>
      <c r="F719" s="23">
        <f t="shared" si="129"/>
        <v>0.99999999999999978</v>
      </c>
      <c r="G719" s="114"/>
      <c r="H719" s="114"/>
      <c r="I719" s="23"/>
      <c r="K719" s="114"/>
      <c r="R719" s="22"/>
      <c r="T719" s="114"/>
      <c r="U719" s="22"/>
      <c r="W719" s="114"/>
      <c r="Y719" s="26"/>
      <c r="AA719" s="114"/>
      <c r="AE719" s="22"/>
      <c r="AG719" s="114"/>
      <c r="AH719" s="22"/>
      <c r="AJ719" s="114"/>
    </row>
    <row r="720" spans="1:36" x14ac:dyDescent="0.2">
      <c r="A720" s="24">
        <f t="shared" si="125"/>
        <v>20</v>
      </c>
      <c r="B720" s="94">
        <f t="shared" si="126"/>
        <v>3.9263617980993693E-3</v>
      </c>
      <c r="C720" s="23">
        <f t="shared" si="127"/>
        <v>0.99999999999999978</v>
      </c>
      <c r="E720" s="94">
        <f t="shared" si="128"/>
        <v>8.0102953248611802E-3</v>
      </c>
      <c r="F720" s="23">
        <f t="shared" si="129"/>
        <v>0.99999999999999978</v>
      </c>
      <c r="G720" s="114"/>
      <c r="H720" s="114"/>
      <c r="I720" s="23"/>
      <c r="K720" s="114"/>
      <c r="R720" s="22"/>
      <c r="T720" s="114"/>
      <c r="U720" s="22"/>
      <c r="W720" s="114"/>
      <c r="Y720" s="26"/>
      <c r="AA720" s="114"/>
      <c r="AE720" s="22"/>
      <c r="AG720" s="114"/>
      <c r="AH720" s="22"/>
      <c r="AJ720" s="114"/>
    </row>
    <row r="721" spans="1:36" x14ac:dyDescent="0.2">
      <c r="A721" s="24">
        <f t="shared" si="125"/>
        <v>21</v>
      </c>
      <c r="B721" s="94">
        <f t="shared" si="126"/>
        <v>3.7769320736535279E-3</v>
      </c>
      <c r="C721" s="23">
        <f t="shared" si="127"/>
        <v>1.0000000000000002</v>
      </c>
      <c r="E721" s="94">
        <f t="shared" si="128"/>
        <v>7.7871086210414293E-3</v>
      </c>
      <c r="F721" s="23">
        <f t="shared" si="129"/>
        <v>1.0000000000000002</v>
      </c>
      <c r="G721" s="114"/>
      <c r="H721" s="114"/>
      <c r="I721" s="23"/>
      <c r="K721" s="114"/>
      <c r="R721" s="22"/>
      <c r="T721" s="114"/>
      <c r="U721" s="22"/>
      <c r="W721" s="114"/>
      <c r="Y721" s="26"/>
      <c r="AA721" s="114"/>
      <c r="AE721" s="22"/>
      <c r="AG721" s="114"/>
      <c r="AH721" s="22"/>
      <c r="AJ721" s="114"/>
    </row>
    <row r="722" spans="1:36" x14ac:dyDescent="0.2">
      <c r="A722" s="24">
        <f t="shared" si="125"/>
        <v>22</v>
      </c>
      <c r="B722" s="94">
        <f t="shared" si="126"/>
        <v>3.4689727376962342E-3</v>
      </c>
      <c r="C722" s="23">
        <f t="shared" si="127"/>
        <v>1.0000000000000002</v>
      </c>
      <c r="E722" s="94">
        <f t="shared" si="128"/>
        <v>7.7660351983631698E-3</v>
      </c>
      <c r="F722" s="23">
        <f t="shared" si="129"/>
        <v>1.0000000000000002</v>
      </c>
      <c r="G722" s="114"/>
      <c r="H722" s="114"/>
      <c r="I722" s="23"/>
      <c r="K722" s="114"/>
      <c r="R722" s="22"/>
      <c r="T722" s="114"/>
      <c r="U722" s="22"/>
      <c r="W722" s="114"/>
      <c r="Y722" s="26"/>
      <c r="AA722" s="114"/>
      <c r="AE722" s="22"/>
      <c r="AG722" s="114"/>
      <c r="AH722" s="22"/>
      <c r="AJ722" s="114"/>
    </row>
    <row r="723" spans="1:36" x14ac:dyDescent="0.2">
      <c r="A723" s="24">
        <f t="shared" si="125"/>
        <v>23</v>
      </c>
      <c r="B723" s="94">
        <f t="shared" si="126"/>
        <v>3.4498150807159983E-3</v>
      </c>
      <c r="C723" s="23">
        <f t="shared" si="127"/>
        <v>0.99999999999999989</v>
      </c>
      <c r="E723" s="94">
        <f t="shared" si="128"/>
        <v>8.2234242587663035E-3</v>
      </c>
      <c r="F723" s="23">
        <f t="shared" si="129"/>
        <v>1</v>
      </c>
      <c r="G723" s="114"/>
      <c r="H723" s="114"/>
      <c r="I723" s="23"/>
      <c r="K723" s="114"/>
      <c r="R723" s="22"/>
      <c r="T723" s="114"/>
      <c r="U723" s="22"/>
      <c r="W723" s="114"/>
      <c r="Y723" s="26"/>
      <c r="AA723" s="114"/>
      <c r="AE723" s="22"/>
      <c r="AG723" s="114"/>
      <c r="AH723" s="22"/>
      <c r="AJ723" s="114"/>
    </row>
    <row r="724" spans="1:36" x14ac:dyDescent="0.2">
      <c r="A724" s="24">
        <f t="shared" si="125"/>
        <v>24</v>
      </c>
      <c r="B724" s="94">
        <f t="shared" si="126"/>
        <v>3.2462649753009906E-3</v>
      </c>
      <c r="C724" s="23">
        <f t="shared" si="127"/>
        <v>1</v>
      </c>
      <c r="E724" s="94">
        <f t="shared" si="128"/>
        <v>7.6348052480485528E-3</v>
      </c>
      <c r="F724" s="23">
        <f t="shared" si="129"/>
        <v>1</v>
      </c>
      <c r="G724" s="114"/>
      <c r="H724" s="114"/>
      <c r="I724" s="23"/>
      <c r="K724" s="114"/>
      <c r="R724" s="22"/>
      <c r="T724" s="114"/>
      <c r="U724" s="22"/>
      <c r="W724" s="114"/>
      <c r="Y724" s="26"/>
      <c r="AA724" s="114"/>
      <c r="AE724" s="22"/>
      <c r="AG724" s="114"/>
      <c r="AH724" s="22"/>
      <c r="AJ724" s="114"/>
    </row>
    <row r="725" spans="1:36" x14ac:dyDescent="0.2">
      <c r="A725" s="24">
        <f>A628</f>
        <v>25</v>
      </c>
      <c r="B725" s="94">
        <f t="shared" si="126"/>
        <v>3.2711699293752976E-3</v>
      </c>
      <c r="C725" s="23">
        <f t="shared" si="127"/>
        <v>1.0000000000000002</v>
      </c>
      <c r="E725" s="94">
        <f t="shared" si="128"/>
        <v>8.2013929532390329E-3</v>
      </c>
      <c r="F725" s="23">
        <f t="shared" si="129"/>
        <v>1.0000000000000002</v>
      </c>
      <c r="G725" s="114"/>
      <c r="H725" s="114"/>
      <c r="I725" s="23"/>
      <c r="K725" s="114"/>
      <c r="R725" s="22"/>
      <c r="T725" s="114"/>
      <c r="U725" s="22"/>
      <c r="W725" s="114"/>
      <c r="Y725" s="26"/>
      <c r="AA725" s="114"/>
      <c r="AE725" s="22"/>
      <c r="AG725" s="114"/>
      <c r="AH725" s="22"/>
      <c r="AJ725" s="114"/>
    </row>
    <row r="726" spans="1:36" x14ac:dyDescent="0.2">
      <c r="A726" s="24">
        <f t="shared" si="125"/>
        <v>26</v>
      </c>
      <c r="B726" s="94">
        <f t="shared" si="126"/>
        <v>3.1835236486907181E-3</v>
      </c>
      <c r="C726" s="23">
        <f t="shared" si="127"/>
        <v>1</v>
      </c>
      <c r="E726" s="94">
        <f t="shared" si="128"/>
        <v>8.3077179494793416E-3</v>
      </c>
      <c r="F726" s="23">
        <f t="shared" si="129"/>
        <v>1</v>
      </c>
      <c r="G726" s="114"/>
      <c r="H726" s="114"/>
      <c r="I726" s="23"/>
      <c r="K726" s="114"/>
      <c r="R726" s="22"/>
      <c r="T726" s="114"/>
      <c r="U726" s="22"/>
      <c r="W726" s="114"/>
      <c r="Y726" s="26"/>
      <c r="AA726" s="114"/>
      <c r="AE726" s="22"/>
      <c r="AG726" s="114"/>
      <c r="AH726" s="22"/>
      <c r="AJ726" s="114"/>
    </row>
    <row r="727" spans="1:36" x14ac:dyDescent="0.2">
      <c r="A727" s="24">
        <f t="shared" si="125"/>
        <v>27</v>
      </c>
      <c r="B727" s="94">
        <f t="shared" si="126"/>
        <v>3.2596753351871559E-3</v>
      </c>
      <c r="C727" s="23">
        <f t="shared" si="127"/>
        <v>1.0000000000000002</v>
      </c>
      <c r="E727" s="94">
        <f t="shared" si="128"/>
        <v>8.5687410258350576E-3</v>
      </c>
      <c r="F727" s="23">
        <f t="shared" si="129"/>
        <v>1.0000000000000002</v>
      </c>
      <c r="G727" s="114"/>
      <c r="H727" s="114"/>
      <c r="I727" s="23"/>
      <c r="K727" s="114"/>
      <c r="R727" s="22"/>
      <c r="T727" s="114"/>
      <c r="U727" s="22"/>
      <c r="W727" s="114"/>
      <c r="Y727" s="26"/>
      <c r="AA727" s="114"/>
      <c r="AE727" s="22"/>
      <c r="AG727" s="114"/>
      <c r="AH727" s="22"/>
      <c r="AJ727" s="114"/>
    </row>
    <row r="728" spans="1:36" x14ac:dyDescent="0.2">
      <c r="A728" s="24">
        <f t="shared" si="125"/>
        <v>28</v>
      </c>
      <c r="B728" s="94">
        <f t="shared" si="126"/>
        <v>3.3602530343333952E-3</v>
      </c>
      <c r="C728" s="23">
        <f t="shared" si="127"/>
        <v>0.99999999999999978</v>
      </c>
      <c r="E728" s="94">
        <f t="shared" si="128"/>
        <v>8.5629937287409873E-3</v>
      </c>
      <c r="F728" s="23">
        <f t="shared" si="129"/>
        <v>0.99999999999999978</v>
      </c>
      <c r="G728" s="114"/>
      <c r="H728" s="114"/>
      <c r="I728" s="23"/>
      <c r="K728" s="114"/>
      <c r="R728" s="22"/>
      <c r="T728" s="114"/>
      <c r="U728" s="22"/>
      <c r="W728" s="114"/>
      <c r="Y728" s="26"/>
      <c r="AA728" s="114"/>
      <c r="AE728" s="22"/>
      <c r="AG728" s="114"/>
      <c r="AH728" s="22"/>
      <c r="AJ728" s="114"/>
    </row>
    <row r="729" spans="1:36" x14ac:dyDescent="0.2">
      <c r="A729" s="24">
        <f t="shared" si="125"/>
        <v>29</v>
      </c>
      <c r="B729" s="94">
        <f t="shared" si="126"/>
        <v>3.5532664284092727E-3</v>
      </c>
      <c r="C729" s="23">
        <f t="shared" si="127"/>
        <v>0.99999999999999978</v>
      </c>
      <c r="E729" s="94">
        <f t="shared" si="128"/>
        <v>9.0491192746144748E-3</v>
      </c>
      <c r="F729" s="23">
        <f t="shared" si="129"/>
        <v>1</v>
      </c>
      <c r="G729" s="114"/>
      <c r="H729" s="114"/>
      <c r="I729" s="23"/>
      <c r="K729" s="114"/>
      <c r="R729" s="22"/>
      <c r="T729" s="114"/>
      <c r="U729" s="22"/>
      <c r="W729" s="114"/>
      <c r="Y729" s="26"/>
      <c r="AA729" s="114"/>
      <c r="AE729" s="22"/>
      <c r="AG729" s="114"/>
      <c r="AH729" s="22"/>
      <c r="AJ729" s="114"/>
    </row>
    <row r="730" spans="1:36" x14ac:dyDescent="0.2">
      <c r="A730" s="24">
        <f t="shared" si="125"/>
        <v>30</v>
      </c>
      <c r="B730" s="94">
        <f t="shared" si="126"/>
        <v>3.9958083046527249E-3</v>
      </c>
      <c r="C730" s="23">
        <f t="shared" si="127"/>
        <v>1</v>
      </c>
      <c r="E730" s="94">
        <f t="shared" si="128"/>
        <v>1.0141105722487928E-2</v>
      </c>
      <c r="F730" s="23">
        <f t="shared" si="129"/>
        <v>1.0000000000000004</v>
      </c>
      <c r="G730" s="114"/>
      <c r="H730" s="114"/>
      <c r="I730" s="23"/>
      <c r="K730" s="114"/>
      <c r="R730" s="22"/>
      <c r="T730" s="114"/>
      <c r="U730" s="22"/>
      <c r="W730" s="114"/>
      <c r="Y730" s="26"/>
      <c r="AA730" s="114"/>
      <c r="AE730" s="22"/>
      <c r="AG730" s="114"/>
      <c r="AH730" s="22"/>
      <c r="AJ730" s="114"/>
    </row>
    <row r="731" spans="1:36" x14ac:dyDescent="0.2">
      <c r="A731" s="24">
        <f t="shared" si="125"/>
        <v>31</v>
      </c>
      <c r="B731" s="94">
        <f t="shared" si="126"/>
        <v>4.0671705769041036E-3</v>
      </c>
      <c r="C731" s="23">
        <f t="shared" si="127"/>
        <v>1</v>
      </c>
      <c r="E731" s="94">
        <f t="shared" si="128"/>
        <v>1.0337471706535348E-2</v>
      </c>
      <c r="F731" s="23">
        <f t="shared" si="129"/>
        <v>1</v>
      </c>
      <c r="G731" s="114"/>
      <c r="H731" s="114"/>
      <c r="I731" s="23"/>
      <c r="K731" s="114"/>
      <c r="R731" s="22"/>
      <c r="T731" s="114"/>
      <c r="U731" s="22"/>
      <c r="W731" s="114"/>
      <c r="Y731" s="26"/>
      <c r="AA731" s="114"/>
      <c r="AE731" s="22"/>
      <c r="AG731" s="114"/>
      <c r="AH731" s="22"/>
      <c r="AJ731" s="114"/>
    </row>
    <row r="732" spans="1:36" x14ac:dyDescent="0.2">
      <c r="A732" s="24">
        <f t="shared" si="125"/>
        <v>32</v>
      </c>
      <c r="B732" s="94">
        <f t="shared" si="126"/>
        <v>3.8693677685831666E-3</v>
      </c>
      <c r="C732" s="23">
        <f t="shared" si="127"/>
        <v>1</v>
      </c>
      <c r="E732" s="94">
        <f t="shared" si="128"/>
        <v>9.4279619413986434E-3</v>
      </c>
      <c r="F732" s="23">
        <f t="shared" si="129"/>
        <v>1</v>
      </c>
      <c r="G732" s="114"/>
      <c r="H732" s="114"/>
      <c r="I732" s="23"/>
      <c r="K732" s="114"/>
      <c r="R732" s="22"/>
      <c r="T732" s="114"/>
      <c r="U732" s="22"/>
      <c r="W732" s="114"/>
      <c r="Y732" s="26"/>
      <c r="AA732" s="114"/>
      <c r="AE732" s="22"/>
      <c r="AG732" s="114"/>
      <c r="AH732" s="22"/>
      <c r="AJ732" s="114"/>
    </row>
    <row r="733" spans="1:36" x14ac:dyDescent="0.2">
      <c r="A733" s="24">
        <f t="shared" si="125"/>
        <v>33</v>
      </c>
      <c r="B733" s="94">
        <f t="shared" si="126"/>
        <v>3.8511679944519426E-3</v>
      </c>
      <c r="C733" s="23">
        <f t="shared" si="127"/>
        <v>0.99999999999999978</v>
      </c>
      <c r="E733" s="94">
        <f t="shared" si="128"/>
        <v>9.3838993303441004E-3</v>
      </c>
      <c r="F733" s="23">
        <f t="shared" si="129"/>
        <v>0.99999999999999978</v>
      </c>
      <c r="G733" s="114"/>
      <c r="H733" s="114"/>
      <c r="I733" s="23"/>
      <c r="K733" s="114"/>
      <c r="R733" s="22"/>
      <c r="T733" s="114"/>
      <c r="U733" s="22"/>
      <c r="W733" s="114"/>
      <c r="Y733" s="26"/>
      <c r="AA733" s="114"/>
      <c r="AE733" s="22"/>
      <c r="AG733" s="114"/>
      <c r="AH733" s="22"/>
      <c r="AJ733" s="114"/>
    </row>
    <row r="734" spans="1:36" x14ac:dyDescent="0.2">
      <c r="A734" s="24">
        <f t="shared" si="125"/>
        <v>34</v>
      </c>
      <c r="B734" s="94">
        <f t="shared" si="126"/>
        <v>3.7965686720582694E-3</v>
      </c>
      <c r="C734" s="23">
        <f t="shared" si="127"/>
        <v>1.0000000000000002</v>
      </c>
      <c r="E734" s="94">
        <f t="shared" si="128"/>
        <v>9.2038173547298822E-3</v>
      </c>
      <c r="F734" s="23">
        <f t="shared" si="129"/>
        <v>1.0000000000000002</v>
      </c>
      <c r="G734" s="114"/>
      <c r="H734" s="114"/>
      <c r="I734" s="23"/>
      <c r="K734" s="114"/>
      <c r="R734" s="22"/>
      <c r="T734" s="114"/>
      <c r="U734" s="22"/>
      <c r="W734" s="114"/>
      <c r="Y734" s="26"/>
      <c r="AA734" s="114"/>
      <c r="AE734" s="22"/>
      <c r="AG734" s="114"/>
      <c r="AH734" s="22"/>
      <c r="AJ734" s="114"/>
    </row>
    <row r="735" spans="1:36" x14ac:dyDescent="0.2">
      <c r="A735" s="24">
        <f t="shared" si="125"/>
        <v>35</v>
      </c>
      <c r="B735" s="94">
        <f t="shared" si="126"/>
        <v>4.0269394972456077E-3</v>
      </c>
      <c r="C735" s="23">
        <f t="shared" si="127"/>
        <v>1.0000000000000002</v>
      </c>
      <c r="E735" s="94">
        <f t="shared" si="128"/>
        <v>9.7316108045353844E-3</v>
      </c>
      <c r="F735" s="23">
        <f t="shared" si="129"/>
        <v>1</v>
      </c>
      <c r="G735" s="114"/>
      <c r="H735" s="114"/>
      <c r="I735" s="23"/>
      <c r="K735" s="114"/>
      <c r="R735" s="22"/>
      <c r="T735" s="114"/>
      <c r="U735" s="22"/>
      <c r="W735" s="114"/>
      <c r="Y735" s="26"/>
      <c r="AA735" s="114"/>
      <c r="AE735" s="22"/>
      <c r="AG735" s="114"/>
      <c r="AH735" s="22"/>
      <c r="AJ735" s="114"/>
    </row>
    <row r="736" spans="1:36" x14ac:dyDescent="0.2">
      <c r="A736" s="24">
        <f t="shared" si="125"/>
        <v>36</v>
      </c>
      <c r="B736" s="94">
        <f t="shared" si="126"/>
        <v>4.3267568289863017E-3</v>
      </c>
      <c r="C736" s="23">
        <f t="shared" si="127"/>
        <v>1.0000000000000002</v>
      </c>
      <c r="E736" s="94">
        <f t="shared" si="128"/>
        <v>1.030681945536697E-2</v>
      </c>
      <c r="F736" s="23">
        <f t="shared" si="129"/>
        <v>1.0000000000000002</v>
      </c>
      <c r="G736" s="114"/>
      <c r="H736" s="114"/>
      <c r="I736" s="23"/>
      <c r="K736" s="114"/>
      <c r="R736" s="22"/>
      <c r="T736" s="114"/>
      <c r="U736" s="22"/>
      <c r="W736" s="114"/>
      <c r="Y736" s="26"/>
      <c r="AA736" s="114"/>
      <c r="AE736" s="22"/>
      <c r="AG736" s="114"/>
      <c r="AH736" s="22"/>
      <c r="AJ736" s="114"/>
    </row>
    <row r="737" spans="1:36" x14ac:dyDescent="0.2">
      <c r="A737" s="24">
        <f t="shared" si="125"/>
        <v>37</v>
      </c>
      <c r="B737" s="94">
        <f t="shared" si="126"/>
        <v>4.5576065955981451E-3</v>
      </c>
      <c r="C737" s="23">
        <f t="shared" si="127"/>
        <v>1</v>
      </c>
      <c r="E737" s="94">
        <f t="shared" si="128"/>
        <v>1.0926569658677604E-2</v>
      </c>
      <c r="F737" s="23">
        <f t="shared" si="129"/>
        <v>1</v>
      </c>
      <c r="G737" s="114"/>
      <c r="H737" s="114"/>
      <c r="I737" s="23"/>
      <c r="K737" s="114"/>
      <c r="R737" s="22"/>
      <c r="T737" s="114"/>
      <c r="U737" s="22"/>
      <c r="W737" s="114"/>
      <c r="Y737" s="26"/>
      <c r="AA737" s="114"/>
      <c r="AE737" s="22"/>
      <c r="AG737" s="114"/>
      <c r="AH737" s="22"/>
      <c r="AJ737" s="114"/>
    </row>
    <row r="738" spans="1:36" x14ac:dyDescent="0.2">
      <c r="A738" s="24">
        <f t="shared" si="125"/>
        <v>38</v>
      </c>
      <c r="B738" s="94">
        <f t="shared" si="126"/>
        <v>4.4843285576487424E-3</v>
      </c>
      <c r="C738" s="23">
        <f t="shared" si="127"/>
        <v>0.99999999999999978</v>
      </c>
      <c r="E738" s="94">
        <f t="shared" si="128"/>
        <v>1.0626752326936911E-2</v>
      </c>
      <c r="F738" s="23">
        <f t="shared" si="129"/>
        <v>0.99999999999999989</v>
      </c>
      <c r="G738" s="114"/>
      <c r="H738" s="114"/>
      <c r="I738" s="23"/>
      <c r="K738" s="114"/>
      <c r="R738" s="22"/>
      <c r="T738" s="114"/>
      <c r="U738" s="22"/>
      <c r="W738" s="114"/>
      <c r="Y738" s="26"/>
      <c r="AA738" s="114"/>
      <c r="AE738" s="22"/>
      <c r="AG738" s="114"/>
      <c r="AH738" s="22"/>
      <c r="AJ738" s="114"/>
    </row>
    <row r="739" spans="1:36" x14ac:dyDescent="0.2">
      <c r="A739" s="24">
        <f t="shared" si="125"/>
        <v>39</v>
      </c>
      <c r="B739" s="94">
        <f t="shared" si="126"/>
        <v>4.4637340763949889E-3</v>
      </c>
      <c r="C739" s="23">
        <f t="shared" si="127"/>
        <v>1</v>
      </c>
      <c r="E739" s="94">
        <f t="shared" si="128"/>
        <v>1.0826470900955872E-2</v>
      </c>
      <c r="F739" s="23">
        <f t="shared" si="129"/>
        <v>1</v>
      </c>
      <c r="G739" s="114"/>
      <c r="H739" s="114"/>
      <c r="I739" s="23"/>
      <c r="K739" s="114"/>
      <c r="R739" s="22"/>
      <c r="T739" s="114"/>
      <c r="U739" s="22"/>
      <c r="W739" s="114"/>
      <c r="Y739" s="26"/>
      <c r="AA739" s="114"/>
      <c r="AE739" s="22"/>
      <c r="AG739" s="114"/>
      <c r="AH739" s="22"/>
      <c r="AJ739" s="114"/>
    </row>
    <row r="740" spans="1:36" x14ac:dyDescent="0.2">
      <c r="A740" s="24">
        <f t="shared" si="125"/>
        <v>40</v>
      </c>
      <c r="B740" s="94">
        <f t="shared" si="126"/>
        <v>4.5623960098432042E-3</v>
      </c>
      <c r="C740" s="23">
        <f t="shared" si="127"/>
        <v>0.99999999999999978</v>
      </c>
      <c r="E740" s="94">
        <f t="shared" si="128"/>
        <v>1.0983563688193806E-2</v>
      </c>
      <c r="F740" s="23">
        <f t="shared" si="129"/>
        <v>1</v>
      </c>
      <c r="G740" s="114"/>
      <c r="H740" s="114"/>
      <c r="I740" s="23"/>
      <c r="K740" s="114"/>
      <c r="R740" s="22"/>
      <c r="T740" s="114"/>
      <c r="U740" s="22"/>
      <c r="W740" s="114"/>
      <c r="Y740" s="26"/>
      <c r="AA740" s="114"/>
      <c r="AE740" s="22"/>
      <c r="AG740" s="114"/>
      <c r="AH740" s="22"/>
      <c r="AJ740" s="114"/>
    </row>
    <row r="741" spans="1:36" x14ac:dyDescent="0.2">
      <c r="A741" s="24">
        <f t="shared" si="125"/>
        <v>41</v>
      </c>
      <c r="B741" s="94">
        <f t="shared" si="126"/>
        <v>4.4852864404977544E-3</v>
      </c>
      <c r="C741" s="23">
        <f t="shared" si="127"/>
        <v>1</v>
      </c>
      <c r="E741" s="94">
        <f t="shared" si="128"/>
        <v>1.1171787668024624E-2</v>
      </c>
      <c r="F741" s="23">
        <f t="shared" si="129"/>
        <v>1.0000000000000002</v>
      </c>
      <c r="G741" s="114"/>
      <c r="H741" s="114"/>
      <c r="I741" s="23"/>
      <c r="K741" s="114"/>
      <c r="R741" s="22"/>
      <c r="T741" s="114"/>
      <c r="U741" s="22"/>
      <c r="W741" s="114"/>
      <c r="Y741" s="26"/>
      <c r="AA741" s="114"/>
      <c r="AE741" s="22"/>
      <c r="AG741" s="114"/>
      <c r="AH741" s="22"/>
      <c r="AJ741" s="114"/>
    </row>
    <row r="742" spans="1:36" x14ac:dyDescent="0.2">
      <c r="A742" s="24">
        <f t="shared" si="125"/>
        <v>42</v>
      </c>
      <c r="B742" s="94">
        <f t="shared" si="126"/>
        <v>4.4316450009530932E-3</v>
      </c>
      <c r="C742" s="23">
        <f t="shared" si="127"/>
        <v>1</v>
      </c>
      <c r="E742" s="94">
        <f t="shared" si="128"/>
        <v>1.1040078776285503E-2</v>
      </c>
      <c r="F742" s="23">
        <f t="shared" si="129"/>
        <v>1</v>
      </c>
      <c r="G742" s="114"/>
      <c r="H742" s="114"/>
      <c r="I742" s="23"/>
      <c r="K742" s="114"/>
      <c r="R742" s="22"/>
      <c r="T742" s="114"/>
      <c r="U742" s="22"/>
      <c r="W742" s="114"/>
      <c r="Y742" s="26"/>
      <c r="AA742" s="114"/>
      <c r="AE742" s="22"/>
      <c r="AG742" s="114"/>
      <c r="AH742" s="22"/>
      <c r="AJ742" s="114"/>
    </row>
    <row r="743" spans="1:36" x14ac:dyDescent="0.2">
      <c r="A743" s="24">
        <f t="shared" si="125"/>
        <v>43</v>
      </c>
      <c r="B743" s="94">
        <f t="shared" si="126"/>
        <v>4.4287713524060581E-3</v>
      </c>
      <c r="C743" s="23">
        <f t="shared" si="127"/>
        <v>1.0000000000000002</v>
      </c>
      <c r="E743" s="94">
        <f t="shared" si="128"/>
        <v>1.1085578211613562E-2</v>
      </c>
      <c r="F743" s="23">
        <f t="shared" si="129"/>
        <v>1.0000000000000002</v>
      </c>
      <c r="G743" s="114"/>
      <c r="H743" s="114"/>
      <c r="I743" s="23"/>
      <c r="K743" s="114"/>
      <c r="R743" s="22"/>
      <c r="T743" s="114"/>
      <c r="U743" s="22"/>
      <c r="W743" s="114"/>
      <c r="Y743" s="26"/>
      <c r="AA743" s="114"/>
      <c r="AE743" s="22"/>
      <c r="AG743" s="114"/>
      <c r="AH743" s="22"/>
      <c r="AJ743" s="114"/>
    </row>
    <row r="744" spans="1:36" x14ac:dyDescent="0.2">
      <c r="A744" s="24">
        <f t="shared" si="125"/>
        <v>44</v>
      </c>
      <c r="B744" s="94">
        <f t="shared" si="126"/>
        <v>4.3420829545704901E-3</v>
      </c>
      <c r="C744" s="23">
        <f t="shared" si="127"/>
        <v>1</v>
      </c>
      <c r="E744" s="94">
        <f t="shared" si="128"/>
        <v>1.1268054894350312E-2</v>
      </c>
      <c r="F744" s="23">
        <f t="shared" si="129"/>
        <v>1</v>
      </c>
      <c r="G744" s="114"/>
      <c r="H744" s="114"/>
      <c r="I744" s="23"/>
      <c r="K744" s="114"/>
      <c r="R744" s="22"/>
      <c r="T744" s="114"/>
      <c r="U744" s="22"/>
      <c r="W744" s="114"/>
      <c r="Y744" s="26"/>
      <c r="AA744" s="114"/>
      <c r="AE744" s="22"/>
      <c r="AG744" s="114"/>
      <c r="AH744" s="22"/>
      <c r="AJ744" s="114"/>
    </row>
    <row r="745" spans="1:36" x14ac:dyDescent="0.2">
      <c r="A745" s="24">
        <f t="shared" si="125"/>
        <v>45</v>
      </c>
      <c r="B745" s="94">
        <f t="shared" si="126"/>
        <v>4.29658351924243E-3</v>
      </c>
      <c r="C745" s="23">
        <f t="shared" si="127"/>
        <v>1</v>
      </c>
      <c r="E745" s="94">
        <f t="shared" si="128"/>
        <v>1.1072646793151904E-2</v>
      </c>
      <c r="F745" s="23">
        <f t="shared" si="129"/>
        <v>1</v>
      </c>
      <c r="G745" s="114"/>
      <c r="H745" s="114"/>
      <c r="I745" s="23"/>
      <c r="K745" s="114"/>
      <c r="R745" s="22"/>
      <c r="T745" s="114"/>
      <c r="U745" s="22"/>
      <c r="W745" s="114"/>
      <c r="Y745" s="26"/>
      <c r="AA745" s="114"/>
      <c r="AE745" s="22"/>
      <c r="AG745" s="114"/>
      <c r="AH745" s="22"/>
      <c r="AJ745" s="114"/>
    </row>
    <row r="746" spans="1:36" x14ac:dyDescent="0.2">
      <c r="A746" s="24">
        <f>A649</f>
        <v>46</v>
      </c>
      <c r="B746" s="94">
        <f t="shared" si="126"/>
        <v>4.2558734981594281E-3</v>
      </c>
      <c r="C746" s="23">
        <f t="shared" si="127"/>
        <v>1</v>
      </c>
      <c r="E746" s="94">
        <f t="shared" si="128"/>
        <v>1.1147361655374825E-2</v>
      </c>
      <c r="F746" s="23">
        <f t="shared" si="129"/>
        <v>1</v>
      </c>
      <c r="G746" s="114"/>
      <c r="H746" s="114"/>
      <c r="I746" s="23"/>
      <c r="K746" s="114"/>
      <c r="R746" s="22"/>
      <c r="T746" s="114"/>
      <c r="U746" s="22"/>
      <c r="W746" s="114"/>
      <c r="Y746" s="26"/>
      <c r="AA746" s="114"/>
      <c r="AE746" s="22"/>
      <c r="AG746" s="114"/>
      <c r="AH746" s="22"/>
      <c r="AJ746" s="114"/>
    </row>
    <row r="747" spans="1:36" x14ac:dyDescent="0.2">
      <c r="A747" s="24">
        <f t="shared" si="125"/>
        <v>47</v>
      </c>
      <c r="B747" s="94">
        <f t="shared" si="126"/>
        <v>4.1720587488708952E-3</v>
      </c>
      <c r="C747" s="23">
        <f t="shared" si="127"/>
        <v>1</v>
      </c>
      <c r="E747" s="94">
        <f t="shared" si="128"/>
        <v>1.1470647116916307E-2</v>
      </c>
      <c r="F747" s="23">
        <f t="shared" si="129"/>
        <v>1</v>
      </c>
      <c r="G747" s="114"/>
      <c r="H747" s="114"/>
      <c r="I747" s="23"/>
      <c r="K747" s="114"/>
      <c r="R747" s="22"/>
      <c r="T747" s="114"/>
      <c r="U747" s="22"/>
      <c r="W747" s="114"/>
      <c r="Y747" s="26"/>
      <c r="AA747" s="114"/>
      <c r="AE747" s="22"/>
      <c r="AG747" s="114"/>
      <c r="AH747" s="22"/>
      <c r="AJ747" s="114"/>
    </row>
    <row r="748" spans="1:36" x14ac:dyDescent="0.2">
      <c r="A748" s="24">
        <f t="shared" si="125"/>
        <v>48</v>
      </c>
      <c r="B748" s="94">
        <f t="shared" si="126"/>
        <v>4.0743546982716919E-3</v>
      </c>
      <c r="C748" s="23">
        <f t="shared" si="127"/>
        <v>1</v>
      </c>
      <c r="E748" s="94">
        <f t="shared" si="128"/>
        <v>1.1280028429962959E-2</v>
      </c>
      <c r="F748" s="23">
        <f t="shared" si="129"/>
        <v>1</v>
      </c>
      <c r="G748" s="114"/>
      <c r="H748" s="114"/>
      <c r="I748" s="23"/>
      <c r="K748" s="114"/>
      <c r="R748" s="22"/>
      <c r="T748" s="114"/>
      <c r="U748" s="22"/>
      <c r="W748" s="114"/>
      <c r="Y748" s="26"/>
      <c r="AA748" s="114"/>
      <c r="AE748" s="22"/>
      <c r="AG748" s="114"/>
      <c r="AH748" s="22"/>
      <c r="AJ748" s="114"/>
    </row>
    <row r="749" spans="1:36" x14ac:dyDescent="0.2">
      <c r="A749" s="24">
        <f t="shared" si="125"/>
        <v>49</v>
      </c>
      <c r="B749" s="94">
        <f t="shared" si="126"/>
        <v>3.8626625886400844E-3</v>
      </c>
      <c r="C749" s="23">
        <f t="shared" si="127"/>
        <v>1.0000000000000002</v>
      </c>
      <c r="E749" s="94">
        <f t="shared" si="128"/>
        <v>1.0302030041121912E-2</v>
      </c>
      <c r="F749" s="23">
        <f t="shared" si="129"/>
        <v>1</v>
      </c>
      <c r="G749" s="114"/>
      <c r="H749" s="114"/>
      <c r="I749" s="23"/>
      <c r="K749" s="114"/>
      <c r="R749" s="22"/>
      <c r="T749" s="114"/>
      <c r="U749" s="22"/>
      <c r="W749" s="114"/>
      <c r="Y749" s="26"/>
      <c r="AA749" s="114"/>
      <c r="AE749" s="22"/>
      <c r="AG749" s="114"/>
      <c r="AH749" s="22"/>
      <c r="AJ749" s="114"/>
    </row>
    <row r="750" spans="1:36" x14ac:dyDescent="0.2">
      <c r="A750" s="24">
        <f t="shared" si="125"/>
        <v>50</v>
      </c>
      <c r="B750" s="94">
        <f t="shared" si="126"/>
        <v>3.7458008810606442E-3</v>
      </c>
      <c r="C750" s="23">
        <f t="shared" si="127"/>
        <v>0.99999999999999989</v>
      </c>
      <c r="E750" s="94">
        <f t="shared" si="128"/>
        <v>1.014781090243101E-2</v>
      </c>
      <c r="F750" s="23">
        <f t="shared" si="129"/>
        <v>0.99999999999999978</v>
      </c>
      <c r="G750" s="114"/>
      <c r="H750" s="114"/>
      <c r="I750" s="23"/>
      <c r="K750" s="114"/>
      <c r="R750" s="22"/>
      <c r="T750" s="114"/>
      <c r="U750" s="22"/>
      <c r="W750" s="114"/>
      <c r="Y750" s="26"/>
      <c r="AA750" s="114"/>
      <c r="AE750" s="22"/>
      <c r="AG750" s="114"/>
      <c r="AH750" s="22"/>
      <c r="AJ750" s="114"/>
    </row>
    <row r="751" spans="1:36" x14ac:dyDescent="0.2">
      <c r="A751" s="24">
        <f t="shared" si="125"/>
        <v>51</v>
      </c>
      <c r="B751" s="94">
        <f t="shared" si="126"/>
        <v>3.5767345582100613E-3</v>
      </c>
      <c r="C751" s="23">
        <f t="shared" si="127"/>
        <v>1.0000000000000002</v>
      </c>
      <c r="E751" s="94">
        <f t="shared" si="128"/>
        <v>1.024359918733219E-2</v>
      </c>
      <c r="F751" s="23">
        <f t="shared" si="129"/>
        <v>1.0000000000000002</v>
      </c>
      <c r="G751" s="114"/>
      <c r="H751" s="114"/>
      <c r="I751" s="23"/>
      <c r="K751" s="114"/>
      <c r="R751" s="22"/>
      <c r="T751" s="114"/>
      <c r="U751" s="22"/>
      <c r="W751" s="114"/>
      <c r="Y751" s="26"/>
      <c r="AA751" s="114"/>
      <c r="AE751" s="22"/>
      <c r="AG751" s="114"/>
      <c r="AH751" s="22"/>
      <c r="AJ751" s="114"/>
    </row>
    <row r="752" spans="1:36" x14ac:dyDescent="0.2">
      <c r="A752" s="24">
        <f t="shared" si="125"/>
        <v>52</v>
      </c>
      <c r="B752" s="94">
        <f t="shared" si="126"/>
        <v>3.5719451439650027E-3</v>
      </c>
      <c r="C752" s="23">
        <f t="shared" si="127"/>
        <v>0.99999999999999989</v>
      </c>
      <c r="E752" s="94">
        <f t="shared" si="128"/>
        <v>1.0364292426307677E-2</v>
      </c>
      <c r="F752" s="23">
        <f t="shared" si="129"/>
        <v>1</v>
      </c>
      <c r="G752" s="114"/>
      <c r="H752" s="114"/>
      <c r="I752" s="23"/>
      <c r="K752" s="114"/>
      <c r="R752" s="22"/>
      <c r="T752" s="114"/>
      <c r="U752" s="22"/>
      <c r="W752" s="114"/>
      <c r="Y752" s="26"/>
      <c r="AA752" s="114"/>
      <c r="AE752" s="22"/>
      <c r="AG752" s="114"/>
      <c r="AH752" s="22"/>
      <c r="AJ752" s="114"/>
    </row>
    <row r="753" spans="1:36" x14ac:dyDescent="0.2">
      <c r="A753" s="24">
        <f t="shared" si="125"/>
        <v>53</v>
      </c>
      <c r="B753" s="94">
        <f t="shared" si="126"/>
        <v>3.5092038173547297E-3</v>
      </c>
      <c r="C753" s="23">
        <f t="shared" si="127"/>
        <v>0.99999999999999978</v>
      </c>
      <c r="E753" s="94">
        <f t="shared" si="128"/>
        <v>1.0449065058445221E-2</v>
      </c>
      <c r="F753" s="23">
        <f t="shared" si="129"/>
        <v>0.99999999999999989</v>
      </c>
      <c r="G753" s="114"/>
      <c r="H753" s="114"/>
      <c r="I753" s="23"/>
      <c r="K753" s="114"/>
      <c r="R753" s="22"/>
      <c r="T753" s="114"/>
      <c r="U753" s="22"/>
      <c r="W753" s="114"/>
      <c r="Y753" s="26"/>
      <c r="AA753" s="114"/>
      <c r="AE753" s="22"/>
      <c r="AG753" s="114"/>
      <c r="AH753" s="22"/>
      <c r="AJ753" s="114"/>
    </row>
    <row r="754" spans="1:36" x14ac:dyDescent="0.2">
      <c r="A754" s="24">
        <f t="shared" si="125"/>
        <v>54</v>
      </c>
      <c r="B754" s="94">
        <f t="shared" si="126"/>
        <v>3.6011605708598628E-3</v>
      </c>
      <c r="C754" s="23">
        <f t="shared" si="127"/>
        <v>1.0000000000000002</v>
      </c>
      <c r="E754" s="94">
        <f t="shared" si="128"/>
        <v>1.0923217068706064E-2</v>
      </c>
      <c r="F754" s="23">
        <f t="shared" si="129"/>
        <v>1</v>
      </c>
      <c r="G754" s="114"/>
      <c r="H754" s="114"/>
      <c r="I754" s="23"/>
      <c r="K754" s="114"/>
      <c r="R754" s="22"/>
      <c r="T754" s="114"/>
      <c r="U754" s="22"/>
      <c r="W754" s="114"/>
      <c r="Y754" s="26"/>
      <c r="AA754" s="114"/>
      <c r="AE754" s="22"/>
      <c r="AG754" s="114"/>
      <c r="AH754" s="22"/>
      <c r="AJ754" s="114"/>
    </row>
    <row r="755" spans="1:36" x14ac:dyDescent="0.2">
      <c r="A755" s="24">
        <f t="shared" si="125"/>
        <v>55</v>
      </c>
      <c r="B755" s="94">
        <f t="shared" si="126"/>
        <v>2.7472080109658429E-3</v>
      </c>
      <c r="C755" s="23">
        <f t="shared" si="127"/>
        <v>1</v>
      </c>
      <c r="E755" s="94">
        <f t="shared" si="128"/>
        <v>8.6300455281718147E-3</v>
      </c>
      <c r="F755" s="23">
        <f t="shared" si="129"/>
        <v>1</v>
      </c>
      <c r="G755" s="114"/>
      <c r="H755" s="114"/>
      <c r="I755" s="23"/>
      <c r="K755" s="114"/>
      <c r="R755" s="22"/>
      <c r="T755" s="114"/>
      <c r="U755" s="22"/>
      <c r="W755" s="114"/>
      <c r="Y755" s="26"/>
      <c r="AA755" s="114"/>
      <c r="AE755" s="22"/>
      <c r="AG755" s="114"/>
      <c r="AH755" s="22"/>
      <c r="AJ755" s="114"/>
    </row>
    <row r="756" spans="1:36" x14ac:dyDescent="0.2">
      <c r="A756" s="24">
        <f t="shared" si="125"/>
        <v>56</v>
      </c>
      <c r="B756" s="94">
        <f t="shared" si="126"/>
        <v>2.5934678136994489E-3</v>
      </c>
      <c r="C756" s="23">
        <f t="shared" si="127"/>
        <v>1</v>
      </c>
      <c r="E756" s="94">
        <f t="shared" si="128"/>
        <v>8.2550343927836924E-3</v>
      </c>
      <c r="F756" s="23">
        <f t="shared" si="129"/>
        <v>1</v>
      </c>
      <c r="G756" s="114"/>
      <c r="H756" s="114"/>
      <c r="I756" s="23"/>
      <c r="K756" s="114"/>
      <c r="R756" s="22"/>
      <c r="T756" s="114"/>
      <c r="U756" s="22"/>
      <c r="W756" s="114"/>
      <c r="Y756" s="26"/>
      <c r="AA756" s="114"/>
      <c r="AE756" s="22"/>
      <c r="AG756" s="114"/>
      <c r="AH756" s="22"/>
      <c r="AJ756" s="114"/>
    </row>
    <row r="757" spans="1:36" x14ac:dyDescent="0.2">
      <c r="A757" s="24">
        <f t="shared" si="125"/>
        <v>57</v>
      </c>
      <c r="B757" s="94">
        <f t="shared" si="126"/>
        <v>2.4411644407065728E-3</v>
      </c>
      <c r="C757" s="23">
        <f t="shared" si="127"/>
        <v>0.99999999999999978</v>
      </c>
      <c r="E757" s="94">
        <f t="shared" si="128"/>
        <v>8.3374123177987099E-3</v>
      </c>
      <c r="F757" s="23">
        <f t="shared" si="129"/>
        <v>0.99999999999999956</v>
      </c>
      <c r="G757" s="114"/>
      <c r="H757" s="114"/>
      <c r="I757" s="23"/>
      <c r="K757" s="114"/>
      <c r="R757" s="22"/>
      <c r="T757" s="114"/>
      <c r="U757" s="22"/>
      <c r="W757" s="114"/>
      <c r="Y757" s="26"/>
      <c r="AA757" s="114"/>
      <c r="AE757" s="22"/>
      <c r="AG757" s="114"/>
      <c r="AH757" s="22"/>
      <c r="AJ757" s="114"/>
    </row>
    <row r="758" spans="1:36" x14ac:dyDescent="0.2">
      <c r="A758" s="24">
        <f t="shared" si="125"/>
        <v>58</v>
      </c>
      <c r="B758" s="94">
        <f t="shared" si="126"/>
        <v>2.4095543066891831E-3</v>
      </c>
      <c r="C758" s="23">
        <f t="shared" si="127"/>
        <v>1</v>
      </c>
      <c r="E758" s="94">
        <f t="shared" si="128"/>
        <v>8.2435397985955519E-3</v>
      </c>
      <c r="F758" s="23">
        <f t="shared" si="129"/>
        <v>1</v>
      </c>
      <c r="G758" s="114"/>
      <c r="H758" s="114"/>
      <c r="I758" s="23"/>
      <c r="K758" s="114"/>
      <c r="R758" s="22"/>
      <c r="T758" s="114"/>
      <c r="U758" s="22"/>
      <c r="W758" s="114"/>
      <c r="Y758" s="26"/>
      <c r="AA758" s="114"/>
      <c r="AE758" s="22"/>
      <c r="AG758" s="114"/>
      <c r="AH758" s="22"/>
      <c r="AJ758" s="114"/>
    </row>
    <row r="759" spans="1:36" x14ac:dyDescent="0.2">
      <c r="A759" s="24">
        <f t="shared" si="125"/>
        <v>59</v>
      </c>
      <c r="B759" s="94">
        <f t="shared" si="126"/>
        <v>2.0446009412156876E-3</v>
      </c>
      <c r="C759" s="23">
        <f t="shared" si="127"/>
        <v>0.99999999999999978</v>
      </c>
      <c r="E759" s="94">
        <f t="shared" si="128"/>
        <v>7.4389182054256401E-3</v>
      </c>
      <c r="F759" s="23">
        <f t="shared" si="129"/>
        <v>0.99999999999999989</v>
      </c>
      <c r="G759" s="114"/>
      <c r="H759" s="114"/>
      <c r="I759" s="23"/>
      <c r="K759" s="114"/>
      <c r="R759" s="22"/>
      <c r="T759" s="114"/>
      <c r="U759" s="22"/>
      <c r="W759" s="114"/>
      <c r="Y759" s="26"/>
      <c r="AA759" s="114"/>
      <c r="AE759" s="22"/>
      <c r="AG759" s="114"/>
      <c r="AH759" s="22"/>
      <c r="AJ759" s="114"/>
    </row>
    <row r="760" spans="1:36" x14ac:dyDescent="0.2">
      <c r="A760" s="24">
        <f t="shared" si="125"/>
        <v>60</v>
      </c>
      <c r="B760" s="94">
        <f t="shared" si="126"/>
        <v>1.7146102997311224E-3</v>
      </c>
      <c r="C760" s="23">
        <f t="shared" si="127"/>
        <v>1</v>
      </c>
      <c r="E760" s="94">
        <f t="shared" si="128"/>
        <v>6.1903179117387581E-3</v>
      </c>
      <c r="F760" s="23">
        <f t="shared" si="129"/>
        <v>1</v>
      </c>
      <c r="G760" s="114"/>
      <c r="H760" s="114"/>
      <c r="I760" s="23"/>
      <c r="K760" s="114"/>
      <c r="R760" s="22"/>
      <c r="T760" s="114"/>
      <c r="U760" s="22"/>
      <c r="W760" s="114"/>
      <c r="Y760" s="26"/>
      <c r="AA760" s="114"/>
      <c r="AE760" s="22"/>
      <c r="AG760" s="114"/>
      <c r="AH760" s="22"/>
      <c r="AJ760" s="114"/>
    </row>
    <row r="761" spans="1:36" x14ac:dyDescent="0.2">
      <c r="A761" s="24">
        <f t="shared" si="125"/>
        <v>61</v>
      </c>
      <c r="B761" s="94">
        <f t="shared" si="126"/>
        <v>1.568533165256823E-3</v>
      </c>
      <c r="C761" s="23">
        <f t="shared" si="127"/>
        <v>1</v>
      </c>
      <c r="E761" s="94">
        <f t="shared" si="128"/>
        <v>6.0475933672360007E-3</v>
      </c>
      <c r="F761" s="23">
        <f t="shared" si="129"/>
        <v>1</v>
      </c>
      <c r="G761" s="114"/>
      <c r="H761" s="114"/>
      <c r="I761" s="23"/>
      <c r="K761" s="114"/>
      <c r="R761" s="22"/>
      <c r="T761" s="114"/>
      <c r="U761" s="22"/>
      <c r="W761" s="114"/>
      <c r="Y761" s="26"/>
      <c r="AA761" s="114"/>
      <c r="AE761" s="22"/>
      <c r="AG761" s="114"/>
      <c r="AH761" s="22"/>
      <c r="AJ761" s="114"/>
    </row>
    <row r="762" spans="1:36" x14ac:dyDescent="0.2">
      <c r="A762" s="24">
        <f t="shared" si="125"/>
        <v>62</v>
      </c>
      <c r="B762" s="94">
        <f t="shared" si="126"/>
        <v>1.3918037796141456E-3</v>
      </c>
      <c r="C762" s="23">
        <f t="shared" si="127"/>
        <v>1</v>
      </c>
      <c r="E762" s="94">
        <f t="shared" si="128"/>
        <v>5.7822598180597316E-3</v>
      </c>
      <c r="F762" s="23">
        <f t="shared" si="129"/>
        <v>1</v>
      </c>
      <c r="G762" s="114"/>
      <c r="H762" s="114"/>
      <c r="I762" s="23"/>
      <c r="K762" s="114"/>
      <c r="R762" s="22"/>
      <c r="T762" s="114"/>
      <c r="U762" s="22"/>
      <c r="W762" s="114"/>
      <c r="Y762" s="26"/>
      <c r="AA762" s="114"/>
      <c r="AE762" s="22"/>
      <c r="AG762" s="114"/>
      <c r="AH762" s="22"/>
      <c r="AJ762" s="114"/>
    </row>
    <row r="763" spans="1:36" x14ac:dyDescent="0.2">
      <c r="A763" s="24">
        <f>A666</f>
        <v>63</v>
      </c>
      <c r="B763" s="94">
        <f t="shared" si="126"/>
        <v>1.2404582894702814E-3</v>
      </c>
      <c r="C763" s="23">
        <f t="shared" si="127"/>
        <v>1</v>
      </c>
      <c r="E763" s="94">
        <f t="shared" si="128"/>
        <v>5.0676792126969281E-3</v>
      </c>
      <c r="F763" s="23">
        <f t="shared" si="129"/>
        <v>1</v>
      </c>
      <c r="G763" s="114"/>
      <c r="H763" s="114"/>
      <c r="I763" s="23"/>
      <c r="K763" s="114"/>
      <c r="R763" s="22"/>
      <c r="T763" s="114"/>
      <c r="U763" s="22"/>
      <c r="W763" s="114"/>
      <c r="Y763" s="26"/>
      <c r="AA763" s="114"/>
      <c r="AE763" s="22"/>
      <c r="AG763" s="114"/>
      <c r="AH763" s="22"/>
      <c r="AJ763" s="114"/>
    </row>
    <row r="764" spans="1:36" x14ac:dyDescent="0.2">
      <c r="A764" s="24">
        <f t="shared" si="125"/>
        <v>64</v>
      </c>
      <c r="B764" s="94">
        <f t="shared" si="126"/>
        <v>9.9476133869875441E-4</v>
      </c>
      <c r="C764" s="23">
        <f t="shared" si="127"/>
        <v>1</v>
      </c>
      <c r="E764" s="94">
        <f t="shared" si="128"/>
        <v>4.7386464540613762E-3</v>
      </c>
      <c r="F764" s="23">
        <f t="shared" si="129"/>
        <v>1</v>
      </c>
      <c r="G764" s="114"/>
      <c r="H764" s="114"/>
      <c r="I764" s="23"/>
      <c r="K764" s="114"/>
      <c r="R764" s="22"/>
      <c r="T764" s="114"/>
      <c r="U764" s="22"/>
      <c r="W764" s="114"/>
      <c r="Y764" s="26"/>
      <c r="AA764" s="114"/>
      <c r="AE764" s="22"/>
      <c r="AG764" s="114"/>
      <c r="AH764" s="22"/>
      <c r="AJ764" s="114"/>
    </row>
    <row r="765" spans="1:36" x14ac:dyDescent="0.2">
      <c r="A765" s="24">
        <f t="shared" ref="A765:A776" si="130">A668</f>
        <v>65</v>
      </c>
      <c r="B765" s="94">
        <f t="shared" ref="B765:B784" si="131">SUM(B668,H668)</f>
        <v>8.8460481106239757E-4</v>
      </c>
      <c r="C765" s="23">
        <f t="shared" ref="C765:C784" si="132">SUM(D668,J668)/B765</f>
        <v>1</v>
      </c>
      <c r="E765" s="94">
        <f t="shared" ref="E765:E783" si="133">SUM(E668,K668)</f>
        <v>4.4129662853973628E-3</v>
      </c>
      <c r="F765" s="23">
        <f t="shared" ref="F765:F783" si="134">SUM(G668,M668)/E765</f>
        <v>1</v>
      </c>
      <c r="G765" s="114"/>
      <c r="H765" s="114"/>
      <c r="I765" s="23"/>
      <c r="K765" s="114"/>
      <c r="R765" s="22"/>
      <c r="T765" s="114"/>
      <c r="U765" s="22"/>
      <c r="W765" s="114"/>
      <c r="Y765" s="26"/>
      <c r="AA765" s="114"/>
      <c r="AE765" s="22"/>
      <c r="AG765" s="114"/>
      <c r="AH765" s="22"/>
      <c r="AJ765" s="114"/>
    </row>
    <row r="766" spans="1:36" x14ac:dyDescent="0.2">
      <c r="A766" s="24">
        <f t="shared" si="130"/>
        <v>66</v>
      </c>
      <c r="B766" s="94">
        <f t="shared" si="131"/>
        <v>7.7253251772801685E-4</v>
      </c>
      <c r="C766" s="23">
        <f t="shared" si="132"/>
        <v>1.0000000000000002</v>
      </c>
      <c r="E766" s="94">
        <f t="shared" si="133"/>
        <v>3.9550982835697222E-3</v>
      </c>
      <c r="F766" s="23">
        <f t="shared" si="134"/>
        <v>1.0000000000000004</v>
      </c>
      <c r="G766" s="114"/>
      <c r="H766" s="114"/>
      <c r="I766" s="23"/>
      <c r="K766" s="114"/>
      <c r="R766" s="22"/>
      <c r="T766" s="114"/>
      <c r="U766" s="22"/>
      <c r="W766" s="114"/>
      <c r="Y766" s="26"/>
      <c r="AA766" s="114"/>
      <c r="AE766" s="22"/>
      <c r="AG766" s="114"/>
      <c r="AH766" s="22"/>
      <c r="AJ766" s="114"/>
    </row>
    <row r="767" spans="1:36" x14ac:dyDescent="0.2">
      <c r="A767" s="24">
        <f t="shared" si="130"/>
        <v>67</v>
      </c>
      <c r="B767" s="94">
        <f t="shared" si="131"/>
        <v>6.6572858006320112E-4</v>
      </c>
      <c r="C767" s="23">
        <f t="shared" si="132"/>
        <v>1</v>
      </c>
      <c r="E767" s="94">
        <f t="shared" si="133"/>
        <v>3.479030507610858E-3</v>
      </c>
      <c r="F767" s="23">
        <f t="shared" si="134"/>
        <v>1</v>
      </c>
      <c r="G767" s="114"/>
      <c r="H767" s="114"/>
      <c r="I767" s="23"/>
      <c r="K767" s="114"/>
      <c r="R767" s="22"/>
      <c r="T767" s="114"/>
      <c r="U767" s="22"/>
      <c r="W767" s="114"/>
      <c r="Y767" s="26"/>
      <c r="AA767" s="114"/>
      <c r="AE767" s="22"/>
      <c r="AG767" s="114"/>
      <c r="AH767" s="22"/>
      <c r="AJ767" s="114"/>
    </row>
    <row r="768" spans="1:36" x14ac:dyDescent="0.2">
      <c r="A768" s="24">
        <f t="shared" si="130"/>
        <v>68</v>
      </c>
      <c r="B768" s="94">
        <f t="shared" si="131"/>
        <v>5.4359851681419664E-4</v>
      </c>
      <c r="C768" s="23">
        <f t="shared" si="132"/>
        <v>1</v>
      </c>
      <c r="E768" s="94">
        <f t="shared" si="133"/>
        <v>3.1145560835618685E-3</v>
      </c>
      <c r="F768" s="23">
        <f t="shared" si="134"/>
        <v>1.0000000000000002</v>
      </c>
      <c r="G768" s="114"/>
      <c r="H768" s="114"/>
      <c r="I768" s="23"/>
      <c r="K768" s="114"/>
      <c r="R768" s="22"/>
      <c r="T768" s="114"/>
      <c r="U768" s="22"/>
      <c r="W768" s="114"/>
      <c r="Y768" s="26"/>
      <c r="AA768" s="114"/>
      <c r="AE768" s="22"/>
      <c r="AG768" s="114"/>
      <c r="AH768" s="22"/>
      <c r="AJ768" s="114"/>
    </row>
    <row r="769" spans="1:36" x14ac:dyDescent="0.2">
      <c r="A769" s="24">
        <f t="shared" si="130"/>
        <v>69</v>
      </c>
      <c r="B769" s="94">
        <f t="shared" si="131"/>
        <v>5.0624108570273641E-4</v>
      </c>
      <c r="C769" s="23">
        <f t="shared" si="132"/>
        <v>1</v>
      </c>
      <c r="E769" s="94">
        <f t="shared" si="133"/>
        <v>2.9071744467508136E-3</v>
      </c>
      <c r="F769" s="23">
        <f t="shared" si="134"/>
        <v>1</v>
      </c>
      <c r="G769" s="114"/>
      <c r="H769" s="114"/>
      <c r="I769" s="23"/>
      <c r="K769" s="114"/>
      <c r="R769" s="22"/>
      <c r="T769" s="114"/>
      <c r="U769" s="22"/>
      <c r="W769" s="114"/>
      <c r="Y769" s="26"/>
      <c r="AA769" s="114"/>
      <c r="AE769" s="22"/>
      <c r="AG769" s="114"/>
      <c r="AH769" s="22"/>
      <c r="AJ769" s="114"/>
    </row>
    <row r="770" spans="1:36" x14ac:dyDescent="0.2">
      <c r="A770" s="24">
        <f t="shared" si="130"/>
        <v>70</v>
      </c>
      <c r="B770" s="94">
        <f t="shared" si="131"/>
        <v>4.2913151635728649E-4</v>
      </c>
      <c r="C770" s="23">
        <f t="shared" si="132"/>
        <v>0.99999999999999978</v>
      </c>
      <c r="E770" s="94">
        <f t="shared" si="133"/>
        <v>2.4809165789405623E-3</v>
      </c>
      <c r="F770" s="23">
        <f t="shared" si="134"/>
        <v>0.99999999999999978</v>
      </c>
      <c r="G770" s="114"/>
      <c r="H770" s="114"/>
      <c r="I770" s="23"/>
      <c r="K770" s="114"/>
      <c r="R770" s="22"/>
      <c r="T770" s="114"/>
      <c r="U770" s="22"/>
      <c r="W770" s="114"/>
      <c r="Y770" s="26"/>
      <c r="AA770" s="114"/>
      <c r="AE770" s="22"/>
      <c r="AG770" s="114"/>
      <c r="AH770" s="22"/>
      <c r="AJ770" s="114"/>
    </row>
    <row r="771" spans="1:36" x14ac:dyDescent="0.2">
      <c r="A771" s="24">
        <f t="shared" si="130"/>
        <v>71</v>
      </c>
      <c r="B771" s="94">
        <f t="shared" si="131"/>
        <v>3.4483782564424803E-4</v>
      </c>
      <c r="C771" s="23">
        <f t="shared" si="132"/>
        <v>1</v>
      </c>
      <c r="E771" s="94">
        <f t="shared" si="133"/>
        <v>2.1571521759745742E-3</v>
      </c>
      <c r="F771" s="23">
        <f t="shared" si="134"/>
        <v>1</v>
      </c>
      <c r="G771" s="114"/>
      <c r="H771" s="114"/>
      <c r="I771" s="23"/>
      <c r="K771" s="114"/>
      <c r="R771" s="22"/>
      <c r="T771" s="114"/>
      <c r="U771" s="22"/>
      <c r="W771" s="114"/>
      <c r="Y771" s="26"/>
      <c r="AA771" s="114"/>
      <c r="AE771" s="22"/>
      <c r="AG771" s="114"/>
      <c r="AH771" s="22"/>
      <c r="AJ771" s="114"/>
    </row>
    <row r="772" spans="1:36" x14ac:dyDescent="0.2">
      <c r="A772" s="24">
        <f t="shared" si="130"/>
        <v>72</v>
      </c>
      <c r="B772" s="94">
        <f t="shared" si="131"/>
        <v>2.6868613914780994E-4</v>
      </c>
      <c r="C772" s="23">
        <f t="shared" si="132"/>
        <v>1</v>
      </c>
      <c r="E772" s="94">
        <f t="shared" si="133"/>
        <v>1.7438257266259821E-3</v>
      </c>
      <c r="F772" s="23">
        <f t="shared" si="134"/>
        <v>1</v>
      </c>
      <c r="G772" s="114"/>
      <c r="H772" s="114"/>
      <c r="I772" s="23"/>
      <c r="K772" s="114"/>
      <c r="R772" s="22"/>
      <c r="T772" s="114"/>
      <c r="U772" s="22"/>
      <c r="W772" s="114"/>
      <c r="Y772" s="26"/>
      <c r="AA772" s="114"/>
      <c r="AE772" s="22"/>
      <c r="AG772" s="114"/>
      <c r="AH772" s="22"/>
      <c r="AJ772" s="114"/>
    </row>
    <row r="773" spans="1:36" x14ac:dyDescent="0.2">
      <c r="A773" s="24">
        <f t="shared" si="130"/>
        <v>73</v>
      </c>
      <c r="B773" s="94">
        <f t="shared" si="131"/>
        <v>2.2414458666876125E-4</v>
      </c>
      <c r="C773" s="23">
        <f t="shared" si="132"/>
        <v>1</v>
      </c>
      <c r="E773" s="94">
        <f t="shared" si="133"/>
        <v>1.4061720223493227E-3</v>
      </c>
      <c r="F773" s="23">
        <f t="shared" si="134"/>
        <v>1</v>
      </c>
      <c r="G773" s="114"/>
      <c r="H773" s="114"/>
      <c r="I773" s="23"/>
      <c r="K773" s="114"/>
      <c r="R773" s="22"/>
      <c r="T773" s="114"/>
      <c r="U773" s="22"/>
      <c r="W773" s="114"/>
      <c r="Y773" s="26"/>
      <c r="AA773" s="114"/>
      <c r="AE773" s="22"/>
      <c r="AG773" s="114"/>
      <c r="AH773" s="22"/>
      <c r="AJ773" s="114"/>
    </row>
    <row r="774" spans="1:36" x14ac:dyDescent="0.2">
      <c r="A774" s="24">
        <f t="shared" si="130"/>
        <v>74</v>
      </c>
      <c r="B774" s="94">
        <f t="shared" si="131"/>
        <v>1.5805067008694702E-4</v>
      </c>
      <c r="C774" s="23">
        <f t="shared" si="132"/>
        <v>1</v>
      </c>
      <c r="E774" s="94">
        <f t="shared" si="133"/>
        <v>1.1188071676457825E-3</v>
      </c>
      <c r="F774" s="23">
        <f t="shared" si="134"/>
        <v>1</v>
      </c>
      <c r="G774" s="114"/>
      <c r="H774" s="114"/>
      <c r="I774" s="23"/>
      <c r="K774" s="114"/>
      <c r="R774" s="22"/>
      <c r="T774" s="114"/>
      <c r="U774" s="22"/>
      <c r="W774" s="114"/>
      <c r="Y774" s="26"/>
      <c r="AA774" s="114"/>
      <c r="AE774" s="22"/>
      <c r="AG774" s="114"/>
      <c r="AH774" s="22"/>
      <c r="AJ774" s="114"/>
    </row>
    <row r="775" spans="1:36" x14ac:dyDescent="0.2">
      <c r="A775" s="24">
        <f t="shared" si="130"/>
        <v>75</v>
      </c>
      <c r="B775" s="94">
        <f t="shared" si="131"/>
        <v>1.2404582894702814E-4</v>
      </c>
      <c r="C775" s="23">
        <f t="shared" si="132"/>
        <v>0.99999999999999978</v>
      </c>
      <c r="E775" s="94">
        <f t="shared" si="133"/>
        <v>9.0088881949559798E-4</v>
      </c>
      <c r="F775" s="23">
        <f t="shared" si="134"/>
        <v>0.99999999999999978</v>
      </c>
      <c r="G775" s="114"/>
      <c r="H775" s="114"/>
      <c r="I775" s="23"/>
      <c r="K775" s="114"/>
      <c r="R775" s="22"/>
      <c r="T775" s="114"/>
      <c r="U775" s="22"/>
      <c r="W775" s="114"/>
      <c r="Y775" s="26"/>
      <c r="AA775" s="114"/>
      <c r="AE775" s="22"/>
      <c r="AG775" s="114"/>
      <c r="AH775" s="22"/>
      <c r="AJ775" s="114"/>
    </row>
    <row r="776" spans="1:36" x14ac:dyDescent="0.2">
      <c r="A776" s="24">
        <f t="shared" si="130"/>
        <v>76</v>
      </c>
      <c r="B776" s="94">
        <f t="shared" si="131"/>
        <v>1.0345134769327441E-4</v>
      </c>
      <c r="C776" s="23">
        <f t="shared" si="132"/>
        <v>0.99999999999999978</v>
      </c>
      <c r="E776" s="94">
        <f t="shared" si="133"/>
        <v>5.8191383077466855E-4</v>
      </c>
      <c r="F776" s="23">
        <f t="shared" si="134"/>
        <v>1</v>
      </c>
      <c r="G776" s="114"/>
      <c r="H776" s="114"/>
      <c r="I776" s="23"/>
      <c r="K776" s="114"/>
      <c r="R776" s="22"/>
      <c r="T776" s="114"/>
      <c r="U776" s="22"/>
      <c r="W776" s="114"/>
      <c r="Y776" s="26"/>
      <c r="AA776" s="114"/>
      <c r="AE776" s="22"/>
      <c r="AG776" s="114"/>
      <c r="AH776" s="22"/>
      <c r="AJ776" s="114"/>
    </row>
    <row r="777" spans="1:36" x14ac:dyDescent="0.2">
      <c r="A777" s="24">
        <f>A680</f>
        <v>77</v>
      </c>
      <c r="B777" s="94">
        <f t="shared" si="131"/>
        <v>5.0288849573119513E-5</v>
      </c>
      <c r="C777" s="23">
        <f t="shared" si="132"/>
        <v>1</v>
      </c>
      <c r="E777" s="94">
        <f t="shared" si="133"/>
        <v>4.2146845356519206E-4</v>
      </c>
      <c r="F777" s="23">
        <f t="shared" si="134"/>
        <v>1</v>
      </c>
      <c r="G777" s="114"/>
      <c r="H777" s="114"/>
      <c r="I777" s="23"/>
      <c r="K777" s="114"/>
      <c r="R777" s="22"/>
      <c r="T777" s="114"/>
      <c r="U777" s="22"/>
      <c r="W777" s="114"/>
      <c r="Y777" s="26"/>
      <c r="AA777" s="114"/>
      <c r="AE777" s="22"/>
      <c r="AG777" s="114"/>
      <c r="AH777" s="22"/>
      <c r="AJ777" s="114"/>
    </row>
    <row r="778" spans="1:36" x14ac:dyDescent="0.2">
      <c r="A778" s="24">
        <f t="shared" ref="A778:A784" si="135">A681</f>
        <v>78</v>
      </c>
      <c r="B778" s="94">
        <f t="shared" si="131"/>
        <v>4.502049390355461E-5</v>
      </c>
      <c r="C778" s="23">
        <f t="shared" si="132"/>
        <v>1</v>
      </c>
      <c r="E778" s="94">
        <f t="shared" si="133"/>
        <v>3.6974277971855486E-4</v>
      </c>
      <c r="F778" s="23">
        <f t="shared" si="134"/>
        <v>1</v>
      </c>
      <c r="G778" s="114"/>
      <c r="H778" s="114"/>
      <c r="I778" s="23"/>
      <c r="K778" s="114"/>
      <c r="R778" s="22"/>
      <c r="T778" s="114"/>
      <c r="U778" s="22"/>
      <c r="W778" s="114"/>
      <c r="Y778" s="26"/>
      <c r="AA778" s="114"/>
      <c r="AE778" s="22"/>
      <c r="AG778" s="114"/>
      <c r="AH778" s="22"/>
      <c r="AJ778" s="114"/>
    </row>
    <row r="779" spans="1:36" x14ac:dyDescent="0.2">
      <c r="A779" s="24">
        <f t="shared" si="135"/>
        <v>79</v>
      </c>
      <c r="B779" s="94">
        <f t="shared" si="131"/>
        <v>3.0652251168377604E-5</v>
      </c>
      <c r="C779" s="23">
        <f t="shared" si="132"/>
        <v>1</v>
      </c>
      <c r="E779" s="94">
        <f t="shared" si="133"/>
        <v>2.3611812228140874E-4</v>
      </c>
      <c r="F779" s="23">
        <f t="shared" si="134"/>
        <v>1</v>
      </c>
      <c r="G779" s="114"/>
      <c r="H779" s="114"/>
      <c r="I779" s="23"/>
      <c r="K779" s="114"/>
      <c r="R779" s="22"/>
      <c r="T779" s="114"/>
      <c r="U779" s="22"/>
      <c r="W779" s="114"/>
      <c r="Y779" s="26"/>
      <c r="AA779" s="114"/>
      <c r="AE779" s="22"/>
      <c r="AG779" s="114"/>
      <c r="AH779" s="22"/>
      <c r="AJ779" s="114"/>
    </row>
    <row r="780" spans="1:36" x14ac:dyDescent="0.2">
      <c r="A780" s="24">
        <f t="shared" si="135"/>
        <v>80</v>
      </c>
      <c r="B780" s="94">
        <f t="shared" si="131"/>
        <v>2.10734226782596E-5</v>
      </c>
      <c r="C780" s="23">
        <f t="shared" si="132"/>
        <v>1</v>
      </c>
      <c r="E780" s="94">
        <f t="shared" si="133"/>
        <v>1.7002420569959452E-4</v>
      </c>
      <c r="F780" s="23">
        <f t="shared" si="134"/>
        <v>1</v>
      </c>
      <c r="G780" s="114"/>
      <c r="H780" s="114"/>
      <c r="I780" s="23"/>
      <c r="K780" s="114"/>
      <c r="R780" s="22"/>
      <c r="T780" s="114"/>
      <c r="U780" s="22"/>
      <c r="W780" s="114"/>
      <c r="Y780" s="26"/>
      <c r="AA780" s="114"/>
      <c r="AE780" s="22"/>
      <c r="AG780" s="114"/>
      <c r="AH780" s="22"/>
      <c r="AJ780" s="114"/>
    </row>
    <row r="781" spans="1:36" x14ac:dyDescent="0.2">
      <c r="A781" s="24">
        <f t="shared" si="135"/>
        <v>81</v>
      </c>
      <c r="B781" s="94">
        <f t="shared" si="131"/>
        <v>9.5788284901180005E-6</v>
      </c>
      <c r="C781" s="23">
        <f t="shared" si="132"/>
        <v>1</v>
      </c>
      <c r="E781" s="94">
        <f t="shared" si="133"/>
        <v>1.0871970336283931E-4</v>
      </c>
      <c r="F781" s="23">
        <f t="shared" si="134"/>
        <v>0.99999999999999978</v>
      </c>
      <c r="G781" s="114"/>
      <c r="H781" s="114"/>
      <c r="I781" s="23"/>
      <c r="K781" s="114"/>
      <c r="R781" s="22"/>
      <c r="T781" s="114"/>
      <c r="U781" s="22"/>
      <c r="W781" s="114"/>
      <c r="Y781" s="26"/>
      <c r="AA781" s="114"/>
      <c r="AE781" s="22"/>
      <c r="AG781" s="114"/>
      <c r="AH781" s="22"/>
      <c r="AJ781" s="114"/>
    </row>
    <row r="782" spans="1:36" x14ac:dyDescent="0.2">
      <c r="A782" s="24">
        <f t="shared" si="135"/>
        <v>82</v>
      </c>
      <c r="B782" s="94">
        <f t="shared" si="131"/>
        <v>8.1420042166003009E-6</v>
      </c>
      <c r="C782" s="23">
        <f t="shared" si="132"/>
        <v>1</v>
      </c>
      <c r="E782" s="94">
        <f t="shared" si="133"/>
        <v>5.2683556695649008E-5</v>
      </c>
      <c r="F782" s="23">
        <f t="shared" si="134"/>
        <v>1</v>
      </c>
      <c r="G782" s="114"/>
      <c r="H782" s="114"/>
      <c r="I782" s="23"/>
      <c r="K782" s="114"/>
      <c r="R782" s="22"/>
      <c r="T782" s="114"/>
      <c r="U782" s="22"/>
      <c r="W782" s="114"/>
      <c r="Y782" s="26"/>
      <c r="AA782" s="114"/>
      <c r="AE782" s="22"/>
      <c r="AG782" s="114"/>
      <c r="AH782" s="22"/>
      <c r="AJ782" s="114"/>
    </row>
    <row r="783" spans="1:36" x14ac:dyDescent="0.2">
      <c r="A783" s="24">
        <f t="shared" si="135"/>
        <v>83</v>
      </c>
      <c r="B783" s="94">
        <f t="shared" si="131"/>
        <v>7.1841213675885012E-6</v>
      </c>
      <c r="C783" s="23">
        <f t="shared" si="132"/>
        <v>1</v>
      </c>
      <c r="E783" s="94">
        <f t="shared" si="133"/>
        <v>7.9983217892485315E-5</v>
      </c>
      <c r="F783" s="23">
        <f t="shared" si="134"/>
        <v>1</v>
      </c>
      <c r="G783" s="114"/>
      <c r="H783" s="114"/>
      <c r="I783" s="23"/>
      <c r="K783" s="114"/>
      <c r="R783" s="22"/>
      <c r="T783" s="114"/>
      <c r="U783" s="22"/>
      <c r="W783" s="114"/>
      <c r="Y783" s="26"/>
      <c r="AA783" s="114"/>
      <c r="AE783" s="22"/>
      <c r="AG783" s="114"/>
      <c r="AH783" s="22"/>
      <c r="AJ783" s="114"/>
    </row>
    <row r="784" spans="1:36" x14ac:dyDescent="0.2">
      <c r="A784" s="24" t="str">
        <f t="shared" si="135"/>
        <v>NNNN</v>
      </c>
      <c r="B784" s="94">
        <f t="shared" si="131"/>
        <v>0.18087989202744525</v>
      </c>
      <c r="C784" s="23">
        <f t="shared" si="132"/>
        <v>1</v>
      </c>
      <c r="E784" s="26"/>
      <c r="F784" s="26"/>
      <c r="G784" s="114"/>
      <c r="H784" s="114"/>
      <c r="I784" s="23"/>
      <c r="K784" s="114"/>
      <c r="R784" s="22"/>
      <c r="T784" s="114"/>
      <c r="U784" s="22"/>
      <c r="W784" s="114"/>
      <c r="Y784" s="26"/>
      <c r="AA784" s="114"/>
      <c r="AE784" s="22"/>
      <c r="AG784" s="114"/>
      <c r="AH784" s="22"/>
      <c r="AJ784" s="114"/>
    </row>
    <row r="785" spans="1:39" x14ac:dyDescent="0.2">
      <c r="A785" s="24"/>
      <c r="D785" s="153"/>
      <c r="F785" s="26"/>
      <c r="G785" s="26"/>
      <c r="H785" s="153"/>
      <c r="AA785" s="26"/>
    </row>
    <row r="786" spans="1:39" x14ac:dyDescent="0.2">
      <c r="B786" s="94"/>
      <c r="C786" s="114"/>
      <c r="D786" s="114"/>
      <c r="E786" s="23"/>
      <c r="F786" s="114"/>
      <c r="G786" s="114"/>
      <c r="H786" s="114"/>
      <c r="K786" s="114"/>
      <c r="N786" s="22"/>
      <c r="Q786" s="22"/>
      <c r="T786" s="114"/>
      <c r="U786" s="26"/>
      <c r="W786" s="114"/>
      <c r="AD786" s="22"/>
      <c r="AG786" s="114"/>
      <c r="AJ786" s="114"/>
    </row>
    <row r="787" spans="1:39" x14ac:dyDescent="0.2">
      <c r="C787" s="114"/>
      <c r="D787" s="114"/>
      <c r="E787" s="114"/>
      <c r="F787" s="114"/>
      <c r="G787" s="26"/>
      <c r="H787" s="26"/>
      <c r="AA787" s="26"/>
    </row>
    <row r="788" spans="1:39" x14ac:dyDescent="0.2">
      <c r="C788" s="114"/>
      <c r="D788" s="114"/>
      <c r="E788" s="114"/>
      <c r="F788" s="114"/>
      <c r="AA788" s="26"/>
    </row>
    <row r="789" spans="1:39" x14ac:dyDescent="0.2">
      <c r="F789" s="26"/>
      <c r="G789" s="163"/>
      <c r="H789" s="114"/>
      <c r="I789" s="23"/>
      <c r="K789" s="114"/>
      <c r="R789" s="22"/>
      <c r="T789" s="114"/>
      <c r="U789" s="22"/>
      <c r="W789" s="114"/>
      <c r="Y789" s="26"/>
      <c r="AA789" s="114"/>
      <c r="AE789" s="22"/>
      <c r="AG789" s="114"/>
      <c r="AH789" s="22"/>
      <c r="AJ789" s="114"/>
    </row>
    <row r="790" spans="1:39" x14ac:dyDescent="0.2">
      <c r="F790" s="26"/>
      <c r="G790" s="26"/>
      <c r="H790" s="26"/>
      <c r="AA790" s="26"/>
    </row>
    <row r="791" spans="1:39" ht="15.75" x14ac:dyDescent="0.25">
      <c r="A791" s="140" t="s">
        <v>63</v>
      </c>
      <c r="C791" s="111"/>
      <c r="D791" s="111"/>
      <c r="E791" s="111"/>
      <c r="AA791" s="26"/>
    </row>
    <row r="792" spans="1:39" x14ac:dyDescent="0.2">
      <c r="A792" s="18" t="s">
        <v>165</v>
      </c>
      <c r="B792" s="111"/>
      <c r="C792" s="111"/>
      <c r="D792" s="111"/>
      <c r="E792" s="26"/>
      <c r="F792" s="26"/>
      <c r="G792" s="26"/>
      <c r="H792" s="26"/>
      <c r="I792" s="26"/>
      <c r="L792" s="26"/>
      <c r="M792" s="26"/>
      <c r="N792" s="26"/>
      <c r="O792" s="26"/>
      <c r="R792" s="26"/>
      <c r="T792" s="26"/>
      <c r="U792" s="26"/>
      <c r="W792" s="26"/>
      <c r="X792" s="26"/>
      <c r="AA792" s="26"/>
      <c r="AB792" s="26"/>
      <c r="AE792" s="26"/>
      <c r="AG792" s="26"/>
      <c r="AH792" s="26"/>
      <c r="AJ792" s="26"/>
      <c r="AK792" s="26"/>
      <c r="AM792" s="26"/>
    </row>
    <row r="793" spans="1:39" x14ac:dyDescent="0.2">
      <c r="A793" s="18" t="s">
        <v>54</v>
      </c>
      <c r="B793" s="111"/>
      <c r="C793" s="111"/>
      <c r="D793" s="111"/>
      <c r="E793" s="26"/>
      <c r="F793" s="26"/>
      <c r="G793" s="26"/>
      <c r="H793" s="26"/>
      <c r="I793" s="26"/>
      <c r="L793" s="26"/>
      <c r="M793" s="26"/>
      <c r="N793" s="26"/>
      <c r="O793" s="26"/>
      <c r="R793" s="26"/>
      <c r="T793" s="26"/>
      <c r="U793" s="26"/>
      <c r="W793" s="26"/>
      <c r="X793" s="26"/>
      <c r="AA793" s="26"/>
      <c r="AB793" s="26"/>
      <c r="AE793" s="26"/>
      <c r="AG793" s="26"/>
      <c r="AH793" s="26"/>
      <c r="AJ793" s="26"/>
      <c r="AK793" s="26"/>
      <c r="AM793" s="26"/>
    </row>
    <row r="794" spans="1:39" x14ac:dyDescent="0.2">
      <c r="B794" s="111"/>
      <c r="C794" s="111"/>
      <c r="D794" s="111"/>
      <c r="E794" s="26"/>
      <c r="F794" s="26"/>
      <c r="G794" s="26"/>
      <c r="H794" s="26"/>
      <c r="I794" s="26"/>
      <c r="L794" s="26"/>
      <c r="M794" s="26"/>
      <c r="N794" s="26"/>
      <c r="O794" s="26"/>
      <c r="R794" s="26"/>
      <c r="T794" s="26"/>
      <c r="U794" s="26"/>
      <c r="W794" s="26"/>
      <c r="X794" s="26"/>
      <c r="AA794" s="26"/>
      <c r="AB794" s="26"/>
      <c r="AE794" s="26"/>
      <c r="AG794" s="26"/>
      <c r="AH794" s="26"/>
      <c r="AJ794" s="26"/>
      <c r="AK794" s="26"/>
      <c r="AM794" s="26"/>
    </row>
    <row r="795" spans="1:39" ht="13.5" thickBot="1" x14ac:dyDescent="0.25">
      <c r="C795" s="114"/>
      <c r="D795" s="114"/>
      <c r="E795" s="26"/>
      <c r="F795" s="26"/>
      <c r="G795" s="26"/>
      <c r="H795" s="26"/>
      <c r="I795" s="26"/>
      <c r="L795" s="26"/>
      <c r="M795" s="26"/>
      <c r="N795" s="26"/>
      <c r="O795" s="26"/>
      <c r="R795" s="26"/>
      <c r="T795" s="26"/>
      <c r="U795" s="26"/>
      <c r="W795" s="26"/>
      <c r="X795" s="26"/>
      <c r="AA795" s="26"/>
      <c r="AB795" s="26"/>
      <c r="AE795" s="26"/>
      <c r="AG795" s="26"/>
      <c r="AH795" s="26"/>
      <c r="AJ795" s="26"/>
      <c r="AK795" s="26"/>
      <c r="AM795" s="26"/>
    </row>
    <row r="796" spans="1:39" ht="41.45" customHeight="1" x14ac:dyDescent="0.2">
      <c r="A796" s="90" t="s">
        <v>36</v>
      </c>
      <c r="B796" s="36" t="s">
        <v>19</v>
      </c>
      <c r="C796" s="37" t="s">
        <v>158</v>
      </c>
      <c r="D796" s="80" t="s">
        <v>45</v>
      </c>
      <c r="E796" s="36" t="s">
        <v>19</v>
      </c>
      <c r="F796" s="37" t="s">
        <v>158</v>
      </c>
      <c r="G796" s="80" t="s">
        <v>45</v>
      </c>
      <c r="H796" s="36" t="s">
        <v>19</v>
      </c>
      <c r="I796" s="37" t="s">
        <v>158</v>
      </c>
      <c r="J796" s="80" t="s">
        <v>45</v>
      </c>
      <c r="K796" s="36" t="s">
        <v>19</v>
      </c>
      <c r="L796" s="37" t="s">
        <v>158</v>
      </c>
      <c r="M796" s="80" t="s">
        <v>45</v>
      </c>
      <c r="T796" s="114"/>
      <c r="W796" s="114"/>
      <c r="AA796" s="114"/>
      <c r="AG796" s="114"/>
      <c r="AJ796" s="114"/>
    </row>
    <row r="797" spans="1:39" hidden="1" x14ac:dyDescent="0.2">
      <c r="A797" s="91"/>
      <c r="B797" s="81" t="s">
        <v>94</v>
      </c>
      <c r="C797" s="39" t="s">
        <v>94</v>
      </c>
      <c r="D797" s="42"/>
      <c r="E797" s="81" t="s">
        <v>95</v>
      </c>
      <c r="F797" s="39" t="s">
        <v>95</v>
      </c>
      <c r="G797" s="42"/>
      <c r="H797" s="81" t="s">
        <v>96</v>
      </c>
      <c r="I797" s="39" t="s">
        <v>96</v>
      </c>
      <c r="J797" s="42"/>
      <c r="K797" s="81" t="s">
        <v>97</v>
      </c>
      <c r="L797" s="39" t="s">
        <v>97</v>
      </c>
      <c r="M797" s="42"/>
      <c r="T797" s="114"/>
      <c r="W797" s="114"/>
      <c r="AA797" s="114"/>
      <c r="AG797" s="114"/>
      <c r="AJ797" s="114"/>
    </row>
    <row r="798" spans="1:39" ht="13.5" thickBot="1" x14ac:dyDescent="0.25">
      <c r="A798" s="155"/>
      <c r="B798" s="330" t="s">
        <v>37</v>
      </c>
      <c r="C798" s="330"/>
      <c r="D798" s="99"/>
      <c r="E798" s="329" t="s">
        <v>38</v>
      </c>
      <c r="F798" s="330"/>
      <c r="G798" s="134"/>
      <c r="H798" s="329" t="s">
        <v>39</v>
      </c>
      <c r="I798" s="330"/>
      <c r="J798" s="99"/>
      <c r="K798" s="329" t="s">
        <v>40</v>
      </c>
      <c r="L798" s="330"/>
      <c r="M798" s="134"/>
      <c r="T798" s="114"/>
      <c r="W798" s="114"/>
      <c r="AA798" s="114"/>
      <c r="AG798" s="114"/>
      <c r="AJ798" s="114"/>
    </row>
    <row r="799" spans="1:39" ht="13.5" hidden="1" thickBot="1" x14ac:dyDescent="0.25">
      <c r="A799" s="96"/>
      <c r="B799" s="82"/>
      <c r="C799" s="79"/>
      <c r="D799" s="72"/>
      <c r="E799" s="84"/>
      <c r="F799" s="79"/>
      <c r="G799" s="72"/>
      <c r="H799" s="84"/>
      <c r="I799" s="79"/>
      <c r="J799" s="72"/>
      <c r="K799" s="86"/>
      <c r="L799" s="95"/>
      <c r="M799" s="77"/>
      <c r="T799" s="114"/>
      <c r="W799" s="114"/>
      <c r="AA799" s="114"/>
      <c r="AG799" s="114"/>
      <c r="AJ799" s="114"/>
    </row>
    <row r="800" spans="1:39" x14ac:dyDescent="0.2">
      <c r="A800" s="92">
        <f>A603</f>
        <v>0</v>
      </c>
      <c r="B800" s="150">
        <f>B603</f>
        <v>2.7218241154670303E-3</v>
      </c>
      <c r="C800" s="61">
        <f>C603/$C700</f>
        <v>1.1475167751164423</v>
      </c>
      <c r="D800" s="151">
        <f>B800*C800</f>
        <v>3.1233388314148899E-3</v>
      </c>
      <c r="E800" s="150">
        <f>E603</f>
        <v>1.6954526427508863E-4</v>
      </c>
      <c r="F800" s="61">
        <f t="shared" ref="F800:F831" si="136">F603/$F700</f>
        <v>1.1672429094984353</v>
      </c>
      <c r="G800" s="151">
        <f>E800*F800</f>
        <v>1.9790050756413559E-4</v>
      </c>
      <c r="H800" s="150">
        <f>H603</f>
        <v>2.8865799654970597E-3</v>
      </c>
      <c r="I800" s="61">
        <f>I603/$C700</f>
        <v>0.86090296449531445</v>
      </c>
      <c r="J800" s="151">
        <f>H800*I800</f>
        <v>2.485065249549201E-3</v>
      </c>
      <c r="K800" s="142">
        <f>K603</f>
        <v>3.5297982986084834E-4</v>
      </c>
      <c r="L800" s="79">
        <f t="shared" ref="L800:L831" si="137">L603/$F700</f>
        <v>0.9196689417063143</v>
      </c>
      <c r="M800" s="42">
        <f>K800*L800</f>
        <v>3.2462458657180125E-4</v>
      </c>
      <c r="T800" s="114"/>
      <c r="W800" s="114"/>
      <c r="AA800" s="114"/>
      <c r="AG800" s="114"/>
      <c r="AJ800" s="114"/>
    </row>
    <row r="801" spans="1:36" x14ac:dyDescent="0.2">
      <c r="A801" s="92">
        <f t="shared" ref="A801:B816" si="138">A604</f>
        <v>1</v>
      </c>
      <c r="B801" s="142">
        <f t="shared" si="138"/>
        <v>3.4052735282369497E-3</v>
      </c>
      <c r="C801" s="79">
        <f t="shared" ref="C801:C864" si="139">C604/$C701</f>
        <v>1.1543767693744384</v>
      </c>
      <c r="D801" s="42">
        <f>B801*C801</f>
        <v>3.9309686543624652E-3</v>
      </c>
      <c r="E801" s="142">
        <f t="shared" ref="E801:E864" si="140">E604</f>
        <v>3.9656349949088529E-4</v>
      </c>
      <c r="F801" s="79">
        <f t="shared" si="136"/>
        <v>1.1126884318624892</v>
      </c>
      <c r="G801" s="42">
        <f>E801*F801</f>
        <v>4.4125161838241421E-4</v>
      </c>
      <c r="H801" s="142">
        <f t="shared" ref="H801:H864" si="141">H604</f>
        <v>3.7194591027128201E-3</v>
      </c>
      <c r="I801" s="79">
        <f t="shared" ref="I801:I864" si="142">I604/$C701</f>
        <v>0.85866355520831095</v>
      </c>
      <c r="J801" s="42">
        <f>H801*I801</f>
        <v>3.1937639765873042E-3</v>
      </c>
      <c r="K801" s="142">
        <f t="shared" ref="K801:K864" si="143">K604</f>
        <v>7.9169017470825281E-4</v>
      </c>
      <c r="L801" s="79">
        <f t="shared" si="137"/>
        <v>0.94355352596361708</v>
      </c>
      <c r="M801" s="42">
        <f>K801*L801</f>
        <v>7.4700205581672394E-4</v>
      </c>
      <c r="T801" s="114"/>
      <c r="W801" s="114"/>
      <c r="AA801" s="114"/>
      <c r="AG801" s="114"/>
      <c r="AJ801" s="114"/>
    </row>
    <row r="802" spans="1:36" x14ac:dyDescent="0.2">
      <c r="A802" s="92">
        <f t="shared" si="138"/>
        <v>2</v>
      </c>
      <c r="B802" s="142">
        <f t="shared" si="138"/>
        <v>3.3377427873816177E-3</v>
      </c>
      <c r="C802" s="79">
        <f t="shared" si="139"/>
        <v>1.1490228027330138</v>
      </c>
      <c r="D802" s="42">
        <f>B802*C802</f>
        <v>3.8351425723591281E-3</v>
      </c>
      <c r="E802" s="142">
        <f t="shared" si="140"/>
        <v>7.2751202382446219E-4</v>
      </c>
      <c r="F802" s="79">
        <f t="shared" si="136"/>
        <v>1.1073865105897902</v>
      </c>
      <c r="G802" s="42">
        <f>E802*F802</f>
        <v>8.0563700147508752E-4</v>
      </c>
      <c r="H802" s="142">
        <f t="shared" si="141"/>
        <v>3.6801859059033362E-3</v>
      </c>
      <c r="I802" s="79">
        <f t="shared" si="142"/>
        <v>0.86484384275814974</v>
      </c>
      <c r="J802" s="42">
        <f>H802*I802</f>
        <v>3.1827861209258236E-3</v>
      </c>
      <c r="K802" s="142">
        <f>K605</f>
        <v>1.2428529965928107E-3</v>
      </c>
      <c r="L802" s="79">
        <f t="shared" si="137"/>
        <v>0.93714061287634232</v>
      </c>
      <c r="M802" s="42">
        <f>K802*L802</f>
        <v>1.1647280189421851E-3</v>
      </c>
      <c r="T802" s="114"/>
      <c r="W802" s="114"/>
      <c r="AA802" s="114"/>
      <c r="AG802" s="114"/>
      <c r="AJ802" s="114"/>
    </row>
    <row r="803" spans="1:36" x14ac:dyDescent="0.2">
      <c r="A803" s="92">
        <f t="shared" si="138"/>
        <v>3</v>
      </c>
      <c r="B803" s="142">
        <f t="shared" si="138"/>
        <v>3.3123588918828051E-3</v>
      </c>
      <c r="C803" s="79">
        <f t="shared" si="139"/>
        <v>1.1312864206499498</v>
      </c>
      <c r="D803" s="42">
        <f>B803*C803</f>
        <v>3.7472266347061325E-3</v>
      </c>
      <c r="E803" s="142">
        <f t="shared" si="140"/>
        <v>4.846887215999709E-4</v>
      </c>
      <c r="F803" s="79">
        <f t="shared" si="136"/>
        <v>1.119556079215831</v>
      </c>
      <c r="G803" s="42">
        <f>E803*F803</f>
        <v>5.4263620479459685E-4</v>
      </c>
      <c r="H803" s="142">
        <f t="shared" si="141"/>
        <v>3.8133316219159763E-3</v>
      </c>
      <c r="I803" s="79">
        <f t="shared" si="142"/>
        <v>0.88596120507221143</v>
      </c>
      <c r="J803" s="42">
        <f>H803*I803</f>
        <v>3.3784638790926489E-3</v>
      </c>
      <c r="K803" s="142">
        <f t="shared" si="143"/>
        <v>9.9955075294381351E-4</v>
      </c>
      <c r="L803" s="79">
        <f t="shared" si="137"/>
        <v>0.94202647236874903</v>
      </c>
      <c r="M803" s="42">
        <f>K803*L803</f>
        <v>9.4160326974918767E-4</v>
      </c>
      <c r="T803" s="114"/>
      <c r="W803" s="114"/>
      <c r="AA803" s="114"/>
      <c r="AG803" s="114"/>
      <c r="AJ803" s="114"/>
    </row>
    <row r="804" spans="1:36" x14ac:dyDescent="0.2">
      <c r="A804" s="92">
        <f t="shared" si="138"/>
        <v>4</v>
      </c>
      <c r="B804" s="142">
        <f t="shared" si="138"/>
        <v>2.7237398811650539E-3</v>
      </c>
      <c r="C804" s="79">
        <f t="shared" si="139"/>
        <v>1.1416703448003978</v>
      </c>
      <c r="D804" s="42">
        <f>B804*C804</f>
        <v>3.1096130492763016E-3</v>
      </c>
      <c r="E804" s="142">
        <f t="shared" si="140"/>
        <v>5.3833016114463166E-4</v>
      </c>
      <c r="F804" s="79">
        <f t="shared" si="136"/>
        <v>1.1171874175963792</v>
      </c>
      <c r="G804" s="42">
        <f>E804*F804</f>
        <v>6.0141568254341372E-4</v>
      </c>
      <c r="H804" s="142">
        <f t="shared" si="141"/>
        <v>3.2673383979792505E-3</v>
      </c>
      <c r="I804" s="79">
        <f t="shared" si="142"/>
        <v>0.88189984595721738</v>
      </c>
      <c r="J804" s="42">
        <f>H804*I804</f>
        <v>2.8814652298680024E-3</v>
      </c>
      <c r="K804" s="142">
        <f t="shared" si="143"/>
        <v>1.0594184310070509E-3</v>
      </c>
      <c r="L804" s="79">
        <f t="shared" si="137"/>
        <v>0.94045268653782543</v>
      </c>
      <c r="M804" s="42">
        <f>K804*L804</f>
        <v>9.9633290960826886E-4</v>
      </c>
      <c r="T804" s="114"/>
      <c r="W804" s="114"/>
      <c r="AA804" s="114"/>
      <c r="AG804" s="114"/>
      <c r="AJ804" s="114"/>
    </row>
    <row r="805" spans="1:36" x14ac:dyDescent="0.2">
      <c r="A805" s="92">
        <f t="shared" si="138"/>
        <v>5</v>
      </c>
      <c r="B805" s="142">
        <f t="shared" si="138"/>
        <v>3.2553648623666028E-3</v>
      </c>
      <c r="C805" s="79">
        <f t="shared" si="139"/>
        <v>1.0678071623088685</v>
      </c>
      <c r="D805" s="42">
        <f t="shared" ref="D805:D868" si="144">B805*C805</f>
        <v>3.4761019159636826E-3</v>
      </c>
      <c r="E805" s="142">
        <f t="shared" si="140"/>
        <v>5.6323511521893849E-4</v>
      </c>
      <c r="F805" s="79">
        <f t="shared" si="136"/>
        <v>1.0536118948163549</v>
      </c>
      <c r="G805" s="42">
        <f t="shared" ref="G805:G868" si="145">E805*F805</f>
        <v>5.9343121697293371E-4</v>
      </c>
      <c r="H805" s="142">
        <f t="shared" si="141"/>
        <v>3.7448429982116327E-3</v>
      </c>
      <c r="I805" s="79">
        <f t="shared" si="142"/>
        <v>0.94105572551306071</v>
      </c>
      <c r="J805" s="42">
        <f t="shared" ref="J805:J868" si="146">H805*I805</f>
        <v>3.5241059446145537E-3</v>
      </c>
      <c r="K805" s="142">
        <f t="shared" si="143"/>
        <v>1.15999613015329E-3</v>
      </c>
      <c r="L805" s="79">
        <f t="shared" si="137"/>
        <v>0.97396879095622091</v>
      </c>
      <c r="M805" s="42">
        <f t="shared" ref="M805:M868" si="147">K805*L805</f>
        <v>1.1298000283992949E-3</v>
      </c>
      <c r="T805" s="114"/>
      <c r="W805" s="114"/>
      <c r="AA805" s="114"/>
      <c r="AG805" s="114"/>
      <c r="AJ805" s="114"/>
    </row>
    <row r="806" spans="1:36" x14ac:dyDescent="0.2">
      <c r="A806" s="92">
        <f t="shared" si="138"/>
        <v>6</v>
      </c>
      <c r="B806" s="142">
        <f t="shared" si="138"/>
        <v>3.7424482910891031E-3</v>
      </c>
      <c r="C806" s="79">
        <f t="shared" si="139"/>
        <v>1.06487244217804</v>
      </c>
      <c r="D806" s="42">
        <f t="shared" si="144"/>
        <v>3.9852300514570853E-3</v>
      </c>
      <c r="E806" s="142">
        <f t="shared" si="140"/>
        <v>6.9207035841102561E-4</v>
      </c>
      <c r="F806" s="79">
        <f t="shared" si="136"/>
        <v>1.037555886678543</v>
      </c>
      <c r="G806" s="42">
        <f t="shared" si="145"/>
        <v>7.1806167436508871E-4</v>
      </c>
      <c r="H806" s="142">
        <f t="shared" si="141"/>
        <v>4.2822152765072527E-3</v>
      </c>
      <c r="I806" s="79">
        <f t="shared" si="142"/>
        <v>0.94330463447274338</v>
      </c>
      <c r="J806" s="42">
        <f t="shared" si="146"/>
        <v>4.0394335161392713E-3</v>
      </c>
      <c r="K806" s="142">
        <f t="shared" si="143"/>
        <v>1.3874933067935925E-3</v>
      </c>
      <c r="L806" s="79">
        <f t="shared" si="137"/>
        <v>0.98126742966845193</v>
      </c>
      <c r="M806" s="42">
        <f t="shared" si="147"/>
        <v>1.3615019908395293E-3</v>
      </c>
      <c r="T806" s="114"/>
      <c r="W806" s="114"/>
      <c r="AA806" s="114"/>
      <c r="AG806" s="114"/>
      <c r="AJ806" s="114"/>
    </row>
    <row r="807" spans="1:36" x14ac:dyDescent="0.2">
      <c r="A807" s="92">
        <f t="shared" si="138"/>
        <v>7</v>
      </c>
      <c r="B807" s="142">
        <f t="shared" si="138"/>
        <v>3.9186987353072742E-3</v>
      </c>
      <c r="C807" s="79">
        <f t="shared" si="139"/>
        <v>1.0662316098728677</v>
      </c>
      <c r="D807" s="42">
        <f t="shared" si="144"/>
        <v>4.1782404611534459E-3</v>
      </c>
      <c r="E807" s="142">
        <f t="shared" si="140"/>
        <v>8.2761078154619538E-4</v>
      </c>
      <c r="F807" s="79">
        <f t="shared" si="136"/>
        <v>1.0343376226276682</v>
      </c>
      <c r="G807" s="42">
        <f t="shared" si="145"/>
        <v>8.5602896824551816E-4</v>
      </c>
      <c r="H807" s="142">
        <f t="shared" si="141"/>
        <v>4.2836521007807707E-3</v>
      </c>
      <c r="I807" s="79">
        <f t="shared" si="142"/>
        <v>0.93941111002014754</v>
      </c>
      <c r="J807" s="42">
        <f t="shared" si="146"/>
        <v>4.0241103749346007E-3</v>
      </c>
      <c r="K807" s="142">
        <f t="shared" si="143"/>
        <v>1.6806054585912034E-3</v>
      </c>
      <c r="L807" s="79">
        <f t="shared" si="137"/>
        <v>0.983090506725389</v>
      </c>
      <c r="M807" s="42">
        <f t="shared" si="147"/>
        <v>1.6521872718918808E-3</v>
      </c>
      <c r="T807" s="114"/>
      <c r="W807" s="114"/>
      <c r="AA807" s="114"/>
      <c r="AG807" s="114"/>
      <c r="AJ807" s="114"/>
    </row>
    <row r="808" spans="1:36" x14ac:dyDescent="0.2">
      <c r="A808" s="92">
        <f t="shared" si="138"/>
        <v>8</v>
      </c>
      <c r="B808" s="142">
        <f t="shared" si="138"/>
        <v>4.1706219245973781E-3</v>
      </c>
      <c r="C808" s="79">
        <f t="shared" si="139"/>
        <v>1.0501761215845513</v>
      </c>
      <c r="D808" s="42">
        <f t="shared" si="144"/>
        <v>4.3798875573691715E-3</v>
      </c>
      <c r="E808" s="142">
        <f t="shared" si="140"/>
        <v>8.5491044274303165E-4</v>
      </c>
      <c r="F808" s="79">
        <f t="shared" si="136"/>
        <v>1.0160557838198994</v>
      </c>
      <c r="G808" s="42">
        <f t="shared" si="145"/>
        <v>8.6863669999708818E-4</v>
      </c>
      <c r="H808" s="142">
        <f t="shared" si="141"/>
        <v>4.6126848594163234E-3</v>
      </c>
      <c r="I808" s="79">
        <f t="shared" si="142"/>
        <v>0.9546325753547642</v>
      </c>
      <c r="J808" s="42">
        <f t="shared" si="146"/>
        <v>4.4034192266445334E-3</v>
      </c>
      <c r="K808" s="142">
        <f t="shared" si="143"/>
        <v>1.8721820283935633E-3</v>
      </c>
      <c r="L808" s="79">
        <f t="shared" si="137"/>
        <v>0.99266831053504212</v>
      </c>
      <c r="M808" s="42">
        <f t="shared" si="147"/>
        <v>1.8584557711395068E-3</v>
      </c>
      <c r="T808" s="114"/>
      <c r="W808" s="114"/>
      <c r="AA808" s="114"/>
      <c r="AG808" s="114"/>
      <c r="AJ808" s="114"/>
    </row>
    <row r="809" spans="1:36" x14ac:dyDescent="0.2">
      <c r="A809" s="92">
        <f t="shared" si="138"/>
        <v>9</v>
      </c>
      <c r="B809" s="142">
        <f t="shared" si="138"/>
        <v>4.5255175201562503E-3</v>
      </c>
      <c r="C809" s="79">
        <f t="shared" si="139"/>
        <v>1</v>
      </c>
      <c r="D809" s="42">
        <f t="shared" si="144"/>
        <v>4.5255175201562503E-3</v>
      </c>
      <c r="E809" s="142">
        <f t="shared" si="140"/>
        <v>1.375040829756439E-3</v>
      </c>
      <c r="F809" s="79">
        <f t="shared" si="136"/>
        <v>1</v>
      </c>
      <c r="G809" s="42">
        <f t="shared" si="145"/>
        <v>1.375040829756439E-3</v>
      </c>
      <c r="H809" s="142">
        <f t="shared" si="141"/>
        <v>4.9694962206732196E-3</v>
      </c>
      <c r="I809" s="79">
        <f t="shared" si="142"/>
        <v>1</v>
      </c>
      <c r="J809" s="42">
        <f t="shared" si="146"/>
        <v>4.9694962206732196E-3</v>
      </c>
      <c r="K809" s="142">
        <f t="shared" si="143"/>
        <v>2.622683240594309E-3</v>
      </c>
      <c r="L809" s="79">
        <f t="shared" si="137"/>
        <v>1</v>
      </c>
      <c r="M809" s="42">
        <f t="shared" si="147"/>
        <v>2.622683240594309E-3</v>
      </c>
      <c r="T809" s="114"/>
      <c r="W809" s="114"/>
      <c r="AA809" s="114"/>
      <c r="AG809" s="114"/>
      <c r="AJ809" s="114"/>
    </row>
    <row r="810" spans="1:36" x14ac:dyDescent="0.2">
      <c r="A810" s="92">
        <f t="shared" si="138"/>
        <v>10</v>
      </c>
      <c r="B810" s="142">
        <f t="shared" si="138"/>
        <v>3.7309536969009618E-3</v>
      </c>
      <c r="C810" s="79">
        <f t="shared" si="139"/>
        <v>1</v>
      </c>
      <c r="D810" s="42">
        <f t="shared" si="144"/>
        <v>3.7309536969009618E-3</v>
      </c>
      <c r="E810" s="142">
        <f t="shared" si="140"/>
        <v>1.3463043442860851E-3</v>
      </c>
      <c r="F810" s="79">
        <f t="shared" si="136"/>
        <v>1</v>
      </c>
      <c r="G810" s="42">
        <f t="shared" si="145"/>
        <v>1.3463043442860851E-3</v>
      </c>
      <c r="H810" s="142">
        <f t="shared" si="141"/>
        <v>3.9608455806637933E-3</v>
      </c>
      <c r="I810" s="79">
        <f t="shared" si="142"/>
        <v>1</v>
      </c>
      <c r="J810" s="42">
        <f t="shared" si="146"/>
        <v>3.9608455806637933E-3</v>
      </c>
      <c r="K810" s="142">
        <f t="shared" si="143"/>
        <v>2.4023701853215949E-3</v>
      </c>
      <c r="L810" s="79">
        <f t="shared" si="137"/>
        <v>1</v>
      </c>
      <c r="M810" s="42">
        <f t="shared" si="147"/>
        <v>2.4023701853215949E-3</v>
      </c>
      <c r="T810" s="114"/>
      <c r="W810" s="114"/>
      <c r="AA810" s="114"/>
      <c r="AG810" s="114"/>
      <c r="AJ810" s="114"/>
    </row>
    <row r="811" spans="1:36" x14ac:dyDescent="0.2">
      <c r="A811" s="92">
        <f t="shared" si="138"/>
        <v>11</v>
      </c>
      <c r="B811" s="142">
        <f t="shared" si="138"/>
        <v>3.5695504368424731E-3</v>
      </c>
      <c r="C811" s="79">
        <f t="shared" si="139"/>
        <v>1</v>
      </c>
      <c r="D811" s="42">
        <f t="shared" si="144"/>
        <v>3.5695504368424731E-3</v>
      </c>
      <c r="E811" s="142">
        <f t="shared" si="140"/>
        <v>1.591522353633106E-3</v>
      </c>
      <c r="F811" s="79">
        <f t="shared" si="136"/>
        <v>1</v>
      </c>
      <c r="G811" s="42">
        <f t="shared" si="145"/>
        <v>1.591522353633106E-3</v>
      </c>
      <c r="H811" s="142">
        <f t="shared" si="141"/>
        <v>3.7850740778701281E-3</v>
      </c>
      <c r="I811" s="79">
        <f t="shared" si="142"/>
        <v>1</v>
      </c>
      <c r="J811" s="42">
        <f t="shared" si="146"/>
        <v>3.7850740778701281E-3</v>
      </c>
      <c r="K811" s="142">
        <f t="shared" si="143"/>
        <v>2.7175136426464772E-3</v>
      </c>
      <c r="L811" s="79">
        <f t="shared" si="137"/>
        <v>1</v>
      </c>
      <c r="M811" s="42">
        <f t="shared" si="147"/>
        <v>2.7175136426464772E-3</v>
      </c>
      <c r="T811" s="114"/>
      <c r="W811" s="114"/>
      <c r="AA811" s="114"/>
      <c r="AG811" s="114"/>
      <c r="AJ811" s="114"/>
    </row>
    <row r="812" spans="1:36" x14ac:dyDescent="0.2">
      <c r="A812" s="92">
        <f t="shared" si="138"/>
        <v>12</v>
      </c>
      <c r="B812" s="142">
        <f t="shared" si="138"/>
        <v>3.2850592306859685E-3</v>
      </c>
      <c r="C812" s="79">
        <f t="shared" si="139"/>
        <v>1</v>
      </c>
      <c r="D812" s="42">
        <f t="shared" si="144"/>
        <v>3.2850592306859685E-3</v>
      </c>
      <c r="E812" s="142">
        <f t="shared" si="140"/>
        <v>1.6758160443461443E-3</v>
      </c>
      <c r="F812" s="79">
        <f t="shared" si="136"/>
        <v>1</v>
      </c>
      <c r="G812" s="42">
        <f t="shared" si="145"/>
        <v>1.6758160443461443E-3</v>
      </c>
      <c r="H812" s="142">
        <f t="shared" si="141"/>
        <v>3.4210785952456441E-3</v>
      </c>
      <c r="I812" s="79">
        <f t="shared" si="142"/>
        <v>1</v>
      </c>
      <c r="J812" s="42">
        <f t="shared" si="146"/>
        <v>3.4210785952456441E-3</v>
      </c>
      <c r="K812" s="142">
        <f t="shared" si="143"/>
        <v>2.8793958441294715E-3</v>
      </c>
      <c r="L812" s="79">
        <f t="shared" si="137"/>
        <v>1</v>
      </c>
      <c r="M812" s="42">
        <f t="shared" si="147"/>
        <v>2.8793958441294715E-3</v>
      </c>
      <c r="T812" s="114"/>
      <c r="W812" s="114"/>
      <c r="AA812" s="114"/>
      <c r="AG812" s="114"/>
      <c r="AJ812" s="114"/>
    </row>
    <row r="813" spans="1:36" x14ac:dyDescent="0.2">
      <c r="A813" s="92">
        <f t="shared" si="138"/>
        <v>13</v>
      </c>
      <c r="B813" s="142">
        <f t="shared" si="138"/>
        <v>3.0843827738179963E-3</v>
      </c>
      <c r="C813" s="79">
        <f t="shared" si="139"/>
        <v>1</v>
      </c>
      <c r="D813" s="42">
        <f t="shared" si="144"/>
        <v>3.0843827738179963E-3</v>
      </c>
      <c r="E813" s="142">
        <f t="shared" si="140"/>
        <v>2.0886635522702301E-3</v>
      </c>
      <c r="F813" s="79">
        <f t="shared" si="136"/>
        <v>1</v>
      </c>
      <c r="G813" s="42">
        <f t="shared" si="145"/>
        <v>2.0886635522702301E-3</v>
      </c>
      <c r="H813" s="142">
        <f t="shared" si="141"/>
        <v>3.3099641847602755E-3</v>
      </c>
      <c r="I813" s="79">
        <f t="shared" si="142"/>
        <v>1</v>
      </c>
      <c r="J813" s="42">
        <f t="shared" si="146"/>
        <v>3.3099641847602755E-3</v>
      </c>
      <c r="K813" s="142">
        <f t="shared" si="143"/>
        <v>3.3444479673247003E-3</v>
      </c>
      <c r="L813" s="79">
        <f t="shared" si="137"/>
        <v>1</v>
      </c>
      <c r="M813" s="42">
        <f t="shared" si="147"/>
        <v>3.3444479673247003E-3</v>
      </c>
      <c r="T813" s="114"/>
      <c r="W813" s="114"/>
      <c r="AA813" s="114"/>
      <c r="AG813" s="114"/>
      <c r="AJ813" s="114"/>
    </row>
    <row r="814" spans="1:36" x14ac:dyDescent="0.2">
      <c r="A814" s="92">
        <f t="shared" si="138"/>
        <v>14</v>
      </c>
      <c r="B814" s="142">
        <f t="shared" si="138"/>
        <v>2.9090902124488372E-3</v>
      </c>
      <c r="C814" s="79">
        <f t="shared" si="139"/>
        <v>0.99999999999999989</v>
      </c>
      <c r="D814" s="42">
        <f t="shared" si="144"/>
        <v>2.9090902124488368E-3</v>
      </c>
      <c r="E814" s="142">
        <f t="shared" si="140"/>
        <v>2.2639561136393897E-3</v>
      </c>
      <c r="F814" s="79">
        <f t="shared" si="136"/>
        <v>0.99999999999999989</v>
      </c>
      <c r="G814" s="42">
        <f t="shared" si="145"/>
        <v>2.2639561136393893E-3</v>
      </c>
      <c r="H814" s="142">
        <f t="shared" si="141"/>
        <v>3.0834248909689848E-3</v>
      </c>
      <c r="I814" s="79">
        <f t="shared" si="142"/>
        <v>0.99999999999999989</v>
      </c>
      <c r="J814" s="42">
        <f t="shared" si="146"/>
        <v>3.0834248909689843E-3</v>
      </c>
      <c r="K814" s="142">
        <f t="shared" si="143"/>
        <v>3.5724240853895087E-3</v>
      </c>
      <c r="L814" s="79">
        <f t="shared" si="137"/>
        <v>0.99999999999999989</v>
      </c>
      <c r="M814" s="42">
        <f t="shared" si="147"/>
        <v>3.5724240853895082E-3</v>
      </c>
      <c r="T814" s="114"/>
      <c r="W814" s="114"/>
      <c r="AA814" s="114"/>
      <c r="AG814" s="114"/>
      <c r="AJ814" s="114"/>
    </row>
    <row r="815" spans="1:36" x14ac:dyDescent="0.2">
      <c r="A815" s="92">
        <f t="shared" si="138"/>
        <v>15</v>
      </c>
      <c r="B815" s="142">
        <f t="shared" si="138"/>
        <v>2.8075546304535863E-3</v>
      </c>
      <c r="C815" s="79">
        <f t="shared" si="139"/>
        <v>1</v>
      </c>
      <c r="D815" s="42">
        <f t="shared" si="144"/>
        <v>2.8075546304535863E-3</v>
      </c>
      <c r="E815" s="142">
        <f t="shared" si="140"/>
        <v>2.6897350400251346E-3</v>
      </c>
      <c r="F815" s="79">
        <f t="shared" si="136"/>
        <v>1</v>
      </c>
      <c r="G815" s="42">
        <f t="shared" si="145"/>
        <v>2.6897350400251346E-3</v>
      </c>
      <c r="H815" s="142">
        <f t="shared" si="141"/>
        <v>2.9028639739302605E-3</v>
      </c>
      <c r="I815" s="79">
        <f t="shared" si="142"/>
        <v>1</v>
      </c>
      <c r="J815" s="42">
        <f t="shared" si="146"/>
        <v>2.9028639739302605E-3</v>
      </c>
      <c r="K815" s="142">
        <f t="shared" si="143"/>
        <v>4.0092186645388894E-3</v>
      </c>
      <c r="L815" s="79">
        <f t="shared" si="137"/>
        <v>1</v>
      </c>
      <c r="M815" s="42">
        <f t="shared" si="147"/>
        <v>4.0092186645388894E-3</v>
      </c>
      <c r="T815" s="114"/>
      <c r="W815" s="114"/>
      <c r="AA815" s="114"/>
      <c r="AG815" s="114"/>
      <c r="AJ815" s="114"/>
    </row>
    <row r="816" spans="1:36" x14ac:dyDescent="0.2">
      <c r="A816" s="92">
        <f t="shared" si="138"/>
        <v>16</v>
      </c>
      <c r="B816" s="142">
        <f t="shared" si="138"/>
        <v>2.5455736712488588E-3</v>
      </c>
      <c r="C816" s="79">
        <f t="shared" si="139"/>
        <v>1</v>
      </c>
      <c r="D816" s="42">
        <f t="shared" si="144"/>
        <v>2.5455736712488588E-3</v>
      </c>
      <c r="E816" s="142">
        <f t="shared" si="140"/>
        <v>2.92393739660852E-3</v>
      </c>
      <c r="F816" s="79">
        <f t="shared" si="136"/>
        <v>1</v>
      </c>
      <c r="G816" s="42">
        <f t="shared" si="145"/>
        <v>2.92393739660852E-3</v>
      </c>
      <c r="H816" s="142">
        <f t="shared" si="141"/>
        <v>2.7146399940994417E-3</v>
      </c>
      <c r="I816" s="79">
        <f t="shared" si="142"/>
        <v>1</v>
      </c>
      <c r="J816" s="42">
        <f t="shared" si="146"/>
        <v>2.7146399940994417E-3</v>
      </c>
      <c r="K816" s="142">
        <f t="shared" si="143"/>
        <v>4.1485906190701066E-3</v>
      </c>
      <c r="L816" s="79">
        <f t="shared" si="137"/>
        <v>1</v>
      </c>
      <c r="M816" s="42">
        <f t="shared" si="147"/>
        <v>4.1485906190701066E-3</v>
      </c>
      <c r="T816" s="114"/>
      <c r="W816" s="114"/>
      <c r="AA816" s="114"/>
      <c r="AG816" s="114"/>
      <c r="AJ816" s="114"/>
    </row>
    <row r="817" spans="1:36" x14ac:dyDescent="0.2">
      <c r="A817" s="92">
        <f t="shared" ref="A817:B832" si="148">A620</f>
        <v>17</v>
      </c>
      <c r="B817" s="142">
        <f t="shared" si="148"/>
        <v>2.31999226030658E-3</v>
      </c>
      <c r="C817" s="79">
        <f t="shared" si="139"/>
        <v>0.99999999999999989</v>
      </c>
      <c r="D817" s="42">
        <f t="shared" si="144"/>
        <v>2.3199922603065796E-3</v>
      </c>
      <c r="E817" s="142">
        <f t="shared" si="140"/>
        <v>3.072888179629855E-3</v>
      </c>
      <c r="F817" s="79">
        <f t="shared" si="136"/>
        <v>1</v>
      </c>
      <c r="G817" s="42">
        <f t="shared" si="145"/>
        <v>3.072888179629855E-3</v>
      </c>
      <c r="H817" s="142">
        <f t="shared" si="141"/>
        <v>2.4900164660061745E-3</v>
      </c>
      <c r="I817" s="79">
        <f t="shared" si="142"/>
        <v>0.99999999999999989</v>
      </c>
      <c r="J817" s="42">
        <f t="shared" si="146"/>
        <v>2.490016466006174E-3</v>
      </c>
      <c r="K817" s="142">
        <f t="shared" si="143"/>
        <v>4.3789614442574449E-3</v>
      </c>
      <c r="L817" s="79">
        <f t="shared" si="137"/>
        <v>1</v>
      </c>
      <c r="M817" s="42">
        <f t="shared" si="147"/>
        <v>4.3789614442574449E-3</v>
      </c>
      <c r="T817" s="114"/>
      <c r="W817" s="114"/>
      <c r="AA817" s="114"/>
      <c r="AG817" s="114"/>
      <c r="AJ817" s="114"/>
    </row>
    <row r="818" spans="1:36" x14ac:dyDescent="0.2">
      <c r="A818" s="92">
        <f t="shared" si="148"/>
        <v>18</v>
      </c>
      <c r="B818" s="142">
        <f t="shared" si="148"/>
        <v>2.1073422678259605E-3</v>
      </c>
      <c r="C818" s="79">
        <f t="shared" si="139"/>
        <v>1.0000000000000002</v>
      </c>
      <c r="D818" s="42">
        <f t="shared" si="144"/>
        <v>2.107342267825961E-3</v>
      </c>
      <c r="E818" s="142">
        <f t="shared" si="140"/>
        <v>3.2031602470954596E-3</v>
      </c>
      <c r="F818" s="79">
        <f t="shared" si="136"/>
        <v>1</v>
      </c>
      <c r="G818" s="42">
        <f t="shared" si="145"/>
        <v>3.2031602470954596E-3</v>
      </c>
      <c r="H818" s="142">
        <f t="shared" si="141"/>
        <v>2.3108923732409678E-3</v>
      </c>
      <c r="I818" s="79">
        <f t="shared" si="142"/>
        <v>1.0000000000000002</v>
      </c>
      <c r="J818" s="42">
        <f t="shared" si="146"/>
        <v>2.3108923732409682E-3</v>
      </c>
      <c r="K818" s="142">
        <f t="shared" si="143"/>
        <v>4.4206293481894579E-3</v>
      </c>
      <c r="L818" s="79">
        <f t="shared" si="137"/>
        <v>1</v>
      </c>
      <c r="M818" s="42">
        <f t="shared" si="147"/>
        <v>4.4206293481894579E-3</v>
      </c>
      <c r="T818" s="114"/>
      <c r="W818" s="114"/>
      <c r="AA818" s="114"/>
      <c r="AG818" s="114"/>
      <c r="AJ818" s="114"/>
    </row>
    <row r="819" spans="1:36" x14ac:dyDescent="0.2">
      <c r="A819" s="92">
        <f t="shared" si="148"/>
        <v>19</v>
      </c>
      <c r="B819" s="142">
        <f t="shared" si="148"/>
        <v>2.1494891131824795E-3</v>
      </c>
      <c r="C819" s="79">
        <f t="shared" si="139"/>
        <v>1.0000000000000002</v>
      </c>
      <c r="D819" s="42">
        <f t="shared" si="144"/>
        <v>2.14948911318248E-3</v>
      </c>
      <c r="E819" s="142">
        <f t="shared" si="140"/>
        <v>3.3913842269262784E-3</v>
      </c>
      <c r="F819" s="79">
        <f t="shared" si="136"/>
        <v>1.0000000000000002</v>
      </c>
      <c r="G819" s="42">
        <f t="shared" si="145"/>
        <v>3.3913842269262793E-3</v>
      </c>
      <c r="H819" s="142">
        <f t="shared" si="141"/>
        <v>2.2840716534686376E-3</v>
      </c>
      <c r="I819" s="79">
        <f t="shared" si="142"/>
        <v>1.0000000000000002</v>
      </c>
      <c r="J819" s="42">
        <f t="shared" si="146"/>
        <v>2.2840716534686381E-3</v>
      </c>
      <c r="K819" s="142">
        <f t="shared" si="143"/>
        <v>4.4570288964519058E-3</v>
      </c>
      <c r="L819" s="79">
        <f t="shared" si="137"/>
        <v>1.0000000000000002</v>
      </c>
      <c r="M819" s="42">
        <f t="shared" si="147"/>
        <v>4.4570288964519067E-3</v>
      </c>
      <c r="T819" s="114"/>
      <c r="W819" s="114"/>
      <c r="AA819" s="114"/>
      <c r="AG819" s="114"/>
      <c r="AJ819" s="114"/>
    </row>
    <row r="820" spans="1:36" x14ac:dyDescent="0.2">
      <c r="A820" s="92">
        <f t="shared" si="148"/>
        <v>20</v>
      </c>
      <c r="B820" s="142">
        <f t="shared" si="148"/>
        <v>1.8779293254876342E-3</v>
      </c>
      <c r="C820" s="79">
        <f t="shared" si="139"/>
        <v>1.0000000000000002</v>
      </c>
      <c r="D820" s="42">
        <f t="shared" si="144"/>
        <v>1.8779293254876346E-3</v>
      </c>
      <c r="E820" s="142">
        <f t="shared" si="140"/>
        <v>3.5628452568993909E-3</v>
      </c>
      <c r="F820" s="79">
        <f t="shared" si="136"/>
        <v>1.0000000000000002</v>
      </c>
      <c r="G820" s="42">
        <f t="shared" si="145"/>
        <v>3.5628452568993918E-3</v>
      </c>
      <c r="H820" s="142">
        <f t="shared" si="141"/>
        <v>2.0484324726117347E-3</v>
      </c>
      <c r="I820" s="79">
        <f t="shared" si="142"/>
        <v>1.0000000000000002</v>
      </c>
      <c r="J820" s="42">
        <f t="shared" si="146"/>
        <v>2.0484324726117351E-3</v>
      </c>
      <c r="K820" s="142">
        <f t="shared" si="143"/>
        <v>4.4474500679617885E-3</v>
      </c>
      <c r="L820" s="79">
        <f t="shared" si="137"/>
        <v>1.0000000000000002</v>
      </c>
      <c r="M820" s="42">
        <f t="shared" si="147"/>
        <v>4.4474500679617893E-3</v>
      </c>
      <c r="T820" s="114"/>
      <c r="W820" s="114"/>
      <c r="AA820" s="114"/>
      <c r="AG820" s="114"/>
      <c r="AJ820" s="114"/>
    </row>
    <row r="821" spans="1:36" x14ac:dyDescent="0.2">
      <c r="A821" s="92">
        <f t="shared" si="148"/>
        <v>21</v>
      </c>
      <c r="B821" s="142">
        <f t="shared" si="148"/>
        <v>1.7716043292473245E-3</v>
      </c>
      <c r="C821" s="79">
        <f t="shared" si="139"/>
        <v>1</v>
      </c>
      <c r="D821" s="42">
        <f t="shared" si="144"/>
        <v>1.7716043292473245E-3</v>
      </c>
      <c r="E821" s="142">
        <f t="shared" si="140"/>
        <v>3.46130967490414E-3</v>
      </c>
      <c r="F821" s="79">
        <f t="shared" si="136"/>
        <v>1</v>
      </c>
      <c r="G821" s="42">
        <f t="shared" si="145"/>
        <v>3.46130967490414E-3</v>
      </c>
      <c r="H821" s="142">
        <f t="shared" si="141"/>
        <v>2.0053277444062037E-3</v>
      </c>
      <c r="I821" s="79">
        <f t="shared" si="142"/>
        <v>1</v>
      </c>
      <c r="J821" s="42">
        <f t="shared" si="146"/>
        <v>2.0053277444062037E-3</v>
      </c>
      <c r="K821" s="142">
        <f t="shared" si="143"/>
        <v>4.3257989461372897E-3</v>
      </c>
      <c r="L821" s="79">
        <f t="shared" si="137"/>
        <v>1</v>
      </c>
      <c r="M821" s="42">
        <f t="shared" si="147"/>
        <v>4.3257989461372897E-3</v>
      </c>
      <c r="T821" s="114"/>
      <c r="W821" s="114"/>
      <c r="AA821" s="114"/>
      <c r="AG821" s="114"/>
      <c r="AJ821" s="114"/>
    </row>
    <row r="822" spans="1:36" x14ac:dyDescent="0.2">
      <c r="A822" s="92">
        <f t="shared" si="148"/>
        <v>22</v>
      </c>
      <c r="B822" s="142">
        <f t="shared" si="148"/>
        <v>1.6384586132346841E-3</v>
      </c>
      <c r="C822" s="79">
        <f t="shared" si="139"/>
        <v>1</v>
      </c>
      <c r="D822" s="42">
        <f t="shared" si="144"/>
        <v>1.6384586132346841E-3</v>
      </c>
      <c r="E822" s="142">
        <f t="shared" si="140"/>
        <v>3.4584360263571045E-3</v>
      </c>
      <c r="F822" s="79">
        <f t="shared" si="136"/>
        <v>1</v>
      </c>
      <c r="G822" s="42">
        <f t="shared" si="145"/>
        <v>3.4584360263571045E-3</v>
      </c>
      <c r="H822" s="142">
        <f t="shared" si="141"/>
        <v>1.8305141244615501E-3</v>
      </c>
      <c r="I822" s="79">
        <f t="shared" si="142"/>
        <v>1</v>
      </c>
      <c r="J822" s="42">
        <f t="shared" si="146"/>
        <v>1.8305141244615501E-3</v>
      </c>
      <c r="K822" s="142">
        <f t="shared" si="143"/>
        <v>4.3075991720060653E-3</v>
      </c>
      <c r="L822" s="79">
        <f t="shared" si="137"/>
        <v>1</v>
      </c>
      <c r="M822" s="42">
        <f t="shared" si="147"/>
        <v>4.3075991720060653E-3</v>
      </c>
      <c r="T822" s="114"/>
      <c r="W822" s="114"/>
      <c r="AA822" s="114"/>
      <c r="AG822" s="114"/>
      <c r="AJ822" s="114"/>
    </row>
    <row r="823" spans="1:36" x14ac:dyDescent="0.2">
      <c r="A823" s="92">
        <f t="shared" si="148"/>
        <v>23</v>
      </c>
      <c r="B823" s="142">
        <f t="shared" si="148"/>
        <v>1.6293587261690722E-3</v>
      </c>
      <c r="C823" s="79">
        <f t="shared" si="139"/>
        <v>1</v>
      </c>
      <c r="D823" s="42">
        <f t="shared" si="144"/>
        <v>1.6293587261690722E-3</v>
      </c>
      <c r="E823" s="142">
        <f t="shared" si="140"/>
        <v>3.8262630403776356E-3</v>
      </c>
      <c r="F823" s="79">
        <f t="shared" si="136"/>
        <v>0.99999999999999989</v>
      </c>
      <c r="G823" s="42">
        <f t="shared" si="145"/>
        <v>3.8262630403776351E-3</v>
      </c>
      <c r="H823" s="142">
        <f t="shared" si="141"/>
        <v>1.8204563545469261E-3</v>
      </c>
      <c r="I823" s="79">
        <f t="shared" si="142"/>
        <v>1</v>
      </c>
      <c r="J823" s="42">
        <f t="shared" si="146"/>
        <v>1.8204563545469261E-3</v>
      </c>
      <c r="K823" s="142">
        <f t="shared" si="143"/>
        <v>4.3971612183886684E-3</v>
      </c>
      <c r="L823" s="79">
        <f t="shared" si="137"/>
        <v>0.99999999999999989</v>
      </c>
      <c r="M823" s="42">
        <f t="shared" si="147"/>
        <v>4.3971612183886675E-3</v>
      </c>
      <c r="T823" s="114"/>
      <c r="W823" s="114"/>
      <c r="AA823" s="114"/>
      <c r="AG823" s="114"/>
      <c r="AJ823" s="114"/>
    </row>
    <row r="824" spans="1:36" x14ac:dyDescent="0.2">
      <c r="A824" s="92">
        <f t="shared" si="148"/>
        <v>24</v>
      </c>
      <c r="B824" s="142">
        <f t="shared" si="148"/>
        <v>1.4698712318086074E-3</v>
      </c>
      <c r="C824" s="79">
        <f t="shared" si="139"/>
        <v>1</v>
      </c>
      <c r="D824" s="42">
        <f t="shared" si="144"/>
        <v>1.4698712318086074E-3</v>
      </c>
      <c r="E824" s="142">
        <f t="shared" si="140"/>
        <v>3.5738609096630262E-3</v>
      </c>
      <c r="F824" s="79">
        <f t="shared" si="136"/>
        <v>1</v>
      </c>
      <c r="G824" s="42">
        <f t="shared" si="145"/>
        <v>3.5738609096630262E-3</v>
      </c>
      <c r="H824" s="142">
        <f t="shared" si="141"/>
        <v>1.7763937434923834E-3</v>
      </c>
      <c r="I824" s="79">
        <f t="shared" si="142"/>
        <v>1</v>
      </c>
      <c r="J824" s="42">
        <f t="shared" si="146"/>
        <v>1.7763937434923834E-3</v>
      </c>
      <c r="K824" s="142">
        <f t="shared" si="143"/>
        <v>4.0609443383855266E-3</v>
      </c>
      <c r="L824" s="79">
        <f t="shared" si="137"/>
        <v>1</v>
      </c>
      <c r="M824" s="42">
        <f t="shared" si="147"/>
        <v>4.0609443383855266E-3</v>
      </c>
      <c r="T824" s="114"/>
      <c r="W824" s="114"/>
      <c r="AA824" s="114"/>
      <c r="AG824" s="114"/>
      <c r="AJ824" s="114"/>
    </row>
    <row r="825" spans="1:36" x14ac:dyDescent="0.2">
      <c r="A825" s="92">
        <f t="shared" si="148"/>
        <v>25</v>
      </c>
      <c r="B825" s="142">
        <f t="shared" si="148"/>
        <v>1.5091444286180911E-3</v>
      </c>
      <c r="C825" s="79">
        <f t="shared" si="139"/>
        <v>1</v>
      </c>
      <c r="D825" s="42">
        <f t="shared" si="144"/>
        <v>1.5091444286180911E-3</v>
      </c>
      <c r="E825" s="142">
        <f t="shared" si="140"/>
        <v>3.8305735131981887E-3</v>
      </c>
      <c r="F825" s="79">
        <f t="shared" si="136"/>
        <v>1</v>
      </c>
      <c r="G825" s="42">
        <f t="shared" si="145"/>
        <v>3.8305735131981887E-3</v>
      </c>
      <c r="H825" s="142">
        <f t="shared" si="141"/>
        <v>1.7620255007572065E-3</v>
      </c>
      <c r="I825" s="79">
        <f t="shared" si="142"/>
        <v>1</v>
      </c>
      <c r="J825" s="42">
        <f t="shared" si="146"/>
        <v>1.7620255007572065E-3</v>
      </c>
      <c r="K825" s="142">
        <f t="shared" si="143"/>
        <v>4.3708194400408438E-3</v>
      </c>
      <c r="L825" s="79">
        <f t="shared" si="137"/>
        <v>1</v>
      </c>
      <c r="M825" s="42">
        <f t="shared" si="147"/>
        <v>4.3708194400408438E-3</v>
      </c>
      <c r="T825" s="114"/>
      <c r="W825" s="114"/>
      <c r="AA825" s="114"/>
      <c r="AG825" s="114"/>
      <c r="AJ825" s="114"/>
    </row>
    <row r="826" spans="1:36" x14ac:dyDescent="0.2">
      <c r="A826" s="92">
        <f t="shared" si="148"/>
        <v>26</v>
      </c>
      <c r="B826" s="142">
        <f t="shared" si="148"/>
        <v>1.4195823822354878E-3</v>
      </c>
      <c r="C826" s="79">
        <f t="shared" si="139"/>
        <v>1</v>
      </c>
      <c r="D826" s="42">
        <f t="shared" si="144"/>
        <v>1.4195823822354878E-3</v>
      </c>
      <c r="E826" s="142">
        <f t="shared" si="140"/>
        <v>3.9574929906922521E-3</v>
      </c>
      <c r="F826" s="79">
        <f t="shared" si="136"/>
        <v>1</v>
      </c>
      <c r="G826" s="42">
        <f t="shared" si="145"/>
        <v>3.9574929906922521E-3</v>
      </c>
      <c r="H826" s="142">
        <f t="shared" si="141"/>
        <v>1.76394126645523E-3</v>
      </c>
      <c r="I826" s="79">
        <f t="shared" si="142"/>
        <v>1</v>
      </c>
      <c r="J826" s="42">
        <f t="shared" si="146"/>
        <v>1.76394126645523E-3</v>
      </c>
      <c r="K826" s="142">
        <f t="shared" si="143"/>
        <v>4.3502249587870903E-3</v>
      </c>
      <c r="L826" s="79">
        <f t="shared" si="137"/>
        <v>1</v>
      </c>
      <c r="M826" s="42">
        <f t="shared" si="147"/>
        <v>4.3502249587870903E-3</v>
      </c>
      <c r="T826" s="114"/>
      <c r="W826" s="114"/>
      <c r="AA826" s="114"/>
      <c r="AG826" s="114"/>
      <c r="AJ826" s="114"/>
    </row>
    <row r="827" spans="1:36" x14ac:dyDescent="0.2">
      <c r="A827" s="92">
        <f t="shared" si="148"/>
        <v>27</v>
      </c>
      <c r="B827" s="142">
        <f t="shared" si="148"/>
        <v>1.4794500602987254E-3</v>
      </c>
      <c r="C827" s="79">
        <f t="shared" si="139"/>
        <v>1</v>
      </c>
      <c r="D827" s="42">
        <f t="shared" si="144"/>
        <v>1.4794500602987254E-3</v>
      </c>
      <c r="E827" s="142">
        <f t="shared" si="140"/>
        <v>4.0255026729720898E-3</v>
      </c>
      <c r="F827" s="79">
        <f t="shared" si="136"/>
        <v>1</v>
      </c>
      <c r="G827" s="42">
        <f t="shared" si="145"/>
        <v>4.0255026729720898E-3</v>
      </c>
      <c r="H827" s="142">
        <f t="shared" si="141"/>
        <v>1.7802252748884307E-3</v>
      </c>
      <c r="I827" s="79">
        <f t="shared" si="142"/>
        <v>1</v>
      </c>
      <c r="J827" s="42">
        <f t="shared" si="146"/>
        <v>1.7802252748884307E-3</v>
      </c>
      <c r="K827" s="142">
        <f t="shared" si="143"/>
        <v>4.5432383528629678E-3</v>
      </c>
      <c r="L827" s="79">
        <f t="shared" si="137"/>
        <v>1</v>
      </c>
      <c r="M827" s="42">
        <f t="shared" si="147"/>
        <v>4.5432383528629678E-3</v>
      </c>
      <c r="T827" s="114"/>
      <c r="W827" s="114"/>
      <c r="AA827" s="114"/>
      <c r="AG827" s="114"/>
      <c r="AJ827" s="114"/>
    </row>
    <row r="828" spans="1:36" x14ac:dyDescent="0.2">
      <c r="A828" s="92">
        <f t="shared" si="148"/>
        <v>28</v>
      </c>
      <c r="B828" s="142">
        <f t="shared" si="148"/>
        <v>1.5206390228062327E-3</v>
      </c>
      <c r="C828" s="79">
        <f t="shared" si="139"/>
        <v>1.0000000000000002</v>
      </c>
      <c r="D828" s="42">
        <f t="shared" si="144"/>
        <v>1.5206390228062331E-3</v>
      </c>
      <c r="E828" s="142">
        <f t="shared" si="140"/>
        <v>4.12129095787327E-3</v>
      </c>
      <c r="F828" s="79">
        <f t="shared" si="136"/>
        <v>1.0000000000000002</v>
      </c>
      <c r="G828" s="42">
        <f t="shared" si="145"/>
        <v>4.1212909578732708E-3</v>
      </c>
      <c r="H828" s="142">
        <f t="shared" si="141"/>
        <v>1.8396140115271623E-3</v>
      </c>
      <c r="I828" s="79">
        <f t="shared" si="142"/>
        <v>1.0000000000000002</v>
      </c>
      <c r="J828" s="42">
        <f t="shared" si="146"/>
        <v>1.8396140115271627E-3</v>
      </c>
      <c r="K828" s="142">
        <f t="shared" si="143"/>
        <v>4.4417027708677174E-3</v>
      </c>
      <c r="L828" s="79">
        <f t="shared" si="137"/>
        <v>1.0000000000000002</v>
      </c>
      <c r="M828" s="42">
        <f t="shared" si="147"/>
        <v>4.4417027708677182E-3</v>
      </c>
      <c r="T828" s="114"/>
      <c r="W828" s="114"/>
      <c r="AA828" s="114"/>
      <c r="AG828" s="114"/>
      <c r="AJ828" s="114"/>
    </row>
    <row r="829" spans="1:36" x14ac:dyDescent="0.2">
      <c r="A829" s="92">
        <f t="shared" si="148"/>
        <v>29</v>
      </c>
      <c r="B829" s="142">
        <f t="shared" si="148"/>
        <v>1.5627858681627519E-3</v>
      </c>
      <c r="C829" s="79">
        <f t="shared" si="139"/>
        <v>1.0000000000000002</v>
      </c>
      <c r="D829" s="42">
        <f t="shared" si="144"/>
        <v>1.5627858681627523E-3</v>
      </c>
      <c r="E829" s="142">
        <f t="shared" si="140"/>
        <v>4.3837508585025031E-3</v>
      </c>
      <c r="F829" s="79">
        <f t="shared" si="136"/>
        <v>0.99999999999999989</v>
      </c>
      <c r="G829" s="42">
        <f t="shared" si="145"/>
        <v>4.3837508585025022E-3</v>
      </c>
      <c r="H829" s="142">
        <f t="shared" si="141"/>
        <v>1.9904805602465208E-3</v>
      </c>
      <c r="I829" s="79">
        <f t="shared" si="142"/>
        <v>1.0000000000000002</v>
      </c>
      <c r="J829" s="42">
        <f t="shared" si="146"/>
        <v>1.9904805602465213E-3</v>
      </c>
      <c r="K829" s="142">
        <f t="shared" si="143"/>
        <v>4.6653684161119726E-3</v>
      </c>
      <c r="L829" s="79">
        <f t="shared" si="137"/>
        <v>0.99999999999999989</v>
      </c>
      <c r="M829" s="42">
        <f t="shared" si="147"/>
        <v>4.6653684161119717E-3</v>
      </c>
      <c r="T829" s="114"/>
      <c r="W829" s="114"/>
      <c r="AA829" s="114"/>
      <c r="AG829" s="114"/>
      <c r="AJ829" s="114"/>
    </row>
    <row r="830" spans="1:36" x14ac:dyDescent="0.2">
      <c r="A830" s="92">
        <f t="shared" si="148"/>
        <v>30</v>
      </c>
      <c r="B830" s="142">
        <f t="shared" si="148"/>
        <v>1.8051302289627375E-3</v>
      </c>
      <c r="C830" s="79">
        <f t="shared" si="139"/>
        <v>1.0000000000000002</v>
      </c>
      <c r="D830" s="42">
        <f t="shared" si="144"/>
        <v>1.8051302289627379E-3</v>
      </c>
      <c r="E830" s="142">
        <f t="shared" si="140"/>
        <v>4.9307019652882417E-3</v>
      </c>
      <c r="F830" s="79">
        <f t="shared" si="136"/>
        <v>0.99999999999999978</v>
      </c>
      <c r="G830" s="42">
        <f t="shared" si="145"/>
        <v>4.9307019652882408E-3</v>
      </c>
      <c r="H830" s="142">
        <f t="shared" si="141"/>
        <v>2.190678075689987E-3</v>
      </c>
      <c r="I830" s="79">
        <f t="shared" si="142"/>
        <v>1.0000000000000002</v>
      </c>
      <c r="J830" s="42">
        <f t="shared" si="146"/>
        <v>2.1906780756899874E-3</v>
      </c>
      <c r="K830" s="142">
        <f t="shared" si="143"/>
        <v>5.2104037571996872E-3</v>
      </c>
      <c r="L830" s="79">
        <f t="shared" si="137"/>
        <v>0.99999999999999978</v>
      </c>
      <c r="M830" s="42">
        <f t="shared" si="147"/>
        <v>5.2104037571996864E-3</v>
      </c>
      <c r="T830" s="114"/>
      <c r="W830" s="114"/>
      <c r="AA830" s="114"/>
      <c r="AG830" s="114"/>
      <c r="AJ830" s="114"/>
    </row>
    <row r="831" spans="1:36" x14ac:dyDescent="0.2">
      <c r="A831" s="92">
        <f t="shared" si="148"/>
        <v>31</v>
      </c>
      <c r="B831" s="142">
        <f t="shared" si="148"/>
        <v>1.7648991493042418E-3</v>
      </c>
      <c r="C831" s="79">
        <f t="shared" si="139"/>
        <v>1</v>
      </c>
      <c r="D831" s="42">
        <f t="shared" si="144"/>
        <v>1.7648991493042418E-3</v>
      </c>
      <c r="E831" s="142">
        <f t="shared" si="140"/>
        <v>4.9910485847759851E-3</v>
      </c>
      <c r="F831" s="79">
        <f t="shared" si="136"/>
        <v>1</v>
      </c>
      <c r="G831" s="42">
        <f t="shared" si="145"/>
        <v>4.9910485847759851E-3</v>
      </c>
      <c r="H831" s="142">
        <f t="shared" si="141"/>
        <v>2.3022714275998616E-3</v>
      </c>
      <c r="I831" s="79">
        <f t="shared" si="142"/>
        <v>1</v>
      </c>
      <c r="J831" s="42">
        <f t="shared" si="146"/>
        <v>2.3022714275998616E-3</v>
      </c>
      <c r="K831" s="142">
        <f t="shared" si="143"/>
        <v>5.3464231217593625E-3</v>
      </c>
      <c r="L831" s="79">
        <f t="shared" si="137"/>
        <v>1</v>
      </c>
      <c r="M831" s="42">
        <f t="shared" si="147"/>
        <v>5.3464231217593625E-3</v>
      </c>
      <c r="T831" s="114"/>
      <c r="W831" s="114"/>
      <c r="AA831" s="114"/>
      <c r="AG831" s="114"/>
      <c r="AJ831" s="114"/>
    </row>
    <row r="832" spans="1:36" x14ac:dyDescent="0.2">
      <c r="A832" s="92">
        <f t="shared" si="148"/>
        <v>32</v>
      </c>
      <c r="B832" s="142">
        <f t="shared" si="148"/>
        <v>1.7093419440615573E-3</v>
      </c>
      <c r="C832" s="79">
        <f t="shared" si="139"/>
        <v>1</v>
      </c>
      <c r="D832" s="42">
        <f t="shared" si="144"/>
        <v>1.7093419440615573E-3</v>
      </c>
      <c r="E832" s="142">
        <f t="shared" si="140"/>
        <v>4.5585644784471571E-3</v>
      </c>
      <c r="F832" s="79">
        <f t="shared" ref="F832:F863" si="149">F635/$F732</f>
        <v>1</v>
      </c>
      <c r="G832" s="42">
        <f t="shared" si="145"/>
        <v>4.5585644784471571E-3</v>
      </c>
      <c r="H832" s="142">
        <f t="shared" si="141"/>
        <v>2.1600258245216093E-3</v>
      </c>
      <c r="I832" s="79">
        <f t="shared" si="142"/>
        <v>1</v>
      </c>
      <c r="J832" s="42">
        <f t="shared" si="146"/>
        <v>2.1600258245216093E-3</v>
      </c>
      <c r="K832" s="142">
        <f t="shared" si="143"/>
        <v>4.8693974629514863E-3</v>
      </c>
      <c r="L832" s="79">
        <f t="shared" ref="L832:L863" si="150">L635/$F732</f>
        <v>1</v>
      </c>
      <c r="M832" s="42">
        <f t="shared" si="147"/>
        <v>4.8693974629514863E-3</v>
      </c>
      <c r="T832" s="114"/>
      <c r="W832" s="114"/>
      <c r="AA832" s="114"/>
      <c r="AG832" s="114"/>
      <c r="AJ832" s="114"/>
    </row>
    <row r="833" spans="1:36" x14ac:dyDescent="0.2">
      <c r="A833" s="92">
        <f t="shared" ref="A833:B848" si="151">A636</f>
        <v>33</v>
      </c>
      <c r="B833" s="142">
        <f t="shared" si="151"/>
        <v>1.6729423957991089E-3</v>
      </c>
      <c r="C833" s="79">
        <f t="shared" si="139"/>
        <v>1.0000000000000002</v>
      </c>
      <c r="D833" s="42">
        <f t="shared" si="144"/>
        <v>1.6729423957991094E-3</v>
      </c>
      <c r="E833" s="142">
        <f t="shared" si="140"/>
        <v>4.5408436457404387E-3</v>
      </c>
      <c r="F833" s="79">
        <f t="shared" si="149"/>
        <v>1.0000000000000002</v>
      </c>
      <c r="G833" s="42">
        <f t="shared" si="145"/>
        <v>4.5408436457404396E-3</v>
      </c>
      <c r="H833" s="142">
        <f t="shared" si="141"/>
        <v>2.1782255986528337E-3</v>
      </c>
      <c r="I833" s="79">
        <f t="shared" si="142"/>
        <v>1.0000000000000002</v>
      </c>
      <c r="J833" s="42">
        <f t="shared" si="146"/>
        <v>2.1782255986528341E-3</v>
      </c>
      <c r="K833" s="142">
        <f t="shared" si="143"/>
        <v>4.8430556846036617E-3</v>
      </c>
      <c r="L833" s="79">
        <f t="shared" si="150"/>
        <v>1.0000000000000002</v>
      </c>
      <c r="M833" s="42">
        <f t="shared" si="147"/>
        <v>4.8430556846036626E-3</v>
      </c>
      <c r="T833" s="114"/>
      <c r="W833" s="114"/>
      <c r="AA833" s="114"/>
      <c r="AG833" s="114"/>
      <c r="AJ833" s="114"/>
    </row>
    <row r="834" spans="1:36" x14ac:dyDescent="0.2">
      <c r="A834" s="92">
        <f t="shared" si="151"/>
        <v>34</v>
      </c>
      <c r="B834" s="142">
        <f t="shared" si="151"/>
        <v>1.705989354090016E-3</v>
      </c>
      <c r="C834" s="79">
        <f t="shared" si="139"/>
        <v>1</v>
      </c>
      <c r="D834" s="42">
        <f t="shared" si="144"/>
        <v>1.705989354090016E-3</v>
      </c>
      <c r="E834" s="142">
        <f t="shared" si="140"/>
        <v>4.381356151379974E-3</v>
      </c>
      <c r="F834" s="79">
        <f t="shared" si="149"/>
        <v>1</v>
      </c>
      <c r="G834" s="42">
        <f t="shared" si="145"/>
        <v>4.381356151379974E-3</v>
      </c>
      <c r="H834" s="142">
        <f t="shared" si="141"/>
        <v>2.0905793179682537E-3</v>
      </c>
      <c r="I834" s="79">
        <f t="shared" si="142"/>
        <v>1</v>
      </c>
      <c r="J834" s="42">
        <f t="shared" si="146"/>
        <v>2.0905793179682537E-3</v>
      </c>
      <c r="K834" s="142">
        <f t="shared" si="143"/>
        <v>4.8224612033499082E-3</v>
      </c>
      <c r="L834" s="79">
        <f t="shared" si="150"/>
        <v>1</v>
      </c>
      <c r="M834" s="42">
        <f t="shared" si="147"/>
        <v>4.8224612033499082E-3</v>
      </c>
      <c r="T834" s="114"/>
      <c r="W834" s="114"/>
      <c r="AA834" s="114"/>
      <c r="AG834" s="114"/>
      <c r="AJ834" s="114"/>
    </row>
    <row r="835" spans="1:36" x14ac:dyDescent="0.2">
      <c r="A835" s="92">
        <f t="shared" si="151"/>
        <v>35</v>
      </c>
      <c r="B835" s="142">
        <f t="shared" si="151"/>
        <v>1.773041153520842E-3</v>
      </c>
      <c r="C835" s="79">
        <f t="shared" si="139"/>
        <v>1</v>
      </c>
      <c r="D835" s="42">
        <f t="shared" si="144"/>
        <v>1.773041153520842E-3</v>
      </c>
      <c r="E835" s="142">
        <f t="shared" si="140"/>
        <v>4.7223624456281749E-3</v>
      </c>
      <c r="F835" s="79">
        <f t="shared" si="149"/>
        <v>1.0000000000000002</v>
      </c>
      <c r="G835" s="42">
        <f t="shared" si="145"/>
        <v>4.7223624456281758E-3</v>
      </c>
      <c r="H835" s="142">
        <f t="shared" si="141"/>
        <v>2.2538983437247659E-3</v>
      </c>
      <c r="I835" s="79">
        <f t="shared" si="142"/>
        <v>1</v>
      </c>
      <c r="J835" s="42">
        <f t="shared" si="146"/>
        <v>2.2538983437247659E-3</v>
      </c>
      <c r="K835" s="142">
        <f t="shared" si="143"/>
        <v>5.0092483589072086E-3</v>
      </c>
      <c r="L835" s="79">
        <f t="shared" si="150"/>
        <v>1.0000000000000002</v>
      </c>
      <c r="M835" s="42">
        <f t="shared" si="147"/>
        <v>5.0092483589072095E-3</v>
      </c>
      <c r="T835" s="114"/>
      <c r="W835" s="114"/>
      <c r="AA835" s="114"/>
      <c r="AG835" s="114"/>
      <c r="AJ835" s="114"/>
    </row>
    <row r="836" spans="1:36" x14ac:dyDescent="0.2">
      <c r="A836" s="92">
        <f t="shared" si="151"/>
        <v>36</v>
      </c>
      <c r="B836" s="142">
        <f t="shared" si="151"/>
        <v>1.8721820283935633E-3</v>
      </c>
      <c r="C836" s="79">
        <f t="shared" si="139"/>
        <v>1</v>
      </c>
      <c r="D836" s="42">
        <f t="shared" si="144"/>
        <v>1.8721820283935633E-3</v>
      </c>
      <c r="E836" s="142">
        <f t="shared" si="140"/>
        <v>5.0255323673404099E-3</v>
      </c>
      <c r="F836" s="79">
        <f t="shared" si="149"/>
        <v>1</v>
      </c>
      <c r="G836" s="42">
        <f t="shared" si="145"/>
        <v>5.0255323673404099E-3</v>
      </c>
      <c r="H836" s="142">
        <f t="shared" si="141"/>
        <v>2.4545748005927381E-3</v>
      </c>
      <c r="I836" s="79">
        <f t="shared" si="142"/>
        <v>1</v>
      </c>
      <c r="J836" s="42">
        <f t="shared" si="146"/>
        <v>2.4545748005927381E-3</v>
      </c>
      <c r="K836" s="142">
        <f t="shared" si="143"/>
        <v>5.28128708802656E-3</v>
      </c>
      <c r="L836" s="79">
        <f t="shared" si="150"/>
        <v>1</v>
      </c>
      <c r="M836" s="42">
        <f t="shared" si="147"/>
        <v>5.28128708802656E-3</v>
      </c>
      <c r="T836" s="114"/>
      <c r="W836" s="114"/>
      <c r="AA836" s="114"/>
      <c r="AG836" s="114"/>
      <c r="AJ836" s="114"/>
    </row>
    <row r="837" spans="1:36" x14ac:dyDescent="0.2">
      <c r="A837" s="92">
        <f t="shared" si="151"/>
        <v>37</v>
      </c>
      <c r="B837" s="142">
        <f t="shared" si="151"/>
        <v>1.998143623038615E-3</v>
      </c>
      <c r="C837" s="79">
        <f t="shared" si="139"/>
        <v>1</v>
      </c>
      <c r="D837" s="42">
        <f t="shared" si="144"/>
        <v>1.998143623038615E-3</v>
      </c>
      <c r="E837" s="142">
        <f t="shared" si="140"/>
        <v>5.2673977867158887E-3</v>
      </c>
      <c r="F837" s="79">
        <f t="shared" si="149"/>
        <v>1</v>
      </c>
      <c r="G837" s="42">
        <f t="shared" si="145"/>
        <v>5.2673977867158887E-3</v>
      </c>
      <c r="H837" s="142">
        <f t="shared" si="141"/>
        <v>2.5594629725595301E-3</v>
      </c>
      <c r="I837" s="79">
        <f t="shared" si="142"/>
        <v>1</v>
      </c>
      <c r="J837" s="42">
        <f t="shared" si="146"/>
        <v>2.5594629725595301E-3</v>
      </c>
      <c r="K837" s="142">
        <f t="shared" si="143"/>
        <v>5.6591718719617157E-3</v>
      </c>
      <c r="L837" s="79">
        <f t="shared" si="150"/>
        <v>1</v>
      </c>
      <c r="M837" s="42">
        <f t="shared" si="147"/>
        <v>5.6591718719617157E-3</v>
      </c>
      <c r="T837" s="114"/>
      <c r="W837" s="114"/>
      <c r="AA837" s="114"/>
      <c r="AG837" s="114"/>
      <c r="AJ837" s="114"/>
    </row>
    <row r="838" spans="1:36" x14ac:dyDescent="0.2">
      <c r="A838" s="92">
        <f t="shared" si="151"/>
        <v>38</v>
      </c>
      <c r="B838" s="142">
        <f t="shared" si="151"/>
        <v>1.9339654721548245E-3</v>
      </c>
      <c r="C838" s="79">
        <f t="shared" si="139"/>
        <v>1.0000000000000002</v>
      </c>
      <c r="D838" s="42">
        <f t="shared" si="144"/>
        <v>1.9339654721548249E-3</v>
      </c>
      <c r="E838" s="142">
        <f t="shared" si="140"/>
        <v>5.1323363050052254E-3</v>
      </c>
      <c r="F838" s="79">
        <f t="shared" si="149"/>
        <v>1</v>
      </c>
      <c r="G838" s="42">
        <f t="shared" si="145"/>
        <v>5.1323363050052254E-3</v>
      </c>
      <c r="H838" s="142">
        <f t="shared" si="141"/>
        <v>2.5503630854939179E-3</v>
      </c>
      <c r="I838" s="79">
        <f t="shared" si="142"/>
        <v>1.0000000000000002</v>
      </c>
      <c r="J838" s="42">
        <f t="shared" si="146"/>
        <v>2.5503630854939183E-3</v>
      </c>
      <c r="K838" s="142">
        <f t="shared" si="143"/>
        <v>5.4944160219316859E-3</v>
      </c>
      <c r="L838" s="79">
        <f t="shared" si="150"/>
        <v>1</v>
      </c>
      <c r="M838" s="42">
        <f t="shared" si="147"/>
        <v>5.4944160219316859E-3</v>
      </c>
      <c r="T838" s="114"/>
      <c r="W838" s="114"/>
      <c r="AA838" s="114"/>
      <c r="AG838" s="114"/>
      <c r="AJ838" s="114"/>
    </row>
    <row r="839" spans="1:36" x14ac:dyDescent="0.2">
      <c r="A839" s="92">
        <f t="shared" si="151"/>
        <v>39</v>
      </c>
      <c r="B839" s="142">
        <f t="shared" si="151"/>
        <v>1.945460066342966E-3</v>
      </c>
      <c r="C839" s="79">
        <f t="shared" si="139"/>
        <v>1</v>
      </c>
      <c r="D839" s="42">
        <f t="shared" si="144"/>
        <v>1.945460066342966E-3</v>
      </c>
      <c r="E839" s="142">
        <f t="shared" si="140"/>
        <v>5.2621294310463244E-3</v>
      </c>
      <c r="F839" s="79">
        <f t="shared" si="149"/>
        <v>1</v>
      </c>
      <c r="G839" s="42">
        <f t="shared" si="145"/>
        <v>5.2621294310463244E-3</v>
      </c>
      <c r="H839" s="142">
        <f t="shared" si="141"/>
        <v>2.5182740100520226E-3</v>
      </c>
      <c r="I839" s="79">
        <f t="shared" si="142"/>
        <v>1</v>
      </c>
      <c r="J839" s="42">
        <f t="shared" si="146"/>
        <v>2.5182740100520226E-3</v>
      </c>
      <c r="K839" s="142">
        <f t="shared" si="143"/>
        <v>5.5643414699095475E-3</v>
      </c>
      <c r="L839" s="79">
        <f t="shared" si="150"/>
        <v>1</v>
      </c>
      <c r="M839" s="42">
        <f t="shared" si="147"/>
        <v>5.5643414699095475E-3</v>
      </c>
      <c r="T839" s="114"/>
      <c r="W839" s="114"/>
      <c r="AA839" s="114"/>
      <c r="AG839" s="114"/>
      <c r="AJ839" s="114"/>
    </row>
    <row r="840" spans="1:36" x14ac:dyDescent="0.2">
      <c r="A840" s="92">
        <f t="shared" si="151"/>
        <v>40</v>
      </c>
      <c r="B840" s="142">
        <f t="shared" si="151"/>
        <v>2.018738104292369E-3</v>
      </c>
      <c r="C840" s="79">
        <f t="shared" si="139"/>
        <v>1.0000000000000002</v>
      </c>
      <c r="D840" s="42">
        <f t="shared" si="144"/>
        <v>2.0187381042923694E-3</v>
      </c>
      <c r="E840" s="142">
        <f t="shared" si="140"/>
        <v>5.2832028537245839E-3</v>
      </c>
      <c r="F840" s="79">
        <f t="shared" si="149"/>
        <v>0.99999999999999989</v>
      </c>
      <c r="G840" s="42">
        <f t="shared" si="145"/>
        <v>5.2832028537245831E-3</v>
      </c>
      <c r="H840" s="142">
        <f t="shared" si="141"/>
        <v>2.5436579055508352E-3</v>
      </c>
      <c r="I840" s="79">
        <f t="shared" si="142"/>
        <v>1.0000000000000002</v>
      </c>
      <c r="J840" s="42">
        <f t="shared" si="146"/>
        <v>2.5436579055508357E-3</v>
      </c>
      <c r="K840" s="142">
        <f t="shared" si="143"/>
        <v>5.7003608344692227E-3</v>
      </c>
      <c r="L840" s="79">
        <f t="shared" si="150"/>
        <v>0.99999999999999989</v>
      </c>
      <c r="M840" s="42">
        <f t="shared" si="147"/>
        <v>5.7003608344692218E-3</v>
      </c>
      <c r="T840" s="114"/>
      <c r="W840" s="114"/>
      <c r="AA840" s="114"/>
      <c r="AG840" s="114"/>
      <c r="AJ840" s="114"/>
    </row>
    <row r="841" spans="1:36" x14ac:dyDescent="0.2">
      <c r="A841" s="92">
        <f t="shared" si="151"/>
        <v>41</v>
      </c>
      <c r="B841" s="142">
        <f t="shared" si="151"/>
        <v>1.9933542087935559E-3</v>
      </c>
      <c r="C841" s="79">
        <f t="shared" si="139"/>
        <v>1.0000000000000002</v>
      </c>
      <c r="D841" s="42">
        <f t="shared" si="144"/>
        <v>1.9933542087935564E-3</v>
      </c>
      <c r="E841" s="142">
        <f t="shared" si="140"/>
        <v>5.2506348368581823E-3</v>
      </c>
      <c r="F841" s="79">
        <f t="shared" si="149"/>
        <v>1</v>
      </c>
      <c r="G841" s="42">
        <f t="shared" si="145"/>
        <v>5.2506348368581823E-3</v>
      </c>
      <c r="H841" s="142">
        <f t="shared" si="141"/>
        <v>2.491932231704198E-3</v>
      </c>
      <c r="I841" s="79">
        <f t="shared" si="142"/>
        <v>1.0000000000000002</v>
      </c>
      <c r="J841" s="42">
        <f t="shared" si="146"/>
        <v>2.4919322317041985E-3</v>
      </c>
      <c r="K841" s="142">
        <f t="shared" si="143"/>
        <v>5.9211528311664428E-3</v>
      </c>
      <c r="L841" s="79">
        <f t="shared" si="150"/>
        <v>1</v>
      </c>
      <c r="M841" s="42">
        <f t="shared" si="147"/>
        <v>5.9211528311664428E-3</v>
      </c>
      <c r="T841" s="114"/>
      <c r="W841" s="114"/>
      <c r="AA841" s="114"/>
      <c r="AG841" s="114"/>
      <c r="AJ841" s="114"/>
    </row>
    <row r="842" spans="1:36" x14ac:dyDescent="0.2">
      <c r="A842" s="92">
        <f t="shared" si="151"/>
        <v>42</v>
      </c>
      <c r="B842" s="142">
        <f t="shared" si="151"/>
        <v>1.9301339407587774E-3</v>
      </c>
      <c r="C842" s="79">
        <f t="shared" si="139"/>
        <v>1</v>
      </c>
      <c r="D842" s="42">
        <f t="shared" si="144"/>
        <v>1.9301339407587774E-3</v>
      </c>
      <c r="E842" s="142">
        <f t="shared" si="140"/>
        <v>5.3133761634684556E-3</v>
      </c>
      <c r="F842" s="79">
        <f t="shared" si="149"/>
        <v>1</v>
      </c>
      <c r="G842" s="42">
        <f t="shared" si="145"/>
        <v>5.3133761634684556E-3</v>
      </c>
      <c r="H842" s="142">
        <f t="shared" si="141"/>
        <v>2.5015110601943162E-3</v>
      </c>
      <c r="I842" s="79">
        <f t="shared" si="142"/>
        <v>1</v>
      </c>
      <c r="J842" s="42">
        <f t="shared" si="146"/>
        <v>2.5015110601943162E-3</v>
      </c>
      <c r="K842" s="142">
        <f t="shared" si="143"/>
        <v>5.7267026128170473E-3</v>
      </c>
      <c r="L842" s="79">
        <f t="shared" si="150"/>
        <v>1</v>
      </c>
      <c r="M842" s="42">
        <f t="shared" si="147"/>
        <v>5.7267026128170473E-3</v>
      </c>
      <c r="T842" s="114"/>
      <c r="W842" s="114"/>
      <c r="AA842" s="114"/>
      <c r="AG842" s="114"/>
      <c r="AJ842" s="114"/>
    </row>
    <row r="843" spans="1:36" x14ac:dyDescent="0.2">
      <c r="A843" s="92">
        <f t="shared" si="151"/>
        <v>43</v>
      </c>
      <c r="B843" s="142">
        <f t="shared" si="151"/>
        <v>1.9162446394481061E-3</v>
      </c>
      <c r="C843" s="79">
        <f t="shared" si="139"/>
        <v>1</v>
      </c>
      <c r="D843" s="42">
        <f t="shared" si="144"/>
        <v>1.9162446394481061E-3</v>
      </c>
      <c r="E843" s="142">
        <f t="shared" si="140"/>
        <v>5.2774555566305129E-3</v>
      </c>
      <c r="F843" s="79">
        <f t="shared" si="149"/>
        <v>1</v>
      </c>
      <c r="G843" s="42">
        <f t="shared" si="145"/>
        <v>5.2774555566305129E-3</v>
      </c>
      <c r="H843" s="142">
        <f t="shared" si="141"/>
        <v>2.512526712957952E-3</v>
      </c>
      <c r="I843" s="79">
        <f t="shared" si="142"/>
        <v>1</v>
      </c>
      <c r="J843" s="42">
        <f t="shared" si="146"/>
        <v>2.512526712957952E-3</v>
      </c>
      <c r="K843" s="142">
        <f t="shared" si="143"/>
        <v>5.8081226549830502E-3</v>
      </c>
      <c r="L843" s="79">
        <f t="shared" si="150"/>
        <v>1</v>
      </c>
      <c r="M843" s="42">
        <f t="shared" si="147"/>
        <v>5.8081226549830502E-3</v>
      </c>
      <c r="T843" s="114"/>
      <c r="W843" s="114"/>
      <c r="AA843" s="114"/>
      <c r="AG843" s="114"/>
      <c r="AJ843" s="114"/>
    </row>
    <row r="844" spans="1:36" x14ac:dyDescent="0.2">
      <c r="A844" s="92">
        <f t="shared" si="151"/>
        <v>44</v>
      </c>
      <c r="B844" s="142">
        <f t="shared" si="151"/>
        <v>1.8175827059998908E-3</v>
      </c>
      <c r="C844" s="79">
        <f t="shared" si="139"/>
        <v>1</v>
      </c>
      <c r="D844" s="42">
        <f t="shared" si="144"/>
        <v>1.8175827059998908E-3</v>
      </c>
      <c r="E844" s="142">
        <f t="shared" si="140"/>
        <v>5.3152919291664788E-3</v>
      </c>
      <c r="F844" s="79">
        <f t="shared" si="149"/>
        <v>1</v>
      </c>
      <c r="G844" s="42">
        <f t="shared" si="145"/>
        <v>5.3152919291664788E-3</v>
      </c>
      <c r="H844" s="142">
        <f t="shared" si="141"/>
        <v>2.5245002485705993E-3</v>
      </c>
      <c r="I844" s="79">
        <f t="shared" si="142"/>
        <v>1</v>
      </c>
      <c r="J844" s="42">
        <f t="shared" si="146"/>
        <v>2.5245002485705993E-3</v>
      </c>
      <c r="K844" s="142">
        <f t="shared" si="143"/>
        <v>5.9527629651838325E-3</v>
      </c>
      <c r="L844" s="79">
        <f t="shared" si="150"/>
        <v>1</v>
      </c>
      <c r="M844" s="42">
        <f t="shared" si="147"/>
        <v>5.9527629651838325E-3</v>
      </c>
      <c r="T844" s="114"/>
      <c r="W844" s="114"/>
      <c r="AA844" s="114"/>
      <c r="AG844" s="114"/>
      <c r="AJ844" s="114"/>
    </row>
    <row r="845" spans="1:36" x14ac:dyDescent="0.2">
      <c r="A845" s="92">
        <f t="shared" si="151"/>
        <v>45</v>
      </c>
      <c r="B845" s="142">
        <f t="shared" si="151"/>
        <v>1.7529256136915943E-3</v>
      </c>
      <c r="C845" s="79">
        <f t="shared" si="139"/>
        <v>1</v>
      </c>
      <c r="D845" s="42">
        <f t="shared" si="144"/>
        <v>1.7529256136915943E-3</v>
      </c>
      <c r="E845" s="142">
        <f t="shared" si="140"/>
        <v>5.245366481188618E-3</v>
      </c>
      <c r="F845" s="79">
        <f t="shared" si="149"/>
        <v>1</v>
      </c>
      <c r="G845" s="42">
        <f t="shared" si="145"/>
        <v>5.245366481188618E-3</v>
      </c>
      <c r="H845" s="142">
        <f t="shared" si="141"/>
        <v>2.5436579055508352E-3</v>
      </c>
      <c r="I845" s="79">
        <f t="shared" si="142"/>
        <v>1</v>
      </c>
      <c r="J845" s="42">
        <f t="shared" si="146"/>
        <v>2.5436579055508352E-3</v>
      </c>
      <c r="K845" s="142">
        <f t="shared" si="143"/>
        <v>5.8272803119632866E-3</v>
      </c>
      <c r="L845" s="79">
        <f t="shared" si="150"/>
        <v>1</v>
      </c>
      <c r="M845" s="42">
        <f t="shared" si="147"/>
        <v>5.8272803119632866E-3</v>
      </c>
      <c r="T845" s="114"/>
      <c r="W845" s="114"/>
      <c r="AA845" s="114"/>
      <c r="AG845" s="114"/>
      <c r="AJ845" s="114"/>
    </row>
    <row r="846" spans="1:36" x14ac:dyDescent="0.2">
      <c r="A846" s="92">
        <f t="shared" si="151"/>
        <v>46</v>
      </c>
      <c r="B846" s="142">
        <f t="shared" si="151"/>
        <v>1.7189207725516755E-3</v>
      </c>
      <c r="C846" s="79">
        <f t="shared" si="139"/>
        <v>1</v>
      </c>
      <c r="D846" s="42">
        <f t="shared" si="144"/>
        <v>1.7189207725516755E-3</v>
      </c>
      <c r="E846" s="142">
        <f t="shared" si="140"/>
        <v>5.3440284146368333E-3</v>
      </c>
      <c r="F846" s="79">
        <f t="shared" si="149"/>
        <v>1</v>
      </c>
      <c r="G846" s="42">
        <f t="shared" si="145"/>
        <v>5.3440284146368333E-3</v>
      </c>
      <c r="H846" s="142">
        <f t="shared" si="141"/>
        <v>2.5369527256077526E-3</v>
      </c>
      <c r="I846" s="79">
        <f t="shared" si="142"/>
        <v>1</v>
      </c>
      <c r="J846" s="42">
        <f t="shared" si="146"/>
        <v>2.5369527256077526E-3</v>
      </c>
      <c r="K846" s="142">
        <f t="shared" si="143"/>
        <v>5.8033332407379911E-3</v>
      </c>
      <c r="L846" s="79">
        <f t="shared" si="150"/>
        <v>1</v>
      </c>
      <c r="M846" s="42">
        <f t="shared" si="147"/>
        <v>5.8033332407379911E-3</v>
      </c>
      <c r="T846" s="114"/>
      <c r="W846" s="114"/>
      <c r="AA846" s="114"/>
      <c r="AG846" s="114"/>
      <c r="AJ846" s="114"/>
    </row>
    <row r="847" spans="1:36" x14ac:dyDescent="0.2">
      <c r="A847" s="92">
        <f t="shared" si="151"/>
        <v>47</v>
      </c>
      <c r="B847" s="142">
        <f t="shared" si="151"/>
        <v>1.6820422828647211E-3</v>
      </c>
      <c r="C847" s="79">
        <f t="shared" si="139"/>
        <v>1</v>
      </c>
      <c r="D847" s="42">
        <f t="shared" si="144"/>
        <v>1.6820422828647211E-3</v>
      </c>
      <c r="E847" s="142">
        <f t="shared" si="140"/>
        <v>5.4891476662621208E-3</v>
      </c>
      <c r="F847" s="79">
        <f t="shared" si="149"/>
        <v>1</v>
      </c>
      <c r="G847" s="42">
        <f t="shared" si="145"/>
        <v>5.4891476662621208E-3</v>
      </c>
      <c r="H847" s="142">
        <f t="shared" si="141"/>
        <v>2.4900164660061745E-3</v>
      </c>
      <c r="I847" s="79">
        <f t="shared" si="142"/>
        <v>1</v>
      </c>
      <c r="J847" s="42">
        <f t="shared" si="146"/>
        <v>2.4900164660061745E-3</v>
      </c>
      <c r="K847" s="142">
        <f t="shared" si="143"/>
        <v>5.9814994506541862E-3</v>
      </c>
      <c r="L847" s="79">
        <f t="shared" si="150"/>
        <v>1</v>
      </c>
      <c r="M847" s="42">
        <f t="shared" si="147"/>
        <v>5.9814994506541862E-3</v>
      </c>
      <c r="T847" s="114"/>
      <c r="W847" s="114"/>
      <c r="AA847" s="114"/>
      <c r="AG847" s="114"/>
      <c r="AJ847" s="114"/>
    </row>
    <row r="848" spans="1:36" x14ac:dyDescent="0.2">
      <c r="A848" s="92">
        <f t="shared" si="151"/>
        <v>48</v>
      </c>
      <c r="B848" s="142">
        <f t="shared" si="151"/>
        <v>1.6269640190465426E-3</v>
      </c>
      <c r="C848" s="79">
        <f t="shared" si="139"/>
        <v>1</v>
      </c>
      <c r="D848" s="42">
        <f t="shared" si="144"/>
        <v>1.6269640190465426E-3</v>
      </c>
      <c r="E848" s="142">
        <f t="shared" si="140"/>
        <v>5.3971909127569877E-3</v>
      </c>
      <c r="F848" s="79">
        <f t="shared" si="149"/>
        <v>1</v>
      </c>
      <c r="G848" s="42">
        <f t="shared" si="145"/>
        <v>5.3971909127569877E-3</v>
      </c>
      <c r="H848" s="142">
        <f t="shared" si="141"/>
        <v>2.4473906792251495E-3</v>
      </c>
      <c r="I848" s="79">
        <f t="shared" si="142"/>
        <v>1</v>
      </c>
      <c r="J848" s="42">
        <f t="shared" si="146"/>
        <v>2.4473906792251495E-3</v>
      </c>
      <c r="K848" s="142">
        <f t="shared" si="143"/>
        <v>5.8828375172059709E-3</v>
      </c>
      <c r="L848" s="79">
        <f t="shared" si="150"/>
        <v>1</v>
      </c>
      <c r="M848" s="42">
        <f t="shared" si="147"/>
        <v>5.8828375172059709E-3</v>
      </c>
      <c r="T848" s="114"/>
      <c r="W848" s="114"/>
      <c r="AA848" s="114"/>
      <c r="AG848" s="114"/>
      <c r="AJ848" s="114"/>
    </row>
    <row r="849" spans="1:36" x14ac:dyDescent="0.2">
      <c r="A849" s="92">
        <f t="shared" ref="A849:B864" si="152">A652</f>
        <v>49</v>
      </c>
      <c r="B849" s="142">
        <f t="shared" si="152"/>
        <v>1.5158496085611738E-3</v>
      </c>
      <c r="C849" s="79">
        <f t="shared" si="139"/>
        <v>1</v>
      </c>
      <c r="D849" s="42">
        <f t="shared" si="144"/>
        <v>1.5158496085611738E-3</v>
      </c>
      <c r="E849" s="142">
        <f t="shared" si="140"/>
        <v>5.029363898736457E-3</v>
      </c>
      <c r="F849" s="79">
        <f t="shared" si="149"/>
        <v>1.0000000000000002</v>
      </c>
      <c r="G849" s="42">
        <f t="shared" si="145"/>
        <v>5.0293638987364579E-3</v>
      </c>
      <c r="H849" s="142">
        <f t="shared" si="141"/>
        <v>2.3468129800789106E-3</v>
      </c>
      <c r="I849" s="79">
        <f t="shared" si="142"/>
        <v>1</v>
      </c>
      <c r="J849" s="42">
        <f t="shared" si="146"/>
        <v>2.3468129800789106E-3</v>
      </c>
      <c r="K849" s="142">
        <f t="shared" si="143"/>
        <v>5.2726661423854538E-3</v>
      </c>
      <c r="L849" s="79">
        <f t="shared" si="150"/>
        <v>1.0000000000000002</v>
      </c>
      <c r="M849" s="42">
        <f t="shared" si="147"/>
        <v>5.2726661423854546E-3</v>
      </c>
      <c r="T849" s="114"/>
      <c r="W849" s="114"/>
      <c r="AA849" s="114"/>
      <c r="AG849" s="114"/>
      <c r="AJ849" s="114"/>
    </row>
    <row r="850" spans="1:36" x14ac:dyDescent="0.2">
      <c r="A850" s="92">
        <f t="shared" si="152"/>
        <v>50</v>
      </c>
      <c r="B850" s="142">
        <f t="shared" si="152"/>
        <v>1.4607713447429952E-3</v>
      </c>
      <c r="C850" s="79">
        <f t="shared" si="139"/>
        <v>0.99999999999999989</v>
      </c>
      <c r="D850" s="42">
        <f t="shared" si="144"/>
        <v>1.460771344742995E-3</v>
      </c>
      <c r="E850" s="142">
        <f t="shared" si="140"/>
        <v>4.8579028687633441E-3</v>
      </c>
      <c r="F850" s="79">
        <f t="shared" si="149"/>
        <v>1</v>
      </c>
      <c r="G850" s="42">
        <f t="shared" si="145"/>
        <v>4.8579028687633441E-3</v>
      </c>
      <c r="H850" s="142">
        <f t="shared" si="141"/>
        <v>2.2850295363176492E-3</v>
      </c>
      <c r="I850" s="79">
        <f t="shared" si="142"/>
        <v>0.99999999999999989</v>
      </c>
      <c r="J850" s="42">
        <f t="shared" si="146"/>
        <v>2.2850295363176488E-3</v>
      </c>
      <c r="K850" s="142">
        <f t="shared" si="143"/>
        <v>5.2899080336676662E-3</v>
      </c>
      <c r="L850" s="79">
        <f t="shared" si="150"/>
        <v>1</v>
      </c>
      <c r="M850" s="42">
        <f t="shared" si="147"/>
        <v>5.2899080336676662E-3</v>
      </c>
      <c r="T850" s="114"/>
      <c r="W850" s="114"/>
      <c r="AA850" s="114"/>
      <c r="AG850" s="114"/>
      <c r="AJ850" s="114"/>
    </row>
    <row r="851" spans="1:36" x14ac:dyDescent="0.2">
      <c r="A851" s="92">
        <f t="shared" si="152"/>
        <v>51</v>
      </c>
      <c r="B851" s="142">
        <f t="shared" si="152"/>
        <v>1.3611515284457679E-3</v>
      </c>
      <c r="C851" s="79">
        <f t="shared" si="139"/>
        <v>1</v>
      </c>
      <c r="D851" s="42">
        <f t="shared" si="144"/>
        <v>1.3611515284457679E-3</v>
      </c>
      <c r="E851" s="142">
        <f t="shared" si="140"/>
        <v>5.0351111958305272E-3</v>
      </c>
      <c r="F851" s="79">
        <f t="shared" si="149"/>
        <v>1</v>
      </c>
      <c r="G851" s="42">
        <f t="shared" si="145"/>
        <v>5.0351111958305272E-3</v>
      </c>
      <c r="H851" s="142">
        <f t="shared" si="141"/>
        <v>2.2155830297642936E-3</v>
      </c>
      <c r="I851" s="79">
        <f t="shared" si="142"/>
        <v>1</v>
      </c>
      <c r="J851" s="42">
        <f t="shared" si="146"/>
        <v>2.2155830297642936E-3</v>
      </c>
      <c r="K851" s="142">
        <f t="shared" si="143"/>
        <v>5.2084879915016633E-3</v>
      </c>
      <c r="L851" s="79">
        <f t="shared" si="150"/>
        <v>1</v>
      </c>
      <c r="M851" s="42">
        <f t="shared" si="147"/>
        <v>5.2084879915016633E-3</v>
      </c>
      <c r="T851" s="114"/>
      <c r="W851" s="114"/>
      <c r="AA851" s="114"/>
      <c r="AG851" s="114"/>
      <c r="AJ851" s="114"/>
    </row>
    <row r="852" spans="1:36" x14ac:dyDescent="0.2">
      <c r="A852" s="92">
        <f t="shared" si="152"/>
        <v>52</v>
      </c>
      <c r="B852" s="142">
        <f t="shared" si="152"/>
        <v>1.3362465743714611E-3</v>
      </c>
      <c r="C852" s="79">
        <f t="shared" si="139"/>
        <v>1</v>
      </c>
      <c r="D852" s="42">
        <f t="shared" si="144"/>
        <v>1.3362465743714611E-3</v>
      </c>
      <c r="E852" s="142">
        <f t="shared" si="140"/>
        <v>5.1835830374273566E-3</v>
      </c>
      <c r="F852" s="79">
        <f t="shared" si="149"/>
        <v>0.99999999999999989</v>
      </c>
      <c r="G852" s="42">
        <f t="shared" si="145"/>
        <v>5.1835830374273558E-3</v>
      </c>
      <c r="H852" s="142">
        <f t="shared" si="141"/>
        <v>2.2356985695935415E-3</v>
      </c>
      <c r="I852" s="79">
        <f t="shared" si="142"/>
        <v>1</v>
      </c>
      <c r="J852" s="42">
        <f t="shared" si="146"/>
        <v>2.2356985695935415E-3</v>
      </c>
      <c r="K852" s="142">
        <f t="shared" si="143"/>
        <v>5.1807093888803215E-3</v>
      </c>
      <c r="L852" s="79">
        <f t="shared" si="150"/>
        <v>0.99999999999999989</v>
      </c>
      <c r="M852" s="42">
        <f t="shared" si="147"/>
        <v>5.1807093888803207E-3</v>
      </c>
      <c r="T852" s="114"/>
      <c r="W852" s="114"/>
      <c r="AA852" s="114"/>
      <c r="AG852" s="114"/>
      <c r="AJ852" s="114"/>
    </row>
    <row r="853" spans="1:36" x14ac:dyDescent="0.2">
      <c r="A853" s="92">
        <f t="shared" si="152"/>
        <v>53</v>
      </c>
      <c r="B853" s="142">
        <f t="shared" si="152"/>
        <v>1.3237940973343078E-3</v>
      </c>
      <c r="C853" s="79">
        <f t="shared" si="139"/>
        <v>1.0000000000000002</v>
      </c>
      <c r="D853" s="42">
        <f t="shared" si="144"/>
        <v>1.323794097334308E-3</v>
      </c>
      <c r="E853" s="142">
        <f t="shared" si="140"/>
        <v>5.1768778574842736E-3</v>
      </c>
      <c r="F853" s="79">
        <f t="shared" si="149"/>
        <v>1</v>
      </c>
      <c r="G853" s="42">
        <f t="shared" si="145"/>
        <v>5.1768778574842736E-3</v>
      </c>
      <c r="H853" s="142">
        <f t="shared" si="141"/>
        <v>2.1854097200204219E-3</v>
      </c>
      <c r="I853" s="79">
        <f t="shared" si="142"/>
        <v>1.0000000000000002</v>
      </c>
      <c r="J853" s="42">
        <f t="shared" si="146"/>
        <v>2.1854097200204223E-3</v>
      </c>
      <c r="K853" s="142">
        <f t="shared" si="143"/>
        <v>5.2721872009609478E-3</v>
      </c>
      <c r="L853" s="79">
        <f t="shared" si="150"/>
        <v>1</v>
      </c>
      <c r="M853" s="42">
        <f t="shared" si="147"/>
        <v>5.2721872009609478E-3</v>
      </c>
      <c r="T853" s="114"/>
      <c r="W853" s="114"/>
      <c r="AA853" s="114"/>
      <c r="AG853" s="114"/>
      <c r="AJ853" s="114"/>
    </row>
    <row r="854" spans="1:36" x14ac:dyDescent="0.2">
      <c r="A854" s="92">
        <f t="shared" si="152"/>
        <v>54</v>
      </c>
      <c r="B854" s="142">
        <f t="shared" si="152"/>
        <v>1.3204415073627665E-3</v>
      </c>
      <c r="C854" s="79">
        <f t="shared" si="139"/>
        <v>1</v>
      </c>
      <c r="D854" s="42">
        <f t="shared" si="144"/>
        <v>1.3204415073627665E-3</v>
      </c>
      <c r="E854" s="142">
        <f t="shared" si="140"/>
        <v>5.4024592684265528E-3</v>
      </c>
      <c r="F854" s="79">
        <f t="shared" si="149"/>
        <v>1.0000000000000002</v>
      </c>
      <c r="G854" s="42">
        <f t="shared" si="145"/>
        <v>5.4024592684265536E-3</v>
      </c>
      <c r="H854" s="142">
        <f t="shared" si="141"/>
        <v>2.2807190634970961E-3</v>
      </c>
      <c r="I854" s="79">
        <f t="shared" si="142"/>
        <v>1</v>
      </c>
      <c r="J854" s="42">
        <f t="shared" si="146"/>
        <v>2.2807190634970961E-3</v>
      </c>
      <c r="K854" s="142">
        <f t="shared" si="143"/>
        <v>5.5207578002795105E-3</v>
      </c>
      <c r="L854" s="79">
        <f t="shared" si="150"/>
        <v>1.0000000000000002</v>
      </c>
      <c r="M854" s="42">
        <f t="shared" si="147"/>
        <v>5.5207578002795113E-3</v>
      </c>
      <c r="T854" s="114"/>
      <c r="W854" s="114"/>
      <c r="AA854" s="114"/>
      <c r="AG854" s="114"/>
      <c r="AJ854" s="114"/>
    </row>
    <row r="855" spans="1:36" x14ac:dyDescent="0.2">
      <c r="A855" s="92">
        <f t="shared" si="152"/>
        <v>55</v>
      </c>
      <c r="B855" s="142">
        <f t="shared" si="152"/>
        <v>1.0278082969896617E-3</v>
      </c>
      <c r="C855" s="79">
        <f t="shared" si="139"/>
        <v>1</v>
      </c>
      <c r="D855" s="42">
        <f t="shared" si="144"/>
        <v>1.0278082969896617E-3</v>
      </c>
      <c r="E855" s="142">
        <f t="shared" si="140"/>
        <v>4.3765667371349149E-3</v>
      </c>
      <c r="F855" s="79">
        <f t="shared" si="149"/>
        <v>1</v>
      </c>
      <c r="G855" s="42">
        <f t="shared" si="145"/>
        <v>4.3765667371349149E-3</v>
      </c>
      <c r="H855" s="142">
        <f t="shared" si="141"/>
        <v>1.7193997139761813E-3</v>
      </c>
      <c r="I855" s="79">
        <f t="shared" si="142"/>
        <v>1</v>
      </c>
      <c r="J855" s="42">
        <f t="shared" si="146"/>
        <v>1.7193997139761813E-3</v>
      </c>
      <c r="K855" s="142">
        <f t="shared" si="143"/>
        <v>4.253478791036899E-3</v>
      </c>
      <c r="L855" s="79">
        <f t="shared" si="150"/>
        <v>1</v>
      </c>
      <c r="M855" s="42">
        <f t="shared" si="147"/>
        <v>4.253478791036899E-3</v>
      </c>
      <c r="T855" s="114"/>
      <c r="W855" s="114"/>
      <c r="AA855" s="114"/>
      <c r="AG855" s="114"/>
      <c r="AJ855" s="114"/>
    </row>
    <row r="856" spans="1:36" x14ac:dyDescent="0.2">
      <c r="A856" s="92">
        <f t="shared" si="152"/>
        <v>56</v>
      </c>
      <c r="B856" s="142">
        <f t="shared" si="152"/>
        <v>9.2818848069243435E-4</v>
      </c>
      <c r="C856" s="79">
        <f t="shared" si="139"/>
        <v>1</v>
      </c>
      <c r="D856" s="42">
        <f t="shared" si="144"/>
        <v>9.2818848069243435E-4</v>
      </c>
      <c r="E856" s="142">
        <f t="shared" si="140"/>
        <v>4.1677482760503421E-3</v>
      </c>
      <c r="F856" s="79">
        <f t="shared" si="149"/>
        <v>1</v>
      </c>
      <c r="G856" s="42">
        <f t="shared" si="145"/>
        <v>4.1677482760503421E-3</v>
      </c>
      <c r="H856" s="142">
        <f t="shared" si="141"/>
        <v>1.6652793330070145E-3</v>
      </c>
      <c r="I856" s="79">
        <f t="shared" si="142"/>
        <v>1</v>
      </c>
      <c r="J856" s="42">
        <f t="shared" si="146"/>
        <v>1.6652793330070145E-3</v>
      </c>
      <c r="K856" s="142">
        <f t="shared" si="143"/>
        <v>4.0872861167333512E-3</v>
      </c>
      <c r="L856" s="79">
        <f t="shared" si="150"/>
        <v>1</v>
      </c>
      <c r="M856" s="42">
        <f t="shared" si="147"/>
        <v>4.0872861167333512E-3</v>
      </c>
      <c r="T856" s="114"/>
      <c r="W856" s="114"/>
      <c r="AA856" s="114"/>
      <c r="AG856" s="114"/>
      <c r="AJ856" s="114"/>
    </row>
    <row r="857" spans="1:36" x14ac:dyDescent="0.2">
      <c r="A857" s="92">
        <f t="shared" si="152"/>
        <v>57</v>
      </c>
      <c r="B857" s="142">
        <f t="shared" si="152"/>
        <v>8.6640503693117329E-4</v>
      </c>
      <c r="C857" s="79">
        <f t="shared" si="139"/>
        <v>1.0000000000000002</v>
      </c>
      <c r="D857" s="42">
        <f t="shared" si="144"/>
        <v>8.664050369311735E-4</v>
      </c>
      <c r="E857" s="142">
        <f t="shared" si="140"/>
        <v>4.1964847615206967E-3</v>
      </c>
      <c r="F857" s="79">
        <f t="shared" si="149"/>
        <v>1.0000000000000004</v>
      </c>
      <c r="G857" s="42">
        <f t="shared" si="145"/>
        <v>4.1964847615206984E-3</v>
      </c>
      <c r="H857" s="142">
        <f t="shared" si="141"/>
        <v>1.5747594037753994E-3</v>
      </c>
      <c r="I857" s="79">
        <f t="shared" si="142"/>
        <v>1.0000000000000002</v>
      </c>
      <c r="J857" s="42">
        <f t="shared" si="146"/>
        <v>1.5747594037753998E-3</v>
      </c>
      <c r="K857" s="142">
        <f t="shared" si="143"/>
        <v>4.1409275562780123E-3</v>
      </c>
      <c r="L857" s="79">
        <f t="shared" si="150"/>
        <v>1.0000000000000004</v>
      </c>
      <c r="M857" s="42">
        <f t="shared" si="147"/>
        <v>4.1409275562780141E-3</v>
      </c>
      <c r="T857" s="114"/>
      <c r="W857" s="114"/>
      <c r="AA857" s="114"/>
      <c r="AG857" s="114"/>
      <c r="AJ857" s="114"/>
    </row>
    <row r="858" spans="1:36" x14ac:dyDescent="0.2">
      <c r="A858" s="92">
        <f t="shared" si="152"/>
        <v>58</v>
      </c>
      <c r="B858" s="142">
        <f t="shared" si="152"/>
        <v>8.3431596148927792E-4</v>
      </c>
      <c r="C858" s="79">
        <f t="shared" si="139"/>
        <v>0.99999999999999989</v>
      </c>
      <c r="D858" s="42">
        <f t="shared" si="144"/>
        <v>8.3431596148927781E-4</v>
      </c>
      <c r="E858" s="142">
        <f t="shared" si="140"/>
        <v>4.1840322844835433E-3</v>
      </c>
      <c r="F858" s="79">
        <f t="shared" si="149"/>
        <v>0.99999999999999989</v>
      </c>
      <c r="G858" s="42">
        <f t="shared" si="145"/>
        <v>4.1840322844835425E-3</v>
      </c>
      <c r="H858" s="142">
        <f t="shared" si="141"/>
        <v>1.5752383451999054E-3</v>
      </c>
      <c r="I858" s="79">
        <f t="shared" si="142"/>
        <v>0.99999999999999989</v>
      </c>
      <c r="J858" s="42">
        <f t="shared" si="146"/>
        <v>1.5752383451999052E-3</v>
      </c>
      <c r="K858" s="142">
        <f t="shared" si="143"/>
        <v>4.0595075141120094E-3</v>
      </c>
      <c r="L858" s="79">
        <f t="shared" si="150"/>
        <v>0.99999999999999989</v>
      </c>
      <c r="M858" s="42">
        <f t="shared" si="147"/>
        <v>4.0595075141120086E-3</v>
      </c>
      <c r="T858" s="114"/>
      <c r="W858" s="114"/>
      <c r="AA858" s="114"/>
      <c r="AG858" s="114"/>
      <c r="AJ858" s="114"/>
    </row>
    <row r="859" spans="1:36" x14ac:dyDescent="0.2">
      <c r="A859" s="92">
        <f t="shared" si="152"/>
        <v>59</v>
      </c>
      <c r="B859" s="142">
        <f t="shared" si="152"/>
        <v>7.3661191089007428E-4</v>
      </c>
      <c r="C859" s="79">
        <f t="shared" si="139"/>
        <v>1.0000000000000002</v>
      </c>
      <c r="D859" s="42">
        <f t="shared" si="144"/>
        <v>7.3661191089007449E-4</v>
      </c>
      <c r="E859" s="142">
        <f t="shared" si="140"/>
        <v>3.7558586509752684E-3</v>
      </c>
      <c r="F859" s="79">
        <f t="shared" si="149"/>
        <v>1</v>
      </c>
      <c r="G859" s="42">
        <f t="shared" si="145"/>
        <v>3.7558586509752684E-3</v>
      </c>
      <c r="H859" s="142">
        <f t="shared" si="141"/>
        <v>1.3079890303256132E-3</v>
      </c>
      <c r="I859" s="79">
        <f t="shared" si="142"/>
        <v>1.0000000000000002</v>
      </c>
      <c r="J859" s="42">
        <f t="shared" si="146"/>
        <v>1.3079890303256134E-3</v>
      </c>
      <c r="K859" s="142">
        <f t="shared" si="143"/>
        <v>3.6830595544503717E-3</v>
      </c>
      <c r="L859" s="79">
        <f t="shared" si="150"/>
        <v>1</v>
      </c>
      <c r="M859" s="42">
        <f t="shared" si="147"/>
        <v>3.6830595544503717E-3</v>
      </c>
      <c r="T859" s="114"/>
      <c r="W859" s="114"/>
      <c r="AA859" s="114"/>
      <c r="AG859" s="114"/>
      <c r="AJ859" s="114"/>
    </row>
    <row r="860" spans="1:36" x14ac:dyDescent="0.2">
      <c r="A860" s="92">
        <f t="shared" si="152"/>
        <v>60</v>
      </c>
      <c r="B860" s="142">
        <f t="shared" si="152"/>
        <v>5.9149265926478664E-4</v>
      </c>
      <c r="C860" s="79">
        <f t="shared" si="139"/>
        <v>1</v>
      </c>
      <c r="D860" s="42">
        <f t="shared" si="144"/>
        <v>5.9149265926478664E-4</v>
      </c>
      <c r="E860" s="142">
        <f t="shared" si="140"/>
        <v>3.0930037194591025E-3</v>
      </c>
      <c r="F860" s="79">
        <f t="shared" si="149"/>
        <v>1</v>
      </c>
      <c r="G860" s="42">
        <f t="shared" si="145"/>
        <v>3.0930037194591025E-3</v>
      </c>
      <c r="H860" s="142">
        <f t="shared" si="141"/>
        <v>1.1231176404663356E-3</v>
      </c>
      <c r="I860" s="79">
        <f t="shared" si="142"/>
        <v>1</v>
      </c>
      <c r="J860" s="42">
        <f t="shared" si="146"/>
        <v>1.1231176404663356E-3</v>
      </c>
      <c r="K860" s="142">
        <f t="shared" si="143"/>
        <v>3.0973141922796556E-3</v>
      </c>
      <c r="L860" s="79">
        <f t="shared" si="150"/>
        <v>1</v>
      </c>
      <c r="M860" s="42">
        <f t="shared" si="147"/>
        <v>3.0973141922796556E-3</v>
      </c>
      <c r="T860" s="114"/>
      <c r="W860" s="114"/>
      <c r="AA860" s="114"/>
      <c r="AG860" s="114"/>
      <c r="AJ860" s="114"/>
    </row>
    <row r="861" spans="1:36" x14ac:dyDescent="0.2">
      <c r="A861" s="92">
        <f t="shared" si="152"/>
        <v>61</v>
      </c>
      <c r="B861" s="142">
        <f t="shared" si="152"/>
        <v>5.5700887670036183E-4</v>
      </c>
      <c r="C861" s="79">
        <f t="shared" si="139"/>
        <v>1</v>
      </c>
      <c r="D861" s="42">
        <f t="shared" si="144"/>
        <v>5.5700887670036183E-4</v>
      </c>
      <c r="E861" s="142">
        <f t="shared" si="140"/>
        <v>3.0795933595729377E-3</v>
      </c>
      <c r="F861" s="79">
        <f t="shared" si="149"/>
        <v>1</v>
      </c>
      <c r="G861" s="42">
        <f t="shared" si="145"/>
        <v>3.0795933595729377E-3</v>
      </c>
      <c r="H861" s="142">
        <f t="shared" si="141"/>
        <v>1.011524288556461E-3</v>
      </c>
      <c r="I861" s="79">
        <f t="shared" si="142"/>
        <v>1</v>
      </c>
      <c r="J861" s="42">
        <f t="shared" si="146"/>
        <v>1.011524288556461E-3</v>
      </c>
      <c r="K861" s="142">
        <f t="shared" si="143"/>
        <v>2.9680000076630626E-3</v>
      </c>
      <c r="L861" s="79">
        <f t="shared" si="150"/>
        <v>1</v>
      </c>
      <c r="M861" s="42">
        <f t="shared" si="147"/>
        <v>2.9680000076630626E-3</v>
      </c>
      <c r="T861" s="114"/>
      <c r="W861" s="114"/>
      <c r="AA861" s="114"/>
      <c r="AG861" s="114"/>
      <c r="AJ861" s="114"/>
    </row>
    <row r="862" spans="1:36" x14ac:dyDescent="0.2">
      <c r="A862" s="92">
        <f t="shared" si="152"/>
        <v>62</v>
      </c>
      <c r="B862" s="142">
        <f t="shared" si="152"/>
        <v>4.9953590575965376E-4</v>
      </c>
      <c r="C862" s="79">
        <f t="shared" si="139"/>
        <v>1</v>
      </c>
      <c r="D862" s="42">
        <f t="shared" si="144"/>
        <v>4.9953590575965376E-4</v>
      </c>
      <c r="E862" s="142">
        <f t="shared" si="140"/>
        <v>2.9234584551840141E-3</v>
      </c>
      <c r="F862" s="79">
        <f t="shared" si="149"/>
        <v>1</v>
      </c>
      <c r="G862" s="42">
        <f t="shared" si="145"/>
        <v>2.9234584551840141E-3</v>
      </c>
      <c r="H862" s="142">
        <f t="shared" si="141"/>
        <v>8.9226787385449189E-4</v>
      </c>
      <c r="I862" s="79">
        <f t="shared" si="142"/>
        <v>1</v>
      </c>
      <c r="J862" s="42">
        <f t="shared" si="146"/>
        <v>8.9226787385449189E-4</v>
      </c>
      <c r="K862" s="142">
        <f t="shared" si="143"/>
        <v>2.8588013628757175E-3</v>
      </c>
      <c r="L862" s="79">
        <f t="shared" si="150"/>
        <v>1</v>
      </c>
      <c r="M862" s="42">
        <f t="shared" si="147"/>
        <v>2.8588013628757175E-3</v>
      </c>
      <c r="T862" s="114"/>
      <c r="W862" s="114"/>
      <c r="AA862" s="114"/>
      <c r="AG862" s="114"/>
      <c r="AJ862" s="114"/>
    </row>
    <row r="863" spans="1:36" x14ac:dyDescent="0.2">
      <c r="A863" s="92">
        <f t="shared" si="152"/>
        <v>63</v>
      </c>
      <c r="B863" s="142">
        <f t="shared" si="152"/>
        <v>4.2482104353673339E-4</v>
      </c>
      <c r="C863" s="79">
        <f t="shared" si="139"/>
        <v>1</v>
      </c>
      <c r="D863" s="42">
        <f t="shared" si="144"/>
        <v>4.2482104353673339E-4</v>
      </c>
      <c r="E863" s="142">
        <f t="shared" si="140"/>
        <v>2.5819732195113071E-3</v>
      </c>
      <c r="F863" s="79">
        <f t="shared" si="149"/>
        <v>1</v>
      </c>
      <c r="G863" s="42">
        <f t="shared" si="145"/>
        <v>2.5819732195113071E-3</v>
      </c>
      <c r="H863" s="142">
        <f t="shared" si="141"/>
        <v>8.1563724593354786E-4</v>
      </c>
      <c r="I863" s="79">
        <f t="shared" si="142"/>
        <v>1</v>
      </c>
      <c r="J863" s="42">
        <f t="shared" si="146"/>
        <v>8.1563724593354786E-4</v>
      </c>
      <c r="K863" s="142">
        <f t="shared" si="143"/>
        <v>2.4857059931856214E-3</v>
      </c>
      <c r="L863" s="79">
        <f t="shared" si="150"/>
        <v>1</v>
      </c>
      <c r="M863" s="42">
        <f t="shared" si="147"/>
        <v>2.4857059931856214E-3</v>
      </c>
      <c r="T863" s="114"/>
      <c r="W863" s="114"/>
      <c r="AA863" s="114"/>
      <c r="AG863" s="114"/>
      <c r="AJ863" s="114"/>
    </row>
    <row r="864" spans="1:36" x14ac:dyDescent="0.2">
      <c r="A864" s="92">
        <f t="shared" si="152"/>
        <v>64</v>
      </c>
      <c r="B864" s="142">
        <f t="shared" si="152"/>
        <v>3.3669582142764777E-4</v>
      </c>
      <c r="C864" s="79">
        <f t="shared" si="139"/>
        <v>1</v>
      </c>
      <c r="D864" s="42">
        <f t="shared" si="144"/>
        <v>3.3669582142764777E-4</v>
      </c>
      <c r="E864" s="142">
        <f t="shared" si="140"/>
        <v>2.4416433821310788E-3</v>
      </c>
      <c r="F864" s="79">
        <f t="shared" ref="F864:F883" si="153">F667/$F764</f>
        <v>1</v>
      </c>
      <c r="G864" s="42">
        <f t="shared" si="145"/>
        <v>2.4416433821310788E-3</v>
      </c>
      <c r="H864" s="142">
        <f t="shared" si="141"/>
        <v>6.5806551727110669E-4</v>
      </c>
      <c r="I864" s="79">
        <f t="shared" si="142"/>
        <v>1</v>
      </c>
      <c r="J864" s="42">
        <f t="shared" si="146"/>
        <v>6.5806551727110669E-4</v>
      </c>
      <c r="K864" s="142">
        <f t="shared" si="143"/>
        <v>2.2970030719302969E-3</v>
      </c>
      <c r="L864" s="79">
        <f t="shared" ref="L864:L883" si="154">L667/$F764</f>
        <v>1</v>
      </c>
      <c r="M864" s="42">
        <f t="shared" si="147"/>
        <v>2.2970030719302969E-3</v>
      </c>
      <c r="T864" s="114"/>
      <c r="W864" s="114"/>
      <c r="AA864" s="114"/>
      <c r="AG864" s="114"/>
      <c r="AJ864" s="114"/>
    </row>
    <row r="865" spans="1:36" x14ac:dyDescent="0.2">
      <c r="A865" s="92">
        <f t="shared" ref="A865:B880" si="155">A668</f>
        <v>65</v>
      </c>
      <c r="B865" s="142">
        <f t="shared" si="155"/>
        <v>3.1514345732488227E-4</v>
      </c>
      <c r="C865" s="79">
        <f t="shared" ref="C865:C884" si="156">C668/$C765</f>
        <v>1</v>
      </c>
      <c r="D865" s="42">
        <f t="shared" si="144"/>
        <v>3.1514345732488227E-4</v>
      </c>
      <c r="E865" s="142">
        <f t="shared" ref="E865:E883" si="157">E668</f>
        <v>2.3334026201927453E-3</v>
      </c>
      <c r="F865" s="79">
        <f t="shared" si="153"/>
        <v>1</v>
      </c>
      <c r="G865" s="42">
        <f t="shared" si="145"/>
        <v>2.3334026201927453E-3</v>
      </c>
      <c r="H865" s="142">
        <f t="shared" ref="H865:H883" si="158">H668</f>
        <v>5.6946135373751525E-4</v>
      </c>
      <c r="I865" s="79">
        <f t="shared" ref="I865:I883" si="159">I668/$C765</f>
        <v>1</v>
      </c>
      <c r="J865" s="42">
        <f t="shared" si="146"/>
        <v>5.6946135373751525E-4</v>
      </c>
      <c r="K865" s="142">
        <f t="shared" ref="K865:K883" si="160">K668</f>
        <v>2.0795636652046179E-3</v>
      </c>
      <c r="L865" s="79">
        <f t="shared" si="154"/>
        <v>1</v>
      </c>
      <c r="M865" s="42">
        <f t="shared" si="147"/>
        <v>2.0795636652046179E-3</v>
      </c>
      <c r="T865" s="114"/>
      <c r="W865" s="114"/>
      <c r="AA865" s="114"/>
      <c r="AG865" s="114"/>
      <c r="AJ865" s="114"/>
    </row>
    <row r="866" spans="1:36" x14ac:dyDescent="0.2">
      <c r="A866" s="92">
        <f t="shared" si="155"/>
        <v>66</v>
      </c>
      <c r="B866" s="142">
        <f t="shared" si="155"/>
        <v>2.7155978769484532E-4</v>
      </c>
      <c r="C866" s="79">
        <f t="shared" si="156"/>
        <v>1</v>
      </c>
      <c r="D866" s="42">
        <f t="shared" si="144"/>
        <v>2.7155978769484532E-4</v>
      </c>
      <c r="E866" s="142">
        <f t="shared" si="157"/>
        <v>2.0474745897627227E-3</v>
      </c>
      <c r="F866" s="79">
        <f t="shared" si="153"/>
        <v>0.99999999999999978</v>
      </c>
      <c r="G866" s="42">
        <f t="shared" si="145"/>
        <v>2.0474745897627222E-3</v>
      </c>
      <c r="H866" s="142">
        <f t="shared" si="158"/>
        <v>5.0097273003317153E-4</v>
      </c>
      <c r="I866" s="79">
        <f t="shared" si="159"/>
        <v>1</v>
      </c>
      <c r="J866" s="42">
        <f t="shared" si="146"/>
        <v>5.0097273003317153E-4</v>
      </c>
      <c r="K866" s="142">
        <f t="shared" si="160"/>
        <v>1.9076236938069999E-3</v>
      </c>
      <c r="L866" s="79">
        <f t="shared" si="154"/>
        <v>0.99999999999999978</v>
      </c>
      <c r="M866" s="42">
        <f t="shared" si="147"/>
        <v>1.9076236938069995E-3</v>
      </c>
      <c r="T866" s="114"/>
      <c r="W866" s="114"/>
      <c r="AA866" s="114"/>
      <c r="AG866" s="114"/>
      <c r="AJ866" s="114"/>
    </row>
    <row r="867" spans="1:36" x14ac:dyDescent="0.2">
      <c r="A867" s="92">
        <f t="shared" si="155"/>
        <v>67</v>
      </c>
      <c r="B867" s="142">
        <f t="shared" si="155"/>
        <v>2.4617589219603266E-4</v>
      </c>
      <c r="C867" s="79">
        <f t="shared" si="156"/>
        <v>1</v>
      </c>
      <c r="D867" s="42">
        <f t="shared" si="144"/>
        <v>2.4617589219603266E-4</v>
      </c>
      <c r="E867" s="142">
        <f t="shared" si="157"/>
        <v>1.8242878859429735E-3</v>
      </c>
      <c r="F867" s="79">
        <f t="shared" si="153"/>
        <v>1</v>
      </c>
      <c r="G867" s="42">
        <f t="shared" si="145"/>
        <v>1.8242878859429735E-3</v>
      </c>
      <c r="H867" s="142">
        <f t="shared" si="158"/>
        <v>4.1955268786716846E-4</v>
      </c>
      <c r="I867" s="79">
        <f t="shared" si="159"/>
        <v>1</v>
      </c>
      <c r="J867" s="42">
        <f t="shared" si="146"/>
        <v>4.1955268786716846E-4</v>
      </c>
      <c r="K867" s="142">
        <f t="shared" si="160"/>
        <v>1.6547426216678848E-3</v>
      </c>
      <c r="L867" s="79">
        <f t="shared" si="154"/>
        <v>1</v>
      </c>
      <c r="M867" s="42">
        <f t="shared" si="147"/>
        <v>1.6547426216678848E-3</v>
      </c>
      <c r="T867" s="114"/>
      <c r="W867" s="114"/>
      <c r="AA867" s="114"/>
      <c r="AG867" s="114"/>
      <c r="AJ867" s="114"/>
    </row>
    <row r="868" spans="1:36" x14ac:dyDescent="0.2">
      <c r="A868" s="92">
        <f t="shared" si="155"/>
        <v>68</v>
      </c>
      <c r="B868" s="142">
        <f t="shared" si="155"/>
        <v>1.9157656980236002E-4</v>
      </c>
      <c r="C868" s="79">
        <f t="shared" si="156"/>
        <v>1.0000000000000002</v>
      </c>
      <c r="D868" s="42">
        <f t="shared" si="144"/>
        <v>1.9157656980236008E-4</v>
      </c>
      <c r="E868" s="142">
        <f t="shared" si="157"/>
        <v>1.6125957763113655E-3</v>
      </c>
      <c r="F868" s="79">
        <f t="shared" si="153"/>
        <v>1</v>
      </c>
      <c r="G868" s="42">
        <f t="shared" si="145"/>
        <v>1.6125957763113655E-3</v>
      </c>
      <c r="H868" s="142">
        <f t="shared" si="158"/>
        <v>3.5202194701183657E-4</v>
      </c>
      <c r="I868" s="79">
        <f t="shared" si="159"/>
        <v>1.0000000000000002</v>
      </c>
      <c r="J868" s="42">
        <f t="shared" si="146"/>
        <v>3.5202194701183662E-4</v>
      </c>
      <c r="K868" s="142">
        <f t="shared" si="160"/>
        <v>1.5019603072505027E-3</v>
      </c>
      <c r="L868" s="79">
        <f t="shared" si="154"/>
        <v>1</v>
      </c>
      <c r="M868" s="42">
        <f t="shared" si="147"/>
        <v>1.5019603072505027E-3</v>
      </c>
      <c r="T868" s="114"/>
      <c r="W868" s="114"/>
      <c r="AA868" s="114"/>
      <c r="AG868" s="114"/>
      <c r="AJ868" s="114"/>
    </row>
    <row r="869" spans="1:36" x14ac:dyDescent="0.2">
      <c r="A869" s="92">
        <f t="shared" si="155"/>
        <v>69</v>
      </c>
      <c r="B869" s="142">
        <f t="shared" si="155"/>
        <v>1.9684492547192493E-4</v>
      </c>
      <c r="C869" s="79">
        <f t="shared" si="156"/>
        <v>1</v>
      </c>
      <c r="D869" s="42">
        <f t="shared" ref="D869:D884" si="161">B869*C869</f>
        <v>1.9684492547192493E-4</v>
      </c>
      <c r="E869" s="142">
        <f t="shared" si="157"/>
        <v>1.5206390228062327E-3</v>
      </c>
      <c r="F869" s="79">
        <f t="shared" si="153"/>
        <v>1</v>
      </c>
      <c r="G869" s="42">
        <f t="shared" ref="G869:G883" si="162">E869*F869</f>
        <v>1.5206390228062327E-3</v>
      </c>
      <c r="H869" s="142">
        <f t="shared" si="158"/>
        <v>3.0939616023081145E-4</v>
      </c>
      <c r="I869" s="79">
        <f t="shared" si="159"/>
        <v>1</v>
      </c>
      <c r="J869" s="42">
        <f t="shared" ref="J869:J883" si="163">H869*I869</f>
        <v>3.0939616023081145E-4</v>
      </c>
      <c r="K869" s="142">
        <f t="shared" si="160"/>
        <v>1.3865354239445808E-3</v>
      </c>
      <c r="L869" s="79">
        <f t="shared" si="154"/>
        <v>1</v>
      </c>
      <c r="M869" s="42">
        <f t="shared" ref="M869:M883" si="164">K869*L869</f>
        <v>1.3865354239445808E-3</v>
      </c>
      <c r="T869" s="114"/>
      <c r="W869" s="114"/>
      <c r="AA869" s="114"/>
      <c r="AG869" s="114"/>
      <c r="AJ869" s="114"/>
    </row>
    <row r="870" spans="1:36" x14ac:dyDescent="0.2">
      <c r="A870" s="92">
        <f t="shared" si="155"/>
        <v>70</v>
      </c>
      <c r="B870" s="142">
        <f t="shared" si="155"/>
        <v>1.5996643578497063E-4</v>
      </c>
      <c r="C870" s="79">
        <f t="shared" si="156"/>
        <v>1</v>
      </c>
      <c r="D870" s="42">
        <f t="shared" si="161"/>
        <v>1.5996643578497063E-4</v>
      </c>
      <c r="E870" s="142">
        <f t="shared" si="157"/>
        <v>1.3137363274196838E-3</v>
      </c>
      <c r="F870" s="79">
        <f t="shared" si="153"/>
        <v>1</v>
      </c>
      <c r="G870" s="42">
        <f t="shared" si="162"/>
        <v>1.3137363274196838E-3</v>
      </c>
      <c r="H870" s="142">
        <f t="shared" si="158"/>
        <v>2.6916508057231583E-4</v>
      </c>
      <c r="I870" s="79">
        <f t="shared" si="159"/>
        <v>1</v>
      </c>
      <c r="J870" s="42">
        <f t="shared" si="163"/>
        <v>2.6916508057231583E-4</v>
      </c>
      <c r="K870" s="142">
        <f t="shared" si="160"/>
        <v>1.1671802515208784E-3</v>
      </c>
      <c r="L870" s="79">
        <f t="shared" si="154"/>
        <v>1</v>
      </c>
      <c r="M870" s="42">
        <f t="shared" si="164"/>
        <v>1.1671802515208784E-3</v>
      </c>
      <c r="T870" s="114"/>
      <c r="W870" s="114"/>
      <c r="AA870" s="114"/>
      <c r="AG870" s="114"/>
      <c r="AJ870" s="114"/>
    </row>
    <row r="871" spans="1:36" x14ac:dyDescent="0.2">
      <c r="A871" s="92">
        <f t="shared" si="155"/>
        <v>71</v>
      </c>
      <c r="B871" s="142">
        <f t="shared" si="155"/>
        <v>1.3170889173912253E-4</v>
      </c>
      <c r="C871" s="79">
        <f t="shared" si="156"/>
        <v>1</v>
      </c>
      <c r="D871" s="42">
        <f t="shared" si="161"/>
        <v>1.3170889173912253E-4</v>
      </c>
      <c r="E871" s="142">
        <f t="shared" si="157"/>
        <v>1.1508962430876778E-3</v>
      </c>
      <c r="F871" s="79">
        <f t="shared" si="153"/>
        <v>1</v>
      </c>
      <c r="G871" s="42">
        <f t="shared" si="162"/>
        <v>1.1508962430876778E-3</v>
      </c>
      <c r="H871" s="142">
        <f t="shared" si="158"/>
        <v>2.1312893390512552E-4</v>
      </c>
      <c r="I871" s="79">
        <f t="shared" si="159"/>
        <v>1</v>
      </c>
      <c r="J871" s="42">
        <f t="shared" si="163"/>
        <v>2.1312893390512552E-4</v>
      </c>
      <c r="K871" s="142">
        <f t="shared" si="160"/>
        <v>1.0062559328868962E-3</v>
      </c>
      <c r="L871" s="79">
        <f t="shared" si="154"/>
        <v>1</v>
      </c>
      <c r="M871" s="42">
        <f t="shared" si="164"/>
        <v>1.0062559328868962E-3</v>
      </c>
      <c r="T871" s="114"/>
      <c r="W871" s="114"/>
      <c r="AA871" s="114"/>
      <c r="AG871" s="114"/>
      <c r="AJ871" s="114"/>
    </row>
    <row r="872" spans="1:36" x14ac:dyDescent="0.2">
      <c r="A872" s="92">
        <f t="shared" si="155"/>
        <v>72</v>
      </c>
      <c r="B872" s="142">
        <f t="shared" si="155"/>
        <v>1.0584605481580392E-4</v>
      </c>
      <c r="C872" s="79">
        <f t="shared" si="156"/>
        <v>1</v>
      </c>
      <c r="D872" s="42">
        <f t="shared" si="161"/>
        <v>1.0584605481580392E-4</v>
      </c>
      <c r="E872" s="142">
        <f t="shared" si="157"/>
        <v>9.3585154348452878E-4</v>
      </c>
      <c r="F872" s="79">
        <f t="shared" si="153"/>
        <v>1</v>
      </c>
      <c r="G872" s="42">
        <f t="shared" si="162"/>
        <v>9.3585154348452878E-4</v>
      </c>
      <c r="H872" s="142">
        <f t="shared" si="158"/>
        <v>1.6284008433200604E-4</v>
      </c>
      <c r="I872" s="79">
        <f t="shared" si="159"/>
        <v>1</v>
      </c>
      <c r="J872" s="42">
        <f t="shared" si="163"/>
        <v>1.6284008433200604E-4</v>
      </c>
      <c r="K872" s="142">
        <f t="shared" si="160"/>
        <v>8.0797418314145343E-4</v>
      </c>
      <c r="L872" s="79">
        <f t="shared" si="154"/>
        <v>1</v>
      </c>
      <c r="M872" s="42">
        <f t="shared" si="164"/>
        <v>8.0797418314145343E-4</v>
      </c>
      <c r="T872" s="114"/>
      <c r="W872" s="114"/>
      <c r="AA872" s="114"/>
      <c r="AG872" s="114"/>
      <c r="AJ872" s="114"/>
    </row>
    <row r="873" spans="1:36" x14ac:dyDescent="0.2">
      <c r="A873" s="92">
        <f t="shared" si="155"/>
        <v>73</v>
      </c>
      <c r="B873" s="142">
        <f t="shared" si="155"/>
        <v>8.3814749288532513E-5</v>
      </c>
      <c r="C873" s="79">
        <f t="shared" si="156"/>
        <v>1</v>
      </c>
      <c r="D873" s="42">
        <f t="shared" si="161"/>
        <v>8.3814749288532513E-5</v>
      </c>
      <c r="E873" s="142">
        <f t="shared" si="157"/>
        <v>7.3421720376754484E-4</v>
      </c>
      <c r="F873" s="79">
        <f t="shared" si="153"/>
        <v>1</v>
      </c>
      <c r="G873" s="42">
        <f t="shared" si="162"/>
        <v>7.3421720376754484E-4</v>
      </c>
      <c r="H873" s="142">
        <f t="shared" si="158"/>
        <v>1.4032983738022873E-4</v>
      </c>
      <c r="I873" s="79">
        <f t="shared" si="159"/>
        <v>1</v>
      </c>
      <c r="J873" s="42">
        <f t="shared" si="163"/>
        <v>1.4032983738022873E-4</v>
      </c>
      <c r="K873" s="142">
        <f t="shared" si="160"/>
        <v>6.7195481858177777E-4</v>
      </c>
      <c r="L873" s="79">
        <f t="shared" si="154"/>
        <v>1</v>
      </c>
      <c r="M873" s="42">
        <f t="shared" si="164"/>
        <v>6.7195481858177777E-4</v>
      </c>
      <c r="T873" s="114"/>
      <c r="W873" s="114"/>
      <c r="AA873" s="114"/>
      <c r="AG873" s="114"/>
      <c r="AJ873" s="114"/>
    </row>
    <row r="874" spans="1:36" x14ac:dyDescent="0.2">
      <c r="A874" s="92">
        <f t="shared" si="155"/>
        <v>74</v>
      </c>
      <c r="B874" s="142">
        <f t="shared" si="155"/>
        <v>5.7951912365213911E-5</v>
      </c>
      <c r="C874" s="79">
        <f t="shared" si="156"/>
        <v>1</v>
      </c>
      <c r="D874" s="42">
        <f t="shared" si="161"/>
        <v>5.7951912365213911E-5</v>
      </c>
      <c r="E874" s="142">
        <f t="shared" si="157"/>
        <v>5.6371405664344437E-4</v>
      </c>
      <c r="F874" s="79">
        <f t="shared" si="153"/>
        <v>1</v>
      </c>
      <c r="G874" s="42">
        <f t="shared" si="162"/>
        <v>5.6371405664344437E-4</v>
      </c>
      <c r="H874" s="142">
        <f t="shared" si="158"/>
        <v>1.0009875772173311E-4</v>
      </c>
      <c r="I874" s="79">
        <f t="shared" si="159"/>
        <v>1</v>
      </c>
      <c r="J874" s="42">
        <f t="shared" si="163"/>
        <v>1.0009875772173311E-4</v>
      </c>
      <c r="K874" s="142">
        <f t="shared" si="160"/>
        <v>5.5509311100233817E-4</v>
      </c>
      <c r="L874" s="79">
        <f t="shared" si="154"/>
        <v>1</v>
      </c>
      <c r="M874" s="42">
        <f t="shared" si="164"/>
        <v>5.5509311100233817E-4</v>
      </c>
      <c r="T874" s="114"/>
      <c r="W874" s="114"/>
      <c r="AA874" s="114"/>
      <c r="AG874" s="114"/>
      <c r="AJ874" s="114"/>
    </row>
    <row r="875" spans="1:36" x14ac:dyDescent="0.2">
      <c r="A875" s="92">
        <f t="shared" si="155"/>
        <v>75</v>
      </c>
      <c r="B875" s="142">
        <f t="shared" si="155"/>
        <v>4.3104728205531004E-5</v>
      </c>
      <c r="C875" s="79">
        <f t="shared" si="156"/>
        <v>1</v>
      </c>
      <c r="D875" s="42">
        <f t="shared" si="161"/>
        <v>4.3104728205531004E-5</v>
      </c>
      <c r="E875" s="142">
        <f t="shared" si="157"/>
        <v>4.5212070473356965E-4</v>
      </c>
      <c r="F875" s="79">
        <f t="shared" si="153"/>
        <v>1</v>
      </c>
      <c r="G875" s="42">
        <f t="shared" si="162"/>
        <v>4.5212070473356965E-4</v>
      </c>
      <c r="H875" s="142">
        <f t="shared" si="158"/>
        <v>8.0941100741497118E-5</v>
      </c>
      <c r="I875" s="79">
        <f t="shared" si="159"/>
        <v>1</v>
      </c>
      <c r="J875" s="42">
        <f t="shared" si="163"/>
        <v>8.0941100741497118E-5</v>
      </c>
      <c r="K875" s="142">
        <f t="shared" si="160"/>
        <v>4.4876811476202838E-4</v>
      </c>
      <c r="L875" s="79">
        <f t="shared" si="154"/>
        <v>1</v>
      </c>
      <c r="M875" s="42">
        <f t="shared" si="164"/>
        <v>4.4876811476202838E-4</v>
      </c>
      <c r="T875" s="114"/>
      <c r="W875" s="114"/>
      <c r="AA875" s="114"/>
      <c r="AG875" s="114"/>
      <c r="AJ875" s="114"/>
    </row>
    <row r="876" spans="1:36" x14ac:dyDescent="0.2">
      <c r="A876" s="92">
        <f t="shared" si="155"/>
        <v>76</v>
      </c>
      <c r="B876" s="142">
        <f t="shared" si="155"/>
        <v>3.9273196809483805E-5</v>
      </c>
      <c r="C876" s="79">
        <f t="shared" si="156"/>
        <v>1</v>
      </c>
      <c r="D876" s="42">
        <f t="shared" si="161"/>
        <v>3.9273196809483805E-5</v>
      </c>
      <c r="E876" s="142">
        <f t="shared" si="157"/>
        <v>2.7347555339286893E-4</v>
      </c>
      <c r="F876" s="79">
        <f t="shared" si="153"/>
        <v>0.99999999999999978</v>
      </c>
      <c r="G876" s="42">
        <f t="shared" si="162"/>
        <v>2.7347555339286888E-4</v>
      </c>
      <c r="H876" s="142">
        <f t="shared" si="158"/>
        <v>6.4178150883790604E-5</v>
      </c>
      <c r="I876" s="79">
        <f t="shared" si="159"/>
        <v>1</v>
      </c>
      <c r="J876" s="42">
        <f t="shared" si="163"/>
        <v>6.4178150883790604E-5</v>
      </c>
      <c r="K876" s="142">
        <f t="shared" si="160"/>
        <v>3.0843827738179968E-4</v>
      </c>
      <c r="L876" s="79">
        <f t="shared" si="154"/>
        <v>0.99999999999999978</v>
      </c>
      <c r="M876" s="42">
        <f t="shared" si="164"/>
        <v>3.0843827738179962E-4</v>
      </c>
      <c r="T876" s="114"/>
      <c r="W876" s="114"/>
      <c r="AA876" s="114"/>
      <c r="AG876" s="114"/>
      <c r="AJ876" s="114"/>
    </row>
    <row r="877" spans="1:36" x14ac:dyDescent="0.2">
      <c r="A877" s="92">
        <f t="shared" si="155"/>
        <v>77</v>
      </c>
      <c r="B877" s="142">
        <f t="shared" si="155"/>
        <v>1.6762949857706503E-5</v>
      </c>
      <c r="C877" s="79">
        <f t="shared" si="156"/>
        <v>1</v>
      </c>
      <c r="D877" s="42">
        <f t="shared" si="161"/>
        <v>1.6762949857706503E-5</v>
      </c>
      <c r="E877" s="142">
        <f t="shared" si="157"/>
        <v>2.0594481253753704E-4</v>
      </c>
      <c r="F877" s="79">
        <f t="shared" si="153"/>
        <v>1</v>
      </c>
      <c r="G877" s="42">
        <f t="shared" si="162"/>
        <v>2.0594481253753704E-4</v>
      </c>
      <c r="H877" s="142">
        <f t="shared" si="158"/>
        <v>3.3525899715413007E-5</v>
      </c>
      <c r="I877" s="79">
        <f t="shared" si="159"/>
        <v>1</v>
      </c>
      <c r="J877" s="42">
        <f t="shared" si="163"/>
        <v>3.3525899715413007E-5</v>
      </c>
      <c r="K877" s="142">
        <f t="shared" si="160"/>
        <v>2.1552364102765505E-4</v>
      </c>
      <c r="L877" s="79">
        <f t="shared" si="154"/>
        <v>1</v>
      </c>
      <c r="M877" s="42">
        <f t="shared" si="164"/>
        <v>2.1552364102765505E-4</v>
      </c>
      <c r="T877" s="114"/>
      <c r="W877" s="114"/>
      <c r="AA877" s="114"/>
      <c r="AG877" s="114"/>
      <c r="AJ877" s="114"/>
    </row>
    <row r="878" spans="1:36" x14ac:dyDescent="0.2">
      <c r="A878" s="92">
        <f t="shared" si="155"/>
        <v>78</v>
      </c>
      <c r="B878" s="142">
        <f t="shared" si="155"/>
        <v>1.7241891282212402E-5</v>
      </c>
      <c r="C878" s="79">
        <f t="shared" si="156"/>
        <v>1</v>
      </c>
      <c r="D878" s="42">
        <f t="shared" si="161"/>
        <v>1.7241891282212402E-5</v>
      </c>
      <c r="E878" s="142">
        <f t="shared" si="157"/>
        <v>1.9540810119840724E-4</v>
      </c>
      <c r="F878" s="79">
        <f t="shared" si="153"/>
        <v>1</v>
      </c>
      <c r="G878" s="42">
        <f t="shared" si="162"/>
        <v>1.9540810119840724E-4</v>
      </c>
      <c r="H878" s="142">
        <f t="shared" si="158"/>
        <v>2.7778602621342205E-5</v>
      </c>
      <c r="I878" s="79">
        <f t="shared" si="159"/>
        <v>1</v>
      </c>
      <c r="J878" s="42">
        <f t="shared" si="163"/>
        <v>2.7778602621342205E-5</v>
      </c>
      <c r="K878" s="142">
        <f t="shared" si="160"/>
        <v>1.7433467852014762E-4</v>
      </c>
      <c r="L878" s="79">
        <f t="shared" si="154"/>
        <v>1</v>
      </c>
      <c r="M878" s="42">
        <f t="shared" si="164"/>
        <v>1.7433467852014762E-4</v>
      </c>
      <c r="T878" s="114"/>
      <c r="W878" s="114"/>
      <c r="AA878" s="114"/>
      <c r="AG878" s="114"/>
      <c r="AJ878" s="114"/>
    </row>
    <row r="879" spans="1:36" x14ac:dyDescent="0.2">
      <c r="A879" s="92">
        <f t="shared" si="155"/>
        <v>79</v>
      </c>
      <c r="B879" s="142">
        <f t="shared" si="155"/>
        <v>1.4847184159682902E-5</v>
      </c>
      <c r="C879" s="79">
        <f t="shared" si="156"/>
        <v>1</v>
      </c>
      <c r="D879" s="42">
        <f t="shared" si="161"/>
        <v>1.4847184159682902E-5</v>
      </c>
      <c r="E879" s="142">
        <f t="shared" si="157"/>
        <v>1.1877747327746322E-4</v>
      </c>
      <c r="F879" s="79">
        <f t="shared" si="153"/>
        <v>1</v>
      </c>
      <c r="G879" s="42">
        <f t="shared" si="162"/>
        <v>1.1877747327746322E-4</v>
      </c>
      <c r="H879" s="142">
        <f t="shared" si="158"/>
        <v>1.5805067008694704E-5</v>
      </c>
      <c r="I879" s="79">
        <f t="shared" si="159"/>
        <v>1</v>
      </c>
      <c r="J879" s="42">
        <f t="shared" si="163"/>
        <v>1.5805067008694704E-5</v>
      </c>
      <c r="K879" s="142">
        <f t="shared" si="160"/>
        <v>1.1734064900394551E-4</v>
      </c>
      <c r="L879" s="79">
        <f t="shared" si="154"/>
        <v>1</v>
      </c>
      <c r="M879" s="42">
        <f t="shared" si="164"/>
        <v>1.1734064900394551E-4</v>
      </c>
      <c r="T879" s="114"/>
      <c r="W879" s="114"/>
      <c r="AA879" s="114"/>
      <c r="AG879" s="114"/>
      <c r="AJ879" s="114"/>
    </row>
    <row r="880" spans="1:36" x14ac:dyDescent="0.2">
      <c r="A880" s="92">
        <f t="shared" si="155"/>
        <v>80</v>
      </c>
      <c r="B880" s="142">
        <f t="shared" si="155"/>
        <v>8.6209456411062008E-6</v>
      </c>
      <c r="C880" s="79">
        <f t="shared" si="156"/>
        <v>1</v>
      </c>
      <c r="D880" s="42">
        <f t="shared" si="161"/>
        <v>8.6209456411062008E-6</v>
      </c>
      <c r="E880" s="142">
        <f t="shared" si="157"/>
        <v>9.1477812080626911E-5</v>
      </c>
      <c r="F880" s="79">
        <f t="shared" si="153"/>
        <v>1</v>
      </c>
      <c r="G880" s="42">
        <f t="shared" si="162"/>
        <v>9.1477812080626911E-5</v>
      </c>
      <c r="H880" s="142">
        <f t="shared" si="158"/>
        <v>1.2452477037153401E-5</v>
      </c>
      <c r="I880" s="79">
        <f t="shared" si="159"/>
        <v>1</v>
      </c>
      <c r="J880" s="42">
        <f t="shared" si="163"/>
        <v>1.2452477037153401E-5</v>
      </c>
      <c r="K880" s="142">
        <f t="shared" si="160"/>
        <v>7.854639361896761E-5</v>
      </c>
      <c r="L880" s="79">
        <f t="shared" si="154"/>
        <v>1</v>
      </c>
      <c r="M880" s="42">
        <f t="shared" si="164"/>
        <v>7.854639361896761E-5</v>
      </c>
      <c r="T880" s="114"/>
      <c r="W880" s="114"/>
      <c r="AA880" s="114"/>
      <c r="AG880" s="114"/>
      <c r="AJ880" s="114"/>
    </row>
    <row r="881" spans="1:36" x14ac:dyDescent="0.2">
      <c r="A881" s="92">
        <f t="shared" ref="A881:B884" si="165">A684</f>
        <v>81</v>
      </c>
      <c r="B881" s="142">
        <f t="shared" si="165"/>
        <v>4.3104728205531004E-6</v>
      </c>
      <c r="C881" s="79">
        <f t="shared" si="156"/>
        <v>0.99999999999999978</v>
      </c>
      <c r="D881" s="42">
        <f t="shared" si="161"/>
        <v>4.3104728205530995E-6</v>
      </c>
      <c r="E881" s="142">
        <f t="shared" si="157"/>
        <v>5.0288849573119507E-5</v>
      </c>
      <c r="F881" s="79">
        <f t="shared" si="153"/>
        <v>1</v>
      </c>
      <c r="G881" s="42">
        <f t="shared" si="162"/>
        <v>5.0288849573119507E-5</v>
      </c>
      <c r="H881" s="142">
        <f t="shared" si="158"/>
        <v>5.2683556695649009E-6</v>
      </c>
      <c r="I881" s="79">
        <f t="shared" si="159"/>
        <v>0.99999999999999978</v>
      </c>
      <c r="J881" s="42">
        <f t="shared" si="163"/>
        <v>5.2683556695649001E-6</v>
      </c>
      <c r="K881" s="142">
        <f t="shared" si="160"/>
        <v>5.8430853789719813E-5</v>
      </c>
      <c r="L881" s="79">
        <f t="shared" si="154"/>
        <v>1</v>
      </c>
      <c r="M881" s="42">
        <f t="shared" si="164"/>
        <v>5.8430853789719813E-5</v>
      </c>
      <c r="T881" s="114"/>
      <c r="W881" s="114"/>
      <c r="AA881" s="114"/>
      <c r="AG881" s="114"/>
      <c r="AJ881" s="114"/>
    </row>
    <row r="882" spans="1:36" x14ac:dyDescent="0.2">
      <c r="A882" s="92">
        <f t="shared" si="165"/>
        <v>82</v>
      </c>
      <c r="B882" s="142">
        <f t="shared" si="165"/>
        <v>3.8315313960472005E-6</v>
      </c>
      <c r="C882" s="79">
        <f t="shared" si="156"/>
        <v>1</v>
      </c>
      <c r="D882" s="42">
        <f t="shared" si="161"/>
        <v>3.8315313960472005E-6</v>
      </c>
      <c r="E882" s="142">
        <f t="shared" si="157"/>
        <v>2.8257544045848103E-5</v>
      </c>
      <c r="F882" s="79">
        <f t="shared" si="153"/>
        <v>1</v>
      </c>
      <c r="G882" s="42">
        <f t="shared" si="162"/>
        <v>2.8257544045848103E-5</v>
      </c>
      <c r="H882" s="142">
        <f t="shared" si="158"/>
        <v>4.3104728205531004E-6</v>
      </c>
      <c r="I882" s="79">
        <f t="shared" si="159"/>
        <v>1</v>
      </c>
      <c r="J882" s="42">
        <f t="shared" si="163"/>
        <v>4.3104728205531004E-6</v>
      </c>
      <c r="K882" s="142">
        <f t="shared" si="160"/>
        <v>2.4426012649800904E-5</v>
      </c>
      <c r="L882" s="79">
        <f t="shared" si="154"/>
        <v>1</v>
      </c>
      <c r="M882" s="42">
        <f t="shared" si="164"/>
        <v>2.4426012649800904E-5</v>
      </c>
      <c r="T882" s="114"/>
      <c r="W882" s="114"/>
      <c r="AA882" s="114"/>
      <c r="AG882" s="114"/>
      <c r="AJ882" s="114"/>
    </row>
    <row r="883" spans="1:36" x14ac:dyDescent="0.2">
      <c r="A883" s="92">
        <f t="shared" si="165"/>
        <v>83</v>
      </c>
      <c r="B883" s="142">
        <f t="shared" si="165"/>
        <v>9.5788284901180013E-7</v>
      </c>
      <c r="C883" s="79">
        <f t="shared" si="156"/>
        <v>1</v>
      </c>
      <c r="D883" s="42">
        <f t="shared" si="161"/>
        <v>9.5788284901180013E-7</v>
      </c>
      <c r="E883" s="142">
        <f t="shared" si="157"/>
        <v>3.8315313960472009E-5</v>
      </c>
      <c r="F883" s="79">
        <f t="shared" si="153"/>
        <v>1</v>
      </c>
      <c r="G883" s="42">
        <f t="shared" si="162"/>
        <v>3.8315313960472009E-5</v>
      </c>
      <c r="H883" s="142">
        <f t="shared" si="158"/>
        <v>6.2262385185767006E-6</v>
      </c>
      <c r="I883" s="79">
        <f t="shared" si="159"/>
        <v>1</v>
      </c>
      <c r="J883" s="42">
        <f t="shared" si="163"/>
        <v>6.2262385185767006E-6</v>
      </c>
      <c r="K883" s="142">
        <f t="shared" si="160"/>
        <v>4.1667903932013306E-5</v>
      </c>
      <c r="L883" s="79">
        <f t="shared" si="154"/>
        <v>1</v>
      </c>
      <c r="M883" s="42">
        <f t="shared" si="164"/>
        <v>4.1667903932013306E-5</v>
      </c>
      <c r="T883" s="114"/>
      <c r="W883" s="114"/>
      <c r="AA883" s="114"/>
      <c r="AG883" s="114"/>
      <c r="AJ883" s="114"/>
    </row>
    <row r="884" spans="1:36" ht="13.5" thickBot="1" x14ac:dyDescent="0.25">
      <c r="A884" s="92" t="str">
        <f t="shared" si="165"/>
        <v>NNNN</v>
      </c>
      <c r="B884" s="145">
        <f t="shared" si="165"/>
        <v>0.18087989202744525</v>
      </c>
      <c r="C884" s="83">
        <f t="shared" si="156"/>
        <v>1</v>
      </c>
      <c r="D884" s="149">
        <f t="shared" si="161"/>
        <v>0.18087989202744525</v>
      </c>
      <c r="E884" s="85"/>
      <c r="F884" s="83"/>
      <c r="G884" s="77"/>
      <c r="H884" s="86"/>
      <c r="I884" s="83"/>
      <c r="J884" s="77"/>
      <c r="K884" s="85"/>
      <c r="L884" s="76"/>
      <c r="M884" s="89"/>
      <c r="T884" s="114"/>
      <c r="W884" s="114"/>
      <c r="AA884" s="114"/>
      <c r="AG884" s="114"/>
      <c r="AJ884" s="114"/>
    </row>
    <row r="885" spans="1:36" x14ac:dyDescent="0.2">
      <c r="C885" s="114"/>
      <c r="D885" s="114"/>
      <c r="E885" s="114"/>
      <c r="F885" s="114"/>
      <c r="G885" s="26"/>
      <c r="H885" s="26"/>
      <c r="AA885" s="26"/>
    </row>
    <row r="886" spans="1:36" x14ac:dyDescent="0.2">
      <c r="A886" s="226"/>
      <c r="B886" s="25"/>
      <c r="C886" s="26"/>
      <c r="D886" s="26"/>
      <c r="E886" s="26"/>
      <c r="F886" s="26"/>
      <c r="H886" s="26"/>
      <c r="T886" s="26"/>
      <c r="W886" s="26"/>
      <c r="AA886" s="26"/>
      <c r="AG886" s="26"/>
      <c r="AJ886" s="26"/>
    </row>
    <row r="887" spans="1:36" ht="15.75" x14ac:dyDescent="0.25">
      <c r="A887" s="140" t="s">
        <v>65</v>
      </c>
      <c r="B887" s="227"/>
      <c r="C887" s="226"/>
      <c r="D887" s="226"/>
      <c r="E887" s="226"/>
      <c r="T887" s="26"/>
      <c r="W887" s="26"/>
      <c r="AA887" s="26"/>
      <c r="AG887" s="26"/>
      <c r="AJ887" s="26"/>
    </row>
    <row r="888" spans="1:36" x14ac:dyDescent="0.2">
      <c r="A888" s="18" t="s">
        <v>57</v>
      </c>
      <c r="B888" s="227"/>
      <c r="C888" s="226"/>
      <c r="D888" s="226"/>
      <c r="E888" s="226"/>
      <c r="F888" s="26"/>
      <c r="G888" s="26"/>
      <c r="H888" s="26"/>
      <c r="T888" s="26"/>
      <c r="W888" s="26"/>
      <c r="AA888" s="26"/>
      <c r="AG888" s="26"/>
      <c r="AJ888" s="26"/>
    </row>
    <row r="889" spans="1:36" x14ac:dyDescent="0.2">
      <c r="A889" s="18" t="s">
        <v>154</v>
      </c>
      <c r="B889" s="227"/>
      <c r="C889" s="226"/>
      <c r="D889" s="226"/>
      <c r="E889" s="226"/>
      <c r="F889" s="26"/>
      <c r="G889" s="26"/>
      <c r="H889" s="26"/>
      <c r="T889" s="26"/>
      <c r="W889" s="26"/>
      <c r="AA889" s="26"/>
      <c r="AG889" s="26"/>
      <c r="AJ889" s="26"/>
    </row>
    <row r="890" spans="1:36" x14ac:dyDescent="0.2">
      <c r="A890" s="18" t="s">
        <v>58</v>
      </c>
      <c r="B890" s="227"/>
      <c r="C890" s="226"/>
      <c r="D890" s="226"/>
      <c r="E890" s="226"/>
      <c r="F890" s="26"/>
      <c r="G890" s="26"/>
      <c r="H890" s="26"/>
      <c r="T890" s="26"/>
      <c r="W890" s="26"/>
      <c r="AA890" s="26"/>
      <c r="AG890" s="26"/>
      <c r="AJ890" s="26"/>
    </row>
    <row r="891" spans="1:36" x14ac:dyDescent="0.2">
      <c r="A891" s="226"/>
      <c r="B891" s="227"/>
      <c r="C891" s="226"/>
      <c r="D891" s="226"/>
      <c r="E891" s="226"/>
      <c r="F891" s="26"/>
      <c r="G891" s="26"/>
      <c r="H891" s="26"/>
      <c r="T891" s="26"/>
      <c r="W891" s="26"/>
      <c r="AA891" s="26"/>
      <c r="AG891" s="26"/>
      <c r="AJ891" s="26"/>
    </row>
    <row r="892" spans="1:36" x14ac:dyDescent="0.2">
      <c r="A892" s="226"/>
      <c r="B892" s="334" t="s">
        <v>59</v>
      </c>
      <c r="C892" s="334"/>
      <c r="D892" s="334"/>
      <c r="E892" s="334"/>
      <c r="F892" s="334"/>
      <c r="G892" s="334"/>
      <c r="H892" s="334"/>
      <c r="T892" s="26"/>
      <c r="W892" s="26"/>
      <c r="AA892" s="26"/>
      <c r="AG892" s="26"/>
      <c r="AJ892" s="26"/>
    </row>
    <row r="893" spans="1:36" x14ac:dyDescent="0.2">
      <c r="A893" s="226"/>
      <c r="B893" s="227"/>
      <c r="C893" s="227"/>
      <c r="D893" s="227"/>
      <c r="E893" s="227"/>
      <c r="F893" s="227"/>
      <c r="G893" s="26"/>
      <c r="H893" s="26"/>
      <c r="T893" s="26"/>
      <c r="W893" s="26"/>
      <c r="AA893" s="26"/>
      <c r="AG893" s="26"/>
      <c r="AJ893" s="26"/>
    </row>
    <row r="894" spans="1:36" ht="38.25" x14ac:dyDescent="0.2">
      <c r="A894" s="19" t="s">
        <v>36</v>
      </c>
      <c r="B894" s="22" t="s">
        <v>19</v>
      </c>
      <c r="C894" s="19" t="s">
        <v>60</v>
      </c>
      <c r="D894" s="26"/>
      <c r="E894" s="22" t="s">
        <v>19</v>
      </c>
      <c r="F894" s="19" t="s">
        <v>60</v>
      </c>
      <c r="G894" s="114"/>
      <c r="H894" s="114"/>
      <c r="I894" s="23"/>
      <c r="K894" s="114"/>
      <c r="R894" s="26"/>
      <c r="T894" s="114"/>
      <c r="U894" s="26"/>
      <c r="W894" s="114"/>
      <c r="Y894" s="26"/>
      <c r="AA894" s="114"/>
      <c r="AE894" s="26"/>
      <c r="AG894" s="114"/>
      <c r="AH894" s="26"/>
      <c r="AJ894" s="114"/>
    </row>
    <row r="895" spans="1:36" x14ac:dyDescent="0.2">
      <c r="A895" s="226"/>
      <c r="B895" s="22"/>
      <c r="C895" s="227"/>
      <c r="D895" s="227"/>
      <c r="E895" s="227"/>
      <c r="F895" s="227"/>
      <c r="G895" s="114"/>
      <c r="H895" s="114"/>
      <c r="I895" s="23"/>
      <c r="K895" s="114"/>
      <c r="R895" s="26"/>
      <c r="T895" s="114"/>
      <c r="U895" s="26"/>
      <c r="W895" s="114"/>
      <c r="Y895" s="26"/>
      <c r="AA895" s="114"/>
      <c r="AE895" s="26"/>
      <c r="AG895" s="114"/>
      <c r="AH895" s="26"/>
      <c r="AJ895" s="114"/>
    </row>
    <row r="896" spans="1:36" x14ac:dyDescent="0.2">
      <c r="A896" s="226"/>
      <c r="B896" s="340" t="s">
        <v>61</v>
      </c>
      <c r="C896" s="340"/>
      <c r="D896" s="227"/>
      <c r="E896" s="340" t="s">
        <v>62</v>
      </c>
      <c r="F896" s="340"/>
      <c r="G896" s="114"/>
      <c r="H896" s="114"/>
      <c r="I896" s="23"/>
      <c r="K896" s="114"/>
      <c r="R896" s="26"/>
      <c r="T896" s="114"/>
      <c r="U896" s="26"/>
      <c r="W896" s="114"/>
      <c r="Y896" s="26"/>
      <c r="AA896" s="114"/>
      <c r="AE896" s="26"/>
      <c r="AG896" s="114"/>
      <c r="AH896" s="26"/>
      <c r="AJ896" s="114"/>
    </row>
    <row r="897" spans="1:36" x14ac:dyDescent="0.2">
      <c r="A897" s="226"/>
      <c r="B897" s="227"/>
      <c r="C897" s="227"/>
      <c r="D897" s="227"/>
      <c r="E897" s="227"/>
      <c r="F897" s="227"/>
      <c r="G897" s="114"/>
      <c r="H897" s="114"/>
      <c r="I897" s="23"/>
      <c r="K897" s="114"/>
      <c r="R897" s="26"/>
      <c r="T897" s="114"/>
      <c r="U897" s="26"/>
      <c r="W897" s="114"/>
      <c r="Y897" s="26"/>
      <c r="AA897" s="114"/>
      <c r="AE897" s="26"/>
      <c r="AG897" s="114"/>
      <c r="AH897" s="26"/>
      <c r="AJ897" s="114"/>
    </row>
    <row r="898" spans="1:36" x14ac:dyDescent="0.2">
      <c r="A898" s="24">
        <f>A800</f>
        <v>0</v>
      </c>
      <c r="B898" s="94">
        <f t="shared" ref="B898:B929" si="166">SUM(B800,E800)</f>
        <v>2.8913693797421188E-3</v>
      </c>
      <c r="C898" s="23">
        <f t="shared" ref="C898:C929" si="167">SUM(D800,G800)/B898</f>
        <v>1.1486734840068227</v>
      </c>
      <c r="D898" s="23"/>
      <c r="E898" s="94">
        <f t="shared" ref="E898:E929" si="168">SUM(H800,K800)</f>
        <v>3.2395597953579079E-3</v>
      </c>
      <c r="F898" s="23">
        <f t="shared" ref="F898:F929" si="169">SUM(J800,M800)/E898</f>
        <v>0.86730605810922723</v>
      </c>
      <c r="G898" s="114"/>
      <c r="H898" s="114"/>
      <c r="I898" s="23"/>
      <c r="K898" s="114"/>
      <c r="R898" s="26"/>
      <c r="T898" s="114"/>
      <c r="U898" s="26"/>
      <c r="W898" s="114"/>
      <c r="Y898" s="26"/>
      <c r="AA898" s="114"/>
      <c r="AE898" s="26"/>
      <c r="AG898" s="114"/>
      <c r="AH898" s="26"/>
      <c r="AJ898" s="114"/>
    </row>
    <row r="899" spans="1:36" x14ac:dyDescent="0.2">
      <c r="A899" s="24">
        <f t="shared" ref="A899:A962" si="170">A801</f>
        <v>1</v>
      </c>
      <c r="B899" s="94">
        <f t="shared" si="166"/>
        <v>3.801837027727835E-3</v>
      </c>
      <c r="C899" s="23">
        <f t="shared" si="167"/>
        <v>1.150028326005845</v>
      </c>
      <c r="D899" s="23"/>
      <c r="E899" s="94">
        <f t="shared" si="168"/>
        <v>4.511149277421073E-3</v>
      </c>
      <c r="F899" s="23">
        <f t="shared" si="169"/>
        <v>0.87356143414010001</v>
      </c>
      <c r="G899" s="114"/>
      <c r="H899" s="114"/>
      <c r="I899" s="23"/>
      <c r="K899" s="114"/>
      <c r="R899" s="26"/>
      <c r="T899" s="114"/>
      <c r="U899" s="26"/>
      <c r="W899" s="114"/>
      <c r="Y899" s="26"/>
      <c r="AA899" s="114"/>
      <c r="AE899" s="26"/>
      <c r="AG899" s="114"/>
      <c r="AH899" s="26"/>
      <c r="AJ899" s="114"/>
    </row>
    <row r="900" spans="1:36" x14ac:dyDescent="0.2">
      <c r="A900" s="24">
        <f t="shared" si="170"/>
        <v>2</v>
      </c>
      <c r="B900" s="94">
        <f t="shared" si="166"/>
        <v>4.0652548112060797E-3</v>
      </c>
      <c r="C900" s="23">
        <f t="shared" si="167"/>
        <v>1.1415716331093619</v>
      </c>
      <c r="D900" s="23"/>
      <c r="E900" s="94">
        <f t="shared" si="168"/>
        <v>4.9230389024961466E-3</v>
      </c>
      <c r="F900" s="23">
        <f t="shared" si="169"/>
        <v>0.88309562974683642</v>
      </c>
      <c r="G900" s="114"/>
      <c r="H900" s="114"/>
      <c r="I900" s="23"/>
      <c r="K900" s="114"/>
      <c r="R900" s="26"/>
      <c r="T900" s="114"/>
      <c r="U900" s="26"/>
      <c r="W900" s="114"/>
      <c r="Y900" s="26"/>
      <c r="AA900" s="114"/>
      <c r="AE900" s="26"/>
      <c r="AG900" s="114"/>
      <c r="AH900" s="26"/>
      <c r="AJ900" s="114"/>
    </row>
    <row r="901" spans="1:36" x14ac:dyDescent="0.2">
      <c r="A901" s="24">
        <f t="shared" si="170"/>
        <v>3</v>
      </c>
      <c r="B901" s="94">
        <f t="shared" si="166"/>
        <v>3.7970476134827759E-3</v>
      </c>
      <c r="C901" s="23">
        <f t="shared" si="167"/>
        <v>1.1297890561782888</v>
      </c>
      <c r="D901" s="23"/>
      <c r="E901" s="94">
        <f t="shared" si="168"/>
        <v>4.81288237485979E-3</v>
      </c>
      <c r="F901" s="23">
        <f t="shared" si="169"/>
        <v>0.89760497189954491</v>
      </c>
      <c r="G901" s="114"/>
      <c r="H901" s="114"/>
      <c r="I901" s="23"/>
      <c r="K901" s="114"/>
      <c r="R901" s="26"/>
      <c r="T901" s="114"/>
      <c r="U901" s="26"/>
      <c r="W901" s="114"/>
      <c r="Y901" s="26"/>
      <c r="AA901" s="114"/>
      <c r="AE901" s="26"/>
      <c r="AG901" s="114"/>
      <c r="AH901" s="26"/>
      <c r="AJ901" s="114"/>
    </row>
    <row r="902" spans="1:36" x14ac:dyDescent="0.2">
      <c r="A902" s="24">
        <f t="shared" si="170"/>
        <v>4</v>
      </c>
      <c r="B902" s="94">
        <f t="shared" si="166"/>
        <v>3.2620700423096854E-3</v>
      </c>
      <c r="C902" s="23">
        <f t="shared" si="167"/>
        <v>1.1376299968078392</v>
      </c>
      <c r="D902" s="23"/>
      <c r="E902" s="94">
        <f t="shared" si="168"/>
        <v>4.3267568289863017E-3</v>
      </c>
      <c r="F902" s="23">
        <f t="shared" si="169"/>
        <v>0.89623667165616627</v>
      </c>
      <c r="G902" s="114"/>
      <c r="H902" s="114"/>
      <c r="I902" s="23"/>
      <c r="K902" s="114"/>
      <c r="R902" s="26"/>
      <c r="T902" s="114"/>
      <c r="U902" s="26"/>
      <c r="W902" s="114"/>
      <c r="Y902" s="26"/>
      <c r="AA902" s="114"/>
      <c r="AE902" s="26"/>
      <c r="AG902" s="114"/>
      <c r="AH902" s="26"/>
      <c r="AJ902" s="114"/>
    </row>
    <row r="903" spans="1:36" x14ac:dyDescent="0.2">
      <c r="A903" s="24">
        <f t="shared" si="170"/>
        <v>5</v>
      </c>
      <c r="B903" s="94">
        <f t="shared" si="166"/>
        <v>3.8185999775855414E-3</v>
      </c>
      <c r="C903" s="23">
        <f t="shared" si="167"/>
        <v>1.0657133915110264</v>
      </c>
      <c r="D903" s="227"/>
      <c r="E903" s="94">
        <f t="shared" si="168"/>
        <v>4.9048391283649222E-3</v>
      </c>
      <c r="F903" s="23">
        <f t="shared" si="169"/>
        <v>0.94883967673885261</v>
      </c>
      <c r="G903" s="114"/>
      <c r="H903" s="114"/>
      <c r="I903" s="23"/>
      <c r="K903" s="114"/>
      <c r="R903" s="26"/>
      <c r="T903" s="114"/>
      <c r="U903" s="26"/>
      <c r="W903" s="114"/>
      <c r="Y903" s="26"/>
      <c r="AA903" s="114"/>
      <c r="AE903" s="26"/>
      <c r="AG903" s="114"/>
      <c r="AH903" s="26"/>
      <c r="AJ903" s="114"/>
    </row>
    <row r="904" spans="1:36" x14ac:dyDescent="0.2">
      <c r="A904" s="24">
        <f t="shared" si="170"/>
        <v>6</v>
      </c>
      <c r="B904" s="94">
        <f t="shared" si="166"/>
        <v>4.4345186495001292E-3</v>
      </c>
      <c r="C904" s="23">
        <f t="shared" si="167"/>
        <v>1.0606093011588398</v>
      </c>
      <c r="D904" s="227"/>
      <c r="E904" s="94">
        <f t="shared" si="168"/>
        <v>5.669708583300845E-3</v>
      </c>
      <c r="F904" s="23">
        <f t="shared" si="169"/>
        <v>0.95259490459286233</v>
      </c>
      <c r="G904" s="114"/>
      <c r="H904" s="114"/>
      <c r="I904" s="23"/>
      <c r="K904" s="114"/>
      <c r="R904" s="26"/>
      <c r="T904" s="114"/>
      <c r="U904" s="26"/>
      <c r="W904" s="114"/>
      <c r="Y904" s="26"/>
      <c r="AA904" s="114"/>
      <c r="AE904" s="26"/>
      <c r="AG904" s="114"/>
      <c r="AH904" s="26"/>
      <c r="AJ904" s="114"/>
    </row>
    <row r="905" spans="1:36" x14ac:dyDescent="0.2">
      <c r="A905" s="24">
        <f t="shared" si="170"/>
        <v>7</v>
      </c>
      <c r="B905" s="94">
        <f t="shared" si="166"/>
        <v>4.7463095168534695E-3</v>
      </c>
      <c r="C905" s="23">
        <f t="shared" si="167"/>
        <v>1.0606702768799612</v>
      </c>
      <c r="D905" s="227"/>
      <c r="E905" s="94">
        <f t="shared" si="168"/>
        <v>5.9642575593719738E-3</v>
      </c>
      <c r="F905" s="23">
        <f t="shared" si="169"/>
        <v>0.95171906818594632</v>
      </c>
      <c r="G905" s="114"/>
      <c r="H905" s="114"/>
      <c r="I905" s="23"/>
      <c r="K905" s="114"/>
      <c r="R905" s="26"/>
      <c r="T905" s="114"/>
      <c r="U905" s="26"/>
      <c r="W905" s="114"/>
      <c r="Y905" s="26"/>
      <c r="AA905" s="114"/>
      <c r="AE905" s="26"/>
      <c r="AG905" s="114"/>
      <c r="AH905" s="26"/>
      <c r="AJ905" s="114"/>
    </row>
    <row r="906" spans="1:36" x14ac:dyDescent="0.2">
      <c r="A906" s="24">
        <f t="shared" si="170"/>
        <v>8</v>
      </c>
      <c r="B906" s="94">
        <f t="shared" si="166"/>
        <v>5.0255323673404099E-3</v>
      </c>
      <c r="C906" s="23">
        <f t="shared" si="167"/>
        <v>1.0443717946132463</v>
      </c>
      <c r="D906" s="227"/>
      <c r="E906" s="94">
        <f t="shared" si="168"/>
        <v>6.484866887809887E-3</v>
      </c>
      <c r="F906" s="23">
        <f t="shared" si="169"/>
        <v>0.96561349771958738</v>
      </c>
      <c r="G906" s="114"/>
      <c r="H906" s="114"/>
      <c r="I906" s="23"/>
      <c r="K906" s="114"/>
      <c r="R906" s="26"/>
      <c r="T906" s="114"/>
      <c r="U906" s="26"/>
      <c r="W906" s="114"/>
      <c r="Y906" s="26"/>
      <c r="AA906" s="114"/>
      <c r="AE906" s="26"/>
      <c r="AG906" s="114"/>
      <c r="AH906" s="26"/>
      <c r="AJ906" s="114"/>
    </row>
    <row r="907" spans="1:36" x14ac:dyDescent="0.2">
      <c r="A907" s="24">
        <f t="shared" si="170"/>
        <v>9</v>
      </c>
      <c r="B907" s="94">
        <f t="shared" si="166"/>
        <v>5.9005583499126893E-3</v>
      </c>
      <c r="C907" s="23">
        <f t="shared" si="167"/>
        <v>1</v>
      </c>
      <c r="D907" s="227"/>
      <c r="E907" s="94">
        <f t="shared" si="168"/>
        <v>7.5921794612675286E-3</v>
      </c>
      <c r="F907" s="23">
        <f t="shared" si="169"/>
        <v>1</v>
      </c>
      <c r="G907" s="114"/>
      <c r="H907" s="114"/>
      <c r="I907" s="23"/>
      <c r="K907" s="114"/>
      <c r="R907" s="26"/>
      <c r="T907" s="114"/>
      <c r="U907" s="26"/>
      <c r="W907" s="114"/>
      <c r="Y907" s="26"/>
      <c r="AA907" s="114"/>
      <c r="AE907" s="26"/>
      <c r="AG907" s="114"/>
      <c r="AH907" s="26"/>
      <c r="AJ907" s="114"/>
    </row>
    <row r="908" spans="1:36" x14ac:dyDescent="0.2">
      <c r="A908" s="24">
        <f t="shared" si="170"/>
        <v>10</v>
      </c>
      <c r="B908" s="94">
        <f t="shared" si="166"/>
        <v>5.0772580411870471E-3</v>
      </c>
      <c r="C908" s="23">
        <f t="shared" si="167"/>
        <v>1</v>
      </c>
      <c r="D908" s="227"/>
      <c r="E908" s="94">
        <f t="shared" si="168"/>
        <v>6.3632157659853882E-3</v>
      </c>
      <c r="F908" s="23">
        <f t="shared" si="169"/>
        <v>1</v>
      </c>
      <c r="G908" s="114"/>
      <c r="H908" s="114"/>
      <c r="I908" s="23"/>
      <c r="K908" s="114"/>
      <c r="R908" s="26"/>
      <c r="T908" s="114"/>
      <c r="U908" s="26"/>
      <c r="W908" s="114"/>
      <c r="Y908" s="26"/>
      <c r="AA908" s="114"/>
      <c r="AE908" s="26"/>
      <c r="AG908" s="114"/>
      <c r="AH908" s="26"/>
      <c r="AJ908" s="114"/>
    </row>
    <row r="909" spans="1:36" x14ac:dyDescent="0.2">
      <c r="A909" s="24">
        <f t="shared" si="170"/>
        <v>11</v>
      </c>
      <c r="B909" s="94">
        <f t="shared" si="166"/>
        <v>5.1610727904755791E-3</v>
      </c>
      <c r="C909" s="23">
        <f t="shared" si="167"/>
        <v>1</v>
      </c>
      <c r="D909" s="227"/>
      <c r="E909" s="94">
        <f t="shared" si="168"/>
        <v>6.5025877205166054E-3</v>
      </c>
      <c r="F909" s="23">
        <f t="shared" si="169"/>
        <v>1</v>
      </c>
      <c r="G909" s="114"/>
      <c r="H909" s="114"/>
      <c r="I909" s="23"/>
      <c r="K909" s="114"/>
      <c r="R909" s="26"/>
      <c r="T909" s="114"/>
      <c r="U909" s="26"/>
      <c r="W909" s="114"/>
      <c r="Y909" s="26"/>
      <c r="AA909" s="114"/>
      <c r="AE909" s="26"/>
      <c r="AG909" s="114"/>
      <c r="AH909" s="26"/>
      <c r="AJ909" s="114"/>
    </row>
    <row r="910" spans="1:36" x14ac:dyDescent="0.2">
      <c r="A910" s="24">
        <f t="shared" si="170"/>
        <v>12</v>
      </c>
      <c r="B910" s="94">
        <f t="shared" si="166"/>
        <v>4.9608752750321125E-3</v>
      </c>
      <c r="C910" s="23">
        <f t="shared" si="167"/>
        <v>1</v>
      </c>
      <c r="D910" s="227"/>
      <c r="E910" s="94">
        <f t="shared" si="168"/>
        <v>6.3004744393751156E-3</v>
      </c>
      <c r="F910" s="23">
        <f t="shared" si="169"/>
        <v>1</v>
      </c>
      <c r="G910" s="114"/>
      <c r="H910" s="114"/>
      <c r="I910" s="23"/>
      <c r="K910" s="114"/>
      <c r="R910" s="26"/>
      <c r="T910" s="114"/>
      <c r="U910" s="26"/>
      <c r="W910" s="114"/>
      <c r="Y910" s="26"/>
      <c r="AA910" s="114"/>
      <c r="AE910" s="26"/>
      <c r="AG910" s="114"/>
      <c r="AH910" s="26"/>
      <c r="AJ910" s="114"/>
    </row>
    <row r="911" spans="1:36" x14ac:dyDescent="0.2">
      <c r="A911" s="24">
        <f t="shared" si="170"/>
        <v>13</v>
      </c>
      <c r="B911" s="94">
        <f t="shared" si="166"/>
        <v>5.1730463260882265E-3</v>
      </c>
      <c r="C911" s="23">
        <f t="shared" si="167"/>
        <v>1</v>
      </c>
      <c r="D911" s="227"/>
      <c r="E911" s="94">
        <f t="shared" si="168"/>
        <v>6.6544121520849759E-3</v>
      </c>
      <c r="F911" s="23">
        <f t="shared" si="169"/>
        <v>1</v>
      </c>
      <c r="G911" s="114"/>
      <c r="H911" s="114"/>
      <c r="I911" s="23"/>
      <c r="K911" s="114"/>
      <c r="R911" s="26"/>
      <c r="T911" s="114"/>
      <c r="U911" s="26"/>
      <c r="W911" s="114"/>
      <c r="Y911" s="26"/>
      <c r="AA911" s="114"/>
      <c r="AE911" s="26"/>
      <c r="AG911" s="114"/>
      <c r="AH911" s="26"/>
      <c r="AJ911" s="114"/>
    </row>
    <row r="912" spans="1:36" x14ac:dyDescent="0.2">
      <c r="A912" s="24">
        <f t="shared" si="170"/>
        <v>14</v>
      </c>
      <c r="B912" s="94">
        <f t="shared" si="166"/>
        <v>5.1730463260882265E-3</v>
      </c>
      <c r="C912" s="23">
        <f t="shared" si="167"/>
        <v>1</v>
      </c>
      <c r="D912" s="227"/>
      <c r="E912" s="94">
        <f t="shared" si="168"/>
        <v>6.655848976358493E-3</v>
      </c>
      <c r="F912" s="23">
        <f t="shared" si="169"/>
        <v>1</v>
      </c>
      <c r="G912" s="114"/>
      <c r="H912" s="114"/>
      <c r="I912" s="23"/>
      <c r="K912" s="114"/>
      <c r="R912" s="26"/>
      <c r="T912" s="114"/>
      <c r="U912" s="26"/>
      <c r="W912" s="114"/>
      <c r="Y912" s="26"/>
      <c r="AA912" s="114"/>
      <c r="AE912" s="26"/>
      <c r="AG912" s="114"/>
      <c r="AH912" s="26"/>
      <c r="AJ912" s="114"/>
    </row>
    <row r="913" spans="1:36" x14ac:dyDescent="0.2">
      <c r="A913" s="24">
        <f t="shared" si="170"/>
        <v>15</v>
      </c>
      <c r="B913" s="94">
        <f t="shared" si="166"/>
        <v>5.497289670478721E-3</v>
      </c>
      <c r="C913" s="23">
        <f t="shared" si="167"/>
        <v>1</v>
      </c>
      <c r="D913" s="227"/>
      <c r="E913" s="94">
        <f t="shared" si="168"/>
        <v>6.9120826384691499E-3</v>
      </c>
      <c r="F913" s="23">
        <f t="shared" si="169"/>
        <v>1</v>
      </c>
      <c r="G913" s="114"/>
      <c r="H913" s="114"/>
      <c r="I913" s="23"/>
      <c r="K913" s="114"/>
      <c r="R913" s="26"/>
      <c r="T913" s="114"/>
      <c r="U913" s="26"/>
      <c r="W913" s="114"/>
      <c r="Y913" s="26"/>
      <c r="AA913" s="114"/>
      <c r="AE913" s="26"/>
      <c r="AG913" s="114"/>
      <c r="AH913" s="26"/>
      <c r="AJ913" s="114"/>
    </row>
    <row r="914" spans="1:36" x14ac:dyDescent="0.2">
      <c r="A914" s="24">
        <f t="shared" si="170"/>
        <v>16</v>
      </c>
      <c r="B914" s="94">
        <f t="shared" si="166"/>
        <v>5.4695110678573793E-3</v>
      </c>
      <c r="C914" s="23">
        <f t="shared" si="167"/>
        <v>1</v>
      </c>
      <c r="D914" s="227"/>
      <c r="E914" s="94">
        <f t="shared" si="168"/>
        <v>6.8632306131695478E-3</v>
      </c>
      <c r="F914" s="23">
        <f t="shared" si="169"/>
        <v>1</v>
      </c>
      <c r="G914" s="114"/>
      <c r="H914" s="114"/>
      <c r="I914" s="23"/>
      <c r="K914" s="114"/>
      <c r="R914" s="26"/>
      <c r="T914" s="114"/>
      <c r="U914" s="26"/>
      <c r="W914" s="114"/>
      <c r="Y914" s="26"/>
      <c r="AA914" s="114"/>
      <c r="AE914" s="26"/>
      <c r="AG914" s="114"/>
      <c r="AH914" s="26"/>
      <c r="AJ914" s="114"/>
    </row>
    <row r="915" spans="1:36" x14ac:dyDescent="0.2">
      <c r="A915" s="24">
        <f t="shared" si="170"/>
        <v>17</v>
      </c>
      <c r="B915" s="94">
        <f t="shared" si="166"/>
        <v>5.3928804399364354E-3</v>
      </c>
      <c r="C915" s="23">
        <f t="shared" si="167"/>
        <v>0.99999999999999989</v>
      </c>
      <c r="D915" s="227"/>
      <c r="E915" s="94">
        <f t="shared" si="168"/>
        <v>6.8689779102636198E-3</v>
      </c>
      <c r="F915" s="23">
        <f t="shared" si="169"/>
        <v>0.99999999999999989</v>
      </c>
      <c r="G915" s="114"/>
      <c r="H915" s="114"/>
      <c r="I915" s="23"/>
      <c r="K915" s="114"/>
      <c r="R915" s="26"/>
      <c r="T915" s="114"/>
      <c r="U915" s="26"/>
      <c r="W915" s="114"/>
      <c r="Y915" s="26"/>
      <c r="AA915" s="114"/>
      <c r="AE915" s="26"/>
      <c r="AG915" s="114"/>
      <c r="AH915" s="26"/>
      <c r="AJ915" s="114"/>
    </row>
    <row r="916" spans="1:36" x14ac:dyDescent="0.2">
      <c r="A916" s="24">
        <f t="shared" si="170"/>
        <v>18</v>
      </c>
      <c r="B916" s="94">
        <f t="shared" si="166"/>
        <v>5.3105025149214197E-3</v>
      </c>
      <c r="C916" s="23">
        <f t="shared" si="167"/>
        <v>1.0000000000000002</v>
      </c>
      <c r="D916" s="227"/>
      <c r="E916" s="94">
        <f t="shared" si="168"/>
        <v>6.7315217214304257E-3</v>
      </c>
      <c r="F916" s="23">
        <f t="shared" si="169"/>
        <v>1.0000000000000002</v>
      </c>
      <c r="G916" s="114"/>
      <c r="H916" s="114"/>
      <c r="I916" s="23"/>
      <c r="K916" s="114"/>
      <c r="R916" s="26"/>
      <c r="T916" s="114"/>
      <c r="U916" s="26"/>
      <c r="W916" s="114"/>
      <c r="Y916" s="26"/>
      <c r="AA916" s="114"/>
      <c r="AE916" s="26"/>
      <c r="AG916" s="114"/>
      <c r="AH916" s="26"/>
      <c r="AJ916" s="114"/>
    </row>
    <row r="917" spans="1:36" x14ac:dyDescent="0.2">
      <c r="A917" s="24">
        <f t="shared" si="170"/>
        <v>19</v>
      </c>
      <c r="B917" s="94">
        <f t="shared" si="166"/>
        <v>5.540873340108758E-3</v>
      </c>
      <c r="C917" s="23">
        <f t="shared" si="167"/>
        <v>1.0000000000000002</v>
      </c>
      <c r="D917" s="227"/>
      <c r="E917" s="94">
        <f t="shared" si="168"/>
        <v>6.741100549920543E-3</v>
      </c>
      <c r="F917" s="23">
        <f t="shared" si="169"/>
        <v>1.0000000000000002</v>
      </c>
      <c r="G917" s="114"/>
      <c r="H917" s="114"/>
      <c r="I917" s="23"/>
      <c r="K917" s="114"/>
      <c r="R917" s="26"/>
      <c r="T917" s="114"/>
      <c r="U917" s="26"/>
      <c r="W917" s="114"/>
      <c r="Y917" s="26"/>
      <c r="AA917" s="114"/>
      <c r="AE917" s="26"/>
      <c r="AG917" s="114"/>
      <c r="AH917" s="26"/>
      <c r="AJ917" s="114"/>
    </row>
    <row r="918" spans="1:36" x14ac:dyDescent="0.2">
      <c r="A918" s="24">
        <f t="shared" si="170"/>
        <v>20</v>
      </c>
      <c r="B918" s="94">
        <f t="shared" si="166"/>
        <v>5.4407745823870247E-3</v>
      </c>
      <c r="C918" s="23">
        <f t="shared" si="167"/>
        <v>1.0000000000000002</v>
      </c>
      <c r="D918" s="227"/>
      <c r="E918" s="94">
        <f t="shared" si="168"/>
        <v>6.4958825405735231E-3</v>
      </c>
      <c r="F918" s="23">
        <f t="shared" si="169"/>
        <v>1.0000000000000002</v>
      </c>
      <c r="G918" s="114"/>
      <c r="H918" s="114"/>
      <c r="I918" s="23"/>
      <c r="K918" s="114"/>
      <c r="R918" s="26"/>
      <c r="T918" s="114"/>
      <c r="U918" s="26"/>
      <c r="W918" s="114"/>
      <c r="Y918" s="26"/>
      <c r="AA918" s="114"/>
      <c r="AE918" s="26"/>
      <c r="AG918" s="114"/>
      <c r="AH918" s="26"/>
      <c r="AJ918" s="114"/>
    </row>
    <row r="919" spans="1:36" x14ac:dyDescent="0.2">
      <c r="A919" s="24">
        <f t="shared" si="170"/>
        <v>21</v>
      </c>
      <c r="B919" s="94">
        <f t="shared" si="166"/>
        <v>5.2329140041514647E-3</v>
      </c>
      <c r="C919" s="23">
        <f t="shared" si="167"/>
        <v>1</v>
      </c>
      <c r="D919" s="227"/>
      <c r="E919" s="94">
        <f t="shared" si="168"/>
        <v>6.3311266905434933E-3</v>
      </c>
      <c r="F919" s="23">
        <f t="shared" si="169"/>
        <v>1</v>
      </c>
      <c r="G919" s="114"/>
      <c r="H919" s="114"/>
      <c r="I919" s="23"/>
      <c r="K919" s="114"/>
      <c r="R919" s="26"/>
      <c r="T919" s="114"/>
      <c r="U919" s="26"/>
      <c r="W919" s="114"/>
      <c r="Y919" s="26"/>
      <c r="AA919" s="114"/>
      <c r="AE919" s="26"/>
      <c r="AG919" s="114"/>
      <c r="AH919" s="26"/>
      <c r="AJ919" s="114"/>
    </row>
    <row r="920" spans="1:36" x14ac:dyDescent="0.2">
      <c r="A920" s="24">
        <f t="shared" si="170"/>
        <v>22</v>
      </c>
      <c r="B920" s="94">
        <f t="shared" si="166"/>
        <v>5.0968946395917886E-3</v>
      </c>
      <c r="C920" s="23">
        <f t="shared" si="167"/>
        <v>1</v>
      </c>
      <c r="D920" s="227"/>
      <c r="E920" s="94">
        <f t="shared" si="168"/>
        <v>6.1381132964676149E-3</v>
      </c>
      <c r="F920" s="23">
        <f t="shared" si="169"/>
        <v>1</v>
      </c>
      <c r="G920" s="114"/>
      <c r="H920" s="114"/>
      <c r="I920" s="23"/>
      <c r="K920" s="114"/>
      <c r="R920" s="26"/>
      <c r="T920" s="114"/>
      <c r="U920" s="26"/>
      <c r="W920" s="114"/>
      <c r="Y920" s="26"/>
      <c r="AA920" s="114"/>
      <c r="AE920" s="26"/>
      <c r="AG920" s="114"/>
      <c r="AH920" s="26"/>
      <c r="AJ920" s="114"/>
    </row>
    <row r="921" spans="1:36" x14ac:dyDescent="0.2">
      <c r="A921" s="24">
        <f t="shared" si="170"/>
        <v>23</v>
      </c>
      <c r="B921" s="94">
        <f t="shared" si="166"/>
        <v>5.455621766546708E-3</v>
      </c>
      <c r="C921" s="23">
        <f t="shared" si="167"/>
        <v>0.99999999999999989</v>
      </c>
      <c r="D921" s="227"/>
      <c r="E921" s="94">
        <f t="shared" si="168"/>
        <v>6.2176175729355947E-3</v>
      </c>
      <c r="F921" s="23">
        <f t="shared" si="169"/>
        <v>0.99999999999999989</v>
      </c>
      <c r="G921" s="114"/>
      <c r="H921" s="114"/>
      <c r="I921" s="23"/>
      <c r="K921" s="114"/>
      <c r="R921" s="26"/>
      <c r="T921" s="114"/>
      <c r="U921" s="26"/>
      <c r="W921" s="114"/>
      <c r="Y921" s="26"/>
      <c r="AA921" s="114"/>
      <c r="AE921" s="26"/>
      <c r="AG921" s="114"/>
      <c r="AH921" s="26"/>
      <c r="AJ921" s="114"/>
    </row>
    <row r="922" spans="1:36" x14ac:dyDescent="0.2">
      <c r="A922" s="24">
        <f t="shared" si="170"/>
        <v>24</v>
      </c>
      <c r="B922" s="94">
        <f t="shared" si="166"/>
        <v>5.0437321414716334E-3</v>
      </c>
      <c r="C922" s="23">
        <f t="shared" si="167"/>
        <v>1</v>
      </c>
      <c r="D922" s="227"/>
      <c r="E922" s="94">
        <f t="shared" si="168"/>
        <v>5.8373380818779099E-3</v>
      </c>
      <c r="F922" s="23">
        <f t="shared" si="169"/>
        <v>1</v>
      </c>
      <c r="G922" s="114"/>
      <c r="H922" s="114"/>
      <c r="I922" s="23"/>
      <c r="K922" s="114"/>
      <c r="R922" s="26"/>
      <c r="T922" s="114"/>
      <c r="U922" s="26"/>
      <c r="W922" s="114"/>
      <c r="Y922" s="26"/>
      <c r="AA922" s="114"/>
      <c r="AE922" s="26"/>
      <c r="AG922" s="114"/>
      <c r="AH922" s="26"/>
      <c r="AJ922" s="114"/>
    </row>
    <row r="923" spans="1:36" x14ac:dyDescent="0.2">
      <c r="A923" s="24">
        <f t="shared" si="170"/>
        <v>25</v>
      </c>
      <c r="B923" s="94">
        <f t="shared" si="166"/>
        <v>5.3397179418162802E-3</v>
      </c>
      <c r="C923" s="23">
        <f t="shared" si="167"/>
        <v>1</v>
      </c>
      <c r="D923" s="227"/>
      <c r="E923" s="94">
        <f t="shared" si="168"/>
        <v>6.1328449407980507E-3</v>
      </c>
      <c r="F923" s="23">
        <f t="shared" si="169"/>
        <v>1</v>
      </c>
      <c r="G923" s="114"/>
      <c r="H923" s="114"/>
      <c r="I923" s="23"/>
      <c r="K923" s="114"/>
      <c r="R923" s="26"/>
      <c r="T923" s="114"/>
      <c r="U923" s="26"/>
      <c r="W923" s="114"/>
      <c r="Y923" s="26"/>
      <c r="AA923" s="114"/>
      <c r="AE923" s="26"/>
      <c r="AG923" s="114"/>
      <c r="AH923" s="26"/>
      <c r="AJ923" s="114"/>
    </row>
    <row r="924" spans="1:36" x14ac:dyDescent="0.2">
      <c r="A924" s="24">
        <f t="shared" si="170"/>
        <v>26</v>
      </c>
      <c r="B924" s="94">
        <f t="shared" si="166"/>
        <v>5.3770753729277402E-3</v>
      </c>
      <c r="C924" s="23">
        <f t="shared" si="167"/>
        <v>1</v>
      </c>
      <c r="D924" s="227"/>
      <c r="E924" s="94">
        <f t="shared" si="168"/>
        <v>6.1141662252423203E-3</v>
      </c>
      <c r="F924" s="23">
        <f t="shared" si="169"/>
        <v>1</v>
      </c>
      <c r="G924" s="114"/>
      <c r="H924" s="114"/>
      <c r="I924" s="23"/>
      <c r="K924" s="114"/>
      <c r="R924" s="26"/>
      <c r="T924" s="114"/>
      <c r="U924" s="26"/>
      <c r="W924" s="114"/>
      <c r="Y924" s="26"/>
      <c r="AA924" s="114"/>
      <c r="AE924" s="26"/>
      <c r="AG924" s="114"/>
      <c r="AH924" s="26"/>
      <c r="AJ924" s="114"/>
    </row>
    <row r="925" spans="1:36" x14ac:dyDescent="0.2">
      <c r="A925" s="24">
        <f t="shared" si="170"/>
        <v>27</v>
      </c>
      <c r="B925" s="94">
        <f t="shared" si="166"/>
        <v>5.5049527332708152E-3</v>
      </c>
      <c r="C925" s="23">
        <f t="shared" si="167"/>
        <v>1</v>
      </c>
      <c r="D925" s="227"/>
      <c r="E925" s="94">
        <f t="shared" si="168"/>
        <v>6.3234636277513983E-3</v>
      </c>
      <c r="F925" s="23">
        <f t="shared" si="169"/>
        <v>1</v>
      </c>
      <c r="G925" s="114"/>
      <c r="H925" s="114"/>
      <c r="I925" s="23"/>
      <c r="K925" s="114"/>
      <c r="R925" s="26"/>
      <c r="T925" s="114"/>
      <c r="U925" s="26"/>
      <c r="W925" s="114"/>
      <c r="Y925" s="26"/>
      <c r="AA925" s="114"/>
      <c r="AE925" s="26"/>
      <c r="AG925" s="114"/>
      <c r="AH925" s="26"/>
      <c r="AJ925" s="114"/>
    </row>
    <row r="926" spans="1:36" x14ac:dyDescent="0.2">
      <c r="A926" s="24">
        <f t="shared" si="170"/>
        <v>28</v>
      </c>
      <c r="B926" s="94">
        <f t="shared" si="166"/>
        <v>5.6419299806795024E-3</v>
      </c>
      <c r="C926" s="23">
        <f t="shared" si="167"/>
        <v>1.0000000000000002</v>
      </c>
      <c r="D926" s="227"/>
      <c r="E926" s="94">
        <f t="shared" si="168"/>
        <v>6.2813167823948801E-3</v>
      </c>
      <c r="F926" s="23">
        <f t="shared" si="169"/>
        <v>1.0000000000000002</v>
      </c>
      <c r="G926" s="114"/>
      <c r="H926" s="114"/>
      <c r="I926" s="23"/>
      <c r="K926" s="114"/>
      <c r="R926" s="26"/>
      <c r="T926" s="114"/>
      <c r="U926" s="26"/>
      <c r="W926" s="114"/>
      <c r="Y926" s="26"/>
      <c r="AA926" s="114"/>
      <c r="AE926" s="26"/>
      <c r="AG926" s="114"/>
      <c r="AH926" s="26"/>
      <c r="AJ926" s="114"/>
    </row>
    <row r="927" spans="1:36" x14ac:dyDescent="0.2">
      <c r="A927" s="24">
        <f t="shared" si="170"/>
        <v>29</v>
      </c>
      <c r="B927" s="94">
        <f t="shared" si="166"/>
        <v>5.9465367266652545E-3</v>
      </c>
      <c r="C927" s="23">
        <f t="shared" si="167"/>
        <v>1</v>
      </c>
      <c r="D927" s="227"/>
      <c r="E927" s="94">
        <f t="shared" si="168"/>
        <v>6.655848976358493E-3</v>
      </c>
      <c r="F927" s="23">
        <f t="shared" si="169"/>
        <v>1</v>
      </c>
      <c r="G927" s="114"/>
      <c r="H927" s="114"/>
      <c r="I927" s="23"/>
      <c r="K927" s="114"/>
      <c r="R927" s="26"/>
      <c r="T927" s="114"/>
      <c r="U927" s="26"/>
      <c r="W927" s="114"/>
      <c r="Y927" s="26"/>
      <c r="AA927" s="114"/>
      <c r="AE927" s="26"/>
      <c r="AG927" s="114"/>
      <c r="AH927" s="26"/>
      <c r="AJ927" s="114"/>
    </row>
    <row r="928" spans="1:36" x14ac:dyDescent="0.2">
      <c r="A928" s="24">
        <f t="shared" si="170"/>
        <v>30</v>
      </c>
      <c r="B928" s="94">
        <f t="shared" si="166"/>
        <v>6.7358321942509788E-3</v>
      </c>
      <c r="C928" s="23">
        <f t="shared" si="167"/>
        <v>1</v>
      </c>
      <c r="D928" s="227"/>
      <c r="E928" s="94">
        <f t="shared" si="168"/>
        <v>7.4010818328896742E-3</v>
      </c>
      <c r="F928" s="23">
        <f t="shared" si="169"/>
        <v>1</v>
      </c>
      <c r="G928" s="114"/>
      <c r="H928" s="114"/>
      <c r="I928" s="23"/>
      <c r="K928" s="114"/>
      <c r="R928" s="22"/>
      <c r="T928" s="114"/>
      <c r="U928" s="22"/>
      <c r="W928" s="114"/>
      <c r="Y928" s="22"/>
      <c r="AA928" s="114"/>
      <c r="AE928" s="22"/>
      <c r="AG928" s="114"/>
      <c r="AH928" s="22"/>
      <c r="AJ928" s="114"/>
    </row>
    <row r="929" spans="1:36" x14ac:dyDescent="0.2">
      <c r="A929" s="24">
        <f t="shared" si="170"/>
        <v>31</v>
      </c>
      <c r="B929" s="94">
        <f t="shared" si="166"/>
        <v>6.7559477340802272E-3</v>
      </c>
      <c r="C929" s="23">
        <f t="shared" si="167"/>
        <v>1</v>
      </c>
      <c r="D929" s="227"/>
      <c r="E929" s="94">
        <f t="shared" si="168"/>
        <v>7.6486945493592241E-3</v>
      </c>
      <c r="F929" s="23">
        <f t="shared" si="169"/>
        <v>1</v>
      </c>
      <c r="G929" s="114"/>
      <c r="H929" s="114"/>
      <c r="I929" s="23"/>
      <c r="K929" s="114"/>
      <c r="R929" s="22"/>
      <c r="T929" s="114"/>
      <c r="U929" s="22"/>
      <c r="W929" s="114"/>
      <c r="Y929" s="22"/>
      <c r="AA929" s="114"/>
      <c r="AE929" s="22"/>
      <c r="AG929" s="114"/>
      <c r="AH929" s="22"/>
      <c r="AJ929" s="114"/>
    </row>
    <row r="930" spans="1:36" x14ac:dyDescent="0.2">
      <c r="A930" s="24">
        <f t="shared" si="170"/>
        <v>32</v>
      </c>
      <c r="B930" s="94">
        <f t="shared" ref="B930:B961" si="171">SUM(B832,E832)</f>
        <v>6.267906422508714E-3</v>
      </c>
      <c r="C930" s="23">
        <f t="shared" ref="C930:C961" si="172">SUM(D832,G832)/B930</f>
        <v>1</v>
      </c>
      <c r="D930" s="227"/>
      <c r="E930" s="94">
        <f t="shared" ref="E930:E961" si="173">SUM(H832,K832)</f>
        <v>7.0294232874730956E-3</v>
      </c>
      <c r="F930" s="23">
        <f t="shared" ref="F930:F961" si="174">SUM(J832,M832)/E930</f>
        <v>1</v>
      </c>
      <c r="G930" s="114"/>
      <c r="H930" s="114"/>
      <c r="I930" s="23"/>
      <c r="K930" s="114"/>
      <c r="R930" s="22"/>
      <c r="T930" s="114"/>
      <c r="U930" s="22"/>
      <c r="W930" s="114"/>
      <c r="Y930" s="22"/>
      <c r="AA930" s="114"/>
      <c r="AE930" s="22"/>
      <c r="AG930" s="114"/>
      <c r="AH930" s="22"/>
      <c r="AJ930" s="114"/>
    </row>
    <row r="931" spans="1:36" x14ac:dyDescent="0.2">
      <c r="A931" s="24">
        <f t="shared" si="170"/>
        <v>33</v>
      </c>
      <c r="B931" s="94">
        <f t="shared" si="171"/>
        <v>6.2137860415395476E-3</v>
      </c>
      <c r="C931" s="23">
        <f t="shared" si="172"/>
        <v>1.0000000000000002</v>
      </c>
      <c r="D931" s="227"/>
      <c r="E931" s="94">
        <f t="shared" si="173"/>
        <v>7.0212812832564954E-3</v>
      </c>
      <c r="F931" s="23">
        <f t="shared" si="174"/>
        <v>1.0000000000000002</v>
      </c>
      <c r="G931" s="114"/>
      <c r="H931" s="114"/>
      <c r="I931" s="23"/>
      <c r="K931" s="114"/>
      <c r="R931" s="22"/>
      <c r="T931" s="114"/>
      <c r="U931" s="22"/>
      <c r="W931" s="114"/>
      <c r="Y931" s="22"/>
      <c r="AA931" s="114"/>
      <c r="AE931" s="22"/>
      <c r="AG931" s="114"/>
      <c r="AH931" s="22"/>
      <c r="AJ931" s="114"/>
    </row>
    <row r="932" spans="1:36" x14ac:dyDescent="0.2">
      <c r="A932" s="24">
        <f t="shared" si="170"/>
        <v>34</v>
      </c>
      <c r="B932" s="94">
        <f t="shared" si="171"/>
        <v>6.0873455054699897E-3</v>
      </c>
      <c r="C932" s="23">
        <f t="shared" si="172"/>
        <v>1</v>
      </c>
      <c r="D932" s="227"/>
      <c r="E932" s="94">
        <f t="shared" si="173"/>
        <v>6.9130405213181619E-3</v>
      </c>
      <c r="F932" s="23">
        <f t="shared" si="174"/>
        <v>1</v>
      </c>
      <c r="G932" s="114"/>
      <c r="H932" s="114"/>
      <c r="I932" s="23"/>
      <c r="K932" s="114"/>
      <c r="R932" s="22"/>
      <c r="T932" s="114"/>
      <c r="U932" s="22"/>
      <c r="W932" s="114"/>
      <c r="Y932" s="22"/>
      <c r="AA932" s="114"/>
      <c r="AE932" s="22"/>
      <c r="AG932" s="114"/>
      <c r="AH932" s="22"/>
      <c r="AJ932" s="114"/>
    </row>
    <row r="933" spans="1:36" x14ac:dyDescent="0.2">
      <c r="A933" s="24">
        <f t="shared" si="170"/>
        <v>35</v>
      </c>
      <c r="B933" s="94">
        <f t="shared" si="171"/>
        <v>6.4954035991490171E-3</v>
      </c>
      <c r="C933" s="23">
        <f t="shared" si="172"/>
        <v>1.0000000000000002</v>
      </c>
      <c r="D933" s="227"/>
      <c r="E933" s="94">
        <f t="shared" si="173"/>
        <v>7.263146702631975E-3</v>
      </c>
      <c r="F933" s="23">
        <f t="shared" si="174"/>
        <v>1</v>
      </c>
      <c r="G933" s="114"/>
      <c r="H933" s="114"/>
      <c r="I933" s="23"/>
      <c r="K933" s="114"/>
      <c r="R933" s="22"/>
      <c r="T933" s="114"/>
      <c r="U933" s="22"/>
      <c r="W933" s="114"/>
      <c r="Y933" s="22"/>
      <c r="AA933" s="114"/>
      <c r="AE933" s="22"/>
      <c r="AG933" s="114"/>
      <c r="AH933" s="22"/>
      <c r="AJ933" s="114"/>
    </row>
    <row r="934" spans="1:36" x14ac:dyDescent="0.2">
      <c r="A934" s="24">
        <f t="shared" si="170"/>
        <v>36</v>
      </c>
      <c r="B934" s="94">
        <f t="shared" si="171"/>
        <v>6.8977143957339735E-3</v>
      </c>
      <c r="C934" s="23">
        <f t="shared" si="172"/>
        <v>1</v>
      </c>
      <c r="D934" s="227"/>
      <c r="E934" s="94">
        <f t="shared" si="173"/>
        <v>7.7358618886192981E-3</v>
      </c>
      <c r="F934" s="23">
        <f t="shared" si="174"/>
        <v>1</v>
      </c>
      <c r="G934" s="114"/>
      <c r="H934" s="114"/>
      <c r="I934" s="23"/>
      <c r="K934" s="114"/>
      <c r="R934" s="22"/>
      <c r="T934" s="114"/>
      <c r="U934" s="22"/>
      <c r="W934" s="114"/>
      <c r="Y934" s="22"/>
      <c r="AA934" s="114"/>
      <c r="AE934" s="22"/>
      <c r="AG934" s="114"/>
      <c r="AH934" s="22"/>
      <c r="AJ934" s="114"/>
    </row>
    <row r="935" spans="1:36" x14ac:dyDescent="0.2">
      <c r="A935" s="24">
        <f t="shared" si="170"/>
        <v>37</v>
      </c>
      <c r="B935" s="94">
        <f t="shared" si="171"/>
        <v>7.2655414097545033E-3</v>
      </c>
      <c r="C935" s="23">
        <f t="shared" si="172"/>
        <v>1</v>
      </c>
      <c r="D935" s="227"/>
      <c r="E935" s="94">
        <f t="shared" si="173"/>
        <v>8.2186348445212453E-3</v>
      </c>
      <c r="F935" s="23">
        <f t="shared" si="174"/>
        <v>1</v>
      </c>
      <c r="G935" s="114"/>
      <c r="H935" s="114"/>
      <c r="I935" s="23"/>
      <c r="K935" s="114"/>
      <c r="R935" s="22"/>
      <c r="T935" s="114"/>
      <c r="U935" s="22"/>
      <c r="W935" s="114"/>
      <c r="Y935" s="22"/>
      <c r="AA935" s="114"/>
      <c r="AE935" s="22"/>
      <c r="AG935" s="114"/>
      <c r="AH935" s="22"/>
      <c r="AJ935" s="114"/>
    </row>
    <row r="936" spans="1:36" x14ac:dyDescent="0.2">
      <c r="A936" s="24">
        <f t="shared" si="170"/>
        <v>38</v>
      </c>
      <c r="B936" s="94">
        <f t="shared" si="171"/>
        <v>7.0663017771600504E-3</v>
      </c>
      <c r="C936" s="23">
        <f t="shared" si="172"/>
        <v>1</v>
      </c>
      <c r="D936" s="227"/>
      <c r="E936" s="94">
        <f t="shared" si="173"/>
        <v>8.0447791074256033E-3</v>
      </c>
      <c r="F936" s="23">
        <f t="shared" si="174"/>
        <v>1.0000000000000002</v>
      </c>
      <c r="G936" s="114"/>
      <c r="H936" s="114"/>
      <c r="I936" s="23"/>
      <c r="K936" s="114"/>
      <c r="R936" s="22"/>
      <c r="T936" s="114"/>
      <c r="U936" s="22"/>
      <c r="W936" s="114"/>
      <c r="Y936" s="22"/>
      <c r="AA936" s="114"/>
      <c r="AE936" s="22"/>
      <c r="AG936" s="114"/>
      <c r="AH936" s="22"/>
      <c r="AJ936" s="114"/>
    </row>
    <row r="937" spans="1:36" x14ac:dyDescent="0.2">
      <c r="A937" s="24">
        <f t="shared" si="170"/>
        <v>39</v>
      </c>
      <c r="B937" s="94">
        <f t="shared" si="171"/>
        <v>7.2075894973892907E-3</v>
      </c>
      <c r="C937" s="23">
        <f t="shared" si="172"/>
        <v>1</v>
      </c>
      <c r="D937" s="227"/>
      <c r="E937" s="94">
        <f t="shared" si="173"/>
        <v>8.0826154799615701E-3</v>
      </c>
      <c r="F937" s="23">
        <f t="shared" si="174"/>
        <v>1</v>
      </c>
      <c r="G937" s="114"/>
      <c r="H937" s="114"/>
      <c r="I937" s="23"/>
      <c r="K937" s="114"/>
      <c r="R937" s="22"/>
      <c r="T937" s="114"/>
      <c r="U937" s="22"/>
      <c r="W937" s="114"/>
      <c r="Y937" s="22"/>
      <c r="AA937" s="114"/>
      <c r="AE937" s="22"/>
      <c r="AG937" s="114"/>
      <c r="AH937" s="22"/>
      <c r="AJ937" s="114"/>
    </row>
    <row r="938" spans="1:36" x14ac:dyDescent="0.2">
      <c r="A938" s="24">
        <f t="shared" si="170"/>
        <v>40</v>
      </c>
      <c r="B938" s="94">
        <f t="shared" si="171"/>
        <v>7.3019409580169529E-3</v>
      </c>
      <c r="C938" s="23">
        <f t="shared" si="172"/>
        <v>0.99999999999999989</v>
      </c>
      <c r="D938" s="227"/>
      <c r="E938" s="94">
        <f t="shared" si="173"/>
        <v>8.2440187400200579E-3</v>
      </c>
      <c r="F938" s="23">
        <f t="shared" si="174"/>
        <v>1</v>
      </c>
      <c r="G938" s="114"/>
      <c r="H938" s="114"/>
      <c r="I938" s="23"/>
      <c r="K938" s="114"/>
      <c r="R938" s="22"/>
      <c r="T938" s="114"/>
      <c r="U938" s="22"/>
      <c r="W938" s="114"/>
      <c r="Y938" s="22"/>
      <c r="AA938" s="114"/>
      <c r="AE938" s="22"/>
      <c r="AG938" s="114"/>
      <c r="AH938" s="22"/>
      <c r="AJ938" s="114"/>
    </row>
    <row r="939" spans="1:36" x14ac:dyDescent="0.2">
      <c r="A939" s="24">
        <f t="shared" si="170"/>
        <v>41</v>
      </c>
      <c r="B939" s="94">
        <f t="shared" si="171"/>
        <v>7.2439890456517386E-3</v>
      </c>
      <c r="C939" s="23">
        <f t="shared" si="172"/>
        <v>1</v>
      </c>
      <c r="D939" s="227"/>
      <c r="E939" s="94">
        <f t="shared" si="173"/>
        <v>8.41308506287064E-3</v>
      </c>
      <c r="F939" s="23">
        <f t="shared" si="174"/>
        <v>1.0000000000000002</v>
      </c>
      <c r="G939" s="114"/>
      <c r="H939" s="114"/>
      <c r="I939" s="23"/>
      <c r="K939" s="114"/>
      <c r="R939" s="22"/>
      <c r="T939" s="114"/>
      <c r="U939" s="22"/>
      <c r="W939" s="114"/>
      <c r="Y939" s="22"/>
      <c r="AA939" s="114"/>
      <c r="AE939" s="22"/>
      <c r="AG939" s="114"/>
      <c r="AH939" s="22"/>
      <c r="AJ939" s="114"/>
    </row>
    <row r="940" spans="1:36" x14ac:dyDescent="0.2">
      <c r="A940" s="24">
        <f t="shared" si="170"/>
        <v>42</v>
      </c>
      <c r="B940" s="94">
        <f t="shared" si="171"/>
        <v>7.2435101042272326E-3</v>
      </c>
      <c r="C940" s="23">
        <f t="shared" si="172"/>
        <v>1</v>
      </c>
      <c r="D940" s="227"/>
      <c r="E940" s="94">
        <f t="shared" si="173"/>
        <v>8.2282136730113635E-3</v>
      </c>
      <c r="F940" s="23">
        <f t="shared" si="174"/>
        <v>1</v>
      </c>
      <c r="G940" s="114"/>
      <c r="H940" s="114"/>
      <c r="I940" s="23"/>
      <c r="K940" s="114"/>
      <c r="R940" s="22"/>
      <c r="T940" s="114"/>
      <c r="U940" s="22"/>
      <c r="W940" s="114"/>
      <c r="Y940" s="22"/>
      <c r="AA940" s="114"/>
      <c r="AE940" s="22"/>
      <c r="AG940" s="114"/>
      <c r="AH940" s="22"/>
      <c r="AJ940" s="114"/>
    </row>
    <row r="941" spans="1:36" x14ac:dyDescent="0.2">
      <c r="A941" s="24">
        <f t="shared" si="170"/>
        <v>43</v>
      </c>
      <c r="B941" s="94">
        <f t="shared" si="171"/>
        <v>7.1937001960786194E-3</v>
      </c>
      <c r="C941" s="23">
        <f t="shared" si="172"/>
        <v>1</v>
      </c>
      <c r="D941" s="227"/>
      <c r="E941" s="94">
        <f t="shared" si="173"/>
        <v>8.3206493679410017E-3</v>
      </c>
      <c r="F941" s="23">
        <f t="shared" si="174"/>
        <v>1</v>
      </c>
      <c r="G941" s="114"/>
      <c r="H941" s="114"/>
      <c r="I941" s="23"/>
      <c r="K941" s="114"/>
      <c r="R941" s="22"/>
      <c r="T941" s="114"/>
      <c r="U941" s="22"/>
      <c r="W941" s="114"/>
      <c r="Y941" s="22"/>
      <c r="AA941" s="114"/>
      <c r="AE941" s="22"/>
      <c r="AG941" s="114"/>
      <c r="AH941" s="22"/>
      <c r="AJ941" s="114"/>
    </row>
    <row r="942" spans="1:36" x14ac:dyDescent="0.2">
      <c r="A942" s="24">
        <f t="shared" si="170"/>
        <v>44</v>
      </c>
      <c r="B942" s="94">
        <f t="shared" si="171"/>
        <v>7.13287463516637E-3</v>
      </c>
      <c r="C942" s="23">
        <f t="shared" si="172"/>
        <v>1</v>
      </c>
      <c r="D942" s="227"/>
      <c r="E942" s="94">
        <f t="shared" si="173"/>
        <v>8.4772632137544313E-3</v>
      </c>
      <c r="F942" s="23">
        <f t="shared" si="174"/>
        <v>1</v>
      </c>
      <c r="G942" s="114"/>
      <c r="H942" s="114"/>
      <c r="I942" s="23"/>
      <c r="K942" s="114"/>
      <c r="R942" s="22"/>
      <c r="T942" s="114"/>
      <c r="U942" s="22"/>
      <c r="W942" s="114"/>
      <c r="Y942" s="22"/>
      <c r="AA942" s="114"/>
      <c r="AE942" s="22"/>
      <c r="AG942" s="114"/>
      <c r="AH942" s="22"/>
      <c r="AJ942" s="114"/>
    </row>
    <row r="943" spans="1:36" x14ac:dyDescent="0.2">
      <c r="A943" s="24">
        <f t="shared" si="170"/>
        <v>45</v>
      </c>
      <c r="B943" s="94">
        <f t="shared" si="171"/>
        <v>6.9982920948802128E-3</v>
      </c>
      <c r="C943" s="23">
        <f t="shared" si="172"/>
        <v>1</v>
      </c>
      <c r="D943" s="227"/>
      <c r="E943" s="94">
        <f t="shared" si="173"/>
        <v>8.3709382175141227E-3</v>
      </c>
      <c r="F943" s="23">
        <f t="shared" si="174"/>
        <v>1</v>
      </c>
      <c r="G943" s="114"/>
      <c r="H943" s="114"/>
      <c r="I943" s="23"/>
      <c r="K943" s="114"/>
      <c r="R943" s="22"/>
      <c r="T943" s="114"/>
      <c r="U943" s="22"/>
      <c r="W943" s="114"/>
      <c r="Y943" s="22"/>
      <c r="AA943" s="114"/>
      <c r="AE943" s="22"/>
      <c r="AG943" s="114"/>
      <c r="AH943" s="22"/>
      <c r="AJ943" s="114"/>
    </row>
    <row r="944" spans="1:36" x14ac:dyDescent="0.2">
      <c r="A944" s="24">
        <f t="shared" si="170"/>
        <v>46</v>
      </c>
      <c r="B944" s="94">
        <f t="shared" si="171"/>
        <v>7.0629491871885084E-3</v>
      </c>
      <c r="C944" s="23">
        <f t="shared" si="172"/>
        <v>1</v>
      </c>
      <c r="D944" s="227"/>
      <c r="E944" s="94">
        <f t="shared" si="173"/>
        <v>8.3402859663457441E-3</v>
      </c>
      <c r="F944" s="23">
        <f t="shared" si="174"/>
        <v>1</v>
      </c>
      <c r="G944" s="114"/>
      <c r="H944" s="114"/>
      <c r="I944" s="23"/>
      <c r="K944" s="114"/>
      <c r="R944" s="22"/>
      <c r="T944" s="114"/>
      <c r="U944" s="22"/>
      <c r="W944" s="114"/>
      <c r="Y944" s="22"/>
      <c r="AA944" s="114"/>
      <c r="AE944" s="22"/>
      <c r="AG944" s="114"/>
      <c r="AH944" s="22"/>
      <c r="AJ944" s="114"/>
    </row>
    <row r="945" spans="1:36" x14ac:dyDescent="0.2">
      <c r="A945" s="24">
        <f t="shared" si="170"/>
        <v>47</v>
      </c>
      <c r="B945" s="94">
        <f t="shared" si="171"/>
        <v>7.1711899491268419E-3</v>
      </c>
      <c r="C945" s="23">
        <f t="shared" si="172"/>
        <v>1</v>
      </c>
      <c r="D945" s="227"/>
      <c r="E945" s="94">
        <f t="shared" si="173"/>
        <v>8.4715159166603611E-3</v>
      </c>
      <c r="F945" s="23">
        <f t="shared" si="174"/>
        <v>1</v>
      </c>
      <c r="G945" s="114"/>
      <c r="H945" s="114"/>
      <c r="I945" s="23"/>
      <c r="K945" s="114"/>
      <c r="R945" s="22"/>
      <c r="T945" s="114"/>
      <c r="U945" s="22"/>
      <c r="W945" s="114"/>
      <c r="Y945" s="22"/>
      <c r="AA945" s="114"/>
      <c r="AE945" s="22"/>
      <c r="AG945" s="114"/>
      <c r="AH945" s="22"/>
      <c r="AJ945" s="114"/>
    </row>
    <row r="946" spans="1:36" x14ac:dyDescent="0.2">
      <c r="A946" s="24">
        <f t="shared" si="170"/>
        <v>48</v>
      </c>
      <c r="B946" s="94">
        <f t="shared" si="171"/>
        <v>7.0241549318035305E-3</v>
      </c>
      <c r="C946" s="23">
        <f t="shared" si="172"/>
        <v>1</v>
      </c>
      <c r="D946" s="227"/>
      <c r="E946" s="94">
        <f t="shared" si="173"/>
        <v>8.3302281964311199E-3</v>
      </c>
      <c r="F946" s="23">
        <f t="shared" si="174"/>
        <v>1</v>
      </c>
      <c r="G946" s="114"/>
      <c r="H946" s="114"/>
      <c r="I946" s="23"/>
      <c r="K946" s="114"/>
      <c r="R946" s="22"/>
      <c r="T946" s="114"/>
      <c r="U946" s="22"/>
      <c r="W946" s="114"/>
      <c r="Y946" s="22"/>
      <c r="AA946" s="114"/>
      <c r="AE946" s="22"/>
      <c r="AG946" s="114"/>
      <c r="AH946" s="22"/>
      <c r="AJ946" s="114"/>
    </row>
    <row r="947" spans="1:36" x14ac:dyDescent="0.2">
      <c r="A947" s="24">
        <f t="shared" si="170"/>
        <v>49</v>
      </c>
      <c r="B947" s="94">
        <f t="shared" si="171"/>
        <v>6.5452135072976304E-3</v>
      </c>
      <c r="C947" s="23">
        <f t="shared" si="172"/>
        <v>1.0000000000000002</v>
      </c>
      <c r="D947" s="227"/>
      <c r="E947" s="94">
        <f t="shared" si="173"/>
        <v>7.6194791224643644E-3</v>
      </c>
      <c r="F947" s="23">
        <f t="shared" si="174"/>
        <v>1.0000000000000002</v>
      </c>
      <c r="G947" s="114"/>
      <c r="H947" s="114"/>
      <c r="I947" s="23"/>
      <c r="K947" s="114"/>
      <c r="R947" s="22"/>
      <c r="T947" s="114"/>
      <c r="U947" s="22"/>
      <c r="W947" s="114"/>
      <c r="Y947" s="22"/>
      <c r="AA947" s="114"/>
      <c r="AE947" s="22"/>
      <c r="AG947" s="114"/>
      <c r="AH947" s="22"/>
      <c r="AJ947" s="114"/>
    </row>
    <row r="948" spans="1:36" x14ac:dyDescent="0.2">
      <c r="A948" s="24">
        <f t="shared" si="170"/>
        <v>50</v>
      </c>
      <c r="B948" s="94">
        <f t="shared" si="171"/>
        <v>6.3186742135063392E-3</v>
      </c>
      <c r="C948" s="23">
        <f t="shared" si="172"/>
        <v>1</v>
      </c>
      <c r="D948" s="227"/>
      <c r="E948" s="94">
        <f t="shared" si="173"/>
        <v>7.5749375699853154E-3</v>
      </c>
      <c r="F948" s="23">
        <f t="shared" si="174"/>
        <v>0.99999999999999989</v>
      </c>
      <c r="G948" s="114"/>
      <c r="H948" s="114"/>
      <c r="I948" s="23"/>
      <c r="K948" s="114"/>
      <c r="R948" s="22"/>
      <c r="T948" s="114"/>
      <c r="U948" s="22"/>
      <c r="W948" s="114"/>
      <c r="Y948" s="22"/>
      <c r="AA948" s="114"/>
      <c r="AE948" s="22"/>
      <c r="AG948" s="114"/>
      <c r="AH948" s="22"/>
      <c r="AJ948" s="114"/>
    </row>
    <row r="949" spans="1:36" x14ac:dyDescent="0.2">
      <c r="A949" s="24">
        <f t="shared" si="170"/>
        <v>51</v>
      </c>
      <c r="B949" s="94">
        <f t="shared" si="171"/>
        <v>6.396262724276295E-3</v>
      </c>
      <c r="C949" s="23">
        <f t="shared" si="172"/>
        <v>1</v>
      </c>
      <c r="D949" s="227"/>
      <c r="E949" s="94">
        <f t="shared" si="173"/>
        <v>7.4240710212659568E-3</v>
      </c>
      <c r="F949" s="23">
        <f t="shared" si="174"/>
        <v>1</v>
      </c>
      <c r="G949" s="114"/>
      <c r="H949" s="114"/>
      <c r="I949" s="23"/>
      <c r="K949" s="114"/>
      <c r="R949" s="22"/>
      <c r="T949" s="114"/>
      <c r="U949" s="22"/>
      <c r="W949" s="114"/>
      <c r="Y949" s="22"/>
      <c r="AA949" s="114"/>
      <c r="AE949" s="22"/>
      <c r="AG949" s="114"/>
      <c r="AH949" s="22"/>
      <c r="AJ949" s="114"/>
    </row>
    <row r="950" spans="1:36" x14ac:dyDescent="0.2">
      <c r="A950" s="24">
        <f t="shared" si="170"/>
        <v>52</v>
      </c>
      <c r="B950" s="94">
        <f t="shared" si="171"/>
        <v>6.5198296117988178E-3</v>
      </c>
      <c r="C950" s="23">
        <f t="shared" si="172"/>
        <v>0.99999999999999989</v>
      </c>
      <c r="D950" s="227"/>
      <c r="E950" s="94">
        <f t="shared" si="173"/>
        <v>7.4164079584738626E-3</v>
      </c>
      <c r="F950" s="23">
        <f t="shared" si="174"/>
        <v>1</v>
      </c>
      <c r="G950" s="114"/>
      <c r="H950" s="114"/>
      <c r="I950" s="23"/>
      <c r="K950" s="114"/>
      <c r="R950" s="22"/>
      <c r="T950" s="114"/>
      <c r="U950" s="22"/>
      <c r="W950" s="114"/>
      <c r="Y950" s="22"/>
      <c r="AA950" s="114"/>
      <c r="AE950" s="22"/>
      <c r="AG950" s="114"/>
      <c r="AH950" s="22"/>
      <c r="AJ950" s="114"/>
    </row>
    <row r="951" spans="1:36" x14ac:dyDescent="0.2">
      <c r="A951" s="24">
        <f t="shared" si="170"/>
        <v>53</v>
      </c>
      <c r="B951" s="94">
        <f t="shared" si="171"/>
        <v>6.5006719548185814E-3</v>
      </c>
      <c r="C951" s="23">
        <f t="shared" si="172"/>
        <v>1</v>
      </c>
      <c r="D951" s="227"/>
      <c r="E951" s="94">
        <f t="shared" si="173"/>
        <v>7.4575969209813697E-3</v>
      </c>
      <c r="F951" s="23">
        <f t="shared" si="174"/>
        <v>1</v>
      </c>
      <c r="G951" s="114"/>
      <c r="H951" s="114"/>
      <c r="I951" s="23"/>
      <c r="K951" s="114"/>
      <c r="R951" s="22"/>
      <c r="T951" s="114"/>
      <c r="U951" s="22"/>
      <c r="W951" s="114"/>
      <c r="Y951" s="22"/>
      <c r="AA951" s="114"/>
      <c r="AE951" s="22"/>
      <c r="AG951" s="114"/>
      <c r="AH951" s="22"/>
      <c r="AJ951" s="114"/>
    </row>
    <row r="952" spans="1:36" x14ac:dyDescent="0.2">
      <c r="A952" s="24">
        <f t="shared" si="170"/>
        <v>54</v>
      </c>
      <c r="B952" s="94">
        <f t="shared" si="171"/>
        <v>6.7229007757893195E-3</v>
      </c>
      <c r="C952" s="23">
        <f t="shared" si="172"/>
        <v>1.0000000000000002</v>
      </c>
      <c r="D952" s="227"/>
      <c r="E952" s="94">
        <f t="shared" si="173"/>
        <v>7.8014768637766066E-3</v>
      </c>
      <c r="F952" s="23">
        <f t="shared" si="174"/>
        <v>1.0000000000000002</v>
      </c>
      <c r="G952" s="114"/>
      <c r="H952" s="114"/>
      <c r="I952" s="23"/>
      <c r="K952" s="114"/>
      <c r="R952" s="22"/>
      <c r="T952" s="114"/>
      <c r="U952" s="22"/>
      <c r="W952" s="114"/>
      <c r="Y952" s="22"/>
      <c r="AA952" s="114"/>
      <c r="AE952" s="22"/>
      <c r="AG952" s="114"/>
      <c r="AH952" s="22"/>
      <c r="AJ952" s="114"/>
    </row>
    <row r="953" spans="1:36" x14ac:dyDescent="0.2">
      <c r="A953" s="24">
        <f t="shared" si="170"/>
        <v>55</v>
      </c>
      <c r="B953" s="94">
        <f t="shared" si="171"/>
        <v>5.4043750341245768E-3</v>
      </c>
      <c r="C953" s="23">
        <f t="shared" si="172"/>
        <v>1</v>
      </c>
      <c r="D953" s="227"/>
      <c r="E953" s="94">
        <f t="shared" si="173"/>
        <v>5.97287850501308E-3</v>
      </c>
      <c r="F953" s="23">
        <f t="shared" si="174"/>
        <v>1</v>
      </c>
      <c r="G953" s="114"/>
      <c r="H953" s="114"/>
      <c r="I953" s="23"/>
      <c r="K953" s="114"/>
      <c r="R953" s="22"/>
      <c r="T953" s="114"/>
      <c r="U953" s="22"/>
      <c r="W953" s="114"/>
      <c r="Y953" s="22"/>
      <c r="AA953" s="114"/>
      <c r="AE953" s="22"/>
      <c r="AG953" s="114"/>
      <c r="AH953" s="22"/>
      <c r="AJ953" s="114"/>
    </row>
    <row r="954" spans="1:36" x14ac:dyDescent="0.2">
      <c r="A954" s="24">
        <f t="shared" si="170"/>
        <v>56</v>
      </c>
      <c r="B954" s="94">
        <f t="shared" si="171"/>
        <v>5.0959367567427766E-3</v>
      </c>
      <c r="C954" s="23">
        <f t="shared" si="172"/>
        <v>1</v>
      </c>
      <c r="D954" s="227"/>
      <c r="E954" s="94">
        <f t="shared" si="173"/>
        <v>5.7525654497403659E-3</v>
      </c>
      <c r="F954" s="23">
        <f t="shared" si="174"/>
        <v>1</v>
      </c>
      <c r="G954" s="114"/>
      <c r="H954" s="114"/>
      <c r="I954" s="23"/>
      <c r="K954" s="114"/>
      <c r="R954" s="22"/>
      <c r="T954" s="114"/>
      <c r="U954" s="22"/>
      <c r="W954" s="114"/>
      <c r="Y954" s="22"/>
      <c r="AA954" s="114"/>
      <c r="AE954" s="22"/>
      <c r="AG954" s="114"/>
      <c r="AH954" s="22"/>
      <c r="AJ954" s="114"/>
    </row>
    <row r="955" spans="1:36" x14ac:dyDescent="0.2">
      <c r="A955" s="24">
        <f t="shared" si="170"/>
        <v>57</v>
      </c>
      <c r="B955" s="94">
        <f t="shared" si="171"/>
        <v>5.0628897984518698E-3</v>
      </c>
      <c r="C955" s="23">
        <f t="shared" si="172"/>
        <v>1.0000000000000004</v>
      </c>
      <c r="D955" s="227"/>
      <c r="E955" s="94">
        <f t="shared" si="173"/>
        <v>5.715686960053412E-3</v>
      </c>
      <c r="F955" s="23">
        <f t="shared" si="174"/>
        <v>1.0000000000000002</v>
      </c>
      <c r="G955" s="114"/>
      <c r="H955" s="114"/>
      <c r="I955" s="23"/>
      <c r="K955" s="114"/>
      <c r="R955" s="22"/>
      <c r="T955" s="114"/>
      <c r="U955" s="22"/>
      <c r="W955" s="114"/>
      <c r="Y955" s="22"/>
      <c r="AA955" s="114"/>
      <c r="AE955" s="22"/>
      <c r="AG955" s="114"/>
      <c r="AH955" s="22"/>
      <c r="AJ955" s="114"/>
    </row>
    <row r="956" spans="1:36" x14ac:dyDescent="0.2">
      <c r="A956" s="24">
        <f t="shared" si="170"/>
        <v>58</v>
      </c>
      <c r="B956" s="94">
        <f t="shared" si="171"/>
        <v>5.0183482459728208E-3</v>
      </c>
      <c r="C956" s="23">
        <f t="shared" si="172"/>
        <v>0.99999999999999978</v>
      </c>
      <c r="D956" s="227"/>
      <c r="E956" s="94">
        <f t="shared" si="173"/>
        <v>5.6347458593119151E-3</v>
      </c>
      <c r="F956" s="23">
        <f t="shared" si="174"/>
        <v>0.99999999999999967</v>
      </c>
      <c r="G956" s="114"/>
      <c r="H956" s="114"/>
      <c r="I956" s="23"/>
      <c r="K956" s="114"/>
      <c r="R956" s="22"/>
      <c r="T956" s="114"/>
      <c r="U956" s="22"/>
      <c r="W956" s="114"/>
      <c r="Y956" s="22"/>
      <c r="AA956" s="114"/>
      <c r="AE956" s="22"/>
      <c r="AG956" s="114"/>
      <c r="AH956" s="22"/>
      <c r="AJ956" s="114"/>
    </row>
    <row r="957" spans="1:36" x14ac:dyDescent="0.2">
      <c r="A957" s="24">
        <f t="shared" si="170"/>
        <v>59</v>
      </c>
      <c r="B957" s="94">
        <f t="shared" si="171"/>
        <v>4.4924705618653426E-3</v>
      </c>
      <c r="C957" s="23">
        <f t="shared" si="172"/>
        <v>1</v>
      </c>
      <c r="D957" s="227"/>
      <c r="E957" s="94">
        <f t="shared" si="173"/>
        <v>4.9910485847759851E-3</v>
      </c>
      <c r="F957" s="23">
        <f t="shared" si="174"/>
        <v>1</v>
      </c>
      <c r="G957" s="114"/>
      <c r="H957" s="114"/>
      <c r="I957" s="23"/>
      <c r="K957" s="114"/>
      <c r="R957" s="22"/>
      <c r="T957" s="114"/>
      <c r="U957" s="22"/>
      <c r="W957" s="114"/>
      <c r="Y957" s="22"/>
      <c r="AA957" s="114"/>
      <c r="AE957" s="22"/>
      <c r="AG957" s="114"/>
      <c r="AH957" s="22"/>
      <c r="AJ957" s="114"/>
    </row>
    <row r="958" spans="1:36" x14ac:dyDescent="0.2">
      <c r="A958" s="24">
        <f t="shared" si="170"/>
        <v>60</v>
      </c>
      <c r="B958" s="94">
        <f t="shared" si="171"/>
        <v>3.6844963787238893E-3</v>
      </c>
      <c r="C958" s="23">
        <f t="shared" si="172"/>
        <v>1</v>
      </c>
      <c r="D958" s="227"/>
      <c r="E958" s="94">
        <f t="shared" si="173"/>
        <v>4.2204318327459913E-3</v>
      </c>
      <c r="F958" s="23">
        <f t="shared" si="174"/>
        <v>1</v>
      </c>
      <c r="G958" s="114"/>
      <c r="H958" s="114"/>
      <c r="I958" s="23"/>
      <c r="K958" s="114"/>
      <c r="R958" s="22"/>
      <c r="T958" s="114"/>
      <c r="U958" s="22"/>
      <c r="W958" s="114"/>
      <c r="Y958" s="22"/>
      <c r="AA958" s="114"/>
      <c r="AE958" s="22"/>
      <c r="AG958" s="114"/>
      <c r="AH958" s="22"/>
      <c r="AJ958" s="114"/>
    </row>
    <row r="959" spans="1:36" x14ac:dyDescent="0.2">
      <c r="A959" s="24">
        <f t="shared" si="170"/>
        <v>61</v>
      </c>
      <c r="B959" s="94">
        <f t="shared" si="171"/>
        <v>3.6366022362732996E-3</v>
      </c>
      <c r="C959" s="23">
        <f t="shared" si="172"/>
        <v>1</v>
      </c>
      <c r="D959" s="227"/>
      <c r="E959" s="94">
        <f t="shared" si="173"/>
        <v>3.9795242962195236E-3</v>
      </c>
      <c r="F959" s="23">
        <f t="shared" si="174"/>
        <v>1</v>
      </c>
      <c r="G959" s="114"/>
      <c r="H959" s="114"/>
      <c r="I959" s="23"/>
      <c r="K959" s="114"/>
      <c r="R959" s="22"/>
      <c r="T959" s="114"/>
      <c r="U959" s="22"/>
      <c r="W959" s="114"/>
      <c r="Y959" s="22"/>
      <c r="AA959" s="114"/>
      <c r="AE959" s="22"/>
      <c r="AG959" s="114"/>
      <c r="AH959" s="22"/>
      <c r="AJ959" s="114"/>
    </row>
    <row r="960" spans="1:36" x14ac:dyDescent="0.2">
      <c r="A960" s="24">
        <f t="shared" si="170"/>
        <v>62</v>
      </c>
      <c r="B960" s="94">
        <f t="shared" si="171"/>
        <v>3.4229943609436677E-3</v>
      </c>
      <c r="C960" s="23">
        <f t="shared" si="172"/>
        <v>1</v>
      </c>
      <c r="D960" s="227"/>
      <c r="E960" s="94">
        <f t="shared" si="173"/>
        <v>3.7510692367302093E-3</v>
      </c>
      <c r="F960" s="23">
        <f t="shared" si="174"/>
        <v>1</v>
      </c>
      <c r="G960" s="114"/>
      <c r="H960" s="114"/>
      <c r="I960" s="23"/>
      <c r="K960" s="114"/>
      <c r="R960" s="22"/>
      <c r="T960" s="114"/>
      <c r="U960" s="22"/>
      <c r="W960" s="114"/>
      <c r="Y960" s="22"/>
      <c r="AA960" s="114"/>
      <c r="AE960" s="22"/>
      <c r="AG960" s="114"/>
      <c r="AH960" s="22"/>
      <c r="AJ960" s="114"/>
    </row>
    <row r="961" spans="1:36" x14ac:dyDescent="0.2">
      <c r="A961" s="24">
        <f t="shared" si="170"/>
        <v>63</v>
      </c>
      <c r="B961" s="94">
        <f t="shared" si="171"/>
        <v>3.0067942630480405E-3</v>
      </c>
      <c r="C961" s="23">
        <f t="shared" si="172"/>
        <v>1</v>
      </c>
      <c r="D961" s="227"/>
      <c r="E961" s="94">
        <f t="shared" si="173"/>
        <v>3.3013432391191693E-3</v>
      </c>
      <c r="F961" s="23">
        <f t="shared" si="174"/>
        <v>1</v>
      </c>
      <c r="G961" s="114"/>
      <c r="H961" s="114"/>
      <c r="I961" s="23"/>
      <c r="K961" s="114"/>
      <c r="R961" s="22"/>
      <c r="T961" s="114"/>
      <c r="U961" s="22"/>
      <c r="W961" s="114"/>
      <c r="Y961" s="22"/>
      <c r="AA961" s="114"/>
      <c r="AE961" s="22"/>
      <c r="AG961" s="114"/>
      <c r="AH961" s="22"/>
      <c r="AJ961" s="114"/>
    </row>
    <row r="962" spans="1:36" x14ac:dyDescent="0.2">
      <c r="A962" s="24">
        <f t="shared" si="170"/>
        <v>64</v>
      </c>
      <c r="B962" s="94">
        <f t="shared" ref="B962:B982" si="175">SUM(B864,E864)</f>
        <v>2.7783392035587266E-3</v>
      </c>
      <c r="C962" s="23">
        <f t="shared" ref="C962:C982" si="176">SUM(D864,G864)/B962</f>
        <v>1</v>
      </c>
      <c r="D962" s="227"/>
      <c r="E962" s="94">
        <f t="shared" ref="E962:E981" si="177">SUM(H864,K864)</f>
        <v>2.9550685892014037E-3</v>
      </c>
      <c r="F962" s="23">
        <f t="shared" ref="F962:F981" si="178">SUM(J864,M864)/E962</f>
        <v>1</v>
      </c>
      <c r="G962" s="114"/>
      <c r="H962" s="114"/>
      <c r="I962" s="23"/>
      <c r="K962" s="114"/>
      <c r="R962" s="22"/>
      <c r="T962" s="114"/>
      <c r="U962" s="22"/>
      <c r="W962" s="114"/>
      <c r="Y962" s="22"/>
      <c r="AA962" s="114"/>
      <c r="AE962" s="22"/>
      <c r="AG962" s="114"/>
      <c r="AH962" s="22"/>
      <c r="AJ962" s="114"/>
    </row>
    <row r="963" spans="1:36" x14ac:dyDescent="0.2">
      <c r="A963" s="24">
        <f t="shared" ref="A963:A982" si="179">A865</f>
        <v>65</v>
      </c>
      <c r="B963" s="94">
        <f t="shared" si="175"/>
        <v>2.6485460775176276E-3</v>
      </c>
      <c r="C963" s="23">
        <f t="shared" si="176"/>
        <v>1</v>
      </c>
      <c r="D963" s="227"/>
      <c r="E963" s="94">
        <f t="shared" si="177"/>
        <v>2.6490250189421332E-3</v>
      </c>
      <c r="F963" s="23">
        <f t="shared" si="178"/>
        <v>1</v>
      </c>
      <c r="G963" s="114"/>
      <c r="H963" s="114"/>
      <c r="I963" s="23"/>
      <c r="K963" s="114"/>
      <c r="R963" s="22"/>
      <c r="T963" s="114"/>
      <c r="U963" s="22"/>
      <c r="W963" s="114"/>
      <c r="Y963" s="22"/>
      <c r="AA963" s="114"/>
      <c r="AE963" s="22"/>
      <c r="AG963" s="114"/>
      <c r="AH963" s="22"/>
      <c r="AJ963" s="114"/>
    </row>
    <row r="964" spans="1:36" x14ac:dyDescent="0.2">
      <c r="A964" s="24">
        <f t="shared" si="179"/>
        <v>66</v>
      </c>
      <c r="B964" s="94">
        <f t="shared" si="175"/>
        <v>2.319034377457568E-3</v>
      </c>
      <c r="C964" s="23">
        <f t="shared" si="176"/>
        <v>0.99999999999999978</v>
      </c>
      <c r="D964" s="227"/>
      <c r="E964" s="94">
        <f t="shared" si="177"/>
        <v>2.4085964238401716E-3</v>
      </c>
      <c r="F964" s="23">
        <f t="shared" si="178"/>
        <v>0.99999999999999978</v>
      </c>
      <c r="G964" s="114"/>
      <c r="H964" s="114"/>
      <c r="I964" s="23"/>
      <c r="K964" s="114"/>
      <c r="R964" s="22"/>
      <c r="T964" s="114"/>
      <c r="U964" s="22"/>
      <c r="W964" s="114"/>
      <c r="Y964" s="22"/>
      <c r="AA964" s="114"/>
      <c r="AE964" s="22"/>
      <c r="AG964" s="114"/>
      <c r="AH964" s="22"/>
      <c r="AJ964" s="114"/>
    </row>
    <row r="965" spans="1:36" x14ac:dyDescent="0.2">
      <c r="A965" s="24">
        <f t="shared" si="179"/>
        <v>67</v>
      </c>
      <c r="B965" s="94">
        <f t="shared" si="175"/>
        <v>2.0704637781390062E-3</v>
      </c>
      <c r="C965" s="23">
        <f t="shared" si="176"/>
        <v>1</v>
      </c>
      <c r="D965" s="227"/>
      <c r="E965" s="94">
        <f t="shared" si="177"/>
        <v>2.0742953095350533E-3</v>
      </c>
      <c r="F965" s="23">
        <f t="shared" si="178"/>
        <v>1</v>
      </c>
      <c r="G965" s="114"/>
      <c r="H965" s="114"/>
      <c r="I965" s="23"/>
      <c r="K965" s="114"/>
      <c r="R965" s="22"/>
      <c r="T965" s="114"/>
      <c r="U965" s="22"/>
      <c r="W965" s="114"/>
      <c r="Y965" s="22"/>
      <c r="AA965" s="114"/>
      <c r="AE965" s="22"/>
      <c r="AG965" s="114"/>
      <c r="AH965" s="22"/>
      <c r="AJ965" s="114"/>
    </row>
    <row r="966" spans="1:36" x14ac:dyDescent="0.2">
      <c r="A966" s="24">
        <f t="shared" si="179"/>
        <v>68</v>
      </c>
      <c r="B966" s="94">
        <f t="shared" si="175"/>
        <v>1.8041723461137255E-3</v>
      </c>
      <c r="C966" s="23">
        <f t="shared" si="176"/>
        <v>1</v>
      </c>
      <c r="D966" s="227"/>
      <c r="E966" s="94">
        <f t="shared" si="177"/>
        <v>1.8539822542623392E-3</v>
      </c>
      <c r="F966" s="23">
        <f t="shared" si="178"/>
        <v>1.0000000000000002</v>
      </c>
      <c r="G966" s="114"/>
      <c r="H966" s="114"/>
      <c r="I966" s="23"/>
      <c r="K966" s="114"/>
      <c r="R966" s="22"/>
      <c r="T966" s="114"/>
      <c r="U966" s="22"/>
      <c r="W966" s="114"/>
      <c r="Y966" s="22"/>
      <c r="AA966" s="114"/>
      <c r="AE966" s="22"/>
      <c r="AG966" s="114"/>
      <c r="AH966" s="22"/>
      <c r="AJ966" s="114"/>
    </row>
    <row r="967" spans="1:36" x14ac:dyDescent="0.2">
      <c r="A967" s="24">
        <f t="shared" si="179"/>
        <v>69</v>
      </c>
      <c r="B967" s="94">
        <f t="shared" si="175"/>
        <v>1.7174839482781575E-3</v>
      </c>
      <c r="C967" s="23">
        <f t="shared" si="176"/>
        <v>1</v>
      </c>
      <c r="D967" s="227"/>
      <c r="E967" s="94">
        <f t="shared" si="177"/>
        <v>1.6959315841753922E-3</v>
      </c>
      <c r="F967" s="23">
        <f t="shared" si="178"/>
        <v>1</v>
      </c>
      <c r="G967" s="114"/>
      <c r="H967" s="114"/>
      <c r="I967" s="23"/>
      <c r="K967" s="114"/>
      <c r="R967" s="22"/>
      <c r="T967" s="114"/>
      <c r="U967" s="22"/>
      <c r="W967" s="114"/>
      <c r="Y967" s="22"/>
      <c r="AA967" s="114"/>
      <c r="AE967" s="22"/>
      <c r="AG967" s="114"/>
      <c r="AH967" s="22"/>
      <c r="AJ967" s="114"/>
    </row>
    <row r="968" spans="1:36" x14ac:dyDescent="0.2">
      <c r="A968" s="24">
        <f t="shared" si="179"/>
        <v>70</v>
      </c>
      <c r="B968" s="94">
        <f t="shared" si="175"/>
        <v>1.4737027632046546E-3</v>
      </c>
      <c r="C968" s="23">
        <f t="shared" si="176"/>
        <v>1</v>
      </c>
      <c r="D968" s="227"/>
      <c r="E968" s="94">
        <f t="shared" si="177"/>
        <v>1.4363453320931942E-3</v>
      </c>
      <c r="F968" s="23">
        <f t="shared" si="178"/>
        <v>1</v>
      </c>
      <c r="G968" s="114"/>
      <c r="H968" s="114"/>
      <c r="I968" s="23"/>
      <c r="K968" s="114"/>
      <c r="R968" s="22"/>
      <c r="T968" s="114"/>
      <c r="U968" s="22"/>
      <c r="W968" s="114"/>
      <c r="Y968" s="22"/>
      <c r="AA968" s="114"/>
      <c r="AE968" s="22"/>
      <c r="AG968" s="114"/>
      <c r="AH968" s="22"/>
      <c r="AJ968" s="114"/>
    </row>
    <row r="969" spans="1:36" x14ac:dyDescent="0.2">
      <c r="A969" s="24">
        <f t="shared" si="179"/>
        <v>71</v>
      </c>
      <c r="B969" s="94">
        <f t="shared" si="175"/>
        <v>1.2826051348268004E-3</v>
      </c>
      <c r="C969" s="23">
        <f t="shared" si="176"/>
        <v>1</v>
      </c>
      <c r="D969" s="227"/>
      <c r="E969" s="94">
        <f t="shared" si="177"/>
        <v>1.2193848667920216E-3</v>
      </c>
      <c r="F969" s="23">
        <f t="shared" si="178"/>
        <v>1</v>
      </c>
      <c r="G969" s="114"/>
      <c r="H969" s="114"/>
      <c r="I969" s="23"/>
      <c r="K969" s="114"/>
      <c r="R969" s="22"/>
      <c r="T969" s="114"/>
      <c r="U969" s="22"/>
      <c r="W969" s="114"/>
      <c r="Y969" s="22"/>
      <c r="AA969" s="114"/>
      <c r="AE969" s="22"/>
      <c r="AG969" s="114"/>
      <c r="AH969" s="22"/>
      <c r="AJ969" s="114"/>
    </row>
    <row r="970" spans="1:36" x14ac:dyDescent="0.2">
      <c r="A970" s="24">
        <f t="shared" si="179"/>
        <v>72</v>
      </c>
      <c r="B970" s="94">
        <f t="shared" si="175"/>
        <v>1.0416975983003327E-3</v>
      </c>
      <c r="C970" s="23">
        <f t="shared" si="176"/>
        <v>1</v>
      </c>
      <c r="D970" s="227"/>
      <c r="E970" s="94">
        <f t="shared" si="177"/>
        <v>9.7081426747345947E-4</v>
      </c>
      <c r="F970" s="23">
        <f t="shared" si="178"/>
        <v>1</v>
      </c>
      <c r="G970" s="114"/>
      <c r="H970" s="114"/>
      <c r="I970" s="23"/>
      <c r="K970" s="114"/>
      <c r="R970" s="22"/>
      <c r="T970" s="114"/>
      <c r="U970" s="22"/>
      <c r="W970" s="114"/>
      <c r="Y970" s="22"/>
      <c r="AA970" s="114"/>
      <c r="AE970" s="22"/>
      <c r="AG970" s="114"/>
      <c r="AH970" s="22"/>
      <c r="AJ970" s="114"/>
    </row>
    <row r="971" spans="1:36" x14ac:dyDescent="0.2">
      <c r="A971" s="24">
        <f t="shared" si="179"/>
        <v>73</v>
      </c>
      <c r="B971" s="94">
        <f t="shared" si="175"/>
        <v>8.180319530560773E-4</v>
      </c>
      <c r="C971" s="23">
        <f t="shared" si="176"/>
        <v>1</v>
      </c>
      <c r="D971" s="227"/>
      <c r="E971" s="94">
        <f t="shared" si="177"/>
        <v>8.1228465596200653E-4</v>
      </c>
      <c r="F971" s="23">
        <f t="shared" si="178"/>
        <v>1</v>
      </c>
      <c r="G971" s="114"/>
      <c r="H971" s="114"/>
      <c r="I971" s="23"/>
      <c r="K971" s="114"/>
      <c r="R971" s="22"/>
      <c r="T971" s="114"/>
      <c r="U971" s="22"/>
      <c r="W971" s="114"/>
      <c r="Y971" s="22"/>
      <c r="AA971" s="114"/>
      <c r="AE971" s="22"/>
      <c r="AG971" s="114"/>
      <c r="AH971" s="22"/>
      <c r="AJ971" s="114"/>
    </row>
    <row r="972" spans="1:36" x14ac:dyDescent="0.2">
      <c r="A972" s="24">
        <f t="shared" si="179"/>
        <v>74</v>
      </c>
      <c r="B972" s="94">
        <f t="shared" si="175"/>
        <v>6.2166596900865823E-4</v>
      </c>
      <c r="C972" s="23">
        <f t="shared" si="176"/>
        <v>1</v>
      </c>
      <c r="D972" s="227"/>
      <c r="E972" s="94">
        <f t="shared" si="177"/>
        <v>6.5519186872407126E-4</v>
      </c>
      <c r="F972" s="23">
        <f t="shared" si="178"/>
        <v>1</v>
      </c>
      <c r="G972" s="114"/>
      <c r="H972" s="114"/>
      <c r="I972" s="23"/>
      <c r="K972" s="114"/>
      <c r="R972" s="22"/>
      <c r="T972" s="114"/>
      <c r="U972" s="22"/>
      <c r="W972" s="114"/>
      <c r="Y972" s="22"/>
      <c r="AA972" s="114"/>
      <c r="AE972" s="22"/>
      <c r="AG972" s="114"/>
      <c r="AH972" s="22"/>
      <c r="AJ972" s="114"/>
    </row>
    <row r="973" spans="1:36" x14ac:dyDescent="0.2">
      <c r="A973" s="24">
        <f t="shared" si="179"/>
        <v>75</v>
      </c>
      <c r="B973" s="94">
        <f t="shared" si="175"/>
        <v>4.9522543293910066E-4</v>
      </c>
      <c r="C973" s="23">
        <f t="shared" si="176"/>
        <v>1</v>
      </c>
      <c r="D973" s="227"/>
      <c r="E973" s="94">
        <f t="shared" si="177"/>
        <v>5.2970921550352546E-4</v>
      </c>
      <c r="F973" s="23">
        <f t="shared" si="178"/>
        <v>1</v>
      </c>
      <c r="G973" s="114"/>
      <c r="H973" s="114"/>
      <c r="I973" s="23"/>
      <c r="K973" s="114"/>
      <c r="R973" s="22"/>
      <c r="T973" s="114"/>
      <c r="U973" s="22"/>
      <c r="W973" s="114"/>
      <c r="Y973" s="22"/>
      <c r="AA973" s="114"/>
      <c r="AE973" s="22"/>
      <c r="AG973" s="114"/>
      <c r="AH973" s="22"/>
      <c r="AJ973" s="114"/>
    </row>
    <row r="974" spans="1:36" x14ac:dyDescent="0.2">
      <c r="A974" s="24">
        <f t="shared" si="179"/>
        <v>76</v>
      </c>
      <c r="B974" s="94">
        <f t="shared" si="175"/>
        <v>3.1274875020235272E-4</v>
      </c>
      <c r="C974" s="23">
        <f t="shared" si="176"/>
        <v>0.99999999999999978</v>
      </c>
      <c r="D974" s="227"/>
      <c r="E974" s="94">
        <f t="shared" si="177"/>
        <v>3.7261642826559029E-4</v>
      </c>
      <c r="F974" s="23">
        <f t="shared" si="178"/>
        <v>0.99999999999999989</v>
      </c>
      <c r="G974" s="114"/>
      <c r="H974" s="114"/>
      <c r="I974" s="23"/>
      <c r="K974" s="114"/>
      <c r="R974" s="22"/>
      <c r="T974" s="114"/>
      <c r="U974" s="22"/>
      <c r="W974" s="114"/>
      <c r="Y974" s="22"/>
      <c r="AA974" s="114"/>
      <c r="AE974" s="22"/>
      <c r="AG974" s="114"/>
      <c r="AH974" s="22"/>
      <c r="AJ974" s="114"/>
    </row>
    <row r="975" spans="1:36" x14ac:dyDescent="0.2">
      <c r="A975" s="24">
        <f t="shared" si="179"/>
        <v>77</v>
      </c>
      <c r="B975" s="94">
        <f t="shared" si="175"/>
        <v>2.2270776239524356E-4</v>
      </c>
      <c r="C975" s="23">
        <f t="shared" si="176"/>
        <v>1</v>
      </c>
      <c r="D975" s="227"/>
      <c r="E975" s="94">
        <f t="shared" si="177"/>
        <v>2.4904954074306805E-4</v>
      </c>
      <c r="F975" s="23">
        <f t="shared" si="178"/>
        <v>1</v>
      </c>
      <c r="G975" s="114"/>
      <c r="H975" s="114"/>
      <c r="I975" s="23"/>
      <c r="K975" s="114"/>
      <c r="R975" s="22"/>
      <c r="T975" s="114"/>
      <c r="U975" s="22"/>
      <c r="W975" s="114"/>
      <c r="Y975" s="22"/>
      <c r="AA975" s="114"/>
      <c r="AE975" s="22"/>
      <c r="AG975" s="114"/>
      <c r="AH975" s="22"/>
      <c r="AJ975" s="114"/>
    </row>
    <row r="976" spans="1:36" x14ac:dyDescent="0.2">
      <c r="A976" s="24">
        <f t="shared" si="179"/>
        <v>78</v>
      </c>
      <c r="B976" s="94">
        <f t="shared" si="175"/>
        <v>2.1264999248061964E-4</v>
      </c>
      <c r="C976" s="23">
        <f t="shared" si="176"/>
        <v>1</v>
      </c>
      <c r="D976" s="227"/>
      <c r="E976" s="94">
        <f t="shared" si="177"/>
        <v>2.0211328114148983E-4</v>
      </c>
      <c r="F976" s="23">
        <f t="shared" si="178"/>
        <v>1</v>
      </c>
      <c r="G976" s="114"/>
      <c r="H976" s="114"/>
      <c r="I976" s="23"/>
      <c r="K976" s="114"/>
      <c r="R976" s="22"/>
      <c r="T976" s="114"/>
      <c r="U976" s="22"/>
      <c r="W976" s="114"/>
      <c r="Y976" s="22"/>
      <c r="AA976" s="114"/>
      <c r="AE976" s="22"/>
      <c r="AG976" s="114"/>
      <c r="AH976" s="22"/>
      <c r="AJ976" s="114"/>
    </row>
    <row r="977" spans="1:36" x14ac:dyDescent="0.2">
      <c r="A977" s="24">
        <f t="shared" si="179"/>
        <v>79</v>
      </c>
      <c r="B977" s="94">
        <f t="shared" si="175"/>
        <v>1.3362465743714611E-4</v>
      </c>
      <c r="C977" s="23">
        <f t="shared" si="176"/>
        <v>1</v>
      </c>
      <c r="D977" s="227"/>
      <c r="E977" s="94">
        <f t="shared" si="177"/>
        <v>1.3314571601264022E-4</v>
      </c>
      <c r="F977" s="23">
        <f t="shared" si="178"/>
        <v>1</v>
      </c>
      <c r="G977" s="114"/>
      <c r="H977" s="114"/>
      <c r="I977" s="23"/>
      <c r="K977" s="114"/>
      <c r="R977" s="22"/>
      <c r="T977" s="114"/>
      <c r="U977" s="22"/>
      <c r="W977" s="114"/>
      <c r="Y977" s="22"/>
      <c r="AA977" s="114"/>
      <c r="AE977" s="22"/>
      <c r="AG977" s="114"/>
      <c r="AH977" s="22"/>
      <c r="AJ977" s="114"/>
    </row>
    <row r="978" spans="1:36" x14ac:dyDescent="0.2">
      <c r="A978" s="24">
        <f t="shared" si="179"/>
        <v>80</v>
      </c>
      <c r="B978" s="94">
        <f t="shared" si="175"/>
        <v>1.0009875772173311E-4</v>
      </c>
      <c r="C978" s="23">
        <f t="shared" si="176"/>
        <v>1</v>
      </c>
      <c r="D978" s="227"/>
      <c r="E978" s="94">
        <f t="shared" si="177"/>
        <v>9.099887065612101E-5</v>
      </c>
      <c r="F978" s="23">
        <f t="shared" si="178"/>
        <v>1</v>
      </c>
      <c r="G978" s="114"/>
      <c r="H978" s="114"/>
      <c r="I978" s="23"/>
      <c r="K978" s="114"/>
      <c r="R978" s="22"/>
      <c r="T978" s="114"/>
      <c r="U978" s="22"/>
      <c r="W978" s="114"/>
      <c r="Y978" s="22"/>
      <c r="AA978" s="114"/>
      <c r="AE978" s="22"/>
      <c r="AG978" s="114"/>
      <c r="AH978" s="22"/>
      <c r="AJ978" s="114"/>
    </row>
    <row r="979" spans="1:36" x14ac:dyDescent="0.2">
      <c r="A979" s="24">
        <f t="shared" si="179"/>
        <v>81</v>
      </c>
      <c r="B979" s="94">
        <f t="shared" si="175"/>
        <v>5.4599322393672607E-5</v>
      </c>
      <c r="C979" s="23">
        <f t="shared" si="176"/>
        <v>1</v>
      </c>
      <c r="D979" s="227"/>
      <c r="E979" s="94">
        <f t="shared" si="177"/>
        <v>6.3699209459284716E-5</v>
      </c>
      <c r="F979" s="23">
        <f t="shared" si="178"/>
        <v>1</v>
      </c>
      <c r="G979" s="114"/>
      <c r="H979" s="114"/>
      <c r="I979" s="23"/>
      <c r="K979" s="114"/>
      <c r="R979" s="22"/>
      <c r="T979" s="114"/>
      <c r="U979" s="22"/>
      <c r="W979" s="114"/>
      <c r="Y979" s="22"/>
      <c r="AA979" s="114"/>
      <c r="AE979" s="22"/>
      <c r="AG979" s="114"/>
      <c r="AH979" s="22"/>
      <c r="AJ979" s="114"/>
    </row>
    <row r="980" spans="1:36" x14ac:dyDescent="0.2">
      <c r="A980" s="24">
        <f t="shared" si="179"/>
        <v>82</v>
      </c>
      <c r="B980" s="94">
        <f t="shared" si="175"/>
        <v>3.2089075441895302E-5</v>
      </c>
      <c r="C980" s="23">
        <f t="shared" si="176"/>
        <v>1</v>
      </c>
      <c r="D980" s="227"/>
      <c r="E980" s="94">
        <f t="shared" si="177"/>
        <v>2.8736485470354005E-5</v>
      </c>
      <c r="F980" s="23">
        <f t="shared" si="178"/>
        <v>1</v>
      </c>
      <c r="G980" s="114"/>
      <c r="H980" s="114"/>
      <c r="I980" s="23"/>
      <c r="K980" s="114"/>
      <c r="R980" s="22"/>
      <c r="T980" s="114"/>
      <c r="U980" s="22"/>
      <c r="W980" s="114"/>
      <c r="Y980" s="22"/>
      <c r="AA980" s="114"/>
      <c r="AE980" s="22"/>
      <c r="AG980" s="114"/>
      <c r="AH980" s="22"/>
      <c r="AJ980" s="114"/>
    </row>
    <row r="981" spans="1:36" x14ac:dyDescent="0.2">
      <c r="A981" s="24">
        <f t="shared" si="179"/>
        <v>83</v>
      </c>
      <c r="B981" s="94">
        <f t="shared" si="175"/>
        <v>3.9273196809483812E-5</v>
      </c>
      <c r="C981" s="23">
        <f t="shared" si="176"/>
        <v>1</v>
      </c>
      <c r="D981" s="227"/>
      <c r="E981" s="94">
        <f t="shared" si="177"/>
        <v>4.7894142450590006E-5</v>
      </c>
      <c r="F981" s="23">
        <f t="shared" si="178"/>
        <v>1</v>
      </c>
      <c r="G981" s="114"/>
      <c r="H981" s="114"/>
      <c r="I981" s="23"/>
      <c r="K981" s="114"/>
      <c r="R981" s="22"/>
      <c r="T981" s="114"/>
      <c r="U981" s="22"/>
      <c r="W981" s="114"/>
      <c r="Y981" s="22"/>
      <c r="AA981" s="114"/>
      <c r="AE981" s="22"/>
      <c r="AG981" s="114"/>
      <c r="AH981" s="22"/>
      <c r="AJ981" s="114"/>
    </row>
    <row r="982" spans="1:36" x14ac:dyDescent="0.2">
      <c r="A982" s="24" t="str">
        <f t="shared" si="179"/>
        <v>NNNN</v>
      </c>
      <c r="B982" s="94">
        <f t="shared" si="175"/>
        <v>0.18087989202744525</v>
      </c>
      <c r="C982" s="23">
        <f t="shared" si="176"/>
        <v>1</v>
      </c>
      <c r="D982" s="227"/>
      <c r="E982" s="94"/>
      <c r="F982" s="23"/>
      <c r="G982" s="114"/>
      <c r="H982" s="114"/>
      <c r="I982" s="23"/>
      <c r="K982" s="114"/>
      <c r="R982" s="22"/>
      <c r="T982" s="114"/>
      <c r="U982" s="22"/>
      <c r="W982" s="114"/>
      <c r="Y982" s="22"/>
      <c r="AA982" s="114"/>
      <c r="AE982" s="22"/>
      <c r="AG982" s="114"/>
      <c r="AH982" s="22"/>
      <c r="AJ982" s="114"/>
    </row>
    <row r="983" spans="1:36" x14ac:dyDescent="0.2">
      <c r="A983" s="226"/>
      <c r="B983" s="227"/>
      <c r="C983" s="227"/>
      <c r="E983" s="26"/>
      <c r="F983" s="26"/>
      <c r="G983" s="114"/>
      <c r="H983" s="114"/>
      <c r="I983" s="23"/>
      <c r="K983" s="114"/>
      <c r="R983" s="22"/>
      <c r="T983" s="114"/>
      <c r="U983" s="22"/>
      <c r="W983" s="114"/>
      <c r="Y983" s="22"/>
      <c r="AA983" s="114"/>
      <c r="AE983" s="22"/>
      <c r="AG983" s="114"/>
      <c r="AH983" s="22"/>
      <c r="AJ983" s="114"/>
    </row>
    <row r="984" spans="1:36" x14ac:dyDescent="0.2">
      <c r="A984" s="226"/>
      <c r="B984" s="94"/>
      <c r="C984" s="114"/>
      <c r="D984" s="23"/>
      <c r="E984" s="114"/>
      <c r="F984" s="114"/>
      <c r="G984" s="114"/>
      <c r="H984" s="114"/>
      <c r="K984" s="114"/>
      <c r="M984" s="22"/>
      <c r="P984" s="22"/>
      <c r="W984" s="114"/>
      <c r="Z984" s="22"/>
      <c r="AA984" s="114"/>
      <c r="AC984" s="22"/>
      <c r="AG984" s="114"/>
      <c r="AJ984" s="114"/>
    </row>
    <row r="985" spans="1:36" x14ac:dyDescent="0.2">
      <c r="A985" s="226"/>
      <c r="B985" s="227"/>
      <c r="C985" s="114"/>
      <c r="D985" s="114"/>
      <c r="E985" s="23"/>
      <c r="F985" s="114"/>
      <c r="G985" s="114"/>
      <c r="H985" s="114"/>
      <c r="K985" s="114"/>
      <c r="N985" s="22"/>
      <c r="Q985" s="22"/>
      <c r="T985" s="114"/>
      <c r="U985" s="22"/>
      <c r="W985" s="114"/>
      <c r="AD985" s="22"/>
      <c r="AG985" s="114"/>
      <c r="AJ985" s="114"/>
    </row>
    <row r="986" spans="1:36" x14ac:dyDescent="0.2">
      <c r="A986" s="226"/>
      <c r="B986" s="227"/>
      <c r="C986" s="114"/>
      <c r="D986" s="114"/>
      <c r="E986" s="23"/>
      <c r="F986" s="114"/>
      <c r="G986" s="114"/>
      <c r="H986" s="114"/>
      <c r="K986" s="114"/>
      <c r="N986" s="22"/>
      <c r="Q986" s="22"/>
      <c r="T986" s="114"/>
      <c r="U986" s="22"/>
      <c r="W986" s="114"/>
      <c r="AD986" s="22"/>
      <c r="AG986" s="114"/>
      <c r="AJ986" s="114"/>
    </row>
    <row r="987" spans="1:36" x14ac:dyDescent="0.2">
      <c r="A987" s="226"/>
      <c r="B987" s="227"/>
      <c r="C987" s="114"/>
      <c r="D987" s="114"/>
      <c r="E987" s="23"/>
      <c r="F987" s="114"/>
      <c r="G987" s="114"/>
      <c r="H987" s="114"/>
      <c r="K987" s="114"/>
      <c r="N987" s="22"/>
      <c r="Q987" s="22"/>
      <c r="T987" s="114"/>
      <c r="U987" s="22"/>
      <c r="W987" s="114"/>
      <c r="AD987" s="22"/>
      <c r="AG987" s="114"/>
      <c r="AJ987" s="114"/>
    </row>
    <row r="988" spans="1:36" s="232" customFormat="1" x14ac:dyDescent="0.2">
      <c r="A988" s="287"/>
      <c r="C988" s="233"/>
      <c r="D988" s="233"/>
      <c r="E988" s="233"/>
      <c r="F988" s="233"/>
      <c r="G988" s="233"/>
      <c r="H988" s="233"/>
      <c r="K988" s="234"/>
      <c r="T988" s="233"/>
      <c r="W988" s="233"/>
      <c r="AA988" s="233"/>
      <c r="AG988" s="233"/>
      <c r="AJ988" s="233"/>
    </row>
    <row r="989" spans="1:36" s="232" customFormat="1" ht="15.75" x14ac:dyDescent="0.25">
      <c r="A989" s="235" t="s">
        <v>134</v>
      </c>
      <c r="C989" s="233"/>
      <c r="D989" s="233"/>
      <c r="E989" s="233"/>
      <c r="F989" s="236"/>
      <c r="G989" s="233"/>
      <c r="H989" s="233"/>
      <c r="K989" s="234"/>
      <c r="T989" s="233"/>
      <c r="W989" s="233"/>
      <c r="AA989" s="233"/>
      <c r="AG989" s="233"/>
      <c r="AJ989" s="233"/>
    </row>
    <row r="990" spans="1:36" s="232" customFormat="1" x14ac:dyDescent="0.2">
      <c r="A990" s="237" t="s">
        <v>166</v>
      </c>
      <c r="C990" s="233"/>
      <c r="D990" s="233"/>
      <c r="E990" s="233"/>
      <c r="F990" s="236"/>
      <c r="G990" s="233"/>
      <c r="H990" s="233"/>
      <c r="K990" s="234"/>
      <c r="T990" s="233"/>
      <c r="W990" s="233"/>
      <c r="AA990" s="233"/>
      <c r="AG990" s="233"/>
      <c r="AJ990" s="233"/>
    </row>
    <row r="991" spans="1:36" s="232" customFormat="1" x14ac:dyDescent="0.2">
      <c r="A991" s="237" t="s">
        <v>54</v>
      </c>
      <c r="C991" s="233"/>
      <c r="D991" s="233"/>
      <c r="E991" s="233"/>
      <c r="F991" s="236"/>
      <c r="G991" s="233"/>
      <c r="H991" s="233"/>
      <c r="K991" s="234"/>
      <c r="T991" s="233"/>
      <c r="W991" s="233"/>
      <c r="AA991" s="233"/>
      <c r="AG991" s="233"/>
      <c r="AJ991" s="233"/>
    </row>
    <row r="992" spans="1:36" s="232" customFormat="1" x14ac:dyDescent="0.2">
      <c r="A992" s="287"/>
      <c r="C992" s="233"/>
      <c r="D992" s="233"/>
      <c r="E992" s="233"/>
      <c r="F992" s="236"/>
      <c r="G992" s="233"/>
      <c r="H992" s="233"/>
      <c r="K992" s="234"/>
      <c r="T992" s="233"/>
      <c r="W992" s="233"/>
      <c r="AA992" s="233"/>
      <c r="AG992" s="233"/>
      <c r="AJ992" s="233"/>
    </row>
    <row r="993" spans="1:36" s="232" customFormat="1" ht="13.5" thickBot="1" x14ac:dyDescent="0.25">
      <c r="A993" s="287"/>
      <c r="C993" s="233"/>
      <c r="D993" s="233"/>
      <c r="E993" s="233"/>
      <c r="F993" s="236"/>
      <c r="G993" s="233"/>
      <c r="H993" s="233"/>
      <c r="K993" s="234"/>
      <c r="T993" s="233"/>
      <c r="W993" s="233"/>
      <c r="AA993" s="233"/>
      <c r="AG993" s="233"/>
      <c r="AJ993" s="233"/>
    </row>
    <row r="994" spans="1:36" s="232" customFormat="1" ht="63.75" x14ac:dyDescent="0.2">
      <c r="A994" s="238" t="s">
        <v>36</v>
      </c>
      <c r="B994" s="239" t="s">
        <v>19</v>
      </c>
      <c r="C994" s="240" t="s">
        <v>158</v>
      </c>
      <c r="D994" s="241" t="s">
        <v>45</v>
      </c>
      <c r="E994" s="239" t="s">
        <v>19</v>
      </c>
      <c r="F994" s="240" t="s">
        <v>158</v>
      </c>
      <c r="G994" s="241" t="s">
        <v>45</v>
      </c>
      <c r="H994" s="239" t="s">
        <v>19</v>
      </c>
      <c r="I994" s="240" t="s">
        <v>158</v>
      </c>
      <c r="J994" s="241" t="s">
        <v>45</v>
      </c>
      <c r="K994" s="239" t="s">
        <v>19</v>
      </c>
      <c r="L994" s="240" t="s">
        <v>158</v>
      </c>
      <c r="M994" s="241" t="s">
        <v>45</v>
      </c>
    </row>
    <row r="995" spans="1:36" s="232" customFormat="1" x14ac:dyDescent="0.2">
      <c r="A995" s="242"/>
      <c r="B995" s="243" t="s">
        <v>94</v>
      </c>
      <c r="C995" s="244" t="s">
        <v>94</v>
      </c>
      <c r="D995" s="245"/>
      <c r="E995" s="243" t="s">
        <v>95</v>
      </c>
      <c r="F995" s="244" t="s">
        <v>95</v>
      </c>
      <c r="G995" s="245"/>
      <c r="H995" s="243" t="s">
        <v>96</v>
      </c>
      <c r="I995" s="244" t="s">
        <v>96</v>
      </c>
      <c r="J995" s="245"/>
      <c r="K995" s="243" t="s">
        <v>97</v>
      </c>
      <c r="L995" s="244" t="s">
        <v>97</v>
      </c>
      <c r="M995" s="245"/>
    </row>
    <row r="996" spans="1:36" s="232" customFormat="1" ht="13.5" thickBot="1" x14ac:dyDescent="0.25">
      <c r="A996" s="246"/>
      <c r="B996" s="330" t="s">
        <v>37</v>
      </c>
      <c r="C996" s="330"/>
      <c r="D996" s="99"/>
      <c r="E996" s="329" t="s">
        <v>38</v>
      </c>
      <c r="F996" s="330"/>
      <c r="G996" s="134"/>
      <c r="H996" s="329" t="s">
        <v>39</v>
      </c>
      <c r="I996" s="330"/>
      <c r="J996" s="99"/>
      <c r="K996" s="329" t="s">
        <v>40</v>
      </c>
      <c r="L996" s="330"/>
      <c r="M996" s="247"/>
    </row>
    <row r="997" spans="1:36" s="232" customFormat="1" ht="13.5" thickBot="1" x14ac:dyDescent="0.25">
      <c r="A997" s="248"/>
      <c r="B997" s="249"/>
      <c r="C997" s="250"/>
      <c r="D997" s="251"/>
      <c r="E997" s="252"/>
      <c r="F997" s="250"/>
      <c r="G997" s="251"/>
      <c r="H997" s="252"/>
      <c r="I997" s="250"/>
      <c r="J997" s="251"/>
      <c r="K997" s="262"/>
      <c r="L997" s="264"/>
      <c r="M997" s="255"/>
    </row>
    <row r="998" spans="1:36" s="232" customFormat="1" x14ac:dyDescent="0.2">
      <c r="A998" s="256">
        <f>A898</f>
        <v>0</v>
      </c>
      <c r="B998" s="257">
        <f>B800</f>
        <v>2.7218241154670303E-3</v>
      </c>
      <c r="C998" s="258">
        <f t="shared" ref="C998:C1029" si="180">C800/$C898</f>
        <v>0.99899300462099505</v>
      </c>
      <c r="D998" s="259">
        <f>B998*C998</f>
        <v>2.7190832511602907E-3</v>
      </c>
      <c r="E998" s="257">
        <f>E800</f>
        <v>1.6954526427508863E-4</v>
      </c>
      <c r="F998" s="258">
        <f t="shared" ref="F998:F1029" si="181">F800/$C898</f>
        <v>1.0161659738386564</v>
      </c>
      <c r="G998" s="259">
        <f>E998*F998</f>
        <v>1.7228612858182779E-4</v>
      </c>
      <c r="H998" s="257">
        <f>H800</f>
        <v>2.8865799654970597E-3</v>
      </c>
      <c r="I998" s="258">
        <f>I800/$F898</f>
        <v>0.99261726174509624</v>
      </c>
      <c r="J998" s="259">
        <f>H998*I998</f>
        <v>2.8652691011599456E-3</v>
      </c>
      <c r="K998" s="257">
        <f>K800</f>
        <v>3.5297982986084834E-4</v>
      </c>
      <c r="L998" s="258">
        <f>L800/$F898</f>
        <v>1.0603741702337937</v>
      </c>
      <c r="M998" s="245">
        <f>K998*L998</f>
        <v>3.7429069419796273E-4</v>
      </c>
    </row>
    <row r="999" spans="1:36" s="232" customFormat="1" x14ac:dyDescent="0.2">
      <c r="A999" s="256">
        <f>A899</f>
        <v>1</v>
      </c>
      <c r="B999" s="260">
        <f>B801</f>
        <v>3.4052735282369497E-3</v>
      </c>
      <c r="C999" s="250">
        <f t="shared" si="180"/>
        <v>1.0037811619681543</v>
      </c>
      <c r="D999" s="245">
        <f>B999*C999</f>
        <v>3.4181494189930817E-3</v>
      </c>
      <c r="E999" s="260">
        <f>E801</f>
        <v>3.9656349949088529E-4</v>
      </c>
      <c r="F999" s="250">
        <f t="shared" si="181"/>
        <v>0.96753132657780638</v>
      </c>
      <c r="G999" s="245">
        <f>E999*F999</f>
        <v>3.8368760873475348E-4</v>
      </c>
      <c r="H999" s="260">
        <f>H801</f>
        <v>3.7194591027128201E-3</v>
      </c>
      <c r="I999" s="250">
        <f>I801/$F899</f>
        <v>0.98294581428442529</v>
      </c>
      <c r="J999" s="245">
        <f>H999*I999</f>
        <v>3.6560267564136706E-3</v>
      </c>
      <c r="K999" s="260">
        <f>K801</f>
        <v>7.9169017470825281E-4</v>
      </c>
      <c r="L999" s="250">
        <f>L801/$F899</f>
        <v>1.0801226898167895</v>
      </c>
      <c r="M999" s="245">
        <f>K999*L999</f>
        <v>8.5512252100740198E-4</v>
      </c>
    </row>
    <row r="1000" spans="1:36" s="232" customFormat="1" x14ac:dyDescent="0.2">
      <c r="A1000" s="256">
        <f t="shared" ref="A1000:A1063" si="182">A900</f>
        <v>2</v>
      </c>
      <c r="B1000" s="260">
        <f t="shared" ref="B1000:B1063" si="183">B802</f>
        <v>3.3377427873816177E-3</v>
      </c>
      <c r="C1000" s="250">
        <f t="shared" si="180"/>
        <v>1.0065271152571975</v>
      </c>
      <c r="D1000" s="245">
        <f t="shared" ref="D1000:D1063" si="184">B1000*C1000</f>
        <v>3.3595286192537373E-3</v>
      </c>
      <c r="E1000" s="260">
        <f t="shared" ref="E1000:E1063" si="185">E802</f>
        <v>7.2751202382446219E-4</v>
      </c>
      <c r="F1000" s="250">
        <f t="shared" si="181"/>
        <v>0.9700543342808372</v>
      </c>
      <c r="G1000" s="245">
        <f t="shared" ref="G1000:G1063" si="186">E1000*F1000</f>
        <v>7.0572619195234329E-4</v>
      </c>
      <c r="H1000" s="260">
        <f t="shared" ref="H1000:H1063" si="187">H802</f>
        <v>3.6801859059033362E-3</v>
      </c>
      <c r="I1000" s="250">
        <f t="shared" ref="I1000:I1063" si="188">I802/$F900</f>
        <v>0.97933203791992596</v>
      </c>
      <c r="J1000" s="245">
        <f t="shared" ref="J1000:J1063" si="189">H1000*I1000</f>
        <v>3.6041239631525029E-3</v>
      </c>
      <c r="K1000" s="260">
        <f t="shared" ref="K1000:K1063" si="190">K802</f>
        <v>1.2428529965928107E-3</v>
      </c>
      <c r="L1000" s="250">
        <f t="shared" ref="L1000:L1063" si="191">L802/$F900</f>
        <v>1.0611994684482804</v>
      </c>
      <c r="M1000" s="245">
        <f t="shared" ref="M1000:M1063" si="192">K1000*L1000</f>
        <v>1.318914939343643E-3</v>
      </c>
    </row>
    <row r="1001" spans="1:36" s="232" customFormat="1" x14ac:dyDescent="0.2">
      <c r="A1001" s="256">
        <f t="shared" si="182"/>
        <v>3</v>
      </c>
      <c r="B1001" s="260">
        <f t="shared" si="183"/>
        <v>3.3123588918828051E-3</v>
      </c>
      <c r="C1001" s="250">
        <f t="shared" si="180"/>
        <v>1.0013253487130829</v>
      </c>
      <c r="D1001" s="245">
        <f t="shared" si="184"/>
        <v>3.3167489224774304E-3</v>
      </c>
      <c r="E1001" s="260">
        <f t="shared" si="185"/>
        <v>4.846887215999709E-4</v>
      </c>
      <c r="F1001" s="250">
        <f t="shared" si="181"/>
        <v>0.99094257737185676</v>
      </c>
      <c r="G1001" s="245">
        <f t="shared" si="186"/>
        <v>4.8029869100534549E-4</v>
      </c>
      <c r="H1001" s="260">
        <f t="shared" si="187"/>
        <v>3.8133316219159763E-3</v>
      </c>
      <c r="I1001" s="250">
        <f t="shared" si="188"/>
        <v>0.9870279608604523</v>
      </c>
      <c r="J1001" s="245">
        <f t="shared" si="189"/>
        <v>3.7638649348644073E-3</v>
      </c>
      <c r="K1001" s="260">
        <f t="shared" si="190"/>
        <v>9.9955075294381351E-4</v>
      </c>
      <c r="L1001" s="250">
        <f t="shared" si="191"/>
        <v>1.0494889198031041</v>
      </c>
      <c r="M1001" s="245">
        <f t="shared" si="192"/>
        <v>1.0490174399953823E-3</v>
      </c>
    </row>
    <row r="1002" spans="1:36" s="232" customFormat="1" x14ac:dyDescent="0.2">
      <c r="A1002" s="256">
        <f t="shared" si="182"/>
        <v>4</v>
      </c>
      <c r="B1002" s="260">
        <f t="shared" si="183"/>
        <v>2.7237398811650539E-3</v>
      </c>
      <c r="C1002" s="250">
        <f t="shared" si="180"/>
        <v>1.0035515483978936</v>
      </c>
      <c r="D1002" s="245">
        <f t="shared" si="184"/>
        <v>2.7334133751762846E-3</v>
      </c>
      <c r="E1002" s="260">
        <f t="shared" si="185"/>
        <v>5.3833016114463166E-4</v>
      </c>
      <c r="F1002" s="250">
        <f t="shared" si="181"/>
        <v>0.98203055539250783</v>
      </c>
      <c r="G1002" s="245">
        <f t="shared" si="186"/>
        <v>5.2865666713340089E-4</v>
      </c>
      <c r="H1002" s="260">
        <f t="shared" si="187"/>
        <v>3.2673383979792505E-3</v>
      </c>
      <c r="I1002" s="250">
        <f t="shared" si="188"/>
        <v>0.98400330386787715</v>
      </c>
      <c r="J1002" s="245">
        <f t="shared" si="189"/>
        <v>3.2150717784659596E-3</v>
      </c>
      <c r="K1002" s="260">
        <f t="shared" si="190"/>
        <v>1.0594184310070509E-3</v>
      </c>
      <c r="L1002" s="250">
        <f t="shared" si="191"/>
        <v>1.0493351993731208</v>
      </c>
      <c r="M1002" s="245">
        <f t="shared" si="192"/>
        <v>1.1116850505203425E-3</v>
      </c>
    </row>
    <row r="1003" spans="1:36" s="232" customFormat="1" x14ac:dyDescent="0.2">
      <c r="A1003" s="256">
        <f t="shared" si="182"/>
        <v>5</v>
      </c>
      <c r="B1003" s="260">
        <f t="shared" si="183"/>
        <v>3.2553648623666028E-3</v>
      </c>
      <c r="C1003" s="250">
        <f t="shared" si="180"/>
        <v>1.0019646659360013</v>
      </c>
      <c r="D1003" s="245">
        <f t="shared" si="184"/>
        <v>3.2617605668209498E-3</v>
      </c>
      <c r="E1003" s="260">
        <f t="shared" si="185"/>
        <v>5.6323511521893849E-4</v>
      </c>
      <c r="F1003" s="250">
        <f t="shared" si="181"/>
        <v>0.9886446986675157</v>
      </c>
      <c r="G1003" s="245">
        <f t="shared" si="186"/>
        <v>5.5683941076459091E-4</v>
      </c>
      <c r="H1003" s="260">
        <f t="shared" si="187"/>
        <v>3.7448429982116327E-3</v>
      </c>
      <c r="I1003" s="250">
        <f t="shared" si="188"/>
        <v>0.99179634724746624</v>
      </c>
      <c r="J1003" s="245">
        <f t="shared" si="189"/>
        <v>3.7141216066415468E-3</v>
      </c>
      <c r="K1003" s="260">
        <f t="shared" si="190"/>
        <v>1.15999613015329E-3</v>
      </c>
      <c r="L1003" s="250">
        <f t="shared" si="191"/>
        <v>1.0264840466028324</v>
      </c>
      <c r="M1003" s="245">
        <f t="shared" si="192"/>
        <v>1.190717521723375E-3</v>
      </c>
    </row>
    <row r="1004" spans="1:36" s="232" customFormat="1" x14ac:dyDescent="0.2">
      <c r="A1004" s="256">
        <f t="shared" si="182"/>
        <v>6</v>
      </c>
      <c r="B1004" s="260">
        <f t="shared" si="183"/>
        <v>3.7424482910891031E-3</v>
      </c>
      <c r="C1004" s="250">
        <f t="shared" si="180"/>
        <v>1.0040195206798037</v>
      </c>
      <c r="D1004" s="245">
        <f t="shared" si="184"/>
        <v>3.7574911393882318E-3</v>
      </c>
      <c r="E1004" s="260">
        <f t="shared" si="185"/>
        <v>6.9207035841102561E-4</v>
      </c>
      <c r="F1004" s="250">
        <f t="shared" si="181"/>
        <v>0.97826398990174024</v>
      </c>
      <c r="G1004" s="245">
        <f t="shared" si="186"/>
        <v>6.7702751011189735E-4</v>
      </c>
      <c r="H1004" s="260">
        <f t="shared" si="187"/>
        <v>4.2822152765072527E-3</v>
      </c>
      <c r="I1004" s="250">
        <f t="shared" si="188"/>
        <v>0.99024740729209593</v>
      </c>
      <c r="J1004" s="245">
        <f t="shared" si="189"/>
        <v>4.2404525750279129E-3</v>
      </c>
      <c r="K1004" s="260">
        <f t="shared" si="190"/>
        <v>1.3874933067935925E-3</v>
      </c>
      <c r="L1004" s="250">
        <f t="shared" si="191"/>
        <v>1.0300993895068589</v>
      </c>
      <c r="M1004" s="245">
        <f t="shared" si="192"/>
        <v>1.4292560082729325E-3</v>
      </c>
    </row>
    <row r="1005" spans="1:36" s="232" customFormat="1" x14ac:dyDescent="0.2">
      <c r="A1005" s="256">
        <f t="shared" si="182"/>
        <v>7</v>
      </c>
      <c r="B1005" s="260">
        <f t="shared" si="183"/>
        <v>3.9186987353072742E-3</v>
      </c>
      <c r="C1005" s="250">
        <f t="shared" si="180"/>
        <v>1.005243225075813</v>
      </c>
      <c r="D1005" s="245">
        <f t="shared" si="184"/>
        <v>3.9392453547807942E-3</v>
      </c>
      <c r="E1005" s="260">
        <f t="shared" si="185"/>
        <v>8.2761078154619538E-4</v>
      </c>
      <c r="F1005" s="250">
        <f t="shared" si="181"/>
        <v>0.97517357200792654</v>
      </c>
      <c r="G1005" s="245">
        <f t="shared" si="186"/>
        <v>8.0706416207267507E-4</v>
      </c>
      <c r="H1005" s="260">
        <f t="shared" si="187"/>
        <v>4.2836521007807707E-3</v>
      </c>
      <c r="I1005" s="250">
        <f t="shared" si="188"/>
        <v>0.98706765622626569</v>
      </c>
      <c r="J1005" s="245">
        <f t="shared" si="189"/>
        <v>4.2282544392063942E-3</v>
      </c>
      <c r="K1005" s="260">
        <f t="shared" si="190"/>
        <v>1.6806054585912034E-3</v>
      </c>
      <c r="L1005" s="250">
        <f t="shared" si="191"/>
        <v>1.0329629189832659</v>
      </c>
      <c r="M1005" s="245">
        <f t="shared" si="192"/>
        <v>1.7360031201655796E-3</v>
      </c>
    </row>
    <row r="1006" spans="1:36" s="232" customFormat="1" x14ac:dyDescent="0.2">
      <c r="A1006" s="256">
        <f t="shared" si="182"/>
        <v>8</v>
      </c>
      <c r="B1006" s="260">
        <f t="shared" si="183"/>
        <v>4.1706219245973781E-3</v>
      </c>
      <c r="C1006" s="250">
        <f t="shared" si="180"/>
        <v>1.0055577209201199</v>
      </c>
      <c r="D1006" s="245">
        <f t="shared" si="184"/>
        <v>4.1938010773176233E-3</v>
      </c>
      <c r="E1006" s="260">
        <f t="shared" si="185"/>
        <v>8.5491044274303165E-4</v>
      </c>
      <c r="F1006" s="250">
        <f t="shared" si="181"/>
        <v>0.97288703990341585</v>
      </c>
      <c r="G1006" s="245">
        <f t="shared" si="186"/>
        <v>8.3173129002278676E-4</v>
      </c>
      <c r="H1006" s="260">
        <f t="shared" si="187"/>
        <v>4.6126848594163234E-3</v>
      </c>
      <c r="I1006" s="250">
        <f t="shared" si="188"/>
        <v>0.98862803555381529</v>
      </c>
      <c r="J1006" s="245">
        <f t="shared" si="189"/>
        <v>4.5602295711935862E-3</v>
      </c>
      <c r="K1006" s="260">
        <f t="shared" si="190"/>
        <v>1.8721820283935633E-3</v>
      </c>
      <c r="L1006" s="250">
        <f t="shared" si="191"/>
        <v>1.028018262875724</v>
      </c>
      <c r="M1006" s="245">
        <f t="shared" si="192"/>
        <v>1.9246373166163003E-3</v>
      </c>
    </row>
    <row r="1007" spans="1:36" s="232" customFormat="1" x14ac:dyDescent="0.2">
      <c r="A1007" s="256">
        <f t="shared" si="182"/>
        <v>9</v>
      </c>
      <c r="B1007" s="260">
        <f t="shared" si="183"/>
        <v>4.5255175201562503E-3</v>
      </c>
      <c r="C1007" s="250">
        <f t="shared" si="180"/>
        <v>1</v>
      </c>
      <c r="D1007" s="245">
        <f t="shared" si="184"/>
        <v>4.5255175201562503E-3</v>
      </c>
      <c r="E1007" s="260">
        <f t="shared" si="185"/>
        <v>1.375040829756439E-3</v>
      </c>
      <c r="F1007" s="250">
        <f t="shared" si="181"/>
        <v>1</v>
      </c>
      <c r="G1007" s="245">
        <f t="shared" si="186"/>
        <v>1.375040829756439E-3</v>
      </c>
      <c r="H1007" s="260">
        <f t="shared" si="187"/>
        <v>4.9694962206732196E-3</v>
      </c>
      <c r="I1007" s="250">
        <f t="shared" si="188"/>
        <v>1</v>
      </c>
      <c r="J1007" s="245">
        <f t="shared" si="189"/>
        <v>4.9694962206732196E-3</v>
      </c>
      <c r="K1007" s="260">
        <f t="shared" si="190"/>
        <v>2.622683240594309E-3</v>
      </c>
      <c r="L1007" s="250">
        <f t="shared" si="191"/>
        <v>1</v>
      </c>
      <c r="M1007" s="245">
        <f t="shared" si="192"/>
        <v>2.622683240594309E-3</v>
      </c>
    </row>
    <row r="1008" spans="1:36" s="232" customFormat="1" x14ac:dyDescent="0.2">
      <c r="A1008" s="256">
        <f t="shared" si="182"/>
        <v>10</v>
      </c>
      <c r="B1008" s="260">
        <f t="shared" si="183"/>
        <v>3.7309536969009618E-3</v>
      </c>
      <c r="C1008" s="250">
        <f t="shared" si="180"/>
        <v>1</v>
      </c>
      <c r="D1008" s="245">
        <f t="shared" si="184"/>
        <v>3.7309536969009618E-3</v>
      </c>
      <c r="E1008" s="260">
        <f t="shared" si="185"/>
        <v>1.3463043442860851E-3</v>
      </c>
      <c r="F1008" s="250">
        <f t="shared" si="181"/>
        <v>1</v>
      </c>
      <c r="G1008" s="245">
        <f t="shared" si="186"/>
        <v>1.3463043442860851E-3</v>
      </c>
      <c r="H1008" s="260">
        <f t="shared" si="187"/>
        <v>3.9608455806637933E-3</v>
      </c>
      <c r="I1008" s="250">
        <f t="shared" si="188"/>
        <v>1</v>
      </c>
      <c r="J1008" s="245">
        <f t="shared" si="189"/>
        <v>3.9608455806637933E-3</v>
      </c>
      <c r="K1008" s="260">
        <f t="shared" si="190"/>
        <v>2.4023701853215949E-3</v>
      </c>
      <c r="L1008" s="250">
        <f t="shared" si="191"/>
        <v>1</v>
      </c>
      <c r="M1008" s="245">
        <f t="shared" si="192"/>
        <v>2.4023701853215949E-3</v>
      </c>
    </row>
    <row r="1009" spans="1:13" s="232" customFormat="1" x14ac:dyDescent="0.2">
      <c r="A1009" s="256">
        <f t="shared" si="182"/>
        <v>11</v>
      </c>
      <c r="B1009" s="260">
        <f t="shared" si="183"/>
        <v>3.5695504368424731E-3</v>
      </c>
      <c r="C1009" s="250">
        <f t="shared" si="180"/>
        <v>1</v>
      </c>
      <c r="D1009" s="245">
        <f t="shared" si="184"/>
        <v>3.5695504368424731E-3</v>
      </c>
      <c r="E1009" s="260">
        <f t="shared" si="185"/>
        <v>1.591522353633106E-3</v>
      </c>
      <c r="F1009" s="250">
        <f t="shared" si="181"/>
        <v>1</v>
      </c>
      <c r="G1009" s="245">
        <f t="shared" si="186"/>
        <v>1.591522353633106E-3</v>
      </c>
      <c r="H1009" s="260">
        <f t="shared" si="187"/>
        <v>3.7850740778701281E-3</v>
      </c>
      <c r="I1009" s="250">
        <f t="shared" si="188"/>
        <v>1</v>
      </c>
      <c r="J1009" s="245">
        <f t="shared" si="189"/>
        <v>3.7850740778701281E-3</v>
      </c>
      <c r="K1009" s="260">
        <f t="shared" si="190"/>
        <v>2.7175136426464772E-3</v>
      </c>
      <c r="L1009" s="250">
        <f t="shared" si="191"/>
        <v>1</v>
      </c>
      <c r="M1009" s="245">
        <f t="shared" si="192"/>
        <v>2.7175136426464772E-3</v>
      </c>
    </row>
    <row r="1010" spans="1:13" s="232" customFormat="1" x14ac:dyDescent="0.2">
      <c r="A1010" s="256">
        <f t="shared" si="182"/>
        <v>12</v>
      </c>
      <c r="B1010" s="260">
        <f t="shared" si="183"/>
        <v>3.2850592306859685E-3</v>
      </c>
      <c r="C1010" s="250">
        <f t="shared" si="180"/>
        <v>1</v>
      </c>
      <c r="D1010" s="245">
        <f t="shared" si="184"/>
        <v>3.2850592306859685E-3</v>
      </c>
      <c r="E1010" s="260">
        <f t="shared" si="185"/>
        <v>1.6758160443461443E-3</v>
      </c>
      <c r="F1010" s="250">
        <f t="shared" si="181"/>
        <v>1</v>
      </c>
      <c r="G1010" s="245">
        <f t="shared" si="186"/>
        <v>1.6758160443461443E-3</v>
      </c>
      <c r="H1010" s="260">
        <f t="shared" si="187"/>
        <v>3.4210785952456441E-3</v>
      </c>
      <c r="I1010" s="250">
        <f t="shared" si="188"/>
        <v>1</v>
      </c>
      <c r="J1010" s="245">
        <f t="shared" si="189"/>
        <v>3.4210785952456441E-3</v>
      </c>
      <c r="K1010" s="260">
        <f t="shared" si="190"/>
        <v>2.8793958441294715E-3</v>
      </c>
      <c r="L1010" s="250">
        <f t="shared" si="191"/>
        <v>1</v>
      </c>
      <c r="M1010" s="245">
        <f t="shared" si="192"/>
        <v>2.8793958441294715E-3</v>
      </c>
    </row>
    <row r="1011" spans="1:13" s="232" customFormat="1" x14ac:dyDescent="0.2">
      <c r="A1011" s="256">
        <f t="shared" si="182"/>
        <v>13</v>
      </c>
      <c r="B1011" s="260">
        <f t="shared" si="183"/>
        <v>3.0843827738179963E-3</v>
      </c>
      <c r="C1011" s="250">
        <f t="shared" si="180"/>
        <v>1</v>
      </c>
      <c r="D1011" s="245">
        <f t="shared" si="184"/>
        <v>3.0843827738179963E-3</v>
      </c>
      <c r="E1011" s="260">
        <f t="shared" si="185"/>
        <v>2.0886635522702301E-3</v>
      </c>
      <c r="F1011" s="250">
        <f t="shared" si="181"/>
        <v>1</v>
      </c>
      <c r="G1011" s="245">
        <f t="shared" si="186"/>
        <v>2.0886635522702301E-3</v>
      </c>
      <c r="H1011" s="260">
        <f t="shared" si="187"/>
        <v>3.3099641847602755E-3</v>
      </c>
      <c r="I1011" s="250">
        <f t="shared" si="188"/>
        <v>1</v>
      </c>
      <c r="J1011" s="245">
        <f t="shared" si="189"/>
        <v>3.3099641847602755E-3</v>
      </c>
      <c r="K1011" s="260">
        <f t="shared" si="190"/>
        <v>3.3444479673247003E-3</v>
      </c>
      <c r="L1011" s="250">
        <f t="shared" si="191"/>
        <v>1</v>
      </c>
      <c r="M1011" s="245">
        <f t="shared" si="192"/>
        <v>3.3444479673247003E-3</v>
      </c>
    </row>
    <row r="1012" spans="1:13" s="232" customFormat="1" x14ac:dyDescent="0.2">
      <c r="A1012" s="256">
        <f t="shared" si="182"/>
        <v>14</v>
      </c>
      <c r="B1012" s="260">
        <f t="shared" si="183"/>
        <v>2.9090902124488372E-3</v>
      </c>
      <c r="C1012" s="250">
        <f t="shared" si="180"/>
        <v>0.99999999999999989</v>
      </c>
      <c r="D1012" s="245">
        <f t="shared" si="184"/>
        <v>2.9090902124488368E-3</v>
      </c>
      <c r="E1012" s="260">
        <f t="shared" si="185"/>
        <v>2.2639561136393897E-3</v>
      </c>
      <c r="F1012" s="250">
        <f t="shared" si="181"/>
        <v>0.99999999999999989</v>
      </c>
      <c r="G1012" s="245">
        <f t="shared" si="186"/>
        <v>2.2639561136393893E-3</v>
      </c>
      <c r="H1012" s="260">
        <f t="shared" si="187"/>
        <v>3.0834248909689848E-3</v>
      </c>
      <c r="I1012" s="250">
        <f t="shared" si="188"/>
        <v>0.99999999999999989</v>
      </c>
      <c r="J1012" s="245">
        <f t="shared" si="189"/>
        <v>3.0834248909689843E-3</v>
      </c>
      <c r="K1012" s="260">
        <f t="shared" si="190"/>
        <v>3.5724240853895087E-3</v>
      </c>
      <c r="L1012" s="250">
        <f t="shared" si="191"/>
        <v>0.99999999999999989</v>
      </c>
      <c r="M1012" s="245">
        <f t="shared" si="192"/>
        <v>3.5724240853895082E-3</v>
      </c>
    </row>
    <row r="1013" spans="1:13" s="232" customFormat="1" x14ac:dyDescent="0.2">
      <c r="A1013" s="256">
        <f t="shared" si="182"/>
        <v>15</v>
      </c>
      <c r="B1013" s="260">
        <f t="shared" si="183"/>
        <v>2.8075546304535863E-3</v>
      </c>
      <c r="C1013" s="250">
        <f t="shared" si="180"/>
        <v>1</v>
      </c>
      <c r="D1013" s="245">
        <f t="shared" si="184"/>
        <v>2.8075546304535863E-3</v>
      </c>
      <c r="E1013" s="260">
        <f t="shared" si="185"/>
        <v>2.6897350400251346E-3</v>
      </c>
      <c r="F1013" s="250">
        <f t="shared" si="181"/>
        <v>1</v>
      </c>
      <c r="G1013" s="245">
        <f t="shared" si="186"/>
        <v>2.6897350400251346E-3</v>
      </c>
      <c r="H1013" s="260">
        <f t="shared" si="187"/>
        <v>2.9028639739302605E-3</v>
      </c>
      <c r="I1013" s="250">
        <f t="shared" si="188"/>
        <v>1</v>
      </c>
      <c r="J1013" s="245">
        <f t="shared" si="189"/>
        <v>2.9028639739302605E-3</v>
      </c>
      <c r="K1013" s="260">
        <f t="shared" si="190"/>
        <v>4.0092186645388894E-3</v>
      </c>
      <c r="L1013" s="250">
        <f t="shared" si="191"/>
        <v>1</v>
      </c>
      <c r="M1013" s="245">
        <f t="shared" si="192"/>
        <v>4.0092186645388894E-3</v>
      </c>
    </row>
    <row r="1014" spans="1:13" s="232" customFormat="1" x14ac:dyDescent="0.2">
      <c r="A1014" s="256">
        <f t="shared" si="182"/>
        <v>16</v>
      </c>
      <c r="B1014" s="260">
        <f t="shared" si="183"/>
        <v>2.5455736712488588E-3</v>
      </c>
      <c r="C1014" s="250">
        <f t="shared" si="180"/>
        <v>1</v>
      </c>
      <c r="D1014" s="245">
        <f t="shared" si="184"/>
        <v>2.5455736712488588E-3</v>
      </c>
      <c r="E1014" s="260">
        <f t="shared" si="185"/>
        <v>2.92393739660852E-3</v>
      </c>
      <c r="F1014" s="250">
        <f t="shared" si="181"/>
        <v>1</v>
      </c>
      <c r="G1014" s="245">
        <f t="shared" si="186"/>
        <v>2.92393739660852E-3</v>
      </c>
      <c r="H1014" s="260">
        <f t="shared" si="187"/>
        <v>2.7146399940994417E-3</v>
      </c>
      <c r="I1014" s="250">
        <f t="shared" si="188"/>
        <v>1</v>
      </c>
      <c r="J1014" s="245">
        <f t="shared" si="189"/>
        <v>2.7146399940994417E-3</v>
      </c>
      <c r="K1014" s="260">
        <f t="shared" si="190"/>
        <v>4.1485906190701066E-3</v>
      </c>
      <c r="L1014" s="250">
        <f t="shared" si="191"/>
        <v>1</v>
      </c>
      <c r="M1014" s="245">
        <f t="shared" si="192"/>
        <v>4.1485906190701066E-3</v>
      </c>
    </row>
    <row r="1015" spans="1:13" s="232" customFormat="1" x14ac:dyDescent="0.2">
      <c r="A1015" s="256">
        <f t="shared" si="182"/>
        <v>17</v>
      </c>
      <c r="B1015" s="260">
        <f t="shared" si="183"/>
        <v>2.31999226030658E-3</v>
      </c>
      <c r="C1015" s="250">
        <f t="shared" si="180"/>
        <v>1</v>
      </c>
      <c r="D1015" s="245">
        <f t="shared" si="184"/>
        <v>2.31999226030658E-3</v>
      </c>
      <c r="E1015" s="260">
        <f t="shared" si="185"/>
        <v>3.072888179629855E-3</v>
      </c>
      <c r="F1015" s="250">
        <f t="shared" si="181"/>
        <v>1.0000000000000002</v>
      </c>
      <c r="G1015" s="245">
        <f t="shared" si="186"/>
        <v>3.0728881796298559E-3</v>
      </c>
      <c r="H1015" s="260">
        <f t="shared" si="187"/>
        <v>2.4900164660061745E-3</v>
      </c>
      <c r="I1015" s="250">
        <f t="shared" si="188"/>
        <v>1</v>
      </c>
      <c r="J1015" s="245">
        <f t="shared" si="189"/>
        <v>2.4900164660061745E-3</v>
      </c>
      <c r="K1015" s="260">
        <f t="shared" si="190"/>
        <v>4.3789614442574449E-3</v>
      </c>
      <c r="L1015" s="250">
        <f t="shared" si="191"/>
        <v>1.0000000000000002</v>
      </c>
      <c r="M1015" s="245">
        <f t="shared" si="192"/>
        <v>4.3789614442574457E-3</v>
      </c>
    </row>
    <row r="1016" spans="1:13" s="232" customFormat="1" x14ac:dyDescent="0.2">
      <c r="A1016" s="256">
        <f t="shared" si="182"/>
        <v>18</v>
      </c>
      <c r="B1016" s="260">
        <f t="shared" si="183"/>
        <v>2.1073422678259605E-3</v>
      </c>
      <c r="C1016" s="250">
        <f t="shared" si="180"/>
        <v>1</v>
      </c>
      <c r="D1016" s="245">
        <f t="shared" si="184"/>
        <v>2.1073422678259605E-3</v>
      </c>
      <c r="E1016" s="260">
        <f t="shared" si="185"/>
        <v>3.2031602470954596E-3</v>
      </c>
      <c r="F1016" s="250">
        <f t="shared" si="181"/>
        <v>0.99999999999999978</v>
      </c>
      <c r="G1016" s="245">
        <f t="shared" si="186"/>
        <v>3.2031602470954587E-3</v>
      </c>
      <c r="H1016" s="260">
        <f t="shared" si="187"/>
        <v>2.3108923732409678E-3</v>
      </c>
      <c r="I1016" s="250">
        <f t="shared" si="188"/>
        <v>1</v>
      </c>
      <c r="J1016" s="245">
        <f t="shared" si="189"/>
        <v>2.3108923732409678E-3</v>
      </c>
      <c r="K1016" s="260">
        <f t="shared" si="190"/>
        <v>4.4206293481894579E-3</v>
      </c>
      <c r="L1016" s="250">
        <f t="shared" si="191"/>
        <v>0.99999999999999978</v>
      </c>
      <c r="M1016" s="245">
        <f t="shared" si="192"/>
        <v>4.420629348189457E-3</v>
      </c>
    </row>
    <row r="1017" spans="1:13" s="232" customFormat="1" x14ac:dyDescent="0.2">
      <c r="A1017" s="256">
        <f t="shared" si="182"/>
        <v>19</v>
      </c>
      <c r="B1017" s="260">
        <f t="shared" si="183"/>
        <v>2.1494891131824795E-3</v>
      </c>
      <c r="C1017" s="250">
        <f t="shared" si="180"/>
        <v>1</v>
      </c>
      <c r="D1017" s="245">
        <f t="shared" si="184"/>
        <v>2.1494891131824795E-3</v>
      </c>
      <c r="E1017" s="260">
        <f t="shared" si="185"/>
        <v>3.3913842269262784E-3</v>
      </c>
      <c r="F1017" s="250">
        <f t="shared" si="181"/>
        <v>1</v>
      </c>
      <c r="G1017" s="245">
        <f t="shared" si="186"/>
        <v>3.3913842269262784E-3</v>
      </c>
      <c r="H1017" s="260">
        <f t="shared" si="187"/>
        <v>2.2840716534686376E-3</v>
      </c>
      <c r="I1017" s="250">
        <f t="shared" si="188"/>
        <v>1</v>
      </c>
      <c r="J1017" s="245">
        <f t="shared" si="189"/>
        <v>2.2840716534686376E-3</v>
      </c>
      <c r="K1017" s="260">
        <f t="shared" si="190"/>
        <v>4.4570288964519058E-3</v>
      </c>
      <c r="L1017" s="250">
        <f t="shared" si="191"/>
        <v>1</v>
      </c>
      <c r="M1017" s="245">
        <f t="shared" si="192"/>
        <v>4.4570288964519058E-3</v>
      </c>
    </row>
    <row r="1018" spans="1:13" s="232" customFormat="1" x14ac:dyDescent="0.2">
      <c r="A1018" s="256">
        <f t="shared" si="182"/>
        <v>20</v>
      </c>
      <c r="B1018" s="260">
        <f t="shared" si="183"/>
        <v>1.8779293254876342E-3</v>
      </c>
      <c r="C1018" s="250">
        <f t="shared" si="180"/>
        <v>1</v>
      </c>
      <c r="D1018" s="245">
        <f t="shared" si="184"/>
        <v>1.8779293254876342E-3</v>
      </c>
      <c r="E1018" s="260">
        <f t="shared" si="185"/>
        <v>3.5628452568993909E-3</v>
      </c>
      <c r="F1018" s="250">
        <f t="shared" si="181"/>
        <v>1</v>
      </c>
      <c r="G1018" s="245">
        <f t="shared" si="186"/>
        <v>3.5628452568993909E-3</v>
      </c>
      <c r="H1018" s="260">
        <f t="shared" si="187"/>
        <v>2.0484324726117347E-3</v>
      </c>
      <c r="I1018" s="250">
        <f t="shared" si="188"/>
        <v>1</v>
      </c>
      <c r="J1018" s="245">
        <f t="shared" si="189"/>
        <v>2.0484324726117347E-3</v>
      </c>
      <c r="K1018" s="260">
        <f t="shared" si="190"/>
        <v>4.4474500679617885E-3</v>
      </c>
      <c r="L1018" s="250">
        <f t="shared" si="191"/>
        <v>1</v>
      </c>
      <c r="M1018" s="245">
        <f t="shared" si="192"/>
        <v>4.4474500679617885E-3</v>
      </c>
    </row>
    <row r="1019" spans="1:13" s="232" customFormat="1" x14ac:dyDescent="0.2">
      <c r="A1019" s="256">
        <f t="shared" si="182"/>
        <v>21</v>
      </c>
      <c r="B1019" s="260">
        <f t="shared" si="183"/>
        <v>1.7716043292473245E-3</v>
      </c>
      <c r="C1019" s="250">
        <f t="shared" si="180"/>
        <v>1</v>
      </c>
      <c r="D1019" s="245">
        <f t="shared" si="184"/>
        <v>1.7716043292473245E-3</v>
      </c>
      <c r="E1019" s="260">
        <f t="shared" si="185"/>
        <v>3.46130967490414E-3</v>
      </c>
      <c r="F1019" s="250">
        <f t="shared" si="181"/>
        <v>1</v>
      </c>
      <c r="G1019" s="245">
        <f t="shared" si="186"/>
        <v>3.46130967490414E-3</v>
      </c>
      <c r="H1019" s="260">
        <f t="shared" si="187"/>
        <v>2.0053277444062037E-3</v>
      </c>
      <c r="I1019" s="250">
        <f t="shared" si="188"/>
        <v>1</v>
      </c>
      <c r="J1019" s="245">
        <f t="shared" si="189"/>
        <v>2.0053277444062037E-3</v>
      </c>
      <c r="K1019" s="260">
        <f t="shared" si="190"/>
        <v>4.3257989461372897E-3</v>
      </c>
      <c r="L1019" s="250">
        <f t="shared" si="191"/>
        <v>1</v>
      </c>
      <c r="M1019" s="245">
        <f t="shared" si="192"/>
        <v>4.3257989461372897E-3</v>
      </c>
    </row>
    <row r="1020" spans="1:13" s="232" customFormat="1" x14ac:dyDescent="0.2">
      <c r="A1020" s="256">
        <f t="shared" si="182"/>
        <v>22</v>
      </c>
      <c r="B1020" s="260">
        <f t="shared" si="183"/>
        <v>1.6384586132346841E-3</v>
      </c>
      <c r="C1020" s="250">
        <f t="shared" si="180"/>
        <v>1</v>
      </c>
      <c r="D1020" s="245">
        <f t="shared" si="184"/>
        <v>1.6384586132346841E-3</v>
      </c>
      <c r="E1020" s="260">
        <f t="shared" si="185"/>
        <v>3.4584360263571045E-3</v>
      </c>
      <c r="F1020" s="250">
        <f t="shared" si="181"/>
        <v>1</v>
      </c>
      <c r="G1020" s="245">
        <f t="shared" si="186"/>
        <v>3.4584360263571045E-3</v>
      </c>
      <c r="H1020" s="260">
        <f t="shared" si="187"/>
        <v>1.8305141244615501E-3</v>
      </c>
      <c r="I1020" s="250">
        <f t="shared" si="188"/>
        <v>1</v>
      </c>
      <c r="J1020" s="245">
        <f t="shared" si="189"/>
        <v>1.8305141244615501E-3</v>
      </c>
      <c r="K1020" s="260">
        <f t="shared" si="190"/>
        <v>4.3075991720060653E-3</v>
      </c>
      <c r="L1020" s="250">
        <f t="shared" si="191"/>
        <v>1</v>
      </c>
      <c r="M1020" s="245">
        <f t="shared" si="192"/>
        <v>4.3075991720060653E-3</v>
      </c>
    </row>
    <row r="1021" spans="1:13" s="232" customFormat="1" x14ac:dyDescent="0.2">
      <c r="A1021" s="256">
        <f t="shared" si="182"/>
        <v>23</v>
      </c>
      <c r="B1021" s="260">
        <f t="shared" si="183"/>
        <v>1.6293587261690722E-3</v>
      </c>
      <c r="C1021" s="250">
        <f t="shared" si="180"/>
        <v>1.0000000000000002</v>
      </c>
      <c r="D1021" s="245">
        <f t="shared" si="184"/>
        <v>1.6293587261690726E-3</v>
      </c>
      <c r="E1021" s="260">
        <f t="shared" si="185"/>
        <v>3.8262630403776356E-3</v>
      </c>
      <c r="F1021" s="250">
        <f t="shared" si="181"/>
        <v>1</v>
      </c>
      <c r="G1021" s="245">
        <f t="shared" si="186"/>
        <v>3.8262630403776356E-3</v>
      </c>
      <c r="H1021" s="260">
        <f t="shared" si="187"/>
        <v>1.8204563545469261E-3</v>
      </c>
      <c r="I1021" s="250">
        <f t="shared" si="188"/>
        <v>1.0000000000000002</v>
      </c>
      <c r="J1021" s="245">
        <f t="shared" si="189"/>
        <v>1.8204563545469266E-3</v>
      </c>
      <c r="K1021" s="260">
        <f t="shared" si="190"/>
        <v>4.3971612183886684E-3</v>
      </c>
      <c r="L1021" s="250">
        <f t="shared" si="191"/>
        <v>1</v>
      </c>
      <c r="M1021" s="245">
        <f t="shared" si="192"/>
        <v>4.3971612183886684E-3</v>
      </c>
    </row>
    <row r="1022" spans="1:13" s="232" customFormat="1" x14ac:dyDescent="0.2">
      <c r="A1022" s="256">
        <f t="shared" si="182"/>
        <v>24</v>
      </c>
      <c r="B1022" s="260">
        <f t="shared" si="183"/>
        <v>1.4698712318086074E-3</v>
      </c>
      <c r="C1022" s="250">
        <f t="shared" si="180"/>
        <v>1</v>
      </c>
      <c r="D1022" s="245">
        <f t="shared" si="184"/>
        <v>1.4698712318086074E-3</v>
      </c>
      <c r="E1022" s="260">
        <f t="shared" si="185"/>
        <v>3.5738609096630262E-3</v>
      </c>
      <c r="F1022" s="250">
        <f t="shared" si="181"/>
        <v>1</v>
      </c>
      <c r="G1022" s="245">
        <f t="shared" si="186"/>
        <v>3.5738609096630262E-3</v>
      </c>
      <c r="H1022" s="260">
        <f t="shared" si="187"/>
        <v>1.7763937434923834E-3</v>
      </c>
      <c r="I1022" s="250">
        <f t="shared" si="188"/>
        <v>1</v>
      </c>
      <c r="J1022" s="245">
        <f t="shared" si="189"/>
        <v>1.7763937434923834E-3</v>
      </c>
      <c r="K1022" s="260">
        <f t="shared" si="190"/>
        <v>4.0609443383855266E-3</v>
      </c>
      <c r="L1022" s="250">
        <f t="shared" si="191"/>
        <v>1</v>
      </c>
      <c r="M1022" s="245">
        <f t="shared" si="192"/>
        <v>4.0609443383855266E-3</v>
      </c>
    </row>
    <row r="1023" spans="1:13" s="232" customFormat="1" x14ac:dyDescent="0.2">
      <c r="A1023" s="256">
        <f t="shared" si="182"/>
        <v>25</v>
      </c>
      <c r="B1023" s="260">
        <f t="shared" si="183"/>
        <v>1.5091444286180911E-3</v>
      </c>
      <c r="C1023" s="250">
        <f t="shared" si="180"/>
        <v>1</v>
      </c>
      <c r="D1023" s="245">
        <f t="shared" si="184"/>
        <v>1.5091444286180911E-3</v>
      </c>
      <c r="E1023" s="260">
        <f t="shared" si="185"/>
        <v>3.8305735131981887E-3</v>
      </c>
      <c r="F1023" s="250">
        <f t="shared" si="181"/>
        <v>1</v>
      </c>
      <c r="G1023" s="245">
        <f t="shared" si="186"/>
        <v>3.8305735131981887E-3</v>
      </c>
      <c r="H1023" s="260">
        <f t="shared" si="187"/>
        <v>1.7620255007572065E-3</v>
      </c>
      <c r="I1023" s="250">
        <f t="shared" si="188"/>
        <v>1</v>
      </c>
      <c r="J1023" s="245">
        <f t="shared" si="189"/>
        <v>1.7620255007572065E-3</v>
      </c>
      <c r="K1023" s="260">
        <f t="shared" si="190"/>
        <v>4.3708194400408438E-3</v>
      </c>
      <c r="L1023" s="250">
        <f t="shared" si="191"/>
        <v>1</v>
      </c>
      <c r="M1023" s="245">
        <f t="shared" si="192"/>
        <v>4.3708194400408438E-3</v>
      </c>
    </row>
    <row r="1024" spans="1:13" s="232" customFormat="1" x14ac:dyDescent="0.2">
      <c r="A1024" s="256">
        <f t="shared" si="182"/>
        <v>26</v>
      </c>
      <c r="B1024" s="260">
        <f t="shared" si="183"/>
        <v>1.4195823822354878E-3</v>
      </c>
      <c r="C1024" s="250">
        <f t="shared" si="180"/>
        <v>1</v>
      </c>
      <c r="D1024" s="245">
        <f t="shared" si="184"/>
        <v>1.4195823822354878E-3</v>
      </c>
      <c r="E1024" s="260">
        <f t="shared" si="185"/>
        <v>3.9574929906922521E-3</v>
      </c>
      <c r="F1024" s="250">
        <f t="shared" si="181"/>
        <v>1</v>
      </c>
      <c r="G1024" s="245">
        <f t="shared" si="186"/>
        <v>3.9574929906922521E-3</v>
      </c>
      <c r="H1024" s="260">
        <f t="shared" si="187"/>
        <v>1.76394126645523E-3</v>
      </c>
      <c r="I1024" s="250">
        <f t="shared" si="188"/>
        <v>1</v>
      </c>
      <c r="J1024" s="245">
        <f t="shared" si="189"/>
        <v>1.76394126645523E-3</v>
      </c>
      <c r="K1024" s="260">
        <f t="shared" si="190"/>
        <v>4.3502249587870903E-3</v>
      </c>
      <c r="L1024" s="250">
        <f t="shared" si="191"/>
        <v>1</v>
      </c>
      <c r="M1024" s="245">
        <f t="shared" si="192"/>
        <v>4.3502249587870903E-3</v>
      </c>
    </row>
    <row r="1025" spans="1:13" s="232" customFormat="1" x14ac:dyDescent="0.2">
      <c r="A1025" s="256">
        <f t="shared" si="182"/>
        <v>27</v>
      </c>
      <c r="B1025" s="260">
        <f t="shared" si="183"/>
        <v>1.4794500602987254E-3</v>
      </c>
      <c r="C1025" s="250">
        <f t="shared" si="180"/>
        <v>1</v>
      </c>
      <c r="D1025" s="245">
        <f t="shared" si="184"/>
        <v>1.4794500602987254E-3</v>
      </c>
      <c r="E1025" s="260">
        <f t="shared" si="185"/>
        <v>4.0255026729720898E-3</v>
      </c>
      <c r="F1025" s="250">
        <f t="shared" si="181"/>
        <v>1</v>
      </c>
      <c r="G1025" s="245">
        <f t="shared" si="186"/>
        <v>4.0255026729720898E-3</v>
      </c>
      <c r="H1025" s="260">
        <f t="shared" si="187"/>
        <v>1.7802252748884307E-3</v>
      </c>
      <c r="I1025" s="250">
        <f t="shared" si="188"/>
        <v>1</v>
      </c>
      <c r="J1025" s="245">
        <f t="shared" si="189"/>
        <v>1.7802252748884307E-3</v>
      </c>
      <c r="K1025" s="260">
        <f t="shared" si="190"/>
        <v>4.5432383528629678E-3</v>
      </c>
      <c r="L1025" s="250">
        <f t="shared" si="191"/>
        <v>1</v>
      </c>
      <c r="M1025" s="245">
        <f t="shared" si="192"/>
        <v>4.5432383528629678E-3</v>
      </c>
    </row>
    <row r="1026" spans="1:13" s="232" customFormat="1" x14ac:dyDescent="0.2">
      <c r="A1026" s="256">
        <f t="shared" si="182"/>
        <v>28</v>
      </c>
      <c r="B1026" s="260">
        <f t="shared" si="183"/>
        <v>1.5206390228062327E-3</v>
      </c>
      <c r="C1026" s="250">
        <f t="shared" si="180"/>
        <v>1</v>
      </c>
      <c r="D1026" s="245">
        <f t="shared" si="184"/>
        <v>1.5206390228062327E-3</v>
      </c>
      <c r="E1026" s="260">
        <f t="shared" si="185"/>
        <v>4.12129095787327E-3</v>
      </c>
      <c r="F1026" s="250">
        <f t="shared" si="181"/>
        <v>1</v>
      </c>
      <c r="G1026" s="245">
        <f t="shared" si="186"/>
        <v>4.12129095787327E-3</v>
      </c>
      <c r="H1026" s="260">
        <f t="shared" si="187"/>
        <v>1.8396140115271623E-3</v>
      </c>
      <c r="I1026" s="250">
        <f t="shared" si="188"/>
        <v>1</v>
      </c>
      <c r="J1026" s="245">
        <f t="shared" si="189"/>
        <v>1.8396140115271623E-3</v>
      </c>
      <c r="K1026" s="260">
        <f t="shared" si="190"/>
        <v>4.4417027708677174E-3</v>
      </c>
      <c r="L1026" s="250">
        <f t="shared" si="191"/>
        <v>1</v>
      </c>
      <c r="M1026" s="245">
        <f t="shared" si="192"/>
        <v>4.4417027708677174E-3</v>
      </c>
    </row>
    <row r="1027" spans="1:13" s="232" customFormat="1" x14ac:dyDescent="0.2">
      <c r="A1027" s="256">
        <f t="shared" si="182"/>
        <v>29</v>
      </c>
      <c r="B1027" s="260">
        <f t="shared" si="183"/>
        <v>1.5627858681627519E-3</v>
      </c>
      <c r="C1027" s="250">
        <f t="shared" si="180"/>
        <v>1.0000000000000002</v>
      </c>
      <c r="D1027" s="245">
        <f t="shared" si="184"/>
        <v>1.5627858681627523E-3</v>
      </c>
      <c r="E1027" s="260">
        <f t="shared" si="185"/>
        <v>4.3837508585025031E-3</v>
      </c>
      <c r="F1027" s="250">
        <f t="shared" si="181"/>
        <v>0.99999999999999989</v>
      </c>
      <c r="G1027" s="245">
        <f t="shared" si="186"/>
        <v>4.3837508585025022E-3</v>
      </c>
      <c r="H1027" s="260">
        <f t="shared" si="187"/>
        <v>1.9904805602465208E-3</v>
      </c>
      <c r="I1027" s="250">
        <f t="shared" si="188"/>
        <v>1.0000000000000002</v>
      </c>
      <c r="J1027" s="245">
        <f t="shared" si="189"/>
        <v>1.9904805602465213E-3</v>
      </c>
      <c r="K1027" s="260">
        <f t="shared" si="190"/>
        <v>4.6653684161119726E-3</v>
      </c>
      <c r="L1027" s="250">
        <f t="shared" si="191"/>
        <v>0.99999999999999989</v>
      </c>
      <c r="M1027" s="245">
        <f t="shared" si="192"/>
        <v>4.6653684161119717E-3</v>
      </c>
    </row>
    <row r="1028" spans="1:13" s="232" customFormat="1" x14ac:dyDescent="0.2">
      <c r="A1028" s="256">
        <f t="shared" si="182"/>
        <v>30</v>
      </c>
      <c r="B1028" s="260">
        <f t="shared" si="183"/>
        <v>1.8051302289627375E-3</v>
      </c>
      <c r="C1028" s="250">
        <f t="shared" si="180"/>
        <v>1.0000000000000002</v>
      </c>
      <c r="D1028" s="245">
        <f t="shared" si="184"/>
        <v>1.8051302289627379E-3</v>
      </c>
      <c r="E1028" s="260">
        <f t="shared" si="185"/>
        <v>4.9307019652882417E-3</v>
      </c>
      <c r="F1028" s="250">
        <f t="shared" si="181"/>
        <v>0.99999999999999978</v>
      </c>
      <c r="G1028" s="245">
        <f t="shared" si="186"/>
        <v>4.9307019652882408E-3</v>
      </c>
      <c r="H1028" s="260">
        <f t="shared" si="187"/>
        <v>2.190678075689987E-3</v>
      </c>
      <c r="I1028" s="250">
        <f t="shared" si="188"/>
        <v>1.0000000000000002</v>
      </c>
      <c r="J1028" s="245">
        <f t="shared" si="189"/>
        <v>2.1906780756899874E-3</v>
      </c>
      <c r="K1028" s="260">
        <f t="shared" si="190"/>
        <v>5.2104037571996872E-3</v>
      </c>
      <c r="L1028" s="250">
        <f t="shared" si="191"/>
        <v>0.99999999999999978</v>
      </c>
      <c r="M1028" s="245">
        <f t="shared" si="192"/>
        <v>5.2104037571996864E-3</v>
      </c>
    </row>
    <row r="1029" spans="1:13" s="232" customFormat="1" x14ac:dyDescent="0.2">
      <c r="A1029" s="256">
        <f t="shared" si="182"/>
        <v>31</v>
      </c>
      <c r="B1029" s="260">
        <f t="shared" si="183"/>
        <v>1.7648991493042418E-3</v>
      </c>
      <c r="C1029" s="250">
        <f t="shared" si="180"/>
        <v>1</v>
      </c>
      <c r="D1029" s="245">
        <f t="shared" si="184"/>
        <v>1.7648991493042418E-3</v>
      </c>
      <c r="E1029" s="260">
        <f t="shared" si="185"/>
        <v>4.9910485847759851E-3</v>
      </c>
      <c r="F1029" s="250">
        <f t="shared" si="181"/>
        <v>1</v>
      </c>
      <c r="G1029" s="245">
        <f t="shared" si="186"/>
        <v>4.9910485847759851E-3</v>
      </c>
      <c r="H1029" s="260">
        <f t="shared" si="187"/>
        <v>2.3022714275998616E-3</v>
      </c>
      <c r="I1029" s="250">
        <f t="shared" si="188"/>
        <v>1</v>
      </c>
      <c r="J1029" s="245">
        <f t="shared" si="189"/>
        <v>2.3022714275998616E-3</v>
      </c>
      <c r="K1029" s="260">
        <f t="shared" si="190"/>
        <v>5.3464231217593625E-3</v>
      </c>
      <c r="L1029" s="250">
        <f t="shared" si="191"/>
        <v>1</v>
      </c>
      <c r="M1029" s="245">
        <f t="shared" si="192"/>
        <v>5.3464231217593625E-3</v>
      </c>
    </row>
    <row r="1030" spans="1:13" s="232" customFormat="1" x14ac:dyDescent="0.2">
      <c r="A1030" s="256">
        <f t="shared" si="182"/>
        <v>32</v>
      </c>
      <c r="B1030" s="260">
        <f t="shared" si="183"/>
        <v>1.7093419440615573E-3</v>
      </c>
      <c r="C1030" s="250">
        <f t="shared" ref="C1030:C1061" si="193">C832/$C930</f>
        <v>1</v>
      </c>
      <c r="D1030" s="245">
        <f t="shared" si="184"/>
        <v>1.7093419440615573E-3</v>
      </c>
      <c r="E1030" s="260">
        <f t="shared" si="185"/>
        <v>4.5585644784471571E-3</v>
      </c>
      <c r="F1030" s="250">
        <f t="shared" ref="F1030:F1061" si="194">F832/$C930</f>
        <v>1</v>
      </c>
      <c r="G1030" s="245">
        <f t="shared" si="186"/>
        <v>4.5585644784471571E-3</v>
      </c>
      <c r="H1030" s="260">
        <f t="shared" si="187"/>
        <v>2.1600258245216093E-3</v>
      </c>
      <c r="I1030" s="250">
        <f t="shared" si="188"/>
        <v>1</v>
      </c>
      <c r="J1030" s="245">
        <f t="shared" si="189"/>
        <v>2.1600258245216093E-3</v>
      </c>
      <c r="K1030" s="260">
        <f t="shared" si="190"/>
        <v>4.8693974629514863E-3</v>
      </c>
      <c r="L1030" s="250">
        <f t="shared" si="191"/>
        <v>1</v>
      </c>
      <c r="M1030" s="245">
        <f t="shared" si="192"/>
        <v>4.8693974629514863E-3</v>
      </c>
    </row>
    <row r="1031" spans="1:13" s="232" customFormat="1" x14ac:dyDescent="0.2">
      <c r="A1031" s="256">
        <f t="shared" si="182"/>
        <v>33</v>
      </c>
      <c r="B1031" s="260">
        <f t="shared" si="183"/>
        <v>1.6729423957991089E-3</v>
      </c>
      <c r="C1031" s="250">
        <f t="shared" si="193"/>
        <v>1</v>
      </c>
      <c r="D1031" s="245">
        <f t="shared" si="184"/>
        <v>1.6729423957991089E-3</v>
      </c>
      <c r="E1031" s="260">
        <f t="shared" si="185"/>
        <v>4.5408436457404387E-3</v>
      </c>
      <c r="F1031" s="250">
        <f t="shared" si="194"/>
        <v>1</v>
      </c>
      <c r="G1031" s="245">
        <f t="shared" si="186"/>
        <v>4.5408436457404387E-3</v>
      </c>
      <c r="H1031" s="260">
        <f t="shared" si="187"/>
        <v>2.1782255986528337E-3</v>
      </c>
      <c r="I1031" s="250">
        <f t="shared" si="188"/>
        <v>1</v>
      </c>
      <c r="J1031" s="245">
        <f t="shared" si="189"/>
        <v>2.1782255986528337E-3</v>
      </c>
      <c r="K1031" s="260">
        <f t="shared" si="190"/>
        <v>4.8430556846036617E-3</v>
      </c>
      <c r="L1031" s="250">
        <f t="shared" si="191"/>
        <v>1</v>
      </c>
      <c r="M1031" s="245">
        <f t="shared" si="192"/>
        <v>4.8430556846036617E-3</v>
      </c>
    </row>
    <row r="1032" spans="1:13" s="232" customFormat="1" x14ac:dyDescent="0.2">
      <c r="A1032" s="256">
        <f t="shared" si="182"/>
        <v>34</v>
      </c>
      <c r="B1032" s="260">
        <f t="shared" si="183"/>
        <v>1.705989354090016E-3</v>
      </c>
      <c r="C1032" s="250">
        <f t="shared" si="193"/>
        <v>1</v>
      </c>
      <c r="D1032" s="245">
        <f t="shared" si="184"/>
        <v>1.705989354090016E-3</v>
      </c>
      <c r="E1032" s="260">
        <f t="shared" si="185"/>
        <v>4.381356151379974E-3</v>
      </c>
      <c r="F1032" s="250">
        <f t="shared" si="194"/>
        <v>1</v>
      </c>
      <c r="G1032" s="245">
        <f t="shared" si="186"/>
        <v>4.381356151379974E-3</v>
      </c>
      <c r="H1032" s="260">
        <f t="shared" si="187"/>
        <v>2.0905793179682537E-3</v>
      </c>
      <c r="I1032" s="250">
        <f t="shared" si="188"/>
        <v>1</v>
      </c>
      <c r="J1032" s="245">
        <f t="shared" si="189"/>
        <v>2.0905793179682537E-3</v>
      </c>
      <c r="K1032" s="260">
        <f t="shared" si="190"/>
        <v>4.8224612033499082E-3</v>
      </c>
      <c r="L1032" s="250">
        <f t="shared" si="191"/>
        <v>1</v>
      </c>
      <c r="M1032" s="245">
        <f t="shared" si="192"/>
        <v>4.8224612033499082E-3</v>
      </c>
    </row>
    <row r="1033" spans="1:13" s="232" customFormat="1" x14ac:dyDescent="0.2">
      <c r="A1033" s="256">
        <f t="shared" si="182"/>
        <v>35</v>
      </c>
      <c r="B1033" s="260">
        <f t="shared" si="183"/>
        <v>1.773041153520842E-3</v>
      </c>
      <c r="C1033" s="250">
        <f t="shared" si="193"/>
        <v>0.99999999999999978</v>
      </c>
      <c r="D1033" s="245">
        <f t="shared" si="184"/>
        <v>1.7730411535208416E-3</v>
      </c>
      <c r="E1033" s="260">
        <f t="shared" si="185"/>
        <v>4.7223624456281749E-3</v>
      </c>
      <c r="F1033" s="250">
        <f t="shared" si="194"/>
        <v>1</v>
      </c>
      <c r="G1033" s="245">
        <f t="shared" si="186"/>
        <v>4.7223624456281749E-3</v>
      </c>
      <c r="H1033" s="260">
        <f t="shared" si="187"/>
        <v>2.2538983437247659E-3</v>
      </c>
      <c r="I1033" s="250">
        <f t="shared" si="188"/>
        <v>1</v>
      </c>
      <c r="J1033" s="245">
        <f t="shared" si="189"/>
        <v>2.2538983437247659E-3</v>
      </c>
      <c r="K1033" s="260">
        <f t="shared" si="190"/>
        <v>5.0092483589072086E-3</v>
      </c>
      <c r="L1033" s="250">
        <f t="shared" si="191"/>
        <v>1.0000000000000002</v>
      </c>
      <c r="M1033" s="245">
        <f t="shared" si="192"/>
        <v>5.0092483589072095E-3</v>
      </c>
    </row>
    <row r="1034" spans="1:13" s="232" customFormat="1" x14ac:dyDescent="0.2">
      <c r="A1034" s="256">
        <f t="shared" si="182"/>
        <v>36</v>
      </c>
      <c r="B1034" s="260">
        <f t="shared" si="183"/>
        <v>1.8721820283935633E-3</v>
      </c>
      <c r="C1034" s="250">
        <f t="shared" si="193"/>
        <v>1</v>
      </c>
      <c r="D1034" s="245">
        <f t="shared" si="184"/>
        <v>1.8721820283935633E-3</v>
      </c>
      <c r="E1034" s="260">
        <f t="shared" si="185"/>
        <v>5.0255323673404099E-3</v>
      </c>
      <c r="F1034" s="250">
        <f t="shared" si="194"/>
        <v>1</v>
      </c>
      <c r="G1034" s="245">
        <f t="shared" si="186"/>
        <v>5.0255323673404099E-3</v>
      </c>
      <c r="H1034" s="260">
        <f t="shared" si="187"/>
        <v>2.4545748005927381E-3</v>
      </c>
      <c r="I1034" s="250">
        <f t="shared" si="188"/>
        <v>1</v>
      </c>
      <c r="J1034" s="245">
        <f t="shared" si="189"/>
        <v>2.4545748005927381E-3</v>
      </c>
      <c r="K1034" s="260">
        <f t="shared" si="190"/>
        <v>5.28128708802656E-3</v>
      </c>
      <c r="L1034" s="250">
        <f t="shared" si="191"/>
        <v>1</v>
      </c>
      <c r="M1034" s="245">
        <f t="shared" si="192"/>
        <v>5.28128708802656E-3</v>
      </c>
    </row>
    <row r="1035" spans="1:13" s="232" customFormat="1" x14ac:dyDescent="0.2">
      <c r="A1035" s="256">
        <f t="shared" si="182"/>
        <v>37</v>
      </c>
      <c r="B1035" s="260">
        <f t="shared" si="183"/>
        <v>1.998143623038615E-3</v>
      </c>
      <c r="C1035" s="250">
        <f t="shared" si="193"/>
        <v>1</v>
      </c>
      <c r="D1035" s="245">
        <f t="shared" si="184"/>
        <v>1.998143623038615E-3</v>
      </c>
      <c r="E1035" s="260">
        <f t="shared" si="185"/>
        <v>5.2673977867158887E-3</v>
      </c>
      <c r="F1035" s="250">
        <f t="shared" si="194"/>
        <v>1</v>
      </c>
      <c r="G1035" s="245">
        <f t="shared" si="186"/>
        <v>5.2673977867158887E-3</v>
      </c>
      <c r="H1035" s="260">
        <f t="shared" si="187"/>
        <v>2.5594629725595301E-3</v>
      </c>
      <c r="I1035" s="250">
        <f t="shared" si="188"/>
        <v>1</v>
      </c>
      <c r="J1035" s="245">
        <f t="shared" si="189"/>
        <v>2.5594629725595301E-3</v>
      </c>
      <c r="K1035" s="260">
        <f t="shared" si="190"/>
        <v>5.6591718719617157E-3</v>
      </c>
      <c r="L1035" s="250">
        <f t="shared" si="191"/>
        <v>1</v>
      </c>
      <c r="M1035" s="245">
        <f t="shared" si="192"/>
        <v>5.6591718719617157E-3</v>
      </c>
    </row>
    <row r="1036" spans="1:13" s="232" customFormat="1" x14ac:dyDescent="0.2">
      <c r="A1036" s="256">
        <f t="shared" si="182"/>
        <v>38</v>
      </c>
      <c r="B1036" s="260">
        <f t="shared" si="183"/>
        <v>1.9339654721548245E-3</v>
      </c>
      <c r="C1036" s="250">
        <f t="shared" si="193"/>
        <v>1.0000000000000002</v>
      </c>
      <c r="D1036" s="245">
        <f t="shared" si="184"/>
        <v>1.9339654721548249E-3</v>
      </c>
      <c r="E1036" s="260">
        <f t="shared" si="185"/>
        <v>5.1323363050052254E-3</v>
      </c>
      <c r="F1036" s="250">
        <f t="shared" si="194"/>
        <v>1</v>
      </c>
      <c r="G1036" s="245">
        <f t="shared" si="186"/>
        <v>5.1323363050052254E-3</v>
      </c>
      <c r="H1036" s="260">
        <f t="shared" si="187"/>
        <v>2.5503630854939179E-3</v>
      </c>
      <c r="I1036" s="250">
        <f t="shared" si="188"/>
        <v>1</v>
      </c>
      <c r="J1036" s="245">
        <f t="shared" si="189"/>
        <v>2.5503630854939179E-3</v>
      </c>
      <c r="K1036" s="260">
        <f t="shared" si="190"/>
        <v>5.4944160219316859E-3</v>
      </c>
      <c r="L1036" s="250">
        <f t="shared" si="191"/>
        <v>0.99999999999999978</v>
      </c>
      <c r="M1036" s="245">
        <f t="shared" si="192"/>
        <v>5.494416021931685E-3</v>
      </c>
    </row>
    <row r="1037" spans="1:13" s="232" customFormat="1" x14ac:dyDescent="0.2">
      <c r="A1037" s="256">
        <f t="shared" si="182"/>
        <v>39</v>
      </c>
      <c r="B1037" s="260">
        <f t="shared" si="183"/>
        <v>1.945460066342966E-3</v>
      </c>
      <c r="C1037" s="250">
        <f t="shared" si="193"/>
        <v>1</v>
      </c>
      <c r="D1037" s="245">
        <f t="shared" si="184"/>
        <v>1.945460066342966E-3</v>
      </c>
      <c r="E1037" s="260">
        <f t="shared" si="185"/>
        <v>5.2621294310463244E-3</v>
      </c>
      <c r="F1037" s="250">
        <f t="shared" si="194"/>
        <v>1</v>
      </c>
      <c r="G1037" s="245">
        <f t="shared" si="186"/>
        <v>5.2621294310463244E-3</v>
      </c>
      <c r="H1037" s="260">
        <f t="shared" si="187"/>
        <v>2.5182740100520226E-3</v>
      </c>
      <c r="I1037" s="250">
        <f t="shared" si="188"/>
        <v>1</v>
      </c>
      <c r="J1037" s="245">
        <f t="shared" si="189"/>
        <v>2.5182740100520226E-3</v>
      </c>
      <c r="K1037" s="260">
        <f t="shared" si="190"/>
        <v>5.5643414699095475E-3</v>
      </c>
      <c r="L1037" s="250">
        <f t="shared" si="191"/>
        <v>1</v>
      </c>
      <c r="M1037" s="245">
        <f t="shared" si="192"/>
        <v>5.5643414699095475E-3</v>
      </c>
    </row>
    <row r="1038" spans="1:13" s="232" customFormat="1" x14ac:dyDescent="0.2">
      <c r="A1038" s="256">
        <f t="shared" si="182"/>
        <v>40</v>
      </c>
      <c r="B1038" s="260">
        <f t="shared" si="183"/>
        <v>2.018738104292369E-3</v>
      </c>
      <c r="C1038" s="250">
        <f t="shared" si="193"/>
        <v>1.0000000000000004</v>
      </c>
      <c r="D1038" s="245">
        <f t="shared" si="184"/>
        <v>2.0187381042923698E-3</v>
      </c>
      <c r="E1038" s="260">
        <f t="shared" si="185"/>
        <v>5.2832028537245839E-3</v>
      </c>
      <c r="F1038" s="250">
        <f t="shared" si="194"/>
        <v>1</v>
      </c>
      <c r="G1038" s="245">
        <f t="shared" si="186"/>
        <v>5.2832028537245839E-3</v>
      </c>
      <c r="H1038" s="260">
        <f t="shared" si="187"/>
        <v>2.5436579055508352E-3</v>
      </c>
      <c r="I1038" s="250">
        <f t="shared" si="188"/>
        <v>1.0000000000000002</v>
      </c>
      <c r="J1038" s="245">
        <f t="shared" si="189"/>
        <v>2.5436579055508357E-3</v>
      </c>
      <c r="K1038" s="260">
        <f t="shared" si="190"/>
        <v>5.7003608344692227E-3</v>
      </c>
      <c r="L1038" s="250">
        <f t="shared" si="191"/>
        <v>0.99999999999999989</v>
      </c>
      <c r="M1038" s="245">
        <f t="shared" si="192"/>
        <v>5.7003608344692218E-3</v>
      </c>
    </row>
    <row r="1039" spans="1:13" s="232" customFormat="1" x14ac:dyDescent="0.2">
      <c r="A1039" s="256">
        <f t="shared" si="182"/>
        <v>41</v>
      </c>
      <c r="B1039" s="260">
        <f t="shared" si="183"/>
        <v>1.9933542087935559E-3</v>
      </c>
      <c r="C1039" s="250">
        <f t="shared" si="193"/>
        <v>1.0000000000000002</v>
      </c>
      <c r="D1039" s="245">
        <f t="shared" si="184"/>
        <v>1.9933542087935564E-3</v>
      </c>
      <c r="E1039" s="260">
        <f t="shared" si="185"/>
        <v>5.2506348368581823E-3</v>
      </c>
      <c r="F1039" s="250">
        <f t="shared" si="194"/>
        <v>1</v>
      </c>
      <c r="G1039" s="245">
        <f t="shared" si="186"/>
        <v>5.2506348368581823E-3</v>
      </c>
      <c r="H1039" s="260">
        <f t="shared" si="187"/>
        <v>2.491932231704198E-3</v>
      </c>
      <c r="I1039" s="250">
        <f t="shared" si="188"/>
        <v>1</v>
      </c>
      <c r="J1039" s="245">
        <f t="shared" si="189"/>
        <v>2.491932231704198E-3</v>
      </c>
      <c r="K1039" s="260">
        <f t="shared" si="190"/>
        <v>5.9211528311664428E-3</v>
      </c>
      <c r="L1039" s="250">
        <f t="shared" si="191"/>
        <v>0.99999999999999978</v>
      </c>
      <c r="M1039" s="245">
        <f t="shared" si="192"/>
        <v>5.9211528311664411E-3</v>
      </c>
    </row>
    <row r="1040" spans="1:13" s="232" customFormat="1" x14ac:dyDescent="0.2">
      <c r="A1040" s="256">
        <f t="shared" si="182"/>
        <v>42</v>
      </c>
      <c r="B1040" s="260">
        <f t="shared" si="183"/>
        <v>1.9301339407587774E-3</v>
      </c>
      <c r="C1040" s="250">
        <f t="shared" si="193"/>
        <v>1</v>
      </c>
      <c r="D1040" s="245">
        <f t="shared" si="184"/>
        <v>1.9301339407587774E-3</v>
      </c>
      <c r="E1040" s="260">
        <f t="shared" si="185"/>
        <v>5.3133761634684556E-3</v>
      </c>
      <c r="F1040" s="250">
        <f t="shared" si="194"/>
        <v>1</v>
      </c>
      <c r="G1040" s="245">
        <f t="shared" si="186"/>
        <v>5.3133761634684556E-3</v>
      </c>
      <c r="H1040" s="260">
        <f t="shared" si="187"/>
        <v>2.5015110601943162E-3</v>
      </c>
      <c r="I1040" s="250">
        <f t="shared" si="188"/>
        <v>1</v>
      </c>
      <c r="J1040" s="245">
        <f t="shared" si="189"/>
        <v>2.5015110601943162E-3</v>
      </c>
      <c r="K1040" s="260">
        <f t="shared" si="190"/>
        <v>5.7267026128170473E-3</v>
      </c>
      <c r="L1040" s="250">
        <f t="shared" si="191"/>
        <v>1</v>
      </c>
      <c r="M1040" s="245">
        <f t="shared" si="192"/>
        <v>5.7267026128170473E-3</v>
      </c>
    </row>
    <row r="1041" spans="1:13" s="232" customFormat="1" x14ac:dyDescent="0.2">
      <c r="A1041" s="256">
        <f t="shared" si="182"/>
        <v>43</v>
      </c>
      <c r="B1041" s="260">
        <f t="shared" si="183"/>
        <v>1.9162446394481061E-3</v>
      </c>
      <c r="C1041" s="250">
        <f t="shared" si="193"/>
        <v>1</v>
      </c>
      <c r="D1041" s="245">
        <f t="shared" si="184"/>
        <v>1.9162446394481061E-3</v>
      </c>
      <c r="E1041" s="260">
        <f t="shared" si="185"/>
        <v>5.2774555566305129E-3</v>
      </c>
      <c r="F1041" s="250">
        <f t="shared" si="194"/>
        <v>1</v>
      </c>
      <c r="G1041" s="245">
        <f t="shared" si="186"/>
        <v>5.2774555566305129E-3</v>
      </c>
      <c r="H1041" s="260">
        <f t="shared" si="187"/>
        <v>2.512526712957952E-3</v>
      </c>
      <c r="I1041" s="250">
        <f t="shared" si="188"/>
        <v>1</v>
      </c>
      <c r="J1041" s="245">
        <f t="shared" si="189"/>
        <v>2.512526712957952E-3</v>
      </c>
      <c r="K1041" s="260">
        <f t="shared" si="190"/>
        <v>5.8081226549830502E-3</v>
      </c>
      <c r="L1041" s="250">
        <f t="shared" si="191"/>
        <v>1</v>
      </c>
      <c r="M1041" s="245">
        <f t="shared" si="192"/>
        <v>5.8081226549830502E-3</v>
      </c>
    </row>
    <row r="1042" spans="1:13" s="232" customFormat="1" x14ac:dyDescent="0.2">
      <c r="A1042" s="256">
        <f t="shared" si="182"/>
        <v>44</v>
      </c>
      <c r="B1042" s="260">
        <f t="shared" si="183"/>
        <v>1.8175827059998908E-3</v>
      </c>
      <c r="C1042" s="250">
        <f t="shared" si="193"/>
        <v>1</v>
      </c>
      <c r="D1042" s="245">
        <f t="shared" si="184"/>
        <v>1.8175827059998908E-3</v>
      </c>
      <c r="E1042" s="260">
        <f t="shared" si="185"/>
        <v>5.3152919291664788E-3</v>
      </c>
      <c r="F1042" s="250">
        <f t="shared" si="194"/>
        <v>1</v>
      </c>
      <c r="G1042" s="245">
        <f t="shared" si="186"/>
        <v>5.3152919291664788E-3</v>
      </c>
      <c r="H1042" s="260">
        <f t="shared" si="187"/>
        <v>2.5245002485705993E-3</v>
      </c>
      <c r="I1042" s="250">
        <f t="shared" si="188"/>
        <v>1</v>
      </c>
      <c r="J1042" s="245">
        <f t="shared" si="189"/>
        <v>2.5245002485705993E-3</v>
      </c>
      <c r="K1042" s="260">
        <f t="shared" si="190"/>
        <v>5.9527629651838325E-3</v>
      </c>
      <c r="L1042" s="250">
        <f t="shared" si="191"/>
        <v>1</v>
      </c>
      <c r="M1042" s="245">
        <f t="shared" si="192"/>
        <v>5.9527629651838325E-3</v>
      </c>
    </row>
    <row r="1043" spans="1:13" s="232" customFormat="1" x14ac:dyDescent="0.2">
      <c r="A1043" s="256">
        <f t="shared" si="182"/>
        <v>45</v>
      </c>
      <c r="B1043" s="260">
        <f t="shared" si="183"/>
        <v>1.7529256136915943E-3</v>
      </c>
      <c r="C1043" s="250">
        <f t="shared" si="193"/>
        <v>1</v>
      </c>
      <c r="D1043" s="245">
        <f t="shared" si="184"/>
        <v>1.7529256136915943E-3</v>
      </c>
      <c r="E1043" s="260">
        <f t="shared" si="185"/>
        <v>5.245366481188618E-3</v>
      </c>
      <c r="F1043" s="250">
        <f t="shared" si="194"/>
        <v>1</v>
      </c>
      <c r="G1043" s="245">
        <f t="shared" si="186"/>
        <v>5.245366481188618E-3</v>
      </c>
      <c r="H1043" s="260">
        <f t="shared" si="187"/>
        <v>2.5436579055508352E-3</v>
      </c>
      <c r="I1043" s="250">
        <f t="shared" si="188"/>
        <v>1</v>
      </c>
      <c r="J1043" s="245">
        <f t="shared" si="189"/>
        <v>2.5436579055508352E-3</v>
      </c>
      <c r="K1043" s="260">
        <f t="shared" si="190"/>
        <v>5.8272803119632866E-3</v>
      </c>
      <c r="L1043" s="250">
        <f t="shared" si="191"/>
        <v>1</v>
      </c>
      <c r="M1043" s="245">
        <f t="shared" si="192"/>
        <v>5.8272803119632866E-3</v>
      </c>
    </row>
    <row r="1044" spans="1:13" s="232" customFormat="1" x14ac:dyDescent="0.2">
      <c r="A1044" s="256">
        <f t="shared" si="182"/>
        <v>46</v>
      </c>
      <c r="B1044" s="260">
        <f t="shared" si="183"/>
        <v>1.7189207725516755E-3</v>
      </c>
      <c r="C1044" s="250">
        <f t="shared" si="193"/>
        <v>1</v>
      </c>
      <c r="D1044" s="245">
        <f t="shared" si="184"/>
        <v>1.7189207725516755E-3</v>
      </c>
      <c r="E1044" s="260">
        <f t="shared" si="185"/>
        <v>5.3440284146368333E-3</v>
      </c>
      <c r="F1044" s="250">
        <f t="shared" si="194"/>
        <v>1</v>
      </c>
      <c r="G1044" s="245">
        <f t="shared" si="186"/>
        <v>5.3440284146368333E-3</v>
      </c>
      <c r="H1044" s="260">
        <f t="shared" si="187"/>
        <v>2.5369527256077526E-3</v>
      </c>
      <c r="I1044" s="250">
        <f t="shared" si="188"/>
        <v>1</v>
      </c>
      <c r="J1044" s="245">
        <f t="shared" si="189"/>
        <v>2.5369527256077526E-3</v>
      </c>
      <c r="K1044" s="260">
        <f t="shared" si="190"/>
        <v>5.8033332407379911E-3</v>
      </c>
      <c r="L1044" s="250">
        <f t="shared" si="191"/>
        <v>1</v>
      </c>
      <c r="M1044" s="245">
        <f t="shared" si="192"/>
        <v>5.8033332407379911E-3</v>
      </c>
    </row>
    <row r="1045" spans="1:13" s="232" customFormat="1" x14ac:dyDescent="0.2">
      <c r="A1045" s="256">
        <f t="shared" si="182"/>
        <v>47</v>
      </c>
      <c r="B1045" s="260">
        <f t="shared" si="183"/>
        <v>1.6820422828647211E-3</v>
      </c>
      <c r="C1045" s="250">
        <f t="shared" si="193"/>
        <v>1</v>
      </c>
      <c r="D1045" s="245">
        <f t="shared" si="184"/>
        <v>1.6820422828647211E-3</v>
      </c>
      <c r="E1045" s="260">
        <f t="shared" si="185"/>
        <v>5.4891476662621208E-3</v>
      </c>
      <c r="F1045" s="250">
        <f t="shared" si="194"/>
        <v>1</v>
      </c>
      <c r="G1045" s="245">
        <f t="shared" si="186"/>
        <v>5.4891476662621208E-3</v>
      </c>
      <c r="H1045" s="260">
        <f t="shared" si="187"/>
        <v>2.4900164660061745E-3</v>
      </c>
      <c r="I1045" s="250">
        <f t="shared" si="188"/>
        <v>1</v>
      </c>
      <c r="J1045" s="245">
        <f t="shared" si="189"/>
        <v>2.4900164660061745E-3</v>
      </c>
      <c r="K1045" s="260">
        <f t="shared" si="190"/>
        <v>5.9814994506541862E-3</v>
      </c>
      <c r="L1045" s="250">
        <f t="shared" si="191"/>
        <v>1</v>
      </c>
      <c r="M1045" s="245">
        <f t="shared" si="192"/>
        <v>5.9814994506541862E-3</v>
      </c>
    </row>
    <row r="1046" spans="1:13" s="232" customFormat="1" x14ac:dyDescent="0.2">
      <c r="A1046" s="256">
        <f t="shared" si="182"/>
        <v>48</v>
      </c>
      <c r="B1046" s="260">
        <f t="shared" si="183"/>
        <v>1.6269640190465426E-3</v>
      </c>
      <c r="C1046" s="250">
        <f t="shared" si="193"/>
        <v>1</v>
      </c>
      <c r="D1046" s="245">
        <f t="shared" si="184"/>
        <v>1.6269640190465426E-3</v>
      </c>
      <c r="E1046" s="260">
        <f t="shared" si="185"/>
        <v>5.3971909127569877E-3</v>
      </c>
      <c r="F1046" s="250">
        <f t="shared" si="194"/>
        <v>1</v>
      </c>
      <c r="G1046" s="245">
        <f t="shared" si="186"/>
        <v>5.3971909127569877E-3</v>
      </c>
      <c r="H1046" s="260">
        <f t="shared" si="187"/>
        <v>2.4473906792251495E-3</v>
      </c>
      <c r="I1046" s="250">
        <f t="shared" si="188"/>
        <v>1</v>
      </c>
      <c r="J1046" s="245">
        <f t="shared" si="189"/>
        <v>2.4473906792251495E-3</v>
      </c>
      <c r="K1046" s="260">
        <f t="shared" si="190"/>
        <v>5.8828375172059709E-3</v>
      </c>
      <c r="L1046" s="250">
        <f t="shared" si="191"/>
        <v>1</v>
      </c>
      <c r="M1046" s="245">
        <f t="shared" si="192"/>
        <v>5.8828375172059709E-3</v>
      </c>
    </row>
    <row r="1047" spans="1:13" s="232" customFormat="1" x14ac:dyDescent="0.2">
      <c r="A1047" s="256">
        <f t="shared" si="182"/>
        <v>49</v>
      </c>
      <c r="B1047" s="260">
        <f t="shared" si="183"/>
        <v>1.5158496085611738E-3</v>
      </c>
      <c r="C1047" s="250">
        <f t="shared" si="193"/>
        <v>0.99999999999999978</v>
      </c>
      <c r="D1047" s="245">
        <f t="shared" si="184"/>
        <v>1.5158496085611733E-3</v>
      </c>
      <c r="E1047" s="260">
        <f t="shared" si="185"/>
        <v>5.029363898736457E-3</v>
      </c>
      <c r="F1047" s="250">
        <f t="shared" si="194"/>
        <v>1</v>
      </c>
      <c r="G1047" s="245">
        <f t="shared" si="186"/>
        <v>5.029363898736457E-3</v>
      </c>
      <c r="H1047" s="260">
        <f t="shared" si="187"/>
        <v>2.3468129800789106E-3</v>
      </c>
      <c r="I1047" s="250">
        <f t="shared" si="188"/>
        <v>0.99999999999999978</v>
      </c>
      <c r="J1047" s="245">
        <f t="shared" si="189"/>
        <v>2.3468129800789102E-3</v>
      </c>
      <c r="K1047" s="260">
        <f t="shared" si="190"/>
        <v>5.2726661423854538E-3</v>
      </c>
      <c r="L1047" s="250">
        <f t="shared" si="191"/>
        <v>1</v>
      </c>
      <c r="M1047" s="245">
        <f t="shared" si="192"/>
        <v>5.2726661423854538E-3</v>
      </c>
    </row>
    <row r="1048" spans="1:13" s="232" customFormat="1" x14ac:dyDescent="0.2">
      <c r="A1048" s="256">
        <f t="shared" si="182"/>
        <v>50</v>
      </c>
      <c r="B1048" s="260">
        <f t="shared" si="183"/>
        <v>1.4607713447429952E-3</v>
      </c>
      <c r="C1048" s="250">
        <f t="shared" si="193"/>
        <v>0.99999999999999989</v>
      </c>
      <c r="D1048" s="245">
        <f t="shared" si="184"/>
        <v>1.460771344742995E-3</v>
      </c>
      <c r="E1048" s="260">
        <f t="shared" si="185"/>
        <v>4.8579028687633441E-3</v>
      </c>
      <c r="F1048" s="250">
        <f t="shared" si="194"/>
        <v>1</v>
      </c>
      <c r="G1048" s="245">
        <f t="shared" si="186"/>
        <v>4.8579028687633441E-3</v>
      </c>
      <c r="H1048" s="260">
        <f t="shared" si="187"/>
        <v>2.2850295363176492E-3</v>
      </c>
      <c r="I1048" s="250">
        <f t="shared" si="188"/>
        <v>1</v>
      </c>
      <c r="J1048" s="245">
        <f t="shared" si="189"/>
        <v>2.2850295363176492E-3</v>
      </c>
      <c r="K1048" s="260">
        <f t="shared" si="190"/>
        <v>5.2899080336676662E-3</v>
      </c>
      <c r="L1048" s="250">
        <f t="shared" si="191"/>
        <v>1.0000000000000002</v>
      </c>
      <c r="M1048" s="245">
        <f t="shared" si="192"/>
        <v>5.289908033667667E-3</v>
      </c>
    </row>
    <row r="1049" spans="1:13" s="232" customFormat="1" x14ac:dyDescent="0.2">
      <c r="A1049" s="256">
        <f t="shared" si="182"/>
        <v>51</v>
      </c>
      <c r="B1049" s="260">
        <f t="shared" si="183"/>
        <v>1.3611515284457679E-3</v>
      </c>
      <c r="C1049" s="250">
        <f t="shared" si="193"/>
        <v>1</v>
      </c>
      <c r="D1049" s="245">
        <f t="shared" si="184"/>
        <v>1.3611515284457679E-3</v>
      </c>
      <c r="E1049" s="260">
        <f t="shared" si="185"/>
        <v>5.0351111958305272E-3</v>
      </c>
      <c r="F1049" s="250">
        <f t="shared" si="194"/>
        <v>1</v>
      </c>
      <c r="G1049" s="245">
        <f t="shared" si="186"/>
        <v>5.0351111958305272E-3</v>
      </c>
      <c r="H1049" s="260">
        <f t="shared" si="187"/>
        <v>2.2155830297642936E-3</v>
      </c>
      <c r="I1049" s="250">
        <f t="shared" si="188"/>
        <v>1</v>
      </c>
      <c r="J1049" s="245">
        <f t="shared" si="189"/>
        <v>2.2155830297642936E-3</v>
      </c>
      <c r="K1049" s="260">
        <f t="shared" si="190"/>
        <v>5.2084879915016633E-3</v>
      </c>
      <c r="L1049" s="250">
        <f t="shared" si="191"/>
        <v>1</v>
      </c>
      <c r="M1049" s="245">
        <f t="shared" si="192"/>
        <v>5.2084879915016633E-3</v>
      </c>
    </row>
    <row r="1050" spans="1:13" s="232" customFormat="1" x14ac:dyDescent="0.2">
      <c r="A1050" s="256">
        <f t="shared" si="182"/>
        <v>52</v>
      </c>
      <c r="B1050" s="260">
        <f t="shared" si="183"/>
        <v>1.3362465743714611E-3</v>
      </c>
      <c r="C1050" s="250">
        <f t="shared" si="193"/>
        <v>1.0000000000000002</v>
      </c>
      <c r="D1050" s="245">
        <f t="shared" si="184"/>
        <v>1.3362465743714613E-3</v>
      </c>
      <c r="E1050" s="260">
        <f t="shared" si="185"/>
        <v>5.1835830374273566E-3</v>
      </c>
      <c r="F1050" s="250">
        <f t="shared" si="194"/>
        <v>1</v>
      </c>
      <c r="G1050" s="245">
        <f t="shared" si="186"/>
        <v>5.1835830374273566E-3</v>
      </c>
      <c r="H1050" s="260">
        <f t="shared" si="187"/>
        <v>2.2356985695935415E-3</v>
      </c>
      <c r="I1050" s="250">
        <f t="shared" si="188"/>
        <v>1</v>
      </c>
      <c r="J1050" s="245">
        <f t="shared" si="189"/>
        <v>2.2356985695935415E-3</v>
      </c>
      <c r="K1050" s="260">
        <f t="shared" si="190"/>
        <v>5.1807093888803215E-3</v>
      </c>
      <c r="L1050" s="250">
        <f t="shared" si="191"/>
        <v>0.99999999999999989</v>
      </c>
      <c r="M1050" s="245">
        <f t="shared" si="192"/>
        <v>5.1807093888803207E-3</v>
      </c>
    </row>
    <row r="1051" spans="1:13" s="232" customFormat="1" x14ac:dyDescent="0.2">
      <c r="A1051" s="256">
        <f t="shared" si="182"/>
        <v>53</v>
      </c>
      <c r="B1051" s="260">
        <f t="shared" si="183"/>
        <v>1.3237940973343078E-3</v>
      </c>
      <c r="C1051" s="250">
        <f t="shared" si="193"/>
        <v>1.0000000000000002</v>
      </c>
      <c r="D1051" s="245">
        <f t="shared" si="184"/>
        <v>1.323794097334308E-3</v>
      </c>
      <c r="E1051" s="260">
        <f t="shared" si="185"/>
        <v>5.1768778574842736E-3</v>
      </c>
      <c r="F1051" s="250">
        <f t="shared" si="194"/>
        <v>1</v>
      </c>
      <c r="G1051" s="245">
        <f t="shared" si="186"/>
        <v>5.1768778574842736E-3</v>
      </c>
      <c r="H1051" s="260">
        <f t="shared" si="187"/>
        <v>2.1854097200204219E-3</v>
      </c>
      <c r="I1051" s="250">
        <f t="shared" si="188"/>
        <v>1.0000000000000002</v>
      </c>
      <c r="J1051" s="245">
        <f t="shared" si="189"/>
        <v>2.1854097200204223E-3</v>
      </c>
      <c r="K1051" s="260">
        <f t="shared" si="190"/>
        <v>5.2721872009609478E-3</v>
      </c>
      <c r="L1051" s="250">
        <f t="shared" si="191"/>
        <v>1</v>
      </c>
      <c r="M1051" s="245">
        <f t="shared" si="192"/>
        <v>5.2721872009609478E-3</v>
      </c>
    </row>
    <row r="1052" spans="1:13" s="232" customFormat="1" x14ac:dyDescent="0.2">
      <c r="A1052" s="256">
        <f t="shared" si="182"/>
        <v>54</v>
      </c>
      <c r="B1052" s="260">
        <f t="shared" si="183"/>
        <v>1.3204415073627665E-3</v>
      </c>
      <c r="C1052" s="250">
        <f t="shared" si="193"/>
        <v>0.99999999999999978</v>
      </c>
      <c r="D1052" s="245">
        <f t="shared" si="184"/>
        <v>1.3204415073627663E-3</v>
      </c>
      <c r="E1052" s="260">
        <f t="shared" si="185"/>
        <v>5.4024592684265528E-3</v>
      </c>
      <c r="F1052" s="250">
        <f t="shared" si="194"/>
        <v>1</v>
      </c>
      <c r="G1052" s="245">
        <f t="shared" si="186"/>
        <v>5.4024592684265528E-3</v>
      </c>
      <c r="H1052" s="260">
        <f t="shared" si="187"/>
        <v>2.2807190634970961E-3</v>
      </c>
      <c r="I1052" s="250">
        <f t="shared" si="188"/>
        <v>0.99999999999999978</v>
      </c>
      <c r="J1052" s="245">
        <f t="shared" si="189"/>
        <v>2.2807190634970957E-3</v>
      </c>
      <c r="K1052" s="260">
        <f t="shared" si="190"/>
        <v>5.5207578002795105E-3</v>
      </c>
      <c r="L1052" s="250">
        <f t="shared" si="191"/>
        <v>1</v>
      </c>
      <c r="M1052" s="245">
        <f t="shared" si="192"/>
        <v>5.5207578002795105E-3</v>
      </c>
    </row>
    <row r="1053" spans="1:13" s="232" customFormat="1" x14ac:dyDescent="0.2">
      <c r="A1053" s="256">
        <f t="shared" si="182"/>
        <v>55</v>
      </c>
      <c r="B1053" s="260">
        <f t="shared" si="183"/>
        <v>1.0278082969896617E-3</v>
      </c>
      <c r="C1053" s="250">
        <f t="shared" si="193"/>
        <v>1</v>
      </c>
      <c r="D1053" s="245">
        <f t="shared" si="184"/>
        <v>1.0278082969896617E-3</v>
      </c>
      <c r="E1053" s="260">
        <f t="shared" si="185"/>
        <v>4.3765667371349149E-3</v>
      </c>
      <c r="F1053" s="250">
        <f t="shared" si="194"/>
        <v>1</v>
      </c>
      <c r="G1053" s="245">
        <f t="shared" si="186"/>
        <v>4.3765667371349149E-3</v>
      </c>
      <c r="H1053" s="260">
        <f t="shared" si="187"/>
        <v>1.7193997139761813E-3</v>
      </c>
      <c r="I1053" s="250">
        <f t="shared" si="188"/>
        <v>1</v>
      </c>
      <c r="J1053" s="245">
        <f t="shared" si="189"/>
        <v>1.7193997139761813E-3</v>
      </c>
      <c r="K1053" s="260">
        <f t="shared" si="190"/>
        <v>4.253478791036899E-3</v>
      </c>
      <c r="L1053" s="250">
        <f t="shared" si="191"/>
        <v>1</v>
      </c>
      <c r="M1053" s="245">
        <f t="shared" si="192"/>
        <v>4.253478791036899E-3</v>
      </c>
    </row>
    <row r="1054" spans="1:13" s="232" customFormat="1" x14ac:dyDescent="0.2">
      <c r="A1054" s="256">
        <f t="shared" si="182"/>
        <v>56</v>
      </c>
      <c r="B1054" s="260">
        <f t="shared" si="183"/>
        <v>9.2818848069243435E-4</v>
      </c>
      <c r="C1054" s="250">
        <f t="shared" si="193"/>
        <v>1</v>
      </c>
      <c r="D1054" s="245">
        <f t="shared" si="184"/>
        <v>9.2818848069243435E-4</v>
      </c>
      <c r="E1054" s="260">
        <f t="shared" si="185"/>
        <v>4.1677482760503421E-3</v>
      </c>
      <c r="F1054" s="250">
        <f t="shared" si="194"/>
        <v>1</v>
      </c>
      <c r="G1054" s="245">
        <f t="shared" si="186"/>
        <v>4.1677482760503421E-3</v>
      </c>
      <c r="H1054" s="260">
        <f t="shared" si="187"/>
        <v>1.6652793330070145E-3</v>
      </c>
      <c r="I1054" s="250">
        <f t="shared" si="188"/>
        <v>1</v>
      </c>
      <c r="J1054" s="245">
        <f t="shared" si="189"/>
        <v>1.6652793330070145E-3</v>
      </c>
      <c r="K1054" s="260">
        <f t="shared" si="190"/>
        <v>4.0872861167333512E-3</v>
      </c>
      <c r="L1054" s="250">
        <f t="shared" si="191"/>
        <v>1</v>
      </c>
      <c r="M1054" s="245">
        <f t="shared" si="192"/>
        <v>4.0872861167333512E-3</v>
      </c>
    </row>
    <row r="1055" spans="1:13" s="232" customFormat="1" x14ac:dyDescent="0.2">
      <c r="A1055" s="256">
        <f t="shared" si="182"/>
        <v>57</v>
      </c>
      <c r="B1055" s="260">
        <f t="shared" si="183"/>
        <v>8.6640503693117329E-4</v>
      </c>
      <c r="C1055" s="250">
        <f t="shared" si="193"/>
        <v>0.99999999999999978</v>
      </c>
      <c r="D1055" s="245">
        <f t="shared" si="184"/>
        <v>8.6640503693117307E-4</v>
      </c>
      <c r="E1055" s="260">
        <f t="shared" si="185"/>
        <v>4.1964847615206967E-3</v>
      </c>
      <c r="F1055" s="250">
        <f t="shared" si="194"/>
        <v>1</v>
      </c>
      <c r="G1055" s="245">
        <f t="shared" si="186"/>
        <v>4.1964847615206967E-3</v>
      </c>
      <c r="H1055" s="260">
        <f t="shared" si="187"/>
        <v>1.5747594037753994E-3</v>
      </c>
      <c r="I1055" s="250">
        <f t="shared" si="188"/>
        <v>1</v>
      </c>
      <c r="J1055" s="245">
        <f t="shared" si="189"/>
        <v>1.5747594037753994E-3</v>
      </c>
      <c r="K1055" s="260">
        <f t="shared" si="190"/>
        <v>4.1409275562780123E-3</v>
      </c>
      <c r="L1055" s="250">
        <f t="shared" si="191"/>
        <v>1.0000000000000002</v>
      </c>
      <c r="M1055" s="245">
        <f t="shared" si="192"/>
        <v>4.1409275562780132E-3</v>
      </c>
    </row>
    <row r="1056" spans="1:13" s="232" customFormat="1" x14ac:dyDescent="0.2">
      <c r="A1056" s="256">
        <f t="shared" si="182"/>
        <v>58</v>
      </c>
      <c r="B1056" s="260">
        <f t="shared" si="183"/>
        <v>8.3431596148927792E-4</v>
      </c>
      <c r="C1056" s="250">
        <f t="shared" si="193"/>
        <v>1.0000000000000002</v>
      </c>
      <c r="D1056" s="245">
        <f t="shared" si="184"/>
        <v>8.3431596148927814E-4</v>
      </c>
      <c r="E1056" s="260">
        <f t="shared" si="185"/>
        <v>4.1840322844835433E-3</v>
      </c>
      <c r="F1056" s="250">
        <f t="shared" si="194"/>
        <v>1.0000000000000002</v>
      </c>
      <c r="G1056" s="245">
        <f t="shared" si="186"/>
        <v>4.1840322844835442E-3</v>
      </c>
      <c r="H1056" s="260">
        <f t="shared" si="187"/>
        <v>1.5752383451999054E-3</v>
      </c>
      <c r="I1056" s="250">
        <f t="shared" si="188"/>
        <v>1.0000000000000002</v>
      </c>
      <c r="J1056" s="245">
        <f t="shared" si="189"/>
        <v>1.5752383451999058E-3</v>
      </c>
      <c r="K1056" s="260">
        <f t="shared" si="190"/>
        <v>4.0595075141120094E-3</v>
      </c>
      <c r="L1056" s="250">
        <f t="shared" si="191"/>
        <v>1.0000000000000002</v>
      </c>
      <c r="M1056" s="245">
        <f t="shared" si="192"/>
        <v>4.0595075141120103E-3</v>
      </c>
    </row>
    <row r="1057" spans="1:13" s="232" customFormat="1" x14ac:dyDescent="0.2">
      <c r="A1057" s="256">
        <f t="shared" si="182"/>
        <v>59</v>
      </c>
      <c r="B1057" s="260">
        <f t="shared" si="183"/>
        <v>7.3661191089007428E-4</v>
      </c>
      <c r="C1057" s="250">
        <f t="shared" si="193"/>
        <v>1.0000000000000002</v>
      </c>
      <c r="D1057" s="245">
        <f t="shared" si="184"/>
        <v>7.3661191089007449E-4</v>
      </c>
      <c r="E1057" s="260">
        <f t="shared" si="185"/>
        <v>3.7558586509752684E-3</v>
      </c>
      <c r="F1057" s="250">
        <f t="shared" si="194"/>
        <v>1</v>
      </c>
      <c r="G1057" s="245">
        <f t="shared" si="186"/>
        <v>3.7558586509752684E-3</v>
      </c>
      <c r="H1057" s="260">
        <f t="shared" si="187"/>
        <v>1.3079890303256132E-3</v>
      </c>
      <c r="I1057" s="250">
        <f t="shared" si="188"/>
        <v>1.0000000000000002</v>
      </c>
      <c r="J1057" s="245">
        <f t="shared" si="189"/>
        <v>1.3079890303256134E-3</v>
      </c>
      <c r="K1057" s="260">
        <f t="shared" si="190"/>
        <v>3.6830595544503717E-3</v>
      </c>
      <c r="L1057" s="250">
        <f t="shared" si="191"/>
        <v>1</v>
      </c>
      <c r="M1057" s="245">
        <f t="shared" si="192"/>
        <v>3.6830595544503717E-3</v>
      </c>
    </row>
    <row r="1058" spans="1:13" s="232" customFormat="1" x14ac:dyDescent="0.2">
      <c r="A1058" s="256">
        <f t="shared" si="182"/>
        <v>60</v>
      </c>
      <c r="B1058" s="260">
        <f t="shared" si="183"/>
        <v>5.9149265926478664E-4</v>
      </c>
      <c r="C1058" s="250">
        <f t="shared" si="193"/>
        <v>1</v>
      </c>
      <c r="D1058" s="245">
        <f t="shared" si="184"/>
        <v>5.9149265926478664E-4</v>
      </c>
      <c r="E1058" s="260">
        <f t="shared" si="185"/>
        <v>3.0930037194591025E-3</v>
      </c>
      <c r="F1058" s="250">
        <f t="shared" si="194"/>
        <v>1</v>
      </c>
      <c r="G1058" s="245">
        <f t="shared" si="186"/>
        <v>3.0930037194591025E-3</v>
      </c>
      <c r="H1058" s="260">
        <f t="shared" si="187"/>
        <v>1.1231176404663356E-3</v>
      </c>
      <c r="I1058" s="250">
        <f t="shared" si="188"/>
        <v>1</v>
      </c>
      <c r="J1058" s="245">
        <f t="shared" si="189"/>
        <v>1.1231176404663356E-3</v>
      </c>
      <c r="K1058" s="260">
        <f t="shared" si="190"/>
        <v>3.0973141922796556E-3</v>
      </c>
      <c r="L1058" s="250">
        <f t="shared" si="191"/>
        <v>1</v>
      </c>
      <c r="M1058" s="245">
        <f t="shared" si="192"/>
        <v>3.0973141922796556E-3</v>
      </c>
    </row>
    <row r="1059" spans="1:13" s="232" customFormat="1" x14ac:dyDescent="0.2">
      <c r="A1059" s="256">
        <f t="shared" si="182"/>
        <v>61</v>
      </c>
      <c r="B1059" s="260">
        <f t="shared" si="183"/>
        <v>5.5700887670036183E-4</v>
      </c>
      <c r="C1059" s="250">
        <f t="shared" si="193"/>
        <v>1</v>
      </c>
      <c r="D1059" s="245">
        <f t="shared" si="184"/>
        <v>5.5700887670036183E-4</v>
      </c>
      <c r="E1059" s="260">
        <f t="shared" si="185"/>
        <v>3.0795933595729377E-3</v>
      </c>
      <c r="F1059" s="250">
        <f t="shared" si="194"/>
        <v>1</v>
      </c>
      <c r="G1059" s="245">
        <f t="shared" si="186"/>
        <v>3.0795933595729377E-3</v>
      </c>
      <c r="H1059" s="260">
        <f t="shared" si="187"/>
        <v>1.011524288556461E-3</v>
      </c>
      <c r="I1059" s="250">
        <f t="shared" si="188"/>
        <v>1</v>
      </c>
      <c r="J1059" s="245">
        <f t="shared" si="189"/>
        <v>1.011524288556461E-3</v>
      </c>
      <c r="K1059" s="260">
        <f t="shared" si="190"/>
        <v>2.9680000076630626E-3</v>
      </c>
      <c r="L1059" s="250">
        <f t="shared" si="191"/>
        <v>1</v>
      </c>
      <c r="M1059" s="245">
        <f t="shared" si="192"/>
        <v>2.9680000076630626E-3</v>
      </c>
    </row>
    <row r="1060" spans="1:13" s="232" customFormat="1" x14ac:dyDescent="0.2">
      <c r="A1060" s="256">
        <f t="shared" si="182"/>
        <v>62</v>
      </c>
      <c r="B1060" s="260">
        <f t="shared" si="183"/>
        <v>4.9953590575965376E-4</v>
      </c>
      <c r="C1060" s="250">
        <f t="shared" si="193"/>
        <v>1</v>
      </c>
      <c r="D1060" s="245">
        <f t="shared" si="184"/>
        <v>4.9953590575965376E-4</v>
      </c>
      <c r="E1060" s="260">
        <f t="shared" si="185"/>
        <v>2.9234584551840141E-3</v>
      </c>
      <c r="F1060" s="250">
        <f t="shared" si="194"/>
        <v>1</v>
      </c>
      <c r="G1060" s="245">
        <f t="shared" si="186"/>
        <v>2.9234584551840141E-3</v>
      </c>
      <c r="H1060" s="260">
        <f t="shared" si="187"/>
        <v>8.9226787385449189E-4</v>
      </c>
      <c r="I1060" s="250">
        <f t="shared" si="188"/>
        <v>1</v>
      </c>
      <c r="J1060" s="245">
        <f t="shared" si="189"/>
        <v>8.9226787385449189E-4</v>
      </c>
      <c r="K1060" s="260">
        <f t="shared" si="190"/>
        <v>2.8588013628757175E-3</v>
      </c>
      <c r="L1060" s="250">
        <f t="shared" si="191"/>
        <v>1</v>
      </c>
      <c r="M1060" s="245">
        <f t="shared" si="192"/>
        <v>2.8588013628757175E-3</v>
      </c>
    </row>
    <row r="1061" spans="1:13" s="232" customFormat="1" x14ac:dyDescent="0.2">
      <c r="A1061" s="256">
        <f t="shared" si="182"/>
        <v>63</v>
      </c>
      <c r="B1061" s="260">
        <f t="shared" si="183"/>
        <v>4.2482104353673339E-4</v>
      </c>
      <c r="C1061" s="250">
        <f t="shared" si="193"/>
        <v>1</v>
      </c>
      <c r="D1061" s="245">
        <f t="shared" si="184"/>
        <v>4.2482104353673339E-4</v>
      </c>
      <c r="E1061" s="260">
        <f t="shared" si="185"/>
        <v>2.5819732195113071E-3</v>
      </c>
      <c r="F1061" s="250">
        <f t="shared" si="194"/>
        <v>1</v>
      </c>
      <c r="G1061" s="245">
        <f t="shared" si="186"/>
        <v>2.5819732195113071E-3</v>
      </c>
      <c r="H1061" s="260">
        <f t="shared" si="187"/>
        <v>8.1563724593354786E-4</v>
      </c>
      <c r="I1061" s="250">
        <f t="shared" si="188"/>
        <v>1</v>
      </c>
      <c r="J1061" s="245">
        <f t="shared" si="189"/>
        <v>8.1563724593354786E-4</v>
      </c>
      <c r="K1061" s="260">
        <f t="shared" si="190"/>
        <v>2.4857059931856214E-3</v>
      </c>
      <c r="L1061" s="250">
        <f t="shared" si="191"/>
        <v>1</v>
      </c>
      <c r="M1061" s="245">
        <f t="shared" si="192"/>
        <v>2.4857059931856214E-3</v>
      </c>
    </row>
    <row r="1062" spans="1:13" s="232" customFormat="1" x14ac:dyDescent="0.2">
      <c r="A1062" s="256">
        <f t="shared" si="182"/>
        <v>64</v>
      </c>
      <c r="B1062" s="260">
        <f t="shared" si="183"/>
        <v>3.3669582142764777E-4</v>
      </c>
      <c r="C1062" s="250">
        <f t="shared" ref="C1062:C1082" si="195">C864/$C962</f>
        <v>1</v>
      </c>
      <c r="D1062" s="245">
        <f t="shared" si="184"/>
        <v>3.3669582142764777E-4</v>
      </c>
      <c r="E1062" s="260">
        <f t="shared" si="185"/>
        <v>2.4416433821310788E-3</v>
      </c>
      <c r="F1062" s="250">
        <f t="shared" ref="F1062:F1081" si="196">F864/$C962</f>
        <v>1</v>
      </c>
      <c r="G1062" s="245">
        <f t="shared" si="186"/>
        <v>2.4416433821310788E-3</v>
      </c>
      <c r="H1062" s="260">
        <f t="shared" si="187"/>
        <v>6.5806551727110669E-4</v>
      </c>
      <c r="I1062" s="250">
        <f t="shared" si="188"/>
        <v>1</v>
      </c>
      <c r="J1062" s="245">
        <f t="shared" si="189"/>
        <v>6.5806551727110669E-4</v>
      </c>
      <c r="K1062" s="260">
        <f t="shared" si="190"/>
        <v>2.2970030719302969E-3</v>
      </c>
      <c r="L1062" s="250">
        <f t="shared" si="191"/>
        <v>1</v>
      </c>
      <c r="M1062" s="245">
        <f t="shared" si="192"/>
        <v>2.2970030719302969E-3</v>
      </c>
    </row>
    <row r="1063" spans="1:13" s="232" customFormat="1" x14ac:dyDescent="0.2">
      <c r="A1063" s="256">
        <f t="shared" si="182"/>
        <v>65</v>
      </c>
      <c r="B1063" s="260">
        <f t="shared" si="183"/>
        <v>3.1514345732488227E-4</v>
      </c>
      <c r="C1063" s="250">
        <f t="shared" si="195"/>
        <v>1</v>
      </c>
      <c r="D1063" s="245">
        <f t="shared" si="184"/>
        <v>3.1514345732488227E-4</v>
      </c>
      <c r="E1063" s="260">
        <f t="shared" si="185"/>
        <v>2.3334026201927453E-3</v>
      </c>
      <c r="F1063" s="250">
        <f t="shared" si="196"/>
        <v>1</v>
      </c>
      <c r="G1063" s="245">
        <f t="shared" si="186"/>
        <v>2.3334026201927453E-3</v>
      </c>
      <c r="H1063" s="260">
        <f t="shared" si="187"/>
        <v>5.6946135373751525E-4</v>
      </c>
      <c r="I1063" s="250">
        <f t="shared" si="188"/>
        <v>1</v>
      </c>
      <c r="J1063" s="245">
        <f t="shared" si="189"/>
        <v>5.6946135373751525E-4</v>
      </c>
      <c r="K1063" s="260">
        <f t="shared" si="190"/>
        <v>2.0795636652046179E-3</v>
      </c>
      <c r="L1063" s="250">
        <f t="shared" si="191"/>
        <v>1</v>
      </c>
      <c r="M1063" s="245">
        <f t="shared" si="192"/>
        <v>2.0795636652046179E-3</v>
      </c>
    </row>
    <row r="1064" spans="1:13" s="232" customFormat="1" x14ac:dyDescent="0.2">
      <c r="A1064" s="256">
        <f t="shared" ref="A1064:A1082" si="197">A964</f>
        <v>66</v>
      </c>
      <c r="B1064" s="260">
        <f t="shared" ref="B1064:B1082" si="198">B866</f>
        <v>2.7155978769484532E-4</v>
      </c>
      <c r="C1064" s="250">
        <f t="shared" si="195"/>
        <v>1.0000000000000002</v>
      </c>
      <c r="D1064" s="245">
        <f t="shared" ref="D1064:D1082" si="199">B1064*C1064</f>
        <v>2.7155978769484538E-4</v>
      </c>
      <c r="E1064" s="260">
        <f t="shared" ref="E1064:E1081" si="200">E866</f>
        <v>2.0474745897627227E-3</v>
      </c>
      <c r="F1064" s="250">
        <f t="shared" si="196"/>
        <v>1</v>
      </c>
      <c r="G1064" s="245">
        <f t="shared" ref="G1064:G1081" si="201">E1064*F1064</f>
        <v>2.0474745897627227E-3</v>
      </c>
      <c r="H1064" s="260">
        <f t="shared" ref="H1064:H1081" si="202">H866</f>
        <v>5.0097273003317153E-4</v>
      </c>
      <c r="I1064" s="250">
        <f t="shared" ref="I1064:I1081" si="203">I866/$F964</f>
        <v>1.0000000000000002</v>
      </c>
      <c r="J1064" s="245">
        <f t="shared" ref="J1064:J1081" si="204">H1064*I1064</f>
        <v>5.0097273003317164E-4</v>
      </c>
      <c r="K1064" s="260">
        <f t="shared" ref="K1064:K1081" si="205">K866</f>
        <v>1.9076236938069999E-3</v>
      </c>
      <c r="L1064" s="250">
        <f t="shared" ref="L1064:L1081" si="206">L866/$F964</f>
        <v>1</v>
      </c>
      <c r="M1064" s="245">
        <f t="shared" ref="M1064:M1081" si="207">K1064*L1064</f>
        <v>1.9076236938069999E-3</v>
      </c>
    </row>
    <row r="1065" spans="1:13" s="232" customFormat="1" x14ac:dyDescent="0.2">
      <c r="A1065" s="256">
        <f t="shared" si="197"/>
        <v>67</v>
      </c>
      <c r="B1065" s="260">
        <f t="shared" si="198"/>
        <v>2.4617589219603266E-4</v>
      </c>
      <c r="C1065" s="250">
        <f t="shared" si="195"/>
        <v>1</v>
      </c>
      <c r="D1065" s="245">
        <f t="shared" si="199"/>
        <v>2.4617589219603266E-4</v>
      </c>
      <c r="E1065" s="260">
        <f t="shared" si="200"/>
        <v>1.8242878859429735E-3</v>
      </c>
      <c r="F1065" s="250">
        <f t="shared" si="196"/>
        <v>1</v>
      </c>
      <c r="G1065" s="245">
        <f t="shared" si="201"/>
        <v>1.8242878859429735E-3</v>
      </c>
      <c r="H1065" s="260">
        <f t="shared" si="202"/>
        <v>4.1955268786716846E-4</v>
      </c>
      <c r="I1065" s="250">
        <f t="shared" si="203"/>
        <v>1</v>
      </c>
      <c r="J1065" s="245">
        <f t="shared" si="204"/>
        <v>4.1955268786716846E-4</v>
      </c>
      <c r="K1065" s="260">
        <f t="shared" si="205"/>
        <v>1.6547426216678848E-3</v>
      </c>
      <c r="L1065" s="250">
        <f t="shared" si="206"/>
        <v>1</v>
      </c>
      <c r="M1065" s="245">
        <f t="shared" si="207"/>
        <v>1.6547426216678848E-3</v>
      </c>
    </row>
    <row r="1066" spans="1:13" s="232" customFormat="1" x14ac:dyDescent="0.2">
      <c r="A1066" s="256">
        <f t="shared" si="197"/>
        <v>68</v>
      </c>
      <c r="B1066" s="260">
        <f t="shared" si="198"/>
        <v>1.9157656980236002E-4</v>
      </c>
      <c r="C1066" s="250">
        <f t="shared" si="195"/>
        <v>1.0000000000000002</v>
      </c>
      <c r="D1066" s="245">
        <f t="shared" si="199"/>
        <v>1.9157656980236008E-4</v>
      </c>
      <c r="E1066" s="260">
        <f t="shared" si="200"/>
        <v>1.6125957763113655E-3</v>
      </c>
      <c r="F1066" s="250">
        <f t="shared" si="196"/>
        <v>1</v>
      </c>
      <c r="G1066" s="245">
        <f t="shared" si="201"/>
        <v>1.6125957763113655E-3</v>
      </c>
      <c r="H1066" s="260">
        <f t="shared" si="202"/>
        <v>3.5202194701183657E-4</v>
      </c>
      <c r="I1066" s="250">
        <f t="shared" si="203"/>
        <v>1</v>
      </c>
      <c r="J1066" s="245">
        <f t="shared" si="204"/>
        <v>3.5202194701183657E-4</v>
      </c>
      <c r="K1066" s="260">
        <f t="shared" si="205"/>
        <v>1.5019603072505027E-3</v>
      </c>
      <c r="L1066" s="250">
        <f t="shared" si="206"/>
        <v>0.99999999999999978</v>
      </c>
      <c r="M1066" s="245">
        <f t="shared" si="207"/>
        <v>1.5019603072505023E-3</v>
      </c>
    </row>
    <row r="1067" spans="1:13" s="232" customFormat="1" x14ac:dyDescent="0.2">
      <c r="A1067" s="256">
        <f t="shared" si="197"/>
        <v>69</v>
      </c>
      <c r="B1067" s="260">
        <f t="shared" si="198"/>
        <v>1.9684492547192493E-4</v>
      </c>
      <c r="C1067" s="250">
        <f t="shared" si="195"/>
        <v>1</v>
      </c>
      <c r="D1067" s="245">
        <f t="shared" si="199"/>
        <v>1.9684492547192493E-4</v>
      </c>
      <c r="E1067" s="260">
        <f t="shared" si="200"/>
        <v>1.5206390228062327E-3</v>
      </c>
      <c r="F1067" s="250">
        <f t="shared" si="196"/>
        <v>1</v>
      </c>
      <c r="G1067" s="245">
        <f t="shared" si="201"/>
        <v>1.5206390228062327E-3</v>
      </c>
      <c r="H1067" s="260">
        <f t="shared" si="202"/>
        <v>3.0939616023081145E-4</v>
      </c>
      <c r="I1067" s="250">
        <f t="shared" si="203"/>
        <v>1</v>
      </c>
      <c r="J1067" s="245">
        <f t="shared" si="204"/>
        <v>3.0939616023081145E-4</v>
      </c>
      <c r="K1067" s="260">
        <f t="shared" si="205"/>
        <v>1.3865354239445808E-3</v>
      </c>
      <c r="L1067" s="250">
        <f t="shared" si="206"/>
        <v>1</v>
      </c>
      <c r="M1067" s="245">
        <f t="shared" si="207"/>
        <v>1.3865354239445808E-3</v>
      </c>
    </row>
    <row r="1068" spans="1:13" s="232" customFormat="1" x14ac:dyDescent="0.2">
      <c r="A1068" s="256">
        <f t="shared" si="197"/>
        <v>70</v>
      </c>
      <c r="B1068" s="260">
        <f t="shared" si="198"/>
        <v>1.5996643578497063E-4</v>
      </c>
      <c r="C1068" s="250">
        <f t="shared" si="195"/>
        <v>1</v>
      </c>
      <c r="D1068" s="245">
        <f t="shared" si="199"/>
        <v>1.5996643578497063E-4</v>
      </c>
      <c r="E1068" s="260">
        <f t="shared" si="200"/>
        <v>1.3137363274196838E-3</v>
      </c>
      <c r="F1068" s="250">
        <f t="shared" si="196"/>
        <v>1</v>
      </c>
      <c r="G1068" s="245">
        <f t="shared" si="201"/>
        <v>1.3137363274196838E-3</v>
      </c>
      <c r="H1068" s="260">
        <f t="shared" si="202"/>
        <v>2.6916508057231583E-4</v>
      </c>
      <c r="I1068" s="250">
        <f t="shared" si="203"/>
        <v>1</v>
      </c>
      <c r="J1068" s="245">
        <f t="shared" si="204"/>
        <v>2.6916508057231583E-4</v>
      </c>
      <c r="K1068" s="260">
        <f t="shared" si="205"/>
        <v>1.1671802515208784E-3</v>
      </c>
      <c r="L1068" s="250">
        <f t="shared" si="206"/>
        <v>1</v>
      </c>
      <c r="M1068" s="245">
        <f t="shared" si="207"/>
        <v>1.1671802515208784E-3</v>
      </c>
    </row>
    <row r="1069" spans="1:13" s="232" customFormat="1" x14ac:dyDescent="0.2">
      <c r="A1069" s="256">
        <f t="shared" si="197"/>
        <v>71</v>
      </c>
      <c r="B1069" s="260">
        <f t="shared" si="198"/>
        <v>1.3170889173912253E-4</v>
      </c>
      <c r="C1069" s="250">
        <f t="shared" si="195"/>
        <v>1</v>
      </c>
      <c r="D1069" s="245">
        <f t="shared" si="199"/>
        <v>1.3170889173912253E-4</v>
      </c>
      <c r="E1069" s="260">
        <f t="shared" si="200"/>
        <v>1.1508962430876778E-3</v>
      </c>
      <c r="F1069" s="250">
        <f t="shared" si="196"/>
        <v>1</v>
      </c>
      <c r="G1069" s="245">
        <f t="shared" si="201"/>
        <v>1.1508962430876778E-3</v>
      </c>
      <c r="H1069" s="260">
        <f t="shared" si="202"/>
        <v>2.1312893390512552E-4</v>
      </c>
      <c r="I1069" s="250">
        <f t="shared" si="203"/>
        <v>1</v>
      </c>
      <c r="J1069" s="245">
        <f t="shared" si="204"/>
        <v>2.1312893390512552E-4</v>
      </c>
      <c r="K1069" s="260">
        <f t="shared" si="205"/>
        <v>1.0062559328868962E-3</v>
      </c>
      <c r="L1069" s="250">
        <f t="shared" si="206"/>
        <v>1</v>
      </c>
      <c r="M1069" s="245">
        <f t="shared" si="207"/>
        <v>1.0062559328868962E-3</v>
      </c>
    </row>
    <row r="1070" spans="1:13" s="232" customFormat="1" x14ac:dyDescent="0.2">
      <c r="A1070" s="256">
        <f t="shared" si="197"/>
        <v>72</v>
      </c>
      <c r="B1070" s="260">
        <f t="shared" si="198"/>
        <v>1.0584605481580392E-4</v>
      </c>
      <c r="C1070" s="250">
        <f t="shared" si="195"/>
        <v>1</v>
      </c>
      <c r="D1070" s="245">
        <f t="shared" si="199"/>
        <v>1.0584605481580392E-4</v>
      </c>
      <c r="E1070" s="260">
        <f t="shared" si="200"/>
        <v>9.3585154348452878E-4</v>
      </c>
      <c r="F1070" s="250">
        <f t="shared" si="196"/>
        <v>1</v>
      </c>
      <c r="G1070" s="245">
        <f t="shared" si="201"/>
        <v>9.3585154348452878E-4</v>
      </c>
      <c r="H1070" s="260">
        <f t="shared" si="202"/>
        <v>1.6284008433200604E-4</v>
      </c>
      <c r="I1070" s="250">
        <f t="shared" si="203"/>
        <v>1</v>
      </c>
      <c r="J1070" s="245">
        <f t="shared" si="204"/>
        <v>1.6284008433200604E-4</v>
      </c>
      <c r="K1070" s="260">
        <f t="shared" si="205"/>
        <v>8.0797418314145343E-4</v>
      </c>
      <c r="L1070" s="250">
        <f t="shared" si="206"/>
        <v>1</v>
      </c>
      <c r="M1070" s="245">
        <f t="shared" si="207"/>
        <v>8.0797418314145343E-4</v>
      </c>
    </row>
    <row r="1071" spans="1:13" s="232" customFormat="1" x14ac:dyDescent="0.2">
      <c r="A1071" s="256">
        <f t="shared" si="197"/>
        <v>73</v>
      </c>
      <c r="B1071" s="260">
        <f t="shared" si="198"/>
        <v>8.3814749288532513E-5</v>
      </c>
      <c r="C1071" s="250">
        <f t="shared" si="195"/>
        <v>1</v>
      </c>
      <c r="D1071" s="245">
        <f t="shared" si="199"/>
        <v>8.3814749288532513E-5</v>
      </c>
      <c r="E1071" s="260">
        <f t="shared" si="200"/>
        <v>7.3421720376754484E-4</v>
      </c>
      <c r="F1071" s="250">
        <f t="shared" si="196"/>
        <v>1</v>
      </c>
      <c r="G1071" s="245">
        <f t="shared" si="201"/>
        <v>7.3421720376754484E-4</v>
      </c>
      <c r="H1071" s="260">
        <f t="shared" si="202"/>
        <v>1.4032983738022873E-4</v>
      </c>
      <c r="I1071" s="250">
        <f t="shared" si="203"/>
        <v>1</v>
      </c>
      <c r="J1071" s="245">
        <f t="shared" si="204"/>
        <v>1.4032983738022873E-4</v>
      </c>
      <c r="K1071" s="260">
        <f t="shared" si="205"/>
        <v>6.7195481858177777E-4</v>
      </c>
      <c r="L1071" s="250">
        <f t="shared" si="206"/>
        <v>1</v>
      </c>
      <c r="M1071" s="245">
        <f t="shared" si="207"/>
        <v>6.7195481858177777E-4</v>
      </c>
    </row>
    <row r="1072" spans="1:13" s="232" customFormat="1" x14ac:dyDescent="0.2">
      <c r="A1072" s="256">
        <f t="shared" si="197"/>
        <v>74</v>
      </c>
      <c r="B1072" s="260">
        <f t="shared" si="198"/>
        <v>5.7951912365213911E-5</v>
      </c>
      <c r="C1072" s="250">
        <f t="shared" si="195"/>
        <v>1</v>
      </c>
      <c r="D1072" s="245">
        <f t="shared" si="199"/>
        <v>5.7951912365213911E-5</v>
      </c>
      <c r="E1072" s="260">
        <f t="shared" si="200"/>
        <v>5.6371405664344437E-4</v>
      </c>
      <c r="F1072" s="250">
        <f t="shared" si="196"/>
        <v>1</v>
      </c>
      <c r="G1072" s="245">
        <f t="shared" si="201"/>
        <v>5.6371405664344437E-4</v>
      </c>
      <c r="H1072" s="260">
        <f t="shared" si="202"/>
        <v>1.0009875772173311E-4</v>
      </c>
      <c r="I1072" s="250">
        <f t="shared" si="203"/>
        <v>1</v>
      </c>
      <c r="J1072" s="245">
        <f t="shared" si="204"/>
        <v>1.0009875772173311E-4</v>
      </c>
      <c r="K1072" s="260">
        <f t="shared" si="205"/>
        <v>5.5509311100233817E-4</v>
      </c>
      <c r="L1072" s="250">
        <f t="shared" si="206"/>
        <v>1</v>
      </c>
      <c r="M1072" s="245">
        <f t="shared" si="207"/>
        <v>5.5509311100233817E-4</v>
      </c>
    </row>
    <row r="1073" spans="1:36" s="232" customFormat="1" x14ac:dyDescent="0.2">
      <c r="A1073" s="256">
        <f t="shared" si="197"/>
        <v>75</v>
      </c>
      <c r="B1073" s="260">
        <f t="shared" si="198"/>
        <v>4.3104728205531004E-5</v>
      </c>
      <c r="C1073" s="250">
        <f t="shared" si="195"/>
        <v>1</v>
      </c>
      <c r="D1073" s="245">
        <f t="shared" si="199"/>
        <v>4.3104728205531004E-5</v>
      </c>
      <c r="E1073" s="260">
        <f t="shared" si="200"/>
        <v>4.5212070473356965E-4</v>
      </c>
      <c r="F1073" s="250">
        <f t="shared" si="196"/>
        <v>1</v>
      </c>
      <c r="G1073" s="245">
        <f t="shared" si="201"/>
        <v>4.5212070473356965E-4</v>
      </c>
      <c r="H1073" s="260">
        <f t="shared" si="202"/>
        <v>8.0941100741497118E-5</v>
      </c>
      <c r="I1073" s="250">
        <f t="shared" si="203"/>
        <v>1</v>
      </c>
      <c r="J1073" s="245">
        <f t="shared" si="204"/>
        <v>8.0941100741497118E-5</v>
      </c>
      <c r="K1073" s="260">
        <f t="shared" si="205"/>
        <v>4.4876811476202838E-4</v>
      </c>
      <c r="L1073" s="250">
        <f t="shared" si="206"/>
        <v>1</v>
      </c>
      <c r="M1073" s="245">
        <f t="shared" si="207"/>
        <v>4.4876811476202838E-4</v>
      </c>
    </row>
    <row r="1074" spans="1:36" s="232" customFormat="1" x14ac:dyDescent="0.2">
      <c r="A1074" s="256">
        <f t="shared" si="197"/>
        <v>76</v>
      </c>
      <c r="B1074" s="260">
        <f t="shared" si="198"/>
        <v>3.9273196809483805E-5</v>
      </c>
      <c r="C1074" s="250">
        <f t="shared" si="195"/>
        <v>1.0000000000000002</v>
      </c>
      <c r="D1074" s="245">
        <f t="shared" si="199"/>
        <v>3.9273196809483812E-5</v>
      </c>
      <c r="E1074" s="260">
        <f t="shared" si="200"/>
        <v>2.7347555339286893E-4</v>
      </c>
      <c r="F1074" s="250">
        <f t="shared" si="196"/>
        <v>1</v>
      </c>
      <c r="G1074" s="245">
        <f t="shared" si="201"/>
        <v>2.7347555339286893E-4</v>
      </c>
      <c r="H1074" s="260">
        <f t="shared" si="202"/>
        <v>6.4178150883790604E-5</v>
      </c>
      <c r="I1074" s="250">
        <f t="shared" si="203"/>
        <v>1.0000000000000002</v>
      </c>
      <c r="J1074" s="245">
        <f t="shared" si="204"/>
        <v>6.4178150883790618E-5</v>
      </c>
      <c r="K1074" s="260">
        <f t="shared" si="205"/>
        <v>3.0843827738179968E-4</v>
      </c>
      <c r="L1074" s="250">
        <f t="shared" si="206"/>
        <v>0.99999999999999989</v>
      </c>
      <c r="M1074" s="245">
        <f t="shared" si="207"/>
        <v>3.0843827738179962E-4</v>
      </c>
    </row>
    <row r="1075" spans="1:36" s="232" customFormat="1" x14ac:dyDescent="0.2">
      <c r="A1075" s="256">
        <f t="shared" si="197"/>
        <v>77</v>
      </c>
      <c r="B1075" s="260">
        <f t="shared" si="198"/>
        <v>1.6762949857706503E-5</v>
      </c>
      <c r="C1075" s="250">
        <f t="shared" si="195"/>
        <v>1</v>
      </c>
      <c r="D1075" s="245">
        <f t="shared" si="199"/>
        <v>1.6762949857706503E-5</v>
      </c>
      <c r="E1075" s="260">
        <f t="shared" si="200"/>
        <v>2.0594481253753704E-4</v>
      </c>
      <c r="F1075" s="250">
        <f t="shared" si="196"/>
        <v>1</v>
      </c>
      <c r="G1075" s="245">
        <f t="shared" si="201"/>
        <v>2.0594481253753704E-4</v>
      </c>
      <c r="H1075" s="260">
        <f t="shared" si="202"/>
        <v>3.3525899715413007E-5</v>
      </c>
      <c r="I1075" s="250">
        <f t="shared" si="203"/>
        <v>1</v>
      </c>
      <c r="J1075" s="245">
        <f t="shared" si="204"/>
        <v>3.3525899715413007E-5</v>
      </c>
      <c r="K1075" s="260">
        <f t="shared" si="205"/>
        <v>2.1552364102765505E-4</v>
      </c>
      <c r="L1075" s="250">
        <f t="shared" si="206"/>
        <v>1</v>
      </c>
      <c r="M1075" s="245">
        <f t="shared" si="207"/>
        <v>2.1552364102765505E-4</v>
      </c>
    </row>
    <row r="1076" spans="1:36" s="232" customFormat="1" x14ac:dyDescent="0.2">
      <c r="A1076" s="256">
        <f t="shared" si="197"/>
        <v>78</v>
      </c>
      <c r="B1076" s="260">
        <f t="shared" si="198"/>
        <v>1.7241891282212402E-5</v>
      </c>
      <c r="C1076" s="250">
        <f t="shared" si="195"/>
        <v>1</v>
      </c>
      <c r="D1076" s="245">
        <f t="shared" si="199"/>
        <v>1.7241891282212402E-5</v>
      </c>
      <c r="E1076" s="260">
        <f t="shared" si="200"/>
        <v>1.9540810119840724E-4</v>
      </c>
      <c r="F1076" s="250">
        <f t="shared" si="196"/>
        <v>1</v>
      </c>
      <c r="G1076" s="245">
        <f t="shared" si="201"/>
        <v>1.9540810119840724E-4</v>
      </c>
      <c r="H1076" s="260">
        <f t="shared" si="202"/>
        <v>2.7778602621342205E-5</v>
      </c>
      <c r="I1076" s="250">
        <f t="shared" si="203"/>
        <v>1</v>
      </c>
      <c r="J1076" s="245">
        <f t="shared" si="204"/>
        <v>2.7778602621342205E-5</v>
      </c>
      <c r="K1076" s="260">
        <f t="shared" si="205"/>
        <v>1.7433467852014762E-4</v>
      </c>
      <c r="L1076" s="250">
        <f t="shared" si="206"/>
        <v>1</v>
      </c>
      <c r="M1076" s="245">
        <f t="shared" si="207"/>
        <v>1.7433467852014762E-4</v>
      </c>
    </row>
    <row r="1077" spans="1:36" s="232" customFormat="1" x14ac:dyDescent="0.2">
      <c r="A1077" s="256">
        <f t="shared" si="197"/>
        <v>79</v>
      </c>
      <c r="B1077" s="260">
        <f t="shared" si="198"/>
        <v>1.4847184159682902E-5</v>
      </c>
      <c r="C1077" s="250">
        <f t="shared" si="195"/>
        <v>1</v>
      </c>
      <c r="D1077" s="245">
        <f t="shared" si="199"/>
        <v>1.4847184159682902E-5</v>
      </c>
      <c r="E1077" s="260">
        <f t="shared" si="200"/>
        <v>1.1877747327746322E-4</v>
      </c>
      <c r="F1077" s="250">
        <f t="shared" si="196"/>
        <v>1</v>
      </c>
      <c r="G1077" s="245">
        <f t="shared" si="201"/>
        <v>1.1877747327746322E-4</v>
      </c>
      <c r="H1077" s="260">
        <f t="shared" si="202"/>
        <v>1.5805067008694704E-5</v>
      </c>
      <c r="I1077" s="250">
        <f t="shared" si="203"/>
        <v>1</v>
      </c>
      <c r="J1077" s="245">
        <f t="shared" si="204"/>
        <v>1.5805067008694704E-5</v>
      </c>
      <c r="K1077" s="260">
        <f t="shared" si="205"/>
        <v>1.1734064900394551E-4</v>
      </c>
      <c r="L1077" s="250">
        <f t="shared" si="206"/>
        <v>1</v>
      </c>
      <c r="M1077" s="245">
        <f t="shared" si="207"/>
        <v>1.1734064900394551E-4</v>
      </c>
    </row>
    <row r="1078" spans="1:36" s="232" customFormat="1" x14ac:dyDescent="0.2">
      <c r="A1078" s="256">
        <f t="shared" si="197"/>
        <v>80</v>
      </c>
      <c r="B1078" s="260">
        <f t="shared" si="198"/>
        <v>8.6209456411062008E-6</v>
      </c>
      <c r="C1078" s="250">
        <f t="shared" si="195"/>
        <v>1</v>
      </c>
      <c r="D1078" s="245">
        <f t="shared" si="199"/>
        <v>8.6209456411062008E-6</v>
      </c>
      <c r="E1078" s="260">
        <f t="shared" si="200"/>
        <v>9.1477812080626911E-5</v>
      </c>
      <c r="F1078" s="250">
        <f t="shared" si="196"/>
        <v>1</v>
      </c>
      <c r="G1078" s="245">
        <f t="shared" si="201"/>
        <v>9.1477812080626911E-5</v>
      </c>
      <c r="H1078" s="260">
        <f t="shared" si="202"/>
        <v>1.2452477037153401E-5</v>
      </c>
      <c r="I1078" s="250">
        <f t="shared" si="203"/>
        <v>1</v>
      </c>
      <c r="J1078" s="245">
        <f t="shared" si="204"/>
        <v>1.2452477037153401E-5</v>
      </c>
      <c r="K1078" s="260">
        <f t="shared" si="205"/>
        <v>7.854639361896761E-5</v>
      </c>
      <c r="L1078" s="250">
        <f t="shared" si="206"/>
        <v>1</v>
      </c>
      <c r="M1078" s="245">
        <f t="shared" si="207"/>
        <v>7.854639361896761E-5</v>
      </c>
    </row>
    <row r="1079" spans="1:36" s="232" customFormat="1" x14ac:dyDescent="0.2">
      <c r="A1079" s="256">
        <f t="shared" si="197"/>
        <v>81</v>
      </c>
      <c r="B1079" s="260">
        <f t="shared" si="198"/>
        <v>4.3104728205531004E-6</v>
      </c>
      <c r="C1079" s="250">
        <f t="shared" si="195"/>
        <v>0.99999999999999978</v>
      </c>
      <c r="D1079" s="245">
        <f t="shared" si="199"/>
        <v>4.3104728205530995E-6</v>
      </c>
      <c r="E1079" s="260">
        <f t="shared" si="200"/>
        <v>5.0288849573119507E-5</v>
      </c>
      <c r="F1079" s="250">
        <f t="shared" si="196"/>
        <v>1</v>
      </c>
      <c r="G1079" s="245">
        <f t="shared" si="201"/>
        <v>5.0288849573119507E-5</v>
      </c>
      <c r="H1079" s="260">
        <f t="shared" si="202"/>
        <v>5.2683556695649009E-6</v>
      </c>
      <c r="I1079" s="250">
        <f t="shared" si="203"/>
        <v>0.99999999999999978</v>
      </c>
      <c r="J1079" s="245">
        <f t="shared" si="204"/>
        <v>5.2683556695649001E-6</v>
      </c>
      <c r="K1079" s="260">
        <f t="shared" si="205"/>
        <v>5.8430853789719813E-5</v>
      </c>
      <c r="L1079" s="250">
        <f t="shared" si="206"/>
        <v>1</v>
      </c>
      <c r="M1079" s="245">
        <f t="shared" si="207"/>
        <v>5.8430853789719813E-5</v>
      </c>
    </row>
    <row r="1080" spans="1:36" s="232" customFormat="1" x14ac:dyDescent="0.2">
      <c r="A1080" s="256">
        <f t="shared" si="197"/>
        <v>82</v>
      </c>
      <c r="B1080" s="260">
        <f t="shared" si="198"/>
        <v>3.8315313960472005E-6</v>
      </c>
      <c r="C1080" s="250">
        <f t="shared" si="195"/>
        <v>1</v>
      </c>
      <c r="D1080" s="245">
        <f t="shared" si="199"/>
        <v>3.8315313960472005E-6</v>
      </c>
      <c r="E1080" s="260">
        <f t="shared" si="200"/>
        <v>2.8257544045848103E-5</v>
      </c>
      <c r="F1080" s="250">
        <f t="shared" si="196"/>
        <v>1</v>
      </c>
      <c r="G1080" s="245">
        <f t="shared" si="201"/>
        <v>2.8257544045848103E-5</v>
      </c>
      <c r="H1080" s="260">
        <f t="shared" si="202"/>
        <v>4.3104728205531004E-6</v>
      </c>
      <c r="I1080" s="250">
        <f t="shared" si="203"/>
        <v>1</v>
      </c>
      <c r="J1080" s="245">
        <f t="shared" si="204"/>
        <v>4.3104728205531004E-6</v>
      </c>
      <c r="K1080" s="260">
        <f t="shared" si="205"/>
        <v>2.4426012649800904E-5</v>
      </c>
      <c r="L1080" s="250">
        <f t="shared" si="206"/>
        <v>1</v>
      </c>
      <c r="M1080" s="245">
        <f t="shared" si="207"/>
        <v>2.4426012649800904E-5</v>
      </c>
    </row>
    <row r="1081" spans="1:36" s="232" customFormat="1" x14ac:dyDescent="0.2">
      <c r="A1081" s="256">
        <f t="shared" si="197"/>
        <v>83</v>
      </c>
      <c r="B1081" s="260">
        <f t="shared" si="198"/>
        <v>9.5788284901180013E-7</v>
      </c>
      <c r="C1081" s="250">
        <f t="shared" si="195"/>
        <v>1</v>
      </c>
      <c r="D1081" s="245">
        <f t="shared" si="199"/>
        <v>9.5788284901180013E-7</v>
      </c>
      <c r="E1081" s="260">
        <f t="shared" si="200"/>
        <v>3.8315313960472009E-5</v>
      </c>
      <c r="F1081" s="250">
        <f t="shared" si="196"/>
        <v>1</v>
      </c>
      <c r="G1081" s="245">
        <f t="shared" si="201"/>
        <v>3.8315313960472009E-5</v>
      </c>
      <c r="H1081" s="260">
        <f t="shared" si="202"/>
        <v>6.2262385185767006E-6</v>
      </c>
      <c r="I1081" s="250">
        <f t="shared" si="203"/>
        <v>1</v>
      </c>
      <c r="J1081" s="245">
        <f t="shared" si="204"/>
        <v>6.2262385185767006E-6</v>
      </c>
      <c r="K1081" s="260">
        <f t="shared" si="205"/>
        <v>4.1667903932013306E-5</v>
      </c>
      <c r="L1081" s="250">
        <f t="shared" si="206"/>
        <v>1</v>
      </c>
      <c r="M1081" s="245">
        <f t="shared" si="207"/>
        <v>4.1667903932013306E-5</v>
      </c>
    </row>
    <row r="1082" spans="1:36" s="232" customFormat="1" ht="13.5" thickBot="1" x14ac:dyDescent="0.25">
      <c r="A1082" s="256" t="str">
        <f t="shared" si="197"/>
        <v>NNNN</v>
      </c>
      <c r="B1082" s="260">
        <f t="shared" si="198"/>
        <v>0.18087989202744525</v>
      </c>
      <c r="C1082" s="250">
        <f t="shared" si="195"/>
        <v>1</v>
      </c>
      <c r="D1082" s="261">
        <f t="shared" si="199"/>
        <v>0.18087989202744525</v>
      </c>
      <c r="E1082" s="253"/>
      <c r="F1082" s="254"/>
      <c r="G1082" s="255"/>
      <c r="H1082" s="262"/>
      <c r="I1082" s="254"/>
      <c r="J1082" s="255"/>
      <c r="K1082" s="253"/>
      <c r="L1082" s="265"/>
      <c r="M1082" s="266"/>
    </row>
    <row r="1083" spans="1:36" s="286" customFormat="1" x14ac:dyDescent="0.2">
      <c r="A1083" s="285"/>
      <c r="B1083" s="25"/>
      <c r="C1083" s="26"/>
      <c r="D1083" s="26"/>
      <c r="E1083" s="26"/>
      <c r="F1083" s="26"/>
      <c r="G1083" s="22"/>
      <c r="H1083" s="26"/>
      <c r="K1083" s="23"/>
      <c r="T1083" s="26"/>
      <c r="W1083" s="26"/>
      <c r="AA1083" s="26"/>
      <c r="AG1083" s="26"/>
      <c r="AJ1083" s="26"/>
    </row>
    <row r="1084" spans="1:36" x14ac:dyDescent="0.2">
      <c r="A1084" s="267"/>
      <c r="B1084" s="232"/>
      <c r="C1084" s="233"/>
      <c r="D1084" s="233"/>
      <c r="E1084" s="233"/>
      <c r="F1084" s="233"/>
      <c r="G1084" s="233"/>
      <c r="H1084" s="233"/>
      <c r="I1084" s="232"/>
      <c r="J1084" s="232"/>
      <c r="K1084" s="234"/>
      <c r="L1084" s="232"/>
      <c r="M1084" s="232"/>
      <c r="N1084" s="232"/>
      <c r="O1084" s="232"/>
      <c r="P1084" s="232"/>
      <c r="Q1084" s="232"/>
      <c r="R1084" s="232"/>
      <c r="S1084" s="232"/>
      <c r="T1084" s="233"/>
      <c r="U1084" s="232"/>
    </row>
    <row r="1085" spans="1:36" ht="15.75" x14ac:dyDescent="0.25">
      <c r="A1085" s="235" t="s">
        <v>135</v>
      </c>
      <c r="B1085" s="232"/>
      <c r="C1085" s="267"/>
      <c r="D1085" s="267"/>
      <c r="E1085" s="267"/>
      <c r="F1085" s="236"/>
      <c r="G1085" s="233"/>
      <c r="H1085" s="233"/>
      <c r="I1085" s="232"/>
      <c r="J1085" s="232"/>
      <c r="K1085" s="234"/>
      <c r="L1085" s="232"/>
      <c r="M1085" s="232"/>
      <c r="N1085" s="232"/>
      <c r="O1085" s="232"/>
      <c r="P1085" s="232"/>
      <c r="Q1085" s="232"/>
      <c r="R1085" s="232"/>
      <c r="S1085" s="232"/>
      <c r="T1085" s="233"/>
      <c r="U1085" s="232"/>
    </row>
    <row r="1086" spans="1:36" x14ac:dyDescent="0.2">
      <c r="A1086" s="237" t="s">
        <v>163</v>
      </c>
      <c r="B1086" s="267"/>
      <c r="C1086" s="267"/>
      <c r="D1086" s="267"/>
      <c r="E1086" s="233"/>
      <c r="F1086" s="236"/>
      <c r="G1086" s="233"/>
      <c r="H1086" s="233"/>
      <c r="I1086" s="232"/>
      <c r="J1086" s="232"/>
      <c r="K1086" s="234"/>
      <c r="L1086" s="232"/>
      <c r="M1086" s="232"/>
      <c r="N1086" s="232"/>
      <c r="O1086" s="232"/>
      <c r="P1086" s="232"/>
      <c r="Q1086" s="232"/>
      <c r="R1086" s="232"/>
      <c r="S1086" s="232"/>
      <c r="T1086" s="233"/>
      <c r="U1086" s="232"/>
    </row>
    <row r="1087" spans="1:36" x14ac:dyDescent="0.2">
      <c r="A1087" s="237" t="s">
        <v>164</v>
      </c>
      <c r="B1087" s="267"/>
      <c r="C1087" s="267"/>
      <c r="D1087" s="267"/>
      <c r="E1087" s="233"/>
      <c r="F1087" s="236"/>
      <c r="G1087" s="233"/>
      <c r="H1087" s="233"/>
      <c r="I1087" s="232"/>
      <c r="J1087" s="232"/>
      <c r="K1087" s="234"/>
      <c r="L1087" s="232"/>
      <c r="M1087" s="232"/>
      <c r="N1087" s="232"/>
      <c r="O1087" s="232"/>
      <c r="P1087" s="232"/>
      <c r="Q1087" s="232"/>
      <c r="R1087" s="232"/>
      <c r="S1087" s="232"/>
      <c r="T1087" s="233"/>
      <c r="U1087" s="232"/>
    </row>
    <row r="1088" spans="1:36" x14ac:dyDescent="0.2">
      <c r="A1088" s="267"/>
      <c r="B1088" s="232"/>
      <c r="C1088" s="233"/>
      <c r="D1088" s="233"/>
      <c r="E1088" s="233"/>
      <c r="F1088" s="236"/>
      <c r="G1088" s="233"/>
      <c r="H1088" s="233"/>
      <c r="I1088" s="232"/>
      <c r="J1088" s="232"/>
      <c r="K1088" s="234"/>
      <c r="L1088" s="232"/>
      <c r="M1088" s="232"/>
      <c r="N1088" s="232"/>
      <c r="O1088" s="232"/>
      <c r="P1088" s="232"/>
      <c r="Q1088" s="232"/>
      <c r="R1088" s="232"/>
      <c r="S1088" s="232"/>
      <c r="T1088" s="233"/>
      <c r="U1088" s="232"/>
    </row>
    <row r="1089" spans="1:36" ht="13.5" thickBot="1" x14ac:dyDescent="0.25">
      <c r="A1089" s="267"/>
      <c r="B1089" s="232"/>
      <c r="C1089" s="233"/>
      <c r="D1089" s="233"/>
      <c r="E1089" s="233"/>
      <c r="F1089" s="236"/>
      <c r="G1089" s="233"/>
      <c r="H1089" s="233"/>
      <c r="I1089" s="232"/>
      <c r="J1089" s="232"/>
      <c r="K1089" s="234"/>
      <c r="L1089" s="232"/>
      <c r="M1089" s="232"/>
      <c r="N1089" s="232"/>
      <c r="O1089" s="232"/>
      <c r="P1089" s="232"/>
      <c r="Q1089" s="232"/>
      <c r="R1089" s="232"/>
      <c r="S1089" s="232"/>
      <c r="T1089" s="233"/>
      <c r="U1089" s="232"/>
    </row>
    <row r="1090" spans="1:36" ht="38.25" x14ac:dyDescent="0.2">
      <c r="A1090" s="239" t="s">
        <v>36</v>
      </c>
      <c r="B1090" s="239" t="s">
        <v>19</v>
      </c>
      <c r="C1090" s="240" t="s">
        <v>158</v>
      </c>
      <c r="D1090" s="239" t="s">
        <v>19</v>
      </c>
      <c r="E1090" s="241" t="s">
        <v>158</v>
      </c>
      <c r="F1090" s="114"/>
      <c r="H1090" s="114"/>
      <c r="K1090" s="22"/>
      <c r="Q1090" s="22"/>
      <c r="W1090" s="114"/>
      <c r="AA1090" s="114"/>
      <c r="AG1090" s="114"/>
      <c r="AJ1090" s="114"/>
    </row>
    <row r="1091" spans="1:36" x14ac:dyDescent="0.2">
      <c r="A1091" s="276"/>
      <c r="B1091" s="243"/>
      <c r="C1091" s="244"/>
      <c r="D1091" s="243"/>
      <c r="E1091" s="245"/>
      <c r="F1091" s="114"/>
      <c r="H1091" s="114"/>
      <c r="K1091" s="22"/>
      <c r="Q1091" s="22"/>
      <c r="W1091" s="114"/>
      <c r="AA1091" s="114"/>
      <c r="AG1091" s="114"/>
      <c r="AJ1091" s="114"/>
    </row>
    <row r="1092" spans="1:36" ht="13.5" thickBot="1" x14ac:dyDescent="0.25">
      <c r="A1092" s="262"/>
      <c r="B1092" s="335" t="s">
        <v>69</v>
      </c>
      <c r="C1092" s="336"/>
      <c r="D1092" s="335" t="s">
        <v>70</v>
      </c>
      <c r="E1092" s="336"/>
      <c r="F1092" s="114"/>
      <c r="H1092" s="114"/>
      <c r="K1092" s="22"/>
      <c r="Q1092" s="22"/>
      <c r="W1092" s="114"/>
      <c r="AA1092" s="114"/>
      <c r="AG1092" s="114"/>
      <c r="AJ1092" s="114"/>
    </row>
    <row r="1093" spans="1:36" ht="13.5" thickBot="1" x14ac:dyDescent="0.25">
      <c r="A1093" s="277"/>
      <c r="B1093" s="281"/>
      <c r="C1093" s="282"/>
      <c r="D1093" s="284"/>
      <c r="E1093" s="283"/>
      <c r="F1093" s="114"/>
      <c r="H1093" s="114"/>
      <c r="K1093" s="22"/>
      <c r="Q1093" s="22"/>
      <c r="W1093" s="114"/>
      <c r="AA1093" s="114"/>
      <c r="AG1093" s="114"/>
      <c r="AJ1093" s="114"/>
    </row>
    <row r="1094" spans="1:36" x14ac:dyDescent="0.2">
      <c r="A1094" s="272">
        <f>A998</f>
        <v>0</v>
      </c>
      <c r="B1094" s="273">
        <f>B998+H998</f>
        <v>5.6084040809640905E-3</v>
      </c>
      <c r="C1094" s="293">
        <f>C302*C700</f>
        <v>1.7626003665531218</v>
      </c>
      <c r="D1094" s="260">
        <f>E998+K998</f>
        <v>5.2252509413593692E-4</v>
      </c>
      <c r="E1094" s="251">
        <f>C302*F700</f>
        <v>1.2318840511463767</v>
      </c>
      <c r="F1094" s="114"/>
      <c r="H1094" s="114"/>
      <c r="K1094" s="22"/>
      <c r="Q1094" s="22"/>
      <c r="W1094" s="114"/>
      <c r="AA1094" s="114"/>
      <c r="AG1094" s="114"/>
      <c r="AJ1094" s="114"/>
    </row>
    <row r="1095" spans="1:36" x14ac:dyDescent="0.2">
      <c r="A1095" s="272">
        <f>A999</f>
        <v>1</v>
      </c>
      <c r="B1095" s="274">
        <f>B999+H999</f>
        <v>7.1247326309497698E-3</v>
      </c>
      <c r="C1095" s="251">
        <f>C303*C701</f>
        <v>1.7083633177656419</v>
      </c>
      <c r="D1095" s="274">
        <f>E999+K999</f>
        <v>1.1882536741991381E-3</v>
      </c>
      <c r="E1095" s="251">
        <f>C303*F701</f>
        <v>1.1947518579329648</v>
      </c>
      <c r="F1095" s="114"/>
      <c r="H1095" s="114"/>
      <c r="K1095" s="22"/>
      <c r="Q1095" s="22"/>
      <c r="W1095" s="114"/>
      <c r="AA1095" s="114"/>
      <c r="AG1095" s="114"/>
      <c r="AJ1095" s="114"/>
    </row>
    <row r="1096" spans="1:36" x14ac:dyDescent="0.2">
      <c r="A1096" s="272">
        <f t="shared" ref="A1096:A1159" si="208">A1000</f>
        <v>2</v>
      </c>
      <c r="B1096" s="274">
        <f t="shared" ref="B1096:B1159" si="209">B1000+H1000</f>
        <v>7.0179286932849534E-3</v>
      </c>
      <c r="C1096" s="251">
        <f t="shared" ref="C1096:C1159" si="210">C304*C702</f>
        <v>1.6723570344674841</v>
      </c>
      <c r="D1096" s="274">
        <f t="shared" ref="D1096:D1159" si="211">E1000+K1000</f>
        <v>1.9703650204172729E-3</v>
      </c>
      <c r="E1096" s="251">
        <f t="shared" ref="E1096:E1159" si="212">C304*F702</f>
        <v>1.1869551382913148</v>
      </c>
      <c r="F1096" s="114"/>
      <c r="H1096" s="114"/>
      <c r="K1096" s="22"/>
      <c r="Q1096" s="22"/>
      <c r="W1096" s="114"/>
      <c r="AA1096" s="114"/>
      <c r="AG1096" s="114"/>
      <c r="AJ1096" s="114"/>
    </row>
    <row r="1097" spans="1:36" x14ac:dyDescent="0.2">
      <c r="A1097" s="272">
        <f t="shared" si="208"/>
        <v>3</v>
      </c>
      <c r="B1097" s="274">
        <f t="shared" si="209"/>
        <v>7.1256905137987818E-3</v>
      </c>
      <c r="C1097" s="251">
        <f t="shared" si="210"/>
        <v>1.6092646496509357</v>
      </c>
      <c r="D1097" s="274">
        <f t="shared" si="211"/>
        <v>1.4842394745437845E-3</v>
      </c>
      <c r="E1097" s="251">
        <f t="shared" si="212"/>
        <v>1.1698748179019764</v>
      </c>
      <c r="F1097" s="114"/>
      <c r="H1097" s="114"/>
      <c r="K1097" s="22"/>
      <c r="Q1097" s="22"/>
      <c r="W1097" s="114"/>
      <c r="AA1097" s="114"/>
      <c r="AG1097" s="114"/>
      <c r="AJ1097" s="114"/>
    </row>
    <row r="1098" spans="1:36" x14ac:dyDescent="0.2">
      <c r="A1098" s="272">
        <f t="shared" si="208"/>
        <v>4</v>
      </c>
      <c r="B1098" s="274">
        <f t="shared" si="209"/>
        <v>5.9910782791443044E-3</v>
      </c>
      <c r="C1098" s="251">
        <f t="shared" si="210"/>
        <v>1.5593919126113207</v>
      </c>
      <c r="D1098" s="274">
        <f t="shared" si="211"/>
        <v>1.5977485921516827E-3</v>
      </c>
      <c r="E1098" s="251">
        <f t="shared" si="212"/>
        <v>1.169842997700697</v>
      </c>
      <c r="F1098" s="114"/>
      <c r="H1098" s="114"/>
      <c r="K1098" s="22"/>
      <c r="Q1098" s="22"/>
      <c r="W1098" s="114"/>
      <c r="AA1098" s="114"/>
      <c r="AG1098" s="114"/>
      <c r="AJ1098" s="114"/>
    </row>
    <row r="1099" spans="1:36" x14ac:dyDescent="0.2">
      <c r="A1099" s="272">
        <f t="shared" si="208"/>
        <v>5</v>
      </c>
      <c r="B1099" s="274">
        <f t="shared" si="209"/>
        <v>7.000207860578235E-3</v>
      </c>
      <c r="C1099" s="251">
        <f t="shared" si="210"/>
        <v>1.2695001760647406</v>
      </c>
      <c r="D1099" s="274">
        <f t="shared" si="211"/>
        <v>1.7232312453722286E-3</v>
      </c>
      <c r="E1099" s="251">
        <f t="shared" si="212"/>
        <v>1.1276654266618116</v>
      </c>
      <c r="F1099" s="114"/>
      <c r="H1099" s="114"/>
      <c r="K1099" s="22"/>
      <c r="Q1099" s="22"/>
      <c r="W1099" s="114"/>
      <c r="AA1099" s="114"/>
      <c r="AG1099" s="114"/>
      <c r="AJ1099" s="114"/>
    </row>
    <row r="1100" spans="1:36" x14ac:dyDescent="0.2">
      <c r="A1100" s="272">
        <f t="shared" si="208"/>
        <v>6</v>
      </c>
      <c r="B1100" s="274">
        <f t="shared" si="209"/>
        <v>8.0246635675963567E-3</v>
      </c>
      <c r="C1100" s="251">
        <f t="shared" si="210"/>
        <v>1.2158939893366199</v>
      </c>
      <c r="D1100" s="274">
        <f t="shared" si="211"/>
        <v>2.0795636652046184E-3</v>
      </c>
      <c r="E1100" s="251">
        <f t="shared" si="212"/>
        <v>1.1135575539888132</v>
      </c>
      <c r="F1100" s="114"/>
      <c r="H1100" s="114"/>
      <c r="K1100" s="22"/>
      <c r="Q1100" s="22"/>
      <c r="W1100" s="114"/>
      <c r="AA1100" s="114"/>
      <c r="AG1100" s="114"/>
      <c r="AJ1100" s="114"/>
    </row>
    <row r="1101" spans="1:36" x14ac:dyDescent="0.2">
      <c r="A1101" s="272">
        <f t="shared" si="208"/>
        <v>7</v>
      </c>
      <c r="B1101" s="274">
        <f t="shared" si="209"/>
        <v>8.2023508360880449E-3</v>
      </c>
      <c r="C1101" s="251">
        <f t="shared" si="210"/>
        <v>1.1950408843523084</v>
      </c>
      <c r="D1101" s="274">
        <f t="shared" si="211"/>
        <v>2.5082162401373989E-3</v>
      </c>
      <c r="E1101" s="251">
        <f t="shared" si="212"/>
        <v>1.0953149888762153</v>
      </c>
      <c r="F1101" s="114"/>
      <c r="H1101" s="114"/>
      <c r="K1101" s="22"/>
      <c r="Q1101" s="22"/>
      <c r="W1101" s="114"/>
      <c r="AA1101" s="114"/>
      <c r="AG1101" s="114"/>
      <c r="AJ1101" s="114"/>
    </row>
    <row r="1102" spans="1:36" x14ac:dyDescent="0.2">
      <c r="A1102" s="272">
        <f t="shared" si="208"/>
        <v>8</v>
      </c>
      <c r="B1102" s="274">
        <f t="shared" si="209"/>
        <v>8.7833067840137023E-3</v>
      </c>
      <c r="C1102" s="251">
        <f t="shared" si="210"/>
        <v>1.1652062735672652</v>
      </c>
      <c r="D1102" s="274">
        <f t="shared" si="211"/>
        <v>2.727092471136595E-3</v>
      </c>
      <c r="E1102" s="251">
        <f t="shared" si="212"/>
        <v>1.0800346012304936</v>
      </c>
      <c r="F1102" s="114"/>
      <c r="H1102" s="114"/>
      <c r="K1102" s="22"/>
      <c r="Q1102" s="22"/>
      <c r="W1102" s="114"/>
      <c r="AA1102" s="114"/>
      <c r="AG1102" s="114"/>
      <c r="AJ1102" s="114"/>
    </row>
    <row r="1103" spans="1:36" x14ac:dyDescent="0.2">
      <c r="A1103" s="272">
        <f t="shared" si="208"/>
        <v>9</v>
      </c>
      <c r="B1103" s="274">
        <f t="shared" si="209"/>
        <v>9.4950137408294707E-3</v>
      </c>
      <c r="C1103" s="251">
        <f t="shared" si="210"/>
        <v>1.067438478407492</v>
      </c>
      <c r="D1103" s="274">
        <f t="shared" si="211"/>
        <v>3.997724070350748E-3</v>
      </c>
      <c r="E1103" s="251">
        <f t="shared" si="212"/>
        <v>1.067438478407492</v>
      </c>
      <c r="F1103" s="114"/>
      <c r="H1103" s="114"/>
      <c r="K1103" s="22"/>
      <c r="Q1103" s="22"/>
      <c r="W1103" s="114"/>
      <c r="AA1103" s="114"/>
      <c r="AG1103" s="114"/>
      <c r="AJ1103" s="114"/>
    </row>
    <row r="1104" spans="1:36" x14ac:dyDescent="0.2">
      <c r="A1104" s="272">
        <f t="shared" si="208"/>
        <v>10</v>
      </c>
      <c r="B1104" s="274">
        <f t="shared" si="209"/>
        <v>7.6917992775647551E-3</v>
      </c>
      <c r="C1104" s="251">
        <f t="shared" si="210"/>
        <v>1.051534487055233</v>
      </c>
      <c r="D1104" s="274">
        <f t="shared" si="211"/>
        <v>3.7486745296076802E-3</v>
      </c>
      <c r="E1104" s="251">
        <f t="shared" si="212"/>
        <v>1.051534487055233</v>
      </c>
      <c r="F1104" s="114"/>
      <c r="H1104" s="114"/>
      <c r="K1104" s="22"/>
      <c r="Q1104" s="22"/>
      <c r="W1104" s="114"/>
      <c r="AA1104" s="114"/>
      <c r="AG1104" s="114"/>
      <c r="AJ1104" s="114"/>
    </row>
    <row r="1105" spans="1:36" x14ac:dyDescent="0.2">
      <c r="A1105" s="272">
        <f t="shared" si="208"/>
        <v>11</v>
      </c>
      <c r="B1105" s="274">
        <f t="shared" si="209"/>
        <v>7.3546245147126012E-3</v>
      </c>
      <c r="C1105" s="251">
        <f t="shared" si="210"/>
        <v>1.0421791980244925</v>
      </c>
      <c r="D1105" s="274">
        <f t="shared" si="211"/>
        <v>4.3090359962795833E-3</v>
      </c>
      <c r="E1105" s="251">
        <f t="shared" si="212"/>
        <v>1.0421791980244925</v>
      </c>
      <c r="F1105" s="114"/>
      <c r="H1105" s="114"/>
      <c r="K1105" s="22"/>
      <c r="Q1105" s="22"/>
      <c r="W1105" s="114"/>
      <c r="AA1105" s="114"/>
      <c r="AG1105" s="114"/>
      <c r="AJ1105" s="114"/>
    </row>
    <row r="1106" spans="1:36" x14ac:dyDescent="0.2">
      <c r="A1106" s="272">
        <f t="shared" si="208"/>
        <v>12</v>
      </c>
      <c r="B1106" s="274">
        <f t="shared" si="209"/>
        <v>6.7061378259316122E-3</v>
      </c>
      <c r="C1106" s="251">
        <f t="shared" si="210"/>
        <v>1.0215975621568634</v>
      </c>
      <c r="D1106" s="274">
        <f t="shared" si="211"/>
        <v>4.555211888475616E-3</v>
      </c>
      <c r="E1106" s="251">
        <f t="shared" si="212"/>
        <v>1.0215975621568634</v>
      </c>
      <c r="F1106" s="114"/>
      <c r="H1106" s="114"/>
      <c r="K1106" s="22"/>
      <c r="Q1106" s="22"/>
      <c r="W1106" s="114"/>
      <c r="AA1106" s="114"/>
      <c r="AG1106" s="114"/>
      <c r="AJ1106" s="114"/>
    </row>
    <row r="1107" spans="1:36" x14ac:dyDescent="0.2">
      <c r="A1107" s="272">
        <f t="shared" si="208"/>
        <v>13</v>
      </c>
      <c r="B1107" s="274">
        <f t="shared" si="209"/>
        <v>6.3943469585782719E-3</v>
      </c>
      <c r="C1107" s="251">
        <f t="shared" si="210"/>
        <v>1.0113067442230488</v>
      </c>
      <c r="D1107" s="274">
        <f t="shared" si="211"/>
        <v>5.4331115195949305E-3</v>
      </c>
      <c r="E1107" s="251">
        <f t="shared" si="212"/>
        <v>1.0113067442230488</v>
      </c>
      <c r="F1107" s="114"/>
      <c r="H1107" s="114"/>
      <c r="K1107" s="22"/>
      <c r="Q1107" s="22"/>
      <c r="W1107" s="114"/>
      <c r="AA1107" s="114"/>
      <c r="AG1107" s="114"/>
      <c r="AJ1107" s="114"/>
    </row>
    <row r="1108" spans="1:36" x14ac:dyDescent="0.2">
      <c r="A1108" s="272">
        <f t="shared" si="208"/>
        <v>14</v>
      </c>
      <c r="B1108" s="274">
        <f t="shared" si="209"/>
        <v>5.9925151034178215E-3</v>
      </c>
      <c r="C1108" s="251">
        <f t="shared" si="210"/>
        <v>1.0113067442230488</v>
      </c>
      <c r="D1108" s="274">
        <f t="shared" si="211"/>
        <v>5.8363801990288979E-3</v>
      </c>
      <c r="E1108" s="251">
        <f t="shared" si="212"/>
        <v>1.0113067442230488</v>
      </c>
      <c r="F1108" s="114"/>
      <c r="H1108" s="114"/>
      <c r="K1108" s="22"/>
      <c r="Q1108" s="22"/>
      <c r="W1108" s="114"/>
      <c r="AA1108" s="114"/>
      <c r="AG1108" s="114"/>
      <c r="AJ1108" s="114"/>
    </row>
    <row r="1109" spans="1:36" x14ac:dyDescent="0.2">
      <c r="A1109" s="272">
        <f t="shared" si="208"/>
        <v>15</v>
      </c>
      <c r="B1109" s="274">
        <f t="shared" si="209"/>
        <v>5.7104186043838469E-3</v>
      </c>
      <c r="C1109" s="251">
        <f t="shared" si="210"/>
        <v>1.0066290997076786</v>
      </c>
      <c r="D1109" s="274">
        <f t="shared" si="211"/>
        <v>6.698953704564024E-3</v>
      </c>
      <c r="E1109" s="251">
        <f t="shared" si="212"/>
        <v>1.0066290997076786</v>
      </c>
      <c r="F1109" s="114"/>
      <c r="H1109" s="114"/>
      <c r="K1109" s="22"/>
      <c r="Q1109" s="22"/>
      <c r="W1109" s="114"/>
      <c r="AA1109" s="114"/>
      <c r="AG1109" s="114"/>
      <c r="AJ1109" s="114"/>
    </row>
    <row r="1110" spans="1:36" x14ac:dyDescent="0.2">
      <c r="A1110" s="272">
        <f t="shared" si="208"/>
        <v>16</v>
      </c>
      <c r="B1110" s="274">
        <f t="shared" si="209"/>
        <v>5.2602136653483005E-3</v>
      </c>
      <c r="C1110" s="251">
        <f t="shared" si="210"/>
        <v>1.0019514551923083</v>
      </c>
      <c r="D1110" s="274">
        <f t="shared" si="211"/>
        <v>7.0725280156786266E-3</v>
      </c>
      <c r="E1110" s="251">
        <f t="shared" si="212"/>
        <v>1.0019514551923083</v>
      </c>
      <c r="F1110" s="114"/>
      <c r="H1110" s="114"/>
      <c r="K1110" s="22"/>
      <c r="Q1110" s="22"/>
      <c r="W1110" s="114"/>
      <c r="AA1110" s="114"/>
      <c r="AG1110" s="114"/>
      <c r="AJ1110" s="114"/>
    </row>
    <row r="1111" spans="1:36" x14ac:dyDescent="0.2">
      <c r="A1111" s="272">
        <f t="shared" si="208"/>
        <v>17</v>
      </c>
      <c r="B1111" s="274">
        <f t="shared" si="209"/>
        <v>4.810008726312754E-3</v>
      </c>
      <c r="C1111" s="251">
        <f t="shared" si="210"/>
        <v>0.99633828177386408</v>
      </c>
      <c r="D1111" s="274">
        <f t="shared" si="211"/>
        <v>7.4518496238872994E-3</v>
      </c>
      <c r="E1111" s="251">
        <f t="shared" si="212"/>
        <v>0.99633828177386397</v>
      </c>
      <c r="F1111" s="114"/>
      <c r="H1111" s="114"/>
      <c r="K1111" s="22"/>
      <c r="Q1111" s="22"/>
      <c r="W1111" s="114"/>
      <c r="AA1111" s="114"/>
      <c r="AG1111" s="114"/>
      <c r="AJ1111" s="114"/>
    </row>
    <row r="1112" spans="1:36" x14ac:dyDescent="0.2">
      <c r="A1112" s="272">
        <f t="shared" si="208"/>
        <v>18</v>
      </c>
      <c r="B1112" s="274">
        <f t="shared" si="209"/>
        <v>4.4182346410669288E-3</v>
      </c>
      <c r="C1112" s="251">
        <f t="shared" si="210"/>
        <v>0.99540275287078983</v>
      </c>
      <c r="D1112" s="274">
        <f t="shared" si="211"/>
        <v>7.6237895952849175E-3</v>
      </c>
      <c r="E1112" s="251">
        <f t="shared" si="212"/>
        <v>0.99540275287079005</v>
      </c>
      <c r="F1112" s="114"/>
      <c r="H1112" s="114"/>
      <c r="K1112" s="22"/>
      <c r="Q1112" s="22"/>
      <c r="W1112" s="114"/>
      <c r="AA1112" s="114"/>
      <c r="AG1112" s="114"/>
      <c r="AJ1112" s="114"/>
    </row>
    <row r="1113" spans="1:36" x14ac:dyDescent="0.2">
      <c r="A1113" s="272">
        <f t="shared" si="208"/>
        <v>19</v>
      </c>
      <c r="B1113" s="274">
        <f t="shared" si="209"/>
        <v>4.4335607666511172E-3</v>
      </c>
      <c r="C1113" s="251">
        <f t="shared" si="210"/>
        <v>0.99072510835541949</v>
      </c>
      <c r="D1113" s="274">
        <f t="shared" si="211"/>
        <v>7.8484131233781847E-3</v>
      </c>
      <c r="E1113" s="251">
        <f t="shared" si="212"/>
        <v>0.99072510835541949</v>
      </c>
      <c r="F1113" s="114"/>
      <c r="H1113" s="114"/>
      <c r="K1113" s="22"/>
      <c r="Q1113" s="22"/>
      <c r="W1113" s="114"/>
      <c r="AA1113" s="114"/>
      <c r="AG1113" s="114"/>
      <c r="AJ1113" s="114"/>
    </row>
    <row r="1114" spans="1:36" x14ac:dyDescent="0.2">
      <c r="A1114" s="272">
        <f t="shared" si="208"/>
        <v>20</v>
      </c>
      <c r="B1114" s="274">
        <f t="shared" si="209"/>
        <v>3.9263617980993693E-3</v>
      </c>
      <c r="C1114" s="251">
        <f t="shared" si="210"/>
        <v>0.98604746384004938</v>
      </c>
      <c r="D1114" s="274">
        <f t="shared" si="211"/>
        <v>8.0102953248611802E-3</v>
      </c>
      <c r="E1114" s="251">
        <f t="shared" si="212"/>
        <v>0.98604746384004938</v>
      </c>
      <c r="F1114" s="114"/>
      <c r="H1114" s="114"/>
      <c r="K1114" s="22"/>
      <c r="Q1114" s="22"/>
      <c r="W1114" s="114"/>
      <c r="AA1114" s="114"/>
      <c r="AG1114" s="114"/>
      <c r="AJ1114" s="114"/>
    </row>
    <row r="1115" spans="1:36" x14ac:dyDescent="0.2">
      <c r="A1115" s="272">
        <f t="shared" si="208"/>
        <v>21</v>
      </c>
      <c r="B1115" s="274">
        <f t="shared" si="209"/>
        <v>3.7769320736535279E-3</v>
      </c>
      <c r="C1115" s="251">
        <f t="shared" si="210"/>
        <v>0.98136981932467926</v>
      </c>
      <c r="D1115" s="274">
        <f t="shared" si="211"/>
        <v>7.7871086210414293E-3</v>
      </c>
      <c r="E1115" s="251">
        <f t="shared" si="212"/>
        <v>0.98136981932467926</v>
      </c>
      <c r="F1115" s="114"/>
      <c r="H1115" s="114"/>
      <c r="K1115" s="22"/>
      <c r="Q1115" s="22"/>
      <c r="W1115" s="114"/>
      <c r="AA1115" s="114"/>
      <c r="AG1115" s="114"/>
      <c r="AJ1115" s="114"/>
    </row>
    <row r="1116" spans="1:36" x14ac:dyDescent="0.2">
      <c r="A1116" s="272">
        <f t="shared" si="208"/>
        <v>22</v>
      </c>
      <c r="B1116" s="274">
        <f t="shared" si="209"/>
        <v>3.4689727376962342E-3</v>
      </c>
      <c r="C1116" s="251">
        <f t="shared" si="210"/>
        <v>0.9757566459062349</v>
      </c>
      <c r="D1116" s="274">
        <f t="shared" si="211"/>
        <v>7.7660351983631698E-3</v>
      </c>
      <c r="E1116" s="251">
        <f t="shared" si="212"/>
        <v>0.9757566459062349</v>
      </c>
      <c r="F1116" s="114"/>
      <c r="H1116" s="114"/>
      <c r="K1116" s="22"/>
      <c r="Q1116" s="22"/>
      <c r="W1116" s="114"/>
      <c r="AA1116" s="114"/>
      <c r="AG1116" s="114"/>
      <c r="AJ1116" s="114"/>
    </row>
    <row r="1117" spans="1:36" x14ac:dyDescent="0.2">
      <c r="A1117" s="272">
        <f t="shared" si="208"/>
        <v>23</v>
      </c>
      <c r="B1117" s="274">
        <f t="shared" si="209"/>
        <v>3.4498150807159983E-3</v>
      </c>
      <c r="C1117" s="251">
        <f t="shared" si="210"/>
        <v>0.97107900139086467</v>
      </c>
      <c r="D1117" s="274">
        <f t="shared" si="211"/>
        <v>8.2234242587663035E-3</v>
      </c>
      <c r="E1117" s="251">
        <f t="shared" si="212"/>
        <v>0.97107900139086478</v>
      </c>
      <c r="F1117" s="114"/>
      <c r="H1117" s="114"/>
      <c r="K1117" s="22"/>
      <c r="Q1117" s="22"/>
      <c r="W1117" s="114"/>
      <c r="AA1117" s="114"/>
      <c r="AG1117" s="114"/>
      <c r="AJ1117" s="114"/>
    </row>
    <row r="1118" spans="1:36" x14ac:dyDescent="0.2">
      <c r="A1118" s="272">
        <f t="shared" si="208"/>
        <v>24</v>
      </c>
      <c r="B1118" s="274">
        <f t="shared" si="209"/>
        <v>3.2462649753009906E-3</v>
      </c>
      <c r="C1118" s="251">
        <f t="shared" si="210"/>
        <v>0.96546582797242031</v>
      </c>
      <c r="D1118" s="274">
        <f t="shared" si="211"/>
        <v>7.6348052480485528E-3</v>
      </c>
      <c r="E1118" s="251">
        <f t="shared" si="212"/>
        <v>0.96546582797242031</v>
      </c>
      <c r="F1118" s="114"/>
      <c r="H1118" s="114"/>
      <c r="K1118" s="22"/>
      <c r="Q1118" s="22"/>
      <c r="W1118" s="114"/>
      <c r="AA1118" s="114"/>
      <c r="AG1118" s="114"/>
      <c r="AJ1118" s="114"/>
    </row>
    <row r="1119" spans="1:36" x14ac:dyDescent="0.2">
      <c r="A1119" s="272">
        <f t="shared" si="208"/>
        <v>25</v>
      </c>
      <c r="B1119" s="274">
        <f t="shared" si="209"/>
        <v>3.2711699293752976E-3</v>
      </c>
      <c r="C1119" s="251">
        <f t="shared" si="210"/>
        <v>0.96078818345705008</v>
      </c>
      <c r="D1119" s="274">
        <f t="shared" si="211"/>
        <v>8.2013929532390329E-3</v>
      </c>
      <c r="E1119" s="251">
        <f t="shared" si="212"/>
        <v>0.96078818345705008</v>
      </c>
      <c r="F1119" s="114"/>
      <c r="H1119" s="114"/>
      <c r="K1119" s="22"/>
      <c r="Q1119" s="22"/>
      <c r="W1119" s="114"/>
      <c r="AA1119" s="114"/>
      <c r="AG1119" s="114"/>
      <c r="AJ1119" s="114"/>
    </row>
    <row r="1120" spans="1:36" x14ac:dyDescent="0.2">
      <c r="A1120" s="272">
        <f t="shared" si="208"/>
        <v>26</v>
      </c>
      <c r="B1120" s="274">
        <f t="shared" si="209"/>
        <v>3.1835236486907181E-3</v>
      </c>
      <c r="C1120" s="251">
        <f t="shared" si="210"/>
        <v>0.95611053894167986</v>
      </c>
      <c r="D1120" s="274">
        <f t="shared" si="211"/>
        <v>8.3077179494793416E-3</v>
      </c>
      <c r="E1120" s="251">
        <f t="shared" si="212"/>
        <v>0.95611053894167986</v>
      </c>
      <c r="F1120" s="114"/>
      <c r="H1120" s="114"/>
      <c r="K1120" s="22"/>
      <c r="Q1120" s="22"/>
      <c r="W1120" s="114"/>
      <c r="AA1120" s="114"/>
      <c r="AG1120" s="114"/>
      <c r="AJ1120" s="114"/>
    </row>
    <row r="1121" spans="1:36" x14ac:dyDescent="0.2">
      <c r="A1121" s="272">
        <f t="shared" si="208"/>
        <v>27</v>
      </c>
      <c r="B1121" s="274">
        <f t="shared" si="209"/>
        <v>3.2596753351871559E-3</v>
      </c>
      <c r="C1121" s="251">
        <f t="shared" si="210"/>
        <v>0.9504973655232356</v>
      </c>
      <c r="D1121" s="274">
        <f t="shared" si="211"/>
        <v>8.5687410258350576E-3</v>
      </c>
      <c r="E1121" s="251">
        <f t="shared" si="212"/>
        <v>0.9504973655232356</v>
      </c>
      <c r="F1121" s="114"/>
      <c r="H1121" s="114"/>
      <c r="K1121" s="22"/>
      <c r="Q1121" s="22"/>
      <c r="W1121" s="114"/>
      <c r="AA1121" s="114"/>
      <c r="AG1121" s="114"/>
      <c r="AJ1121" s="114"/>
    </row>
    <row r="1122" spans="1:36" x14ac:dyDescent="0.2">
      <c r="A1122" s="272">
        <f t="shared" si="208"/>
        <v>28</v>
      </c>
      <c r="B1122" s="274">
        <f t="shared" si="209"/>
        <v>3.3602530343333952E-3</v>
      </c>
      <c r="C1122" s="251">
        <f t="shared" si="210"/>
        <v>0.94581972100786504</v>
      </c>
      <c r="D1122" s="274">
        <f t="shared" si="211"/>
        <v>8.5629937287409873E-3</v>
      </c>
      <c r="E1122" s="251">
        <f t="shared" si="212"/>
        <v>0.94581972100786504</v>
      </c>
      <c r="F1122" s="114"/>
      <c r="H1122" s="114"/>
      <c r="K1122" s="22"/>
      <c r="Q1122" s="22"/>
      <c r="W1122" s="114"/>
      <c r="AA1122" s="114"/>
      <c r="AG1122" s="114"/>
      <c r="AJ1122" s="114"/>
    </row>
    <row r="1123" spans="1:36" x14ac:dyDescent="0.2">
      <c r="A1123" s="272">
        <f t="shared" si="208"/>
        <v>29</v>
      </c>
      <c r="B1123" s="274">
        <f t="shared" si="209"/>
        <v>3.5532664284092727E-3</v>
      </c>
      <c r="C1123" s="251">
        <f t="shared" si="210"/>
        <v>0.94020654758942068</v>
      </c>
      <c r="D1123" s="274">
        <f t="shared" si="211"/>
        <v>9.0491192746144748E-3</v>
      </c>
      <c r="E1123" s="251">
        <f t="shared" si="212"/>
        <v>0.9402065475894209</v>
      </c>
      <c r="F1123" s="114"/>
      <c r="H1123" s="114"/>
      <c r="K1123" s="22"/>
      <c r="Q1123" s="22"/>
      <c r="W1123" s="114"/>
      <c r="AA1123" s="114"/>
      <c r="AG1123" s="114"/>
      <c r="AJ1123" s="114"/>
    </row>
    <row r="1124" spans="1:36" x14ac:dyDescent="0.2">
      <c r="A1124" s="272">
        <f t="shared" si="208"/>
        <v>30</v>
      </c>
      <c r="B1124" s="274">
        <f t="shared" si="209"/>
        <v>3.9958083046527249E-3</v>
      </c>
      <c r="C1124" s="251">
        <f t="shared" si="210"/>
        <v>0.93552890307405057</v>
      </c>
      <c r="D1124" s="274">
        <f t="shared" si="211"/>
        <v>1.0141105722487928E-2</v>
      </c>
      <c r="E1124" s="251">
        <f t="shared" si="212"/>
        <v>0.93552890307405101</v>
      </c>
      <c r="F1124" s="114"/>
      <c r="H1124" s="114"/>
      <c r="K1124" s="22"/>
      <c r="Q1124" s="22"/>
      <c r="W1124" s="114"/>
      <c r="AA1124" s="114"/>
      <c r="AG1124" s="114"/>
      <c r="AJ1124" s="114"/>
    </row>
    <row r="1125" spans="1:36" x14ac:dyDescent="0.2">
      <c r="A1125" s="272">
        <f t="shared" si="208"/>
        <v>31</v>
      </c>
      <c r="B1125" s="274">
        <f t="shared" si="209"/>
        <v>4.0671705769041036E-3</v>
      </c>
      <c r="C1125" s="251">
        <f t="shared" si="210"/>
        <v>0.93085125855868045</v>
      </c>
      <c r="D1125" s="274">
        <f t="shared" si="211"/>
        <v>1.0337471706535348E-2</v>
      </c>
      <c r="E1125" s="251">
        <f t="shared" si="212"/>
        <v>0.93085125855868045</v>
      </c>
      <c r="F1125" s="114"/>
      <c r="H1125" s="114"/>
      <c r="K1125" s="22"/>
      <c r="Q1125" s="22"/>
      <c r="W1125" s="114"/>
      <c r="AA1125" s="114"/>
      <c r="AG1125" s="114"/>
      <c r="AJ1125" s="114"/>
    </row>
    <row r="1126" spans="1:36" x14ac:dyDescent="0.2">
      <c r="A1126" s="272">
        <f t="shared" si="208"/>
        <v>32</v>
      </c>
      <c r="B1126" s="274">
        <f t="shared" si="209"/>
        <v>3.8693677685831666E-3</v>
      </c>
      <c r="C1126" s="251">
        <f t="shared" si="210"/>
        <v>0.92523808514023609</v>
      </c>
      <c r="D1126" s="274">
        <f t="shared" si="211"/>
        <v>9.4279619413986434E-3</v>
      </c>
      <c r="E1126" s="251">
        <f t="shared" si="212"/>
        <v>0.92523808514023609</v>
      </c>
      <c r="F1126" s="114"/>
      <c r="H1126" s="114"/>
      <c r="K1126" s="22"/>
      <c r="Q1126" s="22"/>
      <c r="W1126" s="114"/>
      <c r="AA1126" s="114"/>
      <c r="AG1126" s="114"/>
      <c r="AJ1126" s="114"/>
    </row>
    <row r="1127" spans="1:36" x14ac:dyDescent="0.2">
      <c r="A1127" s="272">
        <f t="shared" si="208"/>
        <v>33</v>
      </c>
      <c r="B1127" s="274">
        <f t="shared" si="209"/>
        <v>3.8511679944519426E-3</v>
      </c>
      <c r="C1127" s="251">
        <f t="shared" si="210"/>
        <v>0.91026962269105116</v>
      </c>
      <c r="D1127" s="274">
        <f t="shared" si="211"/>
        <v>9.3838993303441004E-3</v>
      </c>
      <c r="E1127" s="251">
        <f t="shared" si="212"/>
        <v>0.91026962269105116</v>
      </c>
      <c r="F1127" s="114"/>
      <c r="H1127" s="114"/>
      <c r="K1127" s="22"/>
      <c r="Q1127" s="22"/>
      <c r="W1127" s="114"/>
      <c r="AA1127" s="114"/>
      <c r="AG1127" s="114"/>
      <c r="AJ1127" s="114"/>
    </row>
    <row r="1128" spans="1:36" x14ac:dyDescent="0.2">
      <c r="A1128" s="272">
        <f t="shared" si="208"/>
        <v>34</v>
      </c>
      <c r="B1128" s="274">
        <f t="shared" si="209"/>
        <v>3.7965686720582694E-3</v>
      </c>
      <c r="C1128" s="251">
        <f t="shared" si="210"/>
        <v>0.90559197817568116</v>
      </c>
      <c r="D1128" s="274">
        <f t="shared" si="211"/>
        <v>9.2038173547298822E-3</v>
      </c>
      <c r="E1128" s="251">
        <f t="shared" si="212"/>
        <v>0.90559197817568116</v>
      </c>
      <c r="F1128" s="114"/>
      <c r="H1128" s="114"/>
      <c r="K1128" s="22"/>
      <c r="Q1128" s="22"/>
      <c r="W1128" s="114"/>
      <c r="AA1128" s="114"/>
      <c r="AG1128" s="114"/>
      <c r="AJ1128" s="114"/>
    </row>
    <row r="1129" spans="1:36" x14ac:dyDescent="0.2">
      <c r="A1129" s="272">
        <f t="shared" si="208"/>
        <v>35</v>
      </c>
      <c r="B1129" s="274">
        <f t="shared" si="209"/>
        <v>4.0269394972456077E-3</v>
      </c>
      <c r="C1129" s="251">
        <f t="shared" si="210"/>
        <v>0.89997880475723679</v>
      </c>
      <c r="D1129" s="274">
        <f t="shared" si="211"/>
        <v>9.7316108045353844E-3</v>
      </c>
      <c r="E1129" s="251">
        <f t="shared" si="212"/>
        <v>0.89997880475723657</v>
      </c>
      <c r="F1129" s="114"/>
      <c r="H1129" s="114"/>
      <c r="K1129" s="22"/>
      <c r="Q1129" s="22"/>
      <c r="W1129" s="114"/>
      <c r="AA1129" s="114"/>
      <c r="AG1129" s="114"/>
      <c r="AJ1129" s="114"/>
    </row>
    <row r="1130" spans="1:36" x14ac:dyDescent="0.2">
      <c r="A1130" s="272">
        <f t="shared" si="208"/>
        <v>36</v>
      </c>
      <c r="B1130" s="274">
        <f t="shared" si="209"/>
        <v>4.3267568289863017E-3</v>
      </c>
      <c r="C1130" s="251">
        <f t="shared" si="210"/>
        <v>0.85881553302197866</v>
      </c>
      <c r="D1130" s="274">
        <f t="shared" si="211"/>
        <v>1.030681945536697E-2</v>
      </c>
      <c r="E1130" s="251">
        <f t="shared" si="212"/>
        <v>0.85881553302197866</v>
      </c>
      <c r="F1130" s="114"/>
      <c r="H1130" s="114"/>
      <c r="K1130" s="22"/>
      <c r="Q1130" s="22"/>
      <c r="W1130" s="114"/>
      <c r="AA1130" s="114"/>
      <c r="AG1130" s="114"/>
      <c r="AJ1130" s="114"/>
    </row>
    <row r="1131" spans="1:36" x14ac:dyDescent="0.2">
      <c r="A1131" s="272">
        <f t="shared" si="208"/>
        <v>37</v>
      </c>
      <c r="B1131" s="274">
        <f t="shared" si="209"/>
        <v>4.5576065955981451E-3</v>
      </c>
      <c r="C1131" s="251">
        <f t="shared" si="210"/>
        <v>0.8569444752158305</v>
      </c>
      <c r="D1131" s="274">
        <f t="shared" si="211"/>
        <v>1.0926569658677604E-2</v>
      </c>
      <c r="E1131" s="251">
        <f t="shared" si="212"/>
        <v>0.8569444752158305</v>
      </c>
      <c r="F1131" s="114"/>
      <c r="H1131" s="114"/>
      <c r="K1131" s="22"/>
      <c r="Q1131" s="22"/>
      <c r="W1131" s="114"/>
      <c r="AA1131" s="114"/>
      <c r="AG1131" s="114"/>
      <c r="AJ1131" s="114"/>
    </row>
    <row r="1132" spans="1:36" x14ac:dyDescent="0.2">
      <c r="A1132" s="272">
        <f t="shared" si="208"/>
        <v>38</v>
      </c>
      <c r="B1132" s="274">
        <f t="shared" si="209"/>
        <v>4.4843285576487424E-3</v>
      </c>
      <c r="C1132" s="251">
        <f t="shared" si="210"/>
        <v>0.85507341740968223</v>
      </c>
      <c r="D1132" s="274">
        <f t="shared" si="211"/>
        <v>1.0626752326936911E-2</v>
      </c>
      <c r="E1132" s="251">
        <f t="shared" si="212"/>
        <v>0.85507341740968235</v>
      </c>
      <c r="F1132" s="114"/>
      <c r="H1132" s="114"/>
      <c r="K1132" s="22"/>
      <c r="Q1132" s="22"/>
      <c r="W1132" s="114"/>
      <c r="AA1132" s="114"/>
      <c r="AG1132" s="114"/>
      <c r="AJ1132" s="114"/>
    </row>
    <row r="1133" spans="1:36" x14ac:dyDescent="0.2">
      <c r="A1133" s="272">
        <f t="shared" si="208"/>
        <v>39</v>
      </c>
      <c r="B1133" s="274">
        <f t="shared" si="209"/>
        <v>4.4637340763949889E-3</v>
      </c>
      <c r="C1133" s="251">
        <f t="shared" si="210"/>
        <v>0.8494602439912381</v>
      </c>
      <c r="D1133" s="274">
        <f t="shared" si="211"/>
        <v>1.0826470900955872E-2</v>
      </c>
      <c r="E1133" s="251">
        <f t="shared" si="212"/>
        <v>0.8494602439912381</v>
      </c>
      <c r="F1133" s="114"/>
      <c r="H1133" s="114"/>
      <c r="K1133" s="22"/>
      <c r="Q1133" s="22"/>
      <c r="W1133" s="114"/>
      <c r="AA1133" s="114"/>
      <c r="AG1133" s="114"/>
      <c r="AJ1133" s="114"/>
    </row>
    <row r="1134" spans="1:36" x14ac:dyDescent="0.2">
      <c r="A1134" s="272">
        <f t="shared" si="208"/>
        <v>40</v>
      </c>
      <c r="B1134" s="274">
        <f t="shared" si="209"/>
        <v>4.5623960098432042E-3</v>
      </c>
      <c r="C1134" s="251">
        <f t="shared" si="210"/>
        <v>0.84478259947586765</v>
      </c>
      <c r="D1134" s="274">
        <f t="shared" si="211"/>
        <v>1.0983563688193806E-2</v>
      </c>
      <c r="E1134" s="251">
        <f t="shared" si="212"/>
        <v>0.84478259947586787</v>
      </c>
      <c r="F1134" s="114"/>
      <c r="H1134" s="114"/>
      <c r="K1134" s="22"/>
      <c r="Q1134" s="22"/>
      <c r="W1134" s="114"/>
      <c r="AA1134" s="114"/>
      <c r="AG1134" s="114"/>
      <c r="AJ1134" s="114"/>
    </row>
    <row r="1135" spans="1:36" x14ac:dyDescent="0.2">
      <c r="A1135" s="272">
        <f t="shared" si="208"/>
        <v>41</v>
      </c>
      <c r="B1135" s="274">
        <f t="shared" si="209"/>
        <v>4.4852864404977544E-3</v>
      </c>
      <c r="C1135" s="251">
        <f t="shared" si="210"/>
        <v>0.80923250115905376</v>
      </c>
      <c r="D1135" s="274">
        <f t="shared" si="211"/>
        <v>1.1171787668024624E-2</v>
      </c>
      <c r="E1135" s="251">
        <f t="shared" si="212"/>
        <v>0.80923250115905399</v>
      </c>
      <c r="F1135" s="114"/>
      <c r="H1135" s="114"/>
      <c r="K1135" s="22"/>
      <c r="Q1135" s="22"/>
      <c r="W1135" s="114"/>
      <c r="AA1135" s="114"/>
      <c r="AG1135" s="114"/>
      <c r="AJ1135" s="114"/>
    </row>
    <row r="1136" spans="1:36" x14ac:dyDescent="0.2">
      <c r="A1136" s="272">
        <f t="shared" si="208"/>
        <v>42</v>
      </c>
      <c r="B1136" s="274">
        <f t="shared" si="209"/>
        <v>4.4316450009530932E-3</v>
      </c>
      <c r="C1136" s="251">
        <f t="shared" si="210"/>
        <v>0.7886508652914247</v>
      </c>
      <c r="D1136" s="274">
        <f t="shared" si="211"/>
        <v>1.1040078776285503E-2</v>
      </c>
      <c r="E1136" s="251">
        <f t="shared" si="212"/>
        <v>0.7886508652914247</v>
      </c>
      <c r="F1136" s="114"/>
      <c r="H1136" s="114"/>
      <c r="K1136" s="22"/>
      <c r="Q1136" s="22"/>
      <c r="W1136" s="114"/>
      <c r="AA1136" s="114"/>
      <c r="AG1136" s="114"/>
      <c r="AJ1136" s="114"/>
    </row>
    <row r="1137" spans="1:36" x14ac:dyDescent="0.2">
      <c r="A1137" s="272">
        <f t="shared" si="208"/>
        <v>43</v>
      </c>
      <c r="B1137" s="274">
        <f t="shared" si="209"/>
        <v>4.4287713524060581E-3</v>
      </c>
      <c r="C1137" s="251">
        <f t="shared" si="210"/>
        <v>0.78865086529142481</v>
      </c>
      <c r="D1137" s="274">
        <f t="shared" si="211"/>
        <v>1.1085578211613562E-2</v>
      </c>
      <c r="E1137" s="251">
        <f t="shared" si="212"/>
        <v>0.78865086529142481</v>
      </c>
      <c r="F1137" s="114"/>
      <c r="H1137" s="114"/>
      <c r="K1137" s="22"/>
      <c r="Q1137" s="22"/>
      <c r="W1137" s="114"/>
      <c r="AA1137" s="114"/>
      <c r="AG1137" s="114"/>
      <c r="AJ1137" s="114"/>
    </row>
    <row r="1138" spans="1:36" x14ac:dyDescent="0.2">
      <c r="A1138" s="272">
        <f t="shared" si="208"/>
        <v>44</v>
      </c>
      <c r="B1138" s="274">
        <f t="shared" si="209"/>
        <v>4.3420829545704901E-3</v>
      </c>
      <c r="C1138" s="251">
        <f t="shared" si="210"/>
        <v>0.77836004735761011</v>
      </c>
      <c r="D1138" s="274">
        <f t="shared" si="211"/>
        <v>1.1268054894350312E-2</v>
      </c>
      <c r="E1138" s="251">
        <f t="shared" si="212"/>
        <v>0.77836004735761011</v>
      </c>
      <c r="F1138" s="114"/>
      <c r="H1138" s="114"/>
      <c r="K1138" s="22"/>
      <c r="Q1138" s="22"/>
      <c r="W1138" s="114"/>
      <c r="AA1138" s="114"/>
      <c r="AG1138" s="114"/>
      <c r="AJ1138" s="114"/>
    </row>
    <row r="1139" spans="1:36" x14ac:dyDescent="0.2">
      <c r="A1139" s="272">
        <f t="shared" si="208"/>
        <v>45</v>
      </c>
      <c r="B1139" s="274">
        <f t="shared" si="209"/>
        <v>4.29658351924243E-3</v>
      </c>
      <c r="C1139" s="251">
        <f t="shared" si="210"/>
        <v>0.77836004735761011</v>
      </c>
      <c r="D1139" s="274">
        <f t="shared" si="211"/>
        <v>1.1072646793151904E-2</v>
      </c>
      <c r="E1139" s="251">
        <f t="shared" si="212"/>
        <v>0.77836004735761011</v>
      </c>
      <c r="F1139" s="114"/>
      <c r="H1139" s="114"/>
      <c r="K1139" s="22"/>
      <c r="Q1139" s="22"/>
      <c r="W1139" s="114"/>
      <c r="AA1139" s="114"/>
      <c r="AG1139" s="114"/>
      <c r="AJ1139" s="114"/>
    </row>
    <row r="1140" spans="1:36" x14ac:dyDescent="0.2">
      <c r="A1140" s="272">
        <f t="shared" si="208"/>
        <v>46</v>
      </c>
      <c r="B1140" s="274">
        <f t="shared" si="209"/>
        <v>4.2558734981594281E-3</v>
      </c>
      <c r="C1140" s="251">
        <f t="shared" si="210"/>
        <v>0.77368240284223988</v>
      </c>
      <c r="D1140" s="274">
        <f t="shared" si="211"/>
        <v>1.1147361655374825E-2</v>
      </c>
      <c r="E1140" s="251">
        <f t="shared" si="212"/>
        <v>0.77368240284223988</v>
      </c>
      <c r="F1140" s="114"/>
      <c r="H1140" s="114"/>
      <c r="K1140" s="22"/>
      <c r="Q1140" s="22"/>
      <c r="W1140" s="114"/>
      <c r="AA1140" s="114"/>
      <c r="AG1140" s="114"/>
      <c r="AJ1140" s="114"/>
    </row>
    <row r="1141" spans="1:36" x14ac:dyDescent="0.2">
      <c r="A1141" s="272">
        <f t="shared" si="208"/>
        <v>47</v>
      </c>
      <c r="B1141" s="274">
        <f t="shared" si="209"/>
        <v>4.1720587488708952E-3</v>
      </c>
      <c r="C1141" s="251">
        <f t="shared" si="210"/>
        <v>0.76900475832686965</v>
      </c>
      <c r="D1141" s="274">
        <f t="shared" si="211"/>
        <v>1.1470647116916307E-2</v>
      </c>
      <c r="E1141" s="251">
        <f t="shared" si="212"/>
        <v>0.76900475832686965</v>
      </c>
      <c r="F1141" s="114"/>
      <c r="H1141" s="114"/>
      <c r="K1141" s="22"/>
      <c r="Q1141" s="22"/>
      <c r="W1141" s="114"/>
      <c r="AA1141" s="114"/>
      <c r="AG1141" s="114"/>
      <c r="AJ1141" s="114"/>
    </row>
    <row r="1142" spans="1:36" x14ac:dyDescent="0.2">
      <c r="A1142" s="272">
        <f t="shared" si="208"/>
        <v>48</v>
      </c>
      <c r="B1142" s="274">
        <f t="shared" si="209"/>
        <v>4.0743546982716919E-3</v>
      </c>
      <c r="C1142" s="251">
        <f t="shared" si="210"/>
        <v>0.76058499819920311</v>
      </c>
      <c r="D1142" s="274">
        <f t="shared" si="211"/>
        <v>1.1280028429962959E-2</v>
      </c>
      <c r="E1142" s="251">
        <f t="shared" si="212"/>
        <v>0.76058499819920311</v>
      </c>
      <c r="F1142" s="114"/>
      <c r="H1142" s="114"/>
      <c r="K1142" s="22"/>
      <c r="Q1142" s="22"/>
      <c r="W1142" s="114"/>
      <c r="AA1142" s="114"/>
      <c r="AG1142" s="114"/>
      <c r="AJ1142" s="114"/>
    </row>
    <row r="1143" spans="1:36" x14ac:dyDescent="0.2">
      <c r="A1143" s="272">
        <f t="shared" si="208"/>
        <v>49</v>
      </c>
      <c r="B1143" s="274">
        <f t="shared" si="209"/>
        <v>3.8626625886400844E-3</v>
      </c>
      <c r="C1143" s="251">
        <f t="shared" si="210"/>
        <v>0.88968798682342232</v>
      </c>
      <c r="D1143" s="274">
        <f t="shared" si="211"/>
        <v>1.0302030041121912E-2</v>
      </c>
      <c r="E1143" s="251">
        <f t="shared" si="212"/>
        <v>0.88968798682342209</v>
      </c>
      <c r="F1143" s="114"/>
      <c r="H1143" s="114"/>
      <c r="K1143" s="22"/>
      <c r="Q1143" s="22"/>
      <c r="W1143" s="114"/>
      <c r="AA1143" s="114"/>
      <c r="AG1143" s="114"/>
      <c r="AJ1143" s="114"/>
    </row>
    <row r="1144" spans="1:36" x14ac:dyDescent="0.2">
      <c r="A1144" s="272">
        <f t="shared" si="208"/>
        <v>50</v>
      </c>
      <c r="B1144" s="274">
        <f t="shared" si="209"/>
        <v>3.7458008810606442E-3</v>
      </c>
      <c r="C1144" s="251">
        <f t="shared" si="210"/>
        <v>0.89530116024186657</v>
      </c>
      <c r="D1144" s="274">
        <f t="shared" si="211"/>
        <v>1.014781090243101E-2</v>
      </c>
      <c r="E1144" s="251">
        <f t="shared" si="212"/>
        <v>0.89530116024186646</v>
      </c>
      <c r="F1144" s="114"/>
      <c r="H1144" s="114"/>
      <c r="K1144" s="22"/>
      <c r="Q1144" s="22"/>
      <c r="W1144" s="114"/>
      <c r="AA1144" s="114"/>
      <c r="AG1144" s="114"/>
      <c r="AJ1144" s="114"/>
    </row>
    <row r="1145" spans="1:36" x14ac:dyDescent="0.2">
      <c r="A1145" s="272">
        <f t="shared" si="208"/>
        <v>51</v>
      </c>
      <c r="B1145" s="274">
        <f t="shared" si="209"/>
        <v>3.5767345582100613E-3</v>
      </c>
      <c r="C1145" s="251">
        <f t="shared" si="210"/>
        <v>0.89997880475723679</v>
      </c>
      <c r="D1145" s="274">
        <f t="shared" si="211"/>
        <v>1.024359918733219E-2</v>
      </c>
      <c r="E1145" s="251">
        <f t="shared" si="212"/>
        <v>0.89997880475723679</v>
      </c>
      <c r="F1145" s="114"/>
      <c r="H1145" s="114"/>
      <c r="K1145" s="22"/>
      <c r="Q1145" s="22"/>
      <c r="W1145" s="114"/>
      <c r="AA1145" s="114"/>
      <c r="AG1145" s="114"/>
      <c r="AJ1145" s="114"/>
    </row>
    <row r="1146" spans="1:36" x14ac:dyDescent="0.2">
      <c r="A1146" s="272">
        <f t="shared" si="208"/>
        <v>52</v>
      </c>
      <c r="B1146" s="274">
        <f t="shared" si="209"/>
        <v>3.5719451439650027E-3</v>
      </c>
      <c r="C1146" s="251">
        <f t="shared" si="210"/>
        <v>0.91026962269105127</v>
      </c>
      <c r="D1146" s="274">
        <f t="shared" si="211"/>
        <v>1.0364292426307677E-2</v>
      </c>
      <c r="E1146" s="251">
        <f t="shared" si="212"/>
        <v>0.91026962269105138</v>
      </c>
      <c r="F1146" s="114"/>
      <c r="H1146" s="114"/>
      <c r="K1146" s="22"/>
      <c r="Q1146" s="22"/>
      <c r="W1146" s="114"/>
      <c r="AA1146" s="114"/>
      <c r="AG1146" s="114"/>
      <c r="AJ1146" s="114"/>
    </row>
    <row r="1147" spans="1:36" x14ac:dyDescent="0.2">
      <c r="A1147" s="272">
        <f t="shared" si="208"/>
        <v>53</v>
      </c>
      <c r="B1147" s="274">
        <f t="shared" si="209"/>
        <v>3.5092038173547297E-3</v>
      </c>
      <c r="C1147" s="251">
        <f t="shared" si="210"/>
        <v>0.92056044062486575</v>
      </c>
      <c r="D1147" s="274">
        <f t="shared" si="211"/>
        <v>1.0449065058445221E-2</v>
      </c>
      <c r="E1147" s="251">
        <f t="shared" si="212"/>
        <v>0.92056044062486586</v>
      </c>
      <c r="F1147" s="114"/>
      <c r="H1147" s="114"/>
      <c r="K1147" s="22"/>
      <c r="Q1147" s="22"/>
      <c r="W1147" s="114"/>
      <c r="AA1147" s="114"/>
      <c r="AG1147" s="114"/>
      <c r="AJ1147" s="114"/>
    </row>
    <row r="1148" spans="1:36" x14ac:dyDescent="0.2">
      <c r="A1148" s="272">
        <f t="shared" si="208"/>
        <v>54</v>
      </c>
      <c r="B1148" s="274">
        <f t="shared" si="209"/>
        <v>3.6011605708598628E-3</v>
      </c>
      <c r="C1148" s="251">
        <f t="shared" si="210"/>
        <v>0.93085125855868056</v>
      </c>
      <c r="D1148" s="274">
        <f t="shared" si="211"/>
        <v>1.0923217068706064E-2</v>
      </c>
      <c r="E1148" s="251">
        <f t="shared" si="212"/>
        <v>0.93085125855868034</v>
      </c>
      <c r="F1148" s="114"/>
      <c r="H1148" s="114"/>
      <c r="K1148" s="22"/>
      <c r="Q1148" s="22"/>
      <c r="W1148" s="114"/>
      <c r="AA1148" s="114"/>
      <c r="AG1148" s="114"/>
      <c r="AJ1148" s="114"/>
    </row>
    <row r="1149" spans="1:36" x14ac:dyDescent="0.2">
      <c r="A1149" s="272">
        <f t="shared" si="208"/>
        <v>55</v>
      </c>
      <c r="B1149" s="274">
        <f t="shared" si="209"/>
        <v>2.7472080109658429E-3</v>
      </c>
      <c r="C1149" s="251">
        <f t="shared" si="210"/>
        <v>0.94020654758942079</v>
      </c>
      <c r="D1149" s="274">
        <f t="shared" si="211"/>
        <v>8.6300455281718147E-3</v>
      </c>
      <c r="E1149" s="251">
        <f t="shared" si="212"/>
        <v>0.94020654758942079</v>
      </c>
      <c r="F1149" s="114"/>
      <c r="H1149" s="114"/>
      <c r="K1149" s="22"/>
      <c r="Q1149" s="22"/>
      <c r="W1149" s="114"/>
      <c r="AA1149" s="114"/>
      <c r="AG1149" s="114"/>
      <c r="AJ1149" s="114"/>
    </row>
    <row r="1150" spans="1:36" x14ac:dyDescent="0.2">
      <c r="A1150" s="272">
        <f t="shared" si="208"/>
        <v>56</v>
      </c>
      <c r="B1150" s="274">
        <f t="shared" si="209"/>
        <v>2.5934678136994489E-3</v>
      </c>
      <c r="C1150" s="251">
        <f t="shared" si="210"/>
        <v>0.94581972100786516</v>
      </c>
      <c r="D1150" s="274">
        <f t="shared" si="211"/>
        <v>8.2550343927836924E-3</v>
      </c>
      <c r="E1150" s="251">
        <f t="shared" si="212"/>
        <v>0.94581972100786516</v>
      </c>
      <c r="F1150" s="114"/>
      <c r="H1150" s="114"/>
      <c r="K1150" s="22"/>
      <c r="Q1150" s="22"/>
      <c r="W1150" s="114"/>
      <c r="AA1150" s="114"/>
      <c r="AG1150" s="114"/>
      <c r="AJ1150" s="114"/>
    </row>
    <row r="1151" spans="1:36" x14ac:dyDescent="0.2">
      <c r="A1151" s="272">
        <f t="shared" si="208"/>
        <v>57</v>
      </c>
      <c r="B1151" s="274">
        <f t="shared" si="209"/>
        <v>2.4411644407065728E-3</v>
      </c>
      <c r="C1151" s="251">
        <f t="shared" si="210"/>
        <v>0.95049736552323538</v>
      </c>
      <c r="D1151" s="274">
        <f t="shared" si="211"/>
        <v>8.3374123177987099E-3</v>
      </c>
      <c r="E1151" s="251">
        <f t="shared" si="212"/>
        <v>0.95049736552323516</v>
      </c>
      <c r="F1151" s="114"/>
      <c r="H1151" s="114"/>
      <c r="K1151" s="22"/>
      <c r="Q1151" s="22"/>
      <c r="W1151" s="114"/>
      <c r="AA1151" s="114"/>
      <c r="AG1151" s="114"/>
      <c r="AJ1151" s="114"/>
    </row>
    <row r="1152" spans="1:36" x14ac:dyDescent="0.2">
      <c r="A1152" s="272">
        <f t="shared" si="208"/>
        <v>58</v>
      </c>
      <c r="B1152" s="274">
        <f t="shared" si="209"/>
        <v>2.4095543066891831E-3</v>
      </c>
      <c r="C1152" s="251">
        <f t="shared" si="210"/>
        <v>0.95611053894167997</v>
      </c>
      <c r="D1152" s="274">
        <f t="shared" si="211"/>
        <v>8.2435397985955519E-3</v>
      </c>
      <c r="E1152" s="251">
        <f t="shared" si="212"/>
        <v>0.95611053894167997</v>
      </c>
      <c r="F1152" s="114"/>
      <c r="H1152" s="114"/>
      <c r="K1152" s="22"/>
      <c r="Q1152" s="22"/>
      <c r="W1152" s="114"/>
      <c r="AA1152" s="114"/>
      <c r="AG1152" s="114"/>
      <c r="AJ1152" s="114"/>
    </row>
    <row r="1153" spans="1:36" x14ac:dyDescent="0.2">
      <c r="A1153" s="272">
        <f t="shared" si="208"/>
        <v>59</v>
      </c>
      <c r="B1153" s="274">
        <f t="shared" si="209"/>
        <v>2.0446009412156876E-3</v>
      </c>
      <c r="C1153" s="251">
        <f t="shared" si="210"/>
        <v>0.96078818345704986</v>
      </c>
      <c r="D1153" s="274">
        <f t="shared" si="211"/>
        <v>7.4389182054256401E-3</v>
      </c>
      <c r="E1153" s="251">
        <f t="shared" si="212"/>
        <v>0.96078818345704997</v>
      </c>
      <c r="F1153" s="114"/>
      <c r="H1153" s="114"/>
      <c r="K1153" s="22"/>
      <c r="Q1153" s="22"/>
      <c r="W1153" s="114"/>
      <c r="AA1153" s="114"/>
      <c r="AG1153" s="114"/>
      <c r="AJ1153" s="114"/>
    </row>
    <row r="1154" spans="1:36" x14ac:dyDescent="0.2">
      <c r="A1154" s="272">
        <f t="shared" si="208"/>
        <v>60</v>
      </c>
      <c r="B1154" s="274">
        <f t="shared" si="209"/>
        <v>1.7146102997311224E-3</v>
      </c>
      <c r="C1154" s="251">
        <f t="shared" si="210"/>
        <v>0.98136981932467915</v>
      </c>
      <c r="D1154" s="274">
        <f t="shared" si="211"/>
        <v>6.1903179117387581E-3</v>
      </c>
      <c r="E1154" s="251">
        <f t="shared" si="212"/>
        <v>0.98136981932467915</v>
      </c>
      <c r="F1154" s="114"/>
      <c r="H1154" s="114"/>
      <c r="K1154" s="22"/>
      <c r="Q1154" s="22"/>
      <c r="W1154" s="114"/>
      <c r="AA1154" s="114"/>
      <c r="AG1154" s="114"/>
      <c r="AJ1154" s="114"/>
    </row>
    <row r="1155" spans="1:36" x14ac:dyDescent="0.2">
      <c r="A1155" s="272">
        <f t="shared" si="208"/>
        <v>61</v>
      </c>
      <c r="B1155" s="274">
        <f t="shared" si="209"/>
        <v>1.568533165256823E-3</v>
      </c>
      <c r="C1155" s="251">
        <f t="shared" si="210"/>
        <v>1.0010159262892342</v>
      </c>
      <c r="D1155" s="274">
        <f t="shared" si="211"/>
        <v>6.0475933672360007E-3</v>
      </c>
      <c r="E1155" s="251">
        <f t="shared" si="212"/>
        <v>1.0010159262892342</v>
      </c>
      <c r="F1155" s="114"/>
      <c r="H1155" s="114"/>
      <c r="K1155" s="22"/>
      <c r="Q1155" s="22"/>
      <c r="W1155" s="114"/>
      <c r="AA1155" s="114"/>
      <c r="AG1155" s="114"/>
      <c r="AJ1155" s="114"/>
    </row>
    <row r="1156" spans="1:36" x14ac:dyDescent="0.2">
      <c r="A1156" s="272">
        <f t="shared" si="208"/>
        <v>62</v>
      </c>
      <c r="B1156" s="274">
        <f t="shared" si="209"/>
        <v>1.3918037796141456E-3</v>
      </c>
      <c r="C1156" s="251">
        <f t="shared" si="210"/>
        <v>1.0113067442230488</v>
      </c>
      <c r="D1156" s="274">
        <f t="shared" si="211"/>
        <v>5.7822598180597316E-3</v>
      </c>
      <c r="E1156" s="251">
        <f t="shared" si="212"/>
        <v>1.0113067442230488</v>
      </c>
      <c r="F1156" s="114"/>
      <c r="H1156" s="114"/>
      <c r="K1156" s="22"/>
      <c r="Q1156" s="22"/>
      <c r="W1156" s="114"/>
      <c r="AA1156" s="114"/>
      <c r="AG1156" s="114"/>
      <c r="AJ1156" s="114"/>
    </row>
    <row r="1157" spans="1:36" x14ac:dyDescent="0.2">
      <c r="A1157" s="272">
        <f t="shared" si="208"/>
        <v>63</v>
      </c>
      <c r="B1157" s="274">
        <f t="shared" si="209"/>
        <v>1.2404582894702814E-3</v>
      </c>
      <c r="C1157" s="251">
        <f t="shared" si="210"/>
        <v>1.0206620332537892</v>
      </c>
      <c r="D1157" s="274">
        <f t="shared" si="211"/>
        <v>5.0676792126969281E-3</v>
      </c>
      <c r="E1157" s="251">
        <f t="shared" si="212"/>
        <v>1.0206620332537892</v>
      </c>
      <c r="F1157" s="114"/>
      <c r="H1157" s="114"/>
      <c r="K1157" s="22"/>
      <c r="Q1157" s="22"/>
      <c r="W1157" s="114"/>
      <c r="AA1157" s="114"/>
      <c r="AG1157" s="114"/>
      <c r="AJ1157" s="114"/>
    </row>
    <row r="1158" spans="1:36" x14ac:dyDescent="0.2">
      <c r="A1158" s="272">
        <f t="shared" si="208"/>
        <v>64</v>
      </c>
      <c r="B1158" s="274">
        <f t="shared" si="209"/>
        <v>9.9476133869875441E-4</v>
      </c>
      <c r="C1158" s="251">
        <f t="shared" si="210"/>
        <v>1.0215975621568634</v>
      </c>
      <c r="D1158" s="274">
        <f t="shared" si="211"/>
        <v>4.7386464540613762E-3</v>
      </c>
      <c r="E1158" s="251">
        <f t="shared" si="212"/>
        <v>1.0215975621568634</v>
      </c>
      <c r="F1158" s="114"/>
      <c r="H1158" s="114"/>
      <c r="K1158" s="22"/>
      <c r="Q1158" s="22"/>
      <c r="W1158" s="114"/>
      <c r="AA1158" s="114"/>
      <c r="AG1158" s="114"/>
      <c r="AJ1158" s="114"/>
    </row>
    <row r="1159" spans="1:36" x14ac:dyDescent="0.2">
      <c r="A1159" s="272">
        <f t="shared" si="208"/>
        <v>65</v>
      </c>
      <c r="B1159" s="274">
        <f t="shared" si="209"/>
        <v>8.8460481106239757E-4</v>
      </c>
      <c r="C1159" s="251">
        <f t="shared" si="210"/>
        <v>1.0412436691214184</v>
      </c>
      <c r="D1159" s="274">
        <f t="shared" si="211"/>
        <v>4.4129662853973628E-3</v>
      </c>
      <c r="E1159" s="251">
        <f t="shared" si="212"/>
        <v>1.0412436691214184</v>
      </c>
      <c r="F1159" s="114"/>
      <c r="H1159" s="114"/>
      <c r="K1159" s="22"/>
      <c r="Q1159" s="22"/>
      <c r="W1159" s="114"/>
      <c r="AA1159" s="114"/>
      <c r="AG1159" s="114"/>
      <c r="AJ1159" s="114"/>
    </row>
    <row r="1160" spans="1:36" x14ac:dyDescent="0.2">
      <c r="A1160" s="272">
        <f t="shared" ref="A1160:A1178" si="213">A1064</f>
        <v>66</v>
      </c>
      <c r="B1160" s="274">
        <f t="shared" ref="B1160:B1178" si="214">B1064+H1064</f>
        <v>7.7253251772801685E-4</v>
      </c>
      <c r="C1160" s="251">
        <f t="shared" ref="C1160:C1178" si="215">C368*C766</f>
        <v>1.051534487055233</v>
      </c>
      <c r="D1160" s="274">
        <f t="shared" ref="D1160:D1177" si="216">E1064+K1064</f>
        <v>3.9550982835697222E-3</v>
      </c>
      <c r="E1160" s="251">
        <f t="shared" ref="E1160:E1177" si="217">C368*F766</f>
        <v>1.0515344870552332</v>
      </c>
      <c r="F1160" s="114"/>
      <c r="H1160" s="114"/>
      <c r="K1160" s="22"/>
      <c r="Q1160" s="22"/>
      <c r="W1160" s="114"/>
      <c r="AA1160" s="114"/>
      <c r="AG1160" s="114"/>
      <c r="AJ1160" s="114"/>
    </row>
    <row r="1161" spans="1:36" x14ac:dyDescent="0.2">
      <c r="A1161" s="272">
        <f t="shared" si="213"/>
        <v>67</v>
      </c>
      <c r="B1161" s="274">
        <f t="shared" si="214"/>
        <v>6.6572858006320112E-4</v>
      </c>
      <c r="C1161" s="251">
        <f t="shared" si="215"/>
        <v>1.0702450651167139</v>
      </c>
      <c r="D1161" s="274">
        <f t="shared" si="216"/>
        <v>3.479030507610858E-3</v>
      </c>
      <c r="E1161" s="251">
        <f t="shared" si="217"/>
        <v>1.0702450651167139</v>
      </c>
      <c r="F1161" s="114"/>
      <c r="H1161" s="114"/>
      <c r="K1161" s="22"/>
      <c r="Q1161" s="22"/>
      <c r="W1161" s="114"/>
      <c r="AA1161" s="114"/>
      <c r="AG1161" s="114"/>
      <c r="AJ1161" s="114"/>
    </row>
    <row r="1162" spans="1:36" x14ac:dyDescent="0.2">
      <c r="A1162" s="272">
        <f t="shared" si="213"/>
        <v>68</v>
      </c>
      <c r="B1162" s="274">
        <f t="shared" si="214"/>
        <v>5.4359851681419664E-4</v>
      </c>
      <c r="C1162" s="251">
        <f t="shared" si="215"/>
        <v>1.0767937674382322</v>
      </c>
      <c r="D1162" s="274">
        <f t="shared" si="216"/>
        <v>3.1145560835618685E-3</v>
      </c>
      <c r="E1162" s="251">
        <f t="shared" si="217"/>
        <v>1.0767937674382324</v>
      </c>
      <c r="F1162" s="114"/>
      <c r="H1162" s="114"/>
      <c r="K1162" s="22"/>
      <c r="Q1162" s="22"/>
      <c r="W1162" s="114"/>
      <c r="AA1162" s="114"/>
      <c r="AG1162" s="114"/>
      <c r="AJ1162" s="114"/>
    </row>
    <row r="1163" spans="1:36" x14ac:dyDescent="0.2">
      <c r="A1163" s="272">
        <f t="shared" si="213"/>
        <v>69</v>
      </c>
      <c r="B1163" s="274">
        <f t="shared" si="214"/>
        <v>5.0624108570273641E-4</v>
      </c>
      <c r="C1163" s="251">
        <f t="shared" si="215"/>
        <v>1.1001819900150835</v>
      </c>
      <c r="D1163" s="274">
        <f t="shared" si="216"/>
        <v>2.9071744467508136E-3</v>
      </c>
      <c r="E1163" s="251">
        <f t="shared" si="217"/>
        <v>1.1001819900150835</v>
      </c>
      <c r="F1163" s="114"/>
      <c r="H1163" s="114"/>
      <c r="K1163" s="22"/>
      <c r="Q1163" s="22"/>
      <c r="W1163" s="114"/>
      <c r="AA1163" s="114"/>
      <c r="AG1163" s="114"/>
      <c r="AJ1163" s="114"/>
    </row>
    <row r="1164" spans="1:36" x14ac:dyDescent="0.2">
      <c r="A1164" s="272">
        <f t="shared" si="213"/>
        <v>70</v>
      </c>
      <c r="B1164" s="274">
        <f t="shared" si="214"/>
        <v>4.2913151635728649E-4</v>
      </c>
      <c r="C1164" s="251">
        <f t="shared" si="215"/>
        <v>1.1123438657550464</v>
      </c>
      <c r="D1164" s="274">
        <f t="shared" si="216"/>
        <v>2.4809165789405623E-3</v>
      </c>
      <c r="E1164" s="251">
        <f t="shared" si="217"/>
        <v>1.1123438657550464</v>
      </c>
      <c r="F1164" s="114"/>
      <c r="H1164" s="114"/>
      <c r="K1164" s="22"/>
      <c r="Q1164" s="22"/>
      <c r="W1164" s="114"/>
      <c r="AA1164" s="114"/>
      <c r="AG1164" s="114"/>
      <c r="AJ1164" s="114"/>
    </row>
    <row r="1165" spans="1:36" x14ac:dyDescent="0.2">
      <c r="A1165" s="272">
        <f t="shared" si="213"/>
        <v>71</v>
      </c>
      <c r="B1165" s="274">
        <f t="shared" si="214"/>
        <v>3.4483782564424803E-4</v>
      </c>
      <c r="C1165" s="251">
        <f t="shared" si="215"/>
        <v>1.1329255016226754</v>
      </c>
      <c r="D1165" s="274">
        <f t="shared" si="216"/>
        <v>2.1571521759745742E-3</v>
      </c>
      <c r="E1165" s="251">
        <f t="shared" si="217"/>
        <v>1.1329255016226754</v>
      </c>
      <c r="F1165" s="114"/>
      <c r="H1165" s="114"/>
      <c r="K1165" s="22"/>
      <c r="Q1165" s="22"/>
      <c r="W1165" s="114"/>
      <c r="AA1165" s="114"/>
      <c r="AG1165" s="114"/>
      <c r="AJ1165" s="114"/>
    </row>
    <row r="1166" spans="1:36" x14ac:dyDescent="0.2">
      <c r="A1166" s="272">
        <f t="shared" si="213"/>
        <v>72</v>
      </c>
      <c r="B1166" s="274">
        <f t="shared" si="214"/>
        <v>2.6868613914780994E-4</v>
      </c>
      <c r="C1166" s="251">
        <f t="shared" si="215"/>
        <v>1.1376031461380456</v>
      </c>
      <c r="D1166" s="274">
        <f t="shared" si="216"/>
        <v>1.7438257266259821E-3</v>
      </c>
      <c r="E1166" s="251">
        <f t="shared" si="217"/>
        <v>1.1376031461380456</v>
      </c>
      <c r="F1166" s="114"/>
      <c r="H1166" s="114"/>
      <c r="K1166" s="22"/>
      <c r="Q1166" s="22"/>
      <c r="W1166" s="114"/>
      <c r="AA1166" s="114"/>
      <c r="AG1166" s="114"/>
      <c r="AJ1166" s="114"/>
    </row>
    <row r="1167" spans="1:36" x14ac:dyDescent="0.2">
      <c r="A1167" s="272">
        <f t="shared" si="213"/>
        <v>73</v>
      </c>
      <c r="B1167" s="274">
        <f t="shared" si="214"/>
        <v>2.2414458666876125E-4</v>
      </c>
      <c r="C1167" s="251">
        <f t="shared" si="215"/>
        <v>1.1432163195564899</v>
      </c>
      <c r="D1167" s="274">
        <f t="shared" si="216"/>
        <v>1.4061720223493227E-3</v>
      </c>
      <c r="E1167" s="251">
        <f t="shared" si="217"/>
        <v>1.1432163195564899</v>
      </c>
      <c r="F1167" s="114"/>
      <c r="H1167" s="114"/>
      <c r="K1167" s="22"/>
      <c r="Q1167" s="22"/>
      <c r="W1167" s="114"/>
      <c r="AA1167" s="114"/>
      <c r="AG1167" s="114"/>
      <c r="AJ1167" s="114"/>
    </row>
    <row r="1168" spans="1:36" x14ac:dyDescent="0.2">
      <c r="A1168" s="272">
        <f t="shared" si="213"/>
        <v>74</v>
      </c>
      <c r="B1168" s="274">
        <f t="shared" si="214"/>
        <v>1.5805067008694702E-4</v>
      </c>
      <c r="C1168" s="251">
        <f t="shared" si="215"/>
        <v>1.1525716085872304</v>
      </c>
      <c r="D1168" s="274">
        <f t="shared" si="216"/>
        <v>1.1188071676457825E-3</v>
      </c>
      <c r="E1168" s="251">
        <f t="shared" si="217"/>
        <v>1.1525716085872304</v>
      </c>
      <c r="F1168" s="114"/>
      <c r="H1168" s="114"/>
      <c r="K1168" s="22"/>
      <c r="Q1168" s="22"/>
      <c r="W1168" s="114"/>
      <c r="AA1168" s="114"/>
      <c r="AG1168" s="114"/>
      <c r="AJ1168" s="114"/>
    </row>
    <row r="1169" spans="1:36" x14ac:dyDescent="0.2">
      <c r="A1169" s="272">
        <f t="shared" si="213"/>
        <v>75</v>
      </c>
      <c r="B1169" s="274">
        <f t="shared" si="214"/>
        <v>1.2404582894702814E-4</v>
      </c>
      <c r="C1169" s="251">
        <f t="shared" si="215"/>
        <v>1.1525716085872304</v>
      </c>
      <c r="D1169" s="274">
        <f t="shared" si="216"/>
        <v>9.0088881949559798E-4</v>
      </c>
      <c r="E1169" s="251">
        <f t="shared" si="217"/>
        <v>1.1525716085872304</v>
      </c>
      <c r="F1169" s="114"/>
      <c r="H1169" s="114"/>
      <c r="K1169" s="22"/>
      <c r="Q1169" s="22"/>
      <c r="W1169" s="114"/>
      <c r="AA1169" s="114"/>
      <c r="AG1169" s="114"/>
      <c r="AJ1169" s="114"/>
    </row>
    <row r="1170" spans="1:36" x14ac:dyDescent="0.2">
      <c r="A1170" s="272">
        <f t="shared" si="213"/>
        <v>76</v>
      </c>
      <c r="B1170" s="274">
        <f t="shared" si="214"/>
        <v>1.0345134769327441E-4</v>
      </c>
      <c r="C1170" s="251">
        <f t="shared" si="215"/>
        <v>1.1525716085872304</v>
      </c>
      <c r="D1170" s="274">
        <f t="shared" si="216"/>
        <v>5.8191383077466855E-4</v>
      </c>
      <c r="E1170" s="251">
        <f t="shared" si="217"/>
        <v>1.1525716085872306</v>
      </c>
      <c r="F1170" s="114"/>
      <c r="H1170" s="114"/>
      <c r="K1170" s="22"/>
      <c r="Q1170" s="22"/>
      <c r="W1170" s="114"/>
      <c r="AA1170" s="114"/>
      <c r="AG1170" s="114"/>
      <c r="AJ1170" s="114"/>
    </row>
    <row r="1171" spans="1:36" x14ac:dyDescent="0.2">
      <c r="A1171" s="272">
        <f t="shared" si="213"/>
        <v>77</v>
      </c>
      <c r="B1171" s="274">
        <f t="shared" si="214"/>
        <v>5.0288849573119513E-5</v>
      </c>
      <c r="C1171" s="251">
        <f t="shared" si="215"/>
        <v>1.1525716085872304</v>
      </c>
      <c r="D1171" s="274">
        <f t="shared" si="216"/>
        <v>4.2146845356519206E-4</v>
      </c>
      <c r="E1171" s="251">
        <f t="shared" si="217"/>
        <v>1.1525716085872304</v>
      </c>
      <c r="F1171" s="114"/>
      <c r="H1171" s="114"/>
      <c r="K1171" s="22"/>
      <c r="Q1171" s="22"/>
      <c r="W1171" s="114"/>
      <c r="AA1171" s="114"/>
      <c r="AG1171" s="114"/>
      <c r="AJ1171" s="114"/>
    </row>
    <row r="1172" spans="1:36" x14ac:dyDescent="0.2">
      <c r="A1172" s="272">
        <f t="shared" si="213"/>
        <v>78</v>
      </c>
      <c r="B1172" s="274">
        <f t="shared" si="214"/>
        <v>4.502049390355461E-5</v>
      </c>
      <c r="C1172" s="251">
        <f t="shared" si="215"/>
        <v>1.1525716085872304</v>
      </c>
      <c r="D1172" s="274">
        <f t="shared" si="216"/>
        <v>3.6974277971855486E-4</v>
      </c>
      <c r="E1172" s="251">
        <f t="shared" si="217"/>
        <v>1.1525716085872304</v>
      </c>
      <c r="F1172" s="114"/>
      <c r="H1172" s="114"/>
      <c r="K1172" s="22"/>
      <c r="Q1172" s="22"/>
      <c r="W1172" s="114"/>
      <c r="AA1172" s="114"/>
      <c r="AG1172" s="114"/>
      <c r="AJ1172" s="114"/>
    </row>
    <row r="1173" spans="1:36" x14ac:dyDescent="0.2">
      <c r="A1173" s="272">
        <f t="shared" si="213"/>
        <v>79</v>
      </c>
      <c r="B1173" s="274">
        <f t="shared" si="214"/>
        <v>3.0652251168377604E-5</v>
      </c>
      <c r="C1173" s="251">
        <f t="shared" si="215"/>
        <v>1.1525716085872304</v>
      </c>
      <c r="D1173" s="274">
        <f t="shared" si="216"/>
        <v>2.3611812228140874E-4</v>
      </c>
      <c r="E1173" s="251">
        <f t="shared" si="217"/>
        <v>1.1525716085872304</v>
      </c>
      <c r="F1173" s="114"/>
      <c r="H1173" s="114"/>
      <c r="K1173" s="22"/>
      <c r="Q1173" s="22"/>
      <c r="W1173" s="114"/>
      <c r="AA1173" s="114"/>
      <c r="AG1173" s="114"/>
      <c r="AJ1173" s="114"/>
    </row>
    <row r="1174" spans="1:36" x14ac:dyDescent="0.2">
      <c r="A1174" s="272">
        <f t="shared" si="213"/>
        <v>80</v>
      </c>
      <c r="B1174" s="274">
        <f t="shared" si="214"/>
        <v>2.10734226782596E-5</v>
      </c>
      <c r="C1174" s="251">
        <f t="shared" si="215"/>
        <v>1.1525716085872304</v>
      </c>
      <c r="D1174" s="274">
        <f t="shared" si="216"/>
        <v>1.7002420569959452E-4</v>
      </c>
      <c r="E1174" s="251">
        <f t="shared" si="217"/>
        <v>1.1525716085872304</v>
      </c>
      <c r="F1174" s="114"/>
      <c r="H1174" s="114"/>
      <c r="K1174" s="22"/>
      <c r="Q1174" s="22"/>
      <c r="W1174" s="114"/>
      <c r="AA1174" s="114"/>
      <c r="AG1174" s="114"/>
      <c r="AJ1174" s="114"/>
    </row>
    <row r="1175" spans="1:36" x14ac:dyDescent="0.2">
      <c r="A1175" s="272">
        <f t="shared" si="213"/>
        <v>81</v>
      </c>
      <c r="B1175" s="274">
        <f t="shared" si="214"/>
        <v>9.5788284901180005E-6</v>
      </c>
      <c r="C1175" s="251">
        <f t="shared" si="215"/>
        <v>1.1525716085872306</v>
      </c>
      <c r="D1175" s="274">
        <f t="shared" si="216"/>
        <v>1.0871970336283931E-4</v>
      </c>
      <c r="E1175" s="251">
        <f t="shared" si="217"/>
        <v>1.1525716085872304</v>
      </c>
      <c r="F1175" s="114"/>
      <c r="H1175" s="114"/>
      <c r="K1175" s="22"/>
      <c r="Q1175" s="22"/>
      <c r="W1175" s="114"/>
      <c r="AA1175" s="114"/>
      <c r="AG1175" s="114"/>
      <c r="AJ1175" s="114"/>
    </row>
    <row r="1176" spans="1:36" x14ac:dyDescent="0.2">
      <c r="A1176" s="272">
        <f t="shared" si="213"/>
        <v>82</v>
      </c>
      <c r="B1176" s="274">
        <f t="shared" si="214"/>
        <v>8.1420042166003009E-6</v>
      </c>
      <c r="C1176" s="251">
        <f t="shared" si="215"/>
        <v>1.1525716085872304</v>
      </c>
      <c r="D1176" s="274">
        <f t="shared" si="216"/>
        <v>5.2683556695649008E-5</v>
      </c>
      <c r="E1176" s="251">
        <f t="shared" si="217"/>
        <v>1.1525716085872304</v>
      </c>
      <c r="F1176" s="114"/>
      <c r="H1176" s="114"/>
      <c r="K1176" s="22"/>
      <c r="Q1176" s="22"/>
      <c r="W1176" s="114"/>
      <c r="AA1176" s="114"/>
      <c r="AG1176" s="114"/>
      <c r="AJ1176" s="114"/>
    </row>
    <row r="1177" spans="1:36" x14ac:dyDescent="0.2">
      <c r="A1177" s="272">
        <f t="shared" si="213"/>
        <v>83</v>
      </c>
      <c r="B1177" s="274">
        <f t="shared" si="214"/>
        <v>7.1841213675885012E-6</v>
      </c>
      <c r="C1177" s="251">
        <f t="shared" si="215"/>
        <v>1.1525716085872304</v>
      </c>
      <c r="D1177" s="274">
        <f t="shared" si="216"/>
        <v>7.9983217892485315E-5</v>
      </c>
      <c r="E1177" s="251">
        <f t="shared" si="217"/>
        <v>1.1525716085872304</v>
      </c>
      <c r="F1177" s="114"/>
      <c r="H1177" s="114"/>
      <c r="K1177" s="22"/>
      <c r="Q1177" s="22"/>
      <c r="W1177" s="114"/>
      <c r="AA1177" s="114"/>
      <c r="AG1177" s="114"/>
      <c r="AJ1177" s="114"/>
    </row>
    <row r="1178" spans="1:36" ht="13.5" thickBot="1" x14ac:dyDescent="0.25">
      <c r="A1178" s="272" t="str">
        <f t="shared" si="213"/>
        <v>NNNN</v>
      </c>
      <c r="B1178" s="274">
        <f t="shared" si="214"/>
        <v>0.18087989202744525</v>
      </c>
      <c r="C1178" s="251">
        <f t="shared" si="215"/>
        <v>1.1291833860103793</v>
      </c>
      <c r="D1178" s="262"/>
      <c r="E1178" s="255"/>
      <c r="F1178" s="114"/>
      <c r="H1178" s="114"/>
      <c r="K1178" s="22"/>
      <c r="Q1178" s="22"/>
      <c r="W1178" s="114"/>
      <c r="AA1178" s="114"/>
      <c r="AG1178" s="114"/>
      <c r="AJ1178" s="114"/>
    </row>
    <row r="1179" spans="1:36" x14ac:dyDescent="0.2">
      <c r="A1179" s="267"/>
      <c r="B1179" s="232"/>
      <c r="C1179" s="236"/>
      <c r="D1179" s="236"/>
      <c r="E1179" s="236"/>
      <c r="F1179" s="236"/>
      <c r="G1179" s="236"/>
      <c r="H1179" s="236"/>
      <c r="I1179" s="232"/>
      <c r="J1179" s="232"/>
      <c r="K1179" s="234"/>
      <c r="L1179" s="232"/>
      <c r="M1179" s="232"/>
      <c r="N1179" s="232"/>
      <c r="O1179" s="232"/>
      <c r="P1179" s="232"/>
      <c r="Q1179" s="232"/>
      <c r="R1179" s="232"/>
      <c r="S1179" s="236"/>
      <c r="T1179" s="232"/>
      <c r="V1179" s="22"/>
      <c r="W1179" s="114"/>
      <c r="Z1179" s="22"/>
      <c r="AA1179" s="114"/>
      <c r="AF1179" s="22"/>
      <c r="AG1179" s="114"/>
      <c r="AI1179" s="22"/>
      <c r="AJ1179" s="114"/>
    </row>
    <row r="1180" spans="1:36" x14ac:dyDescent="0.2">
      <c r="A1180" s="229"/>
      <c r="B1180" s="230"/>
    </row>
    <row r="1181" spans="1:36" ht="15.75" x14ac:dyDescent="0.25">
      <c r="A1181" s="235" t="s">
        <v>156</v>
      </c>
      <c r="B1181" s="230"/>
    </row>
    <row r="1182" spans="1:36" x14ac:dyDescent="0.2">
      <c r="A1182" s="237" t="s">
        <v>508</v>
      </c>
      <c r="B1182" s="230"/>
    </row>
    <row r="1183" spans="1:36" ht="13.5" thickBot="1" x14ac:dyDescent="0.25">
      <c r="A1183" s="229"/>
      <c r="B1183" s="230"/>
    </row>
    <row r="1184" spans="1:36" ht="38.25" x14ac:dyDescent="0.2">
      <c r="A1184" s="238" t="s">
        <v>36</v>
      </c>
      <c r="B1184" s="239" t="s">
        <v>19</v>
      </c>
      <c r="C1184" s="240" t="s">
        <v>158</v>
      </c>
      <c r="D1184" s="239" t="s">
        <v>19</v>
      </c>
      <c r="E1184" s="241" t="s">
        <v>158</v>
      </c>
      <c r="G1184" s="114"/>
      <c r="H1184" s="114"/>
      <c r="I1184" s="23"/>
      <c r="K1184" s="114"/>
      <c r="R1184" s="22"/>
      <c r="T1184" s="114"/>
      <c r="U1184" s="22"/>
      <c r="W1184" s="114"/>
      <c r="Y1184" s="22"/>
      <c r="AA1184" s="114"/>
      <c r="AE1184" s="22"/>
      <c r="AG1184" s="114"/>
      <c r="AH1184" s="22"/>
      <c r="AJ1184" s="114"/>
    </row>
    <row r="1185" spans="1:36" x14ac:dyDescent="0.2">
      <c r="A1185" s="242"/>
      <c r="B1185" s="243"/>
      <c r="C1185" s="244"/>
      <c r="D1185" s="243"/>
      <c r="E1185" s="245"/>
      <c r="G1185" s="114"/>
      <c r="H1185" s="114"/>
      <c r="I1185" s="23"/>
      <c r="K1185" s="114"/>
      <c r="R1185" s="22"/>
      <c r="T1185" s="114"/>
      <c r="U1185" s="22"/>
      <c r="W1185" s="114"/>
      <c r="Y1185" s="22"/>
      <c r="AA1185" s="114"/>
      <c r="AE1185" s="22"/>
      <c r="AG1185" s="114"/>
      <c r="AH1185" s="22"/>
      <c r="AJ1185" s="114"/>
    </row>
    <row r="1186" spans="1:36" ht="13.5" thickBot="1" x14ac:dyDescent="0.25">
      <c r="A1186" s="246"/>
      <c r="B1186" s="335" t="s">
        <v>69</v>
      </c>
      <c r="C1186" s="336"/>
      <c r="D1186" s="335" t="s">
        <v>70</v>
      </c>
      <c r="E1186" s="337"/>
      <c r="G1186" s="114"/>
      <c r="H1186" s="114"/>
      <c r="I1186" s="23"/>
      <c r="K1186" s="114"/>
      <c r="R1186" s="22"/>
      <c r="T1186" s="114"/>
      <c r="U1186" s="22"/>
      <c r="W1186" s="114"/>
      <c r="Y1186" s="22"/>
      <c r="AA1186" s="114"/>
      <c r="AE1186" s="22"/>
      <c r="AG1186" s="114"/>
      <c r="AH1186" s="22"/>
      <c r="AJ1186" s="114"/>
    </row>
    <row r="1187" spans="1:36" ht="13.5" thickBot="1" x14ac:dyDescent="0.25">
      <c r="A1187" s="248"/>
      <c r="B1187" s="281"/>
      <c r="C1187" s="282"/>
      <c r="D1187" s="284"/>
      <c r="E1187" s="283"/>
      <c r="G1187" s="114"/>
      <c r="H1187" s="114"/>
      <c r="I1187" s="23"/>
      <c r="K1187" s="114"/>
      <c r="R1187" s="22"/>
      <c r="T1187" s="114"/>
      <c r="U1187" s="22"/>
      <c r="W1187" s="114"/>
      <c r="Y1187" s="22"/>
      <c r="AA1187" s="114"/>
      <c r="AE1187" s="22"/>
      <c r="AG1187" s="114"/>
      <c r="AH1187" s="22"/>
      <c r="AJ1187" s="114"/>
    </row>
    <row r="1188" spans="1:36" x14ac:dyDescent="0.2">
      <c r="A1188" s="302">
        <f>A1094</f>
        <v>0</v>
      </c>
      <c r="B1188" s="273">
        <f>B1094</f>
        <v>5.6084040809640905E-3</v>
      </c>
      <c r="C1188" s="301">
        <f>ROUND(C1094/$C$1124,3)</f>
        <v>1.8839999999999999</v>
      </c>
      <c r="D1188" s="273">
        <f>D1094</f>
        <v>5.2252509413593692E-4</v>
      </c>
      <c r="E1188" s="301">
        <f>ROUND(E1094/$E$1124,3)</f>
        <v>1.3169999999999999</v>
      </c>
      <c r="G1188" s="114"/>
      <c r="H1188" s="114"/>
      <c r="I1188" s="23"/>
      <c r="K1188" s="114"/>
      <c r="R1188" s="22"/>
      <c r="T1188" s="114"/>
      <c r="U1188" s="22"/>
      <c r="W1188" s="114"/>
      <c r="Y1188" s="22"/>
      <c r="AA1188" s="114"/>
      <c r="AE1188" s="22"/>
      <c r="AG1188" s="114"/>
      <c r="AH1188" s="22"/>
      <c r="AJ1188" s="114"/>
    </row>
    <row r="1189" spans="1:36" x14ac:dyDescent="0.2">
      <c r="A1189" s="272">
        <f>A1095</f>
        <v>1</v>
      </c>
      <c r="B1189" s="274">
        <f>B1095</f>
        <v>7.1247326309497698E-3</v>
      </c>
      <c r="C1189" s="279">
        <f>ROUND(C1095/$C$1124,3)</f>
        <v>1.8260000000000001</v>
      </c>
      <c r="D1189" s="274">
        <f>D1095</f>
        <v>1.1882536741991381E-3</v>
      </c>
      <c r="E1189" s="279">
        <f>ROUND(E1095/$E$1124,3)</f>
        <v>1.2769999999999999</v>
      </c>
      <c r="G1189" s="114"/>
      <c r="H1189" s="114"/>
      <c r="I1189" s="23"/>
      <c r="K1189" s="114"/>
      <c r="R1189" s="22"/>
      <c r="T1189" s="114"/>
      <c r="U1189" s="22"/>
      <c r="W1189" s="114"/>
      <c r="Y1189" s="22"/>
      <c r="AA1189" s="114"/>
      <c r="AE1189" s="22"/>
      <c r="AG1189" s="114"/>
      <c r="AH1189" s="22"/>
      <c r="AJ1189" s="114"/>
    </row>
    <row r="1190" spans="1:36" x14ac:dyDescent="0.2">
      <c r="A1190" s="272">
        <f t="shared" ref="A1190:B1253" si="218">A1096</f>
        <v>2</v>
      </c>
      <c r="B1190" s="274">
        <f t="shared" si="218"/>
        <v>7.0179286932849534E-3</v>
      </c>
      <c r="C1190" s="279">
        <f t="shared" ref="C1190:C1253" si="219">ROUND(C1096/$C$1124,3)</f>
        <v>1.788</v>
      </c>
      <c r="D1190" s="274">
        <f t="shared" ref="D1190:D1253" si="220">D1096</f>
        <v>1.9703650204172729E-3</v>
      </c>
      <c r="E1190" s="279">
        <f t="shared" ref="E1190:E1253" si="221">ROUND(E1096/$E$1124,3)</f>
        <v>1.2689999999999999</v>
      </c>
      <c r="G1190" s="114"/>
      <c r="H1190" s="114"/>
      <c r="I1190" s="23"/>
      <c r="K1190" s="114"/>
      <c r="R1190" s="22"/>
      <c r="T1190" s="114"/>
      <c r="U1190" s="22"/>
      <c r="W1190" s="114"/>
      <c r="Y1190" s="22"/>
      <c r="AA1190" s="114"/>
      <c r="AE1190" s="22"/>
      <c r="AG1190" s="114"/>
      <c r="AH1190" s="22"/>
      <c r="AJ1190" s="114"/>
    </row>
    <row r="1191" spans="1:36" x14ac:dyDescent="0.2">
      <c r="A1191" s="272">
        <f t="shared" si="218"/>
        <v>3</v>
      </c>
      <c r="B1191" s="274">
        <f t="shared" si="218"/>
        <v>7.1256905137987818E-3</v>
      </c>
      <c r="C1191" s="279">
        <f t="shared" si="219"/>
        <v>1.72</v>
      </c>
      <c r="D1191" s="274">
        <f t="shared" si="220"/>
        <v>1.4842394745437845E-3</v>
      </c>
      <c r="E1191" s="279">
        <f t="shared" si="221"/>
        <v>1.25</v>
      </c>
      <c r="G1191" s="114"/>
      <c r="H1191" s="114"/>
      <c r="I1191" s="23"/>
      <c r="K1191" s="114"/>
      <c r="R1191" s="22"/>
      <c r="T1191" s="114"/>
      <c r="U1191" s="22"/>
      <c r="W1191" s="114"/>
      <c r="Y1191" s="22"/>
      <c r="AA1191" s="114"/>
      <c r="AE1191" s="22"/>
      <c r="AG1191" s="114"/>
      <c r="AH1191" s="22"/>
      <c r="AJ1191" s="114"/>
    </row>
    <row r="1192" spans="1:36" x14ac:dyDescent="0.2">
      <c r="A1192" s="272">
        <f t="shared" si="218"/>
        <v>4</v>
      </c>
      <c r="B1192" s="274">
        <f t="shared" si="218"/>
        <v>5.9910782791443044E-3</v>
      </c>
      <c r="C1192" s="279">
        <f t="shared" si="219"/>
        <v>1.667</v>
      </c>
      <c r="D1192" s="274">
        <f t="shared" si="220"/>
        <v>1.5977485921516827E-3</v>
      </c>
      <c r="E1192" s="279">
        <f t="shared" si="221"/>
        <v>1.25</v>
      </c>
      <c r="G1192" s="114"/>
      <c r="H1192" s="114"/>
      <c r="I1192" s="23"/>
      <c r="K1192" s="114"/>
      <c r="R1192" s="22"/>
      <c r="T1192" s="114"/>
      <c r="U1192" s="22"/>
      <c r="W1192" s="114"/>
      <c r="Y1192" s="22"/>
      <c r="AA1192" s="114"/>
      <c r="AE1192" s="22"/>
      <c r="AG1192" s="114"/>
      <c r="AH1192" s="22"/>
      <c r="AJ1192" s="114"/>
    </row>
    <row r="1193" spans="1:36" x14ac:dyDescent="0.2">
      <c r="A1193" s="272">
        <f t="shared" si="218"/>
        <v>5</v>
      </c>
      <c r="B1193" s="274">
        <f t="shared" si="218"/>
        <v>7.000207860578235E-3</v>
      </c>
      <c r="C1193" s="279">
        <f t="shared" si="219"/>
        <v>1.357</v>
      </c>
      <c r="D1193" s="274">
        <f t="shared" si="220"/>
        <v>1.7232312453722286E-3</v>
      </c>
      <c r="E1193" s="279">
        <f t="shared" si="221"/>
        <v>1.2050000000000001</v>
      </c>
      <c r="G1193" s="114"/>
      <c r="H1193" s="114"/>
      <c r="I1193" s="23"/>
      <c r="K1193" s="114"/>
      <c r="R1193" s="22"/>
      <c r="T1193" s="114"/>
      <c r="U1193" s="22"/>
      <c r="W1193" s="114"/>
      <c r="Y1193" s="22"/>
      <c r="AA1193" s="114"/>
      <c r="AE1193" s="22"/>
      <c r="AG1193" s="114"/>
      <c r="AH1193" s="22"/>
      <c r="AJ1193" s="114"/>
    </row>
    <row r="1194" spans="1:36" x14ac:dyDescent="0.2">
      <c r="A1194" s="272">
        <f t="shared" si="218"/>
        <v>6</v>
      </c>
      <c r="B1194" s="274">
        <f t="shared" si="218"/>
        <v>8.0246635675963567E-3</v>
      </c>
      <c r="C1194" s="279">
        <f t="shared" si="219"/>
        <v>1.3</v>
      </c>
      <c r="D1194" s="274">
        <f t="shared" si="220"/>
        <v>2.0795636652046184E-3</v>
      </c>
      <c r="E1194" s="279">
        <f t="shared" si="221"/>
        <v>1.19</v>
      </c>
      <c r="G1194" s="114"/>
      <c r="H1194" s="114"/>
      <c r="I1194" s="23"/>
      <c r="K1194" s="114"/>
      <c r="R1194" s="22"/>
      <c r="T1194" s="114"/>
      <c r="U1194" s="22"/>
      <c r="W1194" s="114"/>
      <c r="Y1194" s="22"/>
      <c r="AA1194" s="114"/>
      <c r="AE1194" s="22"/>
      <c r="AG1194" s="114"/>
      <c r="AH1194" s="22"/>
      <c r="AJ1194" s="114"/>
    </row>
    <row r="1195" spans="1:36" x14ac:dyDescent="0.2">
      <c r="A1195" s="272">
        <f t="shared" si="218"/>
        <v>7</v>
      </c>
      <c r="B1195" s="274">
        <f t="shared" si="218"/>
        <v>8.2023508360880449E-3</v>
      </c>
      <c r="C1195" s="279">
        <f t="shared" si="219"/>
        <v>1.2769999999999999</v>
      </c>
      <c r="D1195" s="274">
        <f t="shared" si="220"/>
        <v>2.5082162401373989E-3</v>
      </c>
      <c r="E1195" s="279">
        <f t="shared" si="221"/>
        <v>1.171</v>
      </c>
      <c r="G1195" s="114"/>
      <c r="H1195" s="114"/>
      <c r="I1195" s="23"/>
      <c r="K1195" s="114"/>
      <c r="R1195" s="22"/>
      <c r="T1195" s="114"/>
      <c r="U1195" s="22"/>
      <c r="W1195" s="114"/>
      <c r="Y1195" s="22"/>
      <c r="AA1195" s="114"/>
      <c r="AE1195" s="22"/>
      <c r="AG1195" s="114"/>
      <c r="AH1195" s="22"/>
      <c r="AJ1195" s="114"/>
    </row>
    <row r="1196" spans="1:36" x14ac:dyDescent="0.2">
      <c r="A1196" s="272">
        <f t="shared" si="218"/>
        <v>8</v>
      </c>
      <c r="B1196" s="274">
        <f t="shared" si="218"/>
        <v>8.7833067840137023E-3</v>
      </c>
      <c r="C1196" s="279">
        <f t="shared" si="219"/>
        <v>1.246</v>
      </c>
      <c r="D1196" s="274">
        <f t="shared" si="220"/>
        <v>2.727092471136595E-3</v>
      </c>
      <c r="E1196" s="279">
        <f t="shared" si="221"/>
        <v>1.1539999999999999</v>
      </c>
      <c r="G1196" s="114"/>
      <c r="H1196" s="114"/>
      <c r="I1196" s="23"/>
      <c r="K1196" s="114"/>
      <c r="R1196" s="22"/>
      <c r="T1196" s="114"/>
      <c r="U1196" s="22"/>
      <c r="W1196" s="114"/>
      <c r="Y1196" s="22"/>
      <c r="AA1196" s="114"/>
      <c r="AE1196" s="22"/>
      <c r="AG1196" s="114"/>
      <c r="AH1196" s="22"/>
      <c r="AJ1196" s="114"/>
    </row>
    <row r="1197" spans="1:36" x14ac:dyDescent="0.2">
      <c r="A1197" s="272">
        <f t="shared" si="218"/>
        <v>9</v>
      </c>
      <c r="B1197" s="274">
        <f t="shared" si="218"/>
        <v>9.4950137408294707E-3</v>
      </c>
      <c r="C1197" s="279">
        <f t="shared" si="219"/>
        <v>1.141</v>
      </c>
      <c r="D1197" s="274">
        <f t="shared" si="220"/>
        <v>3.997724070350748E-3</v>
      </c>
      <c r="E1197" s="279">
        <f t="shared" si="221"/>
        <v>1.141</v>
      </c>
      <c r="G1197" s="114"/>
      <c r="H1197" s="114"/>
      <c r="I1197" s="23"/>
      <c r="K1197" s="114"/>
      <c r="R1197" s="22"/>
      <c r="T1197" s="114"/>
      <c r="U1197" s="22"/>
      <c r="W1197" s="114"/>
      <c r="Y1197" s="22"/>
      <c r="AA1197" s="114"/>
      <c r="AE1197" s="22"/>
      <c r="AG1197" s="114"/>
      <c r="AH1197" s="22"/>
      <c r="AJ1197" s="114"/>
    </row>
    <row r="1198" spans="1:36" x14ac:dyDescent="0.2">
      <c r="A1198" s="272">
        <f t="shared" si="218"/>
        <v>10</v>
      </c>
      <c r="B1198" s="274">
        <f t="shared" si="218"/>
        <v>7.6917992775647551E-3</v>
      </c>
      <c r="C1198" s="279">
        <f t="shared" si="219"/>
        <v>1.1240000000000001</v>
      </c>
      <c r="D1198" s="274">
        <f t="shared" si="220"/>
        <v>3.7486745296076802E-3</v>
      </c>
      <c r="E1198" s="279">
        <f t="shared" si="221"/>
        <v>1.1240000000000001</v>
      </c>
      <c r="G1198" s="114"/>
      <c r="H1198" s="114"/>
      <c r="I1198" s="23"/>
      <c r="K1198" s="114"/>
      <c r="R1198" s="22"/>
      <c r="T1198" s="114"/>
      <c r="U1198" s="22"/>
      <c r="W1198" s="114"/>
      <c r="Y1198" s="22"/>
      <c r="AA1198" s="114"/>
      <c r="AE1198" s="22"/>
      <c r="AG1198" s="114"/>
      <c r="AH1198" s="22"/>
      <c r="AJ1198" s="114"/>
    </row>
    <row r="1199" spans="1:36" x14ac:dyDescent="0.2">
      <c r="A1199" s="272">
        <f t="shared" si="218"/>
        <v>11</v>
      </c>
      <c r="B1199" s="274">
        <f t="shared" si="218"/>
        <v>7.3546245147126012E-3</v>
      </c>
      <c r="C1199" s="279">
        <f t="shared" si="219"/>
        <v>1.1140000000000001</v>
      </c>
      <c r="D1199" s="274">
        <f t="shared" si="220"/>
        <v>4.3090359962795833E-3</v>
      </c>
      <c r="E1199" s="279">
        <f t="shared" si="221"/>
        <v>1.1140000000000001</v>
      </c>
      <c r="G1199" s="114"/>
      <c r="H1199" s="114"/>
      <c r="I1199" s="23"/>
      <c r="K1199" s="114"/>
      <c r="R1199" s="22"/>
      <c r="T1199" s="114"/>
      <c r="U1199" s="22"/>
      <c r="W1199" s="114"/>
      <c r="Y1199" s="22"/>
      <c r="AA1199" s="114"/>
      <c r="AE1199" s="22"/>
      <c r="AG1199" s="114"/>
      <c r="AH1199" s="22"/>
      <c r="AJ1199" s="114"/>
    </row>
    <row r="1200" spans="1:36" x14ac:dyDescent="0.2">
      <c r="A1200" s="272">
        <f t="shared" si="218"/>
        <v>12</v>
      </c>
      <c r="B1200" s="274">
        <f t="shared" si="218"/>
        <v>6.7061378259316122E-3</v>
      </c>
      <c r="C1200" s="279">
        <f t="shared" si="219"/>
        <v>1.0920000000000001</v>
      </c>
      <c r="D1200" s="274">
        <f t="shared" si="220"/>
        <v>4.555211888475616E-3</v>
      </c>
      <c r="E1200" s="279">
        <f t="shared" si="221"/>
        <v>1.0920000000000001</v>
      </c>
      <c r="G1200" s="114"/>
      <c r="H1200" s="114"/>
      <c r="I1200" s="23"/>
      <c r="K1200" s="114"/>
      <c r="R1200" s="22"/>
      <c r="T1200" s="114"/>
      <c r="U1200" s="22"/>
      <c r="W1200" s="114"/>
      <c r="Y1200" s="22"/>
      <c r="AA1200" s="114"/>
      <c r="AE1200" s="22"/>
      <c r="AG1200" s="114"/>
      <c r="AH1200" s="22"/>
      <c r="AJ1200" s="114"/>
    </row>
    <row r="1201" spans="1:36" x14ac:dyDescent="0.2">
      <c r="A1201" s="272">
        <f t="shared" si="218"/>
        <v>13</v>
      </c>
      <c r="B1201" s="274">
        <f t="shared" si="218"/>
        <v>6.3943469585782719E-3</v>
      </c>
      <c r="C1201" s="279">
        <f t="shared" si="219"/>
        <v>1.081</v>
      </c>
      <c r="D1201" s="274">
        <f t="shared" si="220"/>
        <v>5.4331115195949305E-3</v>
      </c>
      <c r="E1201" s="279">
        <f t="shared" si="221"/>
        <v>1.081</v>
      </c>
      <c r="G1201" s="114"/>
      <c r="H1201" s="114"/>
      <c r="I1201" s="23"/>
      <c r="K1201" s="114"/>
      <c r="R1201" s="22"/>
      <c r="T1201" s="114"/>
      <c r="U1201" s="22"/>
      <c r="W1201" s="114"/>
      <c r="Y1201" s="22"/>
      <c r="AA1201" s="114"/>
      <c r="AE1201" s="22"/>
      <c r="AG1201" s="114"/>
      <c r="AH1201" s="22"/>
      <c r="AJ1201" s="114"/>
    </row>
    <row r="1202" spans="1:36" x14ac:dyDescent="0.2">
      <c r="A1202" s="272">
        <f t="shared" si="218"/>
        <v>14</v>
      </c>
      <c r="B1202" s="274">
        <f t="shared" si="218"/>
        <v>5.9925151034178215E-3</v>
      </c>
      <c r="C1202" s="279">
        <f t="shared" si="219"/>
        <v>1.081</v>
      </c>
      <c r="D1202" s="274">
        <f t="shared" si="220"/>
        <v>5.8363801990288979E-3</v>
      </c>
      <c r="E1202" s="279">
        <f t="shared" si="221"/>
        <v>1.081</v>
      </c>
      <c r="G1202" s="114"/>
      <c r="H1202" s="114"/>
      <c r="I1202" s="23"/>
      <c r="K1202" s="114"/>
      <c r="R1202" s="22"/>
      <c r="T1202" s="114"/>
      <c r="U1202" s="22"/>
      <c r="W1202" s="114"/>
      <c r="Y1202" s="22"/>
      <c r="AA1202" s="114"/>
      <c r="AE1202" s="22"/>
      <c r="AG1202" s="114"/>
      <c r="AH1202" s="22"/>
      <c r="AJ1202" s="114"/>
    </row>
    <row r="1203" spans="1:36" x14ac:dyDescent="0.2">
      <c r="A1203" s="272">
        <f t="shared" si="218"/>
        <v>15</v>
      </c>
      <c r="B1203" s="274">
        <f t="shared" si="218"/>
        <v>5.7104186043838469E-3</v>
      </c>
      <c r="C1203" s="279">
        <f t="shared" si="219"/>
        <v>1.0760000000000001</v>
      </c>
      <c r="D1203" s="274">
        <f t="shared" si="220"/>
        <v>6.698953704564024E-3</v>
      </c>
      <c r="E1203" s="279">
        <f t="shared" si="221"/>
        <v>1.0760000000000001</v>
      </c>
      <c r="G1203" s="114"/>
      <c r="H1203" s="114"/>
      <c r="I1203" s="23"/>
      <c r="K1203" s="114"/>
      <c r="R1203" s="22"/>
      <c r="T1203" s="114"/>
      <c r="U1203" s="22"/>
      <c r="W1203" s="114"/>
      <c r="Y1203" s="22"/>
      <c r="AA1203" s="114"/>
      <c r="AE1203" s="22"/>
      <c r="AG1203" s="114"/>
      <c r="AH1203" s="22"/>
      <c r="AJ1203" s="114"/>
    </row>
    <row r="1204" spans="1:36" x14ac:dyDescent="0.2">
      <c r="A1204" s="272">
        <f t="shared" si="218"/>
        <v>16</v>
      </c>
      <c r="B1204" s="274">
        <f t="shared" si="218"/>
        <v>5.2602136653483005E-3</v>
      </c>
      <c r="C1204" s="279">
        <f t="shared" si="219"/>
        <v>1.071</v>
      </c>
      <c r="D1204" s="274">
        <f t="shared" si="220"/>
        <v>7.0725280156786266E-3</v>
      </c>
      <c r="E1204" s="279">
        <f t="shared" si="221"/>
        <v>1.071</v>
      </c>
      <c r="G1204" s="114"/>
      <c r="H1204" s="114"/>
      <c r="I1204" s="23"/>
      <c r="K1204" s="114"/>
      <c r="R1204" s="22"/>
      <c r="T1204" s="114"/>
      <c r="U1204" s="22"/>
      <c r="W1204" s="114"/>
      <c r="Y1204" s="22"/>
      <c r="AA1204" s="114"/>
      <c r="AE1204" s="22"/>
      <c r="AG1204" s="114"/>
      <c r="AH1204" s="22"/>
      <c r="AJ1204" s="114"/>
    </row>
    <row r="1205" spans="1:36" x14ac:dyDescent="0.2">
      <c r="A1205" s="272">
        <f t="shared" si="218"/>
        <v>17</v>
      </c>
      <c r="B1205" s="274">
        <f t="shared" si="218"/>
        <v>4.810008726312754E-3</v>
      </c>
      <c r="C1205" s="279">
        <f t="shared" si="219"/>
        <v>1.0649999999999999</v>
      </c>
      <c r="D1205" s="274">
        <f t="shared" si="220"/>
        <v>7.4518496238872994E-3</v>
      </c>
      <c r="E1205" s="279">
        <f t="shared" si="221"/>
        <v>1.0649999999999999</v>
      </c>
      <c r="G1205" s="114"/>
      <c r="H1205" s="114"/>
      <c r="I1205" s="23"/>
      <c r="K1205" s="114"/>
      <c r="R1205" s="22"/>
      <c r="T1205" s="114"/>
      <c r="U1205" s="22"/>
      <c r="W1205" s="114"/>
      <c r="Y1205" s="22"/>
      <c r="AA1205" s="114"/>
      <c r="AE1205" s="22"/>
      <c r="AG1205" s="114"/>
      <c r="AH1205" s="22"/>
      <c r="AJ1205" s="114"/>
    </row>
    <row r="1206" spans="1:36" x14ac:dyDescent="0.2">
      <c r="A1206" s="272">
        <f t="shared" si="218"/>
        <v>18</v>
      </c>
      <c r="B1206" s="274">
        <f t="shared" si="218"/>
        <v>4.4182346410669288E-3</v>
      </c>
      <c r="C1206" s="279">
        <f t="shared" si="219"/>
        <v>1.0640000000000001</v>
      </c>
      <c r="D1206" s="274">
        <f t="shared" si="220"/>
        <v>7.6237895952849175E-3</v>
      </c>
      <c r="E1206" s="279">
        <f t="shared" si="221"/>
        <v>1.0640000000000001</v>
      </c>
      <c r="G1206" s="114"/>
      <c r="H1206" s="114"/>
      <c r="I1206" s="23"/>
      <c r="K1206" s="114"/>
      <c r="R1206" s="22"/>
      <c r="T1206" s="114"/>
      <c r="U1206" s="22"/>
      <c r="W1206" s="114"/>
      <c r="Y1206" s="22"/>
      <c r="AA1206" s="114"/>
      <c r="AE1206" s="22"/>
      <c r="AG1206" s="114"/>
      <c r="AH1206" s="22"/>
      <c r="AJ1206" s="114"/>
    </row>
    <row r="1207" spans="1:36" x14ac:dyDescent="0.2">
      <c r="A1207" s="272">
        <f t="shared" si="218"/>
        <v>19</v>
      </c>
      <c r="B1207" s="274">
        <f t="shared" si="218"/>
        <v>4.4335607666511172E-3</v>
      </c>
      <c r="C1207" s="279">
        <f t="shared" si="219"/>
        <v>1.0589999999999999</v>
      </c>
      <c r="D1207" s="274">
        <f t="shared" si="220"/>
        <v>7.8484131233781847E-3</v>
      </c>
      <c r="E1207" s="279">
        <f t="shared" si="221"/>
        <v>1.0589999999999999</v>
      </c>
      <c r="G1207" s="114"/>
      <c r="H1207" s="114"/>
      <c r="I1207" s="23"/>
      <c r="K1207" s="114"/>
      <c r="R1207" s="22"/>
      <c r="T1207" s="114"/>
      <c r="U1207" s="22"/>
      <c r="W1207" s="114"/>
      <c r="Y1207" s="22"/>
      <c r="AA1207" s="114"/>
      <c r="AE1207" s="22"/>
      <c r="AG1207" s="114"/>
      <c r="AH1207" s="22"/>
      <c r="AJ1207" s="114"/>
    </row>
    <row r="1208" spans="1:36" x14ac:dyDescent="0.2">
      <c r="A1208" s="272">
        <f t="shared" si="218"/>
        <v>20</v>
      </c>
      <c r="B1208" s="274">
        <f t="shared" si="218"/>
        <v>3.9263617980993693E-3</v>
      </c>
      <c r="C1208" s="279">
        <f t="shared" si="219"/>
        <v>1.054</v>
      </c>
      <c r="D1208" s="274">
        <f t="shared" si="220"/>
        <v>8.0102953248611802E-3</v>
      </c>
      <c r="E1208" s="279">
        <f t="shared" si="221"/>
        <v>1.054</v>
      </c>
      <c r="G1208" s="114"/>
      <c r="H1208" s="114"/>
      <c r="I1208" s="23"/>
      <c r="K1208" s="114"/>
      <c r="R1208" s="22"/>
      <c r="T1208" s="114"/>
      <c r="U1208" s="22"/>
      <c r="W1208" s="114"/>
      <c r="Y1208" s="22"/>
      <c r="AA1208" s="114"/>
      <c r="AE1208" s="22"/>
      <c r="AG1208" s="114"/>
      <c r="AH1208" s="22"/>
      <c r="AJ1208" s="114"/>
    </row>
    <row r="1209" spans="1:36" x14ac:dyDescent="0.2">
      <c r="A1209" s="272">
        <f t="shared" si="218"/>
        <v>21</v>
      </c>
      <c r="B1209" s="274">
        <f t="shared" si="218"/>
        <v>3.7769320736535279E-3</v>
      </c>
      <c r="C1209" s="279">
        <f t="shared" si="219"/>
        <v>1.0489999999999999</v>
      </c>
      <c r="D1209" s="274">
        <f t="shared" si="220"/>
        <v>7.7871086210414293E-3</v>
      </c>
      <c r="E1209" s="279">
        <f t="shared" si="221"/>
        <v>1.0489999999999999</v>
      </c>
      <c r="G1209" s="114"/>
      <c r="H1209" s="114"/>
      <c r="I1209" s="23"/>
      <c r="K1209" s="114"/>
      <c r="R1209" s="22"/>
      <c r="T1209" s="114"/>
      <c r="U1209" s="22"/>
      <c r="W1209" s="114"/>
      <c r="Y1209" s="22"/>
      <c r="AA1209" s="114"/>
      <c r="AE1209" s="22"/>
      <c r="AG1209" s="114"/>
      <c r="AH1209" s="22"/>
      <c r="AJ1209" s="114"/>
    </row>
    <row r="1210" spans="1:36" x14ac:dyDescent="0.2">
      <c r="A1210" s="272">
        <f t="shared" si="218"/>
        <v>22</v>
      </c>
      <c r="B1210" s="274">
        <f t="shared" si="218"/>
        <v>3.4689727376962342E-3</v>
      </c>
      <c r="C1210" s="279">
        <f t="shared" si="219"/>
        <v>1.0429999999999999</v>
      </c>
      <c r="D1210" s="274">
        <f t="shared" si="220"/>
        <v>7.7660351983631698E-3</v>
      </c>
      <c r="E1210" s="279">
        <f t="shared" si="221"/>
        <v>1.0429999999999999</v>
      </c>
      <c r="G1210" s="114"/>
      <c r="H1210" s="114"/>
      <c r="I1210" s="23"/>
      <c r="K1210" s="114"/>
      <c r="R1210" s="22"/>
      <c r="T1210" s="114"/>
      <c r="U1210" s="22"/>
      <c r="W1210" s="114"/>
      <c r="Y1210" s="22"/>
      <c r="AA1210" s="114"/>
      <c r="AE1210" s="22"/>
      <c r="AG1210" s="114"/>
      <c r="AH1210" s="22"/>
      <c r="AJ1210" s="114"/>
    </row>
    <row r="1211" spans="1:36" x14ac:dyDescent="0.2">
      <c r="A1211" s="272">
        <f t="shared" si="218"/>
        <v>23</v>
      </c>
      <c r="B1211" s="274">
        <f t="shared" si="218"/>
        <v>3.4498150807159983E-3</v>
      </c>
      <c r="C1211" s="279">
        <f t="shared" si="219"/>
        <v>1.038</v>
      </c>
      <c r="D1211" s="274">
        <f t="shared" si="220"/>
        <v>8.2234242587663035E-3</v>
      </c>
      <c r="E1211" s="279">
        <f t="shared" si="221"/>
        <v>1.038</v>
      </c>
      <c r="G1211" s="114"/>
      <c r="H1211" s="114"/>
      <c r="I1211" s="23"/>
      <c r="K1211" s="114"/>
      <c r="R1211" s="22"/>
      <c r="T1211" s="114"/>
      <c r="U1211" s="22"/>
      <c r="W1211" s="114"/>
      <c r="Y1211" s="22"/>
      <c r="AA1211" s="114"/>
      <c r="AE1211" s="22"/>
      <c r="AG1211" s="114"/>
      <c r="AH1211" s="22"/>
      <c r="AJ1211" s="114"/>
    </row>
    <row r="1212" spans="1:36" x14ac:dyDescent="0.2">
      <c r="A1212" s="272">
        <f t="shared" si="218"/>
        <v>24</v>
      </c>
      <c r="B1212" s="274">
        <f t="shared" si="218"/>
        <v>3.2462649753009906E-3</v>
      </c>
      <c r="C1212" s="279">
        <f t="shared" si="219"/>
        <v>1.032</v>
      </c>
      <c r="D1212" s="274">
        <f t="shared" si="220"/>
        <v>7.6348052480485528E-3</v>
      </c>
      <c r="E1212" s="279">
        <f t="shared" si="221"/>
        <v>1.032</v>
      </c>
      <c r="G1212" s="114"/>
      <c r="H1212" s="114"/>
      <c r="I1212" s="23"/>
      <c r="K1212" s="114"/>
      <c r="R1212" s="22"/>
      <c r="T1212" s="114"/>
      <c r="U1212" s="22"/>
      <c r="W1212" s="114"/>
      <c r="Y1212" s="22"/>
      <c r="AA1212" s="114"/>
      <c r="AE1212" s="22"/>
      <c r="AG1212" s="114"/>
      <c r="AH1212" s="22"/>
      <c r="AJ1212" s="114"/>
    </row>
    <row r="1213" spans="1:36" x14ac:dyDescent="0.2">
      <c r="A1213" s="272">
        <f t="shared" si="218"/>
        <v>25</v>
      </c>
      <c r="B1213" s="274">
        <f t="shared" si="218"/>
        <v>3.2711699293752976E-3</v>
      </c>
      <c r="C1213" s="279">
        <f t="shared" si="219"/>
        <v>1.0269999999999999</v>
      </c>
      <c r="D1213" s="274">
        <f t="shared" si="220"/>
        <v>8.2013929532390329E-3</v>
      </c>
      <c r="E1213" s="279">
        <f t="shared" si="221"/>
        <v>1.0269999999999999</v>
      </c>
      <c r="G1213" s="114"/>
      <c r="H1213" s="114"/>
      <c r="I1213" s="23"/>
      <c r="K1213" s="114"/>
      <c r="R1213" s="22"/>
      <c r="T1213" s="114"/>
      <c r="U1213" s="22"/>
      <c r="W1213" s="114"/>
      <c r="Y1213" s="22"/>
      <c r="AA1213" s="114"/>
      <c r="AE1213" s="22"/>
      <c r="AG1213" s="114"/>
      <c r="AH1213" s="22"/>
      <c r="AJ1213" s="114"/>
    </row>
    <row r="1214" spans="1:36" x14ac:dyDescent="0.2">
      <c r="A1214" s="272">
        <f t="shared" si="218"/>
        <v>26</v>
      </c>
      <c r="B1214" s="274">
        <f t="shared" si="218"/>
        <v>3.1835236486907181E-3</v>
      </c>
      <c r="C1214" s="279">
        <f t="shared" si="219"/>
        <v>1.022</v>
      </c>
      <c r="D1214" s="274">
        <f t="shared" si="220"/>
        <v>8.3077179494793416E-3</v>
      </c>
      <c r="E1214" s="279">
        <f t="shared" si="221"/>
        <v>1.022</v>
      </c>
      <c r="G1214" s="114"/>
      <c r="H1214" s="114"/>
      <c r="I1214" s="23"/>
      <c r="K1214" s="114"/>
      <c r="R1214" s="22"/>
      <c r="T1214" s="114"/>
      <c r="U1214" s="22"/>
      <c r="W1214" s="114"/>
      <c r="Y1214" s="22"/>
      <c r="AA1214" s="114"/>
      <c r="AE1214" s="22"/>
      <c r="AG1214" s="114"/>
      <c r="AH1214" s="22"/>
      <c r="AJ1214" s="114"/>
    </row>
    <row r="1215" spans="1:36" x14ac:dyDescent="0.2">
      <c r="A1215" s="272">
        <f t="shared" si="218"/>
        <v>27</v>
      </c>
      <c r="B1215" s="274">
        <f t="shared" si="218"/>
        <v>3.2596753351871559E-3</v>
      </c>
      <c r="C1215" s="279">
        <f t="shared" si="219"/>
        <v>1.016</v>
      </c>
      <c r="D1215" s="274">
        <f t="shared" si="220"/>
        <v>8.5687410258350576E-3</v>
      </c>
      <c r="E1215" s="279">
        <f t="shared" si="221"/>
        <v>1.016</v>
      </c>
      <c r="G1215" s="114"/>
      <c r="H1215" s="114"/>
      <c r="I1215" s="23"/>
      <c r="K1215" s="114"/>
      <c r="R1215" s="22"/>
      <c r="T1215" s="114"/>
      <c r="U1215" s="22"/>
      <c r="W1215" s="114"/>
      <c r="Y1215" s="22"/>
      <c r="AA1215" s="114"/>
      <c r="AE1215" s="22"/>
      <c r="AG1215" s="114"/>
      <c r="AH1215" s="22"/>
      <c r="AJ1215" s="114"/>
    </row>
    <row r="1216" spans="1:36" x14ac:dyDescent="0.2">
      <c r="A1216" s="272">
        <f t="shared" si="218"/>
        <v>28</v>
      </c>
      <c r="B1216" s="274">
        <f t="shared" si="218"/>
        <v>3.3602530343333952E-3</v>
      </c>
      <c r="C1216" s="279">
        <f t="shared" si="219"/>
        <v>1.0109999999999999</v>
      </c>
      <c r="D1216" s="274">
        <f t="shared" si="220"/>
        <v>8.5629937287409873E-3</v>
      </c>
      <c r="E1216" s="279">
        <f t="shared" si="221"/>
        <v>1.0109999999999999</v>
      </c>
      <c r="G1216" s="114"/>
      <c r="H1216" s="114"/>
      <c r="I1216" s="23"/>
      <c r="K1216" s="114"/>
      <c r="R1216" s="22"/>
      <c r="T1216" s="114"/>
      <c r="U1216" s="22"/>
      <c r="W1216" s="114"/>
      <c r="Y1216" s="22"/>
      <c r="AA1216" s="114"/>
      <c r="AE1216" s="22"/>
      <c r="AG1216" s="114"/>
      <c r="AH1216" s="22"/>
      <c r="AJ1216" s="114"/>
    </row>
    <row r="1217" spans="1:36" x14ac:dyDescent="0.2">
      <c r="A1217" s="272">
        <f t="shared" si="218"/>
        <v>29</v>
      </c>
      <c r="B1217" s="274">
        <f t="shared" si="218"/>
        <v>3.5532664284092727E-3</v>
      </c>
      <c r="C1217" s="279">
        <f t="shared" si="219"/>
        <v>1.0049999999999999</v>
      </c>
      <c r="D1217" s="274">
        <f t="shared" si="220"/>
        <v>9.0491192746144748E-3</v>
      </c>
      <c r="E1217" s="279">
        <f t="shared" si="221"/>
        <v>1.0049999999999999</v>
      </c>
      <c r="G1217" s="114"/>
      <c r="H1217" s="114"/>
      <c r="I1217" s="23"/>
      <c r="K1217" s="114"/>
      <c r="R1217" s="22"/>
      <c r="T1217" s="114"/>
      <c r="U1217" s="22"/>
      <c r="W1217" s="114"/>
      <c r="Y1217" s="22"/>
      <c r="AA1217" s="114"/>
      <c r="AE1217" s="22"/>
      <c r="AG1217" s="114"/>
      <c r="AH1217" s="22"/>
      <c r="AJ1217" s="114"/>
    </row>
    <row r="1218" spans="1:36" x14ac:dyDescent="0.2">
      <c r="A1218" s="272">
        <f t="shared" si="218"/>
        <v>30</v>
      </c>
      <c r="B1218" s="274">
        <f t="shared" si="218"/>
        <v>3.9958083046527249E-3</v>
      </c>
      <c r="C1218" s="279">
        <f t="shared" si="219"/>
        <v>1</v>
      </c>
      <c r="D1218" s="274">
        <f t="shared" si="220"/>
        <v>1.0141105722487928E-2</v>
      </c>
      <c r="E1218" s="279">
        <f t="shared" si="221"/>
        <v>1</v>
      </c>
      <c r="G1218" s="114"/>
      <c r="H1218" s="114"/>
      <c r="I1218" s="23"/>
      <c r="K1218" s="114"/>
      <c r="R1218" s="22"/>
      <c r="T1218" s="114"/>
      <c r="U1218" s="22"/>
      <c r="W1218" s="114"/>
      <c r="Y1218" s="22"/>
      <c r="AA1218" s="114"/>
      <c r="AE1218" s="22"/>
      <c r="AG1218" s="114"/>
      <c r="AH1218" s="22"/>
      <c r="AJ1218" s="114"/>
    </row>
    <row r="1219" spans="1:36" x14ac:dyDescent="0.2">
      <c r="A1219" s="272">
        <f t="shared" si="218"/>
        <v>31</v>
      </c>
      <c r="B1219" s="274">
        <f t="shared" si="218"/>
        <v>4.0671705769041036E-3</v>
      </c>
      <c r="C1219" s="279">
        <f t="shared" si="219"/>
        <v>0.995</v>
      </c>
      <c r="D1219" s="274">
        <f t="shared" si="220"/>
        <v>1.0337471706535348E-2</v>
      </c>
      <c r="E1219" s="279">
        <f t="shared" si="221"/>
        <v>0.995</v>
      </c>
      <c r="G1219" s="114"/>
      <c r="H1219" s="114"/>
      <c r="I1219" s="23"/>
      <c r="K1219" s="114"/>
      <c r="R1219" s="22"/>
      <c r="T1219" s="114"/>
      <c r="U1219" s="22"/>
      <c r="W1219" s="114"/>
      <c r="Y1219" s="22"/>
      <c r="AA1219" s="114"/>
      <c r="AE1219" s="22"/>
      <c r="AG1219" s="114"/>
      <c r="AH1219" s="22"/>
      <c r="AJ1219" s="114"/>
    </row>
    <row r="1220" spans="1:36" x14ac:dyDescent="0.2">
      <c r="A1220" s="272">
        <f t="shared" si="218"/>
        <v>32</v>
      </c>
      <c r="B1220" s="274">
        <f t="shared" si="218"/>
        <v>3.8693677685831666E-3</v>
      </c>
      <c r="C1220" s="279">
        <f t="shared" si="219"/>
        <v>0.98899999999999999</v>
      </c>
      <c r="D1220" s="274">
        <f t="shared" si="220"/>
        <v>9.4279619413986434E-3</v>
      </c>
      <c r="E1220" s="279">
        <f t="shared" si="221"/>
        <v>0.98899999999999999</v>
      </c>
      <c r="G1220" s="114"/>
      <c r="H1220" s="114"/>
      <c r="I1220" s="23"/>
      <c r="K1220" s="114"/>
      <c r="R1220" s="22"/>
      <c r="T1220" s="114"/>
      <c r="U1220" s="22"/>
      <c r="W1220" s="114"/>
      <c r="Y1220" s="22"/>
      <c r="AA1220" s="114"/>
      <c r="AE1220" s="22"/>
      <c r="AG1220" s="114"/>
      <c r="AH1220" s="22"/>
      <c r="AJ1220" s="114"/>
    </row>
    <row r="1221" spans="1:36" x14ac:dyDescent="0.2">
      <c r="A1221" s="272">
        <f t="shared" si="218"/>
        <v>33</v>
      </c>
      <c r="B1221" s="274">
        <f t="shared" si="218"/>
        <v>3.8511679944519426E-3</v>
      </c>
      <c r="C1221" s="279">
        <f t="shared" si="219"/>
        <v>0.97299999999999998</v>
      </c>
      <c r="D1221" s="274">
        <f t="shared" si="220"/>
        <v>9.3838993303441004E-3</v>
      </c>
      <c r="E1221" s="279">
        <f t="shared" si="221"/>
        <v>0.97299999999999998</v>
      </c>
      <c r="G1221" s="114"/>
      <c r="H1221" s="114"/>
      <c r="I1221" s="23"/>
      <c r="K1221" s="114"/>
      <c r="R1221" s="22"/>
      <c r="T1221" s="114"/>
      <c r="U1221" s="22"/>
      <c r="W1221" s="114"/>
      <c r="Y1221" s="22"/>
      <c r="AA1221" s="114"/>
      <c r="AE1221" s="22"/>
      <c r="AG1221" s="114"/>
      <c r="AH1221" s="22"/>
      <c r="AJ1221" s="114"/>
    </row>
    <row r="1222" spans="1:36" x14ac:dyDescent="0.2">
      <c r="A1222" s="272">
        <f t="shared" si="218"/>
        <v>34</v>
      </c>
      <c r="B1222" s="274">
        <f t="shared" si="218"/>
        <v>3.7965686720582694E-3</v>
      </c>
      <c r="C1222" s="279">
        <f t="shared" si="219"/>
        <v>0.96799999999999997</v>
      </c>
      <c r="D1222" s="274">
        <f t="shared" si="220"/>
        <v>9.2038173547298822E-3</v>
      </c>
      <c r="E1222" s="279">
        <f t="shared" si="221"/>
        <v>0.96799999999999997</v>
      </c>
      <c r="G1222" s="114"/>
      <c r="H1222" s="114"/>
      <c r="I1222" s="23"/>
      <c r="K1222" s="114"/>
      <c r="R1222" s="22"/>
      <c r="T1222" s="114"/>
      <c r="U1222" s="22"/>
      <c r="W1222" s="114"/>
      <c r="Y1222" s="22"/>
      <c r="AA1222" s="114"/>
      <c r="AE1222" s="22"/>
      <c r="AG1222" s="114"/>
      <c r="AH1222" s="22"/>
      <c r="AJ1222" s="114"/>
    </row>
    <row r="1223" spans="1:36" x14ac:dyDescent="0.2">
      <c r="A1223" s="272">
        <f t="shared" si="218"/>
        <v>35</v>
      </c>
      <c r="B1223" s="274">
        <f t="shared" si="218"/>
        <v>4.0269394972456077E-3</v>
      </c>
      <c r="C1223" s="279">
        <f t="shared" si="219"/>
        <v>0.96199999999999997</v>
      </c>
      <c r="D1223" s="274">
        <f t="shared" si="220"/>
        <v>9.7316108045353844E-3</v>
      </c>
      <c r="E1223" s="279">
        <f t="shared" si="221"/>
        <v>0.96199999999999997</v>
      </c>
      <c r="G1223" s="114"/>
      <c r="H1223" s="114"/>
      <c r="I1223" s="23"/>
      <c r="K1223" s="114"/>
      <c r="R1223" s="22"/>
      <c r="T1223" s="114"/>
      <c r="U1223" s="22"/>
      <c r="W1223" s="114"/>
      <c r="Y1223" s="22"/>
      <c r="AA1223" s="114"/>
      <c r="AE1223" s="22"/>
      <c r="AG1223" s="114"/>
      <c r="AH1223" s="22"/>
      <c r="AJ1223" s="114"/>
    </row>
    <row r="1224" spans="1:36" x14ac:dyDescent="0.2">
      <c r="A1224" s="272">
        <f t="shared" si="218"/>
        <v>36</v>
      </c>
      <c r="B1224" s="274">
        <f t="shared" si="218"/>
        <v>4.3267568289863017E-3</v>
      </c>
      <c r="C1224" s="279">
        <f t="shared" si="219"/>
        <v>0.91800000000000004</v>
      </c>
      <c r="D1224" s="274">
        <f t="shared" si="220"/>
        <v>1.030681945536697E-2</v>
      </c>
      <c r="E1224" s="279">
        <f t="shared" si="221"/>
        <v>0.91800000000000004</v>
      </c>
      <c r="G1224" s="114"/>
      <c r="H1224" s="114"/>
      <c r="I1224" s="23"/>
      <c r="K1224" s="114"/>
      <c r="R1224" s="22"/>
      <c r="T1224" s="114"/>
      <c r="U1224" s="22"/>
      <c r="W1224" s="114"/>
      <c r="Y1224" s="22"/>
      <c r="AA1224" s="114"/>
      <c r="AE1224" s="22"/>
      <c r="AG1224" s="114"/>
      <c r="AH1224" s="22"/>
      <c r="AJ1224" s="114"/>
    </row>
    <row r="1225" spans="1:36" x14ac:dyDescent="0.2">
      <c r="A1225" s="272">
        <f t="shared" si="218"/>
        <v>37</v>
      </c>
      <c r="B1225" s="274">
        <f t="shared" si="218"/>
        <v>4.5576065955981451E-3</v>
      </c>
      <c r="C1225" s="279">
        <f t="shared" si="219"/>
        <v>0.91600000000000004</v>
      </c>
      <c r="D1225" s="274">
        <f t="shared" si="220"/>
        <v>1.0926569658677604E-2</v>
      </c>
      <c r="E1225" s="279">
        <f t="shared" si="221"/>
        <v>0.91600000000000004</v>
      </c>
      <c r="G1225" s="114"/>
      <c r="H1225" s="114"/>
      <c r="I1225" s="23"/>
      <c r="K1225" s="114"/>
      <c r="R1225" s="22"/>
      <c r="T1225" s="114"/>
      <c r="U1225" s="22"/>
      <c r="W1225" s="114"/>
      <c r="Y1225" s="22"/>
      <c r="AA1225" s="114"/>
      <c r="AE1225" s="22"/>
      <c r="AG1225" s="114"/>
      <c r="AH1225" s="22"/>
      <c r="AJ1225" s="114"/>
    </row>
    <row r="1226" spans="1:36" x14ac:dyDescent="0.2">
      <c r="A1226" s="272">
        <f t="shared" si="218"/>
        <v>38</v>
      </c>
      <c r="B1226" s="274">
        <f t="shared" si="218"/>
        <v>4.4843285576487424E-3</v>
      </c>
      <c r="C1226" s="279">
        <f t="shared" si="219"/>
        <v>0.91400000000000003</v>
      </c>
      <c r="D1226" s="274">
        <f t="shared" si="220"/>
        <v>1.0626752326936911E-2</v>
      </c>
      <c r="E1226" s="279">
        <f t="shared" si="221"/>
        <v>0.91400000000000003</v>
      </c>
      <c r="G1226" s="114"/>
      <c r="H1226" s="114"/>
      <c r="I1226" s="23"/>
      <c r="K1226" s="114"/>
      <c r="R1226" s="22"/>
      <c r="T1226" s="114"/>
      <c r="U1226" s="22"/>
      <c r="W1226" s="114"/>
      <c r="Y1226" s="22"/>
      <c r="AA1226" s="114"/>
      <c r="AE1226" s="22"/>
      <c r="AG1226" s="114"/>
      <c r="AH1226" s="22"/>
      <c r="AJ1226" s="114"/>
    </row>
    <row r="1227" spans="1:36" x14ac:dyDescent="0.2">
      <c r="A1227" s="272">
        <f t="shared" si="218"/>
        <v>39</v>
      </c>
      <c r="B1227" s="274">
        <f t="shared" si="218"/>
        <v>4.4637340763949889E-3</v>
      </c>
      <c r="C1227" s="279">
        <f t="shared" si="219"/>
        <v>0.90800000000000003</v>
      </c>
      <c r="D1227" s="274">
        <f t="shared" si="220"/>
        <v>1.0826470900955872E-2</v>
      </c>
      <c r="E1227" s="279">
        <f t="shared" si="221"/>
        <v>0.90800000000000003</v>
      </c>
      <c r="G1227" s="114"/>
      <c r="H1227" s="114"/>
      <c r="I1227" s="23"/>
      <c r="K1227" s="114"/>
      <c r="R1227" s="22"/>
      <c r="T1227" s="114"/>
      <c r="U1227" s="22"/>
      <c r="W1227" s="114"/>
      <c r="Y1227" s="22"/>
      <c r="AA1227" s="114"/>
      <c r="AE1227" s="22"/>
      <c r="AG1227" s="114"/>
      <c r="AH1227" s="22"/>
      <c r="AJ1227" s="114"/>
    </row>
    <row r="1228" spans="1:36" x14ac:dyDescent="0.2">
      <c r="A1228" s="272">
        <f t="shared" si="218"/>
        <v>40</v>
      </c>
      <c r="B1228" s="274">
        <f t="shared" si="218"/>
        <v>4.5623960098432042E-3</v>
      </c>
      <c r="C1228" s="279">
        <f t="shared" si="219"/>
        <v>0.90300000000000002</v>
      </c>
      <c r="D1228" s="274">
        <f t="shared" si="220"/>
        <v>1.0983563688193806E-2</v>
      </c>
      <c r="E1228" s="279">
        <f t="shared" si="221"/>
        <v>0.90300000000000002</v>
      </c>
      <c r="G1228" s="114"/>
      <c r="H1228" s="114"/>
      <c r="I1228" s="23"/>
      <c r="K1228" s="114"/>
      <c r="R1228" s="22"/>
      <c r="T1228" s="114"/>
      <c r="U1228" s="22"/>
      <c r="W1228" s="114"/>
      <c r="Y1228" s="22"/>
      <c r="AA1228" s="114"/>
      <c r="AE1228" s="22"/>
      <c r="AG1228" s="114"/>
      <c r="AH1228" s="22"/>
      <c r="AJ1228" s="114"/>
    </row>
    <row r="1229" spans="1:36" x14ac:dyDescent="0.2">
      <c r="A1229" s="272">
        <f t="shared" si="218"/>
        <v>41</v>
      </c>
      <c r="B1229" s="274">
        <f t="shared" si="218"/>
        <v>4.4852864404977544E-3</v>
      </c>
      <c r="C1229" s="279">
        <f t="shared" si="219"/>
        <v>0.86499999999999999</v>
      </c>
      <c r="D1229" s="274">
        <f t="shared" si="220"/>
        <v>1.1171787668024624E-2</v>
      </c>
      <c r="E1229" s="279">
        <f t="shared" si="221"/>
        <v>0.86499999999999999</v>
      </c>
      <c r="G1229" s="114"/>
      <c r="H1229" s="114"/>
      <c r="I1229" s="23"/>
      <c r="K1229" s="114"/>
      <c r="R1229" s="22"/>
      <c r="T1229" s="114"/>
      <c r="U1229" s="22"/>
      <c r="W1229" s="114"/>
      <c r="Y1229" s="22"/>
      <c r="AA1229" s="114"/>
      <c r="AE1229" s="22"/>
      <c r="AG1229" s="114"/>
      <c r="AH1229" s="22"/>
      <c r="AJ1229" s="114"/>
    </row>
    <row r="1230" spans="1:36" x14ac:dyDescent="0.2">
      <c r="A1230" s="272">
        <f t="shared" si="218"/>
        <v>42</v>
      </c>
      <c r="B1230" s="274">
        <f t="shared" si="218"/>
        <v>4.4316450009530932E-3</v>
      </c>
      <c r="C1230" s="279">
        <f t="shared" si="219"/>
        <v>0.84299999999999997</v>
      </c>
      <c r="D1230" s="274">
        <f t="shared" si="220"/>
        <v>1.1040078776285503E-2</v>
      </c>
      <c r="E1230" s="279">
        <f t="shared" si="221"/>
        <v>0.84299999999999997</v>
      </c>
      <c r="G1230" s="114"/>
      <c r="H1230" s="114"/>
      <c r="I1230" s="23"/>
      <c r="K1230" s="114"/>
      <c r="R1230" s="22"/>
      <c r="T1230" s="114"/>
      <c r="U1230" s="22"/>
      <c r="W1230" s="114"/>
      <c r="Y1230" s="22"/>
      <c r="AA1230" s="114"/>
      <c r="AE1230" s="22"/>
      <c r="AG1230" s="114"/>
      <c r="AH1230" s="22"/>
      <c r="AJ1230" s="114"/>
    </row>
    <row r="1231" spans="1:36" x14ac:dyDescent="0.2">
      <c r="A1231" s="272">
        <f t="shared" si="218"/>
        <v>43</v>
      </c>
      <c r="B1231" s="274">
        <f t="shared" si="218"/>
        <v>4.4287713524060581E-3</v>
      </c>
      <c r="C1231" s="279">
        <f t="shared" si="219"/>
        <v>0.84299999999999997</v>
      </c>
      <c r="D1231" s="274">
        <f t="shared" si="220"/>
        <v>1.1085578211613562E-2</v>
      </c>
      <c r="E1231" s="279">
        <f t="shared" si="221"/>
        <v>0.84299999999999997</v>
      </c>
      <c r="G1231" s="114"/>
      <c r="H1231" s="114"/>
      <c r="I1231" s="23"/>
      <c r="K1231" s="114"/>
      <c r="R1231" s="22"/>
      <c r="T1231" s="114"/>
      <c r="U1231" s="22"/>
      <c r="W1231" s="114"/>
      <c r="Y1231" s="22"/>
      <c r="AA1231" s="114"/>
      <c r="AE1231" s="22"/>
      <c r="AG1231" s="114"/>
      <c r="AH1231" s="22"/>
      <c r="AJ1231" s="114"/>
    </row>
    <row r="1232" spans="1:36" x14ac:dyDescent="0.2">
      <c r="A1232" s="272">
        <f t="shared" si="218"/>
        <v>44</v>
      </c>
      <c r="B1232" s="274">
        <f t="shared" si="218"/>
        <v>4.3420829545704901E-3</v>
      </c>
      <c r="C1232" s="279">
        <f t="shared" si="219"/>
        <v>0.83199999999999996</v>
      </c>
      <c r="D1232" s="274">
        <f t="shared" si="220"/>
        <v>1.1268054894350312E-2</v>
      </c>
      <c r="E1232" s="279">
        <f t="shared" si="221"/>
        <v>0.83199999999999996</v>
      </c>
      <c r="G1232" s="114"/>
      <c r="H1232" s="114"/>
      <c r="I1232" s="23"/>
      <c r="K1232" s="114"/>
      <c r="R1232" s="22"/>
      <c r="T1232" s="114"/>
      <c r="U1232" s="22"/>
      <c r="W1232" s="114"/>
      <c r="Y1232" s="22"/>
      <c r="AA1232" s="114"/>
      <c r="AE1232" s="22"/>
      <c r="AG1232" s="114"/>
      <c r="AH1232" s="22"/>
      <c r="AJ1232" s="114"/>
    </row>
    <row r="1233" spans="1:36" x14ac:dyDescent="0.2">
      <c r="A1233" s="272">
        <f t="shared" si="218"/>
        <v>45</v>
      </c>
      <c r="B1233" s="274">
        <f t="shared" si="218"/>
        <v>4.29658351924243E-3</v>
      </c>
      <c r="C1233" s="279">
        <f t="shared" si="219"/>
        <v>0.83199999999999996</v>
      </c>
      <c r="D1233" s="274">
        <f t="shared" si="220"/>
        <v>1.1072646793151904E-2</v>
      </c>
      <c r="E1233" s="279">
        <f t="shared" si="221"/>
        <v>0.83199999999999996</v>
      </c>
      <c r="G1233" s="114"/>
      <c r="H1233" s="114"/>
      <c r="I1233" s="23"/>
      <c r="K1233" s="114"/>
      <c r="R1233" s="22"/>
      <c r="T1233" s="114"/>
      <c r="U1233" s="22"/>
      <c r="W1233" s="114"/>
      <c r="Y1233" s="22"/>
      <c r="AA1233" s="114"/>
      <c r="AE1233" s="22"/>
      <c r="AG1233" s="114"/>
      <c r="AH1233" s="22"/>
      <c r="AJ1233" s="114"/>
    </row>
    <row r="1234" spans="1:36" x14ac:dyDescent="0.2">
      <c r="A1234" s="272">
        <f t="shared" si="218"/>
        <v>46</v>
      </c>
      <c r="B1234" s="274">
        <f t="shared" si="218"/>
        <v>4.2558734981594281E-3</v>
      </c>
      <c r="C1234" s="279">
        <f t="shared" si="219"/>
        <v>0.82699999999999996</v>
      </c>
      <c r="D1234" s="274">
        <f t="shared" si="220"/>
        <v>1.1147361655374825E-2</v>
      </c>
      <c r="E1234" s="279">
        <f t="shared" si="221"/>
        <v>0.82699999999999996</v>
      </c>
      <c r="G1234" s="114"/>
      <c r="H1234" s="114"/>
      <c r="I1234" s="23"/>
      <c r="K1234" s="114"/>
      <c r="R1234" s="22"/>
      <c r="T1234" s="114"/>
      <c r="U1234" s="22"/>
      <c r="W1234" s="114"/>
      <c r="Y1234" s="22"/>
      <c r="AA1234" s="114"/>
      <c r="AE1234" s="22"/>
      <c r="AG1234" s="114"/>
      <c r="AH1234" s="22"/>
      <c r="AJ1234" s="114"/>
    </row>
    <row r="1235" spans="1:36" x14ac:dyDescent="0.2">
      <c r="A1235" s="272">
        <f t="shared" si="218"/>
        <v>47</v>
      </c>
      <c r="B1235" s="274">
        <f t="shared" si="218"/>
        <v>4.1720587488708952E-3</v>
      </c>
      <c r="C1235" s="279">
        <f t="shared" si="219"/>
        <v>0.82199999999999995</v>
      </c>
      <c r="D1235" s="274">
        <f t="shared" si="220"/>
        <v>1.1470647116916307E-2</v>
      </c>
      <c r="E1235" s="279">
        <f t="shared" si="221"/>
        <v>0.82199999999999995</v>
      </c>
      <c r="G1235" s="114"/>
      <c r="H1235" s="114"/>
      <c r="I1235" s="23"/>
      <c r="K1235" s="114"/>
      <c r="R1235" s="22"/>
      <c r="T1235" s="114"/>
      <c r="U1235" s="22"/>
      <c r="W1235" s="114"/>
      <c r="Y1235" s="22"/>
      <c r="AA1235" s="114"/>
      <c r="AE1235" s="22"/>
      <c r="AG1235" s="114"/>
      <c r="AH1235" s="22"/>
      <c r="AJ1235" s="114"/>
    </row>
    <row r="1236" spans="1:36" x14ac:dyDescent="0.2">
      <c r="A1236" s="272">
        <f t="shared" si="218"/>
        <v>48</v>
      </c>
      <c r="B1236" s="274">
        <f t="shared" si="218"/>
        <v>4.0743546982716919E-3</v>
      </c>
      <c r="C1236" s="279">
        <f t="shared" si="219"/>
        <v>0.81299999999999994</v>
      </c>
      <c r="D1236" s="274">
        <f t="shared" si="220"/>
        <v>1.1280028429962959E-2</v>
      </c>
      <c r="E1236" s="279">
        <f t="shared" si="221"/>
        <v>0.81299999999999994</v>
      </c>
      <c r="G1236" s="114"/>
      <c r="H1236" s="114"/>
      <c r="I1236" s="23"/>
      <c r="K1236" s="114"/>
      <c r="R1236" s="22"/>
      <c r="T1236" s="114"/>
      <c r="U1236" s="22"/>
      <c r="W1236" s="114"/>
      <c r="Y1236" s="22"/>
      <c r="AA1236" s="114"/>
      <c r="AE1236" s="22"/>
      <c r="AG1236" s="114"/>
      <c r="AH1236" s="22"/>
      <c r="AJ1236" s="114"/>
    </row>
    <row r="1237" spans="1:36" x14ac:dyDescent="0.2">
      <c r="A1237" s="272">
        <f t="shared" si="218"/>
        <v>49</v>
      </c>
      <c r="B1237" s="274">
        <f t="shared" si="218"/>
        <v>3.8626625886400844E-3</v>
      </c>
      <c r="C1237" s="279">
        <f t="shared" si="219"/>
        <v>0.95099999999999996</v>
      </c>
      <c r="D1237" s="274">
        <f t="shared" si="220"/>
        <v>1.0302030041121912E-2</v>
      </c>
      <c r="E1237" s="279">
        <f t="shared" si="221"/>
        <v>0.95099999999999996</v>
      </c>
      <c r="G1237" s="114"/>
      <c r="H1237" s="114"/>
      <c r="I1237" s="23"/>
      <c r="K1237" s="114"/>
      <c r="R1237" s="22"/>
      <c r="T1237" s="114"/>
      <c r="U1237" s="22"/>
      <c r="W1237" s="114"/>
      <c r="Y1237" s="22"/>
      <c r="AA1237" s="114"/>
      <c r="AE1237" s="22"/>
      <c r="AG1237" s="114"/>
      <c r="AH1237" s="22"/>
      <c r="AJ1237" s="114"/>
    </row>
    <row r="1238" spans="1:36" x14ac:dyDescent="0.2">
      <c r="A1238" s="272">
        <f t="shared" si="218"/>
        <v>50</v>
      </c>
      <c r="B1238" s="274">
        <f t="shared" si="218"/>
        <v>3.7458008810606442E-3</v>
      </c>
      <c r="C1238" s="279">
        <f t="shared" si="219"/>
        <v>0.95699999999999996</v>
      </c>
      <c r="D1238" s="274">
        <f t="shared" si="220"/>
        <v>1.014781090243101E-2</v>
      </c>
      <c r="E1238" s="279">
        <f t="shared" si="221"/>
        <v>0.95699999999999996</v>
      </c>
      <c r="G1238" s="114"/>
      <c r="H1238" s="114"/>
      <c r="I1238" s="23"/>
      <c r="K1238" s="114"/>
      <c r="R1238" s="22"/>
      <c r="T1238" s="114"/>
      <c r="U1238" s="22"/>
      <c r="W1238" s="114"/>
      <c r="Y1238" s="22"/>
      <c r="AA1238" s="114"/>
      <c r="AE1238" s="22"/>
      <c r="AG1238" s="114"/>
      <c r="AH1238" s="22"/>
      <c r="AJ1238" s="114"/>
    </row>
    <row r="1239" spans="1:36" x14ac:dyDescent="0.2">
      <c r="A1239" s="272">
        <f t="shared" si="218"/>
        <v>51</v>
      </c>
      <c r="B1239" s="274">
        <f t="shared" si="218"/>
        <v>3.5767345582100613E-3</v>
      </c>
      <c r="C1239" s="279">
        <f t="shared" si="219"/>
        <v>0.96199999999999997</v>
      </c>
      <c r="D1239" s="274">
        <f t="shared" si="220"/>
        <v>1.024359918733219E-2</v>
      </c>
      <c r="E1239" s="279">
        <f t="shared" si="221"/>
        <v>0.96199999999999997</v>
      </c>
      <c r="G1239" s="114"/>
      <c r="H1239" s="114"/>
      <c r="I1239" s="23"/>
      <c r="K1239" s="114"/>
      <c r="R1239" s="22"/>
      <c r="T1239" s="114"/>
      <c r="U1239" s="22"/>
      <c r="W1239" s="114"/>
      <c r="Y1239" s="22"/>
      <c r="AA1239" s="114"/>
      <c r="AE1239" s="22"/>
      <c r="AG1239" s="114"/>
      <c r="AH1239" s="22"/>
      <c r="AJ1239" s="114"/>
    </row>
    <row r="1240" spans="1:36" x14ac:dyDescent="0.2">
      <c r="A1240" s="272">
        <f t="shared" si="218"/>
        <v>52</v>
      </c>
      <c r="B1240" s="274">
        <f t="shared" si="218"/>
        <v>3.5719451439650027E-3</v>
      </c>
      <c r="C1240" s="279">
        <f t="shared" si="219"/>
        <v>0.97299999999999998</v>
      </c>
      <c r="D1240" s="274">
        <f t="shared" si="220"/>
        <v>1.0364292426307677E-2</v>
      </c>
      <c r="E1240" s="279">
        <f t="shared" si="221"/>
        <v>0.97299999999999998</v>
      </c>
      <c r="G1240" s="114"/>
      <c r="H1240" s="114"/>
      <c r="I1240" s="23"/>
      <c r="K1240" s="114"/>
      <c r="R1240" s="22"/>
      <c r="T1240" s="114"/>
      <c r="U1240" s="22"/>
      <c r="W1240" s="114"/>
      <c r="Y1240" s="22"/>
      <c r="AA1240" s="114"/>
      <c r="AE1240" s="22"/>
      <c r="AG1240" s="114"/>
      <c r="AH1240" s="22"/>
      <c r="AJ1240" s="114"/>
    </row>
    <row r="1241" spans="1:36" x14ac:dyDescent="0.2">
      <c r="A1241" s="272">
        <f t="shared" si="218"/>
        <v>53</v>
      </c>
      <c r="B1241" s="274">
        <f t="shared" si="218"/>
        <v>3.5092038173547297E-3</v>
      </c>
      <c r="C1241" s="279">
        <f t="shared" si="219"/>
        <v>0.98399999999999999</v>
      </c>
      <c r="D1241" s="274">
        <f t="shared" si="220"/>
        <v>1.0449065058445221E-2</v>
      </c>
      <c r="E1241" s="279">
        <f t="shared" si="221"/>
        <v>0.98399999999999999</v>
      </c>
      <c r="G1241" s="114"/>
      <c r="H1241" s="114"/>
      <c r="I1241" s="23"/>
      <c r="K1241" s="114"/>
      <c r="R1241" s="22"/>
      <c r="T1241" s="114"/>
      <c r="U1241" s="22"/>
      <c r="W1241" s="114"/>
      <c r="Y1241" s="22"/>
      <c r="AA1241" s="114"/>
      <c r="AE1241" s="22"/>
      <c r="AG1241" s="114"/>
      <c r="AH1241" s="22"/>
      <c r="AJ1241" s="114"/>
    </row>
    <row r="1242" spans="1:36" x14ac:dyDescent="0.2">
      <c r="A1242" s="272">
        <f t="shared" si="218"/>
        <v>54</v>
      </c>
      <c r="B1242" s="274">
        <f t="shared" si="218"/>
        <v>3.6011605708598628E-3</v>
      </c>
      <c r="C1242" s="279">
        <f t="shared" si="219"/>
        <v>0.995</v>
      </c>
      <c r="D1242" s="274">
        <f t="shared" si="220"/>
        <v>1.0923217068706064E-2</v>
      </c>
      <c r="E1242" s="279">
        <f t="shared" si="221"/>
        <v>0.995</v>
      </c>
      <c r="G1242" s="114"/>
      <c r="H1242" s="114"/>
      <c r="I1242" s="23"/>
      <c r="K1242" s="114"/>
      <c r="R1242" s="22"/>
      <c r="T1242" s="114"/>
      <c r="U1242" s="22"/>
      <c r="W1242" s="114"/>
      <c r="Y1242" s="22"/>
      <c r="AA1242" s="114"/>
      <c r="AE1242" s="22"/>
      <c r="AG1242" s="114"/>
      <c r="AH1242" s="22"/>
      <c r="AJ1242" s="114"/>
    </row>
    <row r="1243" spans="1:36" x14ac:dyDescent="0.2">
      <c r="A1243" s="272">
        <f t="shared" si="218"/>
        <v>55</v>
      </c>
      <c r="B1243" s="274">
        <f t="shared" si="218"/>
        <v>2.7472080109658429E-3</v>
      </c>
      <c r="C1243" s="279">
        <f t="shared" si="219"/>
        <v>1.0049999999999999</v>
      </c>
      <c r="D1243" s="274">
        <f t="shared" si="220"/>
        <v>8.6300455281718147E-3</v>
      </c>
      <c r="E1243" s="279">
        <f t="shared" si="221"/>
        <v>1.0049999999999999</v>
      </c>
      <c r="G1243" s="114"/>
      <c r="H1243" s="114"/>
      <c r="I1243" s="23"/>
      <c r="K1243" s="114"/>
      <c r="R1243" s="22"/>
      <c r="T1243" s="114"/>
      <c r="U1243" s="22"/>
      <c r="W1243" s="114"/>
      <c r="Y1243" s="22"/>
      <c r="AA1243" s="114"/>
      <c r="AE1243" s="22"/>
      <c r="AG1243" s="114"/>
      <c r="AH1243" s="22"/>
      <c r="AJ1243" s="114"/>
    </row>
    <row r="1244" spans="1:36" x14ac:dyDescent="0.2">
      <c r="A1244" s="272">
        <f t="shared" si="218"/>
        <v>56</v>
      </c>
      <c r="B1244" s="274">
        <f t="shared" si="218"/>
        <v>2.5934678136994489E-3</v>
      </c>
      <c r="C1244" s="279">
        <f t="shared" si="219"/>
        <v>1.0109999999999999</v>
      </c>
      <c r="D1244" s="274">
        <f t="shared" si="220"/>
        <v>8.2550343927836924E-3</v>
      </c>
      <c r="E1244" s="279">
        <f t="shared" si="221"/>
        <v>1.0109999999999999</v>
      </c>
      <c r="G1244" s="114"/>
      <c r="H1244" s="114"/>
      <c r="I1244" s="23"/>
      <c r="K1244" s="114"/>
      <c r="R1244" s="22"/>
      <c r="T1244" s="114"/>
      <c r="U1244" s="22"/>
      <c r="W1244" s="114"/>
      <c r="Y1244" s="22"/>
      <c r="AA1244" s="114"/>
      <c r="AE1244" s="22"/>
      <c r="AG1244" s="114"/>
      <c r="AH1244" s="22"/>
      <c r="AJ1244" s="114"/>
    </row>
    <row r="1245" spans="1:36" x14ac:dyDescent="0.2">
      <c r="A1245" s="272">
        <f t="shared" si="218"/>
        <v>57</v>
      </c>
      <c r="B1245" s="274">
        <f t="shared" si="218"/>
        <v>2.4411644407065728E-3</v>
      </c>
      <c r="C1245" s="279">
        <f t="shared" si="219"/>
        <v>1.016</v>
      </c>
      <c r="D1245" s="274">
        <f t="shared" si="220"/>
        <v>8.3374123177987099E-3</v>
      </c>
      <c r="E1245" s="279">
        <f t="shared" si="221"/>
        <v>1.016</v>
      </c>
      <c r="G1245" s="114"/>
      <c r="H1245" s="114"/>
      <c r="I1245" s="23"/>
      <c r="K1245" s="114"/>
      <c r="R1245" s="22"/>
      <c r="T1245" s="114"/>
      <c r="U1245" s="22"/>
      <c r="W1245" s="114"/>
      <c r="Y1245" s="22"/>
      <c r="AA1245" s="114"/>
      <c r="AE1245" s="22"/>
      <c r="AG1245" s="114"/>
      <c r="AH1245" s="22"/>
      <c r="AJ1245" s="114"/>
    </row>
    <row r="1246" spans="1:36" x14ac:dyDescent="0.2">
      <c r="A1246" s="272">
        <f t="shared" si="218"/>
        <v>58</v>
      </c>
      <c r="B1246" s="274">
        <f t="shared" si="218"/>
        <v>2.4095543066891831E-3</v>
      </c>
      <c r="C1246" s="279">
        <f t="shared" si="219"/>
        <v>1.022</v>
      </c>
      <c r="D1246" s="274">
        <f t="shared" si="220"/>
        <v>8.2435397985955519E-3</v>
      </c>
      <c r="E1246" s="279">
        <f t="shared" si="221"/>
        <v>1.022</v>
      </c>
      <c r="G1246" s="114"/>
      <c r="H1246" s="114"/>
      <c r="I1246" s="23"/>
      <c r="K1246" s="114"/>
      <c r="R1246" s="22"/>
      <c r="T1246" s="114"/>
      <c r="U1246" s="22"/>
      <c r="W1246" s="114"/>
      <c r="Y1246" s="22"/>
      <c r="AA1246" s="114"/>
      <c r="AE1246" s="22"/>
      <c r="AG1246" s="114"/>
      <c r="AH1246" s="22"/>
      <c r="AJ1246" s="114"/>
    </row>
    <row r="1247" spans="1:36" x14ac:dyDescent="0.2">
      <c r="A1247" s="272">
        <f t="shared" si="218"/>
        <v>59</v>
      </c>
      <c r="B1247" s="274">
        <f t="shared" si="218"/>
        <v>2.0446009412156876E-3</v>
      </c>
      <c r="C1247" s="279">
        <f t="shared" si="219"/>
        <v>1.0269999999999999</v>
      </c>
      <c r="D1247" s="274">
        <f t="shared" si="220"/>
        <v>7.4389182054256401E-3</v>
      </c>
      <c r="E1247" s="279">
        <f t="shared" si="221"/>
        <v>1.0269999999999999</v>
      </c>
      <c r="G1247" s="114"/>
      <c r="H1247" s="114"/>
      <c r="I1247" s="23"/>
      <c r="K1247" s="114"/>
      <c r="R1247" s="22"/>
      <c r="T1247" s="114"/>
      <c r="U1247" s="22"/>
      <c r="W1247" s="114"/>
      <c r="Y1247" s="22"/>
      <c r="AA1247" s="114"/>
      <c r="AE1247" s="22"/>
      <c r="AG1247" s="114"/>
      <c r="AH1247" s="22"/>
      <c r="AJ1247" s="114"/>
    </row>
    <row r="1248" spans="1:36" x14ac:dyDescent="0.2">
      <c r="A1248" s="272">
        <f t="shared" si="218"/>
        <v>60</v>
      </c>
      <c r="B1248" s="274">
        <f t="shared" si="218"/>
        <v>1.7146102997311224E-3</v>
      </c>
      <c r="C1248" s="279">
        <f t="shared" si="219"/>
        <v>1.0489999999999999</v>
      </c>
      <c r="D1248" s="274">
        <f t="shared" si="220"/>
        <v>6.1903179117387581E-3</v>
      </c>
      <c r="E1248" s="279">
        <f t="shared" si="221"/>
        <v>1.0489999999999999</v>
      </c>
      <c r="G1248" s="114"/>
      <c r="H1248" s="114"/>
      <c r="I1248" s="23"/>
      <c r="K1248" s="114"/>
      <c r="R1248" s="22"/>
      <c r="T1248" s="114"/>
      <c r="U1248" s="22"/>
      <c r="W1248" s="114"/>
      <c r="Y1248" s="22"/>
      <c r="AA1248" s="114"/>
      <c r="AE1248" s="22"/>
      <c r="AG1248" s="114"/>
      <c r="AH1248" s="22"/>
      <c r="AJ1248" s="114"/>
    </row>
    <row r="1249" spans="1:36" x14ac:dyDescent="0.2">
      <c r="A1249" s="272">
        <f t="shared" si="218"/>
        <v>61</v>
      </c>
      <c r="B1249" s="274">
        <f t="shared" si="218"/>
        <v>1.568533165256823E-3</v>
      </c>
      <c r="C1249" s="279">
        <f t="shared" si="219"/>
        <v>1.07</v>
      </c>
      <c r="D1249" s="274">
        <f t="shared" si="220"/>
        <v>6.0475933672360007E-3</v>
      </c>
      <c r="E1249" s="279">
        <f t="shared" si="221"/>
        <v>1.07</v>
      </c>
      <c r="G1249" s="114"/>
      <c r="H1249" s="114"/>
      <c r="I1249" s="23"/>
      <c r="K1249" s="114"/>
      <c r="R1249" s="22"/>
      <c r="T1249" s="114"/>
      <c r="U1249" s="22"/>
      <c r="W1249" s="114"/>
      <c r="Y1249" s="22"/>
      <c r="AA1249" s="114"/>
      <c r="AE1249" s="22"/>
      <c r="AG1249" s="114"/>
      <c r="AH1249" s="22"/>
      <c r="AJ1249" s="114"/>
    </row>
    <row r="1250" spans="1:36" x14ac:dyDescent="0.2">
      <c r="A1250" s="272">
        <f t="shared" si="218"/>
        <v>62</v>
      </c>
      <c r="B1250" s="274">
        <f t="shared" si="218"/>
        <v>1.3918037796141456E-3</v>
      </c>
      <c r="C1250" s="279">
        <f t="shared" si="219"/>
        <v>1.081</v>
      </c>
      <c r="D1250" s="274">
        <f t="shared" si="220"/>
        <v>5.7822598180597316E-3</v>
      </c>
      <c r="E1250" s="279">
        <f t="shared" si="221"/>
        <v>1.081</v>
      </c>
      <c r="G1250" s="114"/>
      <c r="H1250" s="114"/>
      <c r="I1250" s="23"/>
      <c r="K1250" s="114"/>
      <c r="R1250" s="22"/>
      <c r="T1250" s="114"/>
      <c r="U1250" s="22"/>
      <c r="W1250" s="114"/>
      <c r="Y1250" s="22"/>
      <c r="AA1250" s="114"/>
      <c r="AE1250" s="22"/>
      <c r="AG1250" s="114"/>
      <c r="AH1250" s="22"/>
      <c r="AJ1250" s="114"/>
    </row>
    <row r="1251" spans="1:36" x14ac:dyDescent="0.2">
      <c r="A1251" s="272">
        <f t="shared" si="218"/>
        <v>63</v>
      </c>
      <c r="B1251" s="274">
        <f t="shared" si="218"/>
        <v>1.2404582894702814E-3</v>
      </c>
      <c r="C1251" s="279">
        <f t="shared" si="219"/>
        <v>1.091</v>
      </c>
      <c r="D1251" s="274">
        <f t="shared" si="220"/>
        <v>5.0676792126969281E-3</v>
      </c>
      <c r="E1251" s="279">
        <f t="shared" si="221"/>
        <v>1.091</v>
      </c>
      <c r="G1251" s="114"/>
      <c r="H1251" s="114"/>
      <c r="I1251" s="23"/>
      <c r="K1251" s="114"/>
      <c r="R1251" s="22"/>
      <c r="T1251" s="114"/>
      <c r="U1251" s="22"/>
      <c r="W1251" s="114"/>
      <c r="Y1251" s="22"/>
      <c r="AA1251" s="114"/>
      <c r="AE1251" s="22"/>
      <c r="AG1251" s="114"/>
      <c r="AH1251" s="22"/>
      <c r="AJ1251" s="114"/>
    </row>
    <row r="1252" spans="1:36" x14ac:dyDescent="0.2">
      <c r="A1252" s="272">
        <f t="shared" si="218"/>
        <v>64</v>
      </c>
      <c r="B1252" s="274">
        <f t="shared" si="218"/>
        <v>9.9476133869875441E-4</v>
      </c>
      <c r="C1252" s="279">
        <f t="shared" si="219"/>
        <v>1.0920000000000001</v>
      </c>
      <c r="D1252" s="274">
        <f t="shared" si="220"/>
        <v>4.7386464540613762E-3</v>
      </c>
      <c r="E1252" s="279">
        <f t="shared" si="221"/>
        <v>1.0920000000000001</v>
      </c>
      <c r="G1252" s="114"/>
      <c r="H1252" s="114"/>
      <c r="I1252" s="23"/>
      <c r="K1252" s="114"/>
      <c r="R1252" s="22"/>
      <c r="T1252" s="114"/>
      <c r="U1252" s="22"/>
      <c r="W1252" s="114"/>
      <c r="Y1252" s="22"/>
      <c r="AA1252" s="114"/>
      <c r="AE1252" s="22"/>
      <c r="AG1252" s="114"/>
      <c r="AH1252" s="22"/>
      <c r="AJ1252" s="114"/>
    </row>
    <row r="1253" spans="1:36" x14ac:dyDescent="0.2">
      <c r="A1253" s="272">
        <f t="shared" si="218"/>
        <v>65</v>
      </c>
      <c r="B1253" s="274">
        <f t="shared" si="218"/>
        <v>8.8460481106239757E-4</v>
      </c>
      <c r="C1253" s="279">
        <f t="shared" si="219"/>
        <v>1.113</v>
      </c>
      <c r="D1253" s="274">
        <f t="shared" si="220"/>
        <v>4.4129662853973628E-3</v>
      </c>
      <c r="E1253" s="279">
        <f t="shared" si="221"/>
        <v>1.113</v>
      </c>
      <c r="G1253" s="114"/>
      <c r="H1253" s="114"/>
      <c r="I1253" s="23"/>
      <c r="K1253" s="114"/>
      <c r="R1253" s="22"/>
      <c r="T1253" s="114"/>
      <c r="U1253" s="22"/>
      <c r="W1253" s="114"/>
      <c r="Y1253" s="22"/>
      <c r="AA1253" s="114"/>
      <c r="AE1253" s="22"/>
      <c r="AG1253" s="114"/>
      <c r="AH1253" s="22"/>
      <c r="AJ1253" s="114"/>
    </row>
    <row r="1254" spans="1:36" x14ac:dyDescent="0.2">
      <c r="A1254" s="272">
        <f t="shared" ref="A1254:B1272" si="222">A1160</f>
        <v>66</v>
      </c>
      <c r="B1254" s="274">
        <f t="shared" si="222"/>
        <v>7.7253251772801685E-4</v>
      </c>
      <c r="C1254" s="279">
        <f t="shared" ref="C1254:C1272" si="223">ROUND(C1160/$C$1124,3)</f>
        <v>1.1240000000000001</v>
      </c>
      <c r="D1254" s="274">
        <f t="shared" ref="D1254:D1271" si="224">D1160</f>
        <v>3.9550982835697222E-3</v>
      </c>
      <c r="E1254" s="279">
        <f t="shared" ref="E1254:E1271" si="225">ROUND(E1160/$E$1124,3)</f>
        <v>1.1240000000000001</v>
      </c>
      <c r="G1254" s="114"/>
      <c r="H1254" s="114"/>
      <c r="I1254" s="23"/>
      <c r="K1254" s="114"/>
      <c r="R1254" s="22"/>
      <c r="T1254" s="114"/>
      <c r="U1254" s="22"/>
      <c r="W1254" s="114"/>
      <c r="Y1254" s="22"/>
      <c r="AA1254" s="114"/>
      <c r="AE1254" s="22"/>
      <c r="AG1254" s="114"/>
      <c r="AH1254" s="22"/>
      <c r="AJ1254" s="114"/>
    </row>
    <row r="1255" spans="1:36" x14ac:dyDescent="0.2">
      <c r="A1255" s="272">
        <f t="shared" si="222"/>
        <v>67</v>
      </c>
      <c r="B1255" s="274">
        <f t="shared" si="222"/>
        <v>6.6572858006320112E-4</v>
      </c>
      <c r="C1255" s="279">
        <f t="shared" si="223"/>
        <v>1.1439999999999999</v>
      </c>
      <c r="D1255" s="274">
        <f t="shared" si="224"/>
        <v>3.479030507610858E-3</v>
      </c>
      <c r="E1255" s="279">
        <f t="shared" si="225"/>
        <v>1.1439999999999999</v>
      </c>
      <c r="G1255" s="114"/>
      <c r="H1255" s="114"/>
      <c r="I1255" s="23"/>
      <c r="K1255" s="114"/>
      <c r="R1255" s="22"/>
      <c r="T1255" s="114"/>
      <c r="U1255" s="22"/>
      <c r="W1255" s="114"/>
      <c r="Y1255" s="22"/>
      <c r="AA1255" s="114"/>
      <c r="AE1255" s="22"/>
      <c r="AG1255" s="114"/>
      <c r="AH1255" s="22"/>
      <c r="AJ1255" s="114"/>
    </row>
    <row r="1256" spans="1:36" x14ac:dyDescent="0.2">
      <c r="A1256" s="272">
        <f t="shared" si="222"/>
        <v>68</v>
      </c>
      <c r="B1256" s="274">
        <f t="shared" si="222"/>
        <v>5.4359851681419664E-4</v>
      </c>
      <c r="C1256" s="279">
        <f t="shared" si="223"/>
        <v>1.151</v>
      </c>
      <c r="D1256" s="274">
        <f t="shared" si="224"/>
        <v>3.1145560835618685E-3</v>
      </c>
      <c r="E1256" s="279">
        <f t="shared" si="225"/>
        <v>1.151</v>
      </c>
      <c r="G1256" s="114"/>
      <c r="H1256" s="114"/>
      <c r="I1256" s="23"/>
      <c r="K1256" s="114"/>
      <c r="R1256" s="22"/>
      <c r="T1256" s="114"/>
      <c r="U1256" s="22"/>
      <c r="W1256" s="114"/>
      <c r="Y1256" s="22"/>
      <c r="AA1256" s="114"/>
      <c r="AE1256" s="22"/>
      <c r="AG1256" s="114"/>
      <c r="AH1256" s="22"/>
      <c r="AJ1256" s="114"/>
    </row>
    <row r="1257" spans="1:36" x14ac:dyDescent="0.2">
      <c r="A1257" s="272">
        <f t="shared" si="222"/>
        <v>69</v>
      </c>
      <c r="B1257" s="274">
        <f t="shared" si="222"/>
        <v>5.0624108570273641E-4</v>
      </c>
      <c r="C1257" s="279">
        <f t="shared" si="223"/>
        <v>1.1759999999999999</v>
      </c>
      <c r="D1257" s="274">
        <f t="shared" si="224"/>
        <v>2.9071744467508136E-3</v>
      </c>
      <c r="E1257" s="279">
        <f t="shared" si="225"/>
        <v>1.1759999999999999</v>
      </c>
      <c r="G1257" s="114"/>
      <c r="H1257" s="114"/>
      <c r="I1257" s="23"/>
      <c r="K1257" s="114"/>
      <c r="R1257" s="22"/>
      <c r="T1257" s="114"/>
      <c r="U1257" s="22"/>
      <c r="W1257" s="114"/>
      <c r="Y1257" s="22"/>
      <c r="AA1257" s="114"/>
      <c r="AE1257" s="22"/>
      <c r="AG1257" s="114"/>
      <c r="AH1257" s="22"/>
      <c r="AJ1257" s="114"/>
    </row>
    <row r="1258" spans="1:36" x14ac:dyDescent="0.2">
      <c r="A1258" s="272">
        <f t="shared" si="222"/>
        <v>70</v>
      </c>
      <c r="B1258" s="274">
        <f t="shared" si="222"/>
        <v>4.2913151635728649E-4</v>
      </c>
      <c r="C1258" s="279">
        <f t="shared" si="223"/>
        <v>1.1890000000000001</v>
      </c>
      <c r="D1258" s="274">
        <f t="shared" si="224"/>
        <v>2.4809165789405623E-3</v>
      </c>
      <c r="E1258" s="279">
        <f t="shared" si="225"/>
        <v>1.1890000000000001</v>
      </c>
      <c r="G1258" s="114"/>
      <c r="H1258" s="114"/>
      <c r="I1258" s="23"/>
      <c r="K1258" s="114"/>
      <c r="R1258" s="22"/>
      <c r="T1258" s="114"/>
      <c r="U1258" s="22"/>
      <c r="W1258" s="114"/>
      <c r="Y1258" s="22"/>
      <c r="AA1258" s="114"/>
      <c r="AE1258" s="22"/>
      <c r="AG1258" s="114"/>
      <c r="AH1258" s="22"/>
      <c r="AJ1258" s="114"/>
    </row>
    <row r="1259" spans="1:36" x14ac:dyDescent="0.2">
      <c r="A1259" s="272">
        <f t="shared" si="222"/>
        <v>71</v>
      </c>
      <c r="B1259" s="274">
        <f t="shared" si="222"/>
        <v>3.4483782564424803E-4</v>
      </c>
      <c r="C1259" s="279">
        <f t="shared" si="223"/>
        <v>1.2110000000000001</v>
      </c>
      <c r="D1259" s="274">
        <f t="shared" si="224"/>
        <v>2.1571521759745742E-3</v>
      </c>
      <c r="E1259" s="279">
        <f t="shared" si="225"/>
        <v>1.2110000000000001</v>
      </c>
      <c r="G1259" s="114"/>
      <c r="H1259" s="114"/>
      <c r="I1259" s="23"/>
      <c r="K1259" s="114"/>
      <c r="R1259" s="22"/>
      <c r="T1259" s="114"/>
      <c r="U1259" s="22"/>
      <c r="W1259" s="114"/>
      <c r="Y1259" s="22"/>
      <c r="AA1259" s="114"/>
      <c r="AE1259" s="22"/>
      <c r="AG1259" s="114"/>
      <c r="AH1259" s="22"/>
      <c r="AJ1259" s="114"/>
    </row>
    <row r="1260" spans="1:36" x14ac:dyDescent="0.2">
      <c r="A1260" s="272">
        <f t="shared" si="222"/>
        <v>72</v>
      </c>
      <c r="B1260" s="274">
        <f t="shared" si="222"/>
        <v>2.6868613914780994E-4</v>
      </c>
      <c r="C1260" s="279">
        <f t="shared" si="223"/>
        <v>1.216</v>
      </c>
      <c r="D1260" s="274">
        <f t="shared" si="224"/>
        <v>1.7438257266259821E-3</v>
      </c>
      <c r="E1260" s="279">
        <f t="shared" si="225"/>
        <v>1.216</v>
      </c>
      <c r="G1260" s="114"/>
      <c r="H1260" s="114"/>
      <c r="I1260" s="23"/>
      <c r="K1260" s="114"/>
      <c r="R1260" s="22"/>
      <c r="T1260" s="114"/>
      <c r="U1260" s="22"/>
      <c r="W1260" s="114"/>
      <c r="Y1260" s="22"/>
      <c r="AA1260" s="114"/>
      <c r="AE1260" s="22"/>
      <c r="AG1260" s="114"/>
      <c r="AH1260" s="22"/>
      <c r="AJ1260" s="114"/>
    </row>
    <row r="1261" spans="1:36" x14ac:dyDescent="0.2">
      <c r="A1261" s="272">
        <f t="shared" si="222"/>
        <v>73</v>
      </c>
      <c r="B1261" s="274">
        <f t="shared" si="222"/>
        <v>2.2414458666876125E-4</v>
      </c>
      <c r="C1261" s="279">
        <f t="shared" si="223"/>
        <v>1.222</v>
      </c>
      <c r="D1261" s="274">
        <f t="shared" si="224"/>
        <v>1.4061720223493227E-3</v>
      </c>
      <c r="E1261" s="279">
        <f t="shared" si="225"/>
        <v>1.222</v>
      </c>
      <c r="G1261" s="114"/>
      <c r="H1261" s="114"/>
      <c r="I1261" s="23"/>
      <c r="K1261" s="114"/>
      <c r="R1261" s="22"/>
      <c r="T1261" s="114"/>
      <c r="U1261" s="22"/>
      <c r="W1261" s="114"/>
      <c r="Y1261" s="22"/>
      <c r="AA1261" s="114"/>
      <c r="AE1261" s="22"/>
      <c r="AG1261" s="114"/>
      <c r="AH1261" s="22"/>
      <c r="AJ1261" s="114"/>
    </row>
    <row r="1262" spans="1:36" x14ac:dyDescent="0.2">
      <c r="A1262" s="272">
        <f t="shared" si="222"/>
        <v>74</v>
      </c>
      <c r="B1262" s="274">
        <f t="shared" si="222"/>
        <v>1.5805067008694702E-4</v>
      </c>
      <c r="C1262" s="279">
        <f t="shared" si="223"/>
        <v>1.232</v>
      </c>
      <c r="D1262" s="274">
        <f t="shared" si="224"/>
        <v>1.1188071676457825E-3</v>
      </c>
      <c r="E1262" s="279">
        <f t="shared" si="225"/>
        <v>1.232</v>
      </c>
      <c r="G1262" s="114"/>
      <c r="H1262" s="114"/>
      <c r="I1262" s="23"/>
      <c r="K1262" s="114"/>
      <c r="R1262" s="22"/>
      <c r="T1262" s="114"/>
      <c r="U1262" s="22"/>
      <c r="W1262" s="114"/>
      <c r="Y1262" s="22"/>
      <c r="AA1262" s="114"/>
      <c r="AE1262" s="22"/>
      <c r="AG1262" s="114"/>
      <c r="AH1262" s="22"/>
      <c r="AJ1262" s="114"/>
    </row>
    <row r="1263" spans="1:36" x14ac:dyDescent="0.2">
      <c r="A1263" s="272">
        <f t="shared" si="222"/>
        <v>75</v>
      </c>
      <c r="B1263" s="274">
        <f t="shared" si="222"/>
        <v>1.2404582894702814E-4</v>
      </c>
      <c r="C1263" s="279">
        <f t="shared" si="223"/>
        <v>1.232</v>
      </c>
      <c r="D1263" s="274">
        <f t="shared" si="224"/>
        <v>9.0088881949559798E-4</v>
      </c>
      <c r="E1263" s="279">
        <f t="shared" si="225"/>
        <v>1.232</v>
      </c>
      <c r="G1263" s="114"/>
      <c r="H1263" s="114"/>
      <c r="I1263" s="23"/>
      <c r="K1263" s="114"/>
      <c r="R1263" s="22"/>
      <c r="T1263" s="114"/>
      <c r="U1263" s="22"/>
      <c r="W1263" s="114"/>
      <c r="Y1263" s="22"/>
      <c r="AA1263" s="114"/>
      <c r="AE1263" s="22"/>
      <c r="AG1263" s="114"/>
      <c r="AH1263" s="22"/>
      <c r="AJ1263" s="114"/>
    </row>
    <row r="1264" spans="1:36" x14ac:dyDescent="0.2">
      <c r="A1264" s="272">
        <f t="shared" si="222"/>
        <v>76</v>
      </c>
      <c r="B1264" s="274">
        <f t="shared" si="222"/>
        <v>1.0345134769327441E-4</v>
      </c>
      <c r="C1264" s="279">
        <f t="shared" si="223"/>
        <v>1.232</v>
      </c>
      <c r="D1264" s="274">
        <f t="shared" si="224"/>
        <v>5.8191383077466855E-4</v>
      </c>
      <c r="E1264" s="279">
        <f t="shared" si="225"/>
        <v>1.232</v>
      </c>
      <c r="G1264" s="114"/>
      <c r="H1264" s="114"/>
      <c r="I1264" s="23"/>
      <c r="K1264" s="114"/>
      <c r="R1264" s="22"/>
      <c r="T1264" s="114"/>
      <c r="U1264" s="22"/>
      <c r="W1264" s="114"/>
      <c r="Y1264" s="22"/>
      <c r="AA1264" s="114"/>
      <c r="AE1264" s="22"/>
      <c r="AG1264" s="114"/>
      <c r="AH1264" s="22"/>
      <c r="AJ1264" s="114"/>
    </row>
    <row r="1265" spans="1:36" x14ac:dyDescent="0.2">
      <c r="A1265" s="272">
        <f t="shared" si="222"/>
        <v>77</v>
      </c>
      <c r="B1265" s="274">
        <f t="shared" si="222"/>
        <v>5.0288849573119513E-5</v>
      </c>
      <c r="C1265" s="279">
        <f t="shared" si="223"/>
        <v>1.232</v>
      </c>
      <c r="D1265" s="274">
        <f t="shared" si="224"/>
        <v>4.2146845356519206E-4</v>
      </c>
      <c r="E1265" s="279">
        <f t="shared" si="225"/>
        <v>1.232</v>
      </c>
      <c r="G1265" s="114"/>
      <c r="H1265" s="114"/>
      <c r="I1265" s="23"/>
      <c r="K1265" s="114"/>
      <c r="R1265" s="22"/>
      <c r="T1265" s="114"/>
      <c r="U1265" s="22"/>
      <c r="W1265" s="114"/>
      <c r="Y1265" s="22"/>
      <c r="AA1265" s="114"/>
      <c r="AE1265" s="22"/>
      <c r="AG1265" s="114"/>
      <c r="AH1265" s="22"/>
      <c r="AJ1265" s="114"/>
    </row>
    <row r="1266" spans="1:36" x14ac:dyDescent="0.2">
      <c r="A1266" s="272">
        <f t="shared" si="222"/>
        <v>78</v>
      </c>
      <c r="B1266" s="274">
        <f t="shared" si="222"/>
        <v>4.502049390355461E-5</v>
      </c>
      <c r="C1266" s="279">
        <f t="shared" si="223"/>
        <v>1.232</v>
      </c>
      <c r="D1266" s="274">
        <f t="shared" si="224"/>
        <v>3.6974277971855486E-4</v>
      </c>
      <c r="E1266" s="279">
        <f t="shared" si="225"/>
        <v>1.232</v>
      </c>
      <c r="G1266" s="114"/>
      <c r="H1266" s="114"/>
      <c r="I1266" s="23"/>
      <c r="K1266" s="114"/>
      <c r="R1266" s="22"/>
      <c r="T1266" s="114"/>
      <c r="U1266" s="22"/>
      <c r="W1266" s="114"/>
      <c r="Y1266" s="22"/>
      <c r="AA1266" s="114"/>
      <c r="AE1266" s="22"/>
      <c r="AG1266" s="114"/>
      <c r="AH1266" s="22"/>
      <c r="AJ1266" s="114"/>
    </row>
    <row r="1267" spans="1:36" x14ac:dyDescent="0.2">
      <c r="A1267" s="272">
        <f t="shared" si="222"/>
        <v>79</v>
      </c>
      <c r="B1267" s="274">
        <f t="shared" si="222"/>
        <v>3.0652251168377604E-5</v>
      </c>
      <c r="C1267" s="279">
        <f t="shared" si="223"/>
        <v>1.232</v>
      </c>
      <c r="D1267" s="274">
        <f t="shared" si="224"/>
        <v>2.3611812228140874E-4</v>
      </c>
      <c r="E1267" s="279">
        <f t="shared" si="225"/>
        <v>1.232</v>
      </c>
      <c r="G1267" s="114"/>
      <c r="H1267" s="114"/>
      <c r="I1267" s="23"/>
      <c r="K1267" s="114"/>
      <c r="R1267" s="22"/>
      <c r="T1267" s="114"/>
      <c r="U1267" s="22"/>
      <c r="W1267" s="114"/>
      <c r="Y1267" s="22"/>
      <c r="AA1267" s="114"/>
      <c r="AE1267" s="22"/>
      <c r="AG1267" s="114"/>
      <c r="AH1267" s="22"/>
      <c r="AJ1267" s="114"/>
    </row>
    <row r="1268" spans="1:36" x14ac:dyDescent="0.2">
      <c r="A1268" s="272">
        <f t="shared" si="222"/>
        <v>80</v>
      </c>
      <c r="B1268" s="274">
        <f t="shared" si="222"/>
        <v>2.10734226782596E-5</v>
      </c>
      <c r="C1268" s="279">
        <f t="shared" si="223"/>
        <v>1.232</v>
      </c>
      <c r="D1268" s="274">
        <f t="shared" si="224"/>
        <v>1.7002420569959452E-4</v>
      </c>
      <c r="E1268" s="279">
        <f t="shared" si="225"/>
        <v>1.232</v>
      </c>
      <c r="G1268" s="114"/>
      <c r="H1268" s="114"/>
      <c r="I1268" s="23"/>
      <c r="K1268" s="114"/>
      <c r="R1268" s="22"/>
      <c r="T1268" s="114"/>
      <c r="U1268" s="22"/>
      <c r="W1268" s="114"/>
      <c r="Y1268" s="22"/>
      <c r="AA1268" s="114"/>
      <c r="AE1268" s="22"/>
      <c r="AG1268" s="114"/>
      <c r="AH1268" s="22"/>
      <c r="AJ1268" s="114"/>
    </row>
    <row r="1269" spans="1:36" x14ac:dyDescent="0.2">
      <c r="A1269" s="272">
        <f t="shared" si="222"/>
        <v>81</v>
      </c>
      <c r="B1269" s="274">
        <f t="shared" si="222"/>
        <v>9.5788284901180005E-6</v>
      </c>
      <c r="C1269" s="279">
        <f t="shared" si="223"/>
        <v>1.232</v>
      </c>
      <c r="D1269" s="274">
        <f t="shared" si="224"/>
        <v>1.0871970336283931E-4</v>
      </c>
      <c r="E1269" s="279">
        <f t="shared" si="225"/>
        <v>1.232</v>
      </c>
      <c r="G1269" s="114"/>
      <c r="H1269" s="114"/>
      <c r="I1269" s="23"/>
      <c r="K1269" s="114"/>
      <c r="R1269" s="22"/>
      <c r="T1269" s="114"/>
      <c r="U1269" s="22"/>
      <c r="W1269" s="114"/>
      <c r="Y1269" s="22"/>
      <c r="AA1269" s="114"/>
      <c r="AE1269" s="22"/>
      <c r="AG1269" s="114"/>
      <c r="AH1269" s="22"/>
      <c r="AJ1269" s="114"/>
    </row>
    <row r="1270" spans="1:36" x14ac:dyDescent="0.2">
      <c r="A1270" s="272">
        <f t="shared" si="222"/>
        <v>82</v>
      </c>
      <c r="B1270" s="274">
        <f t="shared" si="222"/>
        <v>8.1420042166003009E-6</v>
      </c>
      <c r="C1270" s="279">
        <f t="shared" si="223"/>
        <v>1.232</v>
      </c>
      <c r="D1270" s="274">
        <f t="shared" si="224"/>
        <v>5.2683556695649008E-5</v>
      </c>
      <c r="E1270" s="279">
        <f t="shared" si="225"/>
        <v>1.232</v>
      </c>
      <c r="G1270" s="114"/>
      <c r="H1270" s="114"/>
      <c r="I1270" s="23"/>
      <c r="K1270" s="114"/>
      <c r="R1270" s="22"/>
      <c r="T1270" s="114"/>
      <c r="U1270" s="22"/>
      <c r="W1270" s="114"/>
      <c r="Y1270" s="22"/>
      <c r="AA1270" s="114"/>
      <c r="AE1270" s="22"/>
      <c r="AG1270" s="114"/>
      <c r="AH1270" s="22"/>
      <c r="AJ1270" s="114"/>
    </row>
    <row r="1271" spans="1:36" x14ac:dyDescent="0.2">
      <c r="A1271" s="272">
        <f t="shared" si="222"/>
        <v>83</v>
      </c>
      <c r="B1271" s="274">
        <f t="shared" si="222"/>
        <v>7.1841213675885012E-6</v>
      </c>
      <c r="C1271" s="279">
        <f t="shared" si="223"/>
        <v>1.232</v>
      </c>
      <c r="D1271" s="274">
        <f t="shared" si="224"/>
        <v>7.9983217892485315E-5</v>
      </c>
      <c r="E1271" s="279">
        <f t="shared" si="225"/>
        <v>1.232</v>
      </c>
      <c r="G1271" s="114"/>
      <c r="H1271" s="114"/>
      <c r="I1271" s="23"/>
      <c r="K1271" s="114"/>
      <c r="R1271" s="22"/>
      <c r="T1271" s="114"/>
      <c r="U1271" s="22"/>
      <c r="W1271" s="114"/>
      <c r="Y1271" s="22"/>
      <c r="AA1271" s="114"/>
      <c r="AE1271" s="22"/>
      <c r="AG1271" s="114"/>
      <c r="AH1271" s="22"/>
      <c r="AJ1271" s="114"/>
    </row>
    <row r="1272" spans="1:36" ht="13.5" thickBot="1" x14ac:dyDescent="0.25">
      <c r="A1272" s="278" t="str">
        <f t="shared" si="222"/>
        <v>NNNN</v>
      </c>
      <c r="B1272" s="275">
        <f t="shared" si="222"/>
        <v>0.18087989202744525</v>
      </c>
      <c r="C1272" s="280">
        <f t="shared" si="223"/>
        <v>1.2070000000000001</v>
      </c>
      <c r="D1272" s="275"/>
      <c r="E1272" s="294"/>
      <c r="G1272" s="114"/>
      <c r="H1272" s="114"/>
      <c r="I1272" s="23"/>
      <c r="K1272" s="114"/>
      <c r="R1272" s="22"/>
      <c r="T1272" s="114"/>
      <c r="U1272" s="22"/>
      <c r="W1272" s="114"/>
      <c r="Y1272" s="22"/>
      <c r="AA1272" s="114"/>
      <c r="AE1272" s="22"/>
      <c r="AG1272" s="114"/>
      <c r="AH1272" s="22"/>
      <c r="AJ1272" s="114"/>
    </row>
    <row r="1273" spans="1:36" x14ac:dyDescent="0.2">
      <c r="G1273" s="114"/>
      <c r="H1273" s="114"/>
      <c r="I1273" s="23"/>
      <c r="K1273" s="114"/>
      <c r="R1273" s="22"/>
      <c r="T1273" s="114"/>
      <c r="U1273" s="22"/>
      <c r="W1273" s="114"/>
      <c r="Y1273" s="22"/>
      <c r="AA1273" s="114"/>
      <c r="AE1273" s="22"/>
      <c r="AG1273" s="114"/>
      <c r="AH1273" s="22"/>
      <c r="AJ1273" s="114"/>
    </row>
  </sheetData>
  <mergeCells count="43">
    <mergeCell ref="B1092:C1092"/>
    <mergeCell ref="D1092:E1092"/>
    <mergeCell ref="B996:C996"/>
    <mergeCell ref="E996:F996"/>
    <mergeCell ref="B1186:C1186"/>
    <mergeCell ref="D1186:E1186"/>
    <mergeCell ref="B396:Q396"/>
    <mergeCell ref="B400:C400"/>
    <mergeCell ref="E400:F400"/>
    <mergeCell ref="H400:I400"/>
    <mergeCell ref="K400:L400"/>
    <mergeCell ref="B497:H497"/>
    <mergeCell ref="B501:D501"/>
    <mergeCell ref="F501:H501"/>
    <mergeCell ref="B601:C601"/>
    <mergeCell ref="E601:F601"/>
    <mergeCell ref="H601:I601"/>
    <mergeCell ref="B10:C10"/>
    <mergeCell ref="E10:F10"/>
    <mergeCell ref="H10:I10"/>
    <mergeCell ref="K10:L10"/>
    <mergeCell ref="B298:D298"/>
    <mergeCell ref="K107:L107"/>
    <mergeCell ref="B205:C205"/>
    <mergeCell ref="E205:F205"/>
    <mergeCell ref="H205:I205"/>
    <mergeCell ref="K205:L205"/>
    <mergeCell ref="B107:C107"/>
    <mergeCell ref="E107:F107"/>
    <mergeCell ref="H107:I107"/>
    <mergeCell ref="H996:I996"/>
    <mergeCell ref="K996:L996"/>
    <mergeCell ref="B892:H892"/>
    <mergeCell ref="B694:H694"/>
    <mergeCell ref="K601:L601"/>
    <mergeCell ref="B798:C798"/>
    <mergeCell ref="E798:F798"/>
    <mergeCell ref="H798:I798"/>
    <mergeCell ref="K798:L798"/>
    <mergeCell ref="E698:F698"/>
    <mergeCell ref="B698:C698"/>
    <mergeCell ref="B896:C896"/>
    <mergeCell ref="E896:F896"/>
  </mergeCells>
  <pageMargins left="0.5" right="0.5" top="0.5" bottom="1" header="0.5" footer="0.5"/>
  <pageSetup scale="50" fitToHeight="7" orientation="landscape" r:id="rId1"/>
  <headerFooter alignWithMargins="0"/>
  <rowBreaks count="1" manualBreakCount="1">
    <brk id="293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M1273"/>
  <sheetViews>
    <sheetView view="pageBreakPreview" zoomScale="60" zoomScaleNormal="80" workbookViewId="0"/>
  </sheetViews>
  <sheetFormatPr defaultColWidth="9.7109375" defaultRowHeight="12.75" x14ac:dyDescent="0.2"/>
  <cols>
    <col min="1" max="1" width="11.85546875" style="111" customWidth="1"/>
    <col min="2" max="2" width="15" style="114" customWidth="1"/>
    <col min="3" max="3" width="15" style="22" customWidth="1"/>
    <col min="4" max="4" width="12" style="22" customWidth="1"/>
    <col min="5" max="5" width="15.85546875" style="22" customWidth="1"/>
    <col min="6" max="7" width="17.5703125" style="22" customWidth="1"/>
    <col min="8" max="8" width="18" style="22" customWidth="1"/>
    <col min="9" max="9" width="18" style="114" customWidth="1"/>
    <col min="10" max="10" width="10.7109375" style="114" customWidth="1"/>
    <col min="11" max="11" width="15.85546875" style="23" customWidth="1"/>
    <col min="12" max="13" width="15.85546875" style="114" customWidth="1"/>
    <col min="14" max="14" width="8.140625" style="114" customWidth="1"/>
    <col min="15" max="15" width="17.140625" style="114" customWidth="1"/>
    <col min="16" max="17" width="11.5703125" style="114" bestFit="1" customWidth="1"/>
    <col min="18" max="18" width="18.5703125" style="114" customWidth="1"/>
    <col min="19" max="19" width="11.5703125" style="114" bestFit="1" customWidth="1"/>
    <col min="20" max="20" width="8.7109375" style="22" customWidth="1"/>
    <col min="21" max="21" width="22.140625" style="114" customWidth="1"/>
    <col min="22" max="22" width="11.7109375" style="114" customWidth="1"/>
    <col min="23" max="23" width="9.140625" style="22" customWidth="1"/>
    <col min="24" max="24" width="21.7109375" style="114" customWidth="1"/>
    <col min="25" max="26" width="11.7109375" style="114" customWidth="1"/>
    <col min="27" max="27" width="9" style="22" customWidth="1"/>
    <col min="28" max="28" width="17.140625" style="114" customWidth="1"/>
    <col min="29" max="30" width="11.5703125" style="114" bestFit="1" customWidth="1"/>
    <col min="31" max="31" width="19.85546875" style="114" customWidth="1"/>
    <col min="32" max="32" width="11.7109375" style="114" customWidth="1"/>
    <col min="33" max="33" width="8.7109375" style="22" customWidth="1"/>
    <col min="34" max="34" width="20.28515625" style="114" customWidth="1"/>
    <col min="35" max="35" width="11.7109375" style="114" customWidth="1"/>
    <col min="36" max="36" width="9.140625" style="22" customWidth="1"/>
    <col min="37" max="37" width="21" style="114" customWidth="1"/>
    <col min="38" max="38" width="11.7109375" style="114" customWidth="1"/>
    <col min="39" max="256" width="9.7109375" style="114"/>
    <col min="257" max="257" width="11.85546875" style="114" customWidth="1"/>
    <col min="258" max="258" width="10.7109375" style="114" customWidth="1"/>
    <col min="259" max="259" width="11.7109375" style="114" customWidth="1"/>
    <col min="260" max="260" width="12" style="114" customWidth="1"/>
    <col min="261" max="261" width="11.140625" style="114" customWidth="1"/>
    <col min="262" max="265" width="11.7109375" style="114" customWidth="1"/>
    <col min="266" max="266" width="10.7109375" style="114" customWidth="1"/>
    <col min="267" max="268" width="11.7109375" style="114" customWidth="1"/>
    <col min="269" max="269" width="8.140625" style="114" customWidth="1"/>
    <col min="270" max="270" width="10.7109375" style="114" customWidth="1"/>
    <col min="271" max="272" width="11.7109375" style="114" customWidth="1"/>
    <col min="273" max="273" width="9.28515625" style="114" customWidth="1"/>
    <col min="274" max="274" width="9.7109375" style="114" customWidth="1"/>
    <col min="275" max="276" width="8.7109375" style="114" customWidth="1"/>
    <col min="277" max="277" width="2.42578125" style="114" customWidth="1"/>
    <col min="278" max="278" width="9.140625" style="114" customWidth="1"/>
    <col min="279" max="279" width="10.7109375" style="114" customWidth="1"/>
    <col min="280" max="281" width="9" style="114" customWidth="1"/>
    <col min="282" max="282" width="2.140625" style="114" customWidth="1"/>
    <col min="283" max="286" width="9.7109375" style="114" customWidth="1"/>
    <col min="287" max="287" width="1.28515625" style="114" customWidth="1"/>
    <col min="288" max="512" width="9.7109375" style="114"/>
    <col min="513" max="513" width="11.85546875" style="114" customWidth="1"/>
    <col min="514" max="514" width="10.7109375" style="114" customWidth="1"/>
    <col min="515" max="515" width="11.7109375" style="114" customWidth="1"/>
    <col min="516" max="516" width="12" style="114" customWidth="1"/>
    <col min="517" max="517" width="11.140625" style="114" customWidth="1"/>
    <col min="518" max="521" width="11.7109375" style="114" customWidth="1"/>
    <col min="522" max="522" width="10.7109375" style="114" customWidth="1"/>
    <col min="523" max="524" width="11.7109375" style="114" customWidth="1"/>
    <col min="525" max="525" width="8.140625" style="114" customWidth="1"/>
    <col min="526" max="526" width="10.7109375" style="114" customWidth="1"/>
    <col min="527" max="528" width="11.7109375" style="114" customWidth="1"/>
    <col min="529" max="529" width="9.28515625" style="114" customWidth="1"/>
    <col min="530" max="530" width="9.7109375" style="114" customWidth="1"/>
    <col min="531" max="532" width="8.7109375" style="114" customWidth="1"/>
    <col min="533" max="533" width="2.42578125" style="114" customWidth="1"/>
    <col min="534" max="534" width="9.140625" style="114" customWidth="1"/>
    <col min="535" max="535" width="10.7109375" style="114" customWidth="1"/>
    <col min="536" max="537" width="9" style="114" customWidth="1"/>
    <col min="538" max="538" width="2.140625" style="114" customWidth="1"/>
    <col min="539" max="542" width="9.7109375" style="114" customWidth="1"/>
    <col min="543" max="543" width="1.28515625" style="114" customWidth="1"/>
    <col min="544" max="768" width="9.7109375" style="114"/>
    <col min="769" max="769" width="11.85546875" style="114" customWidth="1"/>
    <col min="770" max="770" width="10.7109375" style="114" customWidth="1"/>
    <col min="771" max="771" width="11.7109375" style="114" customWidth="1"/>
    <col min="772" max="772" width="12" style="114" customWidth="1"/>
    <col min="773" max="773" width="11.140625" style="114" customWidth="1"/>
    <col min="774" max="777" width="11.7109375" style="114" customWidth="1"/>
    <col min="778" max="778" width="10.7109375" style="114" customWidth="1"/>
    <col min="779" max="780" width="11.7109375" style="114" customWidth="1"/>
    <col min="781" max="781" width="8.140625" style="114" customWidth="1"/>
    <col min="782" max="782" width="10.7109375" style="114" customWidth="1"/>
    <col min="783" max="784" width="11.7109375" style="114" customWidth="1"/>
    <col min="785" max="785" width="9.28515625" style="114" customWidth="1"/>
    <col min="786" max="786" width="9.7109375" style="114" customWidth="1"/>
    <col min="787" max="788" width="8.7109375" style="114" customWidth="1"/>
    <col min="789" max="789" width="2.42578125" style="114" customWidth="1"/>
    <col min="790" max="790" width="9.140625" style="114" customWidth="1"/>
    <col min="791" max="791" width="10.7109375" style="114" customWidth="1"/>
    <col min="792" max="793" width="9" style="114" customWidth="1"/>
    <col min="794" max="794" width="2.140625" style="114" customWidth="1"/>
    <col min="795" max="798" width="9.7109375" style="114" customWidth="1"/>
    <col min="799" max="799" width="1.28515625" style="114" customWidth="1"/>
    <col min="800" max="1024" width="9.7109375" style="114"/>
    <col min="1025" max="1025" width="11.85546875" style="114" customWidth="1"/>
    <col min="1026" max="1026" width="10.7109375" style="114" customWidth="1"/>
    <col min="1027" max="1027" width="11.7109375" style="114" customWidth="1"/>
    <col min="1028" max="1028" width="12" style="114" customWidth="1"/>
    <col min="1029" max="1029" width="11.140625" style="114" customWidth="1"/>
    <col min="1030" max="1033" width="11.7109375" style="114" customWidth="1"/>
    <col min="1034" max="1034" width="10.7109375" style="114" customWidth="1"/>
    <col min="1035" max="1036" width="11.7109375" style="114" customWidth="1"/>
    <col min="1037" max="1037" width="8.140625" style="114" customWidth="1"/>
    <col min="1038" max="1038" width="10.7109375" style="114" customWidth="1"/>
    <col min="1039" max="1040" width="11.7109375" style="114" customWidth="1"/>
    <col min="1041" max="1041" width="9.28515625" style="114" customWidth="1"/>
    <col min="1042" max="1042" width="9.7109375" style="114" customWidth="1"/>
    <col min="1043" max="1044" width="8.7109375" style="114" customWidth="1"/>
    <col min="1045" max="1045" width="2.42578125" style="114" customWidth="1"/>
    <col min="1046" max="1046" width="9.140625" style="114" customWidth="1"/>
    <col min="1047" max="1047" width="10.7109375" style="114" customWidth="1"/>
    <col min="1048" max="1049" width="9" style="114" customWidth="1"/>
    <col min="1050" max="1050" width="2.140625" style="114" customWidth="1"/>
    <col min="1051" max="1054" width="9.7109375" style="114" customWidth="1"/>
    <col min="1055" max="1055" width="1.28515625" style="114" customWidth="1"/>
    <col min="1056" max="1280" width="9.7109375" style="114"/>
    <col min="1281" max="1281" width="11.85546875" style="114" customWidth="1"/>
    <col min="1282" max="1282" width="10.7109375" style="114" customWidth="1"/>
    <col min="1283" max="1283" width="11.7109375" style="114" customWidth="1"/>
    <col min="1284" max="1284" width="12" style="114" customWidth="1"/>
    <col min="1285" max="1285" width="11.140625" style="114" customWidth="1"/>
    <col min="1286" max="1289" width="11.7109375" style="114" customWidth="1"/>
    <col min="1290" max="1290" width="10.7109375" style="114" customWidth="1"/>
    <col min="1291" max="1292" width="11.7109375" style="114" customWidth="1"/>
    <col min="1293" max="1293" width="8.140625" style="114" customWidth="1"/>
    <col min="1294" max="1294" width="10.7109375" style="114" customWidth="1"/>
    <col min="1295" max="1296" width="11.7109375" style="114" customWidth="1"/>
    <col min="1297" max="1297" width="9.28515625" style="114" customWidth="1"/>
    <col min="1298" max="1298" width="9.7109375" style="114" customWidth="1"/>
    <col min="1299" max="1300" width="8.7109375" style="114" customWidth="1"/>
    <col min="1301" max="1301" width="2.42578125" style="114" customWidth="1"/>
    <col min="1302" max="1302" width="9.140625" style="114" customWidth="1"/>
    <col min="1303" max="1303" width="10.7109375" style="114" customWidth="1"/>
    <col min="1304" max="1305" width="9" style="114" customWidth="1"/>
    <col min="1306" max="1306" width="2.140625" style="114" customWidth="1"/>
    <col min="1307" max="1310" width="9.7109375" style="114" customWidth="1"/>
    <col min="1311" max="1311" width="1.28515625" style="114" customWidth="1"/>
    <col min="1312" max="1536" width="9.7109375" style="114"/>
    <col min="1537" max="1537" width="11.85546875" style="114" customWidth="1"/>
    <col min="1538" max="1538" width="10.7109375" style="114" customWidth="1"/>
    <col min="1539" max="1539" width="11.7109375" style="114" customWidth="1"/>
    <col min="1540" max="1540" width="12" style="114" customWidth="1"/>
    <col min="1541" max="1541" width="11.140625" style="114" customWidth="1"/>
    <col min="1542" max="1545" width="11.7109375" style="114" customWidth="1"/>
    <col min="1546" max="1546" width="10.7109375" style="114" customWidth="1"/>
    <col min="1547" max="1548" width="11.7109375" style="114" customWidth="1"/>
    <col min="1549" max="1549" width="8.140625" style="114" customWidth="1"/>
    <col min="1550" max="1550" width="10.7109375" style="114" customWidth="1"/>
    <col min="1551" max="1552" width="11.7109375" style="114" customWidth="1"/>
    <col min="1553" max="1553" width="9.28515625" style="114" customWidth="1"/>
    <col min="1554" max="1554" width="9.7109375" style="114" customWidth="1"/>
    <col min="1555" max="1556" width="8.7109375" style="114" customWidth="1"/>
    <col min="1557" max="1557" width="2.42578125" style="114" customWidth="1"/>
    <col min="1558" max="1558" width="9.140625" style="114" customWidth="1"/>
    <col min="1559" max="1559" width="10.7109375" style="114" customWidth="1"/>
    <col min="1560" max="1561" width="9" style="114" customWidth="1"/>
    <col min="1562" max="1562" width="2.140625" style="114" customWidth="1"/>
    <col min="1563" max="1566" width="9.7109375" style="114" customWidth="1"/>
    <col min="1567" max="1567" width="1.28515625" style="114" customWidth="1"/>
    <col min="1568" max="1792" width="9.7109375" style="114"/>
    <col min="1793" max="1793" width="11.85546875" style="114" customWidth="1"/>
    <col min="1794" max="1794" width="10.7109375" style="114" customWidth="1"/>
    <col min="1795" max="1795" width="11.7109375" style="114" customWidth="1"/>
    <col min="1796" max="1796" width="12" style="114" customWidth="1"/>
    <col min="1797" max="1797" width="11.140625" style="114" customWidth="1"/>
    <col min="1798" max="1801" width="11.7109375" style="114" customWidth="1"/>
    <col min="1802" max="1802" width="10.7109375" style="114" customWidth="1"/>
    <col min="1803" max="1804" width="11.7109375" style="114" customWidth="1"/>
    <col min="1805" max="1805" width="8.140625" style="114" customWidth="1"/>
    <col min="1806" max="1806" width="10.7109375" style="114" customWidth="1"/>
    <col min="1807" max="1808" width="11.7109375" style="114" customWidth="1"/>
    <col min="1809" max="1809" width="9.28515625" style="114" customWidth="1"/>
    <col min="1810" max="1810" width="9.7109375" style="114" customWidth="1"/>
    <col min="1811" max="1812" width="8.7109375" style="114" customWidth="1"/>
    <col min="1813" max="1813" width="2.42578125" style="114" customWidth="1"/>
    <col min="1814" max="1814" width="9.140625" style="114" customWidth="1"/>
    <col min="1815" max="1815" width="10.7109375" style="114" customWidth="1"/>
    <col min="1816" max="1817" width="9" style="114" customWidth="1"/>
    <col min="1818" max="1818" width="2.140625" style="114" customWidth="1"/>
    <col min="1819" max="1822" width="9.7109375" style="114" customWidth="1"/>
    <col min="1823" max="1823" width="1.28515625" style="114" customWidth="1"/>
    <col min="1824" max="2048" width="9.7109375" style="114"/>
    <col min="2049" max="2049" width="11.85546875" style="114" customWidth="1"/>
    <col min="2050" max="2050" width="10.7109375" style="114" customWidth="1"/>
    <col min="2051" max="2051" width="11.7109375" style="114" customWidth="1"/>
    <col min="2052" max="2052" width="12" style="114" customWidth="1"/>
    <col min="2053" max="2053" width="11.140625" style="114" customWidth="1"/>
    <col min="2054" max="2057" width="11.7109375" style="114" customWidth="1"/>
    <col min="2058" max="2058" width="10.7109375" style="114" customWidth="1"/>
    <col min="2059" max="2060" width="11.7109375" style="114" customWidth="1"/>
    <col min="2061" max="2061" width="8.140625" style="114" customWidth="1"/>
    <col min="2062" max="2062" width="10.7109375" style="114" customWidth="1"/>
    <col min="2063" max="2064" width="11.7109375" style="114" customWidth="1"/>
    <col min="2065" max="2065" width="9.28515625" style="114" customWidth="1"/>
    <col min="2066" max="2066" width="9.7109375" style="114" customWidth="1"/>
    <col min="2067" max="2068" width="8.7109375" style="114" customWidth="1"/>
    <col min="2069" max="2069" width="2.42578125" style="114" customWidth="1"/>
    <col min="2070" max="2070" width="9.140625" style="114" customWidth="1"/>
    <col min="2071" max="2071" width="10.7109375" style="114" customWidth="1"/>
    <col min="2072" max="2073" width="9" style="114" customWidth="1"/>
    <col min="2074" max="2074" width="2.140625" style="114" customWidth="1"/>
    <col min="2075" max="2078" width="9.7109375" style="114" customWidth="1"/>
    <col min="2079" max="2079" width="1.28515625" style="114" customWidth="1"/>
    <col min="2080" max="2304" width="9.7109375" style="114"/>
    <col min="2305" max="2305" width="11.85546875" style="114" customWidth="1"/>
    <col min="2306" max="2306" width="10.7109375" style="114" customWidth="1"/>
    <col min="2307" max="2307" width="11.7109375" style="114" customWidth="1"/>
    <col min="2308" max="2308" width="12" style="114" customWidth="1"/>
    <col min="2309" max="2309" width="11.140625" style="114" customWidth="1"/>
    <col min="2310" max="2313" width="11.7109375" style="114" customWidth="1"/>
    <col min="2314" max="2314" width="10.7109375" style="114" customWidth="1"/>
    <col min="2315" max="2316" width="11.7109375" style="114" customWidth="1"/>
    <col min="2317" max="2317" width="8.140625" style="114" customWidth="1"/>
    <col min="2318" max="2318" width="10.7109375" style="114" customWidth="1"/>
    <col min="2319" max="2320" width="11.7109375" style="114" customWidth="1"/>
    <col min="2321" max="2321" width="9.28515625" style="114" customWidth="1"/>
    <col min="2322" max="2322" width="9.7109375" style="114" customWidth="1"/>
    <col min="2323" max="2324" width="8.7109375" style="114" customWidth="1"/>
    <col min="2325" max="2325" width="2.42578125" style="114" customWidth="1"/>
    <col min="2326" max="2326" width="9.140625" style="114" customWidth="1"/>
    <col min="2327" max="2327" width="10.7109375" style="114" customWidth="1"/>
    <col min="2328" max="2329" width="9" style="114" customWidth="1"/>
    <col min="2330" max="2330" width="2.140625" style="114" customWidth="1"/>
    <col min="2331" max="2334" width="9.7109375" style="114" customWidth="1"/>
    <col min="2335" max="2335" width="1.28515625" style="114" customWidth="1"/>
    <col min="2336" max="2560" width="9.7109375" style="114"/>
    <col min="2561" max="2561" width="11.85546875" style="114" customWidth="1"/>
    <col min="2562" max="2562" width="10.7109375" style="114" customWidth="1"/>
    <col min="2563" max="2563" width="11.7109375" style="114" customWidth="1"/>
    <col min="2564" max="2564" width="12" style="114" customWidth="1"/>
    <col min="2565" max="2565" width="11.140625" style="114" customWidth="1"/>
    <col min="2566" max="2569" width="11.7109375" style="114" customWidth="1"/>
    <col min="2570" max="2570" width="10.7109375" style="114" customWidth="1"/>
    <col min="2571" max="2572" width="11.7109375" style="114" customWidth="1"/>
    <col min="2573" max="2573" width="8.140625" style="114" customWidth="1"/>
    <col min="2574" max="2574" width="10.7109375" style="114" customWidth="1"/>
    <col min="2575" max="2576" width="11.7109375" style="114" customWidth="1"/>
    <col min="2577" max="2577" width="9.28515625" style="114" customWidth="1"/>
    <col min="2578" max="2578" width="9.7109375" style="114" customWidth="1"/>
    <col min="2579" max="2580" width="8.7109375" style="114" customWidth="1"/>
    <col min="2581" max="2581" width="2.42578125" style="114" customWidth="1"/>
    <col min="2582" max="2582" width="9.140625" style="114" customWidth="1"/>
    <col min="2583" max="2583" width="10.7109375" style="114" customWidth="1"/>
    <col min="2584" max="2585" width="9" style="114" customWidth="1"/>
    <col min="2586" max="2586" width="2.140625" style="114" customWidth="1"/>
    <col min="2587" max="2590" width="9.7109375" style="114" customWidth="1"/>
    <col min="2591" max="2591" width="1.28515625" style="114" customWidth="1"/>
    <col min="2592" max="2816" width="9.7109375" style="114"/>
    <col min="2817" max="2817" width="11.85546875" style="114" customWidth="1"/>
    <col min="2818" max="2818" width="10.7109375" style="114" customWidth="1"/>
    <col min="2819" max="2819" width="11.7109375" style="114" customWidth="1"/>
    <col min="2820" max="2820" width="12" style="114" customWidth="1"/>
    <col min="2821" max="2821" width="11.140625" style="114" customWidth="1"/>
    <col min="2822" max="2825" width="11.7109375" style="114" customWidth="1"/>
    <col min="2826" max="2826" width="10.7109375" style="114" customWidth="1"/>
    <col min="2827" max="2828" width="11.7109375" style="114" customWidth="1"/>
    <col min="2829" max="2829" width="8.140625" style="114" customWidth="1"/>
    <col min="2830" max="2830" width="10.7109375" style="114" customWidth="1"/>
    <col min="2831" max="2832" width="11.7109375" style="114" customWidth="1"/>
    <col min="2833" max="2833" width="9.28515625" style="114" customWidth="1"/>
    <col min="2834" max="2834" width="9.7109375" style="114" customWidth="1"/>
    <col min="2835" max="2836" width="8.7109375" style="114" customWidth="1"/>
    <col min="2837" max="2837" width="2.42578125" style="114" customWidth="1"/>
    <col min="2838" max="2838" width="9.140625" style="114" customWidth="1"/>
    <col min="2839" max="2839" width="10.7109375" style="114" customWidth="1"/>
    <col min="2840" max="2841" width="9" style="114" customWidth="1"/>
    <col min="2842" max="2842" width="2.140625" style="114" customWidth="1"/>
    <col min="2843" max="2846" width="9.7109375" style="114" customWidth="1"/>
    <col min="2847" max="2847" width="1.28515625" style="114" customWidth="1"/>
    <col min="2848" max="3072" width="9.7109375" style="114"/>
    <col min="3073" max="3073" width="11.85546875" style="114" customWidth="1"/>
    <col min="3074" max="3074" width="10.7109375" style="114" customWidth="1"/>
    <col min="3075" max="3075" width="11.7109375" style="114" customWidth="1"/>
    <col min="3076" max="3076" width="12" style="114" customWidth="1"/>
    <col min="3077" max="3077" width="11.140625" style="114" customWidth="1"/>
    <col min="3078" max="3081" width="11.7109375" style="114" customWidth="1"/>
    <col min="3082" max="3082" width="10.7109375" style="114" customWidth="1"/>
    <col min="3083" max="3084" width="11.7109375" style="114" customWidth="1"/>
    <col min="3085" max="3085" width="8.140625" style="114" customWidth="1"/>
    <col min="3086" max="3086" width="10.7109375" style="114" customWidth="1"/>
    <col min="3087" max="3088" width="11.7109375" style="114" customWidth="1"/>
    <col min="3089" max="3089" width="9.28515625" style="114" customWidth="1"/>
    <col min="3090" max="3090" width="9.7109375" style="114" customWidth="1"/>
    <col min="3091" max="3092" width="8.7109375" style="114" customWidth="1"/>
    <col min="3093" max="3093" width="2.42578125" style="114" customWidth="1"/>
    <col min="3094" max="3094" width="9.140625" style="114" customWidth="1"/>
    <col min="3095" max="3095" width="10.7109375" style="114" customWidth="1"/>
    <col min="3096" max="3097" width="9" style="114" customWidth="1"/>
    <col min="3098" max="3098" width="2.140625" style="114" customWidth="1"/>
    <col min="3099" max="3102" width="9.7109375" style="114" customWidth="1"/>
    <col min="3103" max="3103" width="1.28515625" style="114" customWidth="1"/>
    <col min="3104" max="3328" width="9.7109375" style="114"/>
    <col min="3329" max="3329" width="11.85546875" style="114" customWidth="1"/>
    <col min="3330" max="3330" width="10.7109375" style="114" customWidth="1"/>
    <col min="3331" max="3331" width="11.7109375" style="114" customWidth="1"/>
    <col min="3332" max="3332" width="12" style="114" customWidth="1"/>
    <col min="3333" max="3333" width="11.140625" style="114" customWidth="1"/>
    <col min="3334" max="3337" width="11.7109375" style="114" customWidth="1"/>
    <col min="3338" max="3338" width="10.7109375" style="114" customWidth="1"/>
    <col min="3339" max="3340" width="11.7109375" style="114" customWidth="1"/>
    <col min="3341" max="3341" width="8.140625" style="114" customWidth="1"/>
    <col min="3342" max="3342" width="10.7109375" style="114" customWidth="1"/>
    <col min="3343" max="3344" width="11.7109375" style="114" customWidth="1"/>
    <col min="3345" max="3345" width="9.28515625" style="114" customWidth="1"/>
    <col min="3346" max="3346" width="9.7109375" style="114" customWidth="1"/>
    <col min="3347" max="3348" width="8.7109375" style="114" customWidth="1"/>
    <col min="3349" max="3349" width="2.42578125" style="114" customWidth="1"/>
    <col min="3350" max="3350" width="9.140625" style="114" customWidth="1"/>
    <col min="3351" max="3351" width="10.7109375" style="114" customWidth="1"/>
    <col min="3352" max="3353" width="9" style="114" customWidth="1"/>
    <col min="3354" max="3354" width="2.140625" style="114" customWidth="1"/>
    <col min="3355" max="3358" width="9.7109375" style="114" customWidth="1"/>
    <col min="3359" max="3359" width="1.28515625" style="114" customWidth="1"/>
    <col min="3360" max="3584" width="9.7109375" style="114"/>
    <col min="3585" max="3585" width="11.85546875" style="114" customWidth="1"/>
    <col min="3586" max="3586" width="10.7109375" style="114" customWidth="1"/>
    <col min="3587" max="3587" width="11.7109375" style="114" customWidth="1"/>
    <col min="3588" max="3588" width="12" style="114" customWidth="1"/>
    <col min="3589" max="3589" width="11.140625" style="114" customWidth="1"/>
    <col min="3590" max="3593" width="11.7109375" style="114" customWidth="1"/>
    <col min="3594" max="3594" width="10.7109375" style="114" customWidth="1"/>
    <col min="3595" max="3596" width="11.7109375" style="114" customWidth="1"/>
    <col min="3597" max="3597" width="8.140625" style="114" customWidth="1"/>
    <col min="3598" max="3598" width="10.7109375" style="114" customWidth="1"/>
    <col min="3599" max="3600" width="11.7109375" style="114" customWidth="1"/>
    <col min="3601" max="3601" width="9.28515625" style="114" customWidth="1"/>
    <col min="3602" max="3602" width="9.7109375" style="114" customWidth="1"/>
    <col min="3603" max="3604" width="8.7109375" style="114" customWidth="1"/>
    <col min="3605" max="3605" width="2.42578125" style="114" customWidth="1"/>
    <col min="3606" max="3606" width="9.140625" style="114" customWidth="1"/>
    <col min="3607" max="3607" width="10.7109375" style="114" customWidth="1"/>
    <col min="3608" max="3609" width="9" style="114" customWidth="1"/>
    <col min="3610" max="3610" width="2.140625" style="114" customWidth="1"/>
    <col min="3611" max="3614" width="9.7109375" style="114" customWidth="1"/>
    <col min="3615" max="3615" width="1.28515625" style="114" customWidth="1"/>
    <col min="3616" max="3840" width="9.7109375" style="114"/>
    <col min="3841" max="3841" width="11.85546875" style="114" customWidth="1"/>
    <col min="3842" max="3842" width="10.7109375" style="114" customWidth="1"/>
    <col min="3843" max="3843" width="11.7109375" style="114" customWidth="1"/>
    <col min="3844" max="3844" width="12" style="114" customWidth="1"/>
    <col min="3845" max="3845" width="11.140625" style="114" customWidth="1"/>
    <col min="3846" max="3849" width="11.7109375" style="114" customWidth="1"/>
    <col min="3850" max="3850" width="10.7109375" style="114" customWidth="1"/>
    <col min="3851" max="3852" width="11.7109375" style="114" customWidth="1"/>
    <col min="3853" max="3853" width="8.140625" style="114" customWidth="1"/>
    <col min="3854" max="3854" width="10.7109375" style="114" customWidth="1"/>
    <col min="3855" max="3856" width="11.7109375" style="114" customWidth="1"/>
    <col min="3857" max="3857" width="9.28515625" style="114" customWidth="1"/>
    <col min="3858" max="3858" width="9.7109375" style="114" customWidth="1"/>
    <col min="3859" max="3860" width="8.7109375" style="114" customWidth="1"/>
    <col min="3861" max="3861" width="2.42578125" style="114" customWidth="1"/>
    <col min="3862" max="3862" width="9.140625" style="114" customWidth="1"/>
    <col min="3863" max="3863" width="10.7109375" style="114" customWidth="1"/>
    <col min="3864" max="3865" width="9" style="114" customWidth="1"/>
    <col min="3866" max="3866" width="2.140625" style="114" customWidth="1"/>
    <col min="3867" max="3870" width="9.7109375" style="114" customWidth="1"/>
    <col min="3871" max="3871" width="1.28515625" style="114" customWidth="1"/>
    <col min="3872" max="4096" width="9.7109375" style="114"/>
    <col min="4097" max="4097" width="11.85546875" style="114" customWidth="1"/>
    <col min="4098" max="4098" width="10.7109375" style="114" customWidth="1"/>
    <col min="4099" max="4099" width="11.7109375" style="114" customWidth="1"/>
    <col min="4100" max="4100" width="12" style="114" customWidth="1"/>
    <col min="4101" max="4101" width="11.140625" style="114" customWidth="1"/>
    <col min="4102" max="4105" width="11.7109375" style="114" customWidth="1"/>
    <col min="4106" max="4106" width="10.7109375" style="114" customWidth="1"/>
    <col min="4107" max="4108" width="11.7109375" style="114" customWidth="1"/>
    <col min="4109" max="4109" width="8.140625" style="114" customWidth="1"/>
    <col min="4110" max="4110" width="10.7109375" style="114" customWidth="1"/>
    <col min="4111" max="4112" width="11.7109375" style="114" customWidth="1"/>
    <col min="4113" max="4113" width="9.28515625" style="114" customWidth="1"/>
    <col min="4114" max="4114" width="9.7109375" style="114" customWidth="1"/>
    <col min="4115" max="4116" width="8.7109375" style="114" customWidth="1"/>
    <col min="4117" max="4117" width="2.42578125" style="114" customWidth="1"/>
    <col min="4118" max="4118" width="9.140625" style="114" customWidth="1"/>
    <col min="4119" max="4119" width="10.7109375" style="114" customWidth="1"/>
    <col min="4120" max="4121" width="9" style="114" customWidth="1"/>
    <col min="4122" max="4122" width="2.140625" style="114" customWidth="1"/>
    <col min="4123" max="4126" width="9.7109375" style="114" customWidth="1"/>
    <col min="4127" max="4127" width="1.28515625" style="114" customWidth="1"/>
    <col min="4128" max="4352" width="9.7109375" style="114"/>
    <col min="4353" max="4353" width="11.85546875" style="114" customWidth="1"/>
    <col min="4354" max="4354" width="10.7109375" style="114" customWidth="1"/>
    <col min="4355" max="4355" width="11.7109375" style="114" customWidth="1"/>
    <col min="4356" max="4356" width="12" style="114" customWidth="1"/>
    <col min="4357" max="4357" width="11.140625" style="114" customWidth="1"/>
    <col min="4358" max="4361" width="11.7109375" style="114" customWidth="1"/>
    <col min="4362" max="4362" width="10.7109375" style="114" customWidth="1"/>
    <col min="4363" max="4364" width="11.7109375" style="114" customWidth="1"/>
    <col min="4365" max="4365" width="8.140625" style="114" customWidth="1"/>
    <col min="4366" max="4366" width="10.7109375" style="114" customWidth="1"/>
    <col min="4367" max="4368" width="11.7109375" style="114" customWidth="1"/>
    <col min="4369" max="4369" width="9.28515625" style="114" customWidth="1"/>
    <col min="4370" max="4370" width="9.7109375" style="114" customWidth="1"/>
    <col min="4371" max="4372" width="8.7109375" style="114" customWidth="1"/>
    <col min="4373" max="4373" width="2.42578125" style="114" customWidth="1"/>
    <col min="4374" max="4374" width="9.140625" style="114" customWidth="1"/>
    <col min="4375" max="4375" width="10.7109375" style="114" customWidth="1"/>
    <col min="4376" max="4377" width="9" style="114" customWidth="1"/>
    <col min="4378" max="4378" width="2.140625" style="114" customWidth="1"/>
    <col min="4379" max="4382" width="9.7109375" style="114" customWidth="1"/>
    <col min="4383" max="4383" width="1.28515625" style="114" customWidth="1"/>
    <col min="4384" max="4608" width="9.7109375" style="114"/>
    <col min="4609" max="4609" width="11.85546875" style="114" customWidth="1"/>
    <col min="4610" max="4610" width="10.7109375" style="114" customWidth="1"/>
    <col min="4611" max="4611" width="11.7109375" style="114" customWidth="1"/>
    <col min="4612" max="4612" width="12" style="114" customWidth="1"/>
    <col min="4613" max="4613" width="11.140625" style="114" customWidth="1"/>
    <col min="4614" max="4617" width="11.7109375" style="114" customWidth="1"/>
    <col min="4618" max="4618" width="10.7109375" style="114" customWidth="1"/>
    <col min="4619" max="4620" width="11.7109375" style="114" customWidth="1"/>
    <col min="4621" max="4621" width="8.140625" style="114" customWidth="1"/>
    <col min="4622" max="4622" width="10.7109375" style="114" customWidth="1"/>
    <col min="4623" max="4624" width="11.7109375" style="114" customWidth="1"/>
    <col min="4625" max="4625" width="9.28515625" style="114" customWidth="1"/>
    <col min="4626" max="4626" width="9.7109375" style="114" customWidth="1"/>
    <col min="4627" max="4628" width="8.7109375" style="114" customWidth="1"/>
    <col min="4629" max="4629" width="2.42578125" style="114" customWidth="1"/>
    <col min="4630" max="4630" width="9.140625" style="114" customWidth="1"/>
    <col min="4631" max="4631" width="10.7109375" style="114" customWidth="1"/>
    <col min="4632" max="4633" width="9" style="114" customWidth="1"/>
    <col min="4634" max="4634" width="2.140625" style="114" customWidth="1"/>
    <col min="4635" max="4638" width="9.7109375" style="114" customWidth="1"/>
    <col min="4639" max="4639" width="1.28515625" style="114" customWidth="1"/>
    <col min="4640" max="4864" width="9.7109375" style="114"/>
    <col min="4865" max="4865" width="11.85546875" style="114" customWidth="1"/>
    <col min="4866" max="4866" width="10.7109375" style="114" customWidth="1"/>
    <col min="4867" max="4867" width="11.7109375" style="114" customWidth="1"/>
    <col min="4868" max="4868" width="12" style="114" customWidth="1"/>
    <col min="4869" max="4869" width="11.140625" style="114" customWidth="1"/>
    <col min="4870" max="4873" width="11.7109375" style="114" customWidth="1"/>
    <col min="4874" max="4874" width="10.7109375" style="114" customWidth="1"/>
    <col min="4875" max="4876" width="11.7109375" style="114" customWidth="1"/>
    <col min="4877" max="4877" width="8.140625" style="114" customWidth="1"/>
    <col min="4878" max="4878" width="10.7109375" style="114" customWidth="1"/>
    <col min="4879" max="4880" width="11.7109375" style="114" customWidth="1"/>
    <col min="4881" max="4881" width="9.28515625" style="114" customWidth="1"/>
    <col min="4882" max="4882" width="9.7109375" style="114" customWidth="1"/>
    <col min="4883" max="4884" width="8.7109375" style="114" customWidth="1"/>
    <col min="4885" max="4885" width="2.42578125" style="114" customWidth="1"/>
    <col min="4886" max="4886" width="9.140625" style="114" customWidth="1"/>
    <col min="4887" max="4887" width="10.7109375" style="114" customWidth="1"/>
    <col min="4888" max="4889" width="9" style="114" customWidth="1"/>
    <col min="4890" max="4890" width="2.140625" style="114" customWidth="1"/>
    <col min="4891" max="4894" width="9.7109375" style="114" customWidth="1"/>
    <col min="4895" max="4895" width="1.28515625" style="114" customWidth="1"/>
    <col min="4896" max="5120" width="9.7109375" style="114"/>
    <col min="5121" max="5121" width="11.85546875" style="114" customWidth="1"/>
    <col min="5122" max="5122" width="10.7109375" style="114" customWidth="1"/>
    <col min="5123" max="5123" width="11.7109375" style="114" customWidth="1"/>
    <col min="5124" max="5124" width="12" style="114" customWidth="1"/>
    <col min="5125" max="5125" width="11.140625" style="114" customWidth="1"/>
    <col min="5126" max="5129" width="11.7109375" style="114" customWidth="1"/>
    <col min="5130" max="5130" width="10.7109375" style="114" customWidth="1"/>
    <col min="5131" max="5132" width="11.7109375" style="114" customWidth="1"/>
    <col min="5133" max="5133" width="8.140625" style="114" customWidth="1"/>
    <col min="5134" max="5134" width="10.7109375" style="114" customWidth="1"/>
    <col min="5135" max="5136" width="11.7109375" style="114" customWidth="1"/>
    <col min="5137" max="5137" width="9.28515625" style="114" customWidth="1"/>
    <col min="5138" max="5138" width="9.7109375" style="114" customWidth="1"/>
    <col min="5139" max="5140" width="8.7109375" style="114" customWidth="1"/>
    <col min="5141" max="5141" width="2.42578125" style="114" customWidth="1"/>
    <col min="5142" max="5142" width="9.140625" style="114" customWidth="1"/>
    <col min="5143" max="5143" width="10.7109375" style="114" customWidth="1"/>
    <col min="5144" max="5145" width="9" style="114" customWidth="1"/>
    <col min="5146" max="5146" width="2.140625" style="114" customWidth="1"/>
    <col min="5147" max="5150" width="9.7109375" style="114" customWidth="1"/>
    <col min="5151" max="5151" width="1.28515625" style="114" customWidth="1"/>
    <col min="5152" max="5376" width="9.7109375" style="114"/>
    <col min="5377" max="5377" width="11.85546875" style="114" customWidth="1"/>
    <col min="5378" max="5378" width="10.7109375" style="114" customWidth="1"/>
    <col min="5379" max="5379" width="11.7109375" style="114" customWidth="1"/>
    <col min="5380" max="5380" width="12" style="114" customWidth="1"/>
    <col min="5381" max="5381" width="11.140625" style="114" customWidth="1"/>
    <col min="5382" max="5385" width="11.7109375" style="114" customWidth="1"/>
    <col min="5386" max="5386" width="10.7109375" style="114" customWidth="1"/>
    <col min="5387" max="5388" width="11.7109375" style="114" customWidth="1"/>
    <col min="5389" max="5389" width="8.140625" style="114" customWidth="1"/>
    <col min="5390" max="5390" width="10.7109375" style="114" customWidth="1"/>
    <col min="5391" max="5392" width="11.7109375" style="114" customWidth="1"/>
    <col min="5393" max="5393" width="9.28515625" style="114" customWidth="1"/>
    <col min="5394" max="5394" width="9.7109375" style="114" customWidth="1"/>
    <col min="5395" max="5396" width="8.7109375" style="114" customWidth="1"/>
    <col min="5397" max="5397" width="2.42578125" style="114" customWidth="1"/>
    <col min="5398" max="5398" width="9.140625" style="114" customWidth="1"/>
    <col min="5399" max="5399" width="10.7109375" style="114" customWidth="1"/>
    <col min="5400" max="5401" width="9" style="114" customWidth="1"/>
    <col min="5402" max="5402" width="2.140625" style="114" customWidth="1"/>
    <col min="5403" max="5406" width="9.7109375" style="114" customWidth="1"/>
    <col min="5407" max="5407" width="1.28515625" style="114" customWidth="1"/>
    <col min="5408" max="5632" width="9.7109375" style="114"/>
    <col min="5633" max="5633" width="11.85546875" style="114" customWidth="1"/>
    <col min="5634" max="5634" width="10.7109375" style="114" customWidth="1"/>
    <col min="5635" max="5635" width="11.7109375" style="114" customWidth="1"/>
    <col min="5636" max="5636" width="12" style="114" customWidth="1"/>
    <col min="5637" max="5637" width="11.140625" style="114" customWidth="1"/>
    <col min="5638" max="5641" width="11.7109375" style="114" customWidth="1"/>
    <col min="5642" max="5642" width="10.7109375" style="114" customWidth="1"/>
    <col min="5643" max="5644" width="11.7109375" style="114" customWidth="1"/>
    <col min="5645" max="5645" width="8.140625" style="114" customWidth="1"/>
    <col min="5646" max="5646" width="10.7109375" style="114" customWidth="1"/>
    <col min="5647" max="5648" width="11.7109375" style="114" customWidth="1"/>
    <col min="5649" max="5649" width="9.28515625" style="114" customWidth="1"/>
    <col min="5650" max="5650" width="9.7109375" style="114" customWidth="1"/>
    <col min="5651" max="5652" width="8.7109375" style="114" customWidth="1"/>
    <col min="5653" max="5653" width="2.42578125" style="114" customWidth="1"/>
    <col min="5654" max="5654" width="9.140625" style="114" customWidth="1"/>
    <col min="5655" max="5655" width="10.7109375" style="114" customWidth="1"/>
    <col min="5656" max="5657" width="9" style="114" customWidth="1"/>
    <col min="5658" max="5658" width="2.140625" style="114" customWidth="1"/>
    <col min="5659" max="5662" width="9.7109375" style="114" customWidth="1"/>
    <col min="5663" max="5663" width="1.28515625" style="114" customWidth="1"/>
    <col min="5664" max="5888" width="9.7109375" style="114"/>
    <col min="5889" max="5889" width="11.85546875" style="114" customWidth="1"/>
    <col min="5890" max="5890" width="10.7109375" style="114" customWidth="1"/>
    <col min="5891" max="5891" width="11.7109375" style="114" customWidth="1"/>
    <col min="5892" max="5892" width="12" style="114" customWidth="1"/>
    <col min="5893" max="5893" width="11.140625" style="114" customWidth="1"/>
    <col min="5894" max="5897" width="11.7109375" style="114" customWidth="1"/>
    <col min="5898" max="5898" width="10.7109375" style="114" customWidth="1"/>
    <col min="5899" max="5900" width="11.7109375" style="114" customWidth="1"/>
    <col min="5901" max="5901" width="8.140625" style="114" customWidth="1"/>
    <col min="5902" max="5902" width="10.7109375" style="114" customWidth="1"/>
    <col min="5903" max="5904" width="11.7109375" style="114" customWidth="1"/>
    <col min="5905" max="5905" width="9.28515625" style="114" customWidth="1"/>
    <col min="5906" max="5906" width="9.7109375" style="114" customWidth="1"/>
    <col min="5907" max="5908" width="8.7109375" style="114" customWidth="1"/>
    <col min="5909" max="5909" width="2.42578125" style="114" customWidth="1"/>
    <col min="5910" max="5910" width="9.140625" style="114" customWidth="1"/>
    <col min="5911" max="5911" width="10.7109375" style="114" customWidth="1"/>
    <col min="5912" max="5913" width="9" style="114" customWidth="1"/>
    <col min="5914" max="5914" width="2.140625" style="114" customWidth="1"/>
    <col min="5915" max="5918" width="9.7109375" style="114" customWidth="1"/>
    <col min="5919" max="5919" width="1.28515625" style="114" customWidth="1"/>
    <col min="5920" max="6144" width="9.7109375" style="114"/>
    <col min="6145" max="6145" width="11.85546875" style="114" customWidth="1"/>
    <col min="6146" max="6146" width="10.7109375" style="114" customWidth="1"/>
    <col min="6147" max="6147" width="11.7109375" style="114" customWidth="1"/>
    <col min="6148" max="6148" width="12" style="114" customWidth="1"/>
    <col min="6149" max="6149" width="11.140625" style="114" customWidth="1"/>
    <col min="6150" max="6153" width="11.7109375" style="114" customWidth="1"/>
    <col min="6154" max="6154" width="10.7109375" style="114" customWidth="1"/>
    <col min="6155" max="6156" width="11.7109375" style="114" customWidth="1"/>
    <col min="6157" max="6157" width="8.140625" style="114" customWidth="1"/>
    <col min="6158" max="6158" width="10.7109375" style="114" customWidth="1"/>
    <col min="6159" max="6160" width="11.7109375" style="114" customWidth="1"/>
    <col min="6161" max="6161" width="9.28515625" style="114" customWidth="1"/>
    <col min="6162" max="6162" width="9.7109375" style="114" customWidth="1"/>
    <col min="6163" max="6164" width="8.7109375" style="114" customWidth="1"/>
    <col min="6165" max="6165" width="2.42578125" style="114" customWidth="1"/>
    <col min="6166" max="6166" width="9.140625" style="114" customWidth="1"/>
    <col min="6167" max="6167" width="10.7109375" style="114" customWidth="1"/>
    <col min="6168" max="6169" width="9" style="114" customWidth="1"/>
    <col min="6170" max="6170" width="2.140625" style="114" customWidth="1"/>
    <col min="6171" max="6174" width="9.7109375" style="114" customWidth="1"/>
    <col min="6175" max="6175" width="1.28515625" style="114" customWidth="1"/>
    <col min="6176" max="6400" width="9.7109375" style="114"/>
    <col min="6401" max="6401" width="11.85546875" style="114" customWidth="1"/>
    <col min="6402" max="6402" width="10.7109375" style="114" customWidth="1"/>
    <col min="6403" max="6403" width="11.7109375" style="114" customWidth="1"/>
    <col min="6404" max="6404" width="12" style="114" customWidth="1"/>
    <col min="6405" max="6405" width="11.140625" style="114" customWidth="1"/>
    <col min="6406" max="6409" width="11.7109375" style="114" customWidth="1"/>
    <col min="6410" max="6410" width="10.7109375" style="114" customWidth="1"/>
    <col min="6411" max="6412" width="11.7109375" style="114" customWidth="1"/>
    <col min="6413" max="6413" width="8.140625" style="114" customWidth="1"/>
    <col min="6414" max="6414" width="10.7109375" style="114" customWidth="1"/>
    <col min="6415" max="6416" width="11.7109375" style="114" customWidth="1"/>
    <col min="6417" max="6417" width="9.28515625" style="114" customWidth="1"/>
    <col min="6418" max="6418" width="9.7109375" style="114" customWidth="1"/>
    <col min="6419" max="6420" width="8.7109375" style="114" customWidth="1"/>
    <col min="6421" max="6421" width="2.42578125" style="114" customWidth="1"/>
    <col min="6422" max="6422" width="9.140625" style="114" customWidth="1"/>
    <col min="6423" max="6423" width="10.7109375" style="114" customWidth="1"/>
    <col min="6424" max="6425" width="9" style="114" customWidth="1"/>
    <col min="6426" max="6426" width="2.140625" style="114" customWidth="1"/>
    <col min="6427" max="6430" width="9.7109375" style="114" customWidth="1"/>
    <col min="6431" max="6431" width="1.28515625" style="114" customWidth="1"/>
    <col min="6432" max="6656" width="9.7109375" style="114"/>
    <col min="6657" max="6657" width="11.85546875" style="114" customWidth="1"/>
    <col min="6658" max="6658" width="10.7109375" style="114" customWidth="1"/>
    <col min="6659" max="6659" width="11.7109375" style="114" customWidth="1"/>
    <col min="6660" max="6660" width="12" style="114" customWidth="1"/>
    <col min="6661" max="6661" width="11.140625" style="114" customWidth="1"/>
    <col min="6662" max="6665" width="11.7109375" style="114" customWidth="1"/>
    <col min="6666" max="6666" width="10.7109375" style="114" customWidth="1"/>
    <col min="6667" max="6668" width="11.7109375" style="114" customWidth="1"/>
    <col min="6669" max="6669" width="8.140625" style="114" customWidth="1"/>
    <col min="6670" max="6670" width="10.7109375" style="114" customWidth="1"/>
    <col min="6671" max="6672" width="11.7109375" style="114" customWidth="1"/>
    <col min="6673" max="6673" width="9.28515625" style="114" customWidth="1"/>
    <col min="6674" max="6674" width="9.7109375" style="114" customWidth="1"/>
    <col min="6675" max="6676" width="8.7109375" style="114" customWidth="1"/>
    <col min="6677" max="6677" width="2.42578125" style="114" customWidth="1"/>
    <col min="6678" max="6678" width="9.140625" style="114" customWidth="1"/>
    <col min="6679" max="6679" width="10.7109375" style="114" customWidth="1"/>
    <col min="6680" max="6681" width="9" style="114" customWidth="1"/>
    <col min="6682" max="6682" width="2.140625" style="114" customWidth="1"/>
    <col min="6683" max="6686" width="9.7109375" style="114" customWidth="1"/>
    <col min="6687" max="6687" width="1.28515625" style="114" customWidth="1"/>
    <col min="6688" max="6912" width="9.7109375" style="114"/>
    <col min="6913" max="6913" width="11.85546875" style="114" customWidth="1"/>
    <col min="6914" max="6914" width="10.7109375" style="114" customWidth="1"/>
    <col min="6915" max="6915" width="11.7109375" style="114" customWidth="1"/>
    <col min="6916" max="6916" width="12" style="114" customWidth="1"/>
    <col min="6917" max="6917" width="11.140625" style="114" customWidth="1"/>
    <col min="6918" max="6921" width="11.7109375" style="114" customWidth="1"/>
    <col min="6922" max="6922" width="10.7109375" style="114" customWidth="1"/>
    <col min="6923" max="6924" width="11.7109375" style="114" customWidth="1"/>
    <col min="6925" max="6925" width="8.140625" style="114" customWidth="1"/>
    <col min="6926" max="6926" width="10.7109375" style="114" customWidth="1"/>
    <col min="6927" max="6928" width="11.7109375" style="114" customWidth="1"/>
    <col min="6929" max="6929" width="9.28515625" style="114" customWidth="1"/>
    <col min="6930" max="6930" width="9.7109375" style="114" customWidth="1"/>
    <col min="6931" max="6932" width="8.7109375" style="114" customWidth="1"/>
    <col min="6933" max="6933" width="2.42578125" style="114" customWidth="1"/>
    <col min="6934" max="6934" width="9.140625" style="114" customWidth="1"/>
    <col min="6935" max="6935" width="10.7109375" style="114" customWidth="1"/>
    <col min="6936" max="6937" width="9" style="114" customWidth="1"/>
    <col min="6938" max="6938" width="2.140625" style="114" customWidth="1"/>
    <col min="6939" max="6942" width="9.7109375" style="114" customWidth="1"/>
    <col min="6943" max="6943" width="1.28515625" style="114" customWidth="1"/>
    <col min="6944" max="7168" width="9.7109375" style="114"/>
    <col min="7169" max="7169" width="11.85546875" style="114" customWidth="1"/>
    <col min="7170" max="7170" width="10.7109375" style="114" customWidth="1"/>
    <col min="7171" max="7171" width="11.7109375" style="114" customWidth="1"/>
    <col min="7172" max="7172" width="12" style="114" customWidth="1"/>
    <col min="7173" max="7173" width="11.140625" style="114" customWidth="1"/>
    <col min="7174" max="7177" width="11.7109375" style="114" customWidth="1"/>
    <col min="7178" max="7178" width="10.7109375" style="114" customWidth="1"/>
    <col min="7179" max="7180" width="11.7109375" style="114" customWidth="1"/>
    <col min="7181" max="7181" width="8.140625" style="114" customWidth="1"/>
    <col min="7182" max="7182" width="10.7109375" style="114" customWidth="1"/>
    <col min="7183" max="7184" width="11.7109375" style="114" customWidth="1"/>
    <col min="7185" max="7185" width="9.28515625" style="114" customWidth="1"/>
    <col min="7186" max="7186" width="9.7109375" style="114" customWidth="1"/>
    <col min="7187" max="7188" width="8.7109375" style="114" customWidth="1"/>
    <col min="7189" max="7189" width="2.42578125" style="114" customWidth="1"/>
    <col min="7190" max="7190" width="9.140625" style="114" customWidth="1"/>
    <col min="7191" max="7191" width="10.7109375" style="114" customWidth="1"/>
    <col min="7192" max="7193" width="9" style="114" customWidth="1"/>
    <col min="7194" max="7194" width="2.140625" style="114" customWidth="1"/>
    <col min="7195" max="7198" width="9.7109375" style="114" customWidth="1"/>
    <col min="7199" max="7199" width="1.28515625" style="114" customWidth="1"/>
    <col min="7200" max="7424" width="9.7109375" style="114"/>
    <col min="7425" max="7425" width="11.85546875" style="114" customWidth="1"/>
    <col min="7426" max="7426" width="10.7109375" style="114" customWidth="1"/>
    <col min="7427" max="7427" width="11.7109375" style="114" customWidth="1"/>
    <col min="7428" max="7428" width="12" style="114" customWidth="1"/>
    <col min="7429" max="7429" width="11.140625" style="114" customWidth="1"/>
    <col min="7430" max="7433" width="11.7109375" style="114" customWidth="1"/>
    <col min="7434" max="7434" width="10.7109375" style="114" customWidth="1"/>
    <col min="7435" max="7436" width="11.7109375" style="114" customWidth="1"/>
    <col min="7437" max="7437" width="8.140625" style="114" customWidth="1"/>
    <col min="7438" max="7438" width="10.7109375" style="114" customWidth="1"/>
    <col min="7439" max="7440" width="11.7109375" style="114" customWidth="1"/>
    <col min="7441" max="7441" width="9.28515625" style="114" customWidth="1"/>
    <col min="7442" max="7442" width="9.7109375" style="114" customWidth="1"/>
    <col min="7443" max="7444" width="8.7109375" style="114" customWidth="1"/>
    <col min="7445" max="7445" width="2.42578125" style="114" customWidth="1"/>
    <col min="7446" max="7446" width="9.140625" style="114" customWidth="1"/>
    <col min="7447" max="7447" width="10.7109375" style="114" customWidth="1"/>
    <col min="7448" max="7449" width="9" style="114" customWidth="1"/>
    <col min="7450" max="7450" width="2.140625" style="114" customWidth="1"/>
    <col min="7451" max="7454" width="9.7109375" style="114" customWidth="1"/>
    <col min="7455" max="7455" width="1.28515625" style="114" customWidth="1"/>
    <col min="7456" max="7680" width="9.7109375" style="114"/>
    <col min="7681" max="7681" width="11.85546875" style="114" customWidth="1"/>
    <col min="7682" max="7682" width="10.7109375" style="114" customWidth="1"/>
    <col min="7683" max="7683" width="11.7109375" style="114" customWidth="1"/>
    <col min="7684" max="7684" width="12" style="114" customWidth="1"/>
    <col min="7685" max="7685" width="11.140625" style="114" customWidth="1"/>
    <col min="7686" max="7689" width="11.7109375" style="114" customWidth="1"/>
    <col min="7690" max="7690" width="10.7109375" style="114" customWidth="1"/>
    <col min="7691" max="7692" width="11.7109375" style="114" customWidth="1"/>
    <col min="7693" max="7693" width="8.140625" style="114" customWidth="1"/>
    <col min="7694" max="7694" width="10.7109375" style="114" customWidth="1"/>
    <col min="7695" max="7696" width="11.7109375" style="114" customWidth="1"/>
    <col min="7697" max="7697" width="9.28515625" style="114" customWidth="1"/>
    <col min="7698" max="7698" width="9.7109375" style="114" customWidth="1"/>
    <col min="7699" max="7700" width="8.7109375" style="114" customWidth="1"/>
    <col min="7701" max="7701" width="2.42578125" style="114" customWidth="1"/>
    <col min="7702" max="7702" width="9.140625" style="114" customWidth="1"/>
    <col min="7703" max="7703" width="10.7109375" style="114" customWidth="1"/>
    <col min="7704" max="7705" width="9" style="114" customWidth="1"/>
    <col min="7706" max="7706" width="2.140625" style="114" customWidth="1"/>
    <col min="7707" max="7710" width="9.7109375" style="114" customWidth="1"/>
    <col min="7711" max="7711" width="1.28515625" style="114" customWidth="1"/>
    <col min="7712" max="7936" width="9.7109375" style="114"/>
    <col min="7937" max="7937" width="11.85546875" style="114" customWidth="1"/>
    <col min="7938" max="7938" width="10.7109375" style="114" customWidth="1"/>
    <col min="7939" max="7939" width="11.7109375" style="114" customWidth="1"/>
    <col min="7940" max="7940" width="12" style="114" customWidth="1"/>
    <col min="7941" max="7941" width="11.140625" style="114" customWidth="1"/>
    <col min="7942" max="7945" width="11.7109375" style="114" customWidth="1"/>
    <col min="7946" max="7946" width="10.7109375" style="114" customWidth="1"/>
    <col min="7947" max="7948" width="11.7109375" style="114" customWidth="1"/>
    <col min="7949" max="7949" width="8.140625" style="114" customWidth="1"/>
    <col min="7950" max="7950" width="10.7109375" style="114" customWidth="1"/>
    <col min="7951" max="7952" width="11.7109375" style="114" customWidth="1"/>
    <col min="7953" max="7953" width="9.28515625" style="114" customWidth="1"/>
    <col min="7954" max="7954" width="9.7109375" style="114" customWidth="1"/>
    <col min="7955" max="7956" width="8.7109375" style="114" customWidth="1"/>
    <col min="7957" max="7957" width="2.42578125" style="114" customWidth="1"/>
    <col min="7958" max="7958" width="9.140625" style="114" customWidth="1"/>
    <col min="7959" max="7959" width="10.7109375" style="114" customWidth="1"/>
    <col min="7960" max="7961" width="9" style="114" customWidth="1"/>
    <col min="7962" max="7962" width="2.140625" style="114" customWidth="1"/>
    <col min="7963" max="7966" width="9.7109375" style="114" customWidth="1"/>
    <col min="7967" max="7967" width="1.28515625" style="114" customWidth="1"/>
    <col min="7968" max="8192" width="9.7109375" style="114"/>
    <col min="8193" max="8193" width="11.85546875" style="114" customWidth="1"/>
    <col min="8194" max="8194" width="10.7109375" style="114" customWidth="1"/>
    <col min="8195" max="8195" width="11.7109375" style="114" customWidth="1"/>
    <col min="8196" max="8196" width="12" style="114" customWidth="1"/>
    <col min="8197" max="8197" width="11.140625" style="114" customWidth="1"/>
    <col min="8198" max="8201" width="11.7109375" style="114" customWidth="1"/>
    <col min="8202" max="8202" width="10.7109375" style="114" customWidth="1"/>
    <col min="8203" max="8204" width="11.7109375" style="114" customWidth="1"/>
    <col min="8205" max="8205" width="8.140625" style="114" customWidth="1"/>
    <col min="8206" max="8206" width="10.7109375" style="114" customWidth="1"/>
    <col min="8207" max="8208" width="11.7109375" style="114" customWidth="1"/>
    <col min="8209" max="8209" width="9.28515625" style="114" customWidth="1"/>
    <col min="8210" max="8210" width="9.7109375" style="114" customWidth="1"/>
    <col min="8211" max="8212" width="8.7109375" style="114" customWidth="1"/>
    <col min="8213" max="8213" width="2.42578125" style="114" customWidth="1"/>
    <col min="8214" max="8214" width="9.140625" style="114" customWidth="1"/>
    <col min="8215" max="8215" width="10.7109375" style="114" customWidth="1"/>
    <col min="8216" max="8217" width="9" style="114" customWidth="1"/>
    <col min="8218" max="8218" width="2.140625" style="114" customWidth="1"/>
    <col min="8219" max="8222" width="9.7109375" style="114" customWidth="1"/>
    <col min="8223" max="8223" width="1.28515625" style="114" customWidth="1"/>
    <col min="8224" max="8448" width="9.7109375" style="114"/>
    <col min="8449" max="8449" width="11.85546875" style="114" customWidth="1"/>
    <col min="8450" max="8450" width="10.7109375" style="114" customWidth="1"/>
    <col min="8451" max="8451" width="11.7109375" style="114" customWidth="1"/>
    <col min="8452" max="8452" width="12" style="114" customWidth="1"/>
    <col min="8453" max="8453" width="11.140625" style="114" customWidth="1"/>
    <col min="8454" max="8457" width="11.7109375" style="114" customWidth="1"/>
    <col min="8458" max="8458" width="10.7109375" style="114" customWidth="1"/>
    <col min="8459" max="8460" width="11.7109375" style="114" customWidth="1"/>
    <col min="8461" max="8461" width="8.140625" style="114" customWidth="1"/>
    <col min="8462" max="8462" width="10.7109375" style="114" customWidth="1"/>
    <col min="8463" max="8464" width="11.7109375" style="114" customWidth="1"/>
    <col min="8465" max="8465" width="9.28515625" style="114" customWidth="1"/>
    <col min="8466" max="8466" width="9.7109375" style="114" customWidth="1"/>
    <col min="8467" max="8468" width="8.7109375" style="114" customWidth="1"/>
    <col min="8469" max="8469" width="2.42578125" style="114" customWidth="1"/>
    <col min="8470" max="8470" width="9.140625" style="114" customWidth="1"/>
    <col min="8471" max="8471" width="10.7109375" style="114" customWidth="1"/>
    <col min="8472" max="8473" width="9" style="114" customWidth="1"/>
    <col min="8474" max="8474" width="2.140625" style="114" customWidth="1"/>
    <col min="8475" max="8478" width="9.7109375" style="114" customWidth="1"/>
    <col min="8479" max="8479" width="1.28515625" style="114" customWidth="1"/>
    <col min="8480" max="8704" width="9.7109375" style="114"/>
    <col min="8705" max="8705" width="11.85546875" style="114" customWidth="1"/>
    <col min="8706" max="8706" width="10.7109375" style="114" customWidth="1"/>
    <col min="8707" max="8707" width="11.7109375" style="114" customWidth="1"/>
    <col min="8708" max="8708" width="12" style="114" customWidth="1"/>
    <col min="8709" max="8709" width="11.140625" style="114" customWidth="1"/>
    <col min="8710" max="8713" width="11.7109375" style="114" customWidth="1"/>
    <col min="8714" max="8714" width="10.7109375" style="114" customWidth="1"/>
    <col min="8715" max="8716" width="11.7109375" style="114" customWidth="1"/>
    <col min="8717" max="8717" width="8.140625" style="114" customWidth="1"/>
    <col min="8718" max="8718" width="10.7109375" style="114" customWidth="1"/>
    <col min="8719" max="8720" width="11.7109375" style="114" customWidth="1"/>
    <col min="8721" max="8721" width="9.28515625" style="114" customWidth="1"/>
    <col min="8722" max="8722" width="9.7109375" style="114" customWidth="1"/>
    <col min="8723" max="8724" width="8.7109375" style="114" customWidth="1"/>
    <col min="8725" max="8725" width="2.42578125" style="114" customWidth="1"/>
    <col min="8726" max="8726" width="9.140625" style="114" customWidth="1"/>
    <col min="8727" max="8727" width="10.7109375" style="114" customWidth="1"/>
    <col min="8728" max="8729" width="9" style="114" customWidth="1"/>
    <col min="8730" max="8730" width="2.140625" style="114" customWidth="1"/>
    <col min="8731" max="8734" width="9.7109375" style="114" customWidth="1"/>
    <col min="8735" max="8735" width="1.28515625" style="114" customWidth="1"/>
    <col min="8736" max="8960" width="9.7109375" style="114"/>
    <col min="8961" max="8961" width="11.85546875" style="114" customWidth="1"/>
    <col min="8962" max="8962" width="10.7109375" style="114" customWidth="1"/>
    <col min="8963" max="8963" width="11.7109375" style="114" customWidth="1"/>
    <col min="8964" max="8964" width="12" style="114" customWidth="1"/>
    <col min="8965" max="8965" width="11.140625" style="114" customWidth="1"/>
    <col min="8966" max="8969" width="11.7109375" style="114" customWidth="1"/>
    <col min="8970" max="8970" width="10.7109375" style="114" customWidth="1"/>
    <col min="8971" max="8972" width="11.7109375" style="114" customWidth="1"/>
    <col min="8973" max="8973" width="8.140625" style="114" customWidth="1"/>
    <col min="8974" max="8974" width="10.7109375" style="114" customWidth="1"/>
    <col min="8975" max="8976" width="11.7109375" style="114" customWidth="1"/>
    <col min="8977" max="8977" width="9.28515625" style="114" customWidth="1"/>
    <col min="8978" max="8978" width="9.7109375" style="114" customWidth="1"/>
    <col min="8979" max="8980" width="8.7109375" style="114" customWidth="1"/>
    <col min="8981" max="8981" width="2.42578125" style="114" customWidth="1"/>
    <col min="8982" max="8982" width="9.140625" style="114" customWidth="1"/>
    <col min="8983" max="8983" width="10.7109375" style="114" customWidth="1"/>
    <col min="8984" max="8985" width="9" style="114" customWidth="1"/>
    <col min="8986" max="8986" width="2.140625" style="114" customWidth="1"/>
    <col min="8987" max="8990" width="9.7109375" style="114" customWidth="1"/>
    <col min="8991" max="8991" width="1.28515625" style="114" customWidth="1"/>
    <col min="8992" max="9216" width="9.7109375" style="114"/>
    <col min="9217" max="9217" width="11.85546875" style="114" customWidth="1"/>
    <col min="9218" max="9218" width="10.7109375" style="114" customWidth="1"/>
    <col min="9219" max="9219" width="11.7109375" style="114" customWidth="1"/>
    <col min="9220" max="9220" width="12" style="114" customWidth="1"/>
    <col min="9221" max="9221" width="11.140625" style="114" customWidth="1"/>
    <col min="9222" max="9225" width="11.7109375" style="114" customWidth="1"/>
    <col min="9226" max="9226" width="10.7109375" style="114" customWidth="1"/>
    <col min="9227" max="9228" width="11.7109375" style="114" customWidth="1"/>
    <col min="9229" max="9229" width="8.140625" style="114" customWidth="1"/>
    <col min="9230" max="9230" width="10.7109375" style="114" customWidth="1"/>
    <col min="9231" max="9232" width="11.7109375" style="114" customWidth="1"/>
    <col min="9233" max="9233" width="9.28515625" style="114" customWidth="1"/>
    <col min="9234" max="9234" width="9.7109375" style="114" customWidth="1"/>
    <col min="9235" max="9236" width="8.7109375" style="114" customWidth="1"/>
    <col min="9237" max="9237" width="2.42578125" style="114" customWidth="1"/>
    <col min="9238" max="9238" width="9.140625" style="114" customWidth="1"/>
    <col min="9239" max="9239" width="10.7109375" style="114" customWidth="1"/>
    <col min="9240" max="9241" width="9" style="114" customWidth="1"/>
    <col min="9242" max="9242" width="2.140625" style="114" customWidth="1"/>
    <col min="9243" max="9246" width="9.7109375" style="114" customWidth="1"/>
    <col min="9247" max="9247" width="1.28515625" style="114" customWidth="1"/>
    <col min="9248" max="9472" width="9.7109375" style="114"/>
    <col min="9473" max="9473" width="11.85546875" style="114" customWidth="1"/>
    <col min="9474" max="9474" width="10.7109375" style="114" customWidth="1"/>
    <col min="9475" max="9475" width="11.7109375" style="114" customWidth="1"/>
    <col min="9476" max="9476" width="12" style="114" customWidth="1"/>
    <col min="9477" max="9477" width="11.140625" style="114" customWidth="1"/>
    <col min="9478" max="9481" width="11.7109375" style="114" customWidth="1"/>
    <col min="9482" max="9482" width="10.7109375" style="114" customWidth="1"/>
    <col min="9483" max="9484" width="11.7109375" style="114" customWidth="1"/>
    <col min="9485" max="9485" width="8.140625" style="114" customWidth="1"/>
    <col min="9486" max="9486" width="10.7109375" style="114" customWidth="1"/>
    <col min="9487" max="9488" width="11.7109375" style="114" customWidth="1"/>
    <col min="9489" max="9489" width="9.28515625" style="114" customWidth="1"/>
    <col min="9490" max="9490" width="9.7109375" style="114" customWidth="1"/>
    <col min="9491" max="9492" width="8.7109375" style="114" customWidth="1"/>
    <col min="9493" max="9493" width="2.42578125" style="114" customWidth="1"/>
    <col min="9494" max="9494" width="9.140625" style="114" customWidth="1"/>
    <col min="9495" max="9495" width="10.7109375" style="114" customWidth="1"/>
    <col min="9496" max="9497" width="9" style="114" customWidth="1"/>
    <col min="9498" max="9498" width="2.140625" style="114" customWidth="1"/>
    <col min="9499" max="9502" width="9.7109375" style="114" customWidth="1"/>
    <col min="9503" max="9503" width="1.28515625" style="114" customWidth="1"/>
    <col min="9504" max="9728" width="9.7109375" style="114"/>
    <col min="9729" max="9729" width="11.85546875" style="114" customWidth="1"/>
    <col min="9730" max="9730" width="10.7109375" style="114" customWidth="1"/>
    <col min="9731" max="9731" width="11.7109375" style="114" customWidth="1"/>
    <col min="9732" max="9732" width="12" style="114" customWidth="1"/>
    <col min="9733" max="9733" width="11.140625" style="114" customWidth="1"/>
    <col min="9734" max="9737" width="11.7109375" style="114" customWidth="1"/>
    <col min="9738" max="9738" width="10.7109375" style="114" customWidth="1"/>
    <col min="9739" max="9740" width="11.7109375" style="114" customWidth="1"/>
    <col min="9741" max="9741" width="8.140625" style="114" customWidth="1"/>
    <col min="9742" max="9742" width="10.7109375" style="114" customWidth="1"/>
    <col min="9743" max="9744" width="11.7109375" style="114" customWidth="1"/>
    <col min="9745" max="9745" width="9.28515625" style="114" customWidth="1"/>
    <col min="9746" max="9746" width="9.7109375" style="114" customWidth="1"/>
    <col min="9747" max="9748" width="8.7109375" style="114" customWidth="1"/>
    <col min="9749" max="9749" width="2.42578125" style="114" customWidth="1"/>
    <col min="9750" max="9750" width="9.140625" style="114" customWidth="1"/>
    <col min="9751" max="9751" width="10.7109375" style="114" customWidth="1"/>
    <col min="9752" max="9753" width="9" style="114" customWidth="1"/>
    <col min="9754" max="9754" width="2.140625" style="114" customWidth="1"/>
    <col min="9755" max="9758" width="9.7109375" style="114" customWidth="1"/>
    <col min="9759" max="9759" width="1.28515625" style="114" customWidth="1"/>
    <col min="9760" max="9984" width="9.7109375" style="114"/>
    <col min="9985" max="9985" width="11.85546875" style="114" customWidth="1"/>
    <col min="9986" max="9986" width="10.7109375" style="114" customWidth="1"/>
    <col min="9987" max="9987" width="11.7109375" style="114" customWidth="1"/>
    <col min="9988" max="9988" width="12" style="114" customWidth="1"/>
    <col min="9989" max="9989" width="11.140625" style="114" customWidth="1"/>
    <col min="9990" max="9993" width="11.7109375" style="114" customWidth="1"/>
    <col min="9994" max="9994" width="10.7109375" style="114" customWidth="1"/>
    <col min="9995" max="9996" width="11.7109375" style="114" customWidth="1"/>
    <col min="9997" max="9997" width="8.140625" style="114" customWidth="1"/>
    <col min="9998" max="9998" width="10.7109375" style="114" customWidth="1"/>
    <col min="9999" max="10000" width="11.7109375" style="114" customWidth="1"/>
    <col min="10001" max="10001" width="9.28515625" style="114" customWidth="1"/>
    <col min="10002" max="10002" width="9.7109375" style="114" customWidth="1"/>
    <col min="10003" max="10004" width="8.7109375" style="114" customWidth="1"/>
    <col min="10005" max="10005" width="2.42578125" style="114" customWidth="1"/>
    <col min="10006" max="10006" width="9.140625" style="114" customWidth="1"/>
    <col min="10007" max="10007" width="10.7109375" style="114" customWidth="1"/>
    <col min="10008" max="10009" width="9" style="114" customWidth="1"/>
    <col min="10010" max="10010" width="2.140625" style="114" customWidth="1"/>
    <col min="10011" max="10014" width="9.7109375" style="114" customWidth="1"/>
    <col min="10015" max="10015" width="1.28515625" style="114" customWidth="1"/>
    <col min="10016" max="10240" width="9.7109375" style="114"/>
    <col min="10241" max="10241" width="11.85546875" style="114" customWidth="1"/>
    <col min="10242" max="10242" width="10.7109375" style="114" customWidth="1"/>
    <col min="10243" max="10243" width="11.7109375" style="114" customWidth="1"/>
    <col min="10244" max="10244" width="12" style="114" customWidth="1"/>
    <col min="10245" max="10245" width="11.140625" style="114" customWidth="1"/>
    <col min="10246" max="10249" width="11.7109375" style="114" customWidth="1"/>
    <col min="10250" max="10250" width="10.7109375" style="114" customWidth="1"/>
    <col min="10251" max="10252" width="11.7109375" style="114" customWidth="1"/>
    <col min="10253" max="10253" width="8.140625" style="114" customWidth="1"/>
    <col min="10254" max="10254" width="10.7109375" style="114" customWidth="1"/>
    <col min="10255" max="10256" width="11.7109375" style="114" customWidth="1"/>
    <col min="10257" max="10257" width="9.28515625" style="114" customWidth="1"/>
    <col min="10258" max="10258" width="9.7109375" style="114" customWidth="1"/>
    <col min="10259" max="10260" width="8.7109375" style="114" customWidth="1"/>
    <col min="10261" max="10261" width="2.42578125" style="114" customWidth="1"/>
    <col min="10262" max="10262" width="9.140625" style="114" customWidth="1"/>
    <col min="10263" max="10263" width="10.7109375" style="114" customWidth="1"/>
    <col min="10264" max="10265" width="9" style="114" customWidth="1"/>
    <col min="10266" max="10266" width="2.140625" style="114" customWidth="1"/>
    <col min="10267" max="10270" width="9.7109375" style="114" customWidth="1"/>
    <col min="10271" max="10271" width="1.28515625" style="114" customWidth="1"/>
    <col min="10272" max="10496" width="9.7109375" style="114"/>
    <col min="10497" max="10497" width="11.85546875" style="114" customWidth="1"/>
    <col min="10498" max="10498" width="10.7109375" style="114" customWidth="1"/>
    <col min="10499" max="10499" width="11.7109375" style="114" customWidth="1"/>
    <col min="10500" max="10500" width="12" style="114" customWidth="1"/>
    <col min="10501" max="10501" width="11.140625" style="114" customWidth="1"/>
    <col min="10502" max="10505" width="11.7109375" style="114" customWidth="1"/>
    <col min="10506" max="10506" width="10.7109375" style="114" customWidth="1"/>
    <col min="10507" max="10508" width="11.7109375" style="114" customWidth="1"/>
    <col min="10509" max="10509" width="8.140625" style="114" customWidth="1"/>
    <col min="10510" max="10510" width="10.7109375" style="114" customWidth="1"/>
    <col min="10511" max="10512" width="11.7109375" style="114" customWidth="1"/>
    <col min="10513" max="10513" width="9.28515625" style="114" customWidth="1"/>
    <col min="10514" max="10514" width="9.7109375" style="114" customWidth="1"/>
    <col min="10515" max="10516" width="8.7109375" style="114" customWidth="1"/>
    <col min="10517" max="10517" width="2.42578125" style="114" customWidth="1"/>
    <col min="10518" max="10518" width="9.140625" style="114" customWidth="1"/>
    <col min="10519" max="10519" width="10.7109375" style="114" customWidth="1"/>
    <col min="10520" max="10521" width="9" style="114" customWidth="1"/>
    <col min="10522" max="10522" width="2.140625" style="114" customWidth="1"/>
    <col min="10523" max="10526" width="9.7109375" style="114" customWidth="1"/>
    <col min="10527" max="10527" width="1.28515625" style="114" customWidth="1"/>
    <col min="10528" max="10752" width="9.7109375" style="114"/>
    <col min="10753" max="10753" width="11.85546875" style="114" customWidth="1"/>
    <col min="10754" max="10754" width="10.7109375" style="114" customWidth="1"/>
    <col min="10755" max="10755" width="11.7109375" style="114" customWidth="1"/>
    <col min="10756" max="10756" width="12" style="114" customWidth="1"/>
    <col min="10757" max="10757" width="11.140625" style="114" customWidth="1"/>
    <col min="10758" max="10761" width="11.7109375" style="114" customWidth="1"/>
    <col min="10762" max="10762" width="10.7109375" style="114" customWidth="1"/>
    <col min="10763" max="10764" width="11.7109375" style="114" customWidth="1"/>
    <col min="10765" max="10765" width="8.140625" style="114" customWidth="1"/>
    <col min="10766" max="10766" width="10.7109375" style="114" customWidth="1"/>
    <col min="10767" max="10768" width="11.7109375" style="114" customWidth="1"/>
    <col min="10769" max="10769" width="9.28515625" style="114" customWidth="1"/>
    <col min="10770" max="10770" width="9.7109375" style="114" customWidth="1"/>
    <col min="10771" max="10772" width="8.7109375" style="114" customWidth="1"/>
    <col min="10773" max="10773" width="2.42578125" style="114" customWidth="1"/>
    <col min="10774" max="10774" width="9.140625" style="114" customWidth="1"/>
    <col min="10775" max="10775" width="10.7109375" style="114" customWidth="1"/>
    <col min="10776" max="10777" width="9" style="114" customWidth="1"/>
    <col min="10778" max="10778" width="2.140625" style="114" customWidth="1"/>
    <col min="10779" max="10782" width="9.7109375" style="114" customWidth="1"/>
    <col min="10783" max="10783" width="1.28515625" style="114" customWidth="1"/>
    <col min="10784" max="11008" width="9.7109375" style="114"/>
    <col min="11009" max="11009" width="11.85546875" style="114" customWidth="1"/>
    <col min="11010" max="11010" width="10.7109375" style="114" customWidth="1"/>
    <col min="11011" max="11011" width="11.7109375" style="114" customWidth="1"/>
    <col min="11012" max="11012" width="12" style="114" customWidth="1"/>
    <col min="11013" max="11013" width="11.140625" style="114" customWidth="1"/>
    <col min="11014" max="11017" width="11.7109375" style="114" customWidth="1"/>
    <col min="11018" max="11018" width="10.7109375" style="114" customWidth="1"/>
    <col min="11019" max="11020" width="11.7109375" style="114" customWidth="1"/>
    <col min="11021" max="11021" width="8.140625" style="114" customWidth="1"/>
    <col min="11022" max="11022" width="10.7109375" style="114" customWidth="1"/>
    <col min="11023" max="11024" width="11.7109375" style="114" customWidth="1"/>
    <col min="11025" max="11025" width="9.28515625" style="114" customWidth="1"/>
    <col min="11026" max="11026" width="9.7109375" style="114" customWidth="1"/>
    <col min="11027" max="11028" width="8.7109375" style="114" customWidth="1"/>
    <col min="11029" max="11029" width="2.42578125" style="114" customWidth="1"/>
    <col min="11030" max="11030" width="9.140625" style="114" customWidth="1"/>
    <col min="11031" max="11031" width="10.7109375" style="114" customWidth="1"/>
    <col min="11032" max="11033" width="9" style="114" customWidth="1"/>
    <col min="11034" max="11034" width="2.140625" style="114" customWidth="1"/>
    <col min="11035" max="11038" width="9.7109375" style="114" customWidth="1"/>
    <col min="11039" max="11039" width="1.28515625" style="114" customWidth="1"/>
    <col min="11040" max="11264" width="9.7109375" style="114"/>
    <col min="11265" max="11265" width="11.85546875" style="114" customWidth="1"/>
    <col min="11266" max="11266" width="10.7109375" style="114" customWidth="1"/>
    <col min="11267" max="11267" width="11.7109375" style="114" customWidth="1"/>
    <col min="11268" max="11268" width="12" style="114" customWidth="1"/>
    <col min="11269" max="11269" width="11.140625" style="114" customWidth="1"/>
    <col min="11270" max="11273" width="11.7109375" style="114" customWidth="1"/>
    <col min="11274" max="11274" width="10.7109375" style="114" customWidth="1"/>
    <col min="11275" max="11276" width="11.7109375" style="114" customWidth="1"/>
    <col min="11277" max="11277" width="8.140625" style="114" customWidth="1"/>
    <col min="11278" max="11278" width="10.7109375" style="114" customWidth="1"/>
    <col min="11279" max="11280" width="11.7109375" style="114" customWidth="1"/>
    <col min="11281" max="11281" width="9.28515625" style="114" customWidth="1"/>
    <col min="11282" max="11282" width="9.7109375" style="114" customWidth="1"/>
    <col min="11283" max="11284" width="8.7109375" style="114" customWidth="1"/>
    <col min="11285" max="11285" width="2.42578125" style="114" customWidth="1"/>
    <col min="11286" max="11286" width="9.140625" style="114" customWidth="1"/>
    <col min="11287" max="11287" width="10.7109375" style="114" customWidth="1"/>
    <col min="11288" max="11289" width="9" style="114" customWidth="1"/>
    <col min="11290" max="11290" width="2.140625" style="114" customWidth="1"/>
    <col min="11291" max="11294" width="9.7109375" style="114" customWidth="1"/>
    <col min="11295" max="11295" width="1.28515625" style="114" customWidth="1"/>
    <col min="11296" max="11520" width="9.7109375" style="114"/>
    <col min="11521" max="11521" width="11.85546875" style="114" customWidth="1"/>
    <col min="11522" max="11522" width="10.7109375" style="114" customWidth="1"/>
    <col min="11523" max="11523" width="11.7109375" style="114" customWidth="1"/>
    <col min="11524" max="11524" width="12" style="114" customWidth="1"/>
    <col min="11525" max="11525" width="11.140625" style="114" customWidth="1"/>
    <col min="11526" max="11529" width="11.7109375" style="114" customWidth="1"/>
    <col min="11530" max="11530" width="10.7109375" style="114" customWidth="1"/>
    <col min="11531" max="11532" width="11.7109375" style="114" customWidth="1"/>
    <col min="11533" max="11533" width="8.140625" style="114" customWidth="1"/>
    <col min="11534" max="11534" width="10.7109375" style="114" customWidth="1"/>
    <col min="11535" max="11536" width="11.7109375" style="114" customWidth="1"/>
    <col min="11537" max="11537" width="9.28515625" style="114" customWidth="1"/>
    <col min="11538" max="11538" width="9.7109375" style="114" customWidth="1"/>
    <col min="11539" max="11540" width="8.7109375" style="114" customWidth="1"/>
    <col min="11541" max="11541" width="2.42578125" style="114" customWidth="1"/>
    <col min="11542" max="11542" width="9.140625" style="114" customWidth="1"/>
    <col min="11543" max="11543" width="10.7109375" style="114" customWidth="1"/>
    <col min="11544" max="11545" width="9" style="114" customWidth="1"/>
    <col min="11546" max="11546" width="2.140625" style="114" customWidth="1"/>
    <col min="11547" max="11550" width="9.7109375" style="114" customWidth="1"/>
    <col min="11551" max="11551" width="1.28515625" style="114" customWidth="1"/>
    <col min="11552" max="11776" width="9.7109375" style="114"/>
    <col min="11777" max="11777" width="11.85546875" style="114" customWidth="1"/>
    <col min="11778" max="11778" width="10.7109375" style="114" customWidth="1"/>
    <col min="11779" max="11779" width="11.7109375" style="114" customWidth="1"/>
    <col min="11780" max="11780" width="12" style="114" customWidth="1"/>
    <col min="11781" max="11781" width="11.140625" style="114" customWidth="1"/>
    <col min="11782" max="11785" width="11.7109375" style="114" customWidth="1"/>
    <col min="11786" max="11786" width="10.7109375" style="114" customWidth="1"/>
    <col min="11787" max="11788" width="11.7109375" style="114" customWidth="1"/>
    <col min="11789" max="11789" width="8.140625" style="114" customWidth="1"/>
    <col min="11790" max="11790" width="10.7109375" style="114" customWidth="1"/>
    <col min="11791" max="11792" width="11.7109375" style="114" customWidth="1"/>
    <col min="11793" max="11793" width="9.28515625" style="114" customWidth="1"/>
    <col min="11794" max="11794" width="9.7109375" style="114" customWidth="1"/>
    <col min="11795" max="11796" width="8.7109375" style="114" customWidth="1"/>
    <col min="11797" max="11797" width="2.42578125" style="114" customWidth="1"/>
    <col min="11798" max="11798" width="9.140625" style="114" customWidth="1"/>
    <col min="11799" max="11799" width="10.7109375" style="114" customWidth="1"/>
    <col min="11800" max="11801" width="9" style="114" customWidth="1"/>
    <col min="11802" max="11802" width="2.140625" style="114" customWidth="1"/>
    <col min="11803" max="11806" width="9.7109375" style="114" customWidth="1"/>
    <col min="11807" max="11807" width="1.28515625" style="114" customWidth="1"/>
    <col min="11808" max="12032" width="9.7109375" style="114"/>
    <col min="12033" max="12033" width="11.85546875" style="114" customWidth="1"/>
    <col min="12034" max="12034" width="10.7109375" style="114" customWidth="1"/>
    <col min="12035" max="12035" width="11.7109375" style="114" customWidth="1"/>
    <col min="12036" max="12036" width="12" style="114" customWidth="1"/>
    <col min="12037" max="12037" width="11.140625" style="114" customWidth="1"/>
    <col min="12038" max="12041" width="11.7109375" style="114" customWidth="1"/>
    <col min="12042" max="12042" width="10.7109375" style="114" customWidth="1"/>
    <col min="12043" max="12044" width="11.7109375" style="114" customWidth="1"/>
    <col min="12045" max="12045" width="8.140625" style="114" customWidth="1"/>
    <col min="12046" max="12046" width="10.7109375" style="114" customWidth="1"/>
    <col min="12047" max="12048" width="11.7109375" style="114" customWidth="1"/>
    <col min="12049" max="12049" width="9.28515625" style="114" customWidth="1"/>
    <col min="12050" max="12050" width="9.7109375" style="114" customWidth="1"/>
    <col min="12051" max="12052" width="8.7109375" style="114" customWidth="1"/>
    <col min="12053" max="12053" width="2.42578125" style="114" customWidth="1"/>
    <col min="12054" max="12054" width="9.140625" style="114" customWidth="1"/>
    <col min="12055" max="12055" width="10.7109375" style="114" customWidth="1"/>
    <col min="12056" max="12057" width="9" style="114" customWidth="1"/>
    <col min="12058" max="12058" width="2.140625" style="114" customWidth="1"/>
    <col min="12059" max="12062" width="9.7109375" style="114" customWidth="1"/>
    <col min="12063" max="12063" width="1.28515625" style="114" customWidth="1"/>
    <col min="12064" max="12288" width="9.7109375" style="114"/>
    <col min="12289" max="12289" width="11.85546875" style="114" customWidth="1"/>
    <col min="12290" max="12290" width="10.7109375" style="114" customWidth="1"/>
    <col min="12291" max="12291" width="11.7109375" style="114" customWidth="1"/>
    <col min="12292" max="12292" width="12" style="114" customWidth="1"/>
    <col min="12293" max="12293" width="11.140625" style="114" customWidth="1"/>
    <col min="12294" max="12297" width="11.7109375" style="114" customWidth="1"/>
    <col min="12298" max="12298" width="10.7109375" style="114" customWidth="1"/>
    <col min="12299" max="12300" width="11.7109375" style="114" customWidth="1"/>
    <col min="12301" max="12301" width="8.140625" style="114" customWidth="1"/>
    <col min="12302" max="12302" width="10.7109375" style="114" customWidth="1"/>
    <col min="12303" max="12304" width="11.7109375" style="114" customWidth="1"/>
    <col min="12305" max="12305" width="9.28515625" style="114" customWidth="1"/>
    <col min="12306" max="12306" width="9.7109375" style="114" customWidth="1"/>
    <col min="12307" max="12308" width="8.7109375" style="114" customWidth="1"/>
    <col min="12309" max="12309" width="2.42578125" style="114" customWidth="1"/>
    <col min="12310" max="12310" width="9.140625" style="114" customWidth="1"/>
    <col min="12311" max="12311" width="10.7109375" style="114" customWidth="1"/>
    <col min="12312" max="12313" width="9" style="114" customWidth="1"/>
    <col min="12314" max="12314" width="2.140625" style="114" customWidth="1"/>
    <col min="12315" max="12318" width="9.7109375" style="114" customWidth="1"/>
    <col min="12319" max="12319" width="1.28515625" style="114" customWidth="1"/>
    <col min="12320" max="12544" width="9.7109375" style="114"/>
    <col min="12545" max="12545" width="11.85546875" style="114" customWidth="1"/>
    <col min="12546" max="12546" width="10.7109375" style="114" customWidth="1"/>
    <col min="12547" max="12547" width="11.7109375" style="114" customWidth="1"/>
    <col min="12548" max="12548" width="12" style="114" customWidth="1"/>
    <col min="12549" max="12549" width="11.140625" style="114" customWidth="1"/>
    <col min="12550" max="12553" width="11.7109375" style="114" customWidth="1"/>
    <col min="12554" max="12554" width="10.7109375" style="114" customWidth="1"/>
    <col min="12555" max="12556" width="11.7109375" style="114" customWidth="1"/>
    <col min="12557" max="12557" width="8.140625" style="114" customWidth="1"/>
    <col min="12558" max="12558" width="10.7109375" style="114" customWidth="1"/>
    <col min="12559" max="12560" width="11.7109375" style="114" customWidth="1"/>
    <col min="12561" max="12561" width="9.28515625" style="114" customWidth="1"/>
    <col min="12562" max="12562" width="9.7109375" style="114" customWidth="1"/>
    <col min="12563" max="12564" width="8.7109375" style="114" customWidth="1"/>
    <col min="12565" max="12565" width="2.42578125" style="114" customWidth="1"/>
    <col min="12566" max="12566" width="9.140625" style="114" customWidth="1"/>
    <col min="12567" max="12567" width="10.7109375" style="114" customWidth="1"/>
    <col min="12568" max="12569" width="9" style="114" customWidth="1"/>
    <col min="12570" max="12570" width="2.140625" style="114" customWidth="1"/>
    <col min="12571" max="12574" width="9.7109375" style="114" customWidth="1"/>
    <col min="12575" max="12575" width="1.28515625" style="114" customWidth="1"/>
    <col min="12576" max="12800" width="9.7109375" style="114"/>
    <col min="12801" max="12801" width="11.85546875" style="114" customWidth="1"/>
    <col min="12802" max="12802" width="10.7109375" style="114" customWidth="1"/>
    <col min="12803" max="12803" width="11.7109375" style="114" customWidth="1"/>
    <col min="12804" max="12804" width="12" style="114" customWidth="1"/>
    <col min="12805" max="12805" width="11.140625" style="114" customWidth="1"/>
    <col min="12806" max="12809" width="11.7109375" style="114" customWidth="1"/>
    <col min="12810" max="12810" width="10.7109375" style="114" customWidth="1"/>
    <col min="12811" max="12812" width="11.7109375" style="114" customWidth="1"/>
    <col min="12813" max="12813" width="8.140625" style="114" customWidth="1"/>
    <col min="12814" max="12814" width="10.7109375" style="114" customWidth="1"/>
    <col min="12815" max="12816" width="11.7109375" style="114" customWidth="1"/>
    <col min="12817" max="12817" width="9.28515625" style="114" customWidth="1"/>
    <col min="12818" max="12818" width="9.7109375" style="114" customWidth="1"/>
    <col min="12819" max="12820" width="8.7109375" style="114" customWidth="1"/>
    <col min="12821" max="12821" width="2.42578125" style="114" customWidth="1"/>
    <col min="12822" max="12822" width="9.140625" style="114" customWidth="1"/>
    <col min="12823" max="12823" width="10.7109375" style="114" customWidth="1"/>
    <col min="12824" max="12825" width="9" style="114" customWidth="1"/>
    <col min="12826" max="12826" width="2.140625" style="114" customWidth="1"/>
    <col min="12827" max="12830" width="9.7109375" style="114" customWidth="1"/>
    <col min="12831" max="12831" width="1.28515625" style="114" customWidth="1"/>
    <col min="12832" max="13056" width="9.7109375" style="114"/>
    <col min="13057" max="13057" width="11.85546875" style="114" customWidth="1"/>
    <col min="13058" max="13058" width="10.7109375" style="114" customWidth="1"/>
    <col min="13059" max="13059" width="11.7109375" style="114" customWidth="1"/>
    <col min="13060" max="13060" width="12" style="114" customWidth="1"/>
    <col min="13061" max="13061" width="11.140625" style="114" customWidth="1"/>
    <col min="13062" max="13065" width="11.7109375" style="114" customWidth="1"/>
    <col min="13066" max="13066" width="10.7109375" style="114" customWidth="1"/>
    <col min="13067" max="13068" width="11.7109375" style="114" customWidth="1"/>
    <col min="13069" max="13069" width="8.140625" style="114" customWidth="1"/>
    <col min="13070" max="13070" width="10.7109375" style="114" customWidth="1"/>
    <col min="13071" max="13072" width="11.7109375" style="114" customWidth="1"/>
    <col min="13073" max="13073" width="9.28515625" style="114" customWidth="1"/>
    <col min="13074" max="13074" width="9.7109375" style="114" customWidth="1"/>
    <col min="13075" max="13076" width="8.7109375" style="114" customWidth="1"/>
    <col min="13077" max="13077" width="2.42578125" style="114" customWidth="1"/>
    <col min="13078" max="13078" width="9.140625" style="114" customWidth="1"/>
    <col min="13079" max="13079" width="10.7109375" style="114" customWidth="1"/>
    <col min="13080" max="13081" width="9" style="114" customWidth="1"/>
    <col min="13082" max="13082" width="2.140625" style="114" customWidth="1"/>
    <col min="13083" max="13086" width="9.7109375" style="114" customWidth="1"/>
    <col min="13087" max="13087" width="1.28515625" style="114" customWidth="1"/>
    <col min="13088" max="13312" width="9.7109375" style="114"/>
    <col min="13313" max="13313" width="11.85546875" style="114" customWidth="1"/>
    <col min="13314" max="13314" width="10.7109375" style="114" customWidth="1"/>
    <col min="13315" max="13315" width="11.7109375" style="114" customWidth="1"/>
    <col min="13316" max="13316" width="12" style="114" customWidth="1"/>
    <col min="13317" max="13317" width="11.140625" style="114" customWidth="1"/>
    <col min="13318" max="13321" width="11.7109375" style="114" customWidth="1"/>
    <col min="13322" max="13322" width="10.7109375" style="114" customWidth="1"/>
    <col min="13323" max="13324" width="11.7109375" style="114" customWidth="1"/>
    <col min="13325" max="13325" width="8.140625" style="114" customWidth="1"/>
    <col min="13326" max="13326" width="10.7109375" style="114" customWidth="1"/>
    <col min="13327" max="13328" width="11.7109375" style="114" customWidth="1"/>
    <col min="13329" max="13329" width="9.28515625" style="114" customWidth="1"/>
    <col min="13330" max="13330" width="9.7109375" style="114" customWidth="1"/>
    <col min="13331" max="13332" width="8.7109375" style="114" customWidth="1"/>
    <col min="13333" max="13333" width="2.42578125" style="114" customWidth="1"/>
    <col min="13334" max="13334" width="9.140625" style="114" customWidth="1"/>
    <col min="13335" max="13335" width="10.7109375" style="114" customWidth="1"/>
    <col min="13336" max="13337" width="9" style="114" customWidth="1"/>
    <col min="13338" max="13338" width="2.140625" style="114" customWidth="1"/>
    <col min="13339" max="13342" width="9.7109375" style="114" customWidth="1"/>
    <col min="13343" max="13343" width="1.28515625" style="114" customWidth="1"/>
    <col min="13344" max="13568" width="9.7109375" style="114"/>
    <col min="13569" max="13569" width="11.85546875" style="114" customWidth="1"/>
    <col min="13570" max="13570" width="10.7109375" style="114" customWidth="1"/>
    <col min="13571" max="13571" width="11.7109375" style="114" customWidth="1"/>
    <col min="13572" max="13572" width="12" style="114" customWidth="1"/>
    <col min="13573" max="13573" width="11.140625" style="114" customWidth="1"/>
    <col min="13574" max="13577" width="11.7109375" style="114" customWidth="1"/>
    <col min="13578" max="13578" width="10.7109375" style="114" customWidth="1"/>
    <col min="13579" max="13580" width="11.7109375" style="114" customWidth="1"/>
    <col min="13581" max="13581" width="8.140625" style="114" customWidth="1"/>
    <col min="13582" max="13582" width="10.7109375" style="114" customWidth="1"/>
    <col min="13583" max="13584" width="11.7109375" style="114" customWidth="1"/>
    <col min="13585" max="13585" width="9.28515625" style="114" customWidth="1"/>
    <col min="13586" max="13586" width="9.7109375" style="114" customWidth="1"/>
    <col min="13587" max="13588" width="8.7109375" style="114" customWidth="1"/>
    <col min="13589" max="13589" width="2.42578125" style="114" customWidth="1"/>
    <col min="13590" max="13590" width="9.140625" style="114" customWidth="1"/>
    <col min="13591" max="13591" width="10.7109375" style="114" customWidth="1"/>
    <col min="13592" max="13593" width="9" style="114" customWidth="1"/>
    <col min="13594" max="13594" width="2.140625" style="114" customWidth="1"/>
    <col min="13595" max="13598" width="9.7109375" style="114" customWidth="1"/>
    <col min="13599" max="13599" width="1.28515625" style="114" customWidth="1"/>
    <col min="13600" max="13824" width="9.7109375" style="114"/>
    <col min="13825" max="13825" width="11.85546875" style="114" customWidth="1"/>
    <col min="13826" max="13826" width="10.7109375" style="114" customWidth="1"/>
    <col min="13827" max="13827" width="11.7109375" style="114" customWidth="1"/>
    <col min="13828" max="13828" width="12" style="114" customWidth="1"/>
    <col min="13829" max="13829" width="11.140625" style="114" customWidth="1"/>
    <col min="13830" max="13833" width="11.7109375" style="114" customWidth="1"/>
    <col min="13834" max="13834" width="10.7109375" style="114" customWidth="1"/>
    <col min="13835" max="13836" width="11.7109375" style="114" customWidth="1"/>
    <col min="13837" max="13837" width="8.140625" style="114" customWidth="1"/>
    <col min="13838" max="13838" width="10.7109375" style="114" customWidth="1"/>
    <col min="13839" max="13840" width="11.7109375" style="114" customWidth="1"/>
    <col min="13841" max="13841" width="9.28515625" style="114" customWidth="1"/>
    <col min="13842" max="13842" width="9.7109375" style="114" customWidth="1"/>
    <col min="13843" max="13844" width="8.7109375" style="114" customWidth="1"/>
    <col min="13845" max="13845" width="2.42578125" style="114" customWidth="1"/>
    <col min="13846" max="13846" width="9.140625" style="114" customWidth="1"/>
    <col min="13847" max="13847" width="10.7109375" style="114" customWidth="1"/>
    <col min="13848" max="13849" width="9" style="114" customWidth="1"/>
    <col min="13850" max="13850" width="2.140625" style="114" customWidth="1"/>
    <col min="13851" max="13854" width="9.7109375" style="114" customWidth="1"/>
    <col min="13855" max="13855" width="1.28515625" style="114" customWidth="1"/>
    <col min="13856" max="14080" width="9.7109375" style="114"/>
    <col min="14081" max="14081" width="11.85546875" style="114" customWidth="1"/>
    <col min="14082" max="14082" width="10.7109375" style="114" customWidth="1"/>
    <col min="14083" max="14083" width="11.7109375" style="114" customWidth="1"/>
    <col min="14084" max="14084" width="12" style="114" customWidth="1"/>
    <col min="14085" max="14085" width="11.140625" style="114" customWidth="1"/>
    <col min="14086" max="14089" width="11.7109375" style="114" customWidth="1"/>
    <col min="14090" max="14090" width="10.7109375" style="114" customWidth="1"/>
    <col min="14091" max="14092" width="11.7109375" style="114" customWidth="1"/>
    <col min="14093" max="14093" width="8.140625" style="114" customWidth="1"/>
    <col min="14094" max="14094" width="10.7109375" style="114" customWidth="1"/>
    <col min="14095" max="14096" width="11.7109375" style="114" customWidth="1"/>
    <col min="14097" max="14097" width="9.28515625" style="114" customWidth="1"/>
    <col min="14098" max="14098" width="9.7109375" style="114" customWidth="1"/>
    <col min="14099" max="14100" width="8.7109375" style="114" customWidth="1"/>
    <col min="14101" max="14101" width="2.42578125" style="114" customWidth="1"/>
    <col min="14102" max="14102" width="9.140625" style="114" customWidth="1"/>
    <col min="14103" max="14103" width="10.7109375" style="114" customWidth="1"/>
    <col min="14104" max="14105" width="9" style="114" customWidth="1"/>
    <col min="14106" max="14106" width="2.140625" style="114" customWidth="1"/>
    <col min="14107" max="14110" width="9.7109375" style="114" customWidth="1"/>
    <col min="14111" max="14111" width="1.28515625" style="114" customWidth="1"/>
    <col min="14112" max="14336" width="9.7109375" style="114"/>
    <col min="14337" max="14337" width="11.85546875" style="114" customWidth="1"/>
    <col min="14338" max="14338" width="10.7109375" style="114" customWidth="1"/>
    <col min="14339" max="14339" width="11.7109375" style="114" customWidth="1"/>
    <col min="14340" max="14340" width="12" style="114" customWidth="1"/>
    <col min="14341" max="14341" width="11.140625" style="114" customWidth="1"/>
    <col min="14342" max="14345" width="11.7109375" style="114" customWidth="1"/>
    <col min="14346" max="14346" width="10.7109375" style="114" customWidth="1"/>
    <col min="14347" max="14348" width="11.7109375" style="114" customWidth="1"/>
    <col min="14349" max="14349" width="8.140625" style="114" customWidth="1"/>
    <col min="14350" max="14350" width="10.7109375" style="114" customWidth="1"/>
    <col min="14351" max="14352" width="11.7109375" style="114" customWidth="1"/>
    <col min="14353" max="14353" width="9.28515625" style="114" customWidth="1"/>
    <col min="14354" max="14354" width="9.7109375" style="114" customWidth="1"/>
    <col min="14355" max="14356" width="8.7109375" style="114" customWidth="1"/>
    <col min="14357" max="14357" width="2.42578125" style="114" customWidth="1"/>
    <col min="14358" max="14358" width="9.140625" style="114" customWidth="1"/>
    <col min="14359" max="14359" width="10.7109375" style="114" customWidth="1"/>
    <col min="14360" max="14361" width="9" style="114" customWidth="1"/>
    <col min="14362" max="14362" width="2.140625" style="114" customWidth="1"/>
    <col min="14363" max="14366" width="9.7109375" style="114" customWidth="1"/>
    <col min="14367" max="14367" width="1.28515625" style="114" customWidth="1"/>
    <col min="14368" max="14592" width="9.7109375" style="114"/>
    <col min="14593" max="14593" width="11.85546875" style="114" customWidth="1"/>
    <col min="14594" max="14594" width="10.7109375" style="114" customWidth="1"/>
    <col min="14595" max="14595" width="11.7109375" style="114" customWidth="1"/>
    <col min="14596" max="14596" width="12" style="114" customWidth="1"/>
    <col min="14597" max="14597" width="11.140625" style="114" customWidth="1"/>
    <col min="14598" max="14601" width="11.7109375" style="114" customWidth="1"/>
    <col min="14602" max="14602" width="10.7109375" style="114" customWidth="1"/>
    <col min="14603" max="14604" width="11.7109375" style="114" customWidth="1"/>
    <col min="14605" max="14605" width="8.140625" style="114" customWidth="1"/>
    <col min="14606" max="14606" width="10.7109375" style="114" customWidth="1"/>
    <col min="14607" max="14608" width="11.7109375" style="114" customWidth="1"/>
    <col min="14609" max="14609" width="9.28515625" style="114" customWidth="1"/>
    <col min="14610" max="14610" width="9.7109375" style="114" customWidth="1"/>
    <col min="14611" max="14612" width="8.7109375" style="114" customWidth="1"/>
    <col min="14613" max="14613" width="2.42578125" style="114" customWidth="1"/>
    <col min="14614" max="14614" width="9.140625" style="114" customWidth="1"/>
    <col min="14615" max="14615" width="10.7109375" style="114" customWidth="1"/>
    <col min="14616" max="14617" width="9" style="114" customWidth="1"/>
    <col min="14618" max="14618" width="2.140625" style="114" customWidth="1"/>
    <col min="14619" max="14622" width="9.7109375" style="114" customWidth="1"/>
    <col min="14623" max="14623" width="1.28515625" style="114" customWidth="1"/>
    <col min="14624" max="14848" width="9.7109375" style="114"/>
    <col min="14849" max="14849" width="11.85546875" style="114" customWidth="1"/>
    <col min="14850" max="14850" width="10.7109375" style="114" customWidth="1"/>
    <col min="14851" max="14851" width="11.7109375" style="114" customWidth="1"/>
    <col min="14852" max="14852" width="12" style="114" customWidth="1"/>
    <col min="14853" max="14853" width="11.140625" style="114" customWidth="1"/>
    <col min="14854" max="14857" width="11.7109375" style="114" customWidth="1"/>
    <col min="14858" max="14858" width="10.7109375" style="114" customWidth="1"/>
    <col min="14859" max="14860" width="11.7109375" style="114" customWidth="1"/>
    <col min="14861" max="14861" width="8.140625" style="114" customWidth="1"/>
    <col min="14862" max="14862" width="10.7109375" style="114" customWidth="1"/>
    <col min="14863" max="14864" width="11.7109375" style="114" customWidth="1"/>
    <col min="14865" max="14865" width="9.28515625" style="114" customWidth="1"/>
    <col min="14866" max="14866" width="9.7109375" style="114" customWidth="1"/>
    <col min="14867" max="14868" width="8.7109375" style="114" customWidth="1"/>
    <col min="14869" max="14869" width="2.42578125" style="114" customWidth="1"/>
    <col min="14870" max="14870" width="9.140625" style="114" customWidth="1"/>
    <col min="14871" max="14871" width="10.7109375" style="114" customWidth="1"/>
    <col min="14872" max="14873" width="9" style="114" customWidth="1"/>
    <col min="14874" max="14874" width="2.140625" style="114" customWidth="1"/>
    <col min="14875" max="14878" width="9.7109375" style="114" customWidth="1"/>
    <col min="14879" max="14879" width="1.28515625" style="114" customWidth="1"/>
    <col min="14880" max="15104" width="9.7109375" style="114"/>
    <col min="15105" max="15105" width="11.85546875" style="114" customWidth="1"/>
    <col min="15106" max="15106" width="10.7109375" style="114" customWidth="1"/>
    <col min="15107" max="15107" width="11.7109375" style="114" customWidth="1"/>
    <col min="15108" max="15108" width="12" style="114" customWidth="1"/>
    <col min="15109" max="15109" width="11.140625" style="114" customWidth="1"/>
    <col min="15110" max="15113" width="11.7109375" style="114" customWidth="1"/>
    <col min="15114" max="15114" width="10.7109375" style="114" customWidth="1"/>
    <col min="15115" max="15116" width="11.7109375" style="114" customWidth="1"/>
    <col min="15117" max="15117" width="8.140625" style="114" customWidth="1"/>
    <col min="15118" max="15118" width="10.7109375" style="114" customWidth="1"/>
    <col min="15119" max="15120" width="11.7109375" style="114" customWidth="1"/>
    <col min="15121" max="15121" width="9.28515625" style="114" customWidth="1"/>
    <col min="15122" max="15122" width="9.7109375" style="114" customWidth="1"/>
    <col min="15123" max="15124" width="8.7109375" style="114" customWidth="1"/>
    <col min="15125" max="15125" width="2.42578125" style="114" customWidth="1"/>
    <col min="15126" max="15126" width="9.140625" style="114" customWidth="1"/>
    <col min="15127" max="15127" width="10.7109375" style="114" customWidth="1"/>
    <col min="15128" max="15129" width="9" style="114" customWidth="1"/>
    <col min="15130" max="15130" width="2.140625" style="114" customWidth="1"/>
    <col min="15131" max="15134" width="9.7109375" style="114" customWidth="1"/>
    <col min="15135" max="15135" width="1.28515625" style="114" customWidth="1"/>
    <col min="15136" max="15360" width="9.7109375" style="114"/>
    <col min="15361" max="15361" width="11.85546875" style="114" customWidth="1"/>
    <col min="15362" max="15362" width="10.7109375" style="114" customWidth="1"/>
    <col min="15363" max="15363" width="11.7109375" style="114" customWidth="1"/>
    <col min="15364" max="15364" width="12" style="114" customWidth="1"/>
    <col min="15365" max="15365" width="11.140625" style="114" customWidth="1"/>
    <col min="15366" max="15369" width="11.7109375" style="114" customWidth="1"/>
    <col min="15370" max="15370" width="10.7109375" style="114" customWidth="1"/>
    <col min="15371" max="15372" width="11.7109375" style="114" customWidth="1"/>
    <col min="15373" max="15373" width="8.140625" style="114" customWidth="1"/>
    <col min="15374" max="15374" width="10.7109375" style="114" customWidth="1"/>
    <col min="15375" max="15376" width="11.7109375" style="114" customWidth="1"/>
    <col min="15377" max="15377" width="9.28515625" style="114" customWidth="1"/>
    <col min="15378" max="15378" width="9.7109375" style="114" customWidth="1"/>
    <col min="15379" max="15380" width="8.7109375" style="114" customWidth="1"/>
    <col min="15381" max="15381" width="2.42578125" style="114" customWidth="1"/>
    <col min="15382" max="15382" width="9.140625" style="114" customWidth="1"/>
    <col min="15383" max="15383" width="10.7109375" style="114" customWidth="1"/>
    <col min="15384" max="15385" width="9" style="114" customWidth="1"/>
    <col min="15386" max="15386" width="2.140625" style="114" customWidth="1"/>
    <col min="15387" max="15390" width="9.7109375" style="114" customWidth="1"/>
    <col min="15391" max="15391" width="1.28515625" style="114" customWidth="1"/>
    <col min="15392" max="15616" width="9.7109375" style="114"/>
    <col min="15617" max="15617" width="11.85546875" style="114" customWidth="1"/>
    <col min="15618" max="15618" width="10.7109375" style="114" customWidth="1"/>
    <col min="15619" max="15619" width="11.7109375" style="114" customWidth="1"/>
    <col min="15620" max="15620" width="12" style="114" customWidth="1"/>
    <col min="15621" max="15621" width="11.140625" style="114" customWidth="1"/>
    <col min="15622" max="15625" width="11.7109375" style="114" customWidth="1"/>
    <col min="15626" max="15626" width="10.7109375" style="114" customWidth="1"/>
    <col min="15627" max="15628" width="11.7109375" style="114" customWidth="1"/>
    <col min="15629" max="15629" width="8.140625" style="114" customWidth="1"/>
    <col min="15630" max="15630" width="10.7109375" style="114" customWidth="1"/>
    <col min="15631" max="15632" width="11.7109375" style="114" customWidth="1"/>
    <col min="15633" max="15633" width="9.28515625" style="114" customWidth="1"/>
    <col min="15634" max="15634" width="9.7109375" style="114" customWidth="1"/>
    <col min="15635" max="15636" width="8.7109375" style="114" customWidth="1"/>
    <col min="15637" max="15637" width="2.42578125" style="114" customWidth="1"/>
    <col min="15638" max="15638" width="9.140625" style="114" customWidth="1"/>
    <col min="15639" max="15639" width="10.7109375" style="114" customWidth="1"/>
    <col min="15640" max="15641" width="9" style="114" customWidth="1"/>
    <col min="15642" max="15642" width="2.140625" style="114" customWidth="1"/>
    <col min="15643" max="15646" width="9.7109375" style="114" customWidth="1"/>
    <col min="15647" max="15647" width="1.28515625" style="114" customWidth="1"/>
    <col min="15648" max="15872" width="9.7109375" style="114"/>
    <col min="15873" max="15873" width="11.85546875" style="114" customWidth="1"/>
    <col min="15874" max="15874" width="10.7109375" style="114" customWidth="1"/>
    <col min="15875" max="15875" width="11.7109375" style="114" customWidth="1"/>
    <col min="15876" max="15876" width="12" style="114" customWidth="1"/>
    <col min="15877" max="15877" width="11.140625" style="114" customWidth="1"/>
    <col min="15878" max="15881" width="11.7109375" style="114" customWidth="1"/>
    <col min="15882" max="15882" width="10.7109375" style="114" customWidth="1"/>
    <col min="15883" max="15884" width="11.7109375" style="114" customWidth="1"/>
    <col min="15885" max="15885" width="8.140625" style="114" customWidth="1"/>
    <col min="15886" max="15886" width="10.7109375" style="114" customWidth="1"/>
    <col min="15887" max="15888" width="11.7109375" style="114" customWidth="1"/>
    <col min="15889" max="15889" width="9.28515625" style="114" customWidth="1"/>
    <col min="15890" max="15890" width="9.7109375" style="114" customWidth="1"/>
    <col min="15891" max="15892" width="8.7109375" style="114" customWidth="1"/>
    <col min="15893" max="15893" width="2.42578125" style="114" customWidth="1"/>
    <col min="15894" max="15894" width="9.140625" style="114" customWidth="1"/>
    <col min="15895" max="15895" width="10.7109375" style="114" customWidth="1"/>
    <col min="15896" max="15897" width="9" style="114" customWidth="1"/>
    <col min="15898" max="15898" width="2.140625" style="114" customWidth="1"/>
    <col min="15899" max="15902" width="9.7109375" style="114" customWidth="1"/>
    <col min="15903" max="15903" width="1.28515625" style="114" customWidth="1"/>
    <col min="15904" max="16128" width="9.7109375" style="114"/>
    <col min="16129" max="16129" width="11.85546875" style="114" customWidth="1"/>
    <col min="16130" max="16130" width="10.7109375" style="114" customWidth="1"/>
    <col min="16131" max="16131" width="11.7109375" style="114" customWidth="1"/>
    <col min="16132" max="16132" width="12" style="114" customWidth="1"/>
    <col min="16133" max="16133" width="11.140625" style="114" customWidth="1"/>
    <col min="16134" max="16137" width="11.7109375" style="114" customWidth="1"/>
    <col min="16138" max="16138" width="10.7109375" style="114" customWidth="1"/>
    <col min="16139" max="16140" width="11.7109375" style="114" customWidth="1"/>
    <col min="16141" max="16141" width="8.140625" style="114" customWidth="1"/>
    <col min="16142" max="16142" width="10.7109375" style="114" customWidth="1"/>
    <col min="16143" max="16144" width="11.7109375" style="114" customWidth="1"/>
    <col min="16145" max="16145" width="9.28515625" style="114" customWidth="1"/>
    <col min="16146" max="16146" width="9.7109375" style="114" customWidth="1"/>
    <col min="16147" max="16148" width="8.7109375" style="114" customWidth="1"/>
    <col min="16149" max="16149" width="2.42578125" style="114" customWidth="1"/>
    <col min="16150" max="16150" width="9.140625" style="114" customWidth="1"/>
    <col min="16151" max="16151" width="10.7109375" style="114" customWidth="1"/>
    <col min="16152" max="16153" width="9" style="114" customWidth="1"/>
    <col min="16154" max="16154" width="2.140625" style="114" customWidth="1"/>
    <col min="16155" max="16158" width="9.7109375" style="114" customWidth="1"/>
    <col min="16159" max="16159" width="1.28515625" style="114" customWidth="1"/>
    <col min="16160" max="16384" width="9.7109375" style="114"/>
  </cols>
  <sheetData>
    <row r="1" spans="1:36" s="111" customFormat="1" ht="15.75" x14ac:dyDescent="0.25">
      <c r="A1" s="140" t="s">
        <v>31</v>
      </c>
      <c r="D1" s="113" t="s">
        <v>138</v>
      </c>
      <c r="E1" s="113"/>
      <c r="F1" s="113"/>
      <c r="G1" s="113"/>
      <c r="H1" s="113"/>
      <c r="J1" s="11" t="s">
        <v>159</v>
      </c>
      <c r="K1" s="17"/>
    </row>
    <row r="2" spans="1:36" s="111" customFormat="1" ht="15" x14ac:dyDescent="0.25">
      <c r="A2" s="18" t="s">
        <v>32</v>
      </c>
      <c r="C2" s="113"/>
      <c r="D2" s="113"/>
      <c r="E2" s="113"/>
      <c r="F2" s="113"/>
      <c r="G2" s="113"/>
      <c r="H2" s="113"/>
      <c r="J2" s="11" t="s">
        <v>160</v>
      </c>
      <c r="K2" s="17"/>
    </row>
    <row r="3" spans="1:36" s="111" customFormat="1" ht="15" x14ac:dyDescent="0.25">
      <c r="A3" s="18" t="s">
        <v>33</v>
      </c>
      <c r="C3" s="113"/>
      <c r="D3" s="113"/>
      <c r="E3" s="113"/>
      <c r="F3" s="113"/>
      <c r="G3" s="113"/>
      <c r="H3" s="113"/>
      <c r="J3" s="11"/>
      <c r="V3" s="39"/>
    </row>
    <row r="4" spans="1:36" s="111" customFormat="1" ht="15" x14ac:dyDescent="0.25">
      <c r="A4" s="18" t="s">
        <v>34</v>
      </c>
      <c r="C4" s="113"/>
      <c r="D4" s="113"/>
      <c r="E4" s="113"/>
      <c r="F4" s="113"/>
      <c r="G4" s="113"/>
      <c r="H4" s="8" t="s">
        <v>18</v>
      </c>
      <c r="I4" s="9">
        <v>48.18</v>
      </c>
      <c r="J4" s="11" t="s">
        <v>167</v>
      </c>
      <c r="V4" s="112"/>
    </row>
    <row r="5" spans="1:36" s="111" customFormat="1" ht="15" x14ac:dyDescent="0.25">
      <c r="A5" s="18" t="s">
        <v>35</v>
      </c>
      <c r="C5" s="113"/>
      <c r="D5" s="113"/>
      <c r="E5" s="113"/>
      <c r="F5" s="113"/>
      <c r="G5" s="113"/>
      <c r="H5" s="113"/>
      <c r="J5" s="11" t="s">
        <v>162</v>
      </c>
      <c r="K5" s="17"/>
    </row>
    <row r="6" spans="1:36" s="111" customFormat="1" x14ac:dyDescent="0.2">
      <c r="A6" s="18"/>
      <c r="C6" s="113"/>
      <c r="D6" s="113"/>
      <c r="E6" s="113"/>
      <c r="F6" s="113"/>
      <c r="G6" s="113"/>
      <c r="H6" s="113"/>
      <c r="K6" s="17"/>
    </row>
    <row r="7" spans="1:36" s="111" customFormat="1" ht="13.5" thickBot="1" x14ac:dyDescent="0.25">
      <c r="A7" s="39" t="s">
        <v>139</v>
      </c>
      <c r="C7" s="113"/>
      <c r="D7" s="113"/>
      <c r="E7" s="113"/>
      <c r="F7" s="113"/>
      <c r="G7" s="113"/>
      <c r="H7" s="113"/>
      <c r="K7" s="17"/>
    </row>
    <row r="8" spans="1:36" s="21" customFormat="1" ht="38.25" x14ac:dyDescent="0.2">
      <c r="A8" s="36" t="s">
        <v>36</v>
      </c>
      <c r="B8" s="37" t="s">
        <v>19</v>
      </c>
      <c r="C8" s="37" t="s">
        <v>158</v>
      </c>
      <c r="D8" s="100"/>
      <c r="E8" s="36" t="s">
        <v>19</v>
      </c>
      <c r="F8" s="37" t="s">
        <v>158</v>
      </c>
      <c r="G8" s="56"/>
      <c r="H8" s="36" t="s">
        <v>19</v>
      </c>
      <c r="I8" s="37" t="s">
        <v>158</v>
      </c>
      <c r="J8" s="80"/>
      <c r="K8" s="36" t="s">
        <v>19</v>
      </c>
      <c r="L8" s="37" t="s">
        <v>158</v>
      </c>
      <c r="M8" s="80"/>
    </row>
    <row r="9" spans="1:36" hidden="1" x14ac:dyDescent="0.2">
      <c r="A9" s="38"/>
      <c r="B9" s="39" t="s">
        <v>171</v>
      </c>
      <c r="C9" s="39" t="s">
        <v>171</v>
      </c>
      <c r="D9" s="101"/>
      <c r="E9" s="81" t="s">
        <v>170</v>
      </c>
      <c r="F9" s="39" t="s">
        <v>170</v>
      </c>
      <c r="G9" s="102"/>
      <c r="H9" s="81" t="s">
        <v>169</v>
      </c>
      <c r="I9" s="39" t="s">
        <v>169</v>
      </c>
      <c r="J9" s="42"/>
      <c r="K9" s="81" t="s">
        <v>168</v>
      </c>
      <c r="L9" s="39" t="s">
        <v>168</v>
      </c>
      <c r="M9" s="42"/>
      <c r="T9" s="114"/>
      <c r="W9" s="114"/>
      <c r="AA9" s="114"/>
      <c r="AG9" s="114"/>
      <c r="AJ9" s="114"/>
    </row>
    <row r="10" spans="1:36" s="111" customFormat="1" ht="13.5" thickBot="1" x14ac:dyDescent="0.25">
      <c r="A10" s="98"/>
      <c r="B10" s="330" t="s">
        <v>37</v>
      </c>
      <c r="C10" s="330"/>
      <c r="D10" s="99"/>
      <c r="E10" s="329" t="s">
        <v>38</v>
      </c>
      <c r="F10" s="330"/>
      <c r="G10" s="134"/>
      <c r="H10" s="329" t="s">
        <v>39</v>
      </c>
      <c r="I10" s="330"/>
      <c r="J10" s="99"/>
      <c r="K10" s="329" t="s">
        <v>40</v>
      </c>
      <c r="L10" s="330"/>
      <c r="M10" s="134"/>
    </row>
    <row r="11" spans="1:36" s="111" customFormat="1" ht="13.5" hidden="1" thickBot="1" x14ac:dyDescent="0.25">
      <c r="A11" s="98"/>
      <c r="B11" s="74" t="s">
        <v>128</v>
      </c>
      <c r="C11" s="74" t="s">
        <v>6</v>
      </c>
      <c r="D11" s="99"/>
      <c r="E11" s="103" t="s">
        <v>128</v>
      </c>
      <c r="F11" s="74" t="s">
        <v>6</v>
      </c>
      <c r="G11" s="99"/>
      <c r="H11" s="103" t="s">
        <v>128</v>
      </c>
      <c r="I11" s="74" t="s">
        <v>6</v>
      </c>
      <c r="J11" s="99"/>
      <c r="K11" s="297" t="s">
        <v>128</v>
      </c>
      <c r="L11" s="296" t="s">
        <v>6</v>
      </c>
      <c r="M11" s="99"/>
    </row>
    <row r="12" spans="1:36" x14ac:dyDescent="0.2">
      <c r="A12" s="44">
        <v>0</v>
      </c>
      <c r="B12" s="141">
        <f>VLOOKUP(CONCATENATE($A12,B$9),lookups,MATCH(CONCATENATE($A$7,B$11),'Query Result 1'!$CL$7:$CV$7,FALSE),FALSE)</f>
        <v>2.1929880710666399E-3</v>
      </c>
      <c r="C12" s="40">
        <f>VLOOKUP(CONCATENATE($A12,C$9),lookups,MATCH(CONCATENATE($A$7,C$11),'Query Result 1'!$CL$7:$CV$7,FALSE),FALSE)</f>
        <v>1.3186066325495649</v>
      </c>
      <c r="D12" s="101"/>
      <c r="E12" s="142">
        <f>VLOOKUP(CONCATENATE($A12,E$9),lookups,MATCH(CONCATENATE($A$7,E$11),'Query Result 1'!$CL$7:$CV$7,FALSE),FALSE)</f>
        <v>2.3043657489316705E-4</v>
      </c>
      <c r="F12" s="40">
        <f>VLOOKUP(CONCATENATE($A12,F$9),lookups,MATCH(CONCATENATE($A$7,F$11),'Query Result 1'!$CL$7:$CV$7,FALSE),FALSE)</f>
        <v>1.2855943062697119</v>
      </c>
      <c r="G12" s="102"/>
      <c r="H12" s="142">
        <f>VLOOKUP(CONCATENATE($A12,H$9),lookups,MATCH(CONCATENATE($A$7,H$11),'Query Result 1'!$CL$7:$CV$7,FALSE),FALSE)</f>
        <v>2.5520850669418249E-3</v>
      </c>
      <c r="I12" s="40">
        <f>VLOOKUP(CONCATENATE($A12,I$9),lookups,MATCH(CONCATENATE($A$7,I$11),'Query Result 1'!$CL$7:$CV$7,FALSE),FALSE)</f>
        <v>1.1507153731834545</v>
      </c>
      <c r="J12" s="72"/>
      <c r="K12" s="142">
        <f>VLOOKUP(CONCATENATE($A12,K$9),lookups,MATCH(CONCATENATE($A$7,K$11),'Query Result 1'!$CL$7:$CV$7,FALSE),FALSE)</f>
        <v>4.9255817883414458E-4</v>
      </c>
      <c r="L12" s="40">
        <f>VLOOKUP(CONCATENATE($A12,L$9),lookups,MATCH(CONCATENATE($A$7,L$11),'Query Result 1'!$CL$7:$CV$7,FALSE),FALSE)</f>
        <v>1.1177030469036013</v>
      </c>
      <c r="M12" s="101"/>
      <c r="T12" s="114"/>
      <c r="W12" s="114"/>
      <c r="AA12" s="114"/>
      <c r="AG12" s="114"/>
      <c r="AJ12" s="114"/>
    </row>
    <row r="13" spans="1:36" x14ac:dyDescent="0.2">
      <c r="A13" s="44">
        <v>1</v>
      </c>
      <c r="B13" s="141">
        <f>VLOOKUP(CONCATENATE($A13,B$9),lookups,MATCH(CONCATENATE($A$7,B$11),'Query Result 1'!$CL$7:$CV$7,FALSE),FALSE)</f>
        <v>2.759798035144138E-3</v>
      </c>
      <c r="C13" s="40">
        <f>VLOOKUP(CONCATENATE($A13,C$9),lookups,MATCH(CONCATENATE($A$7,C$11),'Query Result 1'!$CL$7:$CV$7,FALSE),FALSE)</f>
        <v>1.3120041672935945</v>
      </c>
      <c r="D13" s="101"/>
      <c r="E13" s="142">
        <f>VLOOKUP(CONCATENATE($A13,E$9),lookups,MATCH(CONCATENATE($A$7,E$11),'Query Result 1'!$CL$7:$CV$7,FALSE),FALSE)</f>
        <v>5.802520976129331E-4</v>
      </c>
      <c r="F13" s="40">
        <f>VLOOKUP(CONCATENATE($A13,F$9),lookups,MATCH(CONCATENATE($A$7,F$11),'Query Result 1'!$CL$7:$CV$7,FALSE),FALSE)</f>
        <v>1.2780486316914597</v>
      </c>
      <c r="G13" s="102"/>
      <c r="H13" s="142">
        <f>VLOOKUP(CONCATENATE($A13,H$9),lookups,MATCH(CONCATENATE($A$7,H$11),'Query Result 1'!$CL$7:$CV$7,FALSE),FALSE)</f>
        <v>3.3717351618048818E-3</v>
      </c>
      <c r="I13" s="40">
        <f>VLOOKUP(CONCATENATE($A13,I$9),lookups,MATCH(CONCATENATE($A$7,I$11),'Query Result 1'!$CL$7:$CV$7,FALSE),FALSE)</f>
        <v>1.1441129079274839</v>
      </c>
      <c r="J13" s="72"/>
      <c r="K13" s="142">
        <f>VLOOKUP(CONCATENATE($A13,K$9),lookups,MATCH(CONCATENATE($A$7,K$11),'Query Result 1'!$CL$7:$CV$7,FALSE),FALSE)</f>
        <v>1.1067356610841273E-3</v>
      </c>
      <c r="L13" s="40">
        <f>VLOOKUP(CONCATENATE($A13,L$9),lookups,MATCH(CONCATENATE($A$7,L$11),'Query Result 1'!$CL$7:$CV$7,FALSE),FALSE)</f>
        <v>1.1111005816476307</v>
      </c>
      <c r="M13" s="101"/>
      <c r="T13" s="114"/>
      <c r="W13" s="114"/>
      <c r="AA13" s="114"/>
      <c r="AG13" s="114"/>
      <c r="AJ13" s="114"/>
    </row>
    <row r="14" spans="1:36" x14ac:dyDescent="0.2">
      <c r="A14" s="45">
        <v>2</v>
      </c>
      <c r="B14" s="141">
        <f>VLOOKUP(CONCATENATE($A14,B$9),lookups,MATCH(CONCATENATE($A$7,B$11),'Query Result 1'!$CL$7:$CV$7,FALSE),FALSE)</f>
        <v>2.7245924473132377E-3</v>
      </c>
      <c r="C14" s="40">
        <f>VLOOKUP(CONCATENATE($A14,C$9),lookups,MATCH(CONCATENATE($A$7,C$11),'Query Result 1'!$CL$7:$CV$7,FALSE),FALSE)</f>
        <v>1.2987992367816532</v>
      </c>
      <c r="D14" s="101"/>
      <c r="E14" s="142">
        <f>VLOOKUP(CONCATENATE($A14,E$9),lookups,MATCH(CONCATENATE($A$7,E$11),'Query Result 1'!$CL$7:$CV$7,FALSE),FALSE)</f>
        <v>9.2142624877420548E-4</v>
      </c>
      <c r="F14" s="40">
        <f>VLOOKUP(CONCATENATE($A14,F$9),lookups,MATCH(CONCATENATE($A$7,F$11),'Query Result 1'!$CL$7:$CV$7,FALSE),FALSE)</f>
        <v>1.2648437011795184</v>
      </c>
      <c r="G14" s="102"/>
      <c r="H14" s="142">
        <f>VLOOKUP(CONCATENATE($A14,H$9),lookups,MATCH(CONCATENATE($A$7,H$11),'Query Result 1'!$CL$7:$CV$7,FALSE),FALSE)</f>
        <v>3.3637338918433134E-3</v>
      </c>
      <c r="I14" s="40">
        <f>VLOOKUP(CONCATENATE($A14,I$9),lookups,MATCH(CONCATENATE($A$7,I$11),'Query Result 1'!$CL$7:$CV$7,FALSE),FALSE)</f>
        <v>1.1309079774155426</v>
      </c>
      <c r="J14" s="72"/>
      <c r="K14" s="142">
        <f>VLOOKUP(CONCATENATE($A14,K$9),lookups,MATCH(CONCATENATE($A$7,K$11),'Query Result 1'!$CL$7:$CV$7,FALSE),FALSE)</f>
        <v>1.7100314161863771E-3</v>
      </c>
      <c r="L14" s="40">
        <f>VLOOKUP(CONCATENATE($A14,L$9),lookups,MATCH(CONCATENATE($A$7,L$11),'Query Result 1'!$CL$7:$CV$7,FALSE),FALSE)</f>
        <v>1.1073277443585046</v>
      </c>
      <c r="M14" s="101"/>
      <c r="T14" s="114"/>
      <c r="W14" s="114"/>
      <c r="AA14" s="114"/>
      <c r="AG14" s="114"/>
      <c r="AJ14" s="114"/>
    </row>
    <row r="15" spans="1:36" x14ac:dyDescent="0.2">
      <c r="A15" s="45">
        <v>3</v>
      </c>
      <c r="B15" s="141">
        <f>VLOOKUP(CONCATENATE($A15,B$9),lookups,MATCH(CONCATENATE($A$7,B$11),'Query Result 1'!$CL$7:$CV$7,FALSE),FALSE)</f>
        <v>2.7790010830519019E-3</v>
      </c>
      <c r="C15" s="40">
        <f>VLOOKUP(CONCATENATE($A15,C$9),lookups,MATCH(CONCATENATE($A$7,C$11),'Query Result 1'!$CL$7:$CV$7,FALSE),FALSE)</f>
        <v>1.2855943062697119</v>
      </c>
      <c r="D15" s="101"/>
      <c r="E15" s="142">
        <f>VLOOKUP(CONCATENATE($A15,E$9),lookups,MATCH(CONCATENATE($A$7,E$11),'Query Result 1'!$CL$7:$CV$7,FALSE),FALSE)</f>
        <v>7.3067597289041717E-4</v>
      </c>
      <c r="F15" s="40">
        <f>VLOOKUP(CONCATENATE($A15,F$9),lookups,MATCH(CONCATENATE($A$7,F$11),'Query Result 1'!$CL$7:$CV$7,FALSE),FALSE)</f>
        <v>1.258241235923548</v>
      </c>
      <c r="G15" s="102"/>
      <c r="H15" s="142">
        <f>VLOOKUP(CONCATENATE($A15,H$9),lookups,MATCH(CONCATENATE($A$7,H$11),'Query Result 1'!$CL$7:$CV$7,FALSE),FALSE)</f>
        <v>3.5743273172317912E-3</v>
      </c>
      <c r="I15" s="40">
        <f>VLOOKUP(CONCATENATE($A15,I$9),lookups,MATCH(CONCATENATE($A$7,I$11),'Query Result 1'!$CL$7:$CV$7,FALSE),FALSE)</f>
        <v>1.1177030469036013</v>
      </c>
      <c r="J15" s="72"/>
      <c r="K15" s="142">
        <f>VLOOKUP(CONCATENATE($A15,K$9),lookups,MATCH(CONCATENATE($A$7,K$11),'Query Result 1'!$CL$7:$CV$7,FALSE),FALSE)</f>
        <v>1.4786346888978218E-3</v>
      </c>
      <c r="L15" s="40">
        <f>VLOOKUP(CONCATENATE($A15,L$9),lookups,MATCH(CONCATENATE($A$7,L$11),'Query Result 1'!$CL$7:$CV$7,FALSE),FALSE)</f>
        <v>1.1044981163916601</v>
      </c>
      <c r="M15" s="101"/>
      <c r="T15" s="114"/>
      <c r="W15" s="114"/>
      <c r="AA15" s="114"/>
      <c r="AG15" s="114"/>
      <c r="AJ15" s="114"/>
    </row>
    <row r="16" spans="1:36" x14ac:dyDescent="0.2">
      <c r="A16" s="44">
        <v>4</v>
      </c>
      <c r="B16" s="141">
        <f>VLOOKUP(CONCATENATE($A16,B$9),lookups,MATCH(CONCATENATE($A$7,B$11),'Query Result 1'!$CL$7:$CV$7,FALSE),FALSE)</f>
        <v>2.4144632236028502E-3</v>
      </c>
      <c r="C16" s="40">
        <f>VLOOKUP(CONCATENATE($A16,C$9),lookups,MATCH(CONCATENATE($A$7,C$11),'Query Result 1'!$CL$7:$CV$7,FALSE),FALSE)</f>
        <v>1.2714461664354892</v>
      </c>
      <c r="D16" s="101"/>
      <c r="E16" s="142">
        <f>VLOOKUP(CONCATENATE($A16,E$9),lookups,MATCH(CONCATENATE($A$7,E$11),'Query Result 1'!$CL$7:$CV$7,FALSE),FALSE)</f>
        <v>8.2637116163077398E-4</v>
      </c>
      <c r="F16" s="40">
        <f>VLOOKUP(CONCATENATE($A16,F$9),lookups,MATCH(CONCATENATE($A$7,F$11),'Query Result 1'!$CL$7:$CV$7,FALSE),FALSE)</f>
        <v>1.2516387706675771</v>
      </c>
      <c r="G16" s="102"/>
      <c r="H16" s="142">
        <f>VLOOKUP(CONCATENATE($A16,H$9),lookups,MATCH(CONCATENATE($A$7,H$11),'Query Result 1'!$CL$7:$CV$7,FALSE),FALSE)</f>
        <v>3.1428988409040281E-3</v>
      </c>
      <c r="I16" s="40">
        <f>VLOOKUP(CONCATENATE($A16,I$9),lookups,MATCH(CONCATENATE($A$7,I$11),'Query Result 1'!$CL$7:$CV$7,FALSE),FALSE)</f>
        <v>1.1044981163916601</v>
      </c>
      <c r="J16" s="72"/>
      <c r="K16" s="142">
        <f>VLOOKUP(CONCATENATE($A16,K$9),lookups,MATCH(CONCATENATE($A$7,K$11),'Query Result 1'!$CL$7:$CV$7,FALSE),FALSE)</f>
        <v>1.6220174466091259E-3</v>
      </c>
      <c r="L16" s="40">
        <f>VLOOKUP(CONCATENATE($A16,L$9),lookups,MATCH(CONCATENATE($A$7,L$11),'Query Result 1'!$CL$7:$CV$7,FALSE),FALSE)</f>
        <v>1.1007252791025339</v>
      </c>
      <c r="M16" s="101"/>
      <c r="T16" s="114"/>
      <c r="W16" s="114"/>
      <c r="AA16" s="114"/>
      <c r="AG16" s="114"/>
      <c r="AJ16" s="114"/>
    </row>
    <row r="17" spans="1:36" x14ac:dyDescent="0.2">
      <c r="A17" s="45">
        <v>5</v>
      </c>
      <c r="B17" s="141">
        <f>VLOOKUP(CONCATENATE($A17,B$9),lookups,MATCH(CONCATENATE($A$7,B$11),'Query Result 1'!$CL$7:$CV$7,FALSE),FALSE)</f>
        <v>2.9457475490509855E-3</v>
      </c>
      <c r="C17" s="40">
        <f>VLOOKUP(CONCATENATE($A17,C$9),lookups,MATCH(CONCATENATE($A$7,C$11),'Query Result 1'!$CL$7:$CV$7,FALSE),FALSE)</f>
        <v>1.1978758392975306</v>
      </c>
      <c r="D17" s="101"/>
      <c r="E17" s="142">
        <f>VLOOKUP(CONCATENATE($A17,E$9),lookups,MATCH(CONCATENATE($A$7,E$11),'Query Result 1'!$CL$7:$CV$7,FALSE),FALSE)</f>
        <v>9.0158309926951607E-4</v>
      </c>
      <c r="F17" s="40">
        <f>VLOOKUP(CONCATENATE($A17,F$9),lookups,MATCH(CONCATENATE($A$7,F$11),'Query Result 1'!$CL$7:$CV$7,FALSE),FALSE)</f>
        <v>1.1950462113306859</v>
      </c>
      <c r="G17" s="102"/>
      <c r="H17" s="142">
        <f>VLOOKUP(CONCATENATE($A17,H$9),lookups,MATCH(CONCATENATE($A$7,H$11),'Query Result 1'!$CL$7:$CV$7,FALSE),FALSE)</f>
        <v>3.6697024551736851E-3</v>
      </c>
      <c r="I17" s="40">
        <f>VLOOKUP(CONCATENATE($A17,I$9),lookups,MATCH(CONCATENATE($A$7,I$11),'Query Result 1'!$CL$7:$CV$7,FALSE),FALSE)</f>
        <v>1.0875203485905927</v>
      </c>
      <c r="J17" s="72"/>
      <c r="K17" s="142">
        <f>VLOOKUP(CONCATENATE($A17,K$9),lookups,MATCH(CONCATENATE($A$7,K$11),'Query Result 1'!$CL$7:$CV$7,FALSE),FALSE)</f>
        <v>1.7823628966389545E-3</v>
      </c>
      <c r="L17" s="40">
        <f>VLOOKUP(CONCATENATE($A17,L$9),lookups,MATCH(CONCATENATE($A$7,L$11),'Query Result 1'!$CL$7:$CV$7,FALSE),FALSE)</f>
        <v>1.0837475113014665</v>
      </c>
      <c r="M17" s="101"/>
      <c r="T17" s="114"/>
      <c r="W17" s="114"/>
      <c r="AA17" s="114"/>
      <c r="AG17" s="114"/>
      <c r="AJ17" s="114"/>
    </row>
    <row r="18" spans="1:36" x14ac:dyDescent="0.2">
      <c r="A18" s="45">
        <v>6</v>
      </c>
      <c r="B18" s="141">
        <f>VLOOKUP(CONCATENATE($A18,B$9),lookups,MATCH(CONCATENATE($A$7,B$11),'Query Result 1'!$CL$7:$CV$7,FALSE),FALSE)</f>
        <v>3.4469470994436236E-3</v>
      </c>
      <c r="C18" s="40">
        <f>VLOOKUP(CONCATENATE($A18,C$9),lookups,MATCH(CONCATENATE($A$7,C$11),'Query Result 1'!$CL$7:$CV$7,FALSE),FALSE)</f>
        <v>1.1950462113306859</v>
      </c>
      <c r="D18" s="101"/>
      <c r="E18" s="142">
        <f>VLOOKUP(CONCATENATE($A18,E$9),lookups,MATCH(CONCATENATE($A$7,E$11),'Query Result 1'!$CL$7:$CV$7,FALSE),FALSE)</f>
        <v>1.1038552038979627E-3</v>
      </c>
      <c r="F18" s="40">
        <f>VLOOKUP(CONCATENATE($A18,F$9),lookups,MATCH(CONCATENATE($A$7,F$11),'Query Result 1'!$CL$7:$CV$7,FALSE),FALSE)</f>
        <v>1.1714659782736478</v>
      </c>
      <c r="G18" s="102"/>
      <c r="H18" s="142">
        <f>VLOOKUP(CONCATENATE($A18,H$9),lookups,MATCH(CONCATENATE($A$7,H$11),'Query Result 1'!$CL$7:$CV$7,FALSE),FALSE)</f>
        <v>4.2582758735466497E-3</v>
      </c>
      <c r="I18" s="40">
        <f>VLOOKUP(CONCATENATE($A18,I$9),lookups,MATCH(CONCATENATE($A$7,I$11),'Query Result 1'!$CL$7:$CV$7,FALSE),FALSE)</f>
        <v>1.0837475113014665</v>
      </c>
      <c r="J18" s="72"/>
      <c r="K18" s="142">
        <f>VLOOKUP(CONCATENATE($A18,K$9),lookups,MATCH(CONCATENATE($A$7,K$11),'Query Result 1'!$CL$7:$CV$7,FALSE),FALSE)</f>
        <v>2.0924921203493417E-3</v>
      </c>
      <c r="L18" s="40">
        <f>VLOOKUP(CONCATENATE($A18,L$9),lookups,MATCH(CONCATENATE($A$7,L$11),'Query Result 1'!$CL$7:$CV$7,FALSE),FALSE)</f>
        <v>1.080917883334622</v>
      </c>
      <c r="M18" s="101"/>
      <c r="T18" s="114"/>
      <c r="W18" s="114"/>
      <c r="AA18" s="114"/>
      <c r="AG18" s="114"/>
      <c r="AJ18" s="114"/>
    </row>
    <row r="19" spans="1:36" x14ac:dyDescent="0.2">
      <c r="A19" s="44">
        <v>7</v>
      </c>
      <c r="B19" s="141">
        <f>VLOOKUP(CONCATENATE($A19,B$9),lookups,MATCH(CONCATENATE($A$7,B$11),'Query Result 1'!$CL$7:$CV$7,FALSE),FALSE)</f>
        <v>3.7589966279447874E-3</v>
      </c>
      <c r="C19" s="40">
        <f>VLOOKUP(CONCATENATE($A19,C$9),lookups,MATCH(CONCATENATE($A$7,C$11),'Query Result 1'!$CL$7:$CV$7,FALSE),FALSE)</f>
        <v>1.1780684435296187</v>
      </c>
      <c r="D19" s="101"/>
      <c r="E19" s="142">
        <f>VLOOKUP(CONCATENATE($A19,E$9),lookups,MATCH(CONCATENATE($A$7,E$11),'Query Result 1'!$CL$7:$CV$7,FALSE),FALSE)</f>
        <v>1.2600399935477759E-3</v>
      </c>
      <c r="F19" s="40">
        <f>VLOOKUP(CONCATENATE($A19,F$9),lookups,MATCH(CONCATENATE($A$7,F$11),'Query Result 1'!$CL$7:$CV$7,FALSE),FALSE)</f>
        <v>1.1507153731834545</v>
      </c>
      <c r="G19" s="102"/>
      <c r="H19" s="142">
        <f>VLOOKUP(CONCATENATE($A19,H$9),lookups,MATCH(CONCATENATE($A$7,H$11),'Query Result 1'!$CL$7:$CV$7,FALSE),FALSE)</f>
        <v>4.3686933990162921E-3</v>
      </c>
      <c r="I19" s="40">
        <f>VLOOKUP(CONCATENATE($A19,I$9),lookups,MATCH(CONCATENATE($A$7,I$11),'Query Result 1'!$CL$7:$CV$7,FALSE),FALSE)</f>
        <v>1.080917883334622</v>
      </c>
      <c r="J19" s="72"/>
      <c r="K19" s="142">
        <f>VLOOKUP(CONCATENATE($A19,K$9),lookups,MATCH(CONCATENATE($A$7,K$11),'Query Result 1'!$CL$7:$CV$7,FALSE),FALSE)</f>
        <v>2.4199040871767169E-3</v>
      </c>
      <c r="L19" s="40">
        <f>VLOOKUP(CONCATENATE($A19,L$9),lookups,MATCH(CONCATENATE($A$7,L$11),'Query Result 1'!$CL$7:$CV$7,FALSE),FALSE)</f>
        <v>1.0771450460454959</v>
      </c>
      <c r="M19" s="101"/>
      <c r="T19" s="114"/>
      <c r="W19" s="114"/>
      <c r="AA19" s="114"/>
      <c r="AG19" s="114"/>
      <c r="AJ19" s="114"/>
    </row>
    <row r="20" spans="1:36" x14ac:dyDescent="0.2">
      <c r="A20" s="45">
        <v>8</v>
      </c>
      <c r="B20" s="141">
        <f>VLOOKUP(CONCATENATE($A20,B$9),lookups,MATCH(CONCATENATE($A$7,B$11),'Query Result 1'!$CL$7:$CV$7,FALSE),FALSE)</f>
        <v>3.9439859894562466E-3</v>
      </c>
      <c r="C20" s="40">
        <f>VLOOKUP(CONCATENATE($A20,C$9),lookups,MATCH(CONCATENATE($A$7,C$11),'Query Result 1'!$CL$7:$CV$7,FALSE),FALSE)</f>
        <v>1.1648635130176774</v>
      </c>
      <c r="D20" s="101"/>
      <c r="E20" s="142">
        <f>VLOOKUP(CONCATENATE($A20,E$9),lookups,MATCH(CONCATENATE($A$7,E$11),'Query Result 1'!$CL$7:$CV$7,FALSE),FALSE)</f>
        <v>1.3262905088295615E-3</v>
      </c>
      <c r="F20" s="40">
        <f>VLOOKUP(CONCATENATE($A20,F$9),lookups,MATCH(CONCATENATE($A$7,F$11),'Query Result 1'!$CL$7:$CV$7,FALSE),FALSE)</f>
        <v>1.1309079774155426</v>
      </c>
      <c r="G20" s="102"/>
      <c r="H20" s="142">
        <f>VLOOKUP(CONCATENATE($A20,H$9),lookups,MATCH(CONCATENATE($A$7,H$11),'Query Result 1'!$CL$7:$CV$7,FALSE),FALSE)</f>
        <v>4.6676208447804833E-3</v>
      </c>
      <c r="I20" s="40">
        <f>VLOOKUP(CONCATENATE($A20,I$9),lookups,MATCH(CONCATENATE($A$7,I$11),'Query Result 1'!$CL$7:$CV$7,FALSE),FALSE)</f>
        <v>1.0771450460454959</v>
      </c>
      <c r="J20" s="72"/>
      <c r="K20" s="142">
        <f>VLOOKUP(CONCATENATE($A20,K$9),lookups,MATCH(CONCATENATE($A$7,K$11),'Query Result 1'!$CL$7:$CV$7,FALSE),FALSE)</f>
        <v>2.6276170553790295E-3</v>
      </c>
      <c r="L20" s="40">
        <f>VLOOKUP(CONCATENATE($A20,L$9),lookups,MATCH(CONCATENATE($A$7,L$11),'Query Result 1'!$CL$7:$CV$7,FALSE),FALSE)</f>
        <v>1.0743154180786514</v>
      </c>
      <c r="M20" s="101"/>
      <c r="T20" s="114"/>
      <c r="W20" s="114"/>
      <c r="AA20" s="114"/>
      <c r="AG20" s="114"/>
      <c r="AJ20" s="114"/>
    </row>
    <row r="21" spans="1:36" x14ac:dyDescent="0.2">
      <c r="A21" s="45">
        <v>9</v>
      </c>
      <c r="B21" s="141">
        <f>VLOOKUP(CONCATENATE($A21,B$9),lookups,MATCH(CONCATENATE($A$7,B$11),'Query Result 1'!$CL$7:$CV$7,FALSE),FALSE)</f>
        <v>4.4707896037259037E-3</v>
      </c>
      <c r="C21" s="40">
        <f>VLOOKUP(CONCATENATE($A21,C$9),lookups,MATCH(CONCATENATE($A$7,C$11),'Query Result 1'!$CL$7:$CV$7,FALSE),FALSE)</f>
        <v>1.1507153731834545</v>
      </c>
      <c r="D21" s="101"/>
      <c r="E21" s="142">
        <f>VLOOKUP(CONCATENATE($A21,E$9),lookups,MATCH(CONCATENATE($A$7,E$11),'Query Result 1'!$CL$7:$CV$7,FALSE),FALSE)</f>
        <v>1.9510296674288142E-3</v>
      </c>
      <c r="F21" s="40">
        <f>VLOOKUP(CONCATENATE($A21,F$9),lookups,MATCH(CONCATENATE($A$7,F$11),'Query Result 1'!$CL$7:$CV$7,FALSE),FALSE)</f>
        <v>1.1375104426715132</v>
      </c>
      <c r="G21" s="102"/>
      <c r="H21" s="142">
        <f>VLOOKUP(CONCATENATE($A21,H$9),lookups,MATCH(CONCATENATE($A$7,H$11),'Query Result 1'!$CL$7:$CV$7,FALSE),FALSE)</f>
        <v>5.1774617667316152E-3</v>
      </c>
      <c r="I21" s="40">
        <f>VLOOKUP(CONCATENATE($A21,I$9),lookups,MATCH(CONCATENATE($A$7,I$11),'Query Result 1'!$CL$7:$CV$7,FALSE),FALSE)</f>
        <v>1.1375104426715132</v>
      </c>
      <c r="J21" s="72"/>
      <c r="K21" s="142">
        <f>VLOOKUP(CONCATENATE($A21,K$9),lookups,MATCH(CONCATENATE($A$7,K$11),'Query Result 1'!$CL$7:$CV$7,FALSE),FALSE)</f>
        <v>3.6079326510703781E-3</v>
      </c>
      <c r="L21" s="40">
        <f>VLOOKUP(CONCATENATE($A21,L$9),lookups,MATCH(CONCATENATE($A$7,L$11),'Query Result 1'!$CL$7:$CV$7,FALSE),FALSE)</f>
        <v>1.1375104426715132</v>
      </c>
      <c r="M21" s="101"/>
      <c r="T21" s="114"/>
      <c r="W21" s="114"/>
      <c r="AA21" s="114"/>
      <c r="AG21" s="114"/>
      <c r="AJ21" s="114"/>
    </row>
    <row r="22" spans="1:36" x14ac:dyDescent="0.2">
      <c r="A22" s="44">
        <v>10</v>
      </c>
      <c r="B22" s="141">
        <f>VLOOKUP(CONCATENATE($A22,B$9),lookups,MATCH(CONCATENATE($A$7,B$11),'Query Result 1'!$CL$7:$CV$7,FALSE),FALSE)</f>
        <v>3.7589966279447874E-3</v>
      </c>
      <c r="C22" s="40">
        <f>VLOOKUP(CONCATENATE($A22,C$9),lookups,MATCH(CONCATENATE($A$7,C$11),'Query Result 1'!$CL$7:$CV$7,FALSE),FALSE)</f>
        <v>1.1177030469036013</v>
      </c>
      <c r="D22" s="101"/>
      <c r="E22" s="142">
        <f>VLOOKUP(CONCATENATE($A22,E$9),lookups,MATCH(CONCATENATE($A$7,E$11),'Query Result 1'!$CL$7:$CV$7,FALSE),FALSE)</f>
        <v>1.8406121419591718E-3</v>
      </c>
      <c r="F22" s="40">
        <f>VLOOKUP(CONCATENATE($A22,F$9),lookups,MATCH(CONCATENATE($A$7,F$11),'Query Result 1'!$CL$7:$CV$7,FALSE),FALSE)</f>
        <v>1.1111005816476307</v>
      </c>
      <c r="G22" s="102"/>
      <c r="H22" s="142">
        <f>VLOOKUP(CONCATENATE($A22,H$9),lookups,MATCH(CONCATENATE($A$7,H$11),'Query Result 1'!$CL$7:$CV$7,FALSE),FALSE)</f>
        <v>4.1769829707371158E-3</v>
      </c>
      <c r="I22" s="40">
        <f>VLOOKUP(CONCATENATE($A22,I$9),lookups,MATCH(CONCATENATE($A$7,I$11),'Query Result 1'!$CL$7:$CV$7,FALSE),FALSE)</f>
        <v>1.1111005816476307</v>
      </c>
      <c r="J22" s="72"/>
      <c r="K22" s="142">
        <f>VLOOKUP(CONCATENATE($A22,K$9),lookups,MATCH(CONCATENATE($A$7,K$11),'Query Result 1'!$CL$7:$CV$7,FALSE),FALSE)</f>
        <v>3.1259361485855034E-3</v>
      </c>
      <c r="L22" s="40">
        <f>VLOOKUP(CONCATENATE($A22,L$9),lookups,MATCH(CONCATENATE($A$7,L$11),'Query Result 1'!$CL$7:$CV$7,FALSE),FALSE)</f>
        <v>1.1111005816476307</v>
      </c>
      <c r="M22" s="101"/>
      <c r="T22" s="114"/>
      <c r="W22" s="114"/>
      <c r="AA22" s="114"/>
      <c r="AG22" s="114"/>
      <c r="AJ22" s="114"/>
    </row>
    <row r="23" spans="1:36" x14ac:dyDescent="0.2">
      <c r="A23" s="45">
        <v>11</v>
      </c>
      <c r="B23" s="141">
        <f>VLOOKUP(CONCATENATE($A23,B$9),lookups,MATCH(CONCATENATE($A$7,B$11),'Query Result 1'!$CL$7:$CV$7,FALSE),FALSE)</f>
        <v>3.7327524624708435E-3</v>
      </c>
      <c r="C23" s="40">
        <f>VLOOKUP(CONCATENATE($A23,C$9),lookups,MATCH(CONCATENATE($A$7,C$11),'Query Result 1'!$CL$7:$CV$7,FALSE),FALSE)</f>
        <v>1.1044981163916601</v>
      </c>
      <c r="D23" s="101"/>
      <c r="E23" s="142">
        <f>VLOOKUP(CONCATENATE($A23,E$9),lookups,MATCH(CONCATENATE($A$7,E$11),'Query Result 1'!$CL$7:$CV$7,FALSE),FALSE)</f>
        <v>2.0918520187524162E-3</v>
      </c>
      <c r="F23" s="40">
        <f>VLOOKUP(CONCATENATE($A23,F$9),lookups,MATCH(CONCATENATE($A$7,F$11),'Query Result 1'!$CL$7:$CV$7,FALSE),FALSE)</f>
        <v>1.1007252791025339</v>
      </c>
      <c r="G23" s="102"/>
      <c r="H23" s="142">
        <f>VLOOKUP(CONCATENATE($A23,H$9),lookups,MATCH(CONCATENATE($A$7,H$11),'Query Result 1'!$CL$7:$CV$7,FALSE),FALSE)</f>
        <v>4.0111966571334205E-3</v>
      </c>
      <c r="I23" s="40">
        <f>VLOOKUP(CONCATENATE($A23,I$9),lookups,MATCH(CONCATENATE($A$7,I$11),'Query Result 1'!$CL$7:$CV$7,FALSE),FALSE)</f>
        <v>1.1007252791025339</v>
      </c>
      <c r="J23" s="72"/>
      <c r="K23" s="142">
        <f>VLOOKUP(CONCATENATE($A23,K$9),lookups,MATCH(CONCATENATE($A$7,K$11),'Query Result 1'!$CL$7:$CV$7,FALSE),FALSE)</f>
        <v>3.4927143636237943E-3</v>
      </c>
      <c r="L23" s="40">
        <f>VLOOKUP(CONCATENATE($A23,L$9),lookups,MATCH(CONCATENATE($A$7,L$11),'Query Result 1'!$CL$7:$CV$7,FALSE),FALSE)</f>
        <v>1.1007252791025339</v>
      </c>
      <c r="M23" s="101"/>
      <c r="T23" s="114"/>
      <c r="W23" s="114"/>
      <c r="AA23" s="114"/>
      <c r="AG23" s="114"/>
      <c r="AJ23" s="114"/>
    </row>
    <row r="24" spans="1:36" x14ac:dyDescent="0.2">
      <c r="A24" s="45">
        <v>12</v>
      </c>
      <c r="B24" s="141">
        <f>VLOOKUP(CONCATENATE($A24,B$9),lookups,MATCH(CONCATENATE($A$7,B$11),'Query Result 1'!$CL$7:$CV$7,FALSE),FALSE)</f>
        <v>3.4485473534359374E-3</v>
      </c>
      <c r="C24" s="40">
        <f>VLOOKUP(CONCATENATE($A24,C$9),lookups,MATCH(CONCATENATE($A$7,C$11),'Query Result 1'!$CL$7:$CV$7,FALSE),FALSE)</f>
        <v>1.0969524418134078</v>
      </c>
      <c r="D24" s="101"/>
      <c r="E24" s="142">
        <f>VLOOKUP(CONCATENATE($A24,E$9),lookups,MATCH(CONCATENATE($A$7,E$11),'Query Result 1'!$CL$7:$CV$7,FALSE),FALSE)</f>
        <v>2.1677040579880839E-3</v>
      </c>
      <c r="F24" s="40">
        <f>VLOOKUP(CONCATENATE($A24,F$9),lookups,MATCH(CONCATENATE($A$7,F$11),'Query Result 1'!$CL$7:$CV$7,FALSE),FALSE)</f>
        <v>1.0941228138465633</v>
      </c>
      <c r="G24" s="102"/>
      <c r="H24" s="142">
        <f>VLOOKUP(CONCATENATE($A24,H$9),lookups,MATCH(CONCATENATE($A$7,H$11),'Query Result 1'!$CL$7:$CV$7,FALSE),FALSE)</f>
        <v>3.7218707353231105E-3</v>
      </c>
      <c r="I24" s="40">
        <f>VLOOKUP(CONCATENATE($A24,I$9),lookups,MATCH(CONCATENATE($A$7,I$11),'Query Result 1'!$CL$7:$CV$7,FALSE),FALSE)</f>
        <v>1.0941228138465633</v>
      </c>
      <c r="J24" s="72"/>
      <c r="K24" s="142">
        <f>VLOOKUP(CONCATENATE($A24,K$9),lookups,MATCH(CONCATENATE($A$7,K$11),'Query Result 1'!$CL$7:$CV$7,FALSE),FALSE)</f>
        <v>3.6319364609550828E-3</v>
      </c>
      <c r="L24" s="40">
        <f>VLOOKUP(CONCATENATE($A24,L$9),lookups,MATCH(CONCATENATE($A$7,L$11),'Query Result 1'!$CL$7:$CV$7,FALSE),FALSE)</f>
        <v>1.0941228138465633</v>
      </c>
      <c r="M24" s="101"/>
      <c r="T24" s="114"/>
      <c r="W24" s="114"/>
      <c r="AA24" s="114"/>
      <c r="AG24" s="114"/>
      <c r="AJ24" s="114"/>
    </row>
    <row r="25" spans="1:36" x14ac:dyDescent="0.2">
      <c r="A25" s="44">
        <v>13</v>
      </c>
      <c r="B25" s="141">
        <f>VLOOKUP(CONCATENATE($A25,B$9),lookups,MATCH(CONCATENATE($A$7,B$11),'Query Result 1'!$CL$7:$CV$7,FALSE),FALSE)</f>
        <v>3.2555567219629098E-3</v>
      </c>
      <c r="C25" s="40">
        <f>VLOOKUP(CONCATENATE($A25,C$9),lookups,MATCH(CONCATENATE($A$7,C$11),'Query Result 1'!$CL$7:$CV$7,FALSE),FALSE)</f>
        <v>1.0903499765574372</v>
      </c>
      <c r="D25" s="101"/>
      <c r="E25" s="142">
        <f>VLOOKUP(CONCATENATE($A25,E$9),lookups,MATCH(CONCATENATE($A$7,E$11),'Query Result 1'!$CL$7:$CV$7,FALSE),FALSE)</f>
        <v>2.6192957346189987E-3</v>
      </c>
      <c r="F25" s="40">
        <f>VLOOKUP(CONCATENATE($A25,F$9),lookups,MATCH(CONCATENATE($A$7,F$11),'Query Result 1'!$CL$7:$CV$7,FALSE),FALSE)</f>
        <v>1.0875203485905927</v>
      </c>
      <c r="G25" s="102"/>
      <c r="H25" s="142">
        <f>VLOOKUP(CONCATENATE($A25,H$9),lookups,MATCH(CONCATENATE($A$7,H$11),'Query Result 1'!$CL$7:$CV$7,FALSE),FALSE)</f>
        <v>3.6079326510703781E-3</v>
      </c>
      <c r="I25" s="40">
        <f>VLOOKUP(CONCATENATE($A25,I$9),lookups,MATCH(CONCATENATE($A$7,I$11),'Query Result 1'!$CL$7:$CV$7,FALSE),FALSE)</f>
        <v>1.0875203485905927</v>
      </c>
      <c r="J25" s="72"/>
      <c r="K25" s="142">
        <f>VLOOKUP(CONCATENATE($A25,K$9),lookups,MATCH(CONCATENATE($A$7,K$11),'Query Result 1'!$CL$7:$CV$7,FALSE),FALSE)</f>
        <v>4.116813420626122E-3</v>
      </c>
      <c r="L25" s="40">
        <f>VLOOKUP(CONCATENATE($A25,L$9),lookups,MATCH(CONCATENATE($A$7,L$11),'Query Result 1'!$CL$7:$CV$7,FALSE),FALSE)</f>
        <v>1.0875203485905927</v>
      </c>
      <c r="M25" s="101"/>
      <c r="T25" s="114"/>
      <c r="W25" s="114"/>
      <c r="AA25" s="114"/>
      <c r="AG25" s="114"/>
      <c r="AJ25" s="114"/>
    </row>
    <row r="26" spans="1:36" x14ac:dyDescent="0.2">
      <c r="A26" s="45">
        <v>14</v>
      </c>
      <c r="B26" s="141">
        <f>VLOOKUP(CONCATENATE($A26,B$9),lookups,MATCH(CONCATENATE($A$7,B$11),'Query Result 1'!$CL$7:$CV$7,FALSE),FALSE)</f>
        <v>3.114734370639308E-3</v>
      </c>
      <c r="C26" s="40">
        <f>VLOOKUP(CONCATENATE($A26,C$9),lookups,MATCH(CONCATENATE($A$7,C$11),'Query Result 1'!$CL$7:$CV$7,FALSE),FALSE)</f>
        <v>1.0837475113014665</v>
      </c>
      <c r="D26" s="101"/>
      <c r="E26" s="142">
        <f>VLOOKUP(CONCATENATE($A26,E$9),lookups,MATCH(CONCATENATE($A$7,E$11),'Query Result 1'!$CL$7:$CV$7,FALSE),FALSE)</f>
        <v>2.7793211338503648E-3</v>
      </c>
      <c r="F26" s="40">
        <f>VLOOKUP(CONCATENATE($A26,F$9),lookups,MATCH(CONCATENATE($A$7,F$11),'Query Result 1'!$CL$7:$CV$7,FALSE),FALSE)</f>
        <v>1.0837475113014665</v>
      </c>
      <c r="G26" s="102"/>
      <c r="H26" s="142">
        <f>VLOOKUP(CONCATENATE($A26,H$9),lookups,MATCH(CONCATENATE($A$7,H$11),'Query Result 1'!$CL$7:$CV$7,FALSE),FALSE)</f>
        <v>3.4011798352634529E-3</v>
      </c>
      <c r="I26" s="40">
        <f>VLOOKUP(CONCATENATE($A26,I$9),lookups,MATCH(CONCATENATE($A$7,I$11),'Query Result 1'!$CL$7:$CV$7,FALSE),FALSE)</f>
        <v>1.0837475113014665</v>
      </c>
      <c r="J26" s="72"/>
      <c r="K26" s="142">
        <f>VLOOKUP(CONCATENATE($A26,K$9),lookups,MATCH(CONCATENATE($A$7,K$11),'Query Result 1'!$CL$7:$CV$7,FALSE),FALSE)</f>
        <v>4.3210058300453451E-3</v>
      </c>
      <c r="L26" s="40">
        <f>VLOOKUP(CONCATENATE($A26,L$9),lookups,MATCH(CONCATENATE($A$7,L$11),'Query Result 1'!$CL$7:$CV$7,FALSE),FALSE)</f>
        <v>1.0837475113014665</v>
      </c>
      <c r="M26" s="101"/>
      <c r="T26" s="114"/>
      <c r="W26" s="114"/>
      <c r="AA26" s="114"/>
      <c r="AG26" s="114"/>
      <c r="AJ26" s="114"/>
    </row>
    <row r="27" spans="1:36" x14ac:dyDescent="0.2">
      <c r="A27" s="45">
        <v>15</v>
      </c>
      <c r="B27" s="141">
        <f>VLOOKUP(CONCATENATE($A27,B$9),lookups,MATCH(CONCATENATE($A$7,B$11),'Query Result 1'!$CL$7:$CV$7,FALSE),FALSE)</f>
        <v>2.9927950164250071E-3</v>
      </c>
      <c r="C27" s="40">
        <f>VLOOKUP(CONCATENATE($A27,C$9),lookups,MATCH(CONCATENATE($A$7,C$11),'Query Result 1'!$CL$7:$CV$7,FALSE),FALSE)</f>
        <v>1.080917883334622</v>
      </c>
      <c r="D27" s="101"/>
      <c r="E27" s="142">
        <f>VLOOKUP(CONCATENATE($A27,E$9),lookups,MATCH(CONCATENATE($A$7,E$11),'Query Result 1'!$CL$7:$CV$7,FALSE),FALSE)</f>
        <v>3.1704232095718233E-3</v>
      </c>
      <c r="F27" s="40">
        <f>VLOOKUP(CONCATENATE($A27,F$9),lookups,MATCH(CONCATENATE($A$7,F$11),'Query Result 1'!$CL$7:$CV$7,FALSE),FALSE)</f>
        <v>1.080917883334622</v>
      </c>
      <c r="G27" s="102"/>
      <c r="H27" s="142">
        <f>VLOOKUP(CONCATENATE($A27,H$9),lookups,MATCH(CONCATENATE($A$7,H$11),'Query Result 1'!$CL$7:$CV$7,FALSE),FALSE)</f>
        <v>3.1889861558826618E-3</v>
      </c>
      <c r="I27" s="40">
        <f>VLOOKUP(CONCATENATE($A27,I$9),lookups,MATCH(CONCATENATE($A$7,I$11),'Query Result 1'!$CL$7:$CV$7,FALSE),FALSE)</f>
        <v>1.080917883334622</v>
      </c>
      <c r="J27" s="72"/>
      <c r="K27" s="142">
        <f>VLOOKUP(CONCATENATE($A27,K$9),lookups,MATCH(CONCATENATE($A$7,K$11),'Query Result 1'!$CL$7:$CV$7,FALSE),FALSE)</f>
        <v>4.7716373542808716E-3</v>
      </c>
      <c r="L27" s="40">
        <f>VLOOKUP(CONCATENATE($A27,L$9),lookups,MATCH(CONCATENATE($A$7,L$11),'Query Result 1'!$CL$7:$CV$7,FALSE),FALSE)</f>
        <v>1.080917883334622</v>
      </c>
      <c r="M27" s="101"/>
      <c r="T27" s="114"/>
      <c r="W27" s="114"/>
      <c r="AA27" s="114"/>
      <c r="AG27" s="114"/>
      <c r="AJ27" s="114"/>
    </row>
    <row r="28" spans="1:36" x14ac:dyDescent="0.2">
      <c r="A28" s="44">
        <v>16</v>
      </c>
      <c r="B28" s="141">
        <f>VLOOKUP(CONCATENATE($A28,B$9),lookups,MATCH(CONCATENATE($A$7,B$11),'Query Result 1'!$CL$7:$CV$7,FALSE),FALSE)</f>
        <v>2.7985241817581287E-3</v>
      </c>
      <c r="C28" s="40">
        <f>VLOOKUP(CONCATENATE($A28,C$9),lookups,MATCH(CONCATENATE($A$7,C$11),'Query Result 1'!$CL$7:$CV$7,FALSE),FALSE)</f>
        <v>1.0771450460454959</v>
      </c>
      <c r="D28" s="101"/>
      <c r="E28" s="142">
        <f>VLOOKUP(CONCATENATE($A28,E$9),lookups,MATCH(CONCATENATE($A$7,E$11),'Query Result 1'!$CL$7:$CV$7,FALSE),FALSE)</f>
        <v>3.4338250167066518E-3</v>
      </c>
      <c r="F28" s="40">
        <f>VLOOKUP(CONCATENATE($A28,F$9),lookups,MATCH(CONCATENATE($A$7,F$11),'Query Result 1'!$CL$7:$CV$7,FALSE),FALSE)</f>
        <v>1.0771450460454959</v>
      </c>
      <c r="G28" s="102"/>
      <c r="H28" s="142">
        <f>VLOOKUP(CONCATENATE($A28,H$9),lookups,MATCH(CONCATENATE($A$7,H$11),'Query Result 1'!$CL$7:$CV$7,FALSE),FALSE)</f>
        <v>2.9883143052465287E-3</v>
      </c>
      <c r="I28" s="40">
        <f>VLOOKUP(CONCATENATE($A28,I$9),lookups,MATCH(CONCATENATE($A$7,I$11),'Query Result 1'!$CL$7:$CV$7,FALSE),FALSE)</f>
        <v>1.0771450460454959</v>
      </c>
      <c r="J28" s="72"/>
      <c r="K28" s="142">
        <f>VLOOKUP(CONCATENATE($A28,K$9),lookups,MATCH(CONCATENATE($A$7,K$11),'Query Result 1'!$CL$7:$CV$7,FALSE),FALSE)</f>
        <v>4.9066987912321442E-3</v>
      </c>
      <c r="L28" s="40">
        <f>VLOOKUP(CONCATENATE($A28,L$9),lookups,MATCH(CONCATENATE($A$7,L$11),'Query Result 1'!$CL$7:$CV$7,FALSE),FALSE)</f>
        <v>1.0771450460454959</v>
      </c>
      <c r="M28" s="101"/>
      <c r="T28" s="114"/>
      <c r="W28" s="114"/>
      <c r="AA28" s="114"/>
      <c r="AG28" s="114"/>
      <c r="AJ28" s="114"/>
    </row>
    <row r="29" spans="1:36" x14ac:dyDescent="0.2">
      <c r="A29" s="45">
        <v>17</v>
      </c>
      <c r="B29" s="141">
        <f>VLOOKUP(CONCATENATE($A29,B$9),lookups,MATCH(CONCATENATE($A$7,B$11),'Query Result 1'!$CL$7:$CV$7,FALSE),FALSE)</f>
        <v>2.5319218666386731E-3</v>
      </c>
      <c r="C29" s="40">
        <f>VLOOKUP(CONCATENATE($A29,C$9),lookups,MATCH(CONCATENATE($A$7,C$11),'Query Result 1'!$CL$7:$CV$7,FALSE),FALSE)</f>
        <v>1.0743154180786514</v>
      </c>
      <c r="D29" s="101"/>
      <c r="E29" s="142">
        <f>VLOOKUP(CONCATENATE($A29,E$9),lookups,MATCH(CONCATENATE($A$7,E$11),'Query Result 1'!$CL$7:$CV$7,FALSE),FALSE)</f>
        <v>3.6037719906903622E-3</v>
      </c>
      <c r="F29" s="40">
        <f>VLOOKUP(CONCATENATE($A29,F$9),lookups,MATCH(CONCATENATE($A$7,F$11),'Query Result 1'!$CL$7:$CV$7,FALSE),FALSE)</f>
        <v>1.0743154180786514</v>
      </c>
      <c r="G29" s="102"/>
      <c r="H29" s="142">
        <f>VLOOKUP(CONCATENATE($A29,H$9),lookups,MATCH(CONCATENATE($A$7,H$11),'Query Result 1'!$CL$7:$CV$7,FALSE),FALSE)</f>
        <v>2.7642787463226163E-3</v>
      </c>
      <c r="I29" s="40">
        <f>VLOOKUP(CONCATENATE($A29,I$9),lookups,MATCH(CONCATENATE($A$7,I$11),'Query Result 1'!$CL$7:$CV$7,FALSE),FALSE)</f>
        <v>1.0743154180786514</v>
      </c>
      <c r="J29" s="72"/>
      <c r="K29" s="142">
        <f>VLOOKUP(CONCATENATE($A29,K$9),lookups,MATCH(CONCATENATE($A$7,K$11),'Query Result 1'!$CL$7:$CV$7,FALSE),FALSE)</f>
        <v>5.0356792630126251E-3</v>
      </c>
      <c r="L29" s="40">
        <f>VLOOKUP(CONCATENATE($A29,L$9),lookups,MATCH(CONCATENATE($A$7,L$11),'Query Result 1'!$CL$7:$CV$7,FALSE),FALSE)</f>
        <v>1.0743154180786514</v>
      </c>
      <c r="M29" s="101"/>
      <c r="T29" s="114"/>
      <c r="W29" s="114"/>
      <c r="AA29" s="114"/>
      <c r="AG29" s="114"/>
      <c r="AJ29" s="114"/>
    </row>
    <row r="30" spans="1:36" x14ac:dyDescent="0.2">
      <c r="A30" s="45">
        <v>18</v>
      </c>
      <c r="B30" s="141">
        <f>VLOOKUP(CONCATENATE($A30,B$9),lookups,MATCH(CONCATENATE($A$7,B$11),'Query Result 1'!$CL$7:$CV$7,FALSE),FALSE)</f>
        <v>2.3050058505285961E-3</v>
      </c>
      <c r="C30" s="40">
        <f>VLOOKUP(CONCATENATE($A30,C$9),lookups,MATCH(CONCATENATE($A$7,C$11),'Query Result 1'!$CL$7:$CV$7,FALSE),FALSE)</f>
        <v>1.0705425807895252</v>
      </c>
      <c r="D30" s="101"/>
      <c r="E30" s="142">
        <f>VLOOKUP(CONCATENATE($A30,E$9),lookups,MATCH(CONCATENATE($A$7,E$11),'Query Result 1'!$CL$7:$CV$7,FALSE),FALSE)</f>
        <v>3.6719428107629243E-3</v>
      </c>
      <c r="F30" s="40">
        <f>VLOOKUP(CONCATENATE($A30,F$9),lookups,MATCH(CONCATENATE($A$7,F$11),'Query Result 1'!$CL$7:$CV$7,FALSE),FALSE)</f>
        <v>1.0705425807895252</v>
      </c>
      <c r="G30" s="102"/>
      <c r="H30" s="142">
        <f>VLOOKUP(CONCATENATE($A30,H$9),lookups,MATCH(CONCATENATE($A$7,H$11),'Query Result 1'!$CL$7:$CV$7,FALSE),FALSE)</f>
        <v>2.5767289784234555E-3</v>
      </c>
      <c r="I30" s="40">
        <f>VLOOKUP(CONCATENATE($A30,I$9),lookups,MATCH(CONCATENATE($A$7,I$11),'Query Result 1'!$CL$7:$CV$7,FALSE),FALSE)</f>
        <v>1.0705425807895252</v>
      </c>
      <c r="J30" s="72"/>
      <c r="K30" s="142">
        <f>VLOOKUP(CONCATENATE($A30,K$9),lookups,MATCH(CONCATENATE($A$7,K$11),'Query Result 1'!$CL$7:$CV$7,FALSE),FALSE)</f>
        <v>5.0609632760911811E-3</v>
      </c>
      <c r="L30" s="40">
        <f>VLOOKUP(CONCATENATE($A30,L$9),lookups,MATCH(CONCATENATE($A$7,L$11),'Query Result 1'!$CL$7:$CV$7,FALSE),FALSE)</f>
        <v>1.0705425807895252</v>
      </c>
      <c r="M30" s="101"/>
      <c r="T30" s="114"/>
      <c r="W30" s="114"/>
      <c r="AA30" s="114"/>
      <c r="AG30" s="114"/>
      <c r="AJ30" s="114"/>
    </row>
    <row r="31" spans="1:36" x14ac:dyDescent="0.2">
      <c r="A31" s="44">
        <v>19</v>
      </c>
      <c r="B31" s="141">
        <f>VLOOKUP(CONCATENATE($A31,B$9),lookups,MATCH(CONCATENATE($A$7,B$11),'Query Result 1'!$CL$7:$CV$7,FALSE),FALSE)</f>
        <v>2.3120469680947761E-3</v>
      </c>
      <c r="C31" s="40">
        <f>VLOOKUP(CONCATENATE($A31,C$9),lookups,MATCH(CONCATENATE($A$7,C$11),'Query Result 1'!$CL$7:$CV$7,FALSE),FALSE)</f>
        <v>1.0507351850216136</v>
      </c>
      <c r="D31" s="101"/>
      <c r="E31" s="142">
        <f>VLOOKUP(CONCATENATE($A31,E$9),lookups,MATCH(CONCATENATE($A$7,E$11),'Query Result 1'!$CL$7:$CV$7,FALSE),FALSE)</f>
        <v>3.9295837035254232E-3</v>
      </c>
      <c r="F31" s="40">
        <f>VLOOKUP(CONCATENATE($A31,F$9),lookups,MATCH(CONCATENATE($A$7,F$11),'Query Result 1'!$CL$7:$CV$7,FALSE),FALSE)</f>
        <v>1.0507351850216136</v>
      </c>
      <c r="G31" s="102"/>
      <c r="H31" s="142">
        <f>VLOOKUP(CONCATENATE($A31,H$9),lookups,MATCH(CONCATENATE($A$7,H$11),'Query Result 1'!$CL$7:$CV$7,FALSE),FALSE)</f>
        <v>2.5552855749264524E-3</v>
      </c>
      <c r="I31" s="40">
        <f>VLOOKUP(CONCATENATE($A31,I$9),lookups,MATCH(CONCATENATE($A$7,I$11),'Query Result 1'!$CL$7:$CV$7,FALSE),FALSE)</f>
        <v>1.0507351850216136</v>
      </c>
      <c r="J31" s="72"/>
      <c r="K31" s="142">
        <f>VLOOKUP(CONCATENATE($A31,K$9),lookups,MATCH(CONCATENATE($A$7,K$11),'Query Result 1'!$CL$7:$CV$7,FALSE),FALSE)</f>
        <v>5.1115313022482931E-3</v>
      </c>
      <c r="L31" s="40">
        <f>VLOOKUP(CONCATENATE($A31,L$9),lookups,MATCH(CONCATENATE($A$7,L$11),'Query Result 1'!$CL$7:$CV$7,FALSE),FALSE)</f>
        <v>1.0507351850216136</v>
      </c>
      <c r="M31" s="101"/>
      <c r="T31" s="114"/>
      <c r="W31" s="114"/>
      <c r="AA31" s="114"/>
      <c r="AG31" s="114"/>
      <c r="AJ31" s="114"/>
    </row>
    <row r="32" spans="1:36" x14ac:dyDescent="0.2">
      <c r="A32" s="45">
        <v>20</v>
      </c>
      <c r="B32" s="141">
        <f>VLOOKUP(CONCATENATE($A32,B$9),lookups,MATCH(CONCATENATE($A$7,B$11),'Query Result 1'!$CL$7:$CV$7,FALSE),FALSE)</f>
        <v>2.1046540506909255E-3</v>
      </c>
      <c r="C32" s="40">
        <f>VLOOKUP(CONCATENATE($A32,C$9),lookups,MATCH(CONCATENATE($A$7,C$11),'Query Result 1'!$CL$7:$CV$7,FALSE),FALSE)</f>
        <v>1.0441327197656427</v>
      </c>
      <c r="D32" s="101"/>
      <c r="E32" s="142">
        <f>VLOOKUP(CONCATENATE($A32,E$9),lookups,MATCH(CONCATENATE($A$7,E$11),'Query Result 1'!$CL$7:$CV$7,FALSE),FALSE)</f>
        <v>4.0742466644305784E-3</v>
      </c>
      <c r="F32" s="40">
        <f>VLOOKUP(CONCATENATE($A32,F$9),lookups,MATCH(CONCATENATE($A$7,F$11),'Query Result 1'!$CL$7:$CV$7,FALSE),FALSE)</f>
        <v>1.0441327197656427</v>
      </c>
      <c r="G32" s="102"/>
      <c r="H32" s="142">
        <f>VLOOKUP(CONCATENATE($A32,H$9),lookups,MATCH(CONCATENATE($A$7,H$11),'Query Result 1'!$CL$7:$CV$7,FALSE),FALSE)</f>
        <v>2.3085264093116861E-3</v>
      </c>
      <c r="I32" s="40">
        <f>VLOOKUP(CONCATENATE($A32,I$9),lookups,MATCH(CONCATENATE($A$7,I$11),'Query Result 1'!$CL$7:$CV$7,FALSE),FALSE)</f>
        <v>1.0441327197656427</v>
      </c>
      <c r="J32" s="72"/>
      <c r="K32" s="142">
        <f>VLOOKUP(CONCATENATE($A32,K$9),lookups,MATCH(CONCATENATE($A$7,K$11),'Query Result 1'!$CL$7:$CV$7,FALSE),FALSE)</f>
        <v>5.1230531309929515E-3</v>
      </c>
      <c r="L32" s="40">
        <f>VLOOKUP(CONCATENATE($A32,L$9),lookups,MATCH(CONCATENATE($A$7,L$11),'Query Result 1'!$CL$7:$CV$7,FALSE),FALSE)</f>
        <v>1.0441327197656427</v>
      </c>
      <c r="M32" s="101"/>
      <c r="T32" s="114"/>
      <c r="W32" s="114"/>
      <c r="AA32" s="114"/>
      <c r="AG32" s="114"/>
      <c r="AJ32" s="114"/>
    </row>
    <row r="33" spans="1:36" x14ac:dyDescent="0.2">
      <c r="A33" s="45">
        <v>21</v>
      </c>
      <c r="B33" s="141">
        <f>VLOOKUP(CONCATENATE($A33,B$9),lookups,MATCH(CONCATENATE($A$7,B$11),'Query Result 1'!$CL$7:$CV$7,FALSE),FALSE)</f>
        <v>1.9750334773135192E-3</v>
      </c>
      <c r="C33" s="40">
        <f>VLOOKUP(CONCATENATE($A33,C$9),lookups,MATCH(CONCATENATE($A$7,C$11),'Query Result 1'!$CL$7:$CV$7,FALSE),FALSE)</f>
        <v>1.0375302545096721</v>
      </c>
      <c r="D33" s="101"/>
      <c r="E33" s="142">
        <f>VLOOKUP(CONCATENATE($A33,E$9),lookups,MATCH(CONCATENATE($A$7,E$11),'Query Result 1'!$CL$7:$CV$7,FALSE),FALSE)</f>
        <v>3.951987259417815E-3</v>
      </c>
      <c r="F33" s="40">
        <f>VLOOKUP(CONCATENATE($A33,F$9),lookups,MATCH(CONCATENATE($A$7,F$11),'Query Result 1'!$CL$7:$CV$7,FALSE),FALSE)</f>
        <v>1.0375302545096721</v>
      </c>
      <c r="G33" s="102"/>
      <c r="H33" s="142">
        <f>VLOOKUP(CONCATENATE($A33,H$9),lookups,MATCH(CONCATENATE($A$7,H$11),'Query Result 1'!$CL$7:$CV$7,FALSE),FALSE)</f>
        <v>2.2397154876421985E-3</v>
      </c>
      <c r="I33" s="40">
        <f>VLOOKUP(CONCATENATE($A33,I$9),lookups,MATCH(CONCATENATE($A$7,I$11),'Query Result 1'!$CL$7:$CV$7,FALSE),FALSE)</f>
        <v>1.0375302545096721</v>
      </c>
      <c r="J33" s="72"/>
      <c r="K33" s="142">
        <f>VLOOKUP(CONCATENATE($A33,K$9),lookups,MATCH(CONCATENATE($A$7,K$11),'Query Result 1'!$CL$7:$CV$7,FALSE),FALSE)</f>
        <v>4.900937876859815E-3</v>
      </c>
      <c r="L33" s="40">
        <f>VLOOKUP(CONCATENATE($A33,L$9),lookups,MATCH(CONCATENATE($A$7,L$11),'Query Result 1'!$CL$7:$CV$7,FALSE),FALSE)</f>
        <v>1.0375302545096721</v>
      </c>
      <c r="M33" s="101"/>
      <c r="T33" s="114"/>
      <c r="W33" s="114"/>
      <c r="AA33" s="114"/>
      <c r="AG33" s="114"/>
      <c r="AJ33" s="114"/>
    </row>
    <row r="34" spans="1:36" x14ac:dyDescent="0.2">
      <c r="A34" s="44">
        <v>22</v>
      </c>
      <c r="B34" s="141">
        <f>VLOOKUP(CONCATENATE($A34,B$9),lookups,MATCH(CONCATENATE($A$7,B$11),'Query Result 1'!$CL$7:$CV$7,FALSE),FALSE)</f>
        <v>1.8620555454561748E-3</v>
      </c>
      <c r="C34" s="40">
        <f>VLOOKUP(CONCATENATE($A34,C$9),lookups,MATCH(CONCATENATE($A$7,C$11),'Query Result 1'!$CL$7:$CV$7,FALSE),FALSE)</f>
        <v>1.0167796494194787</v>
      </c>
      <c r="D34" s="101"/>
      <c r="E34" s="142">
        <f>VLOOKUP(CONCATENATE($A34,E$9),lookups,MATCH(CONCATENATE($A$7,E$11),'Query Result 1'!$CL$7:$CV$7,FALSE),FALSE)</f>
        <v>3.8950182172914484E-3</v>
      </c>
      <c r="F34" s="40">
        <f>VLOOKUP(CONCATENATE($A34,F$9),lookups,MATCH(CONCATENATE($A$7,F$11),'Query Result 1'!$CL$7:$CV$7,FALSE),FALSE)</f>
        <v>1.0167796494194787</v>
      </c>
      <c r="G34" s="102"/>
      <c r="H34" s="142">
        <f>VLOOKUP(CONCATENATE($A34,H$9),lookups,MATCH(CONCATENATE($A$7,H$11),'Query Result 1'!$CL$7:$CV$7,FALSE),FALSE)</f>
        <v>2.03840353540914E-3</v>
      </c>
      <c r="I34" s="40">
        <f>VLOOKUP(CONCATENATE($A34,I$9),lookups,MATCH(CONCATENATE($A$7,I$11),'Query Result 1'!$CL$7:$CV$7,FALSE),FALSE)</f>
        <v>1.0167796494194787</v>
      </c>
      <c r="J34" s="72"/>
      <c r="K34" s="142">
        <f>VLOOKUP(CONCATENATE($A34,K$9),lookups,MATCH(CONCATENATE($A$7,K$11),'Query Result 1'!$CL$7:$CV$7,FALSE),FALSE)</f>
        <v>4.808443196104086E-3</v>
      </c>
      <c r="L34" s="40">
        <f>VLOOKUP(CONCATENATE($A34,L$9),lookups,MATCH(CONCATENATE($A$7,L$11),'Query Result 1'!$CL$7:$CV$7,FALSE),FALSE)</f>
        <v>1.0167796494194787</v>
      </c>
      <c r="M34" s="101"/>
      <c r="T34" s="114"/>
      <c r="W34" s="114"/>
      <c r="AA34" s="114"/>
      <c r="AG34" s="114"/>
      <c r="AJ34" s="114"/>
    </row>
    <row r="35" spans="1:36" x14ac:dyDescent="0.2">
      <c r="A35" s="45">
        <v>23</v>
      </c>
      <c r="B35" s="141">
        <f>VLOOKUP(CONCATENATE($A35,B$9),lookups,MATCH(CONCATENATE($A$7,B$11),'Query Result 1'!$CL$7:$CV$7,FALSE),FALSE)</f>
        <v>1.8358113799822307E-3</v>
      </c>
      <c r="C35" s="40">
        <f>VLOOKUP(CONCATENATE($A35,C$9),lookups,MATCH(CONCATENATE($A$7,C$11),'Query Result 1'!$CL$7:$CV$7,FALSE),FALSE)</f>
        <v>1.0101771841635079</v>
      </c>
      <c r="D35" s="101"/>
      <c r="E35" s="142">
        <f>VLOOKUP(CONCATENATE($A35,E$9),lookups,MATCH(CONCATENATE($A$7,E$11),'Query Result 1'!$CL$7:$CV$7,FALSE),FALSE)</f>
        <v>4.3366883191700185E-3</v>
      </c>
      <c r="F35" s="40">
        <f>VLOOKUP(CONCATENATE($A35,F$9),lookups,MATCH(CONCATENATE($A$7,F$11),'Query Result 1'!$CL$7:$CV$7,FALSE),FALSE)</f>
        <v>1.0101771841635079</v>
      </c>
      <c r="G35" s="102"/>
      <c r="H35" s="142">
        <f>VLOOKUP(CONCATENATE($A35,H$9),lookups,MATCH(CONCATENATE($A$7,H$11),'Query Result 1'!$CL$7:$CV$7,FALSE),FALSE)</f>
        <v>2.0630474468907706E-3</v>
      </c>
      <c r="I35" s="40">
        <f>VLOOKUP(CONCATENATE($A35,I$9),lookups,MATCH(CONCATENATE($A$7,I$11),'Query Result 1'!$CL$7:$CV$7,FALSE),FALSE)</f>
        <v>1.0101771841635079</v>
      </c>
      <c r="J35" s="72"/>
      <c r="K35" s="142">
        <f>VLOOKUP(CONCATENATE($A35,K$9),lookups,MATCH(CONCATENATE($A$7,K$11),'Query Result 1'!$CL$7:$CV$7,FALSE),FALSE)</f>
        <v>4.9489454966292253E-3</v>
      </c>
      <c r="L35" s="40">
        <f>VLOOKUP(CONCATENATE($A35,L$9),lookups,MATCH(CONCATENATE($A$7,L$11),'Query Result 1'!$CL$7:$CV$7,FALSE),FALSE)</f>
        <v>1.0101771841635079</v>
      </c>
      <c r="M35" s="101"/>
      <c r="T35" s="114"/>
      <c r="W35" s="114"/>
      <c r="AA35" s="114"/>
      <c r="AG35" s="114"/>
      <c r="AJ35" s="114"/>
    </row>
    <row r="36" spans="1:36" x14ac:dyDescent="0.2">
      <c r="A36" s="45">
        <v>24</v>
      </c>
      <c r="B36" s="141">
        <f>VLOOKUP(CONCATENATE($A36,B$9),lookups,MATCH(CONCATENATE($A$7,B$11),'Query Result 1'!$CL$7:$CV$7,FALSE),FALSE)</f>
        <v>1.6821869967201194E-3</v>
      </c>
      <c r="C36" s="40">
        <f>VLOOKUP(CONCATENATE($A36,C$9),lookups,MATCH(CONCATENATE($A$7,C$11),'Query Result 1'!$CL$7:$CV$7,FALSE),FALSE)</f>
        <v>1.0035747189075375</v>
      </c>
      <c r="D36" s="101"/>
      <c r="E36" s="142">
        <f>VLOOKUP(CONCATENATE($A36,E$9),lookups,MATCH(CONCATENATE($A$7,E$11),'Query Result 1'!$CL$7:$CV$7,FALSE),FALSE)</f>
        <v>3.9919936092256561E-3</v>
      </c>
      <c r="F36" s="40">
        <f>VLOOKUP(CONCATENATE($A36,F$9),lookups,MATCH(CONCATENATE($A$7,F$11),'Query Result 1'!$CL$7:$CV$7,FALSE),FALSE)</f>
        <v>1.0035747189075375</v>
      </c>
      <c r="G36" s="102"/>
      <c r="H36" s="142">
        <f>VLOOKUP(CONCATENATE($A36,H$9),lookups,MATCH(CONCATENATE($A$7,H$11),'Query Result 1'!$CL$7:$CV$7,FALSE),FALSE)</f>
        <v>1.9868753568566401E-3</v>
      </c>
      <c r="I36" s="40">
        <f>VLOOKUP(CONCATENATE($A36,I$9),lookups,MATCH(CONCATENATE($A$7,I$11),'Query Result 1'!$CL$7:$CV$7,FALSE),FALSE)</f>
        <v>1.0035747189075375</v>
      </c>
      <c r="J36" s="72"/>
      <c r="K36" s="142">
        <f>VLOOKUP(CONCATENATE($A36,K$9),lookups,MATCH(CONCATENATE($A$7,K$11),'Query Result 1'!$CL$7:$CV$7,FALSE),FALSE)</f>
        <v>4.6279345457711047E-3</v>
      </c>
      <c r="L36" s="40">
        <f>VLOOKUP(CONCATENATE($A36,L$9),lookups,MATCH(CONCATENATE($A$7,L$11),'Query Result 1'!$CL$7:$CV$7,FALSE),FALSE)</f>
        <v>1.0035747189075375</v>
      </c>
      <c r="M36" s="101"/>
      <c r="T36" s="114"/>
      <c r="W36" s="114"/>
      <c r="AA36" s="114"/>
      <c r="AG36" s="114"/>
      <c r="AJ36" s="114"/>
    </row>
    <row r="37" spans="1:36" x14ac:dyDescent="0.2">
      <c r="A37" s="44">
        <v>25</v>
      </c>
      <c r="B37" s="141">
        <f>VLOOKUP(CONCATENATE($A37,B$9),lookups,MATCH(CONCATENATE($A$7,B$11),'Query Result 1'!$CL$7:$CV$7,FALSE),FALSE)</f>
        <v>1.6709852187739237E-3</v>
      </c>
      <c r="C37" s="40">
        <f>VLOOKUP(CONCATENATE($A37,C$9),lookups,MATCH(CONCATENATE($A$7,C$11),'Query Result 1'!$CL$7:$CV$7,FALSE),FALSE)</f>
        <v>0.99697225365156672</v>
      </c>
      <c r="D37" s="101"/>
      <c r="E37" s="142">
        <f>VLOOKUP(CONCATENATE($A37,E$9),lookups,MATCH(CONCATENATE($A$7,E$11),'Query Result 1'!$CL$7:$CV$7,FALSE),FALSE)</f>
        <v>4.3168451696653292E-3</v>
      </c>
      <c r="F37" s="40">
        <f>VLOOKUP(CONCATENATE($A37,F$9),lookups,MATCH(CONCATENATE($A$7,F$11),'Query Result 1'!$CL$7:$CV$7,FALSE),FALSE)</f>
        <v>0.99697225365156672</v>
      </c>
      <c r="G37" s="102"/>
      <c r="H37" s="142">
        <f>VLOOKUP(CONCATENATE($A37,H$9),lookups,MATCH(CONCATENATE($A$7,H$11),'Query Result 1'!$CL$7:$CV$7,FALSE),FALSE)</f>
        <v>2.0275218082614075E-3</v>
      </c>
      <c r="I37" s="40">
        <f>VLOOKUP(CONCATENATE($A37,I$9),lookups,MATCH(CONCATENATE($A$7,I$11),'Query Result 1'!$CL$7:$CV$7,FALSE),FALSE)</f>
        <v>0.99697225365156672</v>
      </c>
      <c r="J37" s="72"/>
      <c r="K37" s="142">
        <f>VLOOKUP(CONCATENATE($A37,K$9),lookups,MATCH(CONCATENATE($A$7,K$11),'Query Result 1'!$CL$7:$CV$7,FALSE),FALSE)</f>
        <v>4.8980574196736508E-3</v>
      </c>
      <c r="L37" s="40">
        <f>VLOOKUP(CONCATENATE($A37,L$9),lookups,MATCH(CONCATENATE($A$7,L$11),'Query Result 1'!$CL$7:$CV$7,FALSE),FALSE)</f>
        <v>0.99697225365156672</v>
      </c>
      <c r="M37" s="101"/>
      <c r="T37" s="114"/>
      <c r="W37" s="114"/>
      <c r="AA37" s="114"/>
      <c r="AG37" s="114"/>
      <c r="AJ37" s="114"/>
    </row>
    <row r="38" spans="1:36" x14ac:dyDescent="0.2">
      <c r="A38" s="45">
        <v>26</v>
      </c>
      <c r="B38" s="141">
        <f>VLOOKUP(CONCATENATE($A38,B$9),lookups,MATCH(CONCATENATE($A$7,B$11),'Query Result 1'!$CL$7:$CV$7,FALSE),FALSE)</f>
        <v>1.6258580561906786E-3</v>
      </c>
      <c r="C38" s="40">
        <f>VLOOKUP(CONCATENATE($A38,C$9),lookups,MATCH(CONCATENATE($A$7,C$11),'Query Result 1'!$CL$7:$CV$7,FALSE),FALSE)</f>
        <v>0.98376732313962534</v>
      </c>
      <c r="D38" s="101"/>
      <c r="E38" s="142">
        <f>VLOOKUP(CONCATENATE($A38,E$9),lookups,MATCH(CONCATENATE($A$7,E$11),'Query Result 1'!$CL$7:$CV$7,FALSE),FALSE)</f>
        <v>4.4237421363518816E-3</v>
      </c>
      <c r="F38" s="40">
        <f>VLOOKUP(CONCATENATE($A38,F$9),lookups,MATCH(CONCATENATE($A$7,F$11),'Query Result 1'!$CL$7:$CV$7,FALSE),FALSE)</f>
        <v>0.98376732313962534</v>
      </c>
      <c r="G38" s="102"/>
      <c r="H38" s="142">
        <f>VLOOKUP(CONCATENATE($A38,H$9),lookups,MATCH(CONCATENATE($A$7,H$11),'Query Result 1'!$CL$7:$CV$7,FALSE),FALSE)</f>
        <v>2.0214408430906153E-3</v>
      </c>
      <c r="I38" s="40">
        <f>VLOOKUP(CONCATENATE($A38,I$9),lookups,MATCH(CONCATENATE($A$7,I$11),'Query Result 1'!$CL$7:$CV$7,FALSE),FALSE)</f>
        <v>0.98376732313962534</v>
      </c>
      <c r="J38" s="72"/>
      <c r="K38" s="142">
        <f>VLOOKUP(CONCATENATE($A38,K$9),lookups,MATCH(CONCATENATE($A$7,K$11),'Query Result 1'!$CL$7:$CV$7,FALSE),FALSE)</f>
        <v>4.8900561497120824E-3</v>
      </c>
      <c r="L38" s="40">
        <f>VLOOKUP(CONCATENATE($A38,L$9),lookups,MATCH(CONCATENATE($A$7,L$11),'Query Result 1'!$CL$7:$CV$7,FALSE),FALSE)</f>
        <v>0.98376732313962534</v>
      </c>
      <c r="M38" s="101"/>
      <c r="T38" s="114"/>
      <c r="W38" s="114"/>
      <c r="AA38" s="114"/>
      <c r="AG38" s="114"/>
      <c r="AJ38" s="114"/>
    </row>
    <row r="39" spans="1:36" x14ac:dyDescent="0.2">
      <c r="A39" s="45">
        <v>27</v>
      </c>
      <c r="B39" s="141">
        <f>VLOOKUP(CONCATENATE($A39,B$9),lookups,MATCH(CONCATENATE($A$7,B$11),'Query Result 1'!$CL$7:$CV$7,FALSE),FALSE)</f>
        <v>1.6901882666816878E-3</v>
      </c>
      <c r="C39" s="40">
        <f>VLOOKUP(CONCATENATE($A39,C$9),lookups,MATCH(CONCATENATE($A$7,C$11),'Query Result 1'!$CL$7:$CV$7,FALSE),FALSE)</f>
        <v>0.9630167180494319</v>
      </c>
      <c r="D39" s="101"/>
      <c r="E39" s="142">
        <f>VLOOKUP(CONCATENATE($A39,E$9),lookups,MATCH(CONCATENATE($A$7,E$11),'Query Result 1'!$CL$7:$CV$7,FALSE),FALSE)</f>
        <v>4.4951134644090713E-3</v>
      </c>
      <c r="F39" s="40">
        <f>VLOOKUP(CONCATENATE($A39,F$9),lookups,MATCH(CONCATENATE($A$7,F$11),'Query Result 1'!$CL$7:$CV$7,FALSE),FALSE)</f>
        <v>0.9630167180494319</v>
      </c>
      <c r="G39" s="102"/>
      <c r="H39" s="142">
        <f>VLOOKUP(CONCATENATE($A39,H$9),lookups,MATCH(CONCATENATE($A$7,H$11),'Query Result 1'!$CL$7:$CV$7,FALSE),FALSE)</f>
        <v>2.038723586207603E-3</v>
      </c>
      <c r="I39" s="40">
        <f>VLOOKUP(CONCATENATE($A39,I$9),lookups,MATCH(CONCATENATE($A$7,I$11),'Query Result 1'!$CL$7:$CV$7,FALSE),FALSE)</f>
        <v>0.9630167180494319</v>
      </c>
      <c r="J39" s="72"/>
      <c r="K39" s="142">
        <f>VLOOKUP(CONCATENATE($A39,K$9),lookups,MATCH(CONCATENATE($A$7,K$11),'Query Result 1'!$CL$7:$CV$7,FALSE),FALSE)</f>
        <v>5.0187165706941008E-3</v>
      </c>
      <c r="L39" s="40">
        <f>VLOOKUP(CONCATENATE($A39,L$9),lookups,MATCH(CONCATENATE($A$7,L$11),'Query Result 1'!$CL$7:$CV$7,FALSE),FALSE)</f>
        <v>0.9630167180494319</v>
      </c>
      <c r="M39" s="101"/>
      <c r="T39" s="114"/>
      <c r="W39" s="114"/>
      <c r="AA39" s="114"/>
      <c r="AG39" s="114"/>
      <c r="AJ39" s="114"/>
    </row>
    <row r="40" spans="1:36" x14ac:dyDescent="0.2">
      <c r="A40" s="44">
        <v>28</v>
      </c>
      <c r="B40" s="141">
        <f>VLOOKUP(CONCATENATE($A40,B$9),lookups,MATCH(CONCATENATE($A$7,B$11),'Query Result 1'!$CL$7:$CV$7,FALSE),FALSE)</f>
        <v>1.678026336340104E-3</v>
      </c>
      <c r="C40" s="40">
        <f>VLOOKUP(CONCATENATE($A40,C$9),lookups,MATCH(CONCATENATE($A$7,C$11),'Query Result 1'!$CL$7:$CV$7,FALSE),FALSE)</f>
        <v>0.95641425279346137</v>
      </c>
      <c r="D40" s="101"/>
      <c r="E40" s="142">
        <f>VLOOKUP(CONCATENATE($A40,E$9),lookups,MATCH(CONCATENATE($A$7,E$11),'Query Result 1'!$CL$7:$CV$7,FALSE),FALSE)</f>
        <v>4.596569567521757E-3</v>
      </c>
      <c r="F40" s="40">
        <f>VLOOKUP(CONCATENATE($A40,F$9),lookups,MATCH(CONCATENATE($A$7,F$11),'Query Result 1'!$CL$7:$CV$7,FALSE),FALSE)</f>
        <v>0.95641425279346137</v>
      </c>
      <c r="G40" s="102"/>
      <c r="H40" s="142">
        <f>VLOOKUP(CONCATENATE($A40,H$9),lookups,MATCH(CONCATENATE($A$7,H$11),'Query Result 1'!$CL$7:$CV$7,FALSE),FALSE)</f>
        <v>2.1228969462033015E-3</v>
      </c>
      <c r="I40" s="40">
        <f>VLOOKUP(CONCATENATE($A40,I$9),lookups,MATCH(CONCATENATE($A$7,I$11),'Query Result 1'!$CL$7:$CV$7,FALSE),FALSE)</f>
        <v>0.95641425279346137</v>
      </c>
      <c r="J40" s="72"/>
      <c r="K40" s="142">
        <f>VLOOKUP(CONCATENATE($A40,K$9),lookups,MATCH(CONCATENATE($A$7,K$11),'Query Result 1'!$CL$7:$CV$7,FALSE),FALSE)</f>
        <v>4.9092591976198459E-3</v>
      </c>
      <c r="L40" s="40">
        <f>VLOOKUP(CONCATENATE($A40,L$9),lookups,MATCH(CONCATENATE($A$7,L$11),'Query Result 1'!$CL$7:$CV$7,FALSE),FALSE)</f>
        <v>0.95641425279346137</v>
      </c>
      <c r="M40" s="101"/>
      <c r="T40" s="114"/>
      <c r="W40" s="114"/>
      <c r="AA40" s="114"/>
      <c r="AG40" s="114"/>
      <c r="AJ40" s="114"/>
    </row>
    <row r="41" spans="1:36" x14ac:dyDescent="0.2">
      <c r="A41" s="45">
        <v>29</v>
      </c>
      <c r="B41" s="141">
        <f>VLOOKUP(CONCATENATE($A41,B$9),lookups,MATCH(CONCATENATE($A$7,B$11),'Query Result 1'!$CL$7:$CV$7,FALSE),FALSE)</f>
        <v>1.7490776135988303E-3</v>
      </c>
      <c r="C41" s="40">
        <f>VLOOKUP(CONCATENATE($A41,C$9),lookups,MATCH(CONCATENATE($A$7,C$11),'Query Result 1'!$CL$7:$CV$7,FALSE),FALSE)</f>
        <v>0.94981178753749063</v>
      </c>
      <c r="D41" s="101"/>
      <c r="E41" s="142">
        <f>VLOOKUP(CONCATENATE($A41,E$9),lookups,MATCH(CONCATENATE($A$7,E$11),'Query Result 1'!$CL$7:$CV$7,FALSE),FALSE)</f>
        <v>4.8046025865225326E-3</v>
      </c>
      <c r="F41" s="40">
        <f>VLOOKUP(CONCATENATE($A41,F$9),lookups,MATCH(CONCATENATE($A$7,F$11),'Query Result 1'!$CL$7:$CV$7,FALSE),FALSE)</f>
        <v>0.94981178753749063</v>
      </c>
      <c r="G41" s="102"/>
      <c r="H41" s="142">
        <f>VLOOKUP(CONCATENATE($A41,H$9),lookups,MATCH(CONCATENATE($A$7,H$11),'Query Result 1'!$CL$7:$CV$7,FALSE),FALSE)</f>
        <v>2.2778015326592638E-3</v>
      </c>
      <c r="I41" s="40">
        <f>VLOOKUP(CONCATENATE($A41,I$9),lookups,MATCH(CONCATENATE($A$7,I$11),'Query Result 1'!$CL$7:$CV$7,FALSE),FALSE)</f>
        <v>0.94981178753749063</v>
      </c>
      <c r="J41" s="72"/>
      <c r="K41" s="142">
        <f>VLOOKUP(CONCATENATE($A41,K$9),lookups,MATCH(CONCATENATE($A$7,K$11),'Query Result 1'!$CL$7:$CV$7,FALSE),FALSE)</f>
        <v>5.1284939945668174E-3</v>
      </c>
      <c r="L41" s="40">
        <f>VLOOKUP(CONCATENATE($A41,L$9),lookups,MATCH(CONCATENATE($A$7,L$11),'Query Result 1'!$CL$7:$CV$7,FALSE),FALSE)</f>
        <v>0.94981178753749063</v>
      </c>
      <c r="M41" s="101"/>
      <c r="T41" s="114"/>
      <c r="W41" s="114"/>
      <c r="AA41" s="114"/>
      <c r="AG41" s="114"/>
      <c r="AJ41" s="114"/>
    </row>
    <row r="42" spans="1:36" x14ac:dyDescent="0.2">
      <c r="A42" s="45">
        <v>30</v>
      </c>
      <c r="B42" s="141">
        <f>VLOOKUP(CONCATENATE($A42,B$9),lookups,MATCH(CONCATENATE($A$7,B$11),'Query Result 1'!$CL$7:$CV$7,FALSE),FALSE)</f>
        <v>1.9753535281119821E-3</v>
      </c>
      <c r="C42" s="40">
        <f>VLOOKUP(CONCATENATE($A42,C$9),lookups,MATCH(CONCATENATE($A$7,C$11),'Query Result 1'!$CL$7:$CV$7,FALSE),FALSE)</f>
        <v>0.9432093222815201</v>
      </c>
      <c r="D42" s="101"/>
      <c r="E42" s="142">
        <f>VLOOKUP(CONCATENATE($A42,E$9),lookups,MATCH(CONCATENATE($A$7,E$11),'Query Result 1'!$CL$7:$CV$7,FALSE),FALSE)</f>
        <v>5.3762133125769725E-3</v>
      </c>
      <c r="F42" s="40">
        <f>VLOOKUP(CONCATENATE($A42,F$9),lookups,MATCH(CONCATENATE($A$7,F$11),'Query Result 1'!$CL$7:$CV$7,FALSE),FALSE)</f>
        <v>0.9432093222815201</v>
      </c>
      <c r="G42" s="102"/>
      <c r="H42" s="142">
        <f>VLOOKUP(CONCATENATE($A42,H$9),lookups,MATCH(CONCATENATE($A$7,H$11),'Query Result 1'!$CL$7:$CV$7,FALSE),FALSE)</f>
        <v>2.4682317577445893E-3</v>
      </c>
      <c r="I42" s="40">
        <f>VLOOKUP(CONCATENATE($A42,I$9),lookups,MATCH(CONCATENATE($A$7,I$11),'Query Result 1'!$CL$7:$CV$7,FALSE),FALSE)</f>
        <v>0.9432093222815201</v>
      </c>
      <c r="J42" s="72"/>
      <c r="K42" s="142">
        <f>VLOOKUP(CONCATENATE($A42,K$9),lookups,MATCH(CONCATENATE($A$7,K$11),'Query Result 1'!$CL$7:$CV$7,FALSE),FALSE)</f>
        <v>5.6261729861763659E-3</v>
      </c>
      <c r="L42" s="40">
        <f>VLOOKUP(CONCATENATE($A42,L$9),lookups,MATCH(CONCATENATE($A$7,L$11),'Query Result 1'!$CL$7:$CV$7,FALSE),FALSE)</f>
        <v>0.9432093222815201</v>
      </c>
      <c r="M42" s="101"/>
      <c r="T42" s="114"/>
      <c r="W42" s="114"/>
      <c r="AA42" s="114"/>
      <c r="AG42" s="114"/>
      <c r="AJ42" s="114"/>
    </row>
    <row r="43" spans="1:36" x14ac:dyDescent="0.2">
      <c r="A43" s="44">
        <v>31</v>
      </c>
      <c r="B43" s="141">
        <f>VLOOKUP(CONCATENATE($A43,B$9),lookups,MATCH(CONCATENATE($A$7,B$11),'Query Result 1'!$CL$7:$CV$7,FALSE),FALSE)</f>
        <v>1.9683124105458016E-3</v>
      </c>
      <c r="C43" s="40">
        <f>VLOOKUP(CONCATENATE($A43,C$9),lookups,MATCH(CONCATENATE($A$7,C$11),'Query Result 1'!$CL$7:$CV$7,FALSE),FALSE)</f>
        <v>0.93849327567011243</v>
      </c>
      <c r="D43" s="101"/>
      <c r="E43" s="142">
        <f>VLOOKUP(CONCATENATE($A43,E$9),lookups,MATCH(CONCATENATE($A$7,E$11),'Query Result 1'!$CL$7:$CV$7,FALSE),FALSE)</f>
        <v>5.3253252356213979E-3</v>
      </c>
      <c r="F43" s="40">
        <f>VLOOKUP(CONCATENATE($A43,F$9),lookups,MATCH(CONCATENATE($A$7,F$11),'Query Result 1'!$CL$7:$CV$7,FALSE),FALSE)</f>
        <v>0.93849327567011243</v>
      </c>
      <c r="G43" s="102"/>
      <c r="H43" s="142">
        <f>VLOOKUP(CONCATENATE($A43,H$9),lookups,MATCH(CONCATENATE($A$7,H$11),'Query Result 1'!$CL$7:$CV$7,FALSE),FALSE)</f>
        <v>2.5415233905925548E-3</v>
      </c>
      <c r="I43" s="40">
        <f>VLOOKUP(CONCATENATE($A43,I$9),lookups,MATCH(CONCATENATE($A$7,I$11),'Query Result 1'!$CL$7:$CV$7,FALSE),FALSE)</f>
        <v>0.93849327567011243</v>
      </c>
      <c r="J43" s="72"/>
      <c r="K43" s="142">
        <f>VLOOKUP(CONCATENATE($A43,K$9),lookups,MATCH(CONCATENATE($A$7,K$11),'Query Result 1'!$CL$7:$CV$7,FALSE),FALSE)</f>
        <v>5.7039453302028097E-3</v>
      </c>
      <c r="L43" s="40">
        <f>VLOOKUP(CONCATENATE($A43,L$9),lookups,MATCH(CONCATENATE($A$7,L$11),'Query Result 1'!$CL$7:$CV$7,FALSE),FALSE)</f>
        <v>0.93849327567011243</v>
      </c>
      <c r="M43" s="101"/>
      <c r="T43" s="114"/>
      <c r="W43" s="114"/>
      <c r="AA43" s="114"/>
      <c r="AG43" s="114"/>
      <c r="AJ43" s="114"/>
    </row>
    <row r="44" spans="1:36" x14ac:dyDescent="0.2">
      <c r="A44" s="45">
        <v>32</v>
      </c>
      <c r="B44" s="141">
        <f>VLOOKUP(CONCATENATE($A44,B$9),lookups,MATCH(CONCATENATE($A$7,B$11),'Query Result 1'!$CL$7:$CV$7,FALSE),FALSE)</f>
        <v>1.8454129039361126E-3</v>
      </c>
      <c r="C44" s="40">
        <f>VLOOKUP(CONCATENATE($A44,C$9),lookups,MATCH(CONCATENATE($A$7,C$11),'Query Result 1'!$CL$7:$CV$7,FALSE),FALSE)</f>
        <v>0.93660685702554947</v>
      </c>
      <c r="D44" s="101"/>
      <c r="E44" s="142">
        <f>VLOOKUP(CONCATENATE($A44,E$9),lookups,MATCH(CONCATENATE($A$7,E$11),'Query Result 1'!$CL$7:$CV$7,FALSE),FALSE)</f>
        <v>4.904458435642905E-3</v>
      </c>
      <c r="F44" s="40">
        <f>VLOOKUP(CONCATENATE($A44,F$9),lookups,MATCH(CONCATENATE($A$7,F$11),'Query Result 1'!$CL$7:$CV$7,FALSE),FALSE)</f>
        <v>0.93660685702554947</v>
      </c>
      <c r="G44" s="102"/>
      <c r="H44" s="142">
        <f>VLOOKUP(CONCATENATE($A44,H$9),lookups,MATCH(CONCATENATE($A$7,H$11),'Query Result 1'!$CL$7:$CV$7,FALSE),FALSE)</f>
        <v>2.3766972293842478E-3</v>
      </c>
      <c r="I44" s="40">
        <f>VLOOKUP(CONCATENATE($A44,I$9),lookups,MATCH(CONCATENATE($A$7,I$11),'Query Result 1'!$CL$7:$CV$7,FALSE),FALSE)</f>
        <v>0.93660685702554947</v>
      </c>
      <c r="J44" s="72"/>
      <c r="K44" s="142">
        <f>VLOOKUP(CONCATENATE($A44,K$9),lookups,MATCH(CONCATENATE($A$7,K$11),'Query Result 1'!$CL$7:$CV$7,FALSE),FALSE)</f>
        <v>5.1761815635377644E-3</v>
      </c>
      <c r="L44" s="40">
        <f>VLOOKUP(CONCATENATE($A44,L$9),lookups,MATCH(CONCATENATE($A$7,L$11),'Query Result 1'!$CL$7:$CV$7,FALSE),FALSE)</f>
        <v>0.93660685702554947</v>
      </c>
      <c r="M44" s="101"/>
      <c r="T44" s="114"/>
      <c r="W44" s="114"/>
      <c r="AA44" s="114"/>
      <c r="AG44" s="114"/>
      <c r="AJ44" s="114"/>
    </row>
    <row r="45" spans="1:36" x14ac:dyDescent="0.2">
      <c r="A45" s="45">
        <v>33</v>
      </c>
      <c r="B45" s="141">
        <f>VLOOKUP(CONCATENATE($A45,B$9),lookups,MATCH(CONCATENATE($A$7,B$11),'Query Result 1'!$CL$7:$CV$7,FALSE),FALSE)</f>
        <v>1.7929245729882248E-3</v>
      </c>
      <c r="C45" s="40">
        <f>VLOOKUP(CONCATENATE($A45,C$9),lookups,MATCH(CONCATENATE($A$7,C$11),'Query Result 1'!$CL$7:$CV$7,FALSE),FALSE)</f>
        <v>0.93189081041414179</v>
      </c>
      <c r="D45" s="101"/>
      <c r="E45" s="142">
        <f>VLOOKUP(CONCATENATE($A45,E$9),lookups,MATCH(CONCATENATE($A$7,E$11),'Query Result 1'!$CL$7:$CV$7,FALSE),FALSE)</f>
        <v>4.7844393862193808E-3</v>
      </c>
      <c r="F45" s="40">
        <f>VLOOKUP(CONCATENATE($A45,F$9),lookups,MATCH(CONCATENATE($A$7,F$11),'Query Result 1'!$CL$7:$CV$7,FALSE),FALSE)</f>
        <v>0.93189081041414179</v>
      </c>
      <c r="G45" s="102"/>
      <c r="H45" s="142">
        <f>VLOOKUP(CONCATENATE($A45,H$9),lookups,MATCH(CONCATENATE($A$7,H$11),'Query Result 1'!$CL$7:$CV$7,FALSE),FALSE)</f>
        <v>2.342131743150273E-3</v>
      </c>
      <c r="I45" s="40">
        <f>VLOOKUP(CONCATENATE($A45,I$9),lookups,MATCH(CONCATENATE($A$7,I$11),'Query Result 1'!$CL$7:$CV$7,FALSE),FALSE)</f>
        <v>0.93189081041414179</v>
      </c>
      <c r="J45" s="72"/>
      <c r="K45" s="142">
        <f>VLOOKUP(CONCATENATE($A45,K$9),lookups,MATCH(CONCATENATE($A$7,K$11),'Query Result 1'!$CL$7:$CV$7,FALSE),FALSE)</f>
        <v>5.0830467811851096E-3</v>
      </c>
      <c r="L45" s="40">
        <f>VLOOKUP(CONCATENATE($A45,L$9),lookups,MATCH(CONCATENATE($A$7,L$11),'Query Result 1'!$CL$7:$CV$7,FALSE),FALSE)</f>
        <v>0.93189081041414179</v>
      </c>
      <c r="M45" s="101"/>
      <c r="T45" s="114"/>
      <c r="W45" s="114"/>
      <c r="AA45" s="114"/>
      <c r="AG45" s="114"/>
      <c r="AJ45" s="114"/>
    </row>
    <row r="46" spans="1:36" x14ac:dyDescent="0.2">
      <c r="A46" s="44">
        <v>34</v>
      </c>
      <c r="B46" s="141">
        <f>VLOOKUP(CONCATENATE($A46,B$9),lookups,MATCH(CONCATENATE($A$7,B$11),'Query Result 1'!$CL$7:$CV$7,FALSE),FALSE)</f>
        <v>1.7983654365620911E-3</v>
      </c>
      <c r="C46" s="40">
        <f>VLOOKUP(CONCATENATE($A46,C$9),lookups,MATCH(CONCATENATE($A$7,C$11),'Query Result 1'!$CL$7:$CV$7,FALSE),FALSE)</f>
        <v>0.93000439176957883</v>
      </c>
      <c r="D46" s="101"/>
      <c r="E46" s="142">
        <f>VLOOKUP(CONCATENATE($A46,E$9),lookups,MATCH(CONCATENATE($A$7,E$11),'Query Result 1'!$CL$7:$CV$7,FALSE),FALSE)</f>
        <v>4.6586594224235275E-3</v>
      </c>
      <c r="F46" s="40">
        <f>VLOOKUP(CONCATENATE($A46,F$9),lookups,MATCH(CONCATENATE($A$7,F$11),'Query Result 1'!$CL$7:$CV$7,FALSE),FALSE)</f>
        <v>0.93000439176957883</v>
      </c>
      <c r="G46" s="102"/>
      <c r="H46" s="142">
        <f>VLOOKUP(CONCATENATE($A46,H$9),lookups,MATCH(CONCATENATE($A$7,H$11),'Query Result 1'!$CL$7:$CV$7,FALSE),FALSE)</f>
        <v>2.2803619390469655E-3</v>
      </c>
      <c r="I46" s="40">
        <f>VLOOKUP(CONCATENATE($A46,I$9),lookups,MATCH(CONCATENATE($A$7,I$11),'Query Result 1'!$CL$7:$CV$7,FALSE),FALSE)</f>
        <v>0.93000439176957883</v>
      </c>
      <c r="J46" s="72"/>
      <c r="K46" s="142">
        <f>VLOOKUP(CONCATENATE($A46,K$9),lookups,MATCH(CONCATENATE($A$7,K$11),'Query Result 1'!$CL$7:$CV$7,FALSE),FALSE)</f>
        <v>5.0071947419494424E-3</v>
      </c>
      <c r="L46" s="40">
        <f>VLOOKUP(CONCATENATE($A46,L$9),lookups,MATCH(CONCATENATE($A$7,L$11),'Query Result 1'!$CL$7:$CV$7,FALSE),FALSE)</f>
        <v>0.93000439176957883</v>
      </c>
      <c r="M46" s="101"/>
      <c r="T46" s="114"/>
      <c r="W46" s="114"/>
      <c r="AA46" s="114"/>
      <c r="AG46" s="114"/>
      <c r="AJ46" s="114"/>
    </row>
    <row r="47" spans="1:36" x14ac:dyDescent="0.2">
      <c r="A47" s="45">
        <v>35</v>
      </c>
      <c r="B47" s="141">
        <f>VLOOKUP(CONCATENATE($A47,B$9),lookups,MATCH(CONCATENATE($A$7,B$11),'Query Result 1'!$CL$7:$CV$7,FALSE),FALSE)</f>
        <v>1.8825387965577896E-3</v>
      </c>
      <c r="C47" s="40">
        <f>VLOOKUP(CONCATENATE($A47,C$9),lookups,MATCH(CONCATENATE($A$7,C$11),'Query Result 1'!$CL$7:$CV$7,FALSE),FALSE)</f>
        <v>0.92811797312501576</v>
      </c>
      <c r="D47" s="101"/>
      <c r="E47" s="142">
        <f>VLOOKUP(CONCATENATE($A47,E$9),lookups,MATCH(CONCATENATE($A$7,E$11),'Query Result 1'!$CL$7:$CV$7,FALSE),FALSE)</f>
        <v>4.8817348289520515E-3</v>
      </c>
      <c r="F47" s="40">
        <f>VLOOKUP(CONCATENATE($A47,F$9),lookups,MATCH(CONCATENATE($A$7,F$11),'Query Result 1'!$CL$7:$CV$7,FALSE),FALSE)</f>
        <v>0.92811797312501576</v>
      </c>
      <c r="G47" s="102"/>
      <c r="H47" s="142">
        <f>VLOOKUP(CONCATENATE($A47,H$9),lookups,MATCH(CONCATENATE($A$7,H$11),'Query Result 1'!$CL$7:$CV$7,FALSE),FALSE)</f>
        <v>2.400701039268953E-3</v>
      </c>
      <c r="I47" s="40">
        <f>VLOOKUP(CONCATENATE($A47,I$9),lookups,MATCH(CONCATENATE($A$7,I$11),'Query Result 1'!$CL$7:$CV$7,FALSE),FALSE)</f>
        <v>0.92811797312501576</v>
      </c>
      <c r="J47" s="72"/>
      <c r="K47" s="142">
        <f>VLOOKUP(CONCATENATE($A47,K$9),lookups,MATCH(CONCATENATE($A$7,K$11),'Query Result 1'!$CL$7:$CV$7,FALSE),FALSE)</f>
        <v>5.0750455112235412E-3</v>
      </c>
      <c r="L47" s="40">
        <f>VLOOKUP(CONCATENATE($A47,L$9),lookups,MATCH(CONCATENATE($A$7,L$11),'Query Result 1'!$CL$7:$CV$7,FALSE),FALSE)</f>
        <v>0.92811797312501576</v>
      </c>
      <c r="M47" s="101"/>
      <c r="T47" s="114"/>
      <c r="W47" s="114"/>
      <c r="AA47" s="114"/>
      <c r="AG47" s="114"/>
      <c r="AJ47" s="114"/>
    </row>
    <row r="48" spans="1:36" x14ac:dyDescent="0.2">
      <c r="A48" s="45">
        <v>36</v>
      </c>
      <c r="B48" s="141">
        <f>VLOOKUP(CONCATENATE($A48,B$9),lookups,MATCH(CONCATENATE($A$7,B$11),'Query Result 1'!$CL$7:$CV$7,FALSE),FALSE)</f>
        <v>1.9827146964766246E-3</v>
      </c>
      <c r="C48" s="40">
        <f>VLOOKUP(CONCATENATE($A48,C$9),lookups,MATCH(CONCATENATE($A$7,C$11),'Query Result 1'!$CL$7:$CV$7,FALSE),FALSE)</f>
        <v>0.92623155448045269</v>
      </c>
      <c r="D48" s="101"/>
      <c r="E48" s="142">
        <f>VLOOKUP(CONCATENATE($A48,E$9),lookups,MATCH(CONCATENATE($A$7,E$11),'Query Result 1'!$CL$7:$CV$7,FALSE),FALSE)</f>
        <v>5.1083307942636656E-3</v>
      </c>
      <c r="F48" s="40">
        <f>VLOOKUP(CONCATENATE($A48,F$9),lookups,MATCH(CONCATENATE($A$7,F$11),'Query Result 1'!$CL$7:$CV$7,FALSE),FALSE)</f>
        <v>0.92623155448045269</v>
      </c>
      <c r="G48" s="102"/>
      <c r="H48" s="142">
        <f>VLOOKUP(CONCATENATE($A48,H$9),lookups,MATCH(CONCATENATE($A$7,H$11),'Query Result 1'!$CL$7:$CV$7,FALSE),FALSE)</f>
        <v>2.5613665400972441E-3</v>
      </c>
      <c r="I48" s="40">
        <f>VLOOKUP(CONCATENATE($A48,I$9),lookups,MATCH(CONCATENATE($A$7,I$11),'Query Result 1'!$CL$7:$CV$7,FALSE),FALSE)</f>
        <v>0.92623155448045269</v>
      </c>
      <c r="J48" s="72"/>
      <c r="K48" s="142">
        <f>VLOOKUP(CONCATENATE($A48,K$9),lookups,MATCH(CONCATENATE($A$7,K$11),'Query Result 1'!$CL$7:$CV$7,FALSE),FALSE)</f>
        <v>5.3432480803353105E-3</v>
      </c>
      <c r="L48" s="40">
        <f>VLOOKUP(CONCATENATE($A48,L$9),lookups,MATCH(CONCATENATE($A$7,L$11),'Query Result 1'!$CL$7:$CV$7,FALSE),FALSE)</f>
        <v>0.92623155448045269</v>
      </c>
      <c r="M48" s="101"/>
      <c r="T48" s="114"/>
      <c r="W48" s="114"/>
      <c r="AA48" s="114"/>
      <c r="AG48" s="114"/>
      <c r="AJ48" s="114"/>
    </row>
    <row r="49" spans="1:36" x14ac:dyDescent="0.2">
      <c r="A49" s="44">
        <v>37</v>
      </c>
      <c r="B49" s="141">
        <f>VLOOKUP(CONCATENATE($A49,B$9),lookups,MATCH(CONCATENATE($A$7,B$11),'Query Result 1'!$CL$7:$CV$7,FALSE),FALSE)</f>
        <v>2.0915319679539537E-3</v>
      </c>
      <c r="C49" s="40">
        <f>VLOOKUP(CONCATENATE($A49,C$9),lookups,MATCH(CONCATENATE($A$7,C$11),'Query Result 1'!$CL$7:$CV$7,FALSE),FALSE)</f>
        <v>0.90736736803482232</v>
      </c>
      <c r="D49" s="101"/>
      <c r="E49" s="142">
        <f>VLOOKUP(CONCATENATE($A49,E$9),lookups,MATCH(CONCATENATE($A$7,E$11),'Query Result 1'!$CL$7:$CV$7,FALSE),FALSE)</f>
        <v>5.2897995969920343E-3</v>
      </c>
      <c r="F49" s="40">
        <f>VLOOKUP(CONCATENATE($A49,F$9),lookups,MATCH(CONCATENATE($A$7,F$11),'Query Result 1'!$CL$7:$CV$7,FALSE),FALSE)</f>
        <v>0.90736736803482232</v>
      </c>
      <c r="G49" s="102"/>
      <c r="H49" s="142">
        <f>VLOOKUP(CONCATENATE($A49,H$9),lookups,MATCH(CONCATENATE($A$7,H$11),'Query Result 1'!$CL$7:$CV$7,FALSE),FALSE)</f>
        <v>2.6493805096744955E-3</v>
      </c>
      <c r="I49" s="40">
        <f>VLOOKUP(CONCATENATE($A49,I$9),lookups,MATCH(CONCATENATE($A$7,I$11),'Query Result 1'!$CL$7:$CV$7,FALSE),FALSE)</f>
        <v>0.90736736803482232</v>
      </c>
      <c r="J49" s="72"/>
      <c r="K49" s="142">
        <f>VLOOKUP(CONCATENATE($A49,K$9),lookups,MATCH(CONCATENATE($A$7,K$11),'Query Result 1'!$CL$7:$CV$7,FALSE),FALSE)</f>
        <v>5.5800856711977322E-3</v>
      </c>
      <c r="L49" s="40">
        <f>VLOOKUP(CONCATENATE($A49,L$9),lookups,MATCH(CONCATENATE($A$7,L$11),'Query Result 1'!$CL$7:$CV$7,FALSE),FALSE)</f>
        <v>0.90736736803482232</v>
      </c>
      <c r="M49" s="101"/>
      <c r="T49" s="114"/>
      <c r="W49" s="114"/>
      <c r="AA49" s="114"/>
      <c r="AG49" s="114"/>
      <c r="AJ49" s="114"/>
    </row>
    <row r="50" spans="1:36" x14ac:dyDescent="0.2">
      <c r="A50" s="45">
        <v>38</v>
      </c>
      <c r="B50" s="141">
        <f>VLOOKUP(CONCATENATE($A50,B$9),lookups,MATCH(CONCATENATE($A$7,B$11),'Query Result 1'!$CL$7:$CV$7,FALSE),FALSE)</f>
        <v>2.0083187603536432E-3</v>
      </c>
      <c r="C50" s="40">
        <f>VLOOKUP(CONCATENATE($A50,C$9),lookups,MATCH(CONCATENATE($A$7,C$11),'Query Result 1'!$CL$7:$CV$7,FALSE),FALSE)</f>
        <v>0.90548094939025925</v>
      </c>
      <c r="D50" s="101"/>
      <c r="E50" s="142">
        <f>VLOOKUP(CONCATENATE($A50,E$9),lookups,MATCH(CONCATENATE($A$7,E$11),'Query Result 1'!$CL$7:$CV$7,FALSE),FALSE)</f>
        <v>5.120492724605249E-3</v>
      </c>
      <c r="F50" s="40">
        <f>VLOOKUP(CONCATENATE($A50,F$9),lookups,MATCH(CONCATENATE($A$7,F$11),'Query Result 1'!$CL$7:$CV$7,FALSE),FALSE)</f>
        <v>0.90548094939025925</v>
      </c>
      <c r="G50" s="102"/>
      <c r="H50" s="142">
        <f>VLOOKUP(CONCATENATE($A50,H$9),lookups,MATCH(CONCATENATE($A$7,H$11),'Query Result 1'!$CL$7:$CV$7,FALSE),FALSE)</f>
        <v>2.5988124835173839E-3</v>
      </c>
      <c r="I50" s="40">
        <f>VLOOKUP(CONCATENATE($A50,I$9),lookups,MATCH(CONCATENATE($A$7,I$11),'Query Result 1'!$CL$7:$CV$7,FALSE),FALSE)</f>
        <v>0.90548094939025925</v>
      </c>
      <c r="J50" s="72"/>
      <c r="K50" s="142">
        <f>VLOOKUP(CONCATENATE($A50,K$9),lookups,MATCH(CONCATENATE($A$7,K$11),'Query Result 1'!$CL$7:$CV$7,FALSE),FALSE)</f>
        <v>5.3704523982046433E-3</v>
      </c>
      <c r="L50" s="40">
        <f>VLOOKUP(CONCATENATE($A50,L$9),lookups,MATCH(CONCATENATE($A$7,L$11),'Query Result 1'!$CL$7:$CV$7,FALSE),FALSE)</f>
        <v>0.90548094939025925</v>
      </c>
      <c r="M50" s="101"/>
      <c r="T50" s="114"/>
      <c r="W50" s="114"/>
      <c r="AA50" s="114"/>
      <c r="AG50" s="114"/>
      <c r="AJ50" s="114"/>
    </row>
    <row r="51" spans="1:36" x14ac:dyDescent="0.2">
      <c r="A51" s="45">
        <v>39</v>
      </c>
      <c r="B51" s="141">
        <f>VLOOKUP(CONCATENATE($A51,B$9),lookups,MATCH(CONCATENATE($A$7,B$11),'Query Result 1'!$CL$7:$CV$7,FALSE),FALSE)</f>
        <v>1.9718329693288921E-3</v>
      </c>
      <c r="C51" s="40">
        <f>VLOOKUP(CONCATENATE($A51,C$9),lookups,MATCH(CONCATENATE($A$7,C$11),'Query Result 1'!$CL$7:$CV$7,FALSE),FALSE)</f>
        <v>0.90453774006797771</v>
      </c>
      <c r="D51" s="101"/>
      <c r="E51" s="142">
        <f>VLOOKUP(CONCATENATE($A51,E$9),lookups,MATCH(CONCATENATE($A$7,E$11),'Query Result 1'!$CL$7:$CV$7,FALSE),FALSE)</f>
        <v>5.1214528770006373E-3</v>
      </c>
      <c r="F51" s="40">
        <f>VLOOKUP(CONCATENATE($A51,F$9),lookups,MATCH(CONCATENATE($A$7,F$11),'Query Result 1'!$CL$7:$CV$7,FALSE),FALSE)</f>
        <v>0.90453774006797771</v>
      </c>
      <c r="G51" s="102"/>
      <c r="H51" s="142">
        <f>VLOOKUP(CONCATENATE($A51,H$9),lookups,MATCH(CONCATENATE($A$7,H$11),'Query Result 1'!$CL$7:$CV$7,FALSE),FALSE)</f>
        <v>2.591451315152741E-3</v>
      </c>
      <c r="I51" s="40">
        <f>VLOOKUP(CONCATENATE($A51,I$9),lookups,MATCH(CONCATENATE($A$7,I$11),'Query Result 1'!$CL$7:$CV$7,FALSE),FALSE)</f>
        <v>0.90453774006797771</v>
      </c>
      <c r="J51" s="72"/>
      <c r="K51" s="142">
        <f>VLOOKUP(CONCATENATE($A51,K$9),lookups,MATCH(CONCATENATE($A$7,K$11),'Query Result 1'!$CL$7:$CV$7,FALSE),FALSE)</f>
        <v>5.3550899598784323E-3</v>
      </c>
      <c r="L51" s="40">
        <f>VLOOKUP(CONCATENATE($A51,L$9),lookups,MATCH(CONCATENATE($A$7,L$11),'Query Result 1'!$CL$7:$CV$7,FALSE),FALSE)</f>
        <v>0.90453774006797771</v>
      </c>
      <c r="M51" s="101"/>
      <c r="T51" s="114"/>
      <c r="W51" s="114"/>
      <c r="AA51" s="114"/>
      <c r="AG51" s="114"/>
      <c r="AJ51" s="114"/>
    </row>
    <row r="52" spans="1:36" x14ac:dyDescent="0.2">
      <c r="A52" s="44">
        <v>40</v>
      </c>
      <c r="B52" s="141">
        <f>VLOOKUP(CONCATENATE($A52,B$9),lookups,MATCH(CONCATENATE($A$7,B$11),'Query Result 1'!$CL$7:$CV$7,FALSE),FALSE)</f>
        <v>2.016960131912137E-3</v>
      </c>
      <c r="C52" s="40">
        <f>VLOOKUP(CONCATENATE($A52,C$9),lookups,MATCH(CONCATENATE($A$7,C$11),'Query Result 1'!$CL$7:$CV$7,FALSE),FALSE)</f>
        <v>0.88944639091147337</v>
      </c>
      <c r="D52" s="101"/>
      <c r="E52" s="142">
        <f>VLOOKUP(CONCATENATE($A52,E$9),lookups,MATCH(CONCATENATE($A$7,E$11),'Query Result 1'!$CL$7:$CV$7,FALSE),FALSE)</f>
        <v>5.1220929785975632E-3</v>
      </c>
      <c r="F52" s="40">
        <f>VLOOKUP(CONCATENATE($A52,F$9),lookups,MATCH(CONCATENATE($A$7,F$11),'Query Result 1'!$CL$7:$CV$7,FALSE),FALSE)</f>
        <v>0.88944639091147337</v>
      </c>
      <c r="G52" s="102"/>
      <c r="H52" s="142">
        <f>VLOOKUP(CONCATENATE($A52,H$9),lookups,MATCH(CONCATENATE($A$7,H$11),'Query Result 1'!$CL$7:$CV$7,FALSE),FALSE)</f>
        <v>2.5495246605541232E-3</v>
      </c>
      <c r="I52" s="40">
        <f>VLOOKUP(CONCATENATE($A52,I$9),lookups,MATCH(CONCATENATE($A$7,I$11),'Query Result 1'!$CL$7:$CV$7,FALSE),FALSE)</f>
        <v>0.88944639091147337</v>
      </c>
      <c r="J52" s="72"/>
      <c r="K52" s="142">
        <f>VLOOKUP(CONCATENATE($A52,K$9),lookups,MATCH(CONCATENATE($A$7,K$11),'Query Result 1'!$CL$7:$CV$7,FALSE),FALSE)</f>
        <v>5.3755732109800466E-3</v>
      </c>
      <c r="L52" s="40">
        <f>VLOOKUP(CONCATENATE($A52,L$9),lookups,MATCH(CONCATENATE($A$7,L$11),'Query Result 1'!$CL$7:$CV$7,FALSE),FALSE)</f>
        <v>0.88944639091147337</v>
      </c>
      <c r="M52" s="101"/>
      <c r="T52" s="114"/>
      <c r="W52" s="114"/>
      <c r="AA52" s="114"/>
      <c r="AG52" s="114"/>
      <c r="AJ52" s="114"/>
    </row>
    <row r="53" spans="1:36" x14ac:dyDescent="0.2">
      <c r="A53" s="45">
        <v>41</v>
      </c>
      <c r="B53" s="141">
        <f>VLOOKUP(CONCATENATE($A53,B$9),lookups,MATCH(CONCATENATE($A$7,B$11),'Query Result 1'!$CL$7:$CV$7,FALSE),FALSE)</f>
        <v>1.9587108865919199E-3</v>
      </c>
      <c r="C53" s="40">
        <f>VLOOKUP(CONCATENATE($A53,C$9),lookups,MATCH(CONCATENATE($A$7,C$11),'Query Result 1'!$CL$7:$CV$7,FALSE),FALSE)</f>
        <v>0.88284392565550285</v>
      </c>
      <c r="D53" s="101"/>
      <c r="E53" s="142">
        <f>VLOOKUP(CONCATENATE($A53,E$9),lookups,MATCH(CONCATENATE($A$7,E$11),'Query Result 1'!$CL$7:$CV$7,FALSE),FALSE)</f>
        <v>5.0094350975386816E-3</v>
      </c>
      <c r="F53" s="40">
        <f>VLOOKUP(CONCATENATE($A53,F$9),lookups,MATCH(CONCATENATE($A$7,F$11),'Query Result 1'!$CL$7:$CV$7,FALSE),FALSE)</f>
        <v>0.88284392565550285</v>
      </c>
      <c r="G53" s="102"/>
      <c r="H53" s="142">
        <f>VLOOKUP(CONCATENATE($A53,H$9),lookups,MATCH(CONCATENATE($A$7,H$11),'Query Result 1'!$CL$7:$CV$7,FALSE),FALSE)</f>
        <v>2.5191198347001638E-3</v>
      </c>
      <c r="I53" s="40">
        <f>VLOOKUP(CONCATENATE($A53,I$9),lookups,MATCH(CONCATENATE($A$7,I$11),'Query Result 1'!$CL$7:$CV$7,FALSE),FALSE)</f>
        <v>0.88284392565550285</v>
      </c>
      <c r="J53" s="72"/>
      <c r="K53" s="142">
        <f>VLOOKUP(CONCATENATE($A53,K$9),lookups,MATCH(CONCATENATE($A$7,K$11),'Query Result 1'!$CL$7:$CV$7,FALSE),FALSE)</f>
        <v>5.5199161210867393E-3</v>
      </c>
      <c r="L53" s="40">
        <f>VLOOKUP(CONCATENATE($A53,L$9),lookups,MATCH(CONCATENATE($A$7,L$11),'Query Result 1'!$CL$7:$CV$7,FALSE),FALSE)</f>
        <v>0.88284392565550285</v>
      </c>
      <c r="M53" s="101"/>
      <c r="T53" s="114"/>
      <c r="W53" s="114"/>
      <c r="AA53" s="114"/>
      <c r="AG53" s="114"/>
      <c r="AJ53" s="114"/>
    </row>
    <row r="54" spans="1:36" x14ac:dyDescent="0.2">
      <c r="A54" s="45">
        <v>42</v>
      </c>
      <c r="B54" s="141">
        <f>VLOOKUP(CONCATENATE($A54,B$9),lookups,MATCH(CONCATENATE($A$7,B$11),'Query Result 1'!$CL$7:$CV$7,FALSE),FALSE)</f>
        <v>1.8761377805885349E-3</v>
      </c>
      <c r="C54" s="40">
        <f>VLOOKUP(CONCATENATE($A54,C$9),lookups,MATCH(CONCATENATE($A$7,C$11),'Query Result 1'!$CL$7:$CV$7,FALSE),FALSE)</f>
        <v>0.87812787904409528</v>
      </c>
      <c r="D54" s="101"/>
      <c r="E54" s="142">
        <f>VLOOKUP(CONCATENATE($A54,E$9),lookups,MATCH(CONCATENATE($A$7,E$11),'Query Result 1'!$CL$7:$CV$7,FALSE),FALSE)</f>
        <v>4.9335830583030135E-3</v>
      </c>
      <c r="F54" s="40">
        <f>VLOOKUP(CONCATENATE($A54,F$9),lookups,MATCH(CONCATENATE($A$7,F$11),'Query Result 1'!$CL$7:$CV$7,FALSE),FALSE)</f>
        <v>0.87812787904409528</v>
      </c>
      <c r="G54" s="102"/>
      <c r="H54" s="142">
        <f>VLOOKUP(CONCATENATE($A54,H$9),lookups,MATCH(CONCATENATE($A$7,H$11),'Query Result 1'!$CL$7:$CV$7,FALSE),FALSE)</f>
        <v>2.485194450063114E-3</v>
      </c>
      <c r="I54" s="40">
        <f>VLOOKUP(CONCATENATE($A54,I$9),lookups,MATCH(CONCATENATE($A$7,I$11),'Query Result 1'!$CL$7:$CV$7,FALSE),FALSE)</f>
        <v>0.87812787904409528</v>
      </c>
      <c r="J54" s="72"/>
      <c r="K54" s="142">
        <f>VLOOKUP(CONCATENATE($A54,K$9),lookups,MATCH(CONCATENATE($A$7,K$11),'Query Result 1'!$CL$7:$CV$7,FALSE),FALSE)</f>
        <v>5.2574744663472983E-3</v>
      </c>
      <c r="L54" s="40">
        <f>VLOOKUP(CONCATENATE($A54,L$9),lookups,MATCH(CONCATENATE($A$7,L$11),'Query Result 1'!$CL$7:$CV$7,FALSE),FALSE)</f>
        <v>0.87812787904409528</v>
      </c>
      <c r="M54" s="101"/>
      <c r="T54" s="114"/>
      <c r="W54" s="114"/>
      <c r="AA54" s="114"/>
      <c r="AG54" s="114"/>
      <c r="AJ54" s="114"/>
    </row>
    <row r="55" spans="1:36" x14ac:dyDescent="0.2">
      <c r="A55" s="44">
        <v>43</v>
      </c>
      <c r="B55" s="141">
        <f>VLOOKUP(CONCATENATE($A55,B$9),lookups,MATCH(CONCATENATE($A$7,B$11),'Query Result 1'!$CL$7:$CV$7,FALSE),FALSE)</f>
        <v>1.8326108719976034E-3</v>
      </c>
      <c r="C55" s="40">
        <f>VLOOKUP(CONCATENATE($A55,C$9),lookups,MATCH(CONCATENATE($A$7,C$11),'Query Result 1'!$CL$7:$CV$7,FALSE),FALSE)</f>
        <v>0.87529825107725068</v>
      </c>
      <c r="D55" s="101"/>
      <c r="E55" s="142">
        <f>VLOOKUP(CONCATENATE($A55,E$9),lookups,MATCH(CONCATENATE($A$7,E$11),'Query Result 1'!$CL$7:$CV$7,FALSE),FALSE)</f>
        <v>4.8516500538965546E-3</v>
      </c>
      <c r="F55" s="40">
        <f>VLOOKUP(CONCATENATE($A55,F$9),lookups,MATCH(CONCATENATE($A$7,F$11),'Query Result 1'!$CL$7:$CV$7,FALSE),FALSE)</f>
        <v>0.87529825107725068</v>
      </c>
      <c r="G55" s="102"/>
      <c r="H55" s="142">
        <f>VLOOKUP(CONCATENATE($A55,H$9),lookups,MATCH(CONCATENATE($A$7,H$11),'Query Result 1'!$CL$7:$CV$7,FALSE),FALSE)</f>
        <v>2.4090223600289839E-3</v>
      </c>
      <c r="I55" s="40">
        <f>VLOOKUP(CONCATENATE($A55,I$9),lookups,MATCH(CONCATENATE($A$7,I$11),'Query Result 1'!$CL$7:$CV$7,FALSE),FALSE)</f>
        <v>0.87529825107725068</v>
      </c>
      <c r="J55" s="72"/>
      <c r="K55" s="142">
        <f>VLOOKUP(CONCATENATE($A55,K$9),lookups,MATCH(CONCATENATE($A$7,K$11),'Query Result 1'!$CL$7:$CV$7,FALSE),FALSE)</f>
        <v>5.26227522832424E-3</v>
      </c>
      <c r="L55" s="40">
        <f>VLOOKUP(CONCATENATE($A55,L$9),lookups,MATCH(CONCATENATE($A$7,L$11),'Query Result 1'!$CL$7:$CV$7,FALSE),FALSE)</f>
        <v>0.87529825107725068</v>
      </c>
      <c r="M55" s="101"/>
      <c r="T55" s="114"/>
      <c r="W55" s="114"/>
      <c r="AA55" s="114"/>
      <c r="AG55" s="114"/>
      <c r="AJ55" s="114"/>
    </row>
    <row r="56" spans="1:36" x14ac:dyDescent="0.2">
      <c r="A56" s="45">
        <v>44</v>
      </c>
      <c r="B56" s="141">
        <f>VLOOKUP(CONCATENATE($A56,B$9),lookups,MATCH(CONCATENATE($A$7,B$11),'Query Result 1'!$CL$7:$CV$7,FALSE),FALSE)</f>
        <v>1.7487575628003676E-3</v>
      </c>
      <c r="C56" s="40">
        <f>VLOOKUP(CONCATENATE($A56,C$9),lookups,MATCH(CONCATENATE($A$7,C$11),'Query Result 1'!$CL$7:$CV$7,FALSE),FALSE)</f>
        <v>0.86963899514356158</v>
      </c>
      <c r="D56" s="101"/>
      <c r="E56" s="142">
        <f>VLOOKUP(CONCATENATE($A56,E$9),lookups,MATCH(CONCATENATE($A$7,E$11),'Query Result 1'!$CL$7:$CV$7,FALSE),FALSE)</f>
        <v>4.8078030945071602E-3</v>
      </c>
      <c r="F56" s="40">
        <f>VLOOKUP(CONCATENATE($A56,F$9),lookups,MATCH(CONCATENATE($A$7,F$11),'Query Result 1'!$CL$7:$CV$7,FALSE),FALSE)</f>
        <v>0.86963899514356158</v>
      </c>
      <c r="G56" s="102"/>
      <c r="H56" s="142">
        <f>VLOOKUP(CONCATENATE($A56,H$9),lookups,MATCH(CONCATENATE($A$7,H$11),'Query Result 1'!$CL$7:$CV$7,FALSE),FALSE)</f>
        <v>2.3888591597258316E-3</v>
      </c>
      <c r="I56" s="40">
        <f>VLOOKUP(CONCATENATE($A56,I$9),lookups,MATCH(CONCATENATE($A$7,I$11),'Query Result 1'!$CL$7:$CV$7,FALSE),FALSE)</f>
        <v>0.86963899514356158</v>
      </c>
      <c r="J56" s="72"/>
      <c r="K56" s="142">
        <f>VLOOKUP(CONCATENATE($A56,K$9),lookups,MATCH(CONCATENATE($A$7,K$11),'Query Result 1'!$CL$7:$CV$7,FALSE),FALSE)</f>
        <v>5.2526737043703574E-3</v>
      </c>
      <c r="L56" s="40">
        <f>VLOOKUP(CONCATENATE($A56,L$9),lookups,MATCH(CONCATENATE($A$7,L$11),'Query Result 1'!$CL$7:$CV$7,FALSE),FALSE)</f>
        <v>0.86963899514356158</v>
      </c>
      <c r="M56" s="101"/>
      <c r="T56" s="114"/>
      <c r="W56" s="114"/>
      <c r="AA56" s="114"/>
      <c r="AG56" s="114"/>
      <c r="AJ56" s="114"/>
    </row>
    <row r="57" spans="1:36" x14ac:dyDescent="0.2">
      <c r="A57" s="45">
        <v>45</v>
      </c>
      <c r="B57" s="141">
        <f>VLOOKUP(CONCATENATE($A57,B$9),lookups,MATCH(CONCATENATE($A$7,B$11),'Query Result 1'!$CL$7:$CV$7,FALSE),FALSE)</f>
        <v>1.6383400373307252E-3</v>
      </c>
      <c r="C57" s="40">
        <f>VLOOKUP(CONCATENATE($A57,C$9),lookups,MATCH(CONCATENATE($A$7,C$11),'Query Result 1'!$CL$7:$CV$7,FALSE),FALSE)</f>
        <v>0.86303652988759094</v>
      </c>
      <c r="D57" s="101"/>
      <c r="E57" s="142">
        <f>VLOOKUP(CONCATENATE($A57,E$9),lookups,MATCH(CONCATENATE($A$7,E$11),'Query Result 1'!$CL$7:$CV$7,FALSE),FALSE)</f>
        <v>4.6657005399897075E-3</v>
      </c>
      <c r="F57" s="40">
        <f>VLOOKUP(CONCATENATE($A57,F$9),lookups,MATCH(CONCATENATE($A$7,F$11),'Query Result 1'!$CL$7:$CV$7,FALSE),FALSE)</f>
        <v>0.86303652988759094</v>
      </c>
      <c r="G57" s="102"/>
      <c r="H57" s="142">
        <f>VLOOKUP(CONCATENATE($A57,H$9),lookups,MATCH(CONCATENATE($A$7,H$11),'Query Result 1'!$CL$7:$CV$7,FALSE),FALSE)</f>
        <v>2.3920596677104592E-3</v>
      </c>
      <c r="I57" s="40">
        <f>VLOOKUP(CONCATENATE($A57,I$9),lookups,MATCH(CONCATENATE($A$7,I$11),'Query Result 1'!$CL$7:$CV$7,FALSE),FALSE)</f>
        <v>0.86303652988759094</v>
      </c>
      <c r="J57" s="72"/>
      <c r="K57" s="142">
        <f>VLOOKUP(CONCATENATE($A57,K$9),lookups,MATCH(CONCATENATE($A$7,K$11),'Query Result 1'!$CL$7:$CV$7,FALSE),FALSE)</f>
        <v>5.1048102354805756E-3</v>
      </c>
      <c r="L57" s="40">
        <f>VLOOKUP(CONCATENATE($A57,L$9),lookups,MATCH(CONCATENATE($A$7,L$11),'Query Result 1'!$CL$7:$CV$7,FALSE),FALSE)</f>
        <v>0.86303652988759094</v>
      </c>
      <c r="M57" s="101"/>
      <c r="T57" s="114"/>
      <c r="W57" s="114"/>
      <c r="AA57" s="114"/>
      <c r="AG57" s="114"/>
      <c r="AJ57" s="114"/>
    </row>
    <row r="58" spans="1:36" x14ac:dyDescent="0.2">
      <c r="A58" s="44">
        <v>46</v>
      </c>
      <c r="B58" s="141">
        <f>VLOOKUP(CONCATENATE($A58,B$9),lookups,MATCH(CONCATENATE($A$7,B$11),'Query Result 1'!$CL$7:$CV$7,FALSE),FALSE)</f>
        <v>1.5778504364212687E-3</v>
      </c>
      <c r="C58" s="40">
        <f>VLOOKUP(CONCATENATE($A58,C$9),lookups,MATCH(CONCATENATE($A$7,C$11),'Query Result 1'!$CL$7:$CV$7,FALSE),FALSE)</f>
        <v>0.85643406463162031</v>
      </c>
      <c r="D58" s="101"/>
      <c r="E58" s="142">
        <f>VLOOKUP(CONCATENATE($A58,E$9),lookups,MATCH(CONCATENATE($A$7,E$11),'Query Result 1'!$CL$7:$CV$7,FALSE),FALSE)</f>
        <v>4.6657005399897075E-3</v>
      </c>
      <c r="F58" s="40">
        <f>VLOOKUP(CONCATENATE($A58,F$9),lookups,MATCH(CONCATENATE($A$7,F$11),'Query Result 1'!$CL$7:$CV$7,FALSE),FALSE)</f>
        <v>0.85643406463162031</v>
      </c>
      <c r="G58" s="102"/>
      <c r="H58" s="142">
        <f>VLOOKUP(CONCATENATE($A58,H$9),lookups,MATCH(CONCATENATE($A$7,H$11),'Query Result 1'!$CL$7:$CV$7,FALSE),FALSE)</f>
        <v>2.3610147402595739E-3</v>
      </c>
      <c r="I58" s="40">
        <f>VLOOKUP(CONCATENATE($A58,I$9),lookups,MATCH(CONCATENATE($A$7,I$11),'Query Result 1'!$CL$7:$CV$7,FALSE),FALSE)</f>
        <v>0.85643406463162031</v>
      </c>
      <c r="J58" s="72"/>
      <c r="K58" s="142">
        <f>VLOOKUP(CONCATENATE($A58,K$9),lookups,MATCH(CONCATENATE($A$7,K$11),'Query Result 1'!$CL$7:$CV$7,FALSE),FALSE)</f>
        <v>5.0516818029357619E-3</v>
      </c>
      <c r="L58" s="40">
        <f>VLOOKUP(CONCATENATE($A58,L$9),lookups,MATCH(CONCATENATE($A$7,L$11),'Query Result 1'!$CL$7:$CV$7,FALSE),FALSE)</f>
        <v>0.85643406463162031</v>
      </c>
      <c r="M58" s="101"/>
      <c r="T58" s="114"/>
      <c r="W58" s="114"/>
      <c r="AA58" s="114"/>
      <c r="AG58" s="114"/>
      <c r="AJ58" s="114"/>
    </row>
    <row r="59" spans="1:36" x14ac:dyDescent="0.2">
      <c r="A59" s="45">
        <v>47</v>
      </c>
      <c r="B59" s="141">
        <f>VLOOKUP(CONCATENATE($A59,B$9),lookups,MATCH(CONCATENATE($A$7,B$11),'Query Result 1'!$CL$7:$CV$7,FALSE),FALSE)</f>
        <v>1.5218415466902906E-3</v>
      </c>
      <c r="C59" s="40">
        <f>VLOOKUP(CONCATENATE($A59,C$9),lookups,MATCH(CONCATENATE($A$7,C$11),'Query Result 1'!$CL$7:$CV$7,FALSE),FALSE)</f>
        <v>0.845115552764242</v>
      </c>
      <c r="D59" s="101"/>
      <c r="E59" s="142">
        <f>VLOOKUP(CONCATENATE($A59,E$9),lookups,MATCH(CONCATENATE($A$7,E$11),'Query Result 1'!$CL$7:$CV$7,FALSE),FALSE)</f>
        <v>4.7588353223423623E-3</v>
      </c>
      <c r="F59" s="40">
        <f>VLOOKUP(CONCATENATE($A59,F$9),lookups,MATCH(CONCATENATE($A$7,F$11),'Query Result 1'!$CL$7:$CV$7,FALSE),FALSE)</f>
        <v>0.845115552764242</v>
      </c>
      <c r="G59" s="102"/>
      <c r="H59" s="142">
        <f>VLOOKUP(CONCATENATE($A59,H$9),lookups,MATCH(CONCATENATE($A$7,H$11),'Query Result 1'!$CL$7:$CV$7,FALSE),FALSE)</f>
        <v>2.2934840217839376E-3</v>
      </c>
      <c r="I59" s="40">
        <f>VLOOKUP(CONCATENATE($A59,I$9),lookups,MATCH(CONCATENATE($A$7,I$11),'Query Result 1'!$CL$7:$CV$7,FALSE),FALSE)</f>
        <v>0.845115552764242</v>
      </c>
      <c r="J59" s="72"/>
      <c r="K59" s="142">
        <f>VLOOKUP(CONCATENATE($A59,K$9),lookups,MATCH(CONCATENATE($A$7,K$11),'Query Result 1'!$CL$7:$CV$7,FALSE),FALSE)</f>
        <v>5.1508975504592092E-3</v>
      </c>
      <c r="L59" s="40">
        <f>VLOOKUP(CONCATENATE($A59,L$9),lookups,MATCH(CONCATENATE($A$7,L$11),'Query Result 1'!$CL$7:$CV$7,FALSE),FALSE)</f>
        <v>0.845115552764242</v>
      </c>
      <c r="M59" s="101"/>
      <c r="T59" s="114"/>
      <c r="W59" s="114"/>
      <c r="AA59" s="114"/>
      <c r="AG59" s="114"/>
      <c r="AJ59" s="114"/>
    </row>
    <row r="60" spans="1:36" x14ac:dyDescent="0.2">
      <c r="A60" s="45">
        <v>48</v>
      </c>
      <c r="B60" s="141">
        <f>VLOOKUP(CONCATENATE($A60,B$9),lookups,MATCH(CONCATENATE($A$7,B$11),'Query Result 1'!$CL$7:$CV$7,FALSE),FALSE)</f>
        <v>1.4664727585562381E-3</v>
      </c>
      <c r="C60" s="40">
        <f>VLOOKUP(CONCATENATE($A60,C$9),lookups,MATCH(CONCATENATE($A$7,C$11),'Query Result 1'!$CL$7:$CV$7,FALSE),FALSE)</f>
        <v>0.83568345954142675</v>
      </c>
      <c r="D60" s="101"/>
      <c r="E60" s="142">
        <f>VLOOKUP(CONCATENATE($A60,E$9),lookups,MATCH(CONCATENATE($A$7,E$11),'Query Result 1'!$CL$7:$CV$7,FALSE),FALSE)</f>
        <v>4.6029705834910121E-3</v>
      </c>
      <c r="F60" s="40">
        <f>VLOOKUP(CONCATENATE($A60,F$9),lookups,MATCH(CONCATENATE($A$7,F$11),'Query Result 1'!$CL$7:$CV$7,FALSE),FALSE)</f>
        <v>0.83568345954142675</v>
      </c>
      <c r="G60" s="102"/>
      <c r="H60" s="142">
        <f>VLOOKUP(CONCATENATE($A60,H$9),lookups,MATCH(CONCATENATE($A$7,H$11),'Query Result 1'!$CL$7:$CV$7,FALSE),FALSE)</f>
        <v>2.2259533033083009E-3</v>
      </c>
      <c r="I60" s="40">
        <f>VLOOKUP(CONCATENATE($A60,I$9),lookups,MATCH(CONCATENATE($A$7,I$11),'Query Result 1'!$CL$7:$CV$7,FALSE),FALSE)</f>
        <v>0.83568345954142675</v>
      </c>
      <c r="J60" s="72"/>
      <c r="K60" s="142">
        <f>VLOOKUP(CONCATENATE($A60,K$9),lookups,MATCH(CONCATENATE($A$7,K$11),'Query Result 1'!$CL$7:$CV$7,FALSE),FALSE)</f>
        <v>5.0254376374618184E-3</v>
      </c>
      <c r="L60" s="40">
        <f>VLOOKUP(CONCATENATE($A60,L$9),lookups,MATCH(CONCATENATE($A$7,L$11),'Query Result 1'!$CL$7:$CV$7,FALSE),FALSE)</f>
        <v>0.83568345954142675</v>
      </c>
      <c r="M60" s="101"/>
      <c r="T60" s="114"/>
      <c r="W60" s="114"/>
      <c r="AA60" s="114"/>
      <c r="AG60" s="114"/>
      <c r="AJ60" s="114"/>
    </row>
    <row r="61" spans="1:36" x14ac:dyDescent="0.2">
      <c r="A61" s="44">
        <v>49</v>
      </c>
      <c r="B61" s="141">
        <f>VLOOKUP(CONCATENATE($A61,B$9),lookups,MATCH(CONCATENATE($A$7,B$11),'Query Result 1'!$CL$7:$CV$7,FALSE),FALSE)</f>
        <v>1.3784587889789867E-3</v>
      </c>
      <c r="C61" s="40">
        <f>VLOOKUP(CONCATENATE($A61,C$9),lookups,MATCH(CONCATENATE($A$7,C$11),'Query Result 1'!$CL$7:$CV$7,FALSE),FALSE)</f>
        <v>0.83285383157458226</v>
      </c>
      <c r="D61" s="101"/>
      <c r="E61" s="142">
        <f>VLOOKUP(CONCATENATE($A61,E$9),lookups,MATCH(CONCATENATE($A$7,E$11),'Query Result 1'!$CL$7:$CV$7,FALSE),FALSE)</f>
        <v>4.2768388198574881E-3</v>
      </c>
      <c r="F61" s="40">
        <f>VLOOKUP(CONCATENATE($A61,F$9),lookups,MATCH(CONCATENATE($A$7,F$11),'Query Result 1'!$CL$7:$CV$7,FALSE),FALSE)</f>
        <v>0.83285383157458226</v>
      </c>
      <c r="G61" s="102"/>
      <c r="H61" s="142">
        <f>VLOOKUP(CONCATENATE($A61,H$9),lookups,MATCH(CONCATENATE($A$7,H$11),'Query Result 1'!$CL$7:$CV$7,FALSE),FALSE)</f>
        <v>2.1001733395124476E-3</v>
      </c>
      <c r="I61" s="40">
        <f>VLOOKUP(CONCATENATE($A61,I$9),lookups,MATCH(CONCATENATE($A$7,I$11),'Query Result 1'!$CL$7:$CV$7,FALSE),FALSE)</f>
        <v>0.83285383157458226</v>
      </c>
      <c r="J61" s="72"/>
      <c r="K61" s="142">
        <f>VLOOKUP(CONCATENATE($A61,K$9),lookups,MATCH(CONCATENATE($A$7,K$11),'Query Result 1'!$CL$7:$CV$7,FALSE),FALSE)</f>
        <v>4.4640685369581861E-3</v>
      </c>
      <c r="L61" s="40">
        <f>VLOOKUP(CONCATENATE($A61,L$9),lookups,MATCH(CONCATENATE($A$7,L$11),'Query Result 1'!$CL$7:$CV$7,FALSE),FALSE)</f>
        <v>0.83285383157458226</v>
      </c>
      <c r="M61" s="101"/>
      <c r="T61" s="114"/>
      <c r="W61" s="114"/>
      <c r="AA61" s="114"/>
      <c r="AG61" s="114"/>
      <c r="AJ61" s="114"/>
    </row>
    <row r="62" spans="1:36" x14ac:dyDescent="0.2">
      <c r="A62" s="45">
        <v>50</v>
      </c>
      <c r="B62" s="141">
        <f>VLOOKUP(CONCATENATE($A62,B$9),lookups,MATCH(CONCATENATE($A$7,B$11),'Query Result 1'!$CL$7:$CV$7,FALSE),FALSE)</f>
        <v>1.3218097976510832E-3</v>
      </c>
      <c r="C62" s="40">
        <f>VLOOKUP(CONCATENATE($A62,C$9),lookups,MATCH(CONCATENATE($A$7,C$11),'Query Result 1'!$CL$7:$CV$7,FALSE),FALSE)</f>
        <v>0.82908099428545612</v>
      </c>
      <c r="D62" s="101"/>
      <c r="E62" s="142">
        <f>VLOOKUP(CONCATENATE($A62,E$9),lookups,MATCH(CONCATENATE($A$7,E$11),'Query Result 1'!$CL$7:$CV$7,FALSE),FALSE)</f>
        <v>4.1225743349984512E-3</v>
      </c>
      <c r="F62" s="40">
        <f>VLOOKUP(CONCATENATE($A62,F$9),lookups,MATCH(CONCATENATE($A$7,F$11),'Query Result 1'!$CL$7:$CV$7,FALSE),FALSE)</f>
        <v>0.82908099428545612</v>
      </c>
      <c r="G62" s="102"/>
      <c r="H62" s="142">
        <f>VLOOKUP(CONCATENATE($A62,H$9),lookups,MATCH(CONCATENATE($A$7,H$11),'Query Result 1'!$CL$7:$CV$7,FALSE),FALSE)</f>
        <v>2.0451246021768576E-3</v>
      </c>
      <c r="I62" s="40">
        <f>VLOOKUP(CONCATENATE($A62,I$9),lookups,MATCH(CONCATENATE($A$7,I$11),'Query Result 1'!$CL$7:$CV$7,FALSE),FALSE)</f>
        <v>0.82908099428545612</v>
      </c>
      <c r="J62" s="72"/>
      <c r="K62" s="142">
        <f>VLOOKUP(CONCATENATE($A62,K$9),lookups,MATCH(CONCATENATE($A$7,K$11),'Query Result 1'!$CL$7:$CV$7,FALSE),FALSE)</f>
        <v>4.4637484861597236E-3</v>
      </c>
      <c r="L62" s="40">
        <f>VLOOKUP(CONCATENATE($A62,L$9),lookups,MATCH(CONCATENATE($A$7,L$11),'Query Result 1'!$CL$7:$CV$7,FALSE),FALSE)</f>
        <v>0.82908099428545612</v>
      </c>
      <c r="M62" s="101"/>
      <c r="T62" s="114"/>
      <c r="W62" s="114"/>
      <c r="AA62" s="114"/>
      <c r="AG62" s="114"/>
      <c r="AJ62" s="114"/>
    </row>
    <row r="63" spans="1:36" x14ac:dyDescent="0.2">
      <c r="A63" s="45">
        <v>51</v>
      </c>
      <c r="B63" s="141">
        <f>VLOOKUP(CONCATENATE($A63,B$9),lookups,MATCH(CONCATENATE($A$7,B$11),'Query Result 1'!$CL$7:$CV$7,FALSE),FALSE)</f>
        <v>1.2305953200892046E-3</v>
      </c>
      <c r="C63" s="40">
        <f>VLOOKUP(CONCATENATE($A63,C$9),lookups,MATCH(CONCATENATE($A$7,C$11),'Query Result 1'!$CL$7:$CV$7,FALSE),FALSE)</f>
        <v>0.82625136631861162</v>
      </c>
      <c r="D63" s="101"/>
      <c r="E63" s="142">
        <f>VLOOKUP(CONCATENATE($A63,E$9),lookups,MATCH(CONCATENATE($A$7,E$11),'Query Result 1'!$CL$7:$CV$7,FALSE),FALSE)</f>
        <v>4.2265908444988386E-3</v>
      </c>
      <c r="F63" s="40">
        <f>VLOOKUP(CONCATENATE($A63,F$9),lookups,MATCH(CONCATENATE($A$7,F$11),'Query Result 1'!$CL$7:$CV$7,FALSE),FALSE)</f>
        <v>0.82625136631861162</v>
      </c>
      <c r="G63" s="102"/>
      <c r="H63" s="142">
        <f>VLOOKUP(CONCATENATE($A63,H$9),lookups,MATCH(CONCATENATE($A$7,H$11),'Query Result 1'!$CL$7:$CV$7,FALSE),FALSE)</f>
        <v>1.994556576019746E-3</v>
      </c>
      <c r="I63" s="40">
        <f>VLOOKUP(CONCATENATE($A63,I$9),lookups,MATCH(CONCATENATE($A$7,I$11),'Query Result 1'!$CL$7:$CV$7,FALSE),FALSE)</f>
        <v>0.82625136631861162</v>
      </c>
      <c r="J63" s="72"/>
      <c r="K63" s="142">
        <f>VLOOKUP(CONCATENATE($A63,K$9),lookups,MATCH(CONCATENATE($A$7,K$11),'Query Result 1'!$CL$7:$CV$7,FALSE),FALSE)</f>
        <v>4.384055837342503E-3</v>
      </c>
      <c r="L63" s="40">
        <f>VLOOKUP(CONCATENATE($A63,L$9),lookups,MATCH(CONCATENATE($A$7,L$11),'Query Result 1'!$CL$7:$CV$7,FALSE),FALSE)</f>
        <v>0.82625136631861162</v>
      </c>
      <c r="M63" s="101"/>
      <c r="T63" s="114"/>
      <c r="W63" s="114"/>
      <c r="AA63" s="114"/>
      <c r="AG63" s="114"/>
      <c r="AJ63" s="114"/>
    </row>
    <row r="64" spans="1:36" x14ac:dyDescent="0.2">
      <c r="A64" s="44">
        <v>52</v>
      </c>
      <c r="B64" s="141">
        <f>VLOOKUP(CONCATENATE($A64,B$9),lookups,MATCH(CONCATENATE($A$7,B$11),'Query Result 1'!$CL$7:$CV$7,FALSE),FALSE)</f>
        <v>1.1851481067074966E-3</v>
      </c>
      <c r="C64" s="40">
        <f>VLOOKUP(CONCATENATE($A64,C$9),lookups,MATCH(CONCATENATE($A$7,C$11),'Query Result 1'!$CL$7:$CV$7,FALSE),FALSE)</f>
        <v>0.82247852902948548</v>
      </c>
      <c r="D64" s="101"/>
      <c r="E64" s="142">
        <f>VLOOKUP(CONCATENATE($A64,E$9),lookups,MATCH(CONCATENATE($A$7,E$11),'Query Result 1'!$CL$7:$CV$7,FALSE),FALSE)</f>
        <v>4.3162050680684034E-3</v>
      </c>
      <c r="F64" s="40">
        <f>VLOOKUP(CONCATENATE($A64,F$9),lookups,MATCH(CONCATENATE($A$7,F$11),'Query Result 1'!$CL$7:$CV$7,FALSE),FALSE)</f>
        <v>0.82247852902948548</v>
      </c>
      <c r="G64" s="102"/>
      <c r="H64" s="142">
        <f>VLOOKUP(CONCATENATE($A64,H$9),lookups,MATCH(CONCATENATE($A$7,H$11),'Query Result 1'!$CL$7:$CV$7,FALSE),FALSE)</f>
        <v>1.97279312172428E-3</v>
      </c>
      <c r="I64" s="40">
        <f>VLOOKUP(CONCATENATE($A64,I$9),lookups,MATCH(CONCATENATE($A$7,I$11),'Query Result 1'!$CL$7:$CV$7,FALSE),FALSE)</f>
        <v>0.82247852902948548</v>
      </c>
      <c r="J64" s="72"/>
      <c r="K64" s="142">
        <f>VLOOKUP(CONCATENATE($A64,K$9),lookups,MATCH(CONCATENATE($A$7,K$11),'Query Result 1'!$CL$7:$CV$7,FALSE),FALSE)</f>
        <v>4.3235662364330468E-3</v>
      </c>
      <c r="L64" s="40">
        <f>VLOOKUP(CONCATENATE($A64,L$9),lookups,MATCH(CONCATENATE($A$7,L$11),'Query Result 1'!$CL$7:$CV$7,FALSE),FALSE)</f>
        <v>0.82247852902948548</v>
      </c>
      <c r="M64" s="101"/>
      <c r="T64" s="114"/>
      <c r="W64" s="114"/>
      <c r="AA64" s="114"/>
      <c r="AG64" s="114"/>
      <c r="AJ64" s="114"/>
    </row>
    <row r="65" spans="1:36" x14ac:dyDescent="0.2">
      <c r="A65" s="45">
        <v>53</v>
      </c>
      <c r="B65" s="141">
        <f>VLOOKUP(CONCATENATE($A65,B$9),lookups,MATCH(CONCATENATE($A$7,B$11),'Query Result 1'!$CL$7:$CV$7,FALSE),FALSE)</f>
        <v>1.178747090738242E-3</v>
      </c>
      <c r="C65" s="40">
        <f>VLOOKUP(CONCATENATE($A65,C$9),lookups,MATCH(CONCATENATE($A$7,C$11),'Query Result 1'!$CL$7:$CV$7,FALSE),FALSE)</f>
        <v>0.81870569174035945</v>
      </c>
      <c r="D65" s="101"/>
      <c r="E65" s="142">
        <f>VLOOKUP(CONCATENATE($A65,E$9),lookups,MATCH(CONCATENATE($A$7,E$11),'Query Result 1'!$CL$7:$CV$7,FALSE),FALSE)</f>
        <v>4.2829197850282798E-3</v>
      </c>
      <c r="F65" s="40">
        <f>VLOOKUP(CONCATENATE($A65,F$9),lookups,MATCH(CONCATENATE($A$7,F$11),'Query Result 1'!$CL$7:$CV$7,FALSE),FALSE)</f>
        <v>0.81870569174035945</v>
      </c>
      <c r="G65" s="102"/>
      <c r="H65" s="142">
        <f>VLOOKUP(CONCATENATE($A65,H$9),lookups,MATCH(CONCATENATE($A$7,H$11),'Query Result 1'!$CL$7:$CV$7,FALSE),FALSE)</f>
        <v>1.9139037748071373E-3</v>
      </c>
      <c r="I65" s="40">
        <f>VLOOKUP(CONCATENATE($A65,I$9),lookups,MATCH(CONCATENATE($A$7,I$11),'Query Result 1'!$CL$7:$CV$7,FALSE),FALSE)</f>
        <v>0.81870569174035945</v>
      </c>
      <c r="J65" s="72"/>
      <c r="K65" s="142">
        <f>VLOOKUP(CONCATENATE($A65,K$9),lookups,MATCH(CONCATENATE($A$7,K$11),'Query Result 1'!$CL$7:$CV$7,FALSE),FALSE)</f>
        <v>4.347570046317752E-3</v>
      </c>
      <c r="L65" s="40">
        <f>VLOOKUP(CONCATENATE($A65,L$9),lookups,MATCH(CONCATENATE($A$7,L$11),'Query Result 1'!$CL$7:$CV$7,FALSE),FALSE)</f>
        <v>0.81870569174035945</v>
      </c>
      <c r="M65" s="101"/>
      <c r="T65" s="114"/>
      <c r="W65" s="114"/>
      <c r="AA65" s="114"/>
      <c r="AG65" s="114"/>
      <c r="AJ65" s="114"/>
    </row>
    <row r="66" spans="1:36" x14ac:dyDescent="0.2">
      <c r="A66" s="45">
        <v>54</v>
      </c>
      <c r="B66" s="141">
        <f>VLOOKUP(CONCATENATE($A66,B$9),lookups,MATCH(CONCATENATE($A$7,B$11),'Query Result 1'!$CL$7:$CV$7,FALSE),FALSE)</f>
        <v>1.1918691734752139E-3</v>
      </c>
      <c r="C66" s="40">
        <f>VLOOKUP(CONCATENATE($A66,C$9),lookups,MATCH(CONCATENATE($A$7,C$11),'Query Result 1'!$CL$7:$CV$7,FALSE),FALSE)</f>
        <v>0.81587606377351485</v>
      </c>
      <c r="D66" s="101"/>
      <c r="E66" s="142">
        <f>VLOOKUP(CONCATENATE($A66,E$9),lookups,MATCH(CONCATENATE($A$7,E$11),'Query Result 1'!$CL$7:$CV$7,FALSE),FALSE)</f>
        <v>4.4845517880598013E-3</v>
      </c>
      <c r="F66" s="40">
        <f>VLOOKUP(CONCATENATE($A66,F$9),lookups,MATCH(CONCATENATE($A$7,F$11),'Query Result 1'!$CL$7:$CV$7,FALSE),FALSE)</f>
        <v>0.81587606377351485</v>
      </c>
      <c r="G66" s="102"/>
      <c r="H66" s="142">
        <f>VLOOKUP(CONCATENATE($A66,H$9),lookups,MATCH(CONCATENATE($A$7,H$11),'Query Result 1'!$CL$7:$CV$7,FALSE),FALSE)</f>
        <v>1.9996773887951498E-3</v>
      </c>
      <c r="I66" s="40">
        <f>VLOOKUP(CONCATENATE($A66,I$9),lookups,MATCH(CONCATENATE($A$7,I$11),'Query Result 1'!$CL$7:$CV$7,FALSE),FALSE)</f>
        <v>0.81587606377351485</v>
      </c>
      <c r="J66" s="72"/>
      <c r="K66" s="142">
        <f>VLOOKUP(CONCATENATE($A66,K$9),lookups,MATCH(CONCATENATE($A$7,K$11),'Query Result 1'!$CL$7:$CV$7,FALSE),FALSE)</f>
        <v>4.5130363091229839E-3</v>
      </c>
      <c r="L66" s="40">
        <f>VLOOKUP(CONCATENATE($A66,L$9),lookups,MATCH(CONCATENATE($A$7,L$11),'Query Result 1'!$CL$7:$CV$7,FALSE),FALSE)</f>
        <v>0.81587606377351485</v>
      </c>
      <c r="M66" s="101"/>
      <c r="T66" s="114"/>
      <c r="W66" s="114"/>
      <c r="AA66" s="114"/>
      <c r="AG66" s="114"/>
      <c r="AJ66" s="114"/>
    </row>
    <row r="67" spans="1:36" x14ac:dyDescent="0.2">
      <c r="A67" s="44">
        <v>55</v>
      </c>
      <c r="B67" s="141">
        <f>VLOOKUP(CONCATENATE($A67,B$9),lookups,MATCH(CONCATENATE($A$7,B$11),'Query Result 1'!$CL$7:$CV$7,FALSE),FALSE)</f>
        <v>8.967823372925751E-4</v>
      </c>
      <c r="C67" s="40">
        <f>VLOOKUP(CONCATENATE($A67,C$9),lookups,MATCH(CONCATENATE($A$7,C$11),'Query Result 1'!$CL$7:$CV$7,FALSE),FALSE)</f>
        <v>0.81210322648438882</v>
      </c>
      <c r="D67" s="101"/>
      <c r="E67" s="142">
        <f>VLOOKUP(CONCATENATE($A67,E$9),lookups,MATCH(CONCATENATE($A$7,E$11),'Query Result 1'!$CL$7:$CV$7,FALSE),FALSE)</f>
        <v>3.572086961642552E-3</v>
      </c>
      <c r="F67" s="40">
        <f>VLOOKUP(CONCATENATE($A67,F$9),lookups,MATCH(CONCATENATE($A$7,F$11),'Query Result 1'!$CL$7:$CV$7,FALSE),FALSE)</f>
        <v>0.81210322648438882</v>
      </c>
      <c r="G67" s="102"/>
      <c r="H67" s="142">
        <f>VLOOKUP(CONCATENATE($A67,H$9),lookups,MATCH(CONCATENATE($A$7,H$11),'Query Result 1'!$CL$7:$CV$7,FALSE),FALSE)</f>
        <v>1.4773544857039709E-3</v>
      </c>
      <c r="I67" s="40">
        <f>VLOOKUP(CONCATENATE($A67,I$9),lookups,MATCH(CONCATENATE($A$7,I$11),'Query Result 1'!$CL$7:$CV$7,FALSE),FALSE)</f>
        <v>0.81210322648438882</v>
      </c>
      <c r="J67" s="72"/>
      <c r="K67" s="142">
        <f>VLOOKUP(CONCATENATE($A67,K$9),lookups,MATCH(CONCATENATE($A$7,K$11),'Query Result 1'!$CL$7:$CV$7,FALSE),FALSE)</f>
        <v>3.4722311125221796E-3</v>
      </c>
      <c r="L67" s="40">
        <f>VLOOKUP(CONCATENATE($A67,L$9),lookups,MATCH(CONCATENATE($A$7,L$11),'Query Result 1'!$CL$7:$CV$7,FALSE),FALSE)</f>
        <v>0.81210322648438882</v>
      </c>
      <c r="M67" s="101"/>
      <c r="T67" s="114"/>
      <c r="W67" s="114"/>
      <c r="AA67" s="114"/>
      <c r="AG67" s="114"/>
      <c r="AJ67" s="114"/>
    </row>
    <row r="68" spans="1:36" x14ac:dyDescent="0.2">
      <c r="A68" s="45">
        <v>56</v>
      </c>
      <c r="B68" s="141">
        <f>VLOOKUP(CONCATENATE($A68,B$9),lookups,MATCH(CONCATENATE($A$7,B$11),'Query Result 1'!$CL$7:$CV$7,FALSE),FALSE)</f>
        <v>8.0748816452147281E-4</v>
      </c>
      <c r="C68" s="40">
        <f>VLOOKUP(CONCATENATE($A68,C$9),lookups,MATCH(CONCATENATE($A$7,C$11),'Query Result 1'!$CL$7:$CV$7,FALSE),FALSE)</f>
        <v>0.80927359851754421</v>
      </c>
      <c r="D68" s="101"/>
      <c r="E68" s="142">
        <f>VLOOKUP(CONCATENATE($A68,E$9),lookups,MATCH(CONCATENATE($A$7,E$11),'Query Result 1'!$CL$7:$CV$7,FALSE),FALSE)</f>
        <v>3.4306245087220243E-3</v>
      </c>
      <c r="F68" s="40">
        <f>VLOOKUP(CONCATENATE($A68,F$9),lookups,MATCH(CONCATENATE($A$7,F$11),'Query Result 1'!$CL$7:$CV$7,FALSE),FALSE)</f>
        <v>0.80927359851754421</v>
      </c>
      <c r="G68" s="102"/>
      <c r="H68" s="142">
        <f>VLOOKUP(CONCATENATE($A68,H$9),lookups,MATCH(CONCATENATE($A$7,H$11),'Query Result 1'!$CL$7:$CV$7,FALSE),FALSE)</f>
        <v>1.4459895074546232E-3</v>
      </c>
      <c r="I68" s="40">
        <f>VLOOKUP(CONCATENATE($A68,I$9),lookups,MATCH(CONCATENATE($A$7,I$11),'Query Result 1'!$CL$7:$CV$7,FALSE),FALSE)</f>
        <v>0.80927359851754421</v>
      </c>
      <c r="J68" s="72"/>
      <c r="K68" s="142">
        <f>VLOOKUP(CONCATENATE($A68,K$9),lookups,MATCH(CONCATENATE($A$7,K$11),'Query Result 1'!$CL$7:$CV$7,FALSE),FALSE)</f>
        <v>3.3259678976247111E-3</v>
      </c>
      <c r="L68" s="40">
        <f>VLOOKUP(CONCATENATE($A68,L$9),lookups,MATCH(CONCATENATE($A$7,L$11),'Query Result 1'!$CL$7:$CV$7,FALSE),FALSE)</f>
        <v>0.80927359851754421</v>
      </c>
      <c r="M68" s="101"/>
      <c r="T68" s="114"/>
      <c r="W68" s="114"/>
      <c r="AA68" s="114"/>
      <c r="AG68" s="114"/>
      <c r="AJ68" s="114"/>
    </row>
    <row r="69" spans="1:36" x14ac:dyDescent="0.2">
      <c r="A69" s="45">
        <v>57</v>
      </c>
      <c r="B69" s="141">
        <f>VLOOKUP(CONCATENATE($A69,B$9),lookups,MATCH(CONCATENATE($A$7,B$11),'Query Result 1'!$CL$7:$CV$7,FALSE),FALSE)</f>
        <v>7.6556150992285492E-4</v>
      </c>
      <c r="C69" s="40">
        <f>VLOOKUP(CONCATENATE($A69,C$9),lookups,MATCH(CONCATENATE($A$7,C$11),'Query Result 1'!$CL$7:$CV$7,FALSE),FALSE)</f>
        <v>0.80927359851754421</v>
      </c>
      <c r="D69" s="101"/>
      <c r="E69" s="142">
        <f>VLOOKUP(CONCATENATE($A69,E$9),lookups,MATCH(CONCATENATE($A$7,E$11),'Query Result 1'!$CL$7:$CV$7,FALSE),FALSE)</f>
        <v>3.4149420195973505E-3</v>
      </c>
      <c r="F69" s="40">
        <f>VLOOKUP(CONCATENATE($A69,F$9),lookups,MATCH(CONCATENATE($A$7,F$11),'Query Result 1'!$CL$7:$CV$7,FALSE),FALSE)</f>
        <v>0.80927359851754421</v>
      </c>
      <c r="G69" s="102"/>
      <c r="H69" s="142">
        <f>VLOOKUP(CONCATENATE($A69,H$9),lookups,MATCH(CONCATENATE($A$7,H$11),'Query Result 1'!$CL$7:$CV$7,FALSE),FALSE)</f>
        <v>1.3678971126297166E-3</v>
      </c>
      <c r="I69" s="40">
        <f>VLOOKUP(CONCATENATE($A69,I$9),lookups,MATCH(CONCATENATE($A$7,I$11),'Query Result 1'!$CL$7:$CV$7,FALSE),FALSE)</f>
        <v>0.80927359851754421</v>
      </c>
      <c r="J69" s="72"/>
      <c r="K69" s="142">
        <f>VLOOKUP(CONCATENATE($A69,K$9),lookups,MATCH(CONCATENATE($A$7,K$11),'Query Result 1'!$CL$7:$CV$7,FALSE),FALSE)</f>
        <v>3.3749356697895089E-3</v>
      </c>
      <c r="L69" s="40">
        <f>VLOOKUP(CONCATENATE($A69,L$9),lookups,MATCH(CONCATENATE($A$7,L$11),'Query Result 1'!$CL$7:$CV$7,FALSE),FALSE)</f>
        <v>0.80927359851754421</v>
      </c>
      <c r="M69" s="101"/>
      <c r="T69" s="114"/>
      <c r="W69" s="114"/>
      <c r="AA69" s="114"/>
      <c r="AG69" s="114"/>
      <c r="AJ69" s="114"/>
    </row>
    <row r="70" spans="1:36" x14ac:dyDescent="0.2">
      <c r="A70" s="44">
        <v>58</v>
      </c>
      <c r="B70" s="141">
        <f>VLOOKUP(CONCATENATE($A70,B$9),lookups,MATCH(CONCATENATE($A$7,B$11),'Query Result 1'!$CL$7:$CV$7,FALSE),FALSE)</f>
        <v>7.1723383935498239E-4</v>
      </c>
      <c r="C70" s="40">
        <f>VLOOKUP(CONCATENATE($A70,C$9),lookups,MATCH(CONCATENATE($A$7,C$11),'Query Result 1'!$CL$7:$CV$7,FALSE),FALSE)</f>
        <v>0.81210322648438882</v>
      </c>
      <c r="D70" s="101"/>
      <c r="E70" s="142">
        <f>VLOOKUP(CONCATENATE($A70,E$9),lookups,MATCH(CONCATENATE($A$7,E$11),'Query Result 1'!$CL$7:$CV$7,FALSE),FALSE)</f>
        <v>3.4171823751865896E-3</v>
      </c>
      <c r="F70" s="40">
        <f>VLOOKUP(CONCATENATE($A70,F$9),lookups,MATCH(CONCATENATE($A$7,F$11),'Query Result 1'!$CL$7:$CV$7,FALSE),FALSE)</f>
        <v>0.81210322648438882</v>
      </c>
      <c r="G70" s="102"/>
      <c r="H70" s="142">
        <f>VLOOKUP(CONCATENATE($A70,H$9),lookups,MATCH(CONCATENATE($A$7,H$11),'Query Result 1'!$CL$7:$CV$7,FALSE),FALSE)</f>
        <v>1.3355719819849806E-3</v>
      </c>
      <c r="I70" s="40">
        <f>VLOOKUP(CONCATENATE($A70,I$9),lookups,MATCH(CONCATENATE($A$7,I$11),'Query Result 1'!$CL$7:$CV$7,FALSE),FALSE)</f>
        <v>0.81210322648438882</v>
      </c>
      <c r="J70" s="72"/>
      <c r="K70" s="142">
        <f>VLOOKUP(CONCATENATE($A70,K$9),lookups,MATCH(CONCATENATE($A$7,K$11),'Query Result 1'!$CL$7:$CV$7,FALSE),FALSE)</f>
        <v>3.2766800746614503E-3</v>
      </c>
      <c r="L70" s="40">
        <f>VLOOKUP(CONCATENATE($A70,L$9),lookups,MATCH(CONCATENATE($A$7,L$11),'Query Result 1'!$CL$7:$CV$7,FALSE),FALSE)</f>
        <v>0.81210322648438882</v>
      </c>
      <c r="M70" s="101"/>
      <c r="T70" s="114"/>
      <c r="W70" s="114"/>
      <c r="AA70" s="114"/>
      <c r="AG70" s="114"/>
      <c r="AJ70" s="114"/>
    </row>
    <row r="71" spans="1:36" x14ac:dyDescent="0.2">
      <c r="A71" s="45">
        <v>59</v>
      </c>
      <c r="B71" s="141">
        <f>VLOOKUP(CONCATENATE($A71,B$9),lookups,MATCH(CONCATENATE($A$7,B$11),'Query Result 1'!$CL$7:$CV$7,FALSE),FALSE)</f>
        <v>6.192982950253864E-4</v>
      </c>
      <c r="C71" s="40">
        <f>VLOOKUP(CONCATENATE($A71,C$9),lookups,MATCH(CONCATENATE($A$7,C$11),'Query Result 1'!$CL$7:$CV$7,FALSE),FALSE)</f>
        <v>0.81210322648438882</v>
      </c>
      <c r="D71" s="101"/>
      <c r="E71" s="142">
        <f>VLOOKUP(CONCATENATE($A71,E$9),lookups,MATCH(CONCATENATE($A$7,E$11),'Query Result 1'!$CL$7:$CV$7,FALSE),FALSE)</f>
        <v>3.0404825853959541E-3</v>
      </c>
      <c r="F71" s="40">
        <f>VLOOKUP(CONCATENATE($A71,F$9),lookups,MATCH(CONCATENATE($A$7,F$11),'Query Result 1'!$CL$7:$CV$7,FALSE),FALSE)</f>
        <v>0.81210322648438882</v>
      </c>
      <c r="G71" s="102"/>
      <c r="H71" s="142">
        <f>VLOOKUP(CONCATENATE($A71,H$9),lookups,MATCH(CONCATENATE($A$7,H$11),'Query Result 1'!$CL$7:$CV$7,FALSE),FALSE)</f>
        <v>1.1099361690687546E-3</v>
      </c>
      <c r="I71" s="40">
        <f>VLOOKUP(CONCATENATE($A71,I$9),lookups,MATCH(CONCATENATE($A$7,I$11),'Query Result 1'!$CL$7:$CV$7,FALSE),FALSE)</f>
        <v>0.81210322648438882</v>
      </c>
      <c r="J71" s="72"/>
      <c r="K71" s="142">
        <f>VLOOKUP(CONCATENATE($A71,K$9),lookups,MATCH(CONCATENATE($A$7,K$11),'Query Result 1'!$CL$7:$CV$7,FALSE),FALSE)</f>
        <v>2.9710315621295411E-3</v>
      </c>
      <c r="L71" s="40">
        <f>VLOOKUP(CONCATENATE($A71,L$9),lookups,MATCH(CONCATENATE($A$7,L$11),'Query Result 1'!$CL$7:$CV$7,FALSE),FALSE)</f>
        <v>0.81210322648438882</v>
      </c>
      <c r="M71" s="101"/>
      <c r="T71" s="114"/>
      <c r="W71" s="114"/>
      <c r="AA71" s="114"/>
      <c r="AG71" s="114"/>
      <c r="AJ71" s="114"/>
    </row>
    <row r="72" spans="1:36" x14ac:dyDescent="0.2">
      <c r="A72" s="45">
        <v>60</v>
      </c>
      <c r="B72" s="141">
        <f>VLOOKUP(CONCATENATE($A72,B$9),lookups,MATCH(CONCATENATE($A$7,B$11),'Query Result 1'!$CL$7:$CV$7,FALSE),FALSE)</f>
        <v>5.0375995678034018E-4</v>
      </c>
      <c r="C72" s="40">
        <f>VLOOKUP(CONCATENATE($A72,C$9),lookups,MATCH(CONCATENATE($A$7,C$11),'Query Result 1'!$CL$7:$CV$7,FALSE),FALSE)</f>
        <v>0.81587606377351485</v>
      </c>
      <c r="D72" s="101"/>
      <c r="E72" s="142">
        <f>VLOOKUP(CONCATENATE($A72,E$9),lookups,MATCH(CONCATENATE($A$7,E$11),'Query Result 1'!$CL$7:$CV$7,FALSE),FALSE)</f>
        <v>2.4999167867923995E-3</v>
      </c>
      <c r="F72" s="40">
        <f>VLOOKUP(CONCATENATE($A72,F$9),lookups,MATCH(CONCATENATE($A$7,F$11),'Query Result 1'!$CL$7:$CV$7,FALSE),FALSE)</f>
        <v>0.81587606377351485</v>
      </c>
      <c r="G72" s="102"/>
      <c r="H72" s="142">
        <f>VLOOKUP(CONCATENATE($A72,H$9),lookups,MATCH(CONCATENATE($A$7,H$11),'Query Result 1'!$CL$7:$CV$7,FALSE),FALSE)</f>
        <v>9.3678868710041652E-4</v>
      </c>
      <c r="I72" s="40">
        <f>VLOOKUP(CONCATENATE($A72,I$9),lookups,MATCH(CONCATENATE($A$7,I$11),'Query Result 1'!$CL$7:$CV$7,FALSE),FALSE)</f>
        <v>0.81587606377351485</v>
      </c>
      <c r="J72" s="72"/>
      <c r="K72" s="142">
        <f>VLOOKUP(CONCATENATE($A72,K$9),lookups,MATCH(CONCATENATE($A$7,K$11),'Query Result 1'!$CL$7:$CV$7,FALSE),FALSE)</f>
        <v>2.5047175487693408E-3</v>
      </c>
      <c r="L72" s="40">
        <f>VLOOKUP(CONCATENATE($A72,L$9),lookups,MATCH(CONCATENATE($A$7,L$11),'Query Result 1'!$CL$7:$CV$7,FALSE),FALSE)</f>
        <v>0.81587606377351485</v>
      </c>
      <c r="M72" s="101"/>
      <c r="T72" s="114"/>
      <c r="W72" s="114"/>
      <c r="AA72" s="114"/>
      <c r="AG72" s="114"/>
      <c r="AJ72" s="114"/>
    </row>
    <row r="73" spans="1:36" x14ac:dyDescent="0.2">
      <c r="A73" s="44">
        <v>61</v>
      </c>
      <c r="B73" s="141">
        <f>VLOOKUP(CONCATENATE($A73,B$9),lookups,MATCH(CONCATENATE($A$7,B$11),'Query Result 1'!$CL$7:$CV$7,FALSE),FALSE)</f>
        <v>4.8103635008948622E-4</v>
      </c>
      <c r="C73" s="40">
        <f>VLOOKUP(CONCATENATE($A73,C$9),lookups,MATCH(CONCATENATE($A$7,C$11),'Query Result 1'!$CL$7:$CV$7,FALSE),FALSE)</f>
        <v>0.84888839005336814</v>
      </c>
      <c r="D73" s="101"/>
      <c r="E73" s="142">
        <f>VLOOKUP(CONCATENATE($A73,E$9),lookups,MATCH(CONCATENATE($A$7,E$11),'Query Result 1'!$CL$7:$CV$7,FALSE),FALSE)</f>
        <v>2.4307858143244494E-3</v>
      </c>
      <c r="F73" s="40">
        <f>VLOOKUP(CONCATENATE($A73,F$9),lookups,MATCH(CONCATENATE($A$7,F$11),'Query Result 1'!$CL$7:$CV$7,FALSE),FALSE)</f>
        <v>0.84888839005336814</v>
      </c>
      <c r="G73" s="102"/>
      <c r="H73" s="142">
        <f>VLOOKUP(CONCATENATE($A73,H$9),lookups,MATCH(CONCATENATE($A$7,H$11),'Query Result 1'!$CL$7:$CV$7,FALSE),FALSE)</f>
        <v>8.3405238079387956E-4</v>
      </c>
      <c r="I73" s="40">
        <f>VLOOKUP(CONCATENATE($A73,I$9),lookups,MATCH(CONCATENATE($A$7,I$11),'Query Result 1'!$CL$7:$CV$7,FALSE),FALSE)</f>
        <v>0.84888839005336814</v>
      </c>
      <c r="J73" s="72"/>
      <c r="K73" s="142">
        <f>VLOOKUP(CONCATENATE($A73,K$9),lookups,MATCH(CONCATENATE($A$7,K$11),'Query Result 1'!$CL$7:$CV$7,FALSE),FALSE)</f>
        <v>2.3850185501442787E-3</v>
      </c>
      <c r="L73" s="40">
        <f>VLOOKUP(CONCATENATE($A73,L$9),lookups,MATCH(CONCATENATE($A$7,L$11),'Query Result 1'!$CL$7:$CV$7,FALSE),FALSE)</f>
        <v>0.84888839005336814</v>
      </c>
      <c r="M73" s="101"/>
      <c r="T73" s="114"/>
      <c r="W73" s="114"/>
      <c r="AA73" s="114"/>
      <c r="AG73" s="114"/>
      <c r="AJ73" s="114"/>
    </row>
    <row r="74" spans="1:36" x14ac:dyDescent="0.2">
      <c r="A74" s="45">
        <v>62</v>
      </c>
      <c r="B74" s="141">
        <f>VLOOKUP(CONCATENATE($A74,B$9),lookups,MATCH(CONCATENATE($A$7,B$11),'Query Result 1'!$CL$7:$CV$7,FALSE),FALSE)</f>
        <v>4.2630766355235901E-4</v>
      </c>
      <c r="C74" s="40">
        <f>VLOOKUP(CONCATENATE($A74,C$9),lookups,MATCH(CONCATENATE($A$7,C$11),'Query Result 1'!$CL$7:$CV$7,FALSE),FALSE)</f>
        <v>0.88284392565550285</v>
      </c>
      <c r="D74" s="101"/>
      <c r="E74" s="142">
        <f>VLOOKUP(CONCATENATE($A74,E$9),lookups,MATCH(CONCATENATE($A$7,E$11),'Query Result 1'!$CL$7:$CV$7,FALSE),FALSE)</f>
        <v>2.3504530639103039E-3</v>
      </c>
      <c r="F74" s="40">
        <f>VLOOKUP(CONCATENATE($A74,F$9),lookups,MATCH(CONCATENATE($A$7,F$11),'Query Result 1'!$CL$7:$CV$7,FALSE),FALSE)</f>
        <v>0.88284392565550285</v>
      </c>
      <c r="G74" s="102"/>
      <c r="H74" s="142">
        <f>VLOOKUP(CONCATENATE($A74,H$9),lookups,MATCH(CONCATENATE($A$7,H$11),'Query Result 1'!$CL$7:$CV$7,FALSE),FALSE)</f>
        <v>7.5884044315513758E-4</v>
      </c>
      <c r="I74" s="40">
        <f>VLOOKUP(CONCATENATE($A74,I$9),lookups,MATCH(CONCATENATE($A$7,I$11),'Query Result 1'!$CL$7:$CV$7,FALSE),FALSE)</f>
        <v>0.88284392565550285</v>
      </c>
      <c r="J74" s="72"/>
      <c r="K74" s="142">
        <f>VLOOKUP(CONCATENATE($A74,K$9),lookups,MATCH(CONCATENATE($A$7,K$11),'Query Result 1'!$CL$7:$CV$7,FALSE),FALSE)</f>
        <v>2.2768413802638754E-3</v>
      </c>
      <c r="L74" s="40">
        <f>VLOOKUP(CONCATENATE($A74,L$9),lookups,MATCH(CONCATENATE($A$7,L$11),'Query Result 1'!$CL$7:$CV$7,FALSE),FALSE)</f>
        <v>0.88284392565550285</v>
      </c>
      <c r="M74" s="101"/>
      <c r="T74" s="114"/>
      <c r="W74" s="114"/>
      <c r="AA74" s="114"/>
      <c r="AG74" s="114"/>
      <c r="AJ74" s="114"/>
    </row>
    <row r="75" spans="1:36" x14ac:dyDescent="0.2">
      <c r="A75" s="45">
        <v>63</v>
      </c>
      <c r="B75" s="141">
        <f>VLOOKUP(CONCATENATE($A75,B$9),lookups,MATCH(CONCATENATE($A$7,B$11),'Query Result 1'!$CL$7:$CV$7,FALSE),FALSE)</f>
        <v>3.5941704667364802E-4</v>
      </c>
      <c r="C75" s="40">
        <f>VLOOKUP(CONCATENATE($A75,C$9),lookups,MATCH(CONCATENATE($A$7,C$11),'Query Result 1'!$CL$7:$CV$7,FALSE),FALSE)</f>
        <v>0.89604885616744401</v>
      </c>
      <c r="D75" s="101"/>
      <c r="E75" s="142">
        <f>VLOOKUP(CONCATENATE($A75,E$9),lookups,MATCH(CONCATENATE($A$7,E$11),'Query Result 1'!$CL$7:$CV$7,FALSE),FALSE)</f>
        <v>2.0464048053707084E-3</v>
      </c>
      <c r="F75" s="40">
        <f>VLOOKUP(CONCATENATE($A75,F$9),lookups,MATCH(CONCATENATE($A$7,F$11),'Query Result 1'!$CL$7:$CV$7,FALSE),FALSE)</f>
        <v>0.89604885616744401</v>
      </c>
      <c r="G75" s="102"/>
      <c r="H75" s="142">
        <f>VLOOKUP(CONCATENATE($A75,H$9),lookups,MATCH(CONCATENATE($A$7,H$11),'Query Result 1'!$CL$7:$CV$7,FALSE),FALSE)</f>
        <v>6.7690743874867815E-4</v>
      </c>
      <c r="I75" s="40">
        <f>VLOOKUP(CONCATENATE($A75,I$9),lookups,MATCH(CONCATENATE($A$7,I$11),'Query Result 1'!$CL$7:$CV$7,FALSE),FALSE)</f>
        <v>0.89604885616744401</v>
      </c>
      <c r="J75" s="72"/>
      <c r="K75" s="142">
        <f>VLOOKUP(CONCATENATE($A75,K$9),lookups,MATCH(CONCATENATE($A$7,K$11),'Query Result 1'!$CL$7:$CV$7,FALSE),FALSE)</f>
        <v>1.9775938837012209E-3</v>
      </c>
      <c r="L75" s="40">
        <f>VLOOKUP(CONCATENATE($A75,L$9),lookups,MATCH(CONCATENATE($A$7,L$11),'Query Result 1'!$CL$7:$CV$7,FALSE),FALSE)</f>
        <v>0.89604885616744401</v>
      </c>
      <c r="M75" s="101"/>
      <c r="T75" s="114"/>
      <c r="W75" s="114"/>
      <c r="AA75" s="114"/>
      <c r="AG75" s="114"/>
      <c r="AJ75" s="114"/>
    </row>
    <row r="76" spans="1:36" x14ac:dyDescent="0.2">
      <c r="A76" s="44">
        <v>64</v>
      </c>
      <c r="B76" s="141">
        <f>VLOOKUP(CONCATENATE($A76,B$9),lookups,MATCH(CONCATENATE($A$7,B$11),'Query Result 1'!$CL$7:$CV$7,FALSE),FALSE)</f>
        <v>2.9188632819801156E-4</v>
      </c>
      <c r="C76" s="40">
        <f>VLOOKUP(CONCATENATE($A76,C$9),lookups,MATCH(CONCATENATE($A$7,C$11),'Query Result 1'!$CL$7:$CV$7,FALSE),FALSE)</f>
        <v>0.90265132142341464</v>
      </c>
      <c r="D76" s="101"/>
      <c r="E76" s="142">
        <f>VLOOKUP(CONCATENATE($A76,E$9),lookups,MATCH(CONCATENATE($A$7,E$11),'Query Result 1'!$CL$7:$CV$7,FALSE),FALSE)</f>
        <v>1.953910124614979E-3</v>
      </c>
      <c r="F76" s="40">
        <f>VLOOKUP(CONCATENATE($A76,F$9),lookups,MATCH(CONCATENATE($A$7,F$11),'Query Result 1'!$CL$7:$CV$7,FALSE),FALSE)</f>
        <v>0.90265132142341464</v>
      </c>
      <c r="G76" s="102"/>
      <c r="H76" s="142">
        <f>VLOOKUP(CONCATENATE($A76,H$9),lookups,MATCH(CONCATENATE($A$7,H$11),'Query Result 1'!$CL$7:$CV$7,FALSE),FALSE)</f>
        <v>5.5464803373591459E-4</v>
      </c>
      <c r="I76" s="40">
        <f>VLOOKUP(CONCATENATE($A76,I$9),lookups,MATCH(CONCATENATE($A$7,I$11),'Query Result 1'!$CL$7:$CV$7,FALSE),FALSE)</f>
        <v>0.90265132142341464</v>
      </c>
      <c r="J76" s="72"/>
      <c r="K76" s="142">
        <f>VLOOKUP(CONCATENATE($A76,K$9),lookups,MATCH(CONCATENATE($A$7,K$11),'Query Result 1'!$CL$7:$CV$7,FALSE),FALSE)</f>
        <v>1.8162882812760041E-3</v>
      </c>
      <c r="L76" s="40">
        <f>VLOOKUP(CONCATENATE($A76,L$9),lookups,MATCH(CONCATENATE($A$7,L$11),'Query Result 1'!$CL$7:$CV$7,FALSE),FALSE)</f>
        <v>0.90265132142341464</v>
      </c>
      <c r="M76" s="101"/>
      <c r="T76" s="114"/>
      <c r="W76" s="114"/>
      <c r="AA76" s="114"/>
      <c r="AG76" s="114"/>
      <c r="AJ76" s="114"/>
    </row>
    <row r="77" spans="1:36" x14ac:dyDescent="0.2">
      <c r="A77" s="45">
        <v>65</v>
      </c>
      <c r="B77" s="141">
        <f>VLOOKUP(CONCATENATE($A77,B$9),lookups,MATCH(CONCATENATE($A$7,B$11),'Query Result 1'!$CL$7:$CV$7,FALSE),FALSE)</f>
        <v>2.6948277230562037E-4</v>
      </c>
      <c r="C77" s="40">
        <f>VLOOKUP(CONCATENATE($A77,C$9),lookups,MATCH(CONCATENATE($A$7,C$11),'Query Result 1'!$CL$7:$CV$7,FALSE),FALSE)</f>
        <v>0.90925378667938528</v>
      </c>
      <c r="D77" s="101"/>
      <c r="E77" s="142">
        <f>VLOOKUP(CONCATENATE($A77,E$9),lookups,MATCH(CONCATENATE($A$7,E$11),'Query Result 1'!$CL$7:$CV$7,FALSE),FALSE)</f>
        <v>1.8396519895637837E-3</v>
      </c>
      <c r="F77" s="40">
        <f>VLOOKUP(CONCATENATE($A77,F$9),lookups,MATCH(CONCATENATE($A$7,F$11),'Query Result 1'!$CL$7:$CV$7,FALSE),FALSE)</f>
        <v>0.90925378667938528</v>
      </c>
      <c r="G77" s="102"/>
      <c r="H77" s="142">
        <f>VLOOKUP(CONCATENATE($A77,H$9),lookups,MATCH(CONCATENATE($A$7,H$11),'Query Result 1'!$CL$7:$CV$7,FALSE),FALSE)</f>
        <v>4.6951452134482785E-4</v>
      </c>
      <c r="I77" s="40">
        <f>VLOOKUP(CONCATENATE($A77,I$9),lookups,MATCH(CONCATENATE($A$7,I$11),'Query Result 1'!$CL$7:$CV$7,FALSE),FALSE)</f>
        <v>0.90925378667938528</v>
      </c>
      <c r="J77" s="72"/>
      <c r="K77" s="142">
        <f>VLOOKUP(CONCATENATE($A77,K$9),lookups,MATCH(CONCATENATE($A$7,K$11),'Query Result 1'!$CL$7:$CV$7,FALSE),FALSE)</f>
        <v>1.6457012056953679E-3</v>
      </c>
      <c r="L77" s="40">
        <f>VLOOKUP(CONCATENATE($A77,L$9),lookups,MATCH(CONCATENATE($A$7,L$11),'Query Result 1'!$CL$7:$CV$7,FALSE),FALSE)</f>
        <v>0.90925378667938528</v>
      </c>
      <c r="M77" s="101"/>
      <c r="T77" s="114"/>
      <c r="W77" s="114"/>
      <c r="AA77" s="114"/>
      <c r="AG77" s="114"/>
      <c r="AJ77" s="114"/>
    </row>
    <row r="78" spans="1:36" x14ac:dyDescent="0.2">
      <c r="A78" s="45">
        <v>66</v>
      </c>
      <c r="B78" s="141">
        <f>VLOOKUP(CONCATENATE($A78,B$9),lookups,MATCH(CONCATENATE($A$7,B$11),'Query Result 1'!$CL$7:$CV$7,FALSE),FALSE)</f>
        <v>2.3363708287779436E-4</v>
      </c>
      <c r="C78" s="40">
        <f>VLOOKUP(CONCATENATE($A78,C$9),lookups,MATCH(CONCATENATE($A$7,C$11),'Query Result 1'!$CL$7:$CV$7,FALSE),FALSE)</f>
        <v>0.91679946125763745</v>
      </c>
      <c r="D78" s="101"/>
      <c r="E78" s="142">
        <f>VLOOKUP(CONCATENATE($A78,E$9),lookups,MATCH(CONCATENATE($A$7,E$11),'Query Result 1'!$CL$7:$CV$7,FALSE),FALSE)</f>
        <v>1.6024943479028991E-3</v>
      </c>
      <c r="F78" s="40">
        <f>VLOOKUP(CONCATENATE($A78,F$9),lookups,MATCH(CONCATENATE($A$7,F$11),'Query Result 1'!$CL$7:$CV$7,FALSE),FALSE)</f>
        <v>0.91679946125763745</v>
      </c>
      <c r="G78" s="102"/>
      <c r="H78" s="142">
        <f>VLOOKUP(CONCATENATE($A78,H$9),lookups,MATCH(CONCATENATE($A$7,H$11),'Query Result 1'!$CL$7:$CV$7,FALSE),FALSE)</f>
        <v>4.2150690157541804E-4</v>
      </c>
      <c r="I78" s="40">
        <f>VLOOKUP(CONCATENATE($A78,I$9),lookups,MATCH(CONCATENATE($A$7,I$11),'Query Result 1'!$CL$7:$CV$7,FALSE),FALSE)</f>
        <v>0.91679946125763745</v>
      </c>
      <c r="J78" s="72"/>
      <c r="K78" s="142">
        <f>VLOOKUP(CONCATENATE($A78,K$9),lookups,MATCH(CONCATENATE($A$7,K$11),'Query Result 1'!$CL$7:$CV$7,FALSE),FALSE)</f>
        <v>1.5010382447902132E-3</v>
      </c>
      <c r="L78" s="40">
        <f>VLOOKUP(CONCATENATE($A78,L$9),lookups,MATCH(CONCATENATE($A$7,L$11),'Query Result 1'!$CL$7:$CV$7,FALSE),FALSE)</f>
        <v>0.91679946125763745</v>
      </c>
      <c r="M78" s="101"/>
      <c r="T78" s="114"/>
      <c r="W78" s="114"/>
      <c r="AA78" s="114"/>
      <c r="AG78" s="114"/>
      <c r="AJ78" s="114"/>
    </row>
    <row r="79" spans="1:36" x14ac:dyDescent="0.2">
      <c r="A79" s="44">
        <v>67</v>
      </c>
      <c r="B79" s="141">
        <f>VLOOKUP(CONCATENATE($A79,B$9),lookups,MATCH(CONCATENATE($A$7,B$11),'Query Result 1'!$CL$7:$CV$7,FALSE),FALSE)</f>
        <v>2.0963327299308945E-4</v>
      </c>
      <c r="C79" s="40">
        <f>VLOOKUP(CONCATENATE($A79,C$9),lookups,MATCH(CONCATENATE($A$7,C$11),'Query Result 1'!$CL$7:$CV$7,FALSE),FALSE)</f>
        <v>0.93000439176957883</v>
      </c>
      <c r="D79" s="101"/>
      <c r="E79" s="142">
        <f>VLOOKUP(CONCATENATE($A79,E$9),lookups,MATCH(CONCATENATE($A$7,E$11),'Query Result 1'!$CL$7:$CV$7,FALSE),FALSE)</f>
        <v>1.4360679327022785E-3</v>
      </c>
      <c r="F79" s="40">
        <f>VLOOKUP(CONCATENATE($A79,F$9),lookups,MATCH(CONCATENATE($A$7,F$11),'Query Result 1'!$CL$7:$CV$7,FALSE),FALSE)</f>
        <v>0.93000439176957883</v>
      </c>
      <c r="G79" s="102"/>
      <c r="H79" s="142">
        <f>VLOOKUP(CONCATENATE($A79,H$9),lookups,MATCH(CONCATENATE($A$7,H$11),'Query Result 1'!$CL$7:$CV$7,FALSE),FALSE)</f>
        <v>3.5013557351822879E-4</v>
      </c>
      <c r="I79" s="40">
        <f>VLOOKUP(CONCATENATE($A79,I$9),lookups,MATCH(CONCATENATE($A$7,I$11),'Query Result 1'!$CL$7:$CV$7,FALSE),FALSE)</f>
        <v>0.93000439176957883</v>
      </c>
      <c r="J79" s="72"/>
      <c r="K79" s="142">
        <f>VLOOKUP(CONCATENATE($A79,K$9),lookups,MATCH(CONCATENATE($A$7,K$11),'Query Result 1'!$CL$7:$CV$7,FALSE),FALSE)</f>
        <v>1.3051671561310212E-3</v>
      </c>
      <c r="L79" s="40">
        <f>VLOOKUP(CONCATENATE($A79,L$9),lookups,MATCH(CONCATENATE($A$7,L$11),'Query Result 1'!$CL$7:$CV$7,FALSE),FALSE)</f>
        <v>0.93000439176957883</v>
      </c>
      <c r="M79" s="101"/>
      <c r="T79" s="114"/>
      <c r="W79" s="114"/>
      <c r="AA79" s="114"/>
      <c r="AG79" s="114"/>
      <c r="AJ79" s="114"/>
    </row>
    <row r="80" spans="1:36" x14ac:dyDescent="0.2">
      <c r="A80" s="45">
        <v>68</v>
      </c>
      <c r="B80" s="141">
        <f>VLOOKUP(CONCATENATE($A80,B$9),lookups,MATCH(CONCATENATE($A$7,B$11),'Query Result 1'!$CL$7:$CV$7,FALSE),FALSE)</f>
        <v>1.590652468359778E-4</v>
      </c>
      <c r="C80" s="40">
        <f>VLOOKUP(CONCATENATE($A80,C$9),lookups,MATCH(CONCATENATE($A$7,C$11),'Query Result 1'!$CL$7:$CV$7,FALSE),FALSE)</f>
        <v>0.93660685702554947</v>
      </c>
      <c r="D80" s="101"/>
      <c r="E80" s="142">
        <f>VLOOKUP(CONCATENATE($A80,E$9),lookups,MATCH(CONCATENATE($A$7,E$11),'Query Result 1'!$CL$7:$CV$7,FALSE),FALSE)</f>
        <v>1.2738021778816735E-3</v>
      </c>
      <c r="F80" s="40">
        <f>VLOOKUP(CONCATENATE($A80,F$9),lookups,MATCH(CONCATENATE($A$7,F$11),'Query Result 1'!$CL$7:$CV$7,FALSE),FALSE)</f>
        <v>0.93660685702554947</v>
      </c>
      <c r="G80" s="102"/>
      <c r="H80" s="142">
        <f>VLOOKUP(CONCATENATE($A80,H$9),lookups,MATCH(CONCATENATE($A$7,H$11),'Query Result 1'!$CL$7:$CV$7,FALSE),FALSE)</f>
        <v>2.8132465184874144E-4</v>
      </c>
      <c r="I80" s="40">
        <f>VLOOKUP(CONCATENATE($A80,I$9),lookups,MATCH(CONCATENATE($A$7,I$11),'Query Result 1'!$CL$7:$CV$7,FALSE),FALSE)</f>
        <v>0.93660685702554947</v>
      </c>
      <c r="J80" s="72"/>
      <c r="K80" s="142">
        <f>VLOOKUP(CONCATENATE($A80,K$9),lookups,MATCH(CONCATENATE($A$7,K$11),'Query Result 1'!$CL$7:$CV$7,FALSE),FALSE)</f>
        <v>1.1777869383428538E-3</v>
      </c>
      <c r="L80" s="40">
        <f>VLOOKUP(CONCATENATE($A80,L$9),lookups,MATCH(CONCATENATE($A$7,L$11),'Query Result 1'!$CL$7:$CV$7,FALSE),FALSE)</f>
        <v>0.93660685702554947</v>
      </c>
      <c r="M80" s="101"/>
      <c r="T80" s="114"/>
      <c r="W80" s="114"/>
      <c r="AA80" s="114"/>
      <c r="AG80" s="114"/>
      <c r="AJ80" s="114"/>
    </row>
    <row r="81" spans="1:36" x14ac:dyDescent="0.2">
      <c r="A81" s="45">
        <v>69</v>
      </c>
      <c r="B81" s="141">
        <f>VLOOKUP(CONCATENATE($A81,B$9),lookups,MATCH(CONCATENATE($A$7,B$11),'Query Result 1'!$CL$7:$CV$7,FALSE),FALSE)</f>
        <v>1.6162565322367967E-4</v>
      </c>
      <c r="C81" s="40">
        <f>VLOOKUP(CONCATENATE($A81,C$9),lookups,MATCH(CONCATENATE($A$7,C$11),'Query Result 1'!$CL$7:$CV$7,FALSE),FALSE)</f>
        <v>0.95641425279346137</v>
      </c>
      <c r="D81" s="101"/>
      <c r="E81" s="142">
        <f>VLOOKUP(CONCATENATE($A81,E$9),lookups,MATCH(CONCATENATE($A$7,E$11),'Query Result 1'!$CL$7:$CV$7,FALSE),FALSE)</f>
        <v>1.1928293258706023E-3</v>
      </c>
      <c r="F81" s="40">
        <f>VLOOKUP(CONCATENATE($A81,F$9),lookups,MATCH(CONCATENATE($A$7,F$11),'Query Result 1'!$CL$7:$CV$7,FALSE),FALSE)</f>
        <v>0.95641425279346137</v>
      </c>
      <c r="G81" s="102"/>
      <c r="H81" s="142">
        <f>VLOOKUP(CONCATENATE($A81,H$9),lookups,MATCH(CONCATENATE($A$7,H$11),'Query Result 1'!$CL$7:$CV$7,FALSE),FALSE)</f>
        <v>2.5284013078555827E-4</v>
      </c>
      <c r="I81" s="40">
        <f>VLOOKUP(CONCATENATE($A81,I$9),lookups,MATCH(CONCATENATE($A$7,I$11),'Query Result 1'!$CL$7:$CV$7,FALSE),FALSE)</f>
        <v>0.95641425279346137</v>
      </c>
      <c r="J81" s="72"/>
      <c r="K81" s="142">
        <f>VLOOKUP(CONCATENATE($A81,K$9),lookups,MATCH(CONCATENATE($A$7,K$11),'Query Result 1'!$CL$7:$CV$7,FALSE),FALSE)</f>
        <v>1.1006546959133354E-3</v>
      </c>
      <c r="L81" s="40">
        <f>VLOOKUP(CONCATENATE($A81,L$9),lookups,MATCH(CONCATENATE($A$7,L$11),'Query Result 1'!$CL$7:$CV$7,FALSE),FALSE)</f>
        <v>0.95641425279346137</v>
      </c>
      <c r="M81" s="101"/>
      <c r="T81" s="114"/>
      <c r="W81" s="114"/>
      <c r="AA81" s="114"/>
      <c r="AG81" s="114"/>
      <c r="AJ81" s="114"/>
    </row>
    <row r="82" spans="1:36" x14ac:dyDescent="0.2">
      <c r="A82" s="44">
        <v>70</v>
      </c>
      <c r="B82" s="141">
        <f>VLOOKUP(CONCATENATE($A82,B$9),lookups,MATCH(CONCATENATE($A$7,B$11),'Query Result 1'!$CL$7:$CV$7,FALSE),FALSE)</f>
        <v>1.3250103056357105E-4</v>
      </c>
      <c r="C82" s="40">
        <f>VLOOKUP(CONCATENATE($A82,C$9),lookups,MATCH(CONCATENATE($A$7,C$11),'Query Result 1'!$CL$7:$CV$7,FALSE),FALSE)</f>
        <v>0.96961918330540264</v>
      </c>
      <c r="D82" s="101"/>
      <c r="E82" s="142">
        <f>VLOOKUP(CONCATENATE($A82,E$9),lookups,MATCH(CONCATENATE($A$7,E$11),'Query Result 1'!$CL$7:$CV$7,FALSE),FALSE)</f>
        <v>1.0270430122669069E-3</v>
      </c>
      <c r="F82" s="40">
        <f>VLOOKUP(CONCATENATE($A82,F$9),lookups,MATCH(CONCATENATE($A$7,F$11),'Query Result 1'!$CL$7:$CV$7,FALSE),FALSE)</f>
        <v>0.96961918330540264</v>
      </c>
      <c r="G82" s="102"/>
      <c r="H82" s="142">
        <f>VLOOKUP(CONCATENATE($A82,H$9),lookups,MATCH(CONCATENATE($A$7,H$11),'Query Result 1'!$CL$7:$CV$7,FALSE),FALSE)</f>
        <v>2.0899317139616401E-4</v>
      </c>
      <c r="I82" s="40">
        <f>VLOOKUP(CONCATENATE($A82,I$9),lookups,MATCH(CONCATENATE($A$7,I$11),'Query Result 1'!$CL$7:$CV$7,FALSE),FALSE)</f>
        <v>0.96961918330540264</v>
      </c>
      <c r="J82" s="72"/>
      <c r="K82" s="142">
        <f>VLOOKUP(CONCATENATE($A82,K$9),lookups,MATCH(CONCATENATE($A$7,K$11),'Query Result 1'!$CL$7:$CV$7,FALSE),FALSE)</f>
        <v>9.0862421683569612E-4</v>
      </c>
      <c r="L82" s="40">
        <f>VLOOKUP(CONCATENATE($A82,L$9),lookups,MATCH(CONCATENATE($A$7,L$11),'Query Result 1'!$CL$7:$CV$7,FALSE),FALSE)</f>
        <v>0.96961918330540264</v>
      </c>
      <c r="M82" s="101"/>
      <c r="T82" s="114"/>
      <c r="W82" s="114"/>
      <c r="AA82" s="114"/>
      <c r="AG82" s="114"/>
      <c r="AJ82" s="114"/>
    </row>
    <row r="83" spans="1:36" x14ac:dyDescent="0.2">
      <c r="A83" s="45">
        <v>71</v>
      </c>
      <c r="B83" s="141">
        <f>VLOOKUP(CONCATENATE($A83,B$9),lookups,MATCH(CONCATENATE($A$7,B$11),'Query Result 1'!$CL$7:$CV$7,FALSE),FALSE)</f>
        <v>1.1457818584965806E-4</v>
      </c>
      <c r="C83" s="40">
        <f>VLOOKUP(CONCATENATE($A83,C$9),lookups,MATCH(CONCATENATE($A$7,C$11),'Query Result 1'!$CL$7:$CV$7,FALSE),FALSE)</f>
        <v>0.98376732313962534</v>
      </c>
      <c r="D83" s="101"/>
      <c r="E83" s="142">
        <f>VLOOKUP(CONCATENATE($A83,E$9),lookups,MATCH(CONCATENATE($A$7,E$11),'Query Result 1'!$CL$7:$CV$7,FALSE),FALSE)</f>
        <v>8.9614223569564957E-4</v>
      </c>
      <c r="F83" s="40">
        <f>VLOOKUP(CONCATENATE($A83,F$9),lookups,MATCH(CONCATENATE($A$7,F$11),'Query Result 1'!$CL$7:$CV$7,FALSE),FALSE)</f>
        <v>0.98376732313962534</v>
      </c>
      <c r="G83" s="102"/>
      <c r="H83" s="142">
        <f>VLOOKUP(CONCATENATE($A83,H$9),lookups,MATCH(CONCATENATE($A$7,H$11),'Query Result 1'!$CL$7:$CV$7,FALSE),FALSE)</f>
        <v>1.7218732957294982E-4</v>
      </c>
      <c r="I83" s="40">
        <f>VLOOKUP(CONCATENATE($A83,I$9),lookups,MATCH(CONCATENATE($A$7,I$11),'Query Result 1'!$CL$7:$CV$7,FALSE),FALSE)</f>
        <v>0.98376732313962534</v>
      </c>
      <c r="J83" s="72"/>
      <c r="K83" s="142">
        <f>VLOOKUP(CONCATENATE($A83,K$9),lookups,MATCH(CONCATENATE($A$7,K$11),'Query Result 1'!$CL$7:$CV$7,FALSE),FALSE)</f>
        <v>7.7580313547366238E-4</v>
      </c>
      <c r="L83" s="40">
        <f>VLOOKUP(CONCATENATE($A83,L$9),lookups,MATCH(CONCATENATE($A$7,L$11),'Query Result 1'!$CL$7:$CV$7,FALSE),FALSE)</f>
        <v>0.98376732313962534</v>
      </c>
      <c r="M83" s="101"/>
      <c r="T83" s="114"/>
      <c r="W83" s="114"/>
      <c r="AA83" s="114"/>
      <c r="AG83" s="114"/>
      <c r="AJ83" s="114"/>
    </row>
    <row r="84" spans="1:36" x14ac:dyDescent="0.2">
      <c r="A84" s="45">
        <v>72</v>
      </c>
      <c r="B84" s="141">
        <f>VLOOKUP(CONCATENATE($A84,B$9),lookups,MATCH(CONCATENATE($A$7,B$11),'Query Result 1'!$CL$7:$CV$7,FALSE),FALSE)</f>
        <v>8.673376638340037E-5</v>
      </c>
      <c r="C84" s="40">
        <f>VLOOKUP(CONCATENATE($A84,C$9),lookups,MATCH(CONCATENATE($A$7,C$11),'Query Result 1'!$CL$7:$CV$7,FALSE),FALSE)</f>
        <v>0.99036978839559608</v>
      </c>
      <c r="D84" s="101"/>
      <c r="E84" s="142">
        <f>VLOOKUP(CONCATENATE($A84,E$9),lookups,MATCH(CONCATENATE($A$7,E$11),'Query Result 1'!$CL$7:$CV$7,FALSE),FALSE)</f>
        <v>7.3131607448734259E-4</v>
      </c>
      <c r="F84" s="40">
        <f>VLOOKUP(CONCATENATE($A84,F$9),lookups,MATCH(CONCATENATE($A$7,F$11),'Query Result 1'!$CL$7:$CV$7,FALSE),FALSE)</f>
        <v>0.99036978839559608</v>
      </c>
      <c r="G84" s="102"/>
      <c r="H84" s="142">
        <f>VLOOKUP(CONCATENATE($A84,H$9),lookups,MATCH(CONCATENATE($A$7,H$11),'Query Result 1'!$CL$7:$CV$7,FALSE),FALSE)</f>
        <v>1.4466296090515486E-4</v>
      </c>
      <c r="I84" s="40">
        <f>VLOOKUP(CONCATENATE($A84,I$9),lookups,MATCH(CONCATENATE($A$7,I$11),'Query Result 1'!$CL$7:$CV$7,FALSE),FALSE)</f>
        <v>0.99036978839559608</v>
      </c>
      <c r="J84" s="72"/>
      <c r="K84" s="142">
        <f>VLOOKUP(CONCATENATE($A84,K$9),lookups,MATCH(CONCATENATE($A$7,K$11),'Query Result 1'!$CL$7:$CV$7,FALSE),FALSE)</f>
        <v>6.3722113973929944E-4</v>
      </c>
      <c r="L84" s="40">
        <f>VLOOKUP(CONCATENATE($A84,L$9),lookups,MATCH(CONCATENATE($A$7,L$11),'Query Result 1'!$CL$7:$CV$7,FALSE),FALSE)</f>
        <v>0.99036978839559608</v>
      </c>
      <c r="M84" s="101"/>
      <c r="T84" s="114"/>
      <c r="W84" s="114"/>
      <c r="AA84" s="114"/>
      <c r="AG84" s="114"/>
      <c r="AJ84" s="114"/>
    </row>
    <row r="85" spans="1:36" x14ac:dyDescent="0.2">
      <c r="A85" s="44">
        <v>73</v>
      </c>
      <c r="B85" s="141">
        <f>VLOOKUP(CONCATENATE($A85,B$9),lookups,MATCH(CONCATENATE($A$7,B$11),'Query Result 1'!$CL$7:$CV$7,FALSE),FALSE)</f>
        <v>6.9130972467950117E-5</v>
      </c>
      <c r="C85" s="40">
        <f>VLOOKUP(CONCATENATE($A85,C$9),lookups,MATCH(CONCATENATE($A$7,C$11),'Query Result 1'!$CL$7:$CV$7,FALSE),FALSE)</f>
        <v>1.0035747189075375</v>
      </c>
      <c r="D85" s="101"/>
      <c r="E85" s="142">
        <f>VLOOKUP(CONCATENATE($A85,E$9),lookups,MATCH(CONCATENATE($A$7,E$11),'Query Result 1'!$CL$7:$CV$7,FALSE),FALSE)</f>
        <v>5.856929611867996E-4</v>
      </c>
      <c r="F85" s="40">
        <f>VLOOKUP(CONCATENATE($A85,F$9),lookups,MATCH(CONCATENATE($A$7,F$11),'Query Result 1'!$CL$7:$CV$7,FALSE),FALSE)</f>
        <v>1.0035747189075375</v>
      </c>
      <c r="G85" s="102"/>
      <c r="H85" s="142">
        <f>VLOOKUP(CONCATENATE($A85,H$9),lookups,MATCH(CONCATENATE($A$7,H$11),'Query Result 1'!$CL$7:$CV$7,FALSE),FALSE)</f>
        <v>1.1393808425273259E-4</v>
      </c>
      <c r="I85" s="40">
        <f>VLOOKUP(CONCATENATE($A85,I$9),lookups,MATCH(CONCATENATE($A$7,I$11),'Query Result 1'!$CL$7:$CV$7,FALSE),FALSE)</f>
        <v>1.0035747189075375</v>
      </c>
      <c r="J85" s="72"/>
      <c r="K85" s="142">
        <f>VLOOKUP(CONCATENATE($A85,K$9),lookups,MATCH(CONCATENATE($A$7,K$11),'Query Result 1'!$CL$7:$CV$7,FALSE),FALSE)</f>
        <v>5.2552341107580595E-4</v>
      </c>
      <c r="L85" s="40">
        <f>VLOOKUP(CONCATENATE($A85,L$9),lookups,MATCH(CONCATENATE($A$7,L$11),'Query Result 1'!$CL$7:$CV$7,FALSE),FALSE)</f>
        <v>1.0035747189075375</v>
      </c>
      <c r="M85" s="101"/>
      <c r="T85" s="114"/>
      <c r="W85" s="114"/>
      <c r="AA85" s="114"/>
      <c r="AG85" s="114"/>
      <c r="AJ85" s="114"/>
    </row>
    <row r="86" spans="1:36" x14ac:dyDescent="0.2">
      <c r="A86" s="45">
        <v>74</v>
      </c>
      <c r="B86" s="141">
        <f>VLOOKUP(CONCATENATE($A86,B$9),lookups,MATCH(CONCATENATE($A$7,B$11),'Query Result 1'!$CL$7:$CV$7,FALSE),FALSE)</f>
        <v>4.6087314978633407E-5</v>
      </c>
      <c r="C86" s="40">
        <f>VLOOKUP(CONCATENATE($A86,C$9),lookups,MATCH(CONCATENATE($A$7,C$11),'Query Result 1'!$CL$7:$CV$7,FALSE),FALSE)</f>
        <v>1.0101771841635079</v>
      </c>
      <c r="D86" s="101"/>
      <c r="E86" s="142">
        <f>VLOOKUP(CONCATENATE($A86,E$9),lookups,MATCH(CONCATENATE($A$7,E$11),'Query Result 1'!$CL$7:$CV$7,FALSE),FALSE)</f>
        <v>4.3654928910316648E-4</v>
      </c>
      <c r="F86" s="40">
        <f>VLOOKUP(CONCATENATE($A86,F$9),lookups,MATCH(CONCATENATE($A$7,F$11),'Query Result 1'!$CL$7:$CV$7,FALSE),FALSE)</f>
        <v>1.0101771841635079</v>
      </c>
      <c r="G86" s="102"/>
      <c r="H86" s="142">
        <f>VLOOKUP(CONCATENATE($A86,H$9),lookups,MATCH(CONCATENATE($A$7,H$11),'Query Result 1'!$CL$7:$CV$7,FALSE),FALSE)</f>
        <v>7.8732496421832072E-5</v>
      </c>
      <c r="I86" s="40">
        <f>VLOOKUP(CONCATENATE($A86,I$9),lookups,MATCH(CONCATENATE($A$7,I$11),'Query Result 1'!$CL$7:$CV$7,FALSE),FALSE)</f>
        <v>1.0101771841635079</v>
      </c>
      <c r="J86" s="72"/>
      <c r="K86" s="142">
        <f>VLOOKUP(CONCATENATE($A86,K$9),lookups,MATCH(CONCATENATE($A$7,K$11),'Query Result 1'!$CL$7:$CV$7,FALSE),FALSE)</f>
        <v>4.2726781594774725E-4</v>
      </c>
      <c r="L86" s="40">
        <f>VLOOKUP(CONCATENATE($A86,L$9),lookups,MATCH(CONCATENATE($A$7,L$11),'Query Result 1'!$CL$7:$CV$7,FALSE),FALSE)</f>
        <v>1.0101771841635079</v>
      </c>
      <c r="M86" s="101"/>
      <c r="T86" s="114"/>
      <c r="W86" s="114"/>
      <c r="AA86" s="114"/>
      <c r="AG86" s="114"/>
      <c r="AJ86" s="114"/>
    </row>
    <row r="87" spans="1:36" x14ac:dyDescent="0.2">
      <c r="A87" s="45">
        <v>75</v>
      </c>
      <c r="B87" s="141">
        <f>VLOOKUP(CONCATENATE($A87,B$9),lookups,MATCH(CONCATENATE($A$7,B$11),'Query Result 1'!$CL$7:$CV$7,FALSE),FALSE)</f>
        <v>3.7125892621676912E-5</v>
      </c>
      <c r="C87" s="40">
        <f>VLOOKUP(CONCATENATE($A87,C$9),lookups,MATCH(CONCATENATE($A$7,C$11),'Query Result 1'!$CL$7:$CV$7,FALSE),FALSE)</f>
        <v>1.0167796494194787</v>
      </c>
      <c r="D87" s="101"/>
      <c r="E87" s="142">
        <f>VLOOKUP(CONCATENATE($A87,E$9),lookups,MATCH(CONCATENATE($A$7,E$11),'Query Result 1'!$CL$7:$CV$7,FALSE),FALSE)</f>
        <v>3.5045562431669156E-4</v>
      </c>
      <c r="F87" s="40">
        <f>VLOOKUP(CONCATENATE($A87,F$9),lookups,MATCH(CONCATENATE($A$7,F$11),'Query Result 1'!$CL$7:$CV$7,FALSE),FALSE)</f>
        <v>1.0167796494194787</v>
      </c>
      <c r="G87" s="102"/>
      <c r="H87" s="142">
        <f>VLOOKUP(CONCATENATE($A87,H$9),lookups,MATCH(CONCATENATE($A$7,H$11),'Query Result 1'!$CL$7:$CV$7,FALSE),FALSE)</f>
        <v>6.0489600909456346E-5</v>
      </c>
      <c r="I87" s="40">
        <f>VLOOKUP(CONCATENATE($A87,I$9),lookups,MATCH(CONCATENATE($A$7,I$11),'Query Result 1'!$CL$7:$CV$7,FALSE),FALSE)</f>
        <v>1.0167796494194787</v>
      </c>
      <c r="J87" s="72"/>
      <c r="K87" s="142">
        <f>VLOOKUP(CONCATENATE($A87,K$9),lookups,MATCH(CONCATENATE($A$7,K$11),'Query Result 1'!$CL$7:$CV$7,FALSE),FALSE)</f>
        <v>3.4437465914589964E-4</v>
      </c>
      <c r="L87" s="40">
        <f>VLOOKUP(CONCATENATE($A87,L$9),lookups,MATCH(CONCATENATE($A$7,L$11),'Query Result 1'!$CL$7:$CV$7,FALSE),FALSE)</f>
        <v>1.0167796494194787</v>
      </c>
      <c r="M87" s="101"/>
      <c r="T87" s="114"/>
      <c r="W87" s="114"/>
      <c r="AA87" s="114"/>
      <c r="AG87" s="114"/>
      <c r="AJ87" s="114"/>
    </row>
    <row r="88" spans="1:36" x14ac:dyDescent="0.2">
      <c r="A88" s="44">
        <v>76</v>
      </c>
      <c r="B88" s="141">
        <f>VLOOKUP(CONCATENATE($A88,B$9),lookups,MATCH(CONCATENATE($A$7,B$11),'Query Result 1'!$CL$7:$CV$7,FALSE),FALSE)</f>
        <v>2.9764724257034078E-5</v>
      </c>
      <c r="C88" s="40">
        <f>VLOOKUP(CONCATENATE($A88,C$9),lookups,MATCH(CONCATENATE($A$7,C$11),'Query Result 1'!$CL$7:$CV$7,FALSE),FALSE)</f>
        <v>1.0233821146754492</v>
      </c>
      <c r="D88" s="101"/>
      <c r="E88" s="142">
        <f>VLOOKUP(CONCATENATE($A88,E$9),lookups,MATCH(CONCATENATE($A$7,E$11),'Query Result 1'!$CL$7:$CV$7,FALSE),FALSE)</f>
        <v>2.1539418736541864E-4</v>
      </c>
      <c r="F88" s="40">
        <f>VLOOKUP(CONCATENATE($A88,F$9),lookups,MATCH(CONCATENATE($A$7,F$11),'Query Result 1'!$CL$7:$CV$7,FALSE),FALSE)</f>
        <v>1.0233821146754492</v>
      </c>
      <c r="G88" s="102"/>
      <c r="H88" s="142">
        <f>VLOOKUP(CONCATENATE($A88,H$9),lookups,MATCH(CONCATENATE($A$7,H$11),'Query Result 1'!$CL$7:$CV$7,FALSE),FALSE)</f>
        <v>4.8967772164797997E-5</v>
      </c>
      <c r="I88" s="40">
        <f>VLOOKUP(CONCATENATE($A88,I$9),lookups,MATCH(CONCATENATE($A$7,I$11),'Query Result 1'!$CL$7:$CV$7,FALSE),FALSE)</f>
        <v>1.0233821146754492</v>
      </c>
      <c r="J88" s="72"/>
      <c r="K88" s="142">
        <f>VLOOKUP(CONCATENATE($A88,K$9),lookups,MATCH(CONCATENATE($A$7,K$11),'Query Result 1'!$CL$7:$CV$7,FALSE),FALSE)</f>
        <v>2.4291855603321359E-4</v>
      </c>
      <c r="L88" s="40">
        <f>VLOOKUP(CONCATENATE($A88,L$9),lookups,MATCH(CONCATENATE($A$7,L$11),'Query Result 1'!$CL$7:$CV$7,FALSE),FALSE)</f>
        <v>1.0233821146754492</v>
      </c>
      <c r="M88" s="101"/>
      <c r="T88" s="114"/>
      <c r="W88" s="114"/>
      <c r="AA88" s="114"/>
      <c r="AG88" s="114"/>
      <c r="AJ88" s="114"/>
    </row>
    <row r="89" spans="1:36" x14ac:dyDescent="0.2">
      <c r="A89" s="45">
        <v>77</v>
      </c>
      <c r="B89" s="141">
        <f>VLOOKUP(CONCATENATE($A89,B$9),lookups,MATCH(CONCATENATE($A$7,B$11),'Query Result 1'!$CL$7:$CV$7,FALSE),FALSE)</f>
        <v>1.5362438326211136E-5</v>
      </c>
      <c r="C89" s="40">
        <f>VLOOKUP(CONCATENATE($A89,C$9),lookups,MATCH(CONCATENATE($A$7,C$11),'Query Result 1'!$CL$7:$CV$7,FALSE),FALSE)</f>
        <v>1.02998457993142</v>
      </c>
      <c r="D89" s="101"/>
      <c r="E89" s="142">
        <f>VLOOKUP(CONCATENATE($A89,E$9),lookups,MATCH(CONCATENATE($A$7,E$11),'Query Result 1'!$CL$7:$CV$7,FALSE),FALSE)</f>
        <v>1.6290585641753059E-4</v>
      </c>
      <c r="F89" s="40">
        <f>VLOOKUP(CONCATENATE($A89,F$9),lookups,MATCH(CONCATENATE($A$7,F$11),'Query Result 1'!$CL$7:$CV$7,FALSE),FALSE)</f>
        <v>1.02998457993142</v>
      </c>
      <c r="G89" s="102"/>
      <c r="H89" s="142">
        <f>VLOOKUP(CONCATENATE($A89,H$9),lookups,MATCH(CONCATENATE($A$7,H$11),'Query Result 1'!$CL$7:$CV$7,FALSE),FALSE)</f>
        <v>2.8484521063183148E-5</v>
      </c>
      <c r="I89" s="40">
        <f>VLOOKUP(CONCATENATE($A89,I$9),lookups,MATCH(CONCATENATE($A$7,I$11),'Query Result 1'!$CL$7:$CV$7,FALSE),FALSE)</f>
        <v>1.02998457993142</v>
      </c>
      <c r="J89" s="72"/>
      <c r="K89" s="142">
        <f>VLOOKUP(CONCATENATE($A89,K$9),lookups,MATCH(CONCATENATE($A$7,K$11),'Query Result 1'!$CL$7:$CV$7,FALSE),FALSE)</f>
        <v>1.7250738037141256E-4</v>
      </c>
      <c r="L89" s="40">
        <f>VLOOKUP(CONCATENATE($A89,L$9),lookups,MATCH(CONCATENATE($A$7,L$11),'Query Result 1'!$CL$7:$CV$7,FALSE),FALSE)</f>
        <v>1.02998457993142</v>
      </c>
      <c r="M89" s="101"/>
      <c r="T89" s="114"/>
      <c r="W89" s="114"/>
      <c r="AA89" s="114"/>
      <c r="AG89" s="114"/>
      <c r="AJ89" s="114"/>
    </row>
    <row r="90" spans="1:36" x14ac:dyDescent="0.2">
      <c r="A90" s="45">
        <v>78</v>
      </c>
      <c r="B90" s="141">
        <f>VLOOKUP(CONCATENATE($A90,B$9),lookups,MATCH(CONCATENATE($A$7,B$11),'Query Result 1'!$CL$7:$CV$7,FALSE),FALSE)</f>
        <v>1.6002539923136599E-5</v>
      </c>
      <c r="C90" s="40">
        <f>VLOOKUP(CONCATENATE($A90,C$9),lookups,MATCH(CONCATENATE($A$7,C$11),'Query Result 1'!$CL$7:$CV$7,FALSE),FALSE)</f>
        <v>1.0375302545096721</v>
      </c>
      <c r="D90" s="101"/>
      <c r="E90" s="142">
        <f>VLOOKUP(CONCATENATE($A90,E$9),lookups,MATCH(CONCATENATE($A$7,E$11),'Query Result 1'!$CL$7:$CV$7,FALSE),FALSE)</f>
        <v>1.4722336729285673E-4</v>
      </c>
      <c r="F90" s="40">
        <f>VLOOKUP(CONCATENATE($A90,F$9),lookups,MATCH(CONCATENATE($A$7,F$11),'Query Result 1'!$CL$7:$CV$7,FALSE),FALSE)</f>
        <v>1.0375302545096721</v>
      </c>
      <c r="G90" s="102"/>
      <c r="H90" s="142">
        <f>VLOOKUP(CONCATENATE($A90,H$9),lookups,MATCH(CONCATENATE($A$7,H$11),'Query Result 1'!$CL$7:$CV$7,FALSE),FALSE)</f>
        <v>2.1763454295465777E-5</v>
      </c>
      <c r="I90" s="40">
        <f>VLOOKUP(CONCATENATE($A90,I$9),lookups,MATCH(CONCATENATE($A$7,I$11),'Query Result 1'!$CL$7:$CV$7,FALSE),FALSE)</f>
        <v>1.0375302545096721</v>
      </c>
      <c r="J90" s="72"/>
      <c r="K90" s="142">
        <f>VLOOKUP(CONCATENATE($A90,K$9),lookups,MATCH(CONCATENATE($A$7,K$11),'Query Result 1'!$CL$7:$CV$7,FALSE),FALSE)</f>
        <v>1.3154087816818284E-4</v>
      </c>
      <c r="L90" s="40">
        <f>VLOOKUP(CONCATENATE($A90,L$9),lookups,MATCH(CONCATENATE($A$7,L$11),'Query Result 1'!$CL$7:$CV$7,FALSE),FALSE)</f>
        <v>1.0375302545096721</v>
      </c>
      <c r="M90" s="101"/>
      <c r="T90" s="114"/>
      <c r="W90" s="114"/>
      <c r="AA90" s="114"/>
      <c r="AG90" s="114"/>
      <c r="AJ90" s="114"/>
    </row>
    <row r="91" spans="1:36" x14ac:dyDescent="0.2">
      <c r="A91" s="44">
        <v>79</v>
      </c>
      <c r="B91" s="141">
        <f>VLOOKUP(CONCATENATE($A91,B$9),lookups,MATCH(CONCATENATE($A$7,B$11),'Query Result 1'!$CL$7:$CV$7,FALSE),FALSE)</f>
        <v>1.0881727147732888E-5</v>
      </c>
      <c r="C91" s="40">
        <f>VLOOKUP(CONCATENATE($A91,C$9),lookups,MATCH(CONCATENATE($A$7,C$11),'Query Result 1'!$CL$7:$CV$7,FALSE),FALSE)</f>
        <v>1.0507351850216136</v>
      </c>
      <c r="D91" s="101"/>
      <c r="E91" s="142">
        <f>VLOOKUP(CONCATENATE($A91,E$9),lookups,MATCH(CONCATENATE($A$7,E$11),'Query Result 1'!$CL$7:$CV$7,FALSE),FALSE)</f>
        <v>9.7615493531133258E-5</v>
      </c>
      <c r="F91" s="40">
        <f>VLOOKUP(CONCATENATE($A91,F$9),lookups,MATCH(CONCATENATE($A$7,F$11),'Query Result 1'!$CL$7:$CV$7,FALSE),FALSE)</f>
        <v>1.0507351850216136</v>
      </c>
      <c r="G91" s="102"/>
      <c r="H91" s="142">
        <f>VLOOKUP(CONCATENATE($A91,H$9),lookups,MATCH(CONCATENATE($A$7,H$11),'Query Result 1'!$CL$7:$CV$7,FALSE),FALSE)</f>
        <v>1.1841879543121083E-5</v>
      </c>
      <c r="I91" s="40">
        <f>VLOOKUP(CONCATENATE($A91,I$9),lookups,MATCH(CONCATENATE($A$7,I$11),'Query Result 1'!$CL$7:$CV$7,FALSE),FALSE)</f>
        <v>1.0507351850216136</v>
      </c>
      <c r="J91" s="72"/>
      <c r="K91" s="142">
        <f>VLOOKUP(CONCATENATE($A91,K$9),lookups,MATCH(CONCATENATE($A$7,K$11),'Query Result 1'!$CL$7:$CV$7,FALSE),FALSE)</f>
        <v>9.5055087143431404E-5</v>
      </c>
      <c r="L91" s="40">
        <f>VLOOKUP(CONCATENATE($A91,L$9),lookups,MATCH(CONCATENATE($A$7,L$11),'Query Result 1'!$CL$7:$CV$7,FALSE),FALSE)</f>
        <v>1.0507351850216136</v>
      </c>
      <c r="M91" s="101"/>
      <c r="T91" s="114"/>
      <c r="W91" s="114"/>
      <c r="AA91" s="114"/>
      <c r="AG91" s="114"/>
      <c r="AJ91" s="114"/>
    </row>
    <row r="92" spans="1:36" x14ac:dyDescent="0.2">
      <c r="A92" s="45">
        <v>80</v>
      </c>
      <c r="B92" s="141">
        <f>VLOOKUP(CONCATENATE($A92,B$9),lookups,MATCH(CONCATENATE($A$7,B$11),'Query Result 1'!$CL$7:$CV$7,FALSE),FALSE)</f>
        <v>6.7210667677173718E-6</v>
      </c>
      <c r="C92" s="40">
        <f>VLOOKUP(CONCATENATE($A92,C$9),lookups,MATCH(CONCATENATE($A$7,C$11),'Query Result 1'!$CL$7:$CV$7,FALSE),FALSE)</f>
        <v>1.0563944409553025</v>
      </c>
      <c r="D92" s="101"/>
      <c r="E92" s="142">
        <f>VLOOKUP(CONCATENATE($A92,E$9),lookups,MATCH(CONCATENATE($A$7,E$11),'Query Result 1'!$CL$7:$CV$7,FALSE),FALSE)</f>
        <v>7.4571836041816561E-5</v>
      </c>
      <c r="F92" s="40">
        <f>VLOOKUP(CONCATENATE($A92,F$9),lookups,MATCH(CONCATENATE($A$7,F$11),'Query Result 1'!$CL$7:$CV$7,FALSE),FALSE)</f>
        <v>1.0563944409553025</v>
      </c>
      <c r="G92" s="102"/>
      <c r="H92" s="142">
        <f>VLOOKUP(CONCATENATE($A92,H$9),lookups,MATCH(CONCATENATE($A$7,H$11),'Query Result 1'!$CL$7:$CV$7,FALSE),FALSE)</f>
        <v>1.120177794619562E-5</v>
      </c>
      <c r="I92" s="40">
        <f>VLOOKUP(CONCATENATE($A92,I$9),lookups,MATCH(CONCATENATE($A$7,I$11),'Query Result 1'!$CL$7:$CV$7,FALSE),FALSE)</f>
        <v>1.0563944409553025</v>
      </c>
      <c r="J92" s="72"/>
      <c r="K92" s="142">
        <f>VLOOKUP(CONCATENATE($A92,K$9),lookups,MATCH(CONCATENATE($A$7,K$11),'Query Result 1'!$CL$7:$CV$7,FALSE),FALSE)</f>
        <v>6.3690108894083673E-5</v>
      </c>
      <c r="L92" s="40">
        <f>VLOOKUP(CONCATENATE($A92,L$9),lookups,MATCH(CONCATENATE($A$7,L$11),'Query Result 1'!$CL$7:$CV$7,FALSE),FALSE)</f>
        <v>1.0563944409553025</v>
      </c>
      <c r="M92" s="101"/>
      <c r="T92" s="114"/>
      <c r="W92" s="114"/>
      <c r="AA92" s="114"/>
      <c r="AG92" s="114"/>
      <c r="AJ92" s="114"/>
    </row>
    <row r="93" spans="1:36" x14ac:dyDescent="0.2">
      <c r="A93" s="45">
        <v>81</v>
      </c>
      <c r="B93" s="141">
        <f>VLOOKUP(CONCATENATE($A93,B$9),lookups,MATCH(CONCATENATE($A$7,B$11),'Query Result 1'!$CL$7:$CV$7,FALSE),FALSE)</f>
        <v>2.8804571861645879E-6</v>
      </c>
      <c r="C93" s="40">
        <f>VLOOKUP(CONCATENATE($A93,C$9),lookups,MATCH(CONCATENATE($A$7,C$11),'Query Result 1'!$CL$7:$CV$7,FALSE),FALSE)</f>
        <v>1.059224068922147</v>
      </c>
      <c r="D93" s="101"/>
      <c r="E93" s="142">
        <f>VLOOKUP(CONCATENATE($A93,E$9),lookups,MATCH(CONCATENATE($A$7,E$11),'Query Result 1'!$CL$7:$CV$7,FALSE),FALSE)</f>
        <v>3.7125892621676912E-5</v>
      </c>
      <c r="F93" s="40">
        <f>VLOOKUP(CONCATENATE($A93,F$9),lookups,MATCH(CONCATENATE($A$7,F$11),'Query Result 1'!$CL$7:$CV$7,FALSE),FALSE)</f>
        <v>1.059224068922147</v>
      </c>
      <c r="G93" s="102"/>
      <c r="H93" s="142">
        <f>VLOOKUP(CONCATENATE($A93,H$9),lookups,MATCH(CONCATENATE($A$7,H$11),'Query Result 1'!$CL$7:$CV$7,FALSE),FALSE)</f>
        <v>5.4408635738664442E-6</v>
      </c>
      <c r="I93" s="40">
        <f>VLOOKUP(CONCATENATE($A93,I$9),lookups,MATCH(CONCATENATE($A$7,I$11),'Query Result 1'!$CL$7:$CV$7,FALSE),FALSE)</f>
        <v>1.059224068922147</v>
      </c>
      <c r="J93" s="72"/>
      <c r="K93" s="142">
        <f>VLOOKUP(CONCATENATE($A93,K$9),lookups,MATCH(CONCATENATE($A$7,K$11),'Query Result 1'!$CL$7:$CV$7,FALSE),FALSE)</f>
        <v>4.6727416575558874E-5</v>
      </c>
      <c r="L93" s="40">
        <f>VLOOKUP(CONCATENATE($A93,L$9),lookups,MATCH(CONCATENATE($A$7,L$11),'Query Result 1'!$CL$7:$CV$7,FALSE),FALSE)</f>
        <v>1.059224068922147</v>
      </c>
      <c r="M93" s="101"/>
      <c r="T93" s="114"/>
      <c r="W93" s="114"/>
      <c r="AA93" s="114"/>
      <c r="AG93" s="114"/>
      <c r="AJ93" s="114"/>
    </row>
    <row r="94" spans="1:36" x14ac:dyDescent="0.2">
      <c r="A94" s="44">
        <v>82</v>
      </c>
      <c r="B94" s="141">
        <f>VLOOKUP(CONCATENATE($A94,B$9),lookups,MATCH(CONCATENATE($A$7,B$11),'Query Result 1'!$CL$7:$CV$7,FALSE),FALSE)</f>
        <v>2.8804571861645879E-6</v>
      </c>
      <c r="C94" s="40">
        <f>VLOOKUP(CONCATENATE($A94,C$9),lookups,MATCH(CONCATENATE($A$7,C$11),'Query Result 1'!$CL$7:$CV$7,FALSE),FALSE)</f>
        <v>1.0611104875667101</v>
      </c>
      <c r="D94" s="101"/>
      <c r="E94" s="142">
        <f>VLOOKUP(CONCATENATE($A94,E$9),lookups,MATCH(CONCATENATE($A$7,E$11),'Query Result 1'!$CL$7:$CV$7,FALSE),FALSE)</f>
        <v>2.2723606690853973E-5</v>
      </c>
      <c r="F94" s="40">
        <f>VLOOKUP(CONCATENATE($A94,F$9),lookups,MATCH(CONCATENATE($A$7,F$11),'Query Result 1'!$CL$7:$CV$7,FALSE),FALSE)</f>
        <v>1.0611104875667101</v>
      </c>
      <c r="G94" s="102"/>
      <c r="H94" s="142">
        <f>VLOOKUP(CONCATENATE($A94,H$9),lookups,MATCH(CONCATENATE($A$7,H$11),'Query Result 1'!$CL$7:$CV$7,FALSE),FALSE)</f>
        <v>3.8406095815527839E-6</v>
      </c>
      <c r="I94" s="40">
        <f>VLOOKUP(CONCATENATE($A94,I$9),lookups,MATCH(CONCATENATE($A$7,I$11),'Query Result 1'!$CL$7:$CV$7,FALSE),FALSE)</f>
        <v>1.0611104875667101</v>
      </c>
      <c r="J94" s="72"/>
      <c r="K94" s="142">
        <f>VLOOKUP(CONCATENATE($A94,K$9),lookups,MATCH(CONCATENATE($A$7,K$11),'Query Result 1'!$CL$7:$CV$7,FALSE),FALSE)</f>
        <v>2.1443403497003043E-5</v>
      </c>
      <c r="L94" s="40">
        <f>VLOOKUP(CONCATENATE($A94,L$9),lookups,MATCH(CONCATENATE($A$7,L$11),'Query Result 1'!$CL$7:$CV$7,FALSE),FALSE)</f>
        <v>1.0611104875667101</v>
      </c>
      <c r="M94" s="101"/>
      <c r="T94" s="114"/>
      <c r="W94" s="114"/>
      <c r="AA94" s="114"/>
      <c r="AG94" s="114"/>
      <c r="AJ94" s="114"/>
    </row>
    <row r="95" spans="1:36" x14ac:dyDescent="0.2">
      <c r="A95" s="45">
        <v>83</v>
      </c>
      <c r="B95" s="141">
        <f>VLOOKUP(CONCATENATE($A95,B$9),lookups,MATCH(CONCATENATE($A$7,B$11),'Query Result 1'!$CL$7:$CV$7,FALSE),FALSE)</f>
        <v>6.4010159692546406E-7</v>
      </c>
      <c r="C95" s="40">
        <f>VLOOKUP(CONCATENATE($A95,C$9),lookups,MATCH(CONCATENATE($A$7,C$11),'Query Result 1'!$CL$7:$CV$7,FALSE),FALSE)</f>
        <v>1.0629969062112732</v>
      </c>
      <c r="D95" s="101"/>
      <c r="E95" s="142">
        <f>VLOOKUP(CONCATENATE($A95,E$9),lookups,MATCH(CONCATENATE($A$7,E$11),'Query Result 1'!$CL$7:$CV$7,FALSE),FALSE)</f>
        <v>2.8164470264720418E-5</v>
      </c>
      <c r="F95" s="40">
        <f>VLOOKUP(CONCATENATE($A95,F$9),lookups,MATCH(CONCATENATE($A$7,F$11),'Query Result 1'!$CL$7:$CV$7,FALSE),FALSE)</f>
        <v>1.0629969062112732</v>
      </c>
      <c r="G95" s="102"/>
      <c r="H95" s="142">
        <f>VLOOKUP(CONCATENATE($A95,H$9),lookups,MATCH(CONCATENATE($A$7,H$11),'Query Result 1'!$CL$7:$CV$7,FALSE),FALSE)</f>
        <v>7.0411175661801044E-6</v>
      </c>
      <c r="I95" s="40">
        <f>VLOOKUP(CONCATENATE($A95,I$9),lookups,MATCH(CONCATENATE($A$7,I$11),'Query Result 1'!$CL$7:$CV$7,FALSE),FALSE)</f>
        <v>1.0629969062112732</v>
      </c>
      <c r="J95" s="72"/>
      <c r="K95" s="142">
        <f>VLOOKUP(CONCATENATE($A95,K$9),lookups,MATCH(CONCATENATE($A$7,K$11),'Query Result 1'!$CL$7:$CV$7,FALSE),FALSE)</f>
        <v>3.3925384637049592E-5</v>
      </c>
      <c r="L95" s="40">
        <f>VLOOKUP(CONCATENATE($A95,L$9),lookups,MATCH(CONCATENATE($A$7,L$11),'Query Result 1'!$CL$7:$CV$7,FALSE),FALSE)</f>
        <v>1.0629969062112732</v>
      </c>
      <c r="M95" s="101"/>
      <c r="T95" s="114"/>
      <c r="W95" s="114"/>
      <c r="AA95" s="114"/>
      <c r="AG95" s="114"/>
      <c r="AJ95" s="114"/>
    </row>
    <row r="96" spans="1:36" ht="13.5" thickBot="1" x14ac:dyDescent="0.25">
      <c r="A96" s="46" t="s">
        <v>130</v>
      </c>
      <c r="B96" s="143">
        <f>IFERROR(VLOOKUP(CONCATENATE($A96,B$9),lookups,MATCH(CONCATENATE($A$7,B$11),'Query Result 1'!$CL$7:$CV$7,FALSE),FALSE),VLOOKUP("NNNN",lookups,MATCH(CONCATENATE($A$7,B$11),'Query Result 1'!$CL$7:$CV$7,FALSE),FALSE))</f>
        <v>0.18744191078007902</v>
      </c>
      <c r="C96" s="87">
        <f>IFERROR(VLOOKUP(CONCATENATE($A96,C$9),lookups,MATCH(CONCATENATE($A$7,C$11),'Query Result 1'!$CL$7:$CV$7,FALSE),FALSE),VLOOKUP("NNNN",lookups,MATCH(CONCATENATE($A$7,C$11),'Query Result 1'!$CL$7:$CV$7,FALSE),FALSE))</f>
        <v>1.1507153731834545</v>
      </c>
      <c r="D96" s="144"/>
      <c r="E96" s="145"/>
      <c r="F96" s="87"/>
      <c r="G96" s="89"/>
      <c r="H96" s="86"/>
      <c r="I96" s="87"/>
      <c r="J96" s="77"/>
      <c r="K96" s="85"/>
      <c r="L96" s="87"/>
      <c r="M96" s="144"/>
      <c r="T96" s="114"/>
      <c r="W96" s="114"/>
      <c r="AA96" s="114"/>
      <c r="AG96" s="114"/>
      <c r="AJ96" s="114"/>
    </row>
    <row r="97" spans="1:39" x14ac:dyDescent="0.2">
      <c r="B97" s="25"/>
      <c r="C97" s="26"/>
      <c r="D97" s="26"/>
      <c r="E97" s="26"/>
      <c r="F97" s="26"/>
      <c r="G97" s="26"/>
      <c r="H97" s="26"/>
      <c r="I97" s="26"/>
      <c r="L97" s="26"/>
      <c r="M97" s="26"/>
      <c r="N97" s="26"/>
      <c r="O97" s="26"/>
      <c r="R97" s="26"/>
      <c r="U97" s="26"/>
      <c r="X97" s="26"/>
      <c r="AB97" s="26"/>
      <c r="AE97" s="26"/>
      <c r="AH97" s="26"/>
      <c r="AK97" s="26"/>
    </row>
    <row r="98" spans="1:39" x14ac:dyDescent="0.2">
      <c r="A98" s="27" t="s">
        <v>41</v>
      </c>
      <c r="B98" s="23">
        <f>(SUMPRODUCT(B12:B96,C12:C96)+SUMPRODUCT(E12:E96,F12:F96)+SUMPRODUCT(H12:H96,I12:I96)+SUMPRODUCT(K12:K96,L12:L96))</f>
        <v>1.0000000000000004</v>
      </c>
      <c r="F98" s="26"/>
      <c r="G98" s="26"/>
      <c r="H98" s="26"/>
      <c r="I98" s="26"/>
      <c r="L98" s="26"/>
      <c r="M98" s="26"/>
      <c r="N98" s="26"/>
      <c r="O98" s="22"/>
      <c r="R98" s="26"/>
      <c r="U98" s="26"/>
      <c r="X98" s="26"/>
      <c r="AB98" s="22"/>
      <c r="AE98" s="26"/>
      <c r="AH98" s="26"/>
      <c r="AK98" s="26"/>
    </row>
    <row r="99" spans="1:39" ht="13.5" thickBot="1" x14ac:dyDescent="0.25">
      <c r="A99" s="27"/>
      <c r="B99" s="22"/>
      <c r="C99" s="26"/>
      <c r="F99" s="26"/>
      <c r="G99" s="26"/>
      <c r="H99" s="26"/>
      <c r="I99" s="26"/>
      <c r="L99" s="26"/>
      <c r="M99" s="26"/>
      <c r="N99" s="26"/>
      <c r="O99" s="26"/>
      <c r="R99" s="26"/>
      <c r="U99" s="26"/>
      <c r="X99" s="26"/>
      <c r="AB99" s="26"/>
      <c r="AE99" s="26"/>
      <c r="AH99" s="26"/>
      <c r="AK99" s="26"/>
    </row>
    <row r="100" spans="1:39" x14ac:dyDescent="0.2">
      <c r="A100" s="59"/>
      <c r="B100" s="60"/>
      <c r="C100" s="61"/>
      <c r="D100" s="60"/>
      <c r="E100" s="60"/>
      <c r="F100" s="61"/>
      <c r="G100" s="61"/>
      <c r="H100" s="61"/>
      <c r="I100" s="61"/>
      <c r="J100" s="62"/>
      <c r="K100" s="63"/>
      <c r="L100" s="61"/>
      <c r="M100" s="61"/>
      <c r="N100" s="61"/>
      <c r="O100" s="61"/>
      <c r="P100" s="62"/>
      <c r="Q100" s="62"/>
      <c r="R100" s="61"/>
      <c r="S100" s="62"/>
      <c r="T100" s="61"/>
      <c r="U100" s="61"/>
      <c r="V100" s="62"/>
      <c r="W100" s="60"/>
      <c r="X100" s="61"/>
      <c r="Y100" s="62"/>
      <c r="Z100" s="62"/>
      <c r="AA100" s="61"/>
      <c r="AB100" s="61"/>
      <c r="AC100" s="62"/>
      <c r="AD100" s="62"/>
      <c r="AE100" s="61"/>
      <c r="AF100" s="62"/>
      <c r="AG100" s="61"/>
      <c r="AH100" s="61"/>
      <c r="AI100" s="62"/>
      <c r="AJ100" s="60"/>
      <c r="AK100" s="61"/>
      <c r="AL100" s="62"/>
      <c r="AM100" s="64"/>
    </row>
    <row r="101" spans="1:39" s="28" customFormat="1" ht="15.75" x14ac:dyDescent="0.25">
      <c r="A101" s="65" t="s">
        <v>131</v>
      </c>
      <c r="B101" s="66"/>
      <c r="C101" s="67"/>
      <c r="D101" s="67"/>
      <c r="E101" s="67"/>
      <c r="F101" s="67"/>
      <c r="G101" s="67"/>
      <c r="H101" s="67"/>
      <c r="I101" s="67"/>
      <c r="J101" s="67"/>
      <c r="K101" s="66"/>
      <c r="L101" s="66"/>
      <c r="M101" s="66"/>
      <c r="N101" s="68"/>
      <c r="O101" s="68"/>
      <c r="P101" s="66"/>
      <c r="Q101" s="66"/>
      <c r="R101" s="68"/>
      <c r="S101" s="66"/>
      <c r="T101" s="66"/>
      <c r="U101" s="68"/>
      <c r="V101" s="66"/>
      <c r="W101" s="69"/>
      <c r="X101" s="68"/>
      <c r="Y101" s="66"/>
      <c r="Z101" s="66"/>
      <c r="AA101" s="69"/>
      <c r="AB101" s="68"/>
      <c r="AC101" s="66"/>
      <c r="AD101" s="66"/>
      <c r="AE101" s="68"/>
      <c r="AF101" s="66"/>
      <c r="AG101" s="66"/>
      <c r="AH101" s="68"/>
      <c r="AI101" s="66"/>
      <c r="AJ101" s="69"/>
      <c r="AK101" s="68"/>
      <c r="AL101" s="66"/>
      <c r="AM101" s="70"/>
    </row>
    <row r="102" spans="1:39" x14ac:dyDescent="0.2">
      <c r="A102" s="71" t="s">
        <v>42</v>
      </c>
      <c r="B102" s="43"/>
      <c r="C102" s="112"/>
      <c r="D102" s="112"/>
      <c r="E102" s="112"/>
      <c r="F102" s="112"/>
      <c r="G102" s="112"/>
      <c r="H102" s="112"/>
      <c r="I102" s="112"/>
      <c r="J102" s="112"/>
      <c r="K102" s="43"/>
      <c r="L102" s="43"/>
      <c r="M102" s="43"/>
      <c r="N102" s="146"/>
      <c r="O102" s="146"/>
      <c r="P102" s="43"/>
      <c r="Q102" s="43"/>
      <c r="R102" s="146"/>
      <c r="S102" s="43"/>
      <c r="T102" s="43"/>
      <c r="U102" s="146"/>
      <c r="V102" s="43"/>
      <c r="W102" s="41"/>
      <c r="X102" s="146"/>
      <c r="Y102" s="43"/>
      <c r="Z102" s="43"/>
      <c r="AA102" s="41"/>
      <c r="AB102" s="146"/>
      <c r="AC102" s="43"/>
      <c r="AD102" s="43"/>
      <c r="AE102" s="146"/>
      <c r="AF102" s="43"/>
      <c r="AG102" s="43"/>
      <c r="AH102" s="146"/>
      <c r="AI102" s="43"/>
      <c r="AJ102" s="41"/>
      <c r="AK102" s="146"/>
      <c r="AL102" s="43"/>
      <c r="AM102" s="72"/>
    </row>
    <row r="103" spans="1:39" ht="13.5" thickBot="1" x14ac:dyDescent="0.25">
      <c r="A103" s="98"/>
      <c r="B103" s="73"/>
      <c r="C103" s="74"/>
      <c r="D103" s="74"/>
      <c r="E103" s="74"/>
      <c r="F103" s="74"/>
      <c r="G103" s="74"/>
      <c r="H103" s="74"/>
      <c r="I103" s="74"/>
      <c r="J103" s="74"/>
      <c r="K103" s="73"/>
      <c r="L103" s="73"/>
      <c r="M103" s="73"/>
      <c r="N103" s="75"/>
      <c r="O103" s="75"/>
      <c r="P103" s="73"/>
      <c r="Q103" s="73"/>
      <c r="R103" s="75"/>
      <c r="S103" s="73"/>
      <c r="T103" s="73"/>
      <c r="U103" s="75"/>
      <c r="V103" s="73"/>
      <c r="W103" s="76"/>
      <c r="X103" s="75"/>
      <c r="Y103" s="73"/>
      <c r="Z103" s="73"/>
      <c r="AA103" s="76"/>
      <c r="AB103" s="75"/>
      <c r="AC103" s="73"/>
      <c r="AD103" s="73"/>
      <c r="AE103" s="75"/>
      <c r="AF103" s="73"/>
      <c r="AG103" s="73"/>
      <c r="AH103" s="75"/>
      <c r="AI103" s="73"/>
      <c r="AJ103" s="76"/>
      <c r="AK103" s="75"/>
      <c r="AL103" s="73"/>
      <c r="AM103" s="77"/>
    </row>
    <row r="104" spans="1:39" s="111" customFormat="1" x14ac:dyDescent="0.2">
      <c r="C104" s="113"/>
      <c r="D104" s="113"/>
      <c r="E104" s="113"/>
      <c r="F104" s="113"/>
      <c r="G104" s="113"/>
      <c r="H104" s="113"/>
      <c r="I104" s="113"/>
      <c r="J104" s="113"/>
      <c r="N104" s="17"/>
      <c r="O104" s="17"/>
      <c r="R104" s="17"/>
      <c r="U104" s="17"/>
      <c r="X104" s="17"/>
      <c r="AB104" s="17"/>
      <c r="AE104" s="17"/>
      <c r="AH104" s="17"/>
      <c r="AK104" s="17"/>
      <c r="AM104" s="27"/>
    </row>
    <row r="105" spans="1:39" s="21" customFormat="1" ht="38.25" hidden="1" x14ac:dyDescent="0.2">
      <c r="A105" s="19" t="s">
        <v>36</v>
      </c>
      <c r="B105" s="19" t="s">
        <v>19</v>
      </c>
      <c r="C105" s="19" t="s">
        <v>71</v>
      </c>
      <c r="D105" s="20"/>
      <c r="E105" s="19" t="s">
        <v>19</v>
      </c>
      <c r="F105" s="19" t="s">
        <v>71</v>
      </c>
      <c r="H105" s="19" t="s">
        <v>19</v>
      </c>
      <c r="I105" s="19" t="s">
        <v>71</v>
      </c>
      <c r="J105" s="19"/>
      <c r="K105" s="19" t="s">
        <v>19</v>
      </c>
      <c r="L105" s="19" t="s">
        <v>71</v>
      </c>
      <c r="M105" s="19"/>
      <c r="N105" s="19"/>
      <c r="Q105" s="19"/>
      <c r="T105" s="19"/>
      <c r="W105" s="19"/>
      <c r="AD105" s="19"/>
      <c r="AG105" s="19"/>
      <c r="AJ105" s="19"/>
    </row>
    <row r="106" spans="1:39" hidden="1" x14ac:dyDescent="0.2"/>
    <row r="107" spans="1:39" hidden="1" x14ac:dyDescent="0.2">
      <c r="B107" s="331" t="s">
        <v>37</v>
      </c>
      <c r="C107" s="331"/>
      <c r="D107" s="113"/>
      <c r="E107" s="331" t="s">
        <v>38</v>
      </c>
      <c r="F107" s="331"/>
      <c r="G107" s="113"/>
      <c r="H107" s="331" t="s">
        <v>39</v>
      </c>
      <c r="I107" s="331"/>
      <c r="J107" s="113"/>
      <c r="K107" s="331" t="s">
        <v>40</v>
      </c>
      <c r="L107" s="331"/>
      <c r="M107" s="113"/>
      <c r="N107" s="113"/>
      <c r="O107" s="111"/>
      <c r="R107" s="111"/>
      <c r="T107" s="114"/>
      <c r="U107" s="111"/>
      <c r="W107" s="114"/>
      <c r="X107" s="111"/>
      <c r="AA107" s="114"/>
      <c r="AB107" s="111"/>
      <c r="AE107" s="111"/>
      <c r="AG107" s="114"/>
      <c r="AH107" s="111"/>
      <c r="AJ107" s="114"/>
      <c r="AK107" s="111"/>
    </row>
    <row r="108" spans="1:39" hidden="1" x14ac:dyDescent="0.2">
      <c r="E108" s="114"/>
      <c r="F108" s="114"/>
      <c r="G108" s="114"/>
      <c r="H108" s="114"/>
      <c r="K108" s="114"/>
      <c r="T108" s="114"/>
      <c r="W108" s="114"/>
      <c r="AA108" s="114"/>
      <c r="AG108" s="114"/>
      <c r="AJ108" s="114"/>
    </row>
    <row r="109" spans="1:39" hidden="1" x14ac:dyDescent="0.2">
      <c r="A109" s="24">
        <f>A12</f>
        <v>0</v>
      </c>
      <c r="B109" s="147">
        <f>B12</f>
        <v>2.1929880710666399E-3</v>
      </c>
      <c r="C109" s="23">
        <f>C12/$B$98</f>
        <v>1.3186066325495642</v>
      </c>
      <c r="E109" s="147">
        <f>E12</f>
        <v>2.3043657489316705E-4</v>
      </c>
      <c r="F109" s="23">
        <f>F12/$B$98</f>
        <v>1.2855943062697113</v>
      </c>
      <c r="H109" s="147">
        <f>H12</f>
        <v>2.5520850669418249E-3</v>
      </c>
      <c r="I109" s="23">
        <f>I12/$B$98</f>
        <v>1.1507153731834541</v>
      </c>
      <c r="J109" s="22"/>
      <c r="K109" s="147">
        <f>K12</f>
        <v>4.9255817883414458E-4</v>
      </c>
      <c r="L109" s="23">
        <f>L12/$B$98</f>
        <v>1.1177030469036009</v>
      </c>
      <c r="M109" s="23"/>
      <c r="N109" s="22"/>
      <c r="T109" s="114"/>
      <c r="W109" s="114"/>
      <c r="AA109" s="114"/>
      <c r="AG109" s="114"/>
      <c r="AJ109" s="114"/>
    </row>
    <row r="110" spans="1:39" hidden="1" x14ac:dyDescent="0.2">
      <c r="A110" s="24">
        <f t="shared" ref="A110:B125" si="0">A13</f>
        <v>1</v>
      </c>
      <c r="B110" s="147">
        <f t="shared" si="0"/>
        <v>2.759798035144138E-3</v>
      </c>
      <c r="C110" s="23">
        <f t="shared" ref="C110:C173" si="1">C13/$B$98</f>
        <v>1.3120041672935938</v>
      </c>
      <c r="E110" s="147">
        <f t="shared" ref="E110:E173" si="2">E13</f>
        <v>5.802520976129331E-4</v>
      </c>
      <c r="F110" s="23">
        <f t="shared" ref="F110:F173" si="3">F13/$B$98</f>
        <v>1.278048631691459</v>
      </c>
      <c r="H110" s="147">
        <f t="shared" ref="H110:H173" si="4">H13</f>
        <v>3.3717351618048818E-3</v>
      </c>
      <c r="I110" s="23">
        <f t="shared" ref="I110:I173" si="5">I13/$B$98</f>
        <v>1.1441129079274834</v>
      </c>
      <c r="J110" s="22"/>
      <c r="K110" s="147">
        <f t="shared" ref="K110:K173" si="6">K13</f>
        <v>1.1067356610841273E-3</v>
      </c>
      <c r="L110" s="23">
        <f t="shared" ref="L110:L173" si="7">L13/$B$98</f>
        <v>1.1111005816476303</v>
      </c>
      <c r="M110" s="23"/>
      <c r="N110" s="22"/>
      <c r="T110" s="114"/>
      <c r="W110" s="114"/>
      <c r="AA110" s="114"/>
      <c r="AG110" s="114"/>
      <c r="AJ110" s="114"/>
    </row>
    <row r="111" spans="1:39" hidden="1" x14ac:dyDescent="0.2">
      <c r="A111" s="24">
        <f t="shared" si="0"/>
        <v>2</v>
      </c>
      <c r="B111" s="147">
        <f t="shared" si="0"/>
        <v>2.7245924473132377E-3</v>
      </c>
      <c r="C111" s="23">
        <f t="shared" si="1"/>
        <v>1.2987992367816525</v>
      </c>
      <c r="E111" s="147">
        <f t="shared" si="2"/>
        <v>9.2142624877420548E-4</v>
      </c>
      <c r="F111" s="23">
        <f t="shared" si="3"/>
        <v>1.2648437011795177</v>
      </c>
      <c r="H111" s="147">
        <f t="shared" si="4"/>
        <v>3.3637338918433134E-3</v>
      </c>
      <c r="I111" s="23">
        <f t="shared" si="5"/>
        <v>1.1309079774155422</v>
      </c>
      <c r="J111" s="22"/>
      <c r="K111" s="147">
        <f t="shared" si="6"/>
        <v>1.7100314161863771E-3</v>
      </c>
      <c r="L111" s="23">
        <f t="shared" si="7"/>
        <v>1.1073277443585041</v>
      </c>
      <c r="M111" s="23"/>
      <c r="N111" s="22"/>
      <c r="T111" s="114"/>
      <c r="W111" s="114"/>
      <c r="AA111" s="114"/>
      <c r="AG111" s="114"/>
      <c r="AJ111" s="114"/>
    </row>
    <row r="112" spans="1:39" hidden="1" x14ac:dyDescent="0.2">
      <c r="A112" s="24">
        <f t="shared" si="0"/>
        <v>3</v>
      </c>
      <c r="B112" s="147">
        <f t="shared" si="0"/>
        <v>2.7790010830519019E-3</v>
      </c>
      <c r="C112" s="23">
        <f t="shared" si="1"/>
        <v>1.2855943062697113</v>
      </c>
      <c r="E112" s="147">
        <f t="shared" si="2"/>
        <v>7.3067597289041717E-4</v>
      </c>
      <c r="F112" s="23">
        <f t="shared" si="3"/>
        <v>1.2582412359235473</v>
      </c>
      <c r="H112" s="147">
        <f t="shared" si="4"/>
        <v>3.5743273172317912E-3</v>
      </c>
      <c r="I112" s="23">
        <f t="shared" si="5"/>
        <v>1.1177030469036009</v>
      </c>
      <c r="J112" s="22"/>
      <c r="K112" s="147">
        <f t="shared" si="6"/>
        <v>1.4786346888978218E-3</v>
      </c>
      <c r="L112" s="23">
        <f t="shared" si="7"/>
        <v>1.1044981163916596</v>
      </c>
      <c r="M112" s="23"/>
      <c r="N112" s="22"/>
      <c r="T112" s="114"/>
      <c r="W112" s="114"/>
      <c r="AA112" s="114"/>
      <c r="AG112" s="114"/>
      <c r="AJ112" s="114"/>
    </row>
    <row r="113" spans="1:38" hidden="1" x14ac:dyDescent="0.2">
      <c r="A113" s="24">
        <f t="shared" si="0"/>
        <v>4</v>
      </c>
      <c r="B113" s="147">
        <f t="shared" si="0"/>
        <v>2.4144632236028502E-3</v>
      </c>
      <c r="C113" s="23">
        <f t="shared" si="1"/>
        <v>1.2714461664354886</v>
      </c>
      <c r="E113" s="147">
        <f t="shared" si="2"/>
        <v>8.2637116163077398E-4</v>
      </c>
      <c r="F113" s="23">
        <f t="shared" si="3"/>
        <v>1.2516387706675765</v>
      </c>
      <c r="G113" s="26"/>
      <c r="H113" s="147">
        <f t="shared" si="4"/>
        <v>3.1428988409040281E-3</v>
      </c>
      <c r="I113" s="23">
        <f t="shared" si="5"/>
        <v>1.1044981163916596</v>
      </c>
      <c r="J113" s="147"/>
      <c r="K113" s="147">
        <f t="shared" si="6"/>
        <v>1.6220174466091259E-3</v>
      </c>
      <c r="L113" s="23">
        <f t="shared" si="7"/>
        <v>1.1007252791025335</v>
      </c>
      <c r="M113" s="23"/>
      <c r="N113" s="26"/>
      <c r="P113" s="147"/>
      <c r="Q113" s="26"/>
      <c r="S113" s="147"/>
      <c r="T113" s="26"/>
      <c r="V113" s="147"/>
      <c r="W113" s="26"/>
      <c r="Y113" s="147"/>
      <c r="Z113" s="147"/>
      <c r="AA113" s="26"/>
      <c r="AC113" s="147"/>
      <c r="AD113" s="26"/>
      <c r="AF113" s="147"/>
      <c r="AG113" s="26"/>
      <c r="AI113" s="147"/>
      <c r="AJ113" s="26"/>
      <c r="AL113" s="147"/>
    </row>
    <row r="114" spans="1:38" hidden="1" x14ac:dyDescent="0.2">
      <c r="A114" s="24">
        <f t="shared" si="0"/>
        <v>5</v>
      </c>
      <c r="B114" s="147">
        <f t="shared" si="0"/>
        <v>2.9457475490509855E-3</v>
      </c>
      <c r="C114" s="23">
        <f t="shared" si="1"/>
        <v>1.1978758392975302</v>
      </c>
      <c r="E114" s="147">
        <f t="shared" si="2"/>
        <v>9.0158309926951607E-4</v>
      </c>
      <c r="F114" s="23">
        <f t="shared" si="3"/>
        <v>1.1950462113306854</v>
      </c>
      <c r="G114" s="26"/>
      <c r="H114" s="147">
        <f t="shared" si="4"/>
        <v>3.6697024551736851E-3</v>
      </c>
      <c r="I114" s="23">
        <f t="shared" si="5"/>
        <v>1.0875203485905922</v>
      </c>
      <c r="J114" s="147"/>
      <c r="K114" s="147">
        <f t="shared" si="6"/>
        <v>1.7823628966389545E-3</v>
      </c>
      <c r="L114" s="23">
        <f t="shared" si="7"/>
        <v>1.0837475113014661</v>
      </c>
      <c r="M114" s="23"/>
      <c r="N114" s="26"/>
      <c r="P114" s="147"/>
      <c r="Q114" s="26"/>
      <c r="S114" s="147"/>
      <c r="T114" s="26"/>
      <c r="V114" s="147"/>
      <c r="W114" s="26"/>
      <c r="Y114" s="147"/>
      <c r="Z114" s="147"/>
      <c r="AA114" s="26"/>
      <c r="AC114" s="147"/>
      <c r="AD114" s="26"/>
      <c r="AF114" s="147"/>
      <c r="AG114" s="26"/>
      <c r="AI114" s="147"/>
      <c r="AJ114" s="26"/>
      <c r="AL114" s="147"/>
    </row>
    <row r="115" spans="1:38" hidden="1" x14ac:dyDescent="0.2">
      <c r="A115" s="24">
        <f t="shared" si="0"/>
        <v>6</v>
      </c>
      <c r="B115" s="147">
        <f t="shared" si="0"/>
        <v>3.4469470994436236E-3</v>
      </c>
      <c r="C115" s="23">
        <f t="shared" si="1"/>
        <v>1.1950462113306854</v>
      </c>
      <c r="E115" s="147">
        <f t="shared" si="2"/>
        <v>1.1038552038979627E-3</v>
      </c>
      <c r="F115" s="23">
        <f t="shared" si="3"/>
        <v>1.1714659782736474</v>
      </c>
      <c r="G115" s="26"/>
      <c r="H115" s="147">
        <f t="shared" si="4"/>
        <v>4.2582758735466497E-3</v>
      </c>
      <c r="I115" s="23">
        <f t="shared" si="5"/>
        <v>1.0837475113014661</v>
      </c>
      <c r="J115" s="147"/>
      <c r="K115" s="147">
        <f t="shared" si="6"/>
        <v>2.0924921203493417E-3</v>
      </c>
      <c r="L115" s="23">
        <f t="shared" si="7"/>
        <v>1.0809178833346216</v>
      </c>
      <c r="M115" s="23"/>
      <c r="N115" s="26"/>
      <c r="P115" s="147"/>
      <c r="Q115" s="26"/>
      <c r="S115" s="147"/>
      <c r="T115" s="26"/>
      <c r="V115" s="147"/>
      <c r="W115" s="26"/>
      <c r="Y115" s="147"/>
      <c r="Z115" s="147"/>
      <c r="AA115" s="26"/>
      <c r="AC115" s="147"/>
      <c r="AD115" s="26"/>
      <c r="AF115" s="147"/>
      <c r="AG115" s="26"/>
      <c r="AI115" s="147"/>
      <c r="AJ115" s="26"/>
      <c r="AL115" s="147"/>
    </row>
    <row r="116" spans="1:38" hidden="1" x14ac:dyDescent="0.2">
      <c r="A116" s="24">
        <f t="shared" si="0"/>
        <v>7</v>
      </c>
      <c r="B116" s="147">
        <f t="shared" si="0"/>
        <v>3.7589966279447874E-3</v>
      </c>
      <c r="C116" s="23">
        <f t="shared" si="1"/>
        <v>1.1780684435296183</v>
      </c>
      <c r="E116" s="147">
        <f t="shared" si="2"/>
        <v>1.2600399935477759E-3</v>
      </c>
      <c r="F116" s="23">
        <f t="shared" si="3"/>
        <v>1.1507153731834541</v>
      </c>
      <c r="G116" s="26"/>
      <c r="H116" s="147">
        <f t="shared" si="4"/>
        <v>4.3686933990162921E-3</v>
      </c>
      <c r="I116" s="23">
        <f t="shared" si="5"/>
        <v>1.0809178833346216</v>
      </c>
      <c r="J116" s="147"/>
      <c r="K116" s="147">
        <f t="shared" si="6"/>
        <v>2.4199040871767169E-3</v>
      </c>
      <c r="L116" s="23">
        <f t="shared" si="7"/>
        <v>1.0771450460454954</v>
      </c>
      <c r="M116" s="23"/>
      <c r="N116" s="26"/>
      <c r="P116" s="147"/>
      <c r="Q116" s="26"/>
      <c r="S116" s="147"/>
      <c r="T116" s="26"/>
      <c r="V116" s="147"/>
      <c r="W116" s="26"/>
      <c r="Y116" s="147"/>
      <c r="Z116" s="147"/>
      <c r="AA116" s="26"/>
      <c r="AC116" s="147"/>
      <c r="AD116" s="26"/>
      <c r="AF116" s="147"/>
      <c r="AG116" s="26"/>
      <c r="AI116" s="147"/>
      <c r="AJ116" s="26"/>
      <c r="AL116" s="147"/>
    </row>
    <row r="117" spans="1:38" hidden="1" x14ac:dyDescent="0.2">
      <c r="A117" s="24">
        <f t="shared" si="0"/>
        <v>8</v>
      </c>
      <c r="B117" s="147">
        <f t="shared" si="0"/>
        <v>3.9439859894562466E-3</v>
      </c>
      <c r="C117" s="23">
        <f t="shared" si="1"/>
        <v>1.164863513017677</v>
      </c>
      <c r="E117" s="147">
        <f t="shared" si="2"/>
        <v>1.3262905088295615E-3</v>
      </c>
      <c r="F117" s="23">
        <f t="shared" si="3"/>
        <v>1.1309079774155422</v>
      </c>
      <c r="G117" s="26"/>
      <c r="H117" s="147">
        <f t="shared" si="4"/>
        <v>4.6676208447804833E-3</v>
      </c>
      <c r="I117" s="23">
        <f t="shared" si="5"/>
        <v>1.0771450460454954</v>
      </c>
      <c r="J117" s="147"/>
      <c r="K117" s="147">
        <f t="shared" si="6"/>
        <v>2.6276170553790295E-3</v>
      </c>
      <c r="L117" s="23">
        <f t="shared" si="7"/>
        <v>1.0743154180786509</v>
      </c>
      <c r="M117" s="23"/>
      <c r="N117" s="26"/>
      <c r="P117" s="147"/>
      <c r="Q117" s="26"/>
      <c r="S117" s="147"/>
      <c r="T117" s="26"/>
      <c r="V117" s="147"/>
      <c r="W117" s="26"/>
      <c r="Y117" s="147"/>
      <c r="Z117" s="147"/>
      <c r="AA117" s="26"/>
      <c r="AC117" s="147"/>
      <c r="AD117" s="26"/>
      <c r="AF117" s="147"/>
      <c r="AG117" s="26"/>
      <c r="AI117" s="147"/>
      <c r="AJ117" s="26"/>
      <c r="AL117" s="147"/>
    </row>
    <row r="118" spans="1:38" hidden="1" x14ac:dyDescent="0.2">
      <c r="A118" s="24">
        <f t="shared" si="0"/>
        <v>9</v>
      </c>
      <c r="B118" s="147">
        <f t="shared" si="0"/>
        <v>4.4707896037259037E-3</v>
      </c>
      <c r="C118" s="23">
        <f t="shared" si="1"/>
        <v>1.1507153731834541</v>
      </c>
      <c r="E118" s="147">
        <f t="shared" si="2"/>
        <v>1.9510296674288142E-3</v>
      </c>
      <c r="F118" s="23">
        <f t="shared" si="3"/>
        <v>1.1375104426715128</v>
      </c>
      <c r="G118" s="26"/>
      <c r="H118" s="147">
        <f t="shared" si="4"/>
        <v>5.1774617667316152E-3</v>
      </c>
      <c r="I118" s="23">
        <f t="shared" si="5"/>
        <v>1.1375104426715128</v>
      </c>
      <c r="J118" s="147"/>
      <c r="K118" s="147">
        <f t="shared" si="6"/>
        <v>3.6079326510703781E-3</v>
      </c>
      <c r="L118" s="23">
        <f t="shared" si="7"/>
        <v>1.1375104426715128</v>
      </c>
      <c r="M118" s="23"/>
      <c r="N118" s="26"/>
      <c r="P118" s="147"/>
      <c r="Q118" s="26"/>
      <c r="S118" s="147"/>
      <c r="T118" s="26"/>
      <c r="V118" s="147"/>
      <c r="W118" s="26"/>
      <c r="Y118" s="147"/>
      <c r="Z118" s="147"/>
      <c r="AA118" s="26"/>
      <c r="AC118" s="147"/>
      <c r="AD118" s="26"/>
      <c r="AF118" s="147"/>
      <c r="AG118" s="26"/>
      <c r="AI118" s="147"/>
      <c r="AJ118" s="26"/>
      <c r="AL118" s="147"/>
    </row>
    <row r="119" spans="1:38" hidden="1" x14ac:dyDescent="0.2">
      <c r="A119" s="24">
        <f t="shared" si="0"/>
        <v>10</v>
      </c>
      <c r="B119" s="147">
        <f t="shared" si="0"/>
        <v>3.7589966279447874E-3</v>
      </c>
      <c r="C119" s="23">
        <f t="shared" si="1"/>
        <v>1.1177030469036009</v>
      </c>
      <c r="E119" s="147">
        <f t="shared" si="2"/>
        <v>1.8406121419591718E-3</v>
      </c>
      <c r="F119" s="23">
        <f t="shared" si="3"/>
        <v>1.1111005816476303</v>
      </c>
      <c r="G119" s="26"/>
      <c r="H119" s="147">
        <f t="shared" si="4"/>
        <v>4.1769829707371158E-3</v>
      </c>
      <c r="I119" s="23">
        <f t="shared" si="5"/>
        <v>1.1111005816476303</v>
      </c>
      <c r="J119" s="147"/>
      <c r="K119" s="147">
        <f t="shared" si="6"/>
        <v>3.1259361485855034E-3</v>
      </c>
      <c r="L119" s="23">
        <f t="shared" si="7"/>
        <v>1.1111005816476303</v>
      </c>
      <c r="M119" s="23"/>
      <c r="N119" s="26"/>
      <c r="P119" s="147"/>
      <c r="Q119" s="26"/>
      <c r="S119" s="147"/>
      <c r="T119" s="26"/>
      <c r="V119" s="147"/>
      <c r="W119" s="26"/>
      <c r="Y119" s="147"/>
      <c r="Z119" s="147"/>
      <c r="AA119" s="26"/>
      <c r="AC119" s="147"/>
      <c r="AD119" s="26"/>
      <c r="AF119" s="147"/>
      <c r="AG119" s="26"/>
      <c r="AI119" s="147"/>
      <c r="AJ119" s="26"/>
      <c r="AL119" s="147"/>
    </row>
    <row r="120" spans="1:38" hidden="1" x14ac:dyDescent="0.2">
      <c r="A120" s="24">
        <f t="shared" si="0"/>
        <v>11</v>
      </c>
      <c r="B120" s="147">
        <f t="shared" si="0"/>
        <v>3.7327524624708435E-3</v>
      </c>
      <c r="C120" s="23">
        <f t="shared" si="1"/>
        <v>1.1044981163916596</v>
      </c>
      <c r="E120" s="147">
        <f t="shared" si="2"/>
        <v>2.0918520187524162E-3</v>
      </c>
      <c r="F120" s="23">
        <f t="shared" si="3"/>
        <v>1.1007252791025335</v>
      </c>
      <c r="G120" s="26"/>
      <c r="H120" s="147">
        <f t="shared" si="4"/>
        <v>4.0111966571334205E-3</v>
      </c>
      <c r="I120" s="23">
        <f t="shared" si="5"/>
        <v>1.1007252791025335</v>
      </c>
      <c r="J120" s="147"/>
      <c r="K120" s="147">
        <f t="shared" si="6"/>
        <v>3.4927143636237943E-3</v>
      </c>
      <c r="L120" s="23">
        <f t="shared" si="7"/>
        <v>1.1007252791025335</v>
      </c>
      <c r="M120" s="23"/>
      <c r="N120" s="26"/>
      <c r="P120" s="147"/>
      <c r="Q120" s="26"/>
      <c r="S120" s="147"/>
      <c r="T120" s="26"/>
      <c r="V120" s="147"/>
      <c r="W120" s="26"/>
      <c r="Y120" s="147"/>
      <c r="Z120" s="147"/>
      <c r="AA120" s="26"/>
      <c r="AC120" s="147"/>
      <c r="AD120" s="26"/>
      <c r="AF120" s="147"/>
      <c r="AG120" s="26"/>
      <c r="AI120" s="147"/>
      <c r="AJ120" s="26"/>
      <c r="AL120" s="147"/>
    </row>
    <row r="121" spans="1:38" hidden="1" x14ac:dyDescent="0.2">
      <c r="A121" s="24">
        <f t="shared" si="0"/>
        <v>12</v>
      </c>
      <c r="B121" s="147">
        <f t="shared" si="0"/>
        <v>3.4485473534359374E-3</v>
      </c>
      <c r="C121" s="23">
        <f t="shared" si="1"/>
        <v>1.0969524418134073</v>
      </c>
      <c r="E121" s="147">
        <f t="shared" si="2"/>
        <v>2.1677040579880839E-3</v>
      </c>
      <c r="F121" s="23">
        <f t="shared" si="3"/>
        <v>1.0941228138465628</v>
      </c>
      <c r="G121" s="26"/>
      <c r="H121" s="147">
        <f t="shared" si="4"/>
        <v>3.7218707353231105E-3</v>
      </c>
      <c r="I121" s="23">
        <f t="shared" si="5"/>
        <v>1.0941228138465628</v>
      </c>
      <c r="J121" s="147"/>
      <c r="K121" s="147">
        <f t="shared" si="6"/>
        <v>3.6319364609550828E-3</v>
      </c>
      <c r="L121" s="23">
        <f t="shared" si="7"/>
        <v>1.0941228138465628</v>
      </c>
      <c r="M121" s="23"/>
      <c r="N121" s="26"/>
      <c r="P121" s="147"/>
      <c r="Q121" s="26"/>
      <c r="S121" s="147"/>
      <c r="T121" s="26"/>
      <c r="V121" s="147"/>
      <c r="W121" s="26"/>
      <c r="Y121" s="147"/>
      <c r="Z121" s="147"/>
      <c r="AA121" s="26"/>
      <c r="AC121" s="147"/>
      <c r="AD121" s="26"/>
      <c r="AF121" s="147"/>
      <c r="AG121" s="26"/>
      <c r="AI121" s="147"/>
      <c r="AJ121" s="26"/>
      <c r="AL121" s="147"/>
    </row>
    <row r="122" spans="1:38" hidden="1" x14ac:dyDescent="0.2">
      <c r="A122" s="24">
        <f t="shared" si="0"/>
        <v>13</v>
      </c>
      <c r="B122" s="147">
        <f t="shared" si="0"/>
        <v>3.2555567219629098E-3</v>
      </c>
      <c r="C122" s="23">
        <f t="shared" si="1"/>
        <v>1.0903499765574367</v>
      </c>
      <c r="E122" s="147">
        <f t="shared" si="2"/>
        <v>2.6192957346189987E-3</v>
      </c>
      <c r="F122" s="23">
        <f t="shared" si="3"/>
        <v>1.0875203485905922</v>
      </c>
      <c r="G122" s="26"/>
      <c r="H122" s="147">
        <f t="shared" si="4"/>
        <v>3.6079326510703781E-3</v>
      </c>
      <c r="I122" s="23">
        <f t="shared" si="5"/>
        <v>1.0875203485905922</v>
      </c>
      <c r="J122" s="147"/>
      <c r="K122" s="147">
        <f t="shared" si="6"/>
        <v>4.116813420626122E-3</v>
      </c>
      <c r="L122" s="23">
        <f t="shared" si="7"/>
        <v>1.0875203485905922</v>
      </c>
      <c r="M122" s="23"/>
      <c r="N122" s="26"/>
      <c r="P122" s="147"/>
      <c r="Q122" s="26"/>
      <c r="S122" s="147"/>
      <c r="T122" s="26"/>
      <c r="V122" s="147"/>
      <c r="W122" s="26"/>
      <c r="Y122" s="147"/>
      <c r="Z122" s="147"/>
      <c r="AA122" s="26"/>
      <c r="AC122" s="147"/>
      <c r="AD122" s="26"/>
      <c r="AF122" s="147"/>
      <c r="AG122" s="26"/>
      <c r="AI122" s="147"/>
      <c r="AJ122" s="26"/>
      <c r="AL122" s="147"/>
    </row>
    <row r="123" spans="1:38" hidden="1" x14ac:dyDescent="0.2">
      <c r="A123" s="24">
        <f t="shared" si="0"/>
        <v>14</v>
      </c>
      <c r="B123" s="147">
        <f t="shared" si="0"/>
        <v>3.114734370639308E-3</v>
      </c>
      <c r="C123" s="23">
        <f t="shared" si="1"/>
        <v>1.0837475113014661</v>
      </c>
      <c r="E123" s="147">
        <f t="shared" si="2"/>
        <v>2.7793211338503648E-3</v>
      </c>
      <c r="F123" s="23">
        <f t="shared" si="3"/>
        <v>1.0837475113014661</v>
      </c>
      <c r="G123" s="26"/>
      <c r="H123" s="147">
        <f t="shared" si="4"/>
        <v>3.4011798352634529E-3</v>
      </c>
      <c r="I123" s="23">
        <f t="shared" si="5"/>
        <v>1.0837475113014661</v>
      </c>
      <c r="J123" s="147"/>
      <c r="K123" s="147">
        <f t="shared" si="6"/>
        <v>4.3210058300453451E-3</v>
      </c>
      <c r="L123" s="23">
        <f t="shared" si="7"/>
        <v>1.0837475113014661</v>
      </c>
      <c r="M123" s="23"/>
      <c r="N123" s="26"/>
      <c r="P123" s="147"/>
      <c r="Q123" s="26"/>
      <c r="S123" s="147"/>
      <c r="T123" s="26"/>
      <c r="V123" s="147"/>
      <c r="W123" s="26"/>
      <c r="Y123" s="147"/>
      <c r="Z123" s="147"/>
      <c r="AA123" s="26"/>
      <c r="AC123" s="147"/>
      <c r="AD123" s="26"/>
      <c r="AF123" s="147"/>
      <c r="AG123" s="26"/>
      <c r="AI123" s="147"/>
      <c r="AJ123" s="26"/>
      <c r="AL123" s="147"/>
    </row>
    <row r="124" spans="1:38" hidden="1" x14ac:dyDescent="0.2">
      <c r="A124" s="24">
        <f t="shared" si="0"/>
        <v>15</v>
      </c>
      <c r="B124" s="147">
        <f t="shared" si="0"/>
        <v>2.9927950164250071E-3</v>
      </c>
      <c r="C124" s="23">
        <f t="shared" si="1"/>
        <v>1.0809178833346216</v>
      </c>
      <c r="E124" s="147">
        <f t="shared" si="2"/>
        <v>3.1704232095718233E-3</v>
      </c>
      <c r="F124" s="23">
        <f t="shared" si="3"/>
        <v>1.0809178833346216</v>
      </c>
      <c r="G124" s="26"/>
      <c r="H124" s="147">
        <f t="shared" si="4"/>
        <v>3.1889861558826618E-3</v>
      </c>
      <c r="I124" s="23">
        <f t="shared" si="5"/>
        <v>1.0809178833346216</v>
      </c>
      <c r="J124" s="147"/>
      <c r="K124" s="147">
        <f t="shared" si="6"/>
        <v>4.7716373542808716E-3</v>
      </c>
      <c r="L124" s="23">
        <f t="shared" si="7"/>
        <v>1.0809178833346216</v>
      </c>
      <c r="M124" s="23"/>
      <c r="N124" s="26"/>
      <c r="P124" s="147"/>
      <c r="Q124" s="26"/>
      <c r="S124" s="147"/>
      <c r="T124" s="26"/>
      <c r="V124" s="147"/>
      <c r="W124" s="26"/>
      <c r="Y124" s="147"/>
      <c r="Z124" s="147"/>
      <c r="AA124" s="26"/>
      <c r="AC124" s="147"/>
      <c r="AD124" s="26"/>
      <c r="AF124" s="147"/>
      <c r="AG124" s="26"/>
      <c r="AI124" s="147"/>
      <c r="AJ124" s="26"/>
      <c r="AL124" s="147"/>
    </row>
    <row r="125" spans="1:38" hidden="1" x14ac:dyDescent="0.2">
      <c r="A125" s="24">
        <f t="shared" si="0"/>
        <v>16</v>
      </c>
      <c r="B125" s="147">
        <f t="shared" si="0"/>
        <v>2.7985241817581287E-3</v>
      </c>
      <c r="C125" s="23">
        <f t="shared" si="1"/>
        <v>1.0771450460454954</v>
      </c>
      <c r="E125" s="147">
        <f t="shared" si="2"/>
        <v>3.4338250167066518E-3</v>
      </c>
      <c r="F125" s="23">
        <f t="shared" si="3"/>
        <v>1.0771450460454954</v>
      </c>
      <c r="G125" s="26"/>
      <c r="H125" s="147">
        <f t="shared" si="4"/>
        <v>2.9883143052465287E-3</v>
      </c>
      <c r="I125" s="23">
        <f t="shared" si="5"/>
        <v>1.0771450460454954</v>
      </c>
      <c r="J125" s="147"/>
      <c r="K125" s="147">
        <f t="shared" si="6"/>
        <v>4.9066987912321442E-3</v>
      </c>
      <c r="L125" s="23">
        <f t="shared" si="7"/>
        <v>1.0771450460454954</v>
      </c>
      <c r="M125" s="23"/>
      <c r="N125" s="26"/>
      <c r="P125" s="147"/>
      <c r="Q125" s="26"/>
      <c r="S125" s="147"/>
      <c r="T125" s="26"/>
      <c r="V125" s="147"/>
      <c r="W125" s="26"/>
      <c r="Y125" s="147"/>
      <c r="Z125" s="147"/>
      <c r="AA125" s="26"/>
      <c r="AC125" s="147"/>
      <c r="AD125" s="26"/>
      <c r="AF125" s="147"/>
      <c r="AG125" s="26"/>
      <c r="AI125" s="147"/>
      <c r="AJ125" s="26"/>
      <c r="AL125" s="147"/>
    </row>
    <row r="126" spans="1:38" hidden="1" x14ac:dyDescent="0.2">
      <c r="A126" s="24">
        <f t="shared" ref="A126:B141" si="8">A29</f>
        <v>17</v>
      </c>
      <c r="B126" s="147">
        <f t="shared" si="8"/>
        <v>2.5319218666386731E-3</v>
      </c>
      <c r="C126" s="23">
        <f t="shared" si="1"/>
        <v>1.0743154180786509</v>
      </c>
      <c r="E126" s="147">
        <f t="shared" si="2"/>
        <v>3.6037719906903622E-3</v>
      </c>
      <c r="F126" s="23">
        <f t="shared" si="3"/>
        <v>1.0743154180786509</v>
      </c>
      <c r="G126" s="26"/>
      <c r="H126" s="147">
        <f t="shared" si="4"/>
        <v>2.7642787463226163E-3</v>
      </c>
      <c r="I126" s="23">
        <f t="shared" si="5"/>
        <v>1.0743154180786509</v>
      </c>
      <c r="J126" s="147"/>
      <c r="K126" s="147">
        <f t="shared" si="6"/>
        <v>5.0356792630126251E-3</v>
      </c>
      <c r="L126" s="23">
        <f t="shared" si="7"/>
        <v>1.0743154180786509</v>
      </c>
      <c r="M126" s="23"/>
      <c r="N126" s="26"/>
      <c r="P126" s="147"/>
      <c r="Q126" s="26"/>
      <c r="S126" s="147"/>
      <c r="T126" s="26"/>
      <c r="V126" s="147"/>
      <c r="W126" s="26"/>
      <c r="Y126" s="147"/>
      <c r="Z126" s="147"/>
      <c r="AA126" s="26"/>
      <c r="AC126" s="147"/>
      <c r="AD126" s="26"/>
      <c r="AF126" s="147"/>
      <c r="AG126" s="26"/>
      <c r="AI126" s="147"/>
      <c r="AJ126" s="26"/>
      <c r="AL126" s="147"/>
    </row>
    <row r="127" spans="1:38" hidden="1" x14ac:dyDescent="0.2">
      <c r="A127" s="24">
        <f t="shared" si="8"/>
        <v>18</v>
      </c>
      <c r="B127" s="147">
        <f t="shared" si="8"/>
        <v>2.3050058505285961E-3</v>
      </c>
      <c r="C127" s="23">
        <f t="shared" si="1"/>
        <v>1.0705425807895248</v>
      </c>
      <c r="E127" s="147">
        <f t="shared" si="2"/>
        <v>3.6719428107629243E-3</v>
      </c>
      <c r="F127" s="23">
        <f t="shared" si="3"/>
        <v>1.0705425807895248</v>
      </c>
      <c r="G127" s="26"/>
      <c r="H127" s="147">
        <f t="shared" si="4"/>
        <v>2.5767289784234555E-3</v>
      </c>
      <c r="I127" s="23">
        <f t="shared" si="5"/>
        <v>1.0705425807895248</v>
      </c>
      <c r="J127" s="147"/>
      <c r="K127" s="147">
        <f t="shared" si="6"/>
        <v>5.0609632760911811E-3</v>
      </c>
      <c r="L127" s="23">
        <f t="shared" si="7"/>
        <v>1.0705425807895248</v>
      </c>
      <c r="M127" s="23"/>
      <c r="N127" s="26"/>
      <c r="P127" s="147"/>
      <c r="Q127" s="26"/>
      <c r="S127" s="147"/>
      <c r="T127" s="26"/>
      <c r="V127" s="147"/>
      <c r="W127" s="26"/>
      <c r="Y127" s="147"/>
      <c r="Z127" s="147"/>
      <c r="AA127" s="26"/>
      <c r="AC127" s="147"/>
      <c r="AD127" s="26"/>
      <c r="AF127" s="147"/>
      <c r="AG127" s="26"/>
      <c r="AI127" s="147"/>
      <c r="AJ127" s="26"/>
      <c r="AL127" s="147"/>
    </row>
    <row r="128" spans="1:38" hidden="1" x14ac:dyDescent="0.2">
      <c r="A128" s="24">
        <f t="shared" si="8"/>
        <v>19</v>
      </c>
      <c r="B128" s="147">
        <f t="shared" si="8"/>
        <v>2.3120469680947761E-3</v>
      </c>
      <c r="C128" s="23">
        <f t="shared" si="1"/>
        <v>1.0507351850216131</v>
      </c>
      <c r="E128" s="147">
        <f t="shared" si="2"/>
        <v>3.9295837035254232E-3</v>
      </c>
      <c r="F128" s="23">
        <f t="shared" si="3"/>
        <v>1.0507351850216131</v>
      </c>
      <c r="G128" s="26"/>
      <c r="H128" s="147">
        <f t="shared" si="4"/>
        <v>2.5552855749264524E-3</v>
      </c>
      <c r="I128" s="23">
        <f t="shared" si="5"/>
        <v>1.0507351850216131</v>
      </c>
      <c r="J128" s="147"/>
      <c r="K128" s="147">
        <f t="shared" si="6"/>
        <v>5.1115313022482931E-3</v>
      </c>
      <c r="L128" s="23">
        <f t="shared" si="7"/>
        <v>1.0507351850216131</v>
      </c>
      <c r="M128" s="23"/>
      <c r="N128" s="26"/>
      <c r="P128" s="147"/>
      <c r="Q128" s="26"/>
      <c r="S128" s="147"/>
      <c r="T128" s="26"/>
      <c r="V128" s="147"/>
      <c r="W128" s="26"/>
      <c r="Y128" s="147"/>
      <c r="Z128" s="147"/>
      <c r="AA128" s="26"/>
      <c r="AC128" s="147"/>
      <c r="AD128" s="26"/>
      <c r="AF128" s="147"/>
      <c r="AG128" s="26"/>
      <c r="AI128" s="147"/>
      <c r="AJ128" s="26"/>
      <c r="AL128" s="147"/>
    </row>
    <row r="129" spans="1:38" hidden="1" x14ac:dyDescent="0.2">
      <c r="A129" s="24">
        <f t="shared" si="8"/>
        <v>20</v>
      </c>
      <c r="B129" s="147">
        <f t="shared" si="8"/>
        <v>2.1046540506909255E-3</v>
      </c>
      <c r="C129" s="23">
        <f t="shared" si="1"/>
        <v>1.0441327197656423</v>
      </c>
      <c r="E129" s="147">
        <f t="shared" si="2"/>
        <v>4.0742466644305784E-3</v>
      </c>
      <c r="F129" s="23">
        <f t="shared" si="3"/>
        <v>1.0441327197656423</v>
      </c>
      <c r="G129" s="26"/>
      <c r="H129" s="147">
        <f t="shared" si="4"/>
        <v>2.3085264093116861E-3</v>
      </c>
      <c r="I129" s="23">
        <f t="shared" si="5"/>
        <v>1.0441327197656423</v>
      </c>
      <c r="J129" s="147"/>
      <c r="K129" s="147">
        <f t="shared" si="6"/>
        <v>5.1230531309929515E-3</v>
      </c>
      <c r="L129" s="23">
        <f t="shared" si="7"/>
        <v>1.0441327197656423</v>
      </c>
      <c r="M129" s="23"/>
      <c r="N129" s="26"/>
      <c r="P129" s="147"/>
      <c r="Q129" s="26"/>
      <c r="S129" s="147"/>
      <c r="T129" s="26"/>
      <c r="V129" s="147"/>
      <c r="W129" s="26"/>
      <c r="Y129" s="147"/>
      <c r="Z129" s="147"/>
      <c r="AA129" s="26"/>
      <c r="AC129" s="147"/>
      <c r="AD129" s="26"/>
      <c r="AF129" s="147"/>
      <c r="AG129" s="26"/>
      <c r="AI129" s="147"/>
      <c r="AJ129" s="26"/>
      <c r="AL129" s="147"/>
    </row>
    <row r="130" spans="1:38" hidden="1" x14ac:dyDescent="0.2">
      <c r="A130" s="24">
        <f t="shared" si="8"/>
        <v>21</v>
      </c>
      <c r="B130" s="147">
        <f t="shared" si="8"/>
        <v>1.9750334773135192E-3</v>
      </c>
      <c r="C130" s="23">
        <f t="shared" si="1"/>
        <v>1.0375302545096716</v>
      </c>
      <c r="E130" s="147">
        <f t="shared" si="2"/>
        <v>3.951987259417815E-3</v>
      </c>
      <c r="F130" s="23">
        <f t="shared" si="3"/>
        <v>1.0375302545096716</v>
      </c>
      <c r="G130" s="26"/>
      <c r="H130" s="147">
        <f t="shared" si="4"/>
        <v>2.2397154876421985E-3</v>
      </c>
      <c r="I130" s="23">
        <f t="shared" si="5"/>
        <v>1.0375302545096716</v>
      </c>
      <c r="J130" s="147"/>
      <c r="K130" s="147">
        <f t="shared" si="6"/>
        <v>4.900937876859815E-3</v>
      </c>
      <c r="L130" s="23">
        <f t="shared" si="7"/>
        <v>1.0375302545096716</v>
      </c>
      <c r="M130" s="23"/>
      <c r="N130" s="26"/>
      <c r="P130" s="147"/>
      <c r="Q130" s="26"/>
      <c r="S130" s="147"/>
      <c r="T130" s="26"/>
      <c r="V130" s="147"/>
      <c r="W130" s="26"/>
      <c r="Y130" s="147"/>
      <c r="Z130" s="147"/>
      <c r="AA130" s="26"/>
      <c r="AC130" s="147"/>
      <c r="AD130" s="26"/>
      <c r="AF130" s="147"/>
      <c r="AG130" s="26"/>
      <c r="AI130" s="147"/>
      <c r="AJ130" s="26"/>
      <c r="AL130" s="147"/>
    </row>
    <row r="131" spans="1:38" hidden="1" x14ac:dyDescent="0.2">
      <c r="A131" s="24">
        <f t="shared" si="8"/>
        <v>22</v>
      </c>
      <c r="B131" s="147">
        <f t="shared" si="8"/>
        <v>1.8620555454561748E-3</v>
      </c>
      <c r="C131" s="23">
        <f t="shared" si="1"/>
        <v>1.0167796494194783</v>
      </c>
      <c r="E131" s="147">
        <f t="shared" si="2"/>
        <v>3.8950182172914484E-3</v>
      </c>
      <c r="F131" s="23">
        <f t="shared" si="3"/>
        <v>1.0167796494194783</v>
      </c>
      <c r="G131" s="26"/>
      <c r="H131" s="147">
        <f t="shared" si="4"/>
        <v>2.03840353540914E-3</v>
      </c>
      <c r="I131" s="23">
        <f t="shared" si="5"/>
        <v>1.0167796494194783</v>
      </c>
      <c r="J131" s="147"/>
      <c r="K131" s="147">
        <f t="shared" si="6"/>
        <v>4.808443196104086E-3</v>
      </c>
      <c r="L131" s="23">
        <f t="shared" si="7"/>
        <v>1.0167796494194783</v>
      </c>
      <c r="M131" s="23"/>
      <c r="N131" s="26"/>
      <c r="P131" s="147"/>
      <c r="Q131" s="26"/>
      <c r="S131" s="147"/>
      <c r="T131" s="26"/>
      <c r="V131" s="147"/>
      <c r="W131" s="26"/>
      <c r="Y131" s="147"/>
      <c r="Z131" s="147"/>
      <c r="AA131" s="26"/>
      <c r="AC131" s="147"/>
      <c r="AD131" s="26"/>
      <c r="AF131" s="147"/>
      <c r="AG131" s="26"/>
      <c r="AI131" s="147"/>
      <c r="AJ131" s="26"/>
      <c r="AL131" s="147"/>
    </row>
    <row r="132" spans="1:38" hidden="1" x14ac:dyDescent="0.2">
      <c r="A132" s="24">
        <f t="shared" si="8"/>
        <v>23</v>
      </c>
      <c r="B132" s="147">
        <f t="shared" si="8"/>
        <v>1.8358113799822307E-3</v>
      </c>
      <c r="C132" s="23">
        <f t="shared" si="1"/>
        <v>1.0101771841635074</v>
      </c>
      <c r="E132" s="147">
        <f t="shared" si="2"/>
        <v>4.3366883191700185E-3</v>
      </c>
      <c r="F132" s="23">
        <f t="shared" si="3"/>
        <v>1.0101771841635074</v>
      </c>
      <c r="G132" s="26"/>
      <c r="H132" s="147">
        <f t="shared" si="4"/>
        <v>2.0630474468907706E-3</v>
      </c>
      <c r="I132" s="23">
        <f t="shared" si="5"/>
        <v>1.0101771841635074</v>
      </c>
      <c r="J132" s="147"/>
      <c r="K132" s="147">
        <f t="shared" si="6"/>
        <v>4.9489454966292253E-3</v>
      </c>
      <c r="L132" s="23">
        <f t="shared" si="7"/>
        <v>1.0101771841635074</v>
      </c>
      <c r="M132" s="23"/>
      <c r="N132" s="26"/>
      <c r="P132" s="147"/>
      <c r="Q132" s="26"/>
      <c r="S132" s="147"/>
      <c r="T132" s="26"/>
      <c r="V132" s="147"/>
      <c r="W132" s="26"/>
      <c r="Y132" s="147"/>
      <c r="Z132" s="147"/>
      <c r="AA132" s="26"/>
      <c r="AC132" s="147"/>
      <c r="AD132" s="26"/>
      <c r="AF132" s="147"/>
      <c r="AG132" s="26"/>
      <c r="AI132" s="147"/>
      <c r="AJ132" s="26"/>
      <c r="AL132" s="147"/>
    </row>
    <row r="133" spans="1:38" hidden="1" x14ac:dyDescent="0.2">
      <c r="A133" s="24">
        <f t="shared" si="8"/>
        <v>24</v>
      </c>
      <c r="B133" s="147">
        <f t="shared" si="8"/>
        <v>1.6821869967201194E-3</v>
      </c>
      <c r="C133" s="23">
        <f t="shared" si="1"/>
        <v>1.003574718907537</v>
      </c>
      <c r="E133" s="147">
        <f t="shared" si="2"/>
        <v>3.9919936092256561E-3</v>
      </c>
      <c r="F133" s="23">
        <f t="shared" si="3"/>
        <v>1.003574718907537</v>
      </c>
      <c r="G133" s="26"/>
      <c r="H133" s="147">
        <f t="shared" si="4"/>
        <v>1.9868753568566401E-3</v>
      </c>
      <c r="I133" s="23">
        <f t="shared" si="5"/>
        <v>1.003574718907537</v>
      </c>
      <c r="J133" s="147"/>
      <c r="K133" s="147">
        <f t="shared" si="6"/>
        <v>4.6279345457711047E-3</v>
      </c>
      <c r="L133" s="23">
        <f t="shared" si="7"/>
        <v>1.003574718907537</v>
      </c>
      <c r="M133" s="23"/>
      <c r="N133" s="26"/>
      <c r="P133" s="147"/>
      <c r="Q133" s="26"/>
      <c r="S133" s="147"/>
      <c r="T133" s="26"/>
      <c r="V133" s="147"/>
      <c r="W133" s="26"/>
      <c r="Y133" s="147"/>
      <c r="Z133" s="147"/>
      <c r="AA133" s="26"/>
      <c r="AC133" s="147"/>
      <c r="AD133" s="26"/>
      <c r="AF133" s="147"/>
      <c r="AG133" s="26"/>
      <c r="AI133" s="147"/>
      <c r="AJ133" s="26"/>
      <c r="AL133" s="147"/>
    </row>
    <row r="134" spans="1:38" hidden="1" x14ac:dyDescent="0.2">
      <c r="A134" s="24">
        <f t="shared" si="8"/>
        <v>25</v>
      </c>
      <c r="B134" s="147">
        <f t="shared" si="8"/>
        <v>1.6709852187739237E-3</v>
      </c>
      <c r="C134" s="23">
        <f t="shared" si="1"/>
        <v>0.99697225365156628</v>
      </c>
      <c r="E134" s="147">
        <f t="shared" si="2"/>
        <v>4.3168451696653292E-3</v>
      </c>
      <c r="F134" s="23">
        <f t="shared" si="3"/>
        <v>0.99697225365156628</v>
      </c>
      <c r="G134" s="26"/>
      <c r="H134" s="147">
        <f t="shared" si="4"/>
        <v>2.0275218082614075E-3</v>
      </c>
      <c r="I134" s="23">
        <f t="shared" si="5"/>
        <v>0.99697225365156628</v>
      </c>
      <c r="J134" s="147"/>
      <c r="K134" s="147">
        <f t="shared" si="6"/>
        <v>4.8980574196736508E-3</v>
      </c>
      <c r="L134" s="23">
        <f t="shared" si="7"/>
        <v>0.99697225365156628</v>
      </c>
      <c r="M134" s="23"/>
      <c r="N134" s="26"/>
      <c r="P134" s="147"/>
      <c r="Q134" s="26"/>
      <c r="S134" s="147"/>
      <c r="T134" s="26"/>
      <c r="V134" s="147"/>
      <c r="W134" s="26"/>
      <c r="Y134" s="147"/>
      <c r="Z134" s="147"/>
      <c r="AA134" s="26"/>
      <c r="AC134" s="147"/>
      <c r="AD134" s="26"/>
      <c r="AF134" s="147"/>
      <c r="AG134" s="26"/>
      <c r="AI134" s="147"/>
      <c r="AJ134" s="26"/>
      <c r="AL134" s="147"/>
    </row>
    <row r="135" spans="1:38" hidden="1" x14ac:dyDescent="0.2">
      <c r="A135" s="24">
        <f t="shared" si="8"/>
        <v>26</v>
      </c>
      <c r="B135" s="147">
        <f t="shared" si="8"/>
        <v>1.6258580561906786E-3</v>
      </c>
      <c r="C135" s="23">
        <f t="shared" si="1"/>
        <v>0.98376732313962489</v>
      </c>
      <c r="E135" s="147">
        <f t="shared" si="2"/>
        <v>4.4237421363518816E-3</v>
      </c>
      <c r="F135" s="23">
        <f t="shared" si="3"/>
        <v>0.98376732313962489</v>
      </c>
      <c r="G135" s="26"/>
      <c r="H135" s="147">
        <f t="shared" si="4"/>
        <v>2.0214408430906153E-3</v>
      </c>
      <c r="I135" s="23">
        <f t="shared" si="5"/>
        <v>0.98376732313962489</v>
      </c>
      <c r="J135" s="147"/>
      <c r="K135" s="147">
        <f t="shared" si="6"/>
        <v>4.8900561497120824E-3</v>
      </c>
      <c r="L135" s="23">
        <f t="shared" si="7"/>
        <v>0.98376732313962489</v>
      </c>
      <c r="M135" s="23"/>
      <c r="N135" s="26"/>
      <c r="P135" s="147"/>
      <c r="Q135" s="26"/>
      <c r="S135" s="147"/>
      <c r="T135" s="26"/>
      <c r="V135" s="147"/>
      <c r="W135" s="26"/>
      <c r="Y135" s="147"/>
      <c r="Z135" s="147"/>
      <c r="AA135" s="26"/>
      <c r="AC135" s="147"/>
      <c r="AD135" s="26"/>
      <c r="AF135" s="147"/>
      <c r="AG135" s="26"/>
      <c r="AI135" s="147"/>
      <c r="AJ135" s="26"/>
      <c r="AL135" s="147"/>
    </row>
    <row r="136" spans="1:38" hidden="1" x14ac:dyDescent="0.2">
      <c r="A136" s="24">
        <f t="shared" si="8"/>
        <v>27</v>
      </c>
      <c r="B136" s="147">
        <f t="shared" si="8"/>
        <v>1.6901882666816878E-3</v>
      </c>
      <c r="C136" s="23">
        <f t="shared" si="1"/>
        <v>0.96301671804943145</v>
      </c>
      <c r="E136" s="147">
        <f t="shared" si="2"/>
        <v>4.4951134644090713E-3</v>
      </c>
      <c r="F136" s="23">
        <f t="shared" si="3"/>
        <v>0.96301671804943145</v>
      </c>
      <c r="G136" s="26"/>
      <c r="H136" s="147">
        <f t="shared" si="4"/>
        <v>2.038723586207603E-3</v>
      </c>
      <c r="I136" s="23">
        <f t="shared" si="5"/>
        <v>0.96301671804943145</v>
      </c>
      <c r="J136" s="147"/>
      <c r="K136" s="147">
        <f t="shared" si="6"/>
        <v>5.0187165706941008E-3</v>
      </c>
      <c r="L136" s="23">
        <f t="shared" si="7"/>
        <v>0.96301671804943145</v>
      </c>
      <c r="M136" s="23"/>
      <c r="N136" s="26"/>
      <c r="P136" s="147"/>
      <c r="Q136" s="26"/>
      <c r="S136" s="147"/>
      <c r="T136" s="26"/>
      <c r="V136" s="147"/>
      <c r="W136" s="26"/>
      <c r="Y136" s="147"/>
      <c r="Z136" s="147"/>
      <c r="AA136" s="26"/>
      <c r="AC136" s="147"/>
      <c r="AD136" s="26"/>
      <c r="AF136" s="147"/>
      <c r="AG136" s="26"/>
      <c r="AI136" s="147"/>
      <c r="AJ136" s="26"/>
      <c r="AL136" s="147"/>
    </row>
    <row r="137" spans="1:38" hidden="1" x14ac:dyDescent="0.2">
      <c r="A137" s="24">
        <f t="shared" si="8"/>
        <v>28</v>
      </c>
      <c r="B137" s="147">
        <f t="shared" si="8"/>
        <v>1.678026336340104E-3</v>
      </c>
      <c r="C137" s="23">
        <f t="shared" si="1"/>
        <v>0.95641425279346093</v>
      </c>
      <c r="E137" s="147">
        <f t="shared" si="2"/>
        <v>4.596569567521757E-3</v>
      </c>
      <c r="F137" s="23">
        <f t="shared" si="3"/>
        <v>0.95641425279346093</v>
      </c>
      <c r="G137" s="26"/>
      <c r="H137" s="147">
        <f t="shared" si="4"/>
        <v>2.1228969462033015E-3</v>
      </c>
      <c r="I137" s="23">
        <f t="shared" si="5"/>
        <v>0.95641425279346093</v>
      </c>
      <c r="J137" s="147"/>
      <c r="K137" s="147">
        <f t="shared" si="6"/>
        <v>4.9092591976198459E-3</v>
      </c>
      <c r="L137" s="23">
        <f t="shared" si="7"/>
        <v>0.95641425279346093</v>
      </c>
      <c r="M137" s="23"/>
      <c r="N137" s="26"/>
      <c r="P137" s="147"/>
      <c r="Q137" s="26"/>
      <c r="S137" s="147"/>
      <c r="T137" s="26"/>
      <c r="V137" s="147"/>
      <c r="W137" s="26"/>
      <c r="Y137" s="147"/>
      <c r="Z137" s="147"/>
      <c r="AA137" s="26"/>
      <c r="AC137" s="147"/>
      <c r="AD137" s="26"/>
      <c r="AF137" s="147"/>
      <c r="AG137" s="26"/>
      <c r="AI137" s="147"/>
      <c r="AJ137" s="26"/>
      <c r="AL137" s="147"/>
    </row>
    <row r="138" spans="1:38" hidden="1" x14ac:dyDescent="0.2">
      <c r="A138" s="24">
        <f t="shared" si="8"/>
        <v>29</v>
      </c>
      <c r="B138" s="147">
        <f t="shared" si="8"/>
        <v>1.7490776135988303E-3</v>
      </c>
      <c r="C138" s="23">
        <f t="shared" si="1"/>
        <v>0.94981178753749018</v>
      </c>
      <c r="E138" s="147">
        <f t="shared" si="2"/>
        <v>4.8046025865225326E-3</v>
      </c>
      <c r="F138" s="23">
        <f t="shared" si="3"/>
        <v>0.94981178753749018</v>
      </c>
      <c r="G138" s="26"/>
      <c r="H138" s="147">
        <f t="shared" si="4"/>
        <v>2.2778015326592638E-3</v>
      </c>
      <c r="I138" s="23">
        <f t="shared" si="5"/>
        <v>0.94981178753749018</v>
      </c>
      <c r="J138" s="147"/>
      <c r="K138" s="147">
        <f t="shared" si="6"/>
        <v>5.1284939945668174E-3</v>
      </c>
      <c r="L138" s="23">
        <f t="shared" si="7"/>
        <v>0.94981178753749018</v>
      </c>
      <c r="M138" s="23"/>
      <c r="N138" s="26"/>
      <c r="P138" s="147"/>
      <c r="Q138" s="26"/>
      <c r="S138" s="147"/>
      <c r="T138" s="26"/>
      <c r="V138" s="147"/>
      <c r="W138" s="26"/>
      <c r="Y138" s="147"/>
      <c r="Z138" s="147"/>
      <c r="AA138" s="26"/>
      <c r="AC138" s="147"/>
      <c r="AD138" s="26"/>
      <c r="AF138" s="147"/>
      <c r="AG138" s="26"/>
      <c r="AI138" s="147"/>
      <c r="AJ138" s="26"/>
      <c r="AL138" s="147"/>
    </row>
    <row r="139" spans="1:38" hidden="1" x14ac:dyDescent="0.2">
      <c r="A139" s="24">
        <f t="shared" si="8"/>
        <v>30</v>
      </c>
      <c r="B139" s="147">
        <f t="shared" si="8"/>
        <v>1.9753535281119821E-3</v>
      </c>
      <c r="C139" s="23">
        <f t="shared" si="1"/>
        <v>0.94320932228151966</v>
      </c>
      <c r="E139" s="147">
        <f t="shared" si="2"/>
        <v>5.3762133125769725E-3</v>
      </c>
      <c r="F139" s="23">
        <f t="shared" si="3"/>
        <v>0.94320932228151966</v>
      </c>
      <c r="G139" s="26"/>
      <c r="H139" s="147">
        <f t="shared" si="4"/>
        <v>2.4682317577445893E-3</v>
      </c>
      <c r="I139" s="23">
        <f t="shared" si="5"/>
        <v>0.94320932228151966</v>
      </c>
      <c r="J139" s="147"/>
      <c r="K139" s="147">
        <f t="shared" si="6"/>
        <v>5.6261729861763659E-3</v>
      </c>
      <c r="L139" s="23">
        <f t="shared" si="7"/>
        <v>0.94320932228151966</v>
      </c>
      <c r="M139" s="23"/>
      <c r="N139" s="26"/>
      <c r="P139" s="147"/>
      <c r="Q139" s="26"/>
      <c r="S139" s="147"/>
      <c r="T139" s="26"/>
      <c r="V139" s="147"/>
      <c r="W139" s="26"/>
      <c r="Y139" s="147"/>
      <c r="Z139" s="147"/>
      <c r="AA139" s="26"/>
      <c r="AC139" s="147"/>
      <c r="AD139" s="26"/>
      <c r="AF139" s="147"/>
      <c r="AG139" s="26"/>
      <c r="AI139" s="147"/>
      <c r="AJ139" s="26"/>
      <c r="AL139" s="147"/>
    </row>
    <row r="140" spans="1:38" hidden="1" x14ac:dyDescent="0.2">
      <c r="A140" s="24">
        <f t="shared" si="8"/>
        <v>31</v>
      </c>
      <c r="B140" s="147">
        <f t="shared" si="8"/>
        <v>1.9683124105458016E-3</v>
      </c>
      <c r="C140" s="23">
        <f t="shared" si="1"/>
        <v>0.93849327567011198</v>
      </c>
      <c r="E140" s="147">
        <f t="shared" si="2"/>
        <v>5.3253252356213979E-3</v>
      </c>
      <c r="F140" s="23">
        <f t="shared" si="3"/>
        <v>0.93849327567011198</v>
      </c>
      <c r="G140" s="26"/>
      <c r="H140" s="147">
        <f t="shared" si="4"/>
        <v>2.5415233905925548E-3</v>
      </c>
      <c r="I140" s="23">
        <f t="shared" si="5"/>
        <v>0.93849327567011198</v>
      </c>
      <c r="J140" s="147"/>
      <c r="K140" s="147">
        <f t="shared" si="6"/>
        <v>5.7039453302028097E-3</v>
      </c>
      <c r="L140" s="23">
        <f t="shared" si="7"/>
        <v>0.93849327567011198</v>
      </c>
      <c r="M140" s="23"/>
      <c r="N140" s="26"/>
      <c r="P140" s="147"/>
      <c r="Q140" s="26"/>
      <c r="S140" s="147"/>
      <c r="T140" s="26"/>
      <c r="V140" s="147"/>
      <c r="W140" s="26"/>
      <c r="Y140" s="147"/>
      <c r="Z140" s="147"/>
      <c r="AA140" s="26"/>
      <c r="AC140" s="147"/>
      <c r="AD140" s="26"/>
      <c r="AF140" s="147"/>
      <c r="AG140" s="26"/>
      <c r="AI140" s="147"/>
      <c r="AJ140" s="26"/>
      <c r="AL140" s="147"/>
    </row>
    <row r="141" spans="1:38" hidden="1" x14ac:dyDescent="0.2">
      <c r="A141" s="24">
        <f t="shared" si="8"/>
        <v>32</v>
      </c>
      <c r="B141" s="147">
        <f t="shared" si="8"/>
        <v>1.8454129039361126E-3</v>
      </c>
      <c r="C141" s="23">
        <f t="shared" si="1"/>
        <v>0.93660685702554902</v>
      </c>
      <c r="E141" s="147">
        <f t="shared" si="2"/>
        <v>4.904458435642905E-3</v>
      </c>
      <c r="F141" s="23">
        <f t="shared" si="3"/>
        <v>0.93660685702554902</v>
      </c>
      <c r="G141" s="26"/>
      <c r="H141" s="147">
        <f t="shared" si="4"/>
        <v>2.3766972293842478E-3</v>
      </c>
      <c r="I141" s="23">
        <f t="shared" si="5"/>
        <v>0.93660685702554902</v>
      </c>
      <c r="J141" s="147"/>
      <c r="K141" s="147">
        <f t="shared" si="6"/>
        <v>5.1761815635377644E-3</v>
      </c>
      <c r="L141" s="23">
        <f t="shared" si="7"/>
        <v>0.93660685702554902</v>
      </c>
      <c r="M141" s="23"/>
      <c r="N141" s="26"/>
      <c r="P141" s="147"/>
      <c r="Q141" s="26"/>
      <c r="S141" s="147"/>
      <c r="T141" s="26"/>
      <c r="V141" s="147"/>
      <c r="W141" s="26"/>
      <c r="Y141" s="147"/>
      <c r="Z141" s="147"/>
      <c r="AA141" s="26"/>
      <c r="AC141" s="147"/>
      <c r="AD141" s="26"/>
      <c r="AF141" s="147"/>
      <c r="AG141" s="26"/>
      <c r="AI141" s="147"/>
      <c r="AJ141" s="26"/>
      <c r="AL141" s="147"/>
    </row>
    <row r="142" spans="1:38" hidden="1" x14ac:dyDescent="0.2">
      <c r="A142" s="24">
        <f t="shared" ref="A142:B157" si="9">A45</f>
        <v>33</v>
      </c>
      <c r="B142" s="147">
        <f t="shared" si="9"/>
        <v>1.7929245729882248E-3</v>
      </c>
      <c r="C142" s="23">
        <f t="shared" si="1"/>
        <v>0.93189081041414135</v>
      </c>
      <c r="E142" s="147">
        <f t="shared" si="2"/>
        <v>4.7844393862193808E-3</v>
      </c>
      <c r="F142" s="23">
        <f t="shared" si="3"/>
        <v>0.93189081041414135</v>
      </c>
      <c r="G142" s="26"/>
      <c r="H142" s="147">
        <f t="shared" si="4"/>
        <v>2.342131743150273E-3</v>
      </c>
      <c r="I142" s="23">
        <f t="shared" si="5"/>
        <v>0.93189081041414135</v>
      </c>
      <c r="J142" s="147"/>
      <c r="K142" s="147">
        <f t="shared" si="6"/>
        <v>5.0830467811851096E-3</v>
      </c>
      <c r="L142" s="23">
        <f t="shared" si="7"/>
        <v>0.93189081041414135</v>
      </c>
      <c r="M142" s="23"/>
      <c r="N142" s="26"/>
      <c r="P142" s="147"/>
      <c r="Q142" s="26"/>
      <c r="S142" s="147"/>
      <c r="T142" s="26"/>
      <c r="V142" s="147"/>
      <c r="W142" s="26"/>
      <c r="Y142" s="147"/>
      <c r="Z142" s="147"/>
      <c r="AA142" s="26"/>
      <c r="AC142" s="147"/>
      <c r="AD142" s="26"/>
      <c r="AF142" s="147"/>
      <c r="AG142" s="26"/>
      <c r="AI142" s="147"/>
      <c r="AJ142" s="26"/>
      <c r="AL142" s="147"/>
    </row>
    <row r="143" spans="1:38" hidden="1" x14ac:dyDescent="0.2">
      <c r="A143" s="24">
        <f t="shared" si="9"/>
        <v>34</v>
      </c>
      <c r="B143" s="147">
        <f t="shared" si="9"/>
        <v>1.7983654365620911E-3</v>
      </c>
      <c r="C143" s="23">
        <f t="shared" si="1"/>
        <v>0.93000439176957839</v>
      </c>
      <c r="E143" s="147">
        <f t="shared" si="2"/>
        <v>4.6586594224235275E-3</v>
      </c>
      <c r="F143" s="23">
        <f t="shared" si="3"/>
        <v>0.93000439176957839</v>
      </c>
      <c r="G143" s="26"/>
      <c r="H143" s="147">
        <f t="shared" si="4"/>
        <v>2.2803619390469655E-3</v>
      </c>
      <c r="I143" s="23">
        <f t="shared" si="5"/>
        <v>0.93000439176957839</v>
      </c>
      <c r="J143" s="147"/>
      <c r="K143" s="147">
        <f t="shared" si="6"/>
        <v>5.0071947419494424E-3</v>
      </c>
      <c r="L143" s="23">
        <f t="shared" si="7"/>
        <v>0.93000439176957839</v>
      </c>
      <c r="M143" s="23"/>
      <c r="N143" s="26"/>
      <c r="P143" s="147"/>
      <c r="Q143" s="26"/>
      <c r="S143" s="147"/>
      <c r="T143" s="26"/>
      <c r="V143" s="147"/>
      <c r="W143" s="26"/>
      <c r="Y143" s="147"/>
      <c r="Z143" s="147"/>
      <c r="AA143" s="26"/>
      <c r="AC143" s="147"/>
      <c r="AD143" s="26"/>
      <c r="AF143" s="147"/>
      <c r="AG143" s="26"/>
      <c r="AI143" s="147"/>
      <c r="AJ143" s="26"/>
      <c r="AL143" s="147"/>
    </row>
    <row r="144" spans="1:38" hidden="1" x14ac:dyDescent="0.2">
      <c r="A144" s="24">
        <f t="shared" si="9"/>
        <v>35</v>
      </c>
      <c r="B144" s="147">
        <f t="shared" si="9"/>
        <v>1.8825387965577896E-3</v>
      </c>
      <c r="C144" s="23">
        <f t="shared" si="1"/>
        <v>0.92811797312501532</v>
      </c>
      <c r="E144" s="147">
        <f t="shared" si="2"/>
        <v>4.8817348289520515E-3</v>
      </c>
      <c r="F144" s="23">
        <f t="shared" si="3"/>
        <v>0.92811797312501532</v>
      </c>
      <c r="G144" s="26"/>
      <c r="H144" s="147">
        <f t="shared" si="4"/>
        <v>2.400701039268953E-3</v>
      </c>
      <c r="I144" s="23">
        <f t="shared" si="5"/>
        <v>0.92811797312501532</v>
      </c>
      <c r="J144" s="147"/>
      <c r="K144" s="147">
        <f t="shared" si="6"/>
        <v>5.0750455112235412E-3</v>
      </c>
      <c r="L144" s="23">
        <f t="shared" si="7"/>
        <v>0.92811797312501532</v>
      </c>
      <c r="M144" s="23"/>
      <c r="N144" s="26"/>
      <c r="P144" s="147"/>
      <c r="Q144" s="26"/>
      <c r="S144" s="147"/>
      <c r="T144" s="26"/>
      <c r="V144" s="147"/>
      <c r="W144" s="26"/>
      <c r="Y144" s="147"/>
      <c r="Z144" s="147"/>
      <c r="AA144" s="26"/>
      <c r="AC144" s="147"/>
      <c r="AD144" s="26"/>
      <c r="AF144" s="147"/>
      <c r="AG144" s="26"/>
      <c r="AI144" s="147"/>
      <c r="AJ144" s="26"/>
      <c r="AL144" s="147"/>
    </row>
    <row r="145" spans="1:38" hidden="1" x14ac:dyDescent="0.2">
      <c r="A145" s="24">
        <f t="shared" si="9"/>
        <v>36</v>
      </c>
      <c r="B145" s="147">
        <f t="shared" si="9"/>
        <v>1.9827146964766246E-3</v>
      </c>
      <c r="C145" s="23">
        <f t="shared" si="1"/>
        <v>0.92623155448045225</v>
      </c>
      <c r="E145" s="147">
        <f t="shared" si="2"/>
        <v>5.1083307942636656E-3</v>
      </c>
      <c r="F145" s="23">
        <f t="shared" si="3"/>
        <v>0.92623155448045225</v>
      </c>
      <c r="G145" s="26"/>
      <c r="H145" s="147">
        <f t="shared" si="4"/>
        <v>2.5613665400972441E-3</v>
      </c>
      <c r="I145" s="23">
        <f t="shared" si="5"/>
        <v>0.92623155448045225</v>
      </c>
      <c r="J145" s="147"/>
      <c r="K145" s="147">
        <f t="shared" si="6"/>
        <v>5.3432480803353105E-3</v>
      </c>
      <c r="L145" s="23">
        <f t="shared" si="7"/>
        <v>0.92623155448045225</v>
      </c>
      <c r="M145" s="23"/>
      <c r="N145" s="26"/>
      <c r="P145" s="147"/>
      <c r="Q145" s="26"/>
      <c r="S145" s="147"/>
      <c r="T145" s="26"/>
      <c r="V145" s="147"/>
      <c r="W145" s="26"/>
      <c r="Y145" s="147"/>
      <c r="Z145" s="147"/>
      <c r="AA145" s="26"/>
      <c r="AC145" s="147"/>
      <c r="AD145" s="26"/>
      <c r="AF145" s="147"/>
      <c r="AG145" s="26"/>
      <c r="AI145" s="147"/>
      <c r="AJ145" s="26"/>
      <c r="AL145" s="147"/>
    </row>
    <row r="146" spans="1:38" hidden="1" x14ac:dyDescent="0.2">
      <c r="A146" s="24">
        <f t="shared" si="9"/>
        <v>37</v>
      </c>
      <c r="B146" s="147">
        <f t="shared" si="9"/>
        <v>2.0915319679539537E-3</v>
      </c>
      <c r="C146" s="23">
        <f t="shared" si="1"/>
        <v>0.90736736803482188</v>
      </c>
      <c r="E146" s="147">
        <f t="shared" si="2"/>
        <v>5.2897995969920343E-3</v>
      </c>
      <c r="F146" s="23">
        <f t="shared" si="3"/>
        <v>0.90736736803482188</v>
      </c>
      <c r="G146" s="26"/>
      <c r="H146" s="147">
        <f t="shared" si="4"/>
        <v>2.6493805096744955E-3</v>
      </c>
      <c r="I146" s="23">
        <f t="shared" si="5"/>
        <v>0.90736736803482188</v>
      </c>
      <c r="J146" s="147"/>
      <c r="K146" s="147">
        <f t="shared" si="6"/>
        <v>5.5800856711977322E-3</v>
      </c>
      <c r="L146" s="23">
        <f t="shared" si="7"/>
        <v>0.90736736803482188</v>
      </c>
      <c r="M146" s="23"/>
      <c r="N146" s="26"/>
      <c r="P146" s="147"/>
      <c r="Q146" s="26"/>
      <c r="S146" s="147"/>
      <c r="T146" s="26"/>
      <c r="V146" s="147"/>
      <c r="W146" s="26"/>
      <c r="Y146" s="147"/>
      <c r="Z146" s="147"/>
      <c r="AA146" s="26"/>
      <c r="AC146" s="147"/>
      <c r="AD146" s="26"/>
      <c r="AF146" s="147"/>
      <c r="AG146" s="26"/>
      <c r="AI146" s="147"/>
      <c r="AJ146" s="26"/>
      <c r="AL146" s="147"/>
    </row>
    <row r="147" spans="1:38" hidden="1" x14ac:dyDescent="0.2">
      <c r="A147" s="24">
        <f t="shared" si="9"/>
        <v>38</v>
      </c>
      <c r="B147" s="147">
        <f t="shared" si="9"/>
        <v>2.0083187603536432E-3</v>
      </c>
      <c r="C147" s="23">
        <f t="shared" si="1"/>
        <v>0.9054809493902588</v>
      </c>
      <c r="E147" s="147">
        <f t="shared" si="2"/>
        <v>5.120492724605249E-3</v>
      </c>
      <c r="F147" s="23">
        <f t="shared" si="3"/>
        <v>0.9054809493902588</v>
      </c>
      <c r="G147" s="26"/>
      <c r="H147" s="147">
        <f t="shared" si="4"/>
        <v>2.5988124835173839E-3</v>
      </c>
      <c r="I147" s="23">
        <f t="shared" si="5"/>
        <v>0.9054809493902588</v>
      </c>
      <c r="J147" s="147"/>
      <c r="K147" s="147">
        <f t="shared" si="6"/>
        <v>5.3704523982046433E-3</v>
      </c>
      <c r="L147" s="23">
        <f t="shared" si="7"/>
        <v>0.9054809493902588</v>
      </c>
      <c r="M147" s="23"/>
      <c r="N147" s="26"/>
      <c r="P147" s="147"/>
      <c r="Q147" s="26"/>
      <c r="S147" s="147"/>
      <c r="T147" s="26"/>
      <c r="V147" s="147"/>
      <c r="W147" s="26"/>
      <c r="Y147" s="147"/>
      <c r="Z147" s="147"/>
      <c r="AA147" s="26"/>
      <c r="AC147" s="147"/>
      <c r="AD147" s="26"/>
      <c r="AF147" s="147"/>
      <c r="AG147" s="26"/>
      <c r="AI147" s="147"/>
      <c r="AJ147" s="26"/>
      <c r="AL147" s="147"/>
    </row>
    <row r="148" spans="1:38" hidden="1" x14ac:dyDescent="0.2">
      <c r="A148" s="24">
        <f t="shared" si="9"/>
        <v>39</v>
      </c>
      <c r="B148" s="147">
        <f t="shared" si="9"/>
        <v>1.9718329693288921E-3</v>
      </c>
      <c r="C148" s="23">
        <f t="shared" si="1"/>
        <v>0.90453774006797727</v>
      </c>
      <c r="E148" s="147">
        <f t="shared" si="2"/>
        <v>5.1214528770006373E-3</v>
      </c>
      <c r="F148" s="23">
        <f t="shared" si="3"/>
        <v>0.90453774006797727</v>
      </c>
      <c r="G148" s="26"/>
      <c r="H148" s="147">
        <f t="shared" si="4"/>
        <v>2.591451315152741E-3</v>
      </c>
      <c r="I148" s="23">
        <f t="shared" si="5"/>
        <v>0.90453774006797727</v>
      </c>
      <c r="J148" s="147"/>
      <c r="K148" s="147">
        <f t="shared" si="6"/>
        <v>5.3550899598784323E-3</v>
      </c>
      <c r="L148" s="23">
        <f t="shared" si="7"/>
        <v>0.90453774006797727</v>
      </c>
      <c r="M148" s="23"/>
      <c r="N148" s="26"/>
      <c r="P148" s="147"/>
      <c r="Q148" s="26"/>
      <c r="S148" s="147"/>
      <c r="T148" s="26"/>
      <c r="V148" s="147"/>
      <c r="W148" s="26"/>
      <c r="Y148" s="147"/>
      <c r="Z148" s="147"/>
      <c r="AA148" s="26"/>
      <c r="AC148" s="147"/>
      <c r="AD148" s="26"/>
      <c r="AF148" s="147"/>
      <c r="AG148" s="26"/>
      <c r="AI148" s="147"/>
      <c r="AJ148" s="26"/>
      <c r="AL148" s="147"/>
    </row>
    <row r="149" spans="1:38" hidden="1" x14ac:dyDescent="0.2">
      <c r="A149" s="24">
        <f t="shared" si="9"/>
        <v>40</v>
      </c>
      <c r="B149" s="147">
        <f t="shared" si="9"/>
        <v>2.016960131912137E-3</v>
      </c>
      <c r="C149" s="23">
        <f t="shared" si="1"/>
        <v>0.88944639091147293</v>
      </c>
      <c r="E149" s="147">
        <f t="shared" si="2"/>
        <v>5.1220929785975632E-3</v>
      </c>
      <c r="F149" s="23">
        <f t="shared" si="3"/>
        <v>0.88944639091147293</v>
      </c>
      <c r="G149" s="26"/>
      <c r="H149" s="147">
        <f t="shared" si="4"/>
        <v>2.5495246605541232E-3</v>
      </c>
      <c r="I149" s="23">
        <f t="shared" si="5"/>
        <v>0.88944639091147293</v>
      </c>
      <c r="J149" s="147"/>
      <c r="K149" s="147">
        <f t="shared" si="6"/>
        <v>5.3755732109800466E-3</v>
      </c>
      <c r="L149" s="23">
        <f t="shared" si="7"/>
        <v>0.88944639091147293</v>
      </c>
      <c r="M149" s="23"/>
      <c r="N149" s="26"/>
      <c r="P149" s="147"/>
      <c r="Q149" s="26"/>
      <c r="S149" s="147"/>
      <c r="T149" s="26"/>
      <c r="V149" s="147"/>
      <c r="W149" s="26"/>
      <c r="Y149" s="147"/>
      <c r="Z149" s="147"/>
      <c r="AA149" s="26"/>
      <c r="AC149" s="147"/>
      <c r="AD149" s="26"/>
      <c r="AF149" s="147"/>
      <c r="AG149" s="26"/>
      <c r="AI149" s="147"/>
      <c r="AJ149" s="26"/>
      <c r="AL149" s="147"/>
    </row>
    <row r="150" spans="1:38" hidden="1" x14ac:dyDescent="0.2">
      <c r="A150" s="24">
        <f t="shared" si="9"/>
        <v>41</v>
      </c>
      <c r="B150" s="147">
        <f t="shared" si="9"/>
        <v>1.9587108865919199E-3</v>
      </c>
      <c r="C150" s="23">
        <f t="shared" si="1"/>
        <v>0.8828439256555024</v>
      </c>
      <c r="E150" s="147">
        <f t="shared" si="2"/>
        <v>5.0094350975386816E-3</v>
      </c>
      <c r="F150" s="23">
        <f t="shared" si="3"/>
        <v>0.8828439256555024</v>
      </c>
      <c r="G150" s="26"/>
      <c r="H150" s="147">
        <f t="shared" si="4"/>
        <v>2.5191198347001638E-3</v>
      </c>
      <c r="I150" s="23">
        <f t="shared" si="5"/>
        <v>0.8828439256555024</v>
      </c>
      <c r="J150" s="147"/>
      <c r="K150" s="147">
        <f t="shared" si="6"/>
        <v>5.5199161210867393E-3</v>
      </c>
      <c r="L150" s="23">
        <f t="shared" si="7"/>
        <v>0.8828439256555024</v>
      </c>
      <c r="M150" s="23"/>
      <c r="N150" s="26"/>
      <c r="P150" s="147"/>
      <c r="Q150" s="26"/>
      <c r="S150" s="147"/>
      <c r="T150" s="26"/>
      <c r="V150" s="147"/>
      <c r="W150" s="26"/>
      <c r="Y150" s="147"/>
      <c r="Z150" s="147"/>
      <c r="AA150" s="26"/>
      <c r="AC150" s="147"/>
      <c r="AD150" s="26"/>
      <c r="AF150" s="147"/>
      <c r="AG150" s="26"/>
      <c r="AI150" s="147"/>
      <c r="AJ150" s="26"/>
      <c r="AL150" s="147"/>
    </row>
    <row r="151" spans="1:38" hidden="1" x14ac:dyDescent="0.2">
      <c r="A151" s="24">
        <f t="shared" si="9"/>
        <v>42</v>
      </c>
      <c r="B151" s="147">
        <f t="shared" si="9"/>
        <v>1.8761377805885349E-3</v>
      </c>
      <c r="C151" s="23">
        <f t="shared" si="1"/>
        <v>0.87812787904409484</v>
      </c>
      <c r="E151" s="147">
        <f t="shared" si="2"/>
        <v>4.9335830583030135E-3</v>
      </c>
      <c r="F151" s="23">
        <f t="shared" si="3"/>
        <v>0.87812787904409484</v>
      </c>
      <c r="G151" s="26"/>
      <c r="H151" s="147">
        <f t="shared" si="4"/>
        <v>2.485194450063114E-3</v>
      </c>
      <c r="I151" s="23">
        <f t="shared" si="5"/>
        <v>0.87812787904409484</v>
      </c>
      <c r="J151" s="147"/>
      <c r="K151" s="147">
        <f t="shared" si="6"/>
        <v>5.2574744663472983E-3</v>
      </c>
      <c r="L151" s="23">
        <f t="shared" si="7"/>
        <v>0.87812787904409484</v>
      </c>
      <c r="M151" s="23"/>
      <c r="N151" s="26"/>
      <c r="P151" s="147"/>
      <c r="Q151" s="26"/>
      <c r="S151" s="147"/>
      <c r="T151" s="26"/>
      <c r="V151" s="147"/>
      <c r="W151" s="26"/>
      <c r="Y151" s="147"/>
      <c r="Z151" s="147"/>
      <c r="AA151" s="26"/>
      <c r="AC151" s="147"/>
      <c r="AD151" s="26"/>
      <c r="AF151" s="147"/>
      <c r="AG151" s="26"/>
      <c r="AI151" s="147"/>
      <c r="AJ151" s="26"/>
      <c r="AL151" s="147"/>
    </row>
    <row r="152" spans="1:38" hidden="1" x14ac:dyDescent="0.2">
      <c r="A152" s="24">
        <f t="shared" si="9"/>
        <v>43</v>
      </c>
      <c r="B152" s="147">
        <f t="shared" si="9"/>
        <v>1.8326108719976034E-3</v>
      </c>
      <c r="C152" s="23">
        <f t="shared" si="1"/>
        <v>0.87529825107725023</v>
      </c>
      <c r="E152" s="147">
        <f t="shared" si="2"/>
        <v>4.8516500538965546E-3</v>
      </c>
      <c r="F152" s="23">
        <f t="shared" si="3"/>
        <v>0.87529825107725023</v>
      </c>
      <c r="G152" s="26"/>
      <c r="H152" s="147">
        <f t="shared" si="4"/>
        <v>2.4090223600289839E-3</v>
      </c>
      <c r="I152" s="23">
        <f t="shared" si="5"/>
        <v>0.87529825107725023</v>
      </c>
      <c r="J152" s="147"/>
      <c r="K152" s="147">
        <f t="shared" si="6"/>
        <v>5.26227522832424E-3</v>
      </c>
      <c r="L152" s="23">
        <f t="shared" si="7"/>
        <v>0.87529825107725023</v>
      </c>
      <c r="M152" s="23"/>
      <c r="N152" s="26"/>
      <c r="P152" s="147"/>
      <c r="Q152" s="26"/>
      <c r="S152" s="147"/>
      <c r="T152" s="26"/>
      <c r="V152" s="147"/>
      <c r="W152" s="26"/>
      <c r="Y152" s="147"/>
      <c r="Z152" s="147"/>
      <c r="AA152" s="26"/>
      <c r="AC152" s="147"/>
      <c r="AD152" s="26"/>
      <c r="AF152" s="147"/>
      <c r="AG152" s="26"/>
      <c r="AI152" s="147"/>
      <c r="AJ152" s="26"/>
      <c r="AL152" s="147"/>
    </row>
    <row r="153" spans="1:38" hidden="1" x14ac:dyDescent="0.2">
      <c r="A153" s="24">
        <f t="shared" si="9"/>
        <v>44</v>
      </c>
      <c r="B153" s="147">
        <f t="shared" si="9"/>
        <v>1.7487575628003676E-3</v>
      </c>
      <c r="C153" s="23">
        <f t="shared" si="1"/>
        <v>0.86963899514356124</v>
      </c>
      <c r="E153" s="147">
        <f t="shared" si="2"/>
        <v>4.8078030945071602E-3</v>
      </c>
      <c r="F153" s="23">
        <f t="shared" si="3"/>
        <v>0.86963899514356124</v>
      </c>
      <c r="G153" s="26"/>
      <c r="H153" s="147">
        <f t="shared" si="4"/>
        <v>2.3888591597258316E-3</v>
      </c>
      <c r="I153" s="23">
        <f t="shared" si="5"/>
        <v>0.86963899514356124</v>
      </c>
      <c r="J153" s="147"/>
      <c r="K153" s="147">
        <f t="shared" si="6"/>
        <v>5.2526737043703574E-3</v>
      </c>
      <c r="L153" s="23">
        <f t="shared" si="7"/>
        <v>0.86963899514356124</v>
      </c>
      <c r="M153" s="23"/>
      <c r="N153" s="26"/>
      <c r="P153" s="147"/>
      <c r="Q153" s="26"/>
      <c r="S153" s="147"/>
      <c r="T153" s="26"/>
      <c r="V153" s="147"/>
      <c r="W153" s="26"/>
      <c r="Y153" s="147"/>
      <c r="Z153" s="147"/>
      <c r="AA153" s="26"/>
      <c r="AC153" s="147"/>
      <c r="AD153" s="26"/>
      <c r="AF153" s="147"/>
      <c r="AG153" s="26"/>
      <c r="AI153" s="147"/>
      <c r="AJ153" s="26"/>
      <c r="AL153" s="147"/>
    </row>
    <row r="154" spans="1:38" hidden="1" x14ac:dyDescent="0.2">
      <c r="A154" s="24">
        <f t="shared" si="9"/>
        <v>45</v>
      </c>
      <c r="B154" s="147">
        <f t="shared" si="9"/>
        <v>1.6383400373307252E-3</v>
      </c>
      <c r="C154" s="23">
        <f t="shared" si="1"/>
        <v>0.86303652988759061</v>
      </c>
      <c r="E154" s="147">
        <f t="shared" si="2"/>
        <v>4.6657005399897075E-3</v>
      </c>
      <c r="F154" s="23">
        <f t="shared" si="3"/>
        <v>0.86303652988759061</v>
      </c>
      <c r="G154" s="26"/>
      <c r="H154" s="147">
        <f t="shared" si="4"/>
        <v>2.3920596677104592E-3</v>
      </c>
      <c r="I154" s="23">
        <f t="shared" si="5"/>
        <v>0.86303652988759061</v>
      </c>
      <c r="J154" s="147"/>
      <c r="K154" s="147">
        <f t="shared" si="6"/>
        <v>5.1048102354805756E-3</v>
      </c>
      <c r="L154" s="23">
        <f t="shared" si="7"/>
        <v>0.86303652988759061</v>
      </c>
      <c r="M154" s="23"/>
      <c r="N154" s="26"/>
      <c r="P154" s="147"/>
      <c r="Q154" s="26"/>
      <c r="S154" s="147"/>
      <c r="T154" s="26"/>
      <c r="V154" s="147"/>
      <c r="W154" s="26"/>
      <c r="Y154" s="147"/>
      <c r="Z154" s="147"/>
      <c r="AA154" s="26"/>
      <c r="AC154" s="147"/>
      <c r="AD154" s="26"/>
      <c r="AF154" s="147"/>
      <c r="AG154" s="26"/>
      <c r="AI154" s="147"/>
      <c r="AJ154" s="26"/>
      <c r="AL154" s="147"/>
    </row>
    <row r="155" spans="1:38" hidden="1" x14ac:dyDescent="0.2">
      <c r="A155" s="24">
        <f t="shared" si="9"/>
        <v>46</v>
      </c>
      <c r="B155" s="147">
        <f t="shared" si="9"/>
        <v>1.5778504364212687E-3</v>
      </c>
      <c r="C155" s="23">
        <f t="shared" si="1"/>
        <v>0.85643406463161997</v>
      </c>
      <c r="E155" s="147">
        <f t="shared" si="2"/>
        <v>4.6657005399897075E-3</v>
      </c>
      <c r="F155" s="23">
        <f t="shared" si="3"/>
        <v>0.85643406463161997</v>
      </c>
      <c r="G155" s="26"/>
      <c r="H155" s="147">
        <f t="shared" si="4"/>
        <v>2.3610147402595739E-3</v>
      </c>
      <c r="I155" s="23">
        <f t="shared" si="5"/>
        <v>0.85643406463161997</v>
      </c>
      <c r="J155" s="147"/>
      <c r="K155" s="147">
        <f t="shared" si="6"/>
        <v>5.0516818029357619E-3</v>
      </c>
      <c r="L155" s="23">
        <f t="shared" si="7"/>
        <v>0.85643406463161997</v>
      </c>
      <c r="M155" s="23"/>
      <c r="N155" s="26"/>
      <c r="P155" s="147"/>
      <c r="Q155" s="26"/>
      <c r="S155" s="147"/>
      <c r="T155" s="26"/>
      <c r="V155" s="147"/>
      <c r="W155" s="26"/>
      <c r="Y155" s="147"/>
      <c r="Z155" s="147"/>
      <c r="AA155" s="26"/>
      <c r="AC155" s="147"/>
      <c r="AD155" s="26"/>
      <c r="AF155" s="147"/>
      <c r="AG155" s="26"/>
      <c r="AI155" s="147"/>
      <c r="AJ155" s="26"/>
      <c r="AL155" s="147"/>
    </row>
    <row r="156" spans="1:38" hidden="1" x14ac:dyDescent="0.2">
      <c r="A156" s="24">
        <f t="shared" si="9"/>
        <v>47</v>
      </c>
      <c r="B156" s="147">
        <f t="shared" si="9"/>
        <v>1.5218415466902906E-3</v>
      </c>
      <c r="C156" s="23">
        <f t="shared" si="1"/>
        <v>0.84511555276424166</v>
      </c>
      <c r="E156" s="147">
        <f t="shared" si="2"/>
        <v>4.7588353223423623E-3</v>
      </c>
      <c r="F156" s="23">
        <f t="shared" si="3"/>
        <v>0.84511555276424166</v>
      </c>
      <c r="G156" s="26"/>
      <c r="H156" s="147">
        <f t="shared" si="4"/>
        <v>2.2934840217839376E-3</v>
      </c>
      <c r="I156" s="23">
        <f t="shared" si="5"/>
        <v>0.84511555276424166</v>
      </c>
      <c r="J156" s="147"/>
      <c r="K156" s="147">
        <f t="shared" si="6"/>
        <v>5.1508975504592092E-3</v>
      </c>
      <c r="L156" s="23">
        <f t="shared" si="7"/>
        <v>0.84511555276424166</v>
      </c>
      <c r="M156" s="23"/>
      <c r="N156" s="26"/>
      <c r="P156" s="147"/>
      <c r="Q156" s="26"/>
      <c r="S156" s="147"/>
      <c r="T156" s="26"/>
      <c r="V156" s="147"/>
      <c r="W156" s="26"/>
      <c r="Y156" s="147"/>
      <c r="Z156" s="147"/>
      <c r="AA156" s="26"/>
      <c r="AC156" s="147"/>
      <c r="AD156" s="26"/>
      <c r="AF156" s="147"/>
      <c r="AG156" s="26"/>
      <c r="AI156" s="147"/>
      <c r="AJ156" s="26"/>
      <c r="AL156" s="147"/>
    </row>
    <row r="157" spans="1:38" hidden="1" x14ac:dyDescent="0.2">
      <c r="A157" s="24">
        <f t="shared" si="9"/>
        <v>48</v>
      </c>
      <c r="B157" s="147">
        <f t="shared" si="9"/>
        <v>1.4664727585562381E-3</v>
      </c>
      <c r="C157" s="23">
        <f t="shared" si="1"/>
        <v>0.83568345954142642</v>
      </c>
      <c r="E157" s="147">
        <f t="shared" si="2"/>
        <v>4.6029705834910121E-3</v>
      </c>
      <c r="F157" s="23">
        <f t="shared" si="3"/>
        <v>0.83568345954142642</v>
      </c>
      <c r="G157" s="26"/>
      <c r="H157" s="147">
        <f t="shared" si="4"/>
        <v>2.2259533033083009E-3</v>
      </c>
      <c r="I157" s="23">
        <f t="shared" si="5"/>
        <v>0.83568345954142642</v>
      </c>
      <c r="J157" s="147"/>
      <c r="K157" s="147">
        <f t="shared" si="6"/>
        <v>5.0254376374618184E-3</v>
      </c>
      <c r="L157" s="23">
        <f t="shared" si="7"/>
        <v>0.83568345954142642</v>
      </c>
      <c r="M157" s="23"/>
      <c r="N157" s="26"/>
      <c r="P157" s="147"/>
      <c r="Q157" s="26"/>
      <c r="S157" s="147"/>
      <c r="T157" s="26"/>
      <c r="V157" s="147"/>
      <c r="W157" s="26"/>
      <c r="Y157" s="147"/>
      <c r="Z157" s="147"/>
      <c r="AA157" s="26"/>
      <c r="AC157" s="147"/>
      <c r="AD157" s="26"/>
      <c r="AF157" s="147"/>
      <c r="AG157" s="26"/>
      <c r="AI157" s="147"/>
      <c r="AJ157" s="26"/>
      <c r="AL157" s="147"/>
    </row>
    <row r="158" spans="1:38" hidden="1" x14ac:dyDescent="0.2">
      <c r="A158" s="24">
        <f t="shared" ref="A158:B173" si="10">A61</f>
        <v>49</v>
      </c>
      <c r="B158" s="147">
        <f t="shared" si="10"/>
        <v>1.3784587889789867E-3</v>
      </c>
      <c r="C158" s="23">
        <f t="shared" si="1"/>
        <v>0.83285383157458193</v>
      </c>
      <c r="E158" s="147">
        <f t="shared" si="2"/>
        <v>4.2768388198574881E-3</v>
      </c>
      <c r="F158" s="23">
        <f t="shared" si="3"/>
        <v>0.83285383157458193</v>
      </c>
      <c r="G158" s="26"/>
      <c r="H158" s="147">
        <f t="shared" si="4"/>
        <v>2.1001733395124476E-3</v>
      </c>
      <c r="I158" s="23">
        <f t="shared" si="5"/>
        <v>0.83285383157458193</v>
      </c>
      <c r="J158" s="147"/>
      <c r="K158" s="147">
        <f t="shared" si="6"/>
        <v>4.4640685369581861E-3</v>
      </c>
      <c r="L158" s="23">
        <f t="shared" si="7"/>
        <v>0.83285383157458193</v>
      </c>
      <c r="M158" s="23"/>
      <c r="N158" s="26"/>
      <c r="P158" s="147"/>
      <c r="Q158" s="26"/>
      <c r="S158" s="147"/>
      <c r="T158" s="26"/>
      <c r="V158" s="147"/>
      <c r="W158" s="26"/>
      <c r="Y158" s="147"/>
      <c r="Z158" s="147"/>
      <c r="AA158" s="26"/>
      <c r="AC158" s="147"/>
      <c r="AD158" s="26"/>
      <c r="AF158" s="147"/>
      <c r="AG158" s="26"/>
      <c r="AI158" s="147"/>
      <c r="AJ158" s="26"/>
      <c r="AL158" s="147"/>
    </row>
    <row r="159" spans="1:38" hidden="1" x14ac:dyDescent="0.2">
      <c r="A159" s="24">
        <f t="shared" si="10"/>
        <v>50</v>
      </c>
      <c r="B159" s="147">
        <f t="shared" si="10"/>
        <v>1.3218097976510832E-3</v>
      </c>
      <c r="C159" s="23">
        <f t="shared" si="1"/>
        <v>0.82908099428545579</v>
      </c>
      <c r="E159" s="147">
        <f t="shared" si="2"/>
        <v>4.1225743349984512E-3</v>
      </c>
      <c r="F159" s="23">
        <f t="shared" si="3"/>
        <v>0.82908099428545579</v>
      </c>
      <c r="G159" s="26"/>
      <c r="H159" s="147">
        <f t="shared" si="4"/>
        <v>2.0451246021768576E-3</v>
      </c>
      <c r="I159" s="23">
        <f t="shared" si="5"/>
        <v>0.82908099428545579</v>
      </c>
      <c r="J159" s="147"/>
      <c r="K159" s="147">
        <f t="shared" si="6"/>
        <v>4.4637484861597236E-3</v>
      </c>
      <c r="L159" s="23">
        <f t="shared" si="7"/>
        <v>0.82908099428545579</v>
      </c>
      <c r="M159" s="23"/>
      <c r="N159" s="26"/>
      <c r="P159" s="147"/>
      <c r="Q159" s="26"/>
      <c r="S159" s="147"/>
      <c r="T159" s="26"/>
      <c r="V159" s="147"/>
      <c r="W159" s="26"/>
      <c r="Y159" s="147"/>
      <c r="Z159" s="147"/>
      <c r="AA159" s="26"/>
      <c r="AC159" s="147"/>
      <c r="AD159" s="26"/>
      <c r="AF159" s="147"/>
      <c r="AG159" s="26"/>
      <c r="AI159" s="147"/>
      <c r="AJ159" s="26"/>
      <c r="AL159" s="147"/>
    </row>
    <row r="160" spans="1:38" hidden="1" x14ac:dyDescent="0.2">
      <c r="A160" s="24">
        <f t="shared" si="10"/>
        <v>51</v>
      </c>
      <c r="B160" s="147">
        <f t="shared" si="10"/>
        <v>1.2305953200892046E-3</v>
      </c>
      <c r="C160" s="23">
        <f t="shared" si="1"/>
        <v>0.82625136631861129</v>
      </c>
      <c r="E160" s="147">
        <f t="shared" si="2"/>
        <v>4.2265908444988386E-3</v>
      </c>
      <c r="F160" s="23">
        <f t="shared" si="3"/>
        <v>0.82625136631861129</v>
      </c>
      <c r="G160" s="26"/>
      <c r="H160" s="147">
        <f t="shared" si="4"/>
        <v>1.994556576019746E-3</v>
      </c>
      <c r="I160" s="23">
        <f t="shared" si="5"/>
        <v>0.82625136631861129</v>
      </c>
      <c r="J160" s="147"/>
      <c r="K160" s="147">
        <f t="shared" si="6"/>
        <v>4.384055837342503E-3</v>
      </c>
      <c r="L160" s="23">
        <f t="shared" si="7"/>
        <v>0.82625136631861129</v>
      </c>
      <c r="M160" s="23"/>
      <c r="N160" s="26"/>
      <c r="P160" s="147"/>
      <c r="Q160" s="26"/>
      <c r="S160" s="147"/>
      <c r="T160" s="26"/>
      <c r="V160" s="147"/>
      <c r="W160" s="26"/>
      <c r="Y160" s="147"/>
      <c r="Z160" s="147"/>
      <c r="AA160" s="26"/>
      <c r="AC160" s="147"/>
      <c r="AD160" s="26"/>
      <c r="AF160" s="147"/>
      <c r="AG160" s="26"/>
      <c r="AI160" s="147"/>
      <c r="AJ160" s="26"/>
      <c r="AL160" s="147"/>
    </row>
    <row r="161" spans="1:38" hidden="1" x14ac:dyDescent="0.2">
      <c r="A161" s="24">
        <f t="shared" si="10"/>
        <v>52</v>
      </c>
      <c r="B161" s="147">
        <f t="shared" si="10"/>
        <v>1.1851481067074966E-3</v>
      </c>
      <c r="C161" s="23">
        <f t="shared" si="1"/>
        <v>0.82247852902948515</v>
      </c>
      <c r="E161" s="147">
        <f t="shared" si="2"/>
        <v>4.3162050680684034E-3</v>
      </c>
      <c r="F161" s="23">
        <f t="shared" si="3"/>
        <v>0.82247852902948515</v>
      </c>
      <c r="G161" s="26"/>
      <c r="H161" s="147">
        <f t="shared" si="4"/>
        <v>1.97279312172428E-3</v>
      </c>
      <c r="I161" s="23">
        <f t="shared" si="5"/>
        <v>0.82247852902948515</v>
      </c>
      <c r="J161" s="147"/>
      <c r="K161" s="147">
        <f t="shared" si="6"/>
        <v>4.3235662364330468E-3</v>
      </c>
      <c r="L161" s="23">
        <f t="shared" si="7"/>
        <v>0.82247852902948515</v>
      </c>
      <c r="M161" s="23"/>
      <c r="N161" s="26"/>
      <c r="P161" s="147"/>
      <c r="Q161" s="26"/>
      <c r="S161" s="147"/>
      <c r="T161" s="26"/>
      <c r="V161" s="147"/>
      <c r="W161" s="26"/>
      <c r="Y161" s="147"/>
      <c r="Z161" s="147"/>
      <c r="AA161" s="26"/>
      <c r="AC161" s="147"/>
      <c r="AD161" s="26"/>
      <c r="AF161" s="147"/>
      <c r="AG161" s="26"/>
      <c r="AI161" s="147"/>
      <c r="AJ161" s="26"/>
      <c r="AL161" s="147"/>
    </row>
    <row r="162" spans="1:38" hidden="1" x14ac:dyDescent="0.2">
      <c r="A162" s="24">
        <f t="shared" si="10"/>
        <v>53</v>
      </c>
      <c r="B162" s="147">
        <f t="shared" si="10"/>
        <v>1.178747090738242E-3</v>
      </c>
      <c r="C162" s="23">
        <f t="shared" si="1"/>
        <v>0.81870569174035912</v>
      </c>
      <c r="E162" s="147">
        <f t="shared" si="2"/>
        <v>4.2829197850282798E-3</v>
      </c>
      <c r="F162" s="23">
        <f t="shared" si="3"/>
        <v>0.81870569174035912</v>
      </c>
      <c r="G162" s="26"/>
      <c r="H162" s="147">
        <f t="shared" si="4"/>
        <v>1.9139037748071373E-3</v>
      </c>
      <c r="I162" s="23">
        <f t="shared" si="5"/>
        <v>0.81870569174035912</v>
      </c>
      <c r="J162" s="147"/>
      <c r="K162" s="147">
        <f t="shared" si="6"/>
        <v>4.347570046317752E-3</v>
      </c>
      <c r="L162" s="23">
        <f t="shared" si="7"/>
        <v>0.81870569174035912</v>
      </c>
      <c r="M162" s="23"/>
      <c r="N162" s="26"/>
      <c r="P162" s="147"/>
      <c r="Q162" s="26"/>
      <c r="S162" s="147"/>
      <c r="T162" s="26"/>
      <c r="V162" s="147"/>
      <c r="W162" s="26"/>
      <c r="Y162" s="147"/>
      <c r="Z162" s="147"/>
      <c r="AA162" s="26"/>
      <c r="AC162" s="147"/>
      <c r="AD162" s="26"/>
      <c r="AF162" s="147"/>
      <c r="AG162" s="26"/>
      <c r="AI162" s="147"/>
      <c r="AJ162" s="26"/>
      <c r="AL162" s="147"/>
    </row>
    <row r="163" spans="1:38" hidden="1" x14ac:dyDescent="0.2">
      <c r="A163" s="24">
        <f t="shared" si="10"/>
        <v>54</v>
      </c>
      <c r="B163" s="147">
        <f t="shared" si="10"/>
        <v>1.1918691734752139E-3</v>
      </c>
      <c r="C163" s="23">
        <f t="shared" si="1"/>
        <v>0.81587606377351451</v>
      </c>
      <c r="E163" s="147">
        <f t="shared" si="2"/>
        <v>4.4845517880598013E-3</v>
      </c>
      <c r="F163" s="23">
        <f t="shared" si="3"/>
        <v>0.81587606377351451</v>
      </c>
      <c r="G163" s="26"/>
      <c r="H163" s="147">
        <f t="shared" si="4"/>
        <v>1.9996773887951498E-3</v>
      </c>
      <c r="I163" s="23">
        <f t="shared" si="5"/>
        <v>0.81587606377351451</v>
      </c>
      <c r="J163" s="147"/>
      <c r="K163" s="147">
        <f t="shared" si="6"/>
        <v>4.5130363091229839E-3</v>
      </c>
      <c r="L163" s="23">
        <f t="shared" si="7"/>
        <v>0.81587606377351451</v>
      </c>
      <c r="M163" s="23"/>
      <c r="N163" s="26"/>
      <c r="P163" s="147"/>
      <c r="Q163" s="26"/>
      <c r="S163" s="147"/>
      <c r="T163" s="26"/>
      <c r="V163" s="147"/>
      <c r="W163" s="26"/>
      <c r="Y163" s="147"/>
      <c r="Z163" s="147"/>
      <c r="AA163" s="26"/>
      <c r="AC163" s="147"/>
      <c r="AD163" s="26"/>
      <c r="AF163" s="147"/>
      <c r="AG163" s="26"/>
      <c r="AI163" s="147"/>
      <c r="AJ163" s="26"/>
      <c r="AL163" s="147"/>
    </row>
    <row r="164" spans="1:38" hidden="1" x14ac:dyDescent="0.2">
      <c r="A164" s="24">
        <f t="shared" si="10"/>
        <v>55</v>
      </c>
      <c r="B164" s="147">
        <f t="shared" si="10"/>
        <v>8.967823372925751E-4</v>
      </c>
      <c r="C164" s="23">
        <f t="shared" si="1"/>
        <v>0.81210322648438849</v>
      </c>
      <c r="E164" s="147">
        <f t="shared" si="2"/>
        <v>3.572086961642552E-3</v>
      </c>
      <c r="F164" s="23">
        <f t="shared" si="3"/>
        <v>0.81210322648438849</v>
      </c>
      <c r="G164" s="26"/>
      <c r="H164" s="147">
        <f t="shared" si="4"/>
        <v>1.4773544857039709E-3</v>
      </c>
      <c r="I164" s="23">
        <f t="shared" si="5"/>
        <v>0.81210322648438849</v>
      </c>
      <c r="J164" s="147"/>
      <c r="K164" s="147">
        <f t="shared" si="6"/>
        <v>3.4722311125221796E-3</v>
      </c>
      <c r="L164" s="23">
        <f t="shared" si="7"/>
        <v>0.81210322648438849</v>
      </c>
      <c r="M164" s="23"/>
      <c r="N164" s="26"/>
      <c r="P164" s="147"/>
      <c r="Q164" s="26"/>
      <c r="S164" s="147"/>
      <c r="T164" s="26"/>
      <c r="V164" s="147"/>
      <c r="W164" s="26"/>
      <c r="Y164" s="147"/>
      <c r="Z164" s="147"/>
      <c r="AA164" s="26"/>
      <c r="AC164" s="147"/>
      <c r="AD164" s="26"/>
      <c r="AF164" s="147"/>
      <c r="AG164" s="26"/>
      <c r="AI164" s="147"/>
      <c r="AJ164" s="26"/>
      <c r="AL164" s="147"/>
    </row>
    <row r="165" spans="1:38" hidden="1" x14ac:dyDescent="0.2">
      <c r="A165" s="24">
        <f t="shared" si="10"/>
        <v>56</v>
      </c>
      <c r="B165" s="147">
        <f t="shared" si="10"/>
        <v>8.0748816452147281E-4</v>
      </c>
      <c r="C165" s="23">
        <f t="shared" si="1"/>
        <v>0.80927359851754388</v>
      </c>
      <c r="E165" s="147">
        <f t="shared" si="2"/>
        <v>3.4306245087220243E-3</v>
      </c>
      <c r="F165" s="23">
        <f t="shared" si="3"/>
        <v>0.80927359851754388</v>
      </c>
      <c r="G165" s="26"/>
      <c r="H165" s="147">
        <f t="shared" si="4"/>
        <v>1.4459895074546232E-3</v>
      </c>
      <c r="I165" s="23">
        <f t="shared" si="5"/>
        <v>0.80927359851754388</v>
      </c>
      <c r="J165" s="147"/>
      <c r="K165" s="147">
        <f t="shared" si="6"/>
        <v>3.3259678976247111E-3</v>
      </c>
      <c r="L165" s="23">
        <f t="shared" si="7"/>
        <v>0.80927359851754388</v>
      </c>
      <c r="M165" s="23"/>
      <c r="N165" s="26"/>
      <c r="P165" s="147"/>
      <c r="Q165" s="26"/>
      <c r="S165" s="147"/>
      <c r="T165" s="26"/>
      <c r="V165" s="147"/>
      <c r="W165" s="26"/>
      <c r="Y165" s="147"/>
      <c r="Z165" s="147"/>
      <c r="AA165" s="26"/>
      <c r="AC165" s="147"/>
      <c r="AD165" s="26"/>
      <c r="AF165" s="147"/>
      <c r="AG165" s="26"/>
      <c r="AI165" s="147"/>
      <c r="AJ165" s="26"/>
      <c r="AL165" s="147"/>
    </row>
    <row r="166" spans="1:38" hidden="1" x14ac:dyDescent="0.2">
      <c r="A166" s="24">
        <f t="shared" si="10"/>
        <v>57</v>
      </c>
      <c r="B166" s="147">
        <f t="shared" si="10"/>
        <v>7.6556150992285492E-4</v>
      </c>
      <c r="C166" s="23">
        <f t="shared" si="1"/>
        <v>0.80927359851754388</v>
      </c>
      <c r="E166" s="147">
        <f t="shared" si="2"/>
        <v>3.4149420195973505E-3</v>
      </c>
      <c r="F166" s="23">
        <f t="shared" si="3"/>
        <v>0.80927359851754388</v>
      </c>
      <c r="G166" s="26"/>
      <c r="H166" s="147">
        <f t="shared" si="4"/>
        <v>1.3678971126297166E-3</v>
      </c>
      <c r="I166" s="23">
        <f t="shared" si="5"/>
        <v>0.80927359851754388</v>
      </c>
      <c r="J166" s="147"/>
      <c r="K166" s="147">
        <f t="shared" si="6"/>
        <v>3.3749356697895089E-3</v>
      </c>
      <c r="L166" s="23">
        <f t="shared" si="7"/>
        <v>0.80927359851754388</v>
      </c>
      <c r="M166" s="23"/>
      <c r="N166" s="26"/>
      <c r="P166" s="147"/>
      <c r="Q166" s="26"/>
      <c r="S166" s="147"/>
      <c r="T166" s="26"/>
      <c r="V166" s="147"/>
      <c r="W166" s="26"/>
      <c r="Y166" s="147"/>
      <c r="Z166" s="147"/>
      <c r="AA166" s="26"/>
      <c r="AC166" s="147"/>
      <c r="AD166" s="26"/>
      <c r="AF166" s="147"/>
      <c r="AG166" s="26"/>
      <c r="AI166" s="147"/>
      <c r="AJ166" s="26"/>
      <c r="AL166" s="147"/>
    </row>
    <row r="167" spans="1:38" hidden="1" x14ac:dyDescent="0.2">
      <c r="A167" s="24">
        <f t="shared" si="10"/>
        <v>58</v>
      </c>
      <c r="B167" s="147">
        <f t="shared" si="10"/>
        <v>7.1723383935498239E-4</v>
      </c>
      <c r="C167" s="23">
        <f t="shared" si="1"/>
        <v>0.81210322648438849</v>
      </c>
      <c r="E167" s="147">
        <f t="shared" si="2"/>
        <v>3.4171823751865896E-3</v>
      </c>
      <c r="F167" s="23">
        <f t="shared" si="3"/>
        <v>0.81210322648438849</v>
      </c>
      <c r="G167" s="26"/>
      <c r="H167" s="147">
        <f t="shared" si="4"/>
        <v>1.3355719819849806E-3</v>
      </c>
      <c r="I167" s="23">
        <f t="shared" si="5"/>
        <v>0.81210322648438849</v>
      </c>
      <c r="J167" s="147"/>
      <c r="K167" s="147">
        <f t="shared" si="6"/>
        <v>3.2766800746614503E-3</v>
      </c>
      <c r="L167" s="23">
        <f t="shared" si="7"/>
        <v>0.81210322648438849</v>
      </c>
      <c r="M167" s="23"/>
      <c r="N167" s="26"/>
      <c r="P167" s="147"/>
      <c r="Q167" s="26"/>
      <c r="S167" s="147"/>
      <c r="T167" s="26"/>
      <c r="V167" s="147"/>
      <c r="W167" s="26"/>
      <c r="Y167" s="147"/>
      <c r="Z167" s="147"/>
      <c r="AA167" s="26"/>
      <c r="AC167" s="147"/>
      <c r="AD167" s="26"/>
      <c r="AF167" s="147"/>
      <c r="AG167" s="26"/>
      <c r="AI167" s="147"/>
      <c r="AJ167" s="26"/>
      <c r="AL167" s="147"/>
    </row>
    <row r="168" spans="1:38" hidden="1" x14ac:dyDescent="0.2">
      <c r="A168" s="24">
        <f t="shared" si="10"/>
        <v>59</v>
      </c>
      <c r="B168" s="147">
        <f t="shared" si="10"/>
        <v>6.192982950253864E-4</v>
      </c>
      <c r="C168" s="23">
        <f t="shared" si="1"/>
        <v>0.81210322648438849</v>
      </c>
      <c r="E168" s="147">
        <f t="shared" si="2"/>
        <v>3.0404825853959541E-3</v>
      </c>
      <c r="F168" s="23">
        <f t="shared" si="3"/>
        <v>0.81210322648438849</v>
      </c>
      <c r="G168" s="26"/>
      <c r="H168" s="147">
        <f t="shared" si="4"/>
        <v>1.1099361690687546E-3</v>
      </c>
      <c r="I168" s="23">
        <f t="shared" si="5"/>
        <v>0.81210322648438849</v>
      </c>
      <c r="J168" s="147"/>
      <c r="K168" s="147">
        <f t="shared" si="6"/>
        <v>2.9710315621295411E-3</v>
      </c>
      <c r="L168" s="23">
        <f t="shared" si="7"/>
        <v>0.81210322648438849</v>
      </c>
      <c r="M168" s="23"/>
      <c r="N168" s="26"/>
      <c r="P168" s="147"/>
      <c r="Q168" s="26"/>
      <c r="S168" s="147"/>
      <c r="T168" s="26"/>
      <c r="V168" s="147"/>
      <c r="W168" s="26"/>
      <c r="Y168" s="147"/>
      <c r="Z168" s="147"/>
      <c r="AA168" s="26"/>
      <c r="AC168" s="147"/>
      <c r="AD168" s="26"/>
      <c r="AF168" s="147"/>
      <c r="AG168" s="26"/>
      <c r="AI168" s="147"/>
      <c r="AJ168" s="26"/>
      <c r="AL168" s="147"/>
    </row>
    <row r="169" spans="1:38" hidden="1" x14ac:dyDescent="0.2">
      <c r="A169" s="24">
        <f t="shared" si="10"/>
        <v>60</v>
      </c>
      <c r="B169" s="147">
        <f t="shared" si="10"/>
        <v>5.0375995678034018E-4</v>
      </c>
      <c r="C169" s="23">
        <f t="shared" si="1"/>
        <v>0.81587606377351451</v>
      </c>
      <c r="E169" s="147">
        <f t="shared" si="2"/>
        <v>2.4999167867923995E-3</v>
      </c>
      <c r="F169" s="23">
        <f t="shared" si="3"/>
        <v>0.81587606377351451</v>
      </c>
      <c r="G169" s="26"/>
      <c r="H169" s="147">
        <f t="shared" si="4"/>
        <v>9.3678868710041652E-4</v>
      </c>
      <c r="I169" s="23">
        <f t="shared" si="5"/>
        <v>0.81587606377351451</v>
      </c>
      <c r="J169" s="147"/>
      <c r="K169" s="147">
        <f t="shared" si="6"/>
        <v>2.5047175487693408E-3</v>
      </c>
      <c r="L169" s="23">
        <f t="shared" si="7"/>
        <v>0.81587606377351451</v>
      </c>
      <c r="M169" s="23"/>
      <c r="N169" s="26"/>
      <c r="P169" s="147"/>
      <c r="Q169" s="26"/>
      <c r="S169" s="147"/>
      <c r="T169" s="26"/>
      <c r="V169" s="147"/>
      <c r="W169" s="26"/>
      <c r="Y169" s="147"/>
      <c r="Z169" s="147"/>
      <c r="AA169" s="26"/>
      <c r="AC169" s="147"/>
      <c r="AD169" s="26"/>
      <c r="AF169" s="147"/>
      <c r="AG169" s="26"/>
      <c r="AI169" s="147"/>
      <c r="AJ169" s="26"/>
      <c r="AL169" s="147"/>
    </row>
    <row r="170" spans="1:38" hidden="1" x14ac:dyDescent="0.2">
      <c r="A170" s="24">
        <f t="shared" si="10"/>
        <v>61</v>
      </c>
      <c r="B170" s="147">
        <f t="shared" si="10"/>
        <v>4.8103635008948622E-4</v>
      </c>
      <c r="C170" s="23">
        <f t="shared" si="1"/>
        <v>0.8488883900533678</v>
      </c>
      <c r="E170" s="147">
        <f t="shared" si="2"/>
        <v>2.4307858143244494E-3</v>
      </c>
      <c r="F170" s="23">
        <f t="shared" si="3"/>
        <v>0.8488883900533678</v>
      </c>
      <c r="G170" s="26"/>
      <c r="H170" s="147">
        <f t="shared" si="4"/>
        <v>8.3405238079387956E-4</v>
      </c>
      <c r="I170" s="23">
        <f t="shared" si="5"/>
        <v>0.8488883900533678</v>
      </c>
      <c r="J170" s="147"/>
      <c r="K170" s="147">
        <f t="shared" si="6"/>
        <v>2.3850185501442787E-3</v>
      </c>
      <c r="L170" s="23">
        <f t="shared" si="7"/>
        <v>0.8488883900533678</v>
      </c>
      <c r="M170" s="23"/>
      <c r="N170" s="26"/>
      <c r="P170" s="147"/>
      <c r="Q170" s="26"/>
      <c r="S170" s="147"/>
      <c r="T170" s="26"/>
      <c r="V170" s="147"/>
      <c r="W170" s="26"/>
      <c r="Y170" s="147"/>
      <c r="Z170" s="147"/>
      <c r="AA170" s="26"/>
      <c r="AC170" s="147"/>
      <c r="AD170" s="26"/>
      <c r="AF170" s="147"/>
      <c r="AG170" s="26"/>
      <c r="AI170" s="147"/>
      <c r="AJ170" s="26"/>
      <c r="AL170" s="147"/>
    </row>
    <row r="171" spans="1:38" hidden="1" x14ac:dyDescent="0.2">
      <c r="A171" s="24">
        <f t="shared" si="10"/>
        <v>62</v>
      </c>
      <c r="B171" s="147">
        <f t="shared" si="10"/>
        <v>4.2630766355235901E-4</v>
      </c>
      <c r="C171" s="23">
        <f t="shared" si="1"/>
        <v>0.8828439256555024</v>
      </c>
      <c r="E171" s="147">
        <f t="shared" si="2"/>
        <v>2.3504530639103039E-3</v>
      </c>
      <c r="F171" s="23">
        <f t="shared" si="3"/>
        <v>0.8828439256555024</v>
      </c>
      <c r="G171" s="26"/>
      <c r="H171" s="147">
        <f t="shared" si="4"/>
        <v>7.5884044315513758E-4</v>
      </c>
      <c r="I171" s="23">
        <f t="shared" si="5"/>
        <v>0.8828439256555024</v>
      </c>
      <c r="J171" s="147"/>
      <c r="K171" s="147">
        <f t="shared" si="6"/>
        <v>2.2768413802638754E-3</v>
      </c>
      <c r="L171" s="23">
        <f t="shared" si="7"/>
        <v>0.8828439256555024</v>
      </c>
      <c r="M171" s="23"/>
      <c r="N171" s="26"/>
      <c r="P171" s="147"/>
      <c r="Q171" s="26"/>
      <c r="S171" s="147"/>
      <c r="T171" s="26"/>
      <c r="V171" s="147"/>
      <c r="W171" s="26"/>
      <c r="Y171" s="147"/>
      <c r="Z171" s="147"/>
      <c r="AA171" s="26"/>
      <c r="AC171" s="147"/>
      <c r="AD171" s="26"/>
      <c r="AF171" s="147"/>
      <c r="AG171" s="26"/>
      <c r="AI171" s="147"/>
      <c r="AJ171" s="26"/>
      <c r="AL171" s="147"/>
    </row>
    <row r="172" spans="1:38" hidden="1" x14ac:dyDescent="0.2">
      <c r="A172" s="24">
        <f t="shared" si="10"/>
        <v>63</v>
      </c>
      <c r="B172" s="147">
        <f t="shared" si="10"/>
        <v>3.5941704667364802E-4</v>
      </c>
      <c r="C172" s="23">
        <f t="shared" si="1"/>
        <v>0.89604885616744356</v>
      </c>
      <c r="E172" s="147">
        <f t="shared" si="2"/>
        <v>2.0464048053707084E-3</v>
      </c>
      <c r="F172" s="23">
        <f t="shared" si="3"/>
        <v>0.89604885616744356</v>
      </c>
      <c r="G172" s="26"/>
      <c r="H172" s="147">
        <f t="shared" si="4"/>
        <v>6.7690743874867815E-4</v>
      </c>
      <c r="I172" s="23">
        <f t="shared" si="5"/>
        <v>0.89604885616744356</v>
      </c>
      <c r="J172" s="147"/>
      <c r="K172" s="147">
        <f t="shared" si="6"/>
        <v>1.9775938837012209E-3</v>
      </c>
      <c r="L172" s="23">
        <f t="shared" si="7"/>
        <v>0.89604885616744356</v>
      </c>
      <c r="M172" s="23"/>
      <c r="N172" s="26"/>
      <c r="P172" s="147"/>
      <c r="Q172" s="26"/>
      <c r="S172" s="147"/>
      <c r="T172" s="26"/>
      <c r="V172" s="147"/>
      <c r="W172" s="26"/>
      <c r="Y172" s="147"/>
      <c r="Z172" s="147"/>
      <c r="AA172" s="26"/>
      <c r="AC172" s="147"/>
      <c r="AD172" s="26"/>
      <c r="AF172" s="147"/>
      <c r="AG172" s="26"/>
      <c r="AI172" s="147"/>
      <c r="AJ172" s="26"/>
      <c r="AL172" s="147"/>
    </row>
    <row r="173" spans="1:38" hidden="1" x14ac:dyDescent="0.2">
      <c r="A173" s="24">
        <f t="shared" si="10"/>
        <v>64</v>
      </c>
      <c r="B173" s="147">
        <f t="shared" si="10"/>
        <v>2.9188632819801156E-4</v>
      </c>
      <c r="C173" s="23">
        <f t="shared" si="1"/>
        <v>0.9026513214234142</v>
      </c>
      <c r="E173" s="147">
        <f t="shared" si="2"/>
        <v>1.953910124614979E-3</v>
      </c>
      <c r="F173" s="23">
        <f t="shared" si="3"/>
        <v>0.9026513214234142</v>
      </c>
      <c r="G173" s="26"/>
      <c r="H173" s="147">
        <f t="shared" si="4"/>
        <v>5.5464803373591459E-4</v>
      </c>
      <c r="I173" s="23">
        <f t="shared" si="5"/>
        <v>0.9026513214234142</v>
      </c>
      <c r="J173" s="147"/>
      <c r="K173" s="147">
        <f t="shared" si="6"/>
        <v>1.8162882812760041E-3</v>
      </c>
      <c r="L173" s="23">
        <f t="shared" si="7"/>
        <v>0.9026513214234142</v>
      </c>
      <c r="M173" s="23"/>
      <c r="N173" s="26"/>
      <c r="P173" s="147"/>
      <c r="Q173" s="26"/>
      <c r="S173" s="147"/>
      <c r="T173" s="26"/>
      <c r="V173" s="147"/>
      <c r="W173" s="26"/>
      <c r="Y173" s="147"/>
      <c r="Z173" s="147"/>
      <c r="AA173" s="26"/>
      <c r="AC173" s="147"/>
      <c r="AD173" s="26"/>
      <c r="AF173" s="147"/>
      <c r="AG173" s="26"/>
      <c r="AI173" s="147"/>
      <c r="AJ173" s="26"/>
      <c r="AL173" s="147"/>
    </row>
    <row r="174" spans="1:38" hidden="1" x14ac:dyDescent="0.2">
      <c r="A174" s="24">
        <f t="shared" ref="A174:B189" si="11">A77</f>
        <v>65</v>
      </c>
      <c r="B174" s="147">
        <f t="shared" si="11"/>
        <v>2.6948277230562037E-4</v>
      </c>
      <c r="C174" s="23">
        <f t="shared" ref="C174:C193" si="12">C77/$B$98</f>
        <v>0.90925378667938483</v>
      </c>
      <c r="E174" s="147">
        <f t="shared" ref="E174:E192" si="13">E77</f>
        <v>1.8396519895637837E-3</v>
      </c>
      <c r="F174" s="23">
        <f t="shared" ref="F174:F192" si="14">F77/$B$98</f>
        <v>0.90925378667938483</v>
      </c>
      <c r="G174" s="26"/>
      <c r="H174" s="147">
        <f t="shared" ref="H174:H192" si="15">H77</f>
        <v>4.6951452134482785E-4</v>
      </c>
      <c r="I174" s="23">
        <f t="shared" ref="I174:I192" si="16">I77/$B$98</f>
        <v>0.90925378667938483</v>
      </c>
      <c r="J174" s="147"/>
      <c r="K174" s="147">
        <f t="shared" ref="K174:K192" si="17">K77</f>
        <v>1.6457012056953679E-3</v>
      </c>
      <c r="L174" s="23">
        <f t="shared" ref="L174:L192" si="18">L77/$B$98</f>
        <v>0.90925378667938483</v>
      </c>
      <c r="M174" s="23"/>
      <c r="N174" s="26"/>
      <c r="P174" s="147"/>
      <c r="Q174" s="26"/>
      <c r="S174" s="147"/>
      <c r="T174" s="26"/>
      <c r="V174" s="147"/>
      <c r="W174" s="26"/>
      <c r="Y174" s="147"/>
      <c r="Z174" s="147"/>
      <c r="AA174" s="26"/>
      <c r="AC174" s="147"/>
      <c r="AD174" s="26"/>
      <c r="AF174" s="147"/>
      <c r="AG174" s="26"/>
      <c r="AI174" s="147"/>
      <c r="AJ174" s="26"/>
      <c r="AL174" s="147"/>
    </row>
    <row r="175" spans="1:38" hidden="1" x14ac:dyDescent="0.2">
      <c r="A175" s="24">
        <f t="shared" si="11"/>
        <v>66</v>
      </c>
      <c r="B175" s="147">
        <f t="shared" si="11"/>
        <v>2.3363708287779436E-4</v>
      </c>
      <c r="C175" s="23">
        <f t="shared" si="12"/>
        <v>0.91679946125763701</v>
      </c>
      <c r="E175" s="147">
        <f t="shared" si="13"/>
        <v>1.6024943479028991E-3</v>
      </c>
      <c r="F175" s="23">
        <f t="shared" si="14"/>
        <v>0.91679946125763701</v>
      </c>
      <c r="G175" s="26"/>
      <c r="H175" s="147">
        <f t="shared" si="15"/>
        <v>4.2150690157541804E-4</v>
      </c>
      <c r="I175" s="23">
        <f t="shared" si="16"/>
        <v>0.91679946125763701</v>
      </c>
      <c r="J175" s="147"/>
      <c r="K175" s="147">
        <f t="shared" si="17"/>
        <v>1.5010382447902132E-3</v>
      </c>
      <c r="L175" s="23">
        <f t="shared" si="18"/>
        <v>0.91679946125763701</v>
      </c>
      <c r="M175" s="23"/>
      <c r="N175" s="26"/>
      <c r="P175" s="147"/>
      <c r="Q175" s="26"/>
      <c r="S175" s="147"/>
      <c r="T175" s="26"/>
      <c r="V175" s="147"/>
      <c r="W175" s="26"/>
      <c r="Y175" s="147"/>
      <c r="Z175" s="147"/>
      <c r="AA175" s="26"/>
      <c r="AC175" s="147"/>
      <c r="AD175" s="26"/>
      <c r="AF175" s="147"/>
      <c r="AG175" s="26"/>
      <c r="AI175" s="147"/>
      <c r="AJ175" s="26"/>
      <c r="AL175" s="147"/>
    </row>
    <row r="176" spans="1:38" hidden="1" x14ac:dyDescent="0.2">
      <c r="A176" s="24">
        <f t="shared" si="11"/>
        <v>67</v>
      </c>
      <c r="B176" s="147">
        <f t="shared" si="11"/>
        <v>2.0963327299308945E-4</v>
      </c>
      <c r="C176" s="23">
        <f t="shared" si="12"/>
        <v>0.93000439176957839</v>
      </c>
      <c r="E176" s="147">
        <f t="shared" si="13"/>
        <v>1.4360679327022785E-3</v>
      </c>
      <c r="F176" s="23">
        <f t="shared" si="14"/>
        <v>0.93000439176957839</v>
      </c>
      <c r="G176" s="26"/>
      <c r="H176" s="147">
        <f t="shared" si="15"/>
        <v>3.5013557351822879E-4</v>
      </c>
      <c r="I176" s="23">
        <f t="shared" si="16"/>
        <v>0.93000439176957839</v>
      </c>
      <c r="J176" s="147"/>
      <c r="K176" s="147">
        <f t="shared" si="17"/>
        <v>1.3051671561310212E-3</v>
      </c>
      <c r="L176" s="23">
        <f t="shared" si="18"/>
        <v>0.93000439176957839</v>
      </c>
      <c r="M176" s="23"/>
      <c r="N176" s="26"/>
      <c r="P176" s="147"/>
      <c r="Q176" s="26"/>
      <c r="S176" s="147"/>
      <c r="T176" s="26"/>
      <c r="V176" s="147"/>
      <c r="W176" s="26"/>
      <c r="Y176" s="147"/>
      <c r="Z176" s="147"/>
      <c r="AA176" s="26"/>
      <c r="AC176" s="147"/>
      <c r="AD176" s="26"/>
      <c r="AF176" s="147"/>
      <c r="AG176" s="26"/>
      <c r="AI176" s="147"/>
      <c r="AJ176" s="26"/>
      <c r="AL176" s="147"/>
    </row>
    <row r="177" spans="1:38" hidden="1" x14ac:dyDescent="0.2">
      <c r="A177" s="24">
        <f t="shared" si="11"/>
        <v>68</v>
      </c>
      <c r="B177" s="147">
        <f t="shared" si="11"/>
        <v>1.590652468359778E-4</v>
      </c>
      <c r="C177" s="23">
        <f t="shared" si="12"/>
        <v>0.93660685702554902</v>
      </c>
      <c r="E177" s="147">
        <f t="shared" si="13"/>
        <v>1.2738021778816735E-3</v>
      </c>
      <c r="F177" s="23">
        <f t="shared" si="14"/>
        <v>0.93660685702554902</v>
      </c>
      <c r="G177" s="26"/>
      <c r="H177" s="147">
        <f t="shared" si="15"/>
        <v>2.8132465184874144E-4</v>
      </c>
      <c r="I177" s="23">
        <f t="shared" si="16"/>
        <v>0.93660685702554902</v>
      </c>
      <c r="J177" s="147"/>
      <c r="K177" s="147">
        <f t="shared" si="17"/>
        <v>1.1777869383428538E-3</v>
      </c>
      <c r="L177" s="23">
        <f t="shared" si="18"/>
        <v>0.93660685702554902</v>
      </c>
      <c r="M177" s="23"/>
      <c r="N177" s="26"/>
      <c r="P177" s="147"/>
      <c r="Q177" s="26"/>
      <c r="S177" s="147"/>
      <c r="T177" s="26"/>
      <c r="V177" s="147"/>
      <c r="W177" s="26"/>
      <c r="Y177" s="147"/>
      <c r="Z177" s="147"/>
      <c r="AA177" s="26"/>
      <c r="AC177" s="147"/>
      <c r="AD177" s="26"/>
      <c r="AF177" s="147"/>
      <c r="AG177" s="26"/>
      <c r="AI177" s="147"/>
      <c r="AJ177" s="26"/>
      <c r="AL177" s="147"/>
    </row>
    <row r="178" spans="1:38" hidden="1" x14ac:dyDescent="0.2">
      <c r="A178" s="24">
        <f t="shared" si="11"/>
        <v>69</v>
      </c>
      <c r="B178" s="147">
        <f t="shared" si="11"/>
        <v>1.6162565322367967E-4</v>
      </c>
      <c r="C178" s="23">
        <f t="shared" si="12"/>
        <v>0.95641425279346093</v>
      </c>
      <c r="E178" s="147">
        <f t="shared" si="13"/>
        <v>1.1928293258706023E-3</v>
      </c>
      <c r="F178" s="23">
        <f t="shared" si="14"/>
        <v>0.95641425279346093</v>
      </c>
      <c r="G178" s="26"/>
      <c r="H178" s="147">
        <f t="shared" si="15"/>
        <v>2.5284013078555827E-4</v>
      </c>
      <c r="I178" s="23">
        <f t="shared" si="16"/>
        <v>0.95641425279346093</v>
      </c>
      <c r="J178" s="147"/>
      <c r="K178" s="147">
        <f t="shared" si="17"/>
        <v>1.1006546959133354E-3</v>
      </c>
      <c r="L178" s="23">
        <f t="shared" si="18"/>
        <v>0.95641425279346093</v>
      </c>
      <c r="M178" s="23"/>
      <c r="N178" s="26"/>
      <c r="P178" s="147"/>
      <c r="Q178" s="26"/>
      <c r="S178" s="147"/>
      <c r="T178" s="26"/>
      <c r="V178" s="147"/>
      <c r="W178" s="26"/>
      <c r="Y178" s="147"/>
      <c r="Z178" s="147"/>
      <c r="AA178" s="26"/>
      <c r="AC178" s="147"/>
      <c r="AD178" s="26"/>
      <c r="AF178" s="147"/>
      <c r="AG178" s="26"/>
      <c r="AI178" s="147"/>
      <c r="AJ178" s="26"/>
      <c r="AL178" s="147"/>
    </row>
    <row r="179" spans="1:38" hidden="1" x14ac:dyDescent="0.2">
      <c r="A179" s="24">
        <f t="shared" si="11"/>
        <v>70</v>
      </c>
      <c r="B179" s="147">
        <f t="shared" si="11"/>
        <v>1.3250103056357105E-4</v>
      </c>
      <c r="C179" s="23">
        <f t="shared" si="12"/>
        <v>0.9696191833054022</v>
      </c>
      <c r="E179" s="147">
        <f t="shared" si="13"/>
        <v>1.0270430122669069E-3</v>
      </c>
      <c r="F179" s="23">
        <f t="shared" si="14"/>
        <v>0.9696191833054022</v>
      </c>
      <c r="G179" s="26"/>
      <c r="H179" s="147">
        <f t="shared" si="15"/>
        <v>2.0899317139616401E-4</v>
      </c>
      <c r="I179" s="23">
        <f t="shared" si="16"/>
        <v>0.9696191833054022</v>
      </c>
      <c r="J179" s="147"/>
      <c r="K179" s="147">
        <f t="shared" si="17"/>
        <v>9.0862421683569612E-4</v>
      </c>
      <c r="L179" s="23">
        <f t="shared" si="18"/>
        <v>0.9696191833054022</v>
      </c>
      <c r="M179" s="23"/>
      <c r="N179" s="26"/>
      <c r="P179" s="147"/>
      <c r="Q179" s="26"/>
      <c r="S179" s="147"/>
      <c r="T179" s="26"/>
      <c r="V179" s="147"/>
      <c r="W179" s="26"/>
      <c r="Y179" s="147"/>
      <c r="Z179" s="147"/>
      <c r="AA179" s="26"/>
      <c r="AC179" s="147"/>
      <c r="AD179" s="26"/>
      <c r="AF179" s="147"/>
      <c r="AG179" s="26"/>
      <c r="AI179" s="147"/>
      <c r="AJ179" s="26"/>
      <c r="AL179" s="147"/>
    </row>
    <row r="180" spans="1:38" hidden="1" x14ac:dyDescent="0.2">
      <c r="A180" s="24">
        <f t="shared" si="11"/>
        <v>71</v>
      </c>
      <c r="B180" s="147">
        <f t="shared" si="11"/>
        <v>1.1457818584965806E-4</v>
      </c>
      <c r="C180" s="23">
        <f t="shared" si="12"/>
        <v>0.98376732313962489</v>
      </c>
      <c r="E180" s="147">
        <f t="shared" si="13"/>
        <v>8.9614223569564957E-4</v>
      </c>
      <c r="F180" s="23">
        <f t="shared" si="14"/>
        <v>0.98376732313962489</v>
      </c>
      <c r="G180" s="26"/>
      <c r="H180" s="147">
        <f t="shared" si="15"/>
        <v>1.7218732957294982E-4</v>
      </c>
      <c r="I180" s="23">
        <f t="shared" si="16"/>
        <v>0.98376732313962489</v>
      </c>
      <c r="J180" s="147"/>
      <c r="K180" s="147">
        <f t="shared" si="17"/>
        <v>7.7580313547366238E-4</v>
      </c>
      <c r="L180" s="23">
        <f t="shared" si="18"/>
        <v>0.98376732313962489</v>
      </c>
      <c r="M180" s="23"/>
      <c r="N180" s="26"/>
      <c r="P180" s="147"/>
      <c r="Q180" s="26"/>
      <c r="S180" s="147"/>
      <c r="T180" s="26"/>
      <c r="V180" s="147"/>
      <c r="W180" s="26"/>
      <c r="Y180" s="147"/>
      <c r="Z180" s="147"/>
      <c r="AA180" s="26"/>
      <c r="AC180" s="147"/>
      <c r="AD180" s="26"/>
      <c r="AF180" s="147"/>
      <c r="AG180" s="26"/>
      <c r="AI180" s="147"/>
      <c r="AJ180" s="26"/>
      <c r="AL180" s="147"/>
    </row>
    <row r="181" spans="1:38" hidden="1" x14ac:dyDescent="0.2">
      <c r="A181" s="24">
        <f t="shared" si="11"/>
        <v>72</v>
      </c>
      <c r="B181" s="147">
        <f t="shared" si="11"/>
        <v>8.673376638340037E-5</v>
      </c>
      <c r="C181" s="23">
        <f t="shared" si="12"/>
        <v>0.99036978839559564</v>
      </c>
      <c r="E181" s="147">
        <f t="shared" si="13"/>
        <v>7.3131607448734259E-4</v>
      </c>
      <c r="F181" s="23">
        <f t="shared" si="14"/>
        <v>0.99036978839559564</v>
      </c>
      <c r="G181" s="26"/>
      <c r="H181" s="147">
        <f t="shared" si="15"/>
        <v>1.4466296090515486E-4</v>
      </c>
      <c r="I181" s="23">
        <f t="shared" si="16"/>
        <v>0.99036978839559564</v>
      </c>
      <c r="J181" s="147"/>
      <c r="K181" s="147">
        <f t="shared" si="17"/>
        <v>6.3722113973929944E-4</v>
      </c>
      <c r="L181" s="23">
        <f t="shared" si="18"/>
        <v>0.99036978839559564</v>
      </c>
      <c r="M181" s="23"/>
      <c r="N181" s="26"/>
      <c r="P181" s="147"/>
      <c r="Q181" s="26"/>
      <c r="S181" s="147"/>
      <c r="T181" s="26"/>
      <c r="V181" s="147"/>
      <c r="W181" s="26"/>
      <c r="Y181" s="147"/>
      <c r="Z181" s="147"/>
      <c r="AA181" s="26"/>
      <c r="AC181" s="147"/>
      <c r="AD181" s="26"/>
      <c r="AF181" s="147"/>
      <c r="AG181" s="26"/>
      <c r="AI181" s="147"/>
      <c r="AJ181" s="26"/>
      <c r="AL181" s="147"/>
    </row>
    <row r="182" spans="1:38" hidden="1" x14ac:dyDescent="0.2">
      <c r="A182" s="24">
        <f t="shared" si="11"/>
        <v>73</v>
      </c>
      <c r="B182" s="147">
        <f t="shared" si="11"/>
        <v>6.9130972467950117E-5</v>
      </c>
      <c r="C182" s="23">
        <f t="shared" si="12"/>
        <v>1.003574718907537</v>
      </c>
      <c r="E182" s="147">
        <f t="shared" si="13"/>
        <v>5.856929611867996E-4</v>
      </c>
      <c r="F182" s="23">
        <f t="shared" si="14"/>
        <v>1.003574718907537</v>
      </c>
      <c r="G182" s="26"/>
      <c r="H182" s="147">
        <f t="shared" si="15"/>
        <v>1.1393808425273259E-4</v>
      </c>
      <c r="I182" s="23">
        <f t="shared" si="16"/>
        <v>1.003574718907537</v>
      </c>
      <c r="J182" s="147"/>
      <c r="K182" s="147">
        <f t="shared" si="17"/>
        <v>5.2552341107580595E-4</v>
      </c>
      <c r="L182" s="23">
        <f t="shared" si="18"/>
        <v>1.003574718907537</v>
      </c>
      <c r="M182" s="23"/>
      <c r="N182" s="26"/>
      <c r="P182" s="147"/>
      <c r="Q182" s="26"/>
      <c r="S182" s="147"/>
      <c r="T182" s="26"/>
      <c r="V182" s="147"/>
      <c r="W182" s="26"/>
      <c r="Y182" s="147"/>
      <c r="Z182" s="147"/>
      <c r="AA182" s="26"/>
      <c r="AC182" s="147"/>
      <c r="AD182" s="26"/>
      <c r="AF182" s="147"/>
      <c r="AG182" s="26"/>
      <c r="AI182" s="147"/>
      <c r="AJ182" s="26"/>
      <c r="AL182" s="147"/>
    </row>
    <row r="183" spans="1:38" hidden="1" x14ac:dyDescent="0.2">
      <c r="A183" s="24">
        <f t="shared" si="11"/>
        <v>74</v>
      </c>
      <c r="B183" s="147">
        <f t="shared" si="11"/>
        <v>4.6087314978633407E-5</v>
      </c>
      <c r="C183" s="23">
        <f t="shared" si="12"/>
        <v>1.0101771841635074</v>
      </c>
      <c r="E183" s="147">
        <f t="shared" si="13"/>
        <v>4.3654928910316648E-4</v>
      </c>
      <c r="F183" s="23">
        <f t="shared" si="14"/>
        <v>1.0101771841635074</v>
      </c>
      <c r="G183" s="26"/>
      <c r="H183" s="147">
        <f t="shared" si="15"/>
        <v>7.8732496421832072E-5</v>
      </c>
      <c r="I183" s="23">
        <f t="shared" si="16"/>
        <v>1.0101771841635074</v>
      </c>
      <c r="J183" s="147"/>
      <c r="K183" s="147">
        <f t="shared" si="17"/>
        <v>4.2726781594774725E-4</v>
      </c>
      <c r="L183" s="23">
        <f t="shared" si="18"/>
        <v>1.0101771841635074</v>
      </c>
      <c r="M183" s="23"/>
      <c r="N183" s="26"/>
      <c r="P183" s="147"/>
      <c r="Q183" s="26"/>
      <c r="S183" s="147"/>
      <c r="T183" s="26"/>
      <c r="V183" s="147"/>
      <c r="W183" s="26"/>
      <c r="Y183" s="147"/>
      <c r="Z183" s="147"/>
      <c r="AA183" s="26"/>
      <c r="AC183" s="147"/>
      <c r="AD183" s="26"/>
      <c r="AF183" s="147"/>
      <c r="AG183" s="26"/>
      <c r="AI183" s="147"/>
      <c r="AJ183" s="26"/>
      <c r="AL183" s="147"/>
    </row>
    <row r="184" spans="1:38" hidden="1" x14ac:dyDescent="0.2">
      <c r="A184" s="24">
        <f t="shared" si="11"/>
        <v>75</v>
      </c>
      <c r="B184" s="147">
        <f t="shared" si="11"/>
        <v>3.7125892621676912E-5</v>
      </c>
      <c r="C184" s="23">
        <f t="shared" si="12"/>
        <v>1.0167796494194783</v>
      </c>
      <c r="E184" s="147">
        <f t="shared" si="13"/>
        <v>3.5045562431669156E-4</v>
      </c>
      <c r="F184" s="23">
        <f t="shared" si="14"/>
        <v>1.0167796494194783</v>
      </c>
      <c r="G184" s="26"/>
      <c r="H184" s="147">
        <f t="shared" si="15"/>
        <v>6.0489600909456346E-5</v>
      </c>
      <c r="I184" s="23">
        <f t="shared" si="16"/>
        <v>1.0167796494194783</v>
      </c>
      <c r="J184" s="147"/>
      <c r="K184" s="147">
        <f t="shared" si="17"/>
        <v>3.4437465914589964E-4</v>
      </c>
      <c r="L184" s="23">
        <f t="shared" si="18"/>
        <v>1.0167796494194783</v>
      </c>
      <c r="M184" s="23"/>
      <c r="N184" s="26"/>
      <c r="P184" s="147"/>
      <c r="Q184" s="26"/>
      <c r="S184" s="147"/>
      <c r="T184" s="26"/>
      <c r="V184" s="147"/>
      <c r="W184" s="26"/>
      <c r="Y184" s="147"/>
      <c r="Z184" s="147"/>
      <c r="AA184" s="26"/>
      <c r="AC184" s="147"/>
      <c r="AD184" s="26"/>
      <c r="AF184" s="147"/>
      <c r="AG184" s="26"/>
      <c r="AI184" s="147"/>
      <c r="AJ184" s="26"/>
      <c r="AL184" s="147"/>
    </row>
    <row r="185" spans="1:38" hidden="1" x14ac:dyDescent="0.2">
      <c r="A185" s="24">
        <f t="shared" si="11"/>
        <v>76</v>
      </c>
      <c r="B185" s="147">
        <f t="shared" si="11"/>
        <v>2.9764724257034078E-5</v>
      </c>
      <c r="C185" s="23">
        <f t="shared" si="12"/>
        <v>1.0233821146754487</v>
      </c>
      <c r="E185" s="147">
        <f t="shared" si="13"/>
        <v>2.1539418736541864E-4</v>
      </c>
      <c r="F185" s="23">
        <f t="shared" si="14"/>
        <v>1.0233821146754487</v>
      </c>
      <c r="G185" s="26"/>
      <c r="H185" s="147">
        <f t="shared" si="15"/>
        <v>4.8967772164797997E-5</v>
      </c>
      <c r="I185" s="23">
        <f t="shared" si="16"/>
        <v>1.0233821146754487</v>
      </c>
      <c r="J185" s="147"/>
      <c r="K185" s="147">
        <f t="shared" si="17"/>
        <v>2.4291855603321359E-4</v>
      </c>
      <c r="L185" s="23">
        <f t="shared" si="18"/>
        <v>1.0233821146754487</v>
      </c>
      <c r="M185" s="23"/>
      <c r="N185" s="26"/>
      <c r="P185" s="147"/>
      <c r="Q185" s="26"/>
      <c r="S185" s="147"/>
      <c r="T185" s="26"/>
      <c r="V185" s="147"/>
      <c r="W185" s="26"/>
      <c r="Y185" s="147"/>
      <c r="Z185" s="147"/>
      <c r="AA185" s="26"/>
      <c r="AC185" s="147"/>
      <c r="AD185" s="26"/>
      <c r="AF185" s="147"/>
      <c r="AG185" s="26"/>
      <c r="AI185" s="147"/>
      <c r="AJ185" s="26"/>
      <c r="AL185" s="147"/>
    </row>
    <row r="186" spans="1:38" hidden="1" x14ac:dyDescent="0.2">
      <c r="A186" s="24">
        <f t="shared" si="11"/>
        <v>77</v>
      </c>
      <c r="B186" s="147">
        <f t="shared" si="11"/>
        <v>1.5362438326211136E-5</v>
      </c>
      <c r="C186" s="23">
        <f t="shared" si="12"/>
        <v>1.0299845799314196</v>
      </c>
      <c r="E186" s="147">
        <f t="shared" si="13"/>
        <v>1.6290585641753059E-4</v>
      </c>
      <c r="F186" s="23">
        <f t="shared" si="14"/>
        <v>1.0299845799314196</v>
      </c>
      <c r="G186" s="26"/>
      <c r="H186" s="147">
        <f t="shared" si="15"/>
        <v>2.8484521063183148E-5</v>
      </c>
      <c r="I186" s="23">
        <f t="shared" si="16"/>
        <v>1.0299845799314196</v>
      </c>
      <c r="J186" s="147"/>
      <c r="K186" s="147">
        <f t="shared" si="17"/>
        <v>1.7250738037141256E-4</v>
      </c>
      <c r="L186" s="23">
        <f t="shared" si="18"/>
        <v>1.0299845799314196</v>
      </c>
      <c r="M186" s="23"/>
      <c r="N186" s="26"/>
      <c r="P186" s="147"/>
      <c r="Q186" s="26"/>
      <c r="S186" s="147"/>
      <c r="T186" s="26"/>
      <c r="V186" s="147"/>
      <c r="W186" s="26"/>
      <c r="Y186" s="147"/>
      <c r="Z186" s="147"/>
      <c r="AA186" s="26"/>
      <c r="AC186" s="147"/>
      <c r="AD186" s="26"/>
      <c r="AF186" s="147"/>
      <c r="AG186" s="26"/>
      <c r="AI186" s="147"/>
      <c r="AJ186" s="26"/>
      <c r="AL186" s="147"/>
    </row>
    <row r="187" spans="1:38" hidden="1" x14ac:dyDescent="0.2">
      <c r="A187" s="24">
        <f t="shared" si="11"/>
        <v>78</v>
      </c>
      <c r="B187" s="147">
        <f t="shared" si="11"/>
        <v>1.6002539923136599E-5</v>
      </c>
      <c r="C187" s="23">
        <f t="shared" si="12"/>
        <v>1.0375302545096716</v>
      </c>
      <c r="E187" s="147">
        <f t="shared" si="13"/>
        <v>1.4722336729285673E-4</v>
      </c>
      <c r="F187" s="23">
        <f t="shared" si="14"/>
        <v>1.0375302545096716</v>
      </c>
      <c r="G187" s="26"/>
      <c r="H187" s="147">
        <f t="shared" si="15"/>
        <v>2.1763454295465777E-5</v>
      </c>
      <c r="I187" s="23">
        <f t="shared" si="16"/>
        <v>1.0375302545096716</v>
      </c>
      <c r="J187" s="147"/>
      <c r="K187" s="147">
        <f t="shared" si="17"/>
        <v>1.3154087816818284E-4</v>
      </c>
      <c r="L187" s="23">
        <f t="shared" si="18"/>
        <v>1.0375302545096716</v>
      </c>
      <c r="M187" s="23"/>
      <c r="N187" s="26"/>
      <c r="P187" s="147"/>
      <c r="Q187" s="26"/>
      <c r="S187" s="147"/>
      <c r="T187" s="26"/>
      <c r="V187" s="147"/>
      <c r="W187" s="26"/>
      <c r="Y187" s="147"/>
      <c r="Z187" s="147"/>
      <c r="AA187" s="26"/>
      <c r="AC187" s="147"/>
      <c r="AD187" s="26"/>
      <c r="AF187" s="147"/>
      <c r="AG187" s="26"/>
      <c r="AI187" s="147"/>
      <c r="AJ187" s="26"/>
      <c r="AL187" s="147"/>
    </row>
    <row r="188" spans="1:38" hidden="1" x14ac:dyDescent="0.2">
      <c r="A188" s="24">
        <f t="shared" si="11"/>
        <v>79</v>
      </c>
      <c r="B188" s="147">
        <f t="shared" si="11"/>
        <v>1.0881727147732888E-5</v>
      </c>
      <c r="C188" s="23">
        <f t="shared" si="12"/>
        <v>1.0507351850216131</v>
      </c>
      <c r="E188" s="147">
        <f t="shared" si="13"/>
        <v>9.7615493531133258E-5</v>
      </c>
      <c r="F188" s="23">
        <f t="shared" si="14"/>
        <v>1.0507351850216131</v>
      </c>
      <c r="G188" s="26"/>
      <c r="H188" s="147">
        <f t="shared" si="15"/>
        <v>1.1841879543121083E-5</v>
      </c>
      <c r="I188" s="23">
        <f t="shared" si="16"/>
        <v>1.0507351850216131</v>
      </c>
      <c r="J188" s="147"/>
      <c r="K188" s="147">
        <f t="shared" si="17"/>
        <v>9.5055087143431404E-5</v>
      </c>
      <c r="L188" s="23">
        <f t="shared" si="18"/>
        <v>1.0507351850216131</v>
      </c>
      <c r="M188" s="23"/>
      <c r="N188" s="26"/>
      <c r="P188" s="147"/>
      <c r="Q188" s="26"/>
      <c r="S188" s="147"/>
      <c r="T188" s="26"/>
      <c r="V188" s="147"/>
      <c r="W188" s="26"/>
      <c r="Y188" s="147"/>
      <c r="Z188" s="147"/>
      <c r="AA188" s="26"/>
      <c r="AC188" s="147"/>
      <c r="AD188" s="26"/>
      <c r="AF188" s="147"/>
      <c r="AG188" s="26"/>
      <c r="AI188" s="147"/>
      <c r="AJ188" s="26"/>
      <c r="AL188" s="147"/>
    </row>
    <row r="189" spans="1:38" hidden="1" x14ac:dyDescent="0.2">
      <c r="A189" s="24">
        <f t="shared" si="11"/>
        <v>80</v>
      </c>
      <c r="B189" s="147">
        <f t="shared" si="11"/>
        <v>6.7210667677173718E-6</v>
      </c>
      <c r="C189" s="23">
        <f t="shared" si="12"/>
        <v>1.0563944409553021</v>
      </c>
      <c r="E189" s="147">
        <f t="shared" si="13"/>
        <v>7.4571836041816561E-5</v>
      </c>
      <c r="F189" s="23">
        <f t="shared" si="14"/>
        <v>1.0563944409553021</v>
      </c>
      <c r="G189" s="26"/>
      <c r="H189" s="147">
        <f t="shared" si="15"/>
        <v>1.120177794619562E-5</v>
      </c>
      <c r="I189" s="23">
        <f t="shared" si="16"/>
        <v>1.0563944409553021</v>
      </c>
      <c r="J189" s="147"/>
      <c r="K189" s="147">
        <f t="shared" si="17"/>
        <v>6.3690108894083673E-5</v>
      </c>
      <c r="L189" s="23">
        <f t="shared" si="18"/>
        <v>1.0563944409553021</v>
      </c>
      <c r="M189" s="23"/>
      <c r="N189" s="26"/>
      <c r="P189" s="147"/>
      <c r="Q189" s="26"/>
      <c r="S189" s="147"/>
      <c r="T189" s="26"/>
      <c r="V189" s="147"/>
      <c r="W189" s="26"/>
      <c r="Y189" s="147"/>
      <c r="Z189" s="147"/>
      <c r="AA189" s="26"/>
      <c r="AC189" s="147"/>
      <c r="AD189" s="26"/>
      <c r="AF189" s="147"/>
      <c r="AG189" s="26"/>
      <c r="AI189" s="147"/>
      <c r="AJ189" s="26"/>
      <c r="AL189" s="147"/>
    </row>
    <row r="190" spans="1:38" hidden="1" x14ac:dyDescent="0.2">
      <c r="A190" s="24">
        <f t="shared" ref="A190:B193" si="19">A93</f>
        <v>81</v>
      </c>
      <c r="B190" s="147">
        <f t="shared" si="19"/>
        <v>2.8804571861645879E-6</v>
      </c>
      <c r="C190" s="23">
        <f t="shared" si="12"/>
        <v>1.0592240689221466</v>
      </c>
      <c r="E190" s="147">
        <f t="shared" si="13"/>
        <v>3.7125892621676912E-5</v>
      </c>
      <c r="F190" s="23">
        <f t="shared" si="14"/>
        <v>1.0592240689221466</v>
      </c>
      <c r="G190" s="26"/>
      <c r="H190" s="147">
        <f t="shared" si="15"/>
        <v>5.4408635738664442E-6</v>
      </c>
      <c r="I190" s="23">
        <f t="shared" si="16"/>
        <v>1.0592240689221466</v>
      </c>
      <c r="J190" s="147"/>
      <c r="K190" s="147">
        <f t="shared" si="17"/>
        <v>4.6727416575558874E-5</v>
      </c>
      <c r="L190" s="23">
        <f t="shared" si="18"/>
        <v>1.0592240689221466</v>
      </c>
      <c r="M190" s="23"/>
      <c r="N190" s="26"/>
      <c r="P190" s="147"/>
      <c r="Q190" s="26"/>
      <c r="S190" s="147"/>
      <c r="T190" s="26"/>
      <c r="V190" s="147"/>
      <c r="W190" s="26"/>
      <c r="Y190" s="147"/>
      <c r="Z190" s="147"/>
      <c r="AA190" s="26"/>
      <c r="AC190" s="147"/>
      <c r="AD190" s="26"/>
      <c r="AF190" s="147"/>
      <c r="AG190" s="26"/>
      <c r="AI190" s="147"/>
      <c r="AJ190" s="26"/>
      <c r="AL190" s="147"/>
    </row>
    <row r="191" spans="1:38" hidden="1" x14ac:dyDescent="0.2">
      <c r="A191" s="24">
        <f t="shared" si="19"/>
        <v>82</v>
      </c>
      <c r="B191" s="147">
        <f t="shared" si="19"/>
        <v>2.8804571861645879E-6</v>
      </c>
      <c r="C191" s="23">
        <f t="shared" si="12"/>
        <v>1.0611104875667097</v>
      </c>
      <c r="E191" s="147">
        <f t="shared" si="13"/>
        <v>2.2723606690853973E-5</v>
      </c>
      <c r="F191" s="23">
        <f t="shared" si="14"/>
        <v>1.0611104875667097</v>
      </c>
      <c r="G191" s="26"/>
      <c r="H191" s="147">
        <f t="shared" si="15"/>
        <v>3.8406095815527839E-6</v>
      </c>
      <c r="I191" s="23">
        <f t="shared" si="16"/>
        <v>1.0611104875667097</v>
      </c>
      <c r="J191" s="147"/>
      <c r="K191" s="147">
        <f t="shared" si="17"/>
        <v>2.1443403497003043E-5</v>
      </c>
      <c r="L191" s="23">
        <f t="shared" si="18"/>
        <v>1.0611104875667097</v>
      </c>
      <c r="M191" s="23"/>
      <c r="N191" s="26"/>
      <c r="P191" s="147"/>
      <c r="Q191" s="26"/>
      <c r="S191" s="147"/>
      <c r="T191" s="26"/>
      <c r="V191" s="147"/>
      <c r="W191" s="26"/>
      <c r="Y191" s="147"/>
      <c r="Z191" s="147"/>
      <c r="AA191" s="26"/>
      <c r="AC191" s="147"/>
      <c r="AD191" s="26"/>
      <c r="AF191" s="147"/>
      <c r="AG191" s="26"/>
      <c r="AI191" s="147"/>
      <c r="AJ191" s="26"/>
      <c r="AL191" s="147"/>
    </row>
    <row r="192" spans="1:38" hidden="1" x14ac:dyDescent="0.2">
      <c r="A192" s="24">
        <f t="shared" si="19"/>
        <v>83</v>
      </c>
      <c r="B192" s="147">
        <f t="shared" si="19"/>
        <v>6.4010159692546406E-7</v>
      </c>
      <c r="C192" s="23">
        <f t="shared" si="12"/>
        <v>1.0629969062112727</v>
      </c>
      <c r="E192" s="147">
        <f t="shared" si="13"/>
        <v>2.8164470264720418E-5</v>
      </c>
      <c r="F192" s="23">
        <f t="shared" si="14"/>
        <v>1.0629969062112727</v>
      </c>
      <c r="G192" s="26"/>
      <c r="H192" s="147">
        <f t="shared" si="15"/>
        <v>7.0411175661801044E-6</v>
      </c>
      <c r="I192" s="23">
        <f t="shared" si="16"/>
        <v>1.0629969062112727</v>
      </c>
      <c r="J192" s="147"/>
      <c r="K192" s="147">
        <f t="shared" si="17"/>
        <v>3.3925384637049592E-5</v>
      </c>
      <c r="L192" s="23">
        <f t="shared" si="18"/>
        <v>1.0629969062112727</v>
      </c>
      <c r="M192" s="23"/>
      <c r="N192" s="26"/>
      <c r="P192" s="147"/>
      <c r="Q192" s="26"/>
      <c r="S192" s="147"/>
      <c r="T192" s="26"/>
      <c r="V192" s="147"/>
      <c r="W192" s="26"/>
      <c r="Y192" s="147"/>
      <c r="Z192" s="147"/>
      <c r="AA192" s="26"/>
      <c r="AC192" s="147"/>
      <c r="AD192" s="26"/>
      <c r="AF192" s="147"/>
      <c r="AG192" s="26"/>
      <c r="AI192" s="147"/>
      <c r="AJ192" s="26"/>
      <c r="AL192" s="147"/>
    </row>
    <row r="193" spans="1:39" hidden="1" x14ac:dyDescent="0.2">
      <c r="A193" s="24" t="str">
        <f t="shared" si="19"/>
        <v>NNNN</v>
      </c>
      <c r="B193" s="147">
        <f t="shared" si="19"/>
        <v>0.18744191078007902</v>
      </c>
      <c r="C193" s="23">
        <f t="shared" si="12"/>
        <v>1.1507153731834541</v>
      </c>
      <c r="E193" s="147"/>
      <c r="F193" s="23"/>
      <c r="G193" s="26"/>
      <c r="H193" s="114"/>
      <c r="I193" s="23"/>
      <c r="J193" s="147"/>
      <c r="K193" s="26"/>
      <c r="L193" s="23"/>
      <c r="M193" s="23"/>
      <c r="N193" s="26"/>
      <c r="P193" s="147"/>
      <c r="Q193" s="26"/>
      <c r="S193" s="147"/>
      <c r="T193" s="26"/>
      <c r="V193" s="147"/>
      <c r="W193" s="26"/>
      <c r="Y193" s="147"/>
      <c r="Z193" s="147"/>
      <c r="AA193" s="26"/>
      <c r="AC193" s="147"/>
      <c r="AD193" s="26"/>
      <c r="AF193" s="147"/>
      <c r="AG193" s="26"/>
      <c r="AI193" s="147"/>
      <c r="AJ193" s="26"/>
      <c r="AL193" s="147"/>
    </row>
    <row r="194" spans="1:39" hidden="1" x14ac:dyDescent="0.2">
      <c r="A194" s="24"/>
      <c r="B194" s="147"/>
      <c r="C194" s="23"/>
      <c r="E194" s="147"/>
      <c r="F194" s="23"/>
      <c r="G194" s="26"/>
      <c r="H194" s="114"/>
      <c r="I194" s="23"/>
      <c r="J194" s="147"/>
      <c r="K194" s="26"/>
      <c r="L194" s="23"/>
      <c r="M194" s="23"/>
      <c r="N194" s="26"/>
      <c r="P194" s="147"/>
      <c r="Q194" s="26"/>
      <c r="S194" s="147"/>
      <c r="T194" s="26"/>
      <c r="V194" s="147"/>
      <c r="W194" s="26"/>
      <c r="Y194" s="147"/>
      <c r="Z194" s="147"/>
      <c r="AA194" s="26"/>
      <c r="AC194" s="147"/>
      <c r="AD194" s="26"/>
      <c r="AF194" s="147"/>
      <c r="AG194" s="26"/>
      <c r="AI194" s="147"/>
      <c r="AJ194" s="26"/>
      <c r="AL194" s="147"/>
    </row>
    <row r="195" spans="1:39" hidden="1" x14ac:dyDescent="0.2">
      <c r="B195" s="25"/>
      <c r="C195" s="26"/>
      <c r="D195" s="26"/>
      <c r="E195" s="26"/>
      <c r="F195" s="26"/>
      <c r="G195" s="26"/>
      <c r="H195" s="26"/>
      <c r="I195" s="26"/>
      <c r="J195" s="26"/>
      <c r="K195" s="26"/>
      <c r="N195" s="23"/>
      <c r="O195" s="23"/>
      <c r="P195" s="26"/>
      <c r="Q195" s="26"/>
      <c r="R195" s="23"/>
      <c r="S195" s="26"/>
      <c r="T195" s="114"/>
      <c r="U195" s="23"/>
      <c r="V195" s="26"/>
      <c r="W195" s="26"/>
      <c r="X195" s="23"/>
      <c r="Y195" s="26"/>
      <c r="Z195" s="26"/>
      <c r="AA195" s="26"/>
      <c r="AB195" s="23"/>
      <c r="AC195" s="26"/>
      <c r="AD195" s="26"/>
      <c r="AE195" s="23"/>
      <c r="AF195" s="26"/>
      <c r="AG195" s="114"/>
      <c r="AH195" s="23"/>
      <c r="AI195" s="26"/>
      <c r="AJ195" s="26"/>
      <c r="AK195" s="23"/>
      <c r="AL195" s="26"/>
      <c r="AM195" s="26"/>
    </row>
    <row r="196" spans="1:39" hidden="1" x14ac:dyDescent="0.2">
      <c r="A196" s="27" t="s">
        <v>41</v>
      </c>
      <c r="B196" s="22">
        <f>(SUMPRODUCT(B109:B193,C109:C193)+SUMPRODUCT(E109:E193,F109:F193)+SUMPRODUCT(H109:H193,I109:I193)+SUMPRODUCT(K109:K193,L109:L193))</f>
        <v>0.99999999999999989</v>
      </c>
      <c r="C196" s="26"/>
      <c r="D196" s="26"/>
      <c r="G196" s="26"/>
      <c r="H196" s="26"/>
      <c r="I196" s="26"/>
      <c r="J196" s="26"/>
      <c r="K196" s="26"/>
      <c r="N196" s="23"/>
      <c r="O196" s="23"/>
      <c r="P196" s="26"/>
      <c r="Q196" s="26"/>
      <c r="R196" s="23"/>
      <c r="S196" s="26"/>
      <c r="T196" s="114"/>
      <c r="U196" s="23"/>
      <c r="V196" s="26"/>
      <c r="W196" s="26"/>
      <c r="X196" s="23"/>
      <c r="Y196" s="26"/>
      <c r="Z196" s="26"/>
      <c r="AA196" s="26"/>
      <c r="AB196" s="23"/>
      <c r="AC196" s="26"/>
      <c r="AD196" s="26"/>
      <c r="AE196" s="23"/>
      <c r="AF196" s="26"/>
      <c r="AG196" s="114"/>
      <c r="AH196" s="23"/>
      <c r="AI196" s="26"/>
      <c r="AJ196" s="26"/>
      <c r="AK196" s="23"/>
      <c r="AL196" s="26"/>
      <c r="AM196" s="26"/>
    </row>
    <row r="197" spans="1:39" hidden="1" x14ac:dyDescent="0.2">
      <c r="A197" s="27"/>
      <c r="B197" s="22"/>
      <c r="C197" s="26"/>
      <c r="D197" s="26"/>
      <c r="G197" s="26"/>
      <c r="H197" s="26"/>
      <c r="I197" s="26"/>
      <c r="J197" s="26"/>
      <c r="K197" s="26"/>
      <c r="N197" s="23"/>
      <c r="O197" s="23"/>
      <c r="P197" s="26"/>
      <c r="Q197" s="26"/>
      <c r="R197" s="23"/>
      <c r="S197" s="26"/>
      <c r="T197" s="114"/>
      <c r="U197" s="23"/>
      <c r="V197" s="26"/>
      <c r="W197" s="26"/>
      <c r="X197" s="23"/>
      <c r="Y197" s="26"/>
      <c r="Z197" s="26"/>
      <c r="AA197" s="26"/>
      <c r="AB197" s="23"/>
      <c r="AC197" s="26"/>
      <c r="AD197" s="26"/>
      <c r="AE197" s="23"/>
      <c r="AF197" s="26"/>
      <c r="AG197" s="114"/>
      <c r="AH197" s="23"/>
      <c r="AI197" s="26"/>
      <c r="AJ197" s="26"/>
      <c r="AK197" s="23"/>
      <c r="AL197" s="26"/>
      <c r="AM197" s="26"/>
    </row>
    <row r="198" spans="1:39" x14ac:dyDescent="0.2">
      <c r="A198" s="27"/>
      <c r="B198" s="22"/>
      <c r="C198" s="26"/>
      <c r="D198" s="26"/>
      <c r="G198" s="26"/>
      <c r="H198" s="26"/>
      <c r="I198" s="26"/>
      <c r="J198" s="26"/>
      <c r="K198" s="26"/>
      <c r="N198" s="23"/>
      <c r="O198" s="23"/>
      <c r="P198" s="26"/>
      <c r="Q198" s="26"/>
      <c r="R198" s="23"/>
      <c r="S198" s="26"/>
      <c r="T198" s="114"/>
      <c r="U198" s="23"/>
      <c r="V198" s="26"/>
      <c r="W198" s="26"/>
      <c r="X198" s="23"/>
      <c r="Y198" s="26"/>
      <c r="Z198" s="26"/>
      <c r="AA198" s="26"/>
      <c r="AB198" s="23"/>
      <c r="AC198" s="26"/>
      <c r="AD198" s="26"/>
      <c r="AE198" s="23"/>
      <c r="AF198" s="26"/>
      <c r="AG198" s="114"/>
      <c r="AH198" s="23"/>
      <c r="AI198" s="26"/>
      <c r="AJ198" s="26"/>
      <c r="AK198" s="23"/>
      <c r="AL198" s="26"/>
      <c r="AM198" s="26"/>
    </row>
    <row r="199" spans="1:39" ht="15.75" x14ac:dyDescent="0.25">
      <c r="A199" s="140" t="s">
        <v>43</v>
      </c>
      <c r="B199" s="22"/>
      <c r="C199" s="26"/>
      <c r="D199" s="26"/>
      <c r="G199" s="26"/>
      <c r="H199" s="26"/>
      <c r="I199" s="26"/>
      <c r="J199" s="26"/>
      <c r="K199" s="26"/>
      <c r="N199" s="23"/>
      <c r="O199" s="23"/>
      <c r="P199" s="26"/>
      <c r="Q199" s="26"/>
      <c r="R199" s="23"/>
      <c r="S199" s="26"/>
      <c r="T199" s="114"/>
      <c r="U199" s="23"/>
      <c r="V199" s="26"/>
      <c r="W199" s="26"/>
      <c r="X199" s="23"/>
      <c r="Y199" s="26"/>
      <c r="Z199" s="26"/>
      <c r="AA199" s="26"/>
      <c r="AB199" s="23"/>
      <c r="AC199" s="26"/>
      <c r="AD199" s="26"/>
      <c r="AE199" s="23"/>
      <c r="AF199" s="26"/>
      <c r="AG199" s="114"/>
      <c r="AH199" s="26"/>
      <c r="AI199" s="26"/>
      <c r="AJ199" s="23"/>
      <c r="AK199" s="26"/>
    </row>
    <row r="200" spans="1:39" x14ac:dyDescent="0.2">
      <c r="A200" s="18" t="s">
        <v>44</v>
      </c>
      <c r="B200" s="25"/>
      <c r="C200" s="26"/>
      <c r="D200" s="26"/>
      <c r="E200" s="26"/>
      <c r="F200" s="26"/>
      <c r="G200" s="26"/>
      <c r="H200" s="26"/>
      <c r="I200" s="26"/>
      <c r="L200" s="26"/>
      <c r="M200" s="26"/>
      <c r="N200" s="26"/>
      <c r="O200" s="26"/>
      <c r="R200" s="26"/>
      <c r="T200" s="26"/>
      <c r="U200" s="26"/>
      <c r="W200" s="26"/>
      <c r="X200" s="26"/>
      <c r="AA200" s="26"/>
      <c r="AB200" s="26"/>
      <c r="AE200" s="26"/>
      <c r="AG200" s="26"/>
      <c r="AI200" s="26"/>
      <c r="AJ200" s="26"/>
      <c r="AK200" s="26"/>
    </row>
    <row r="201" spans="1:39" x14ac:dyDescent="0.2">
      <c r="B201" s="25"/>
      <c r="C201" s="26"/>
      <c r="D201" s="26"/>
      <c r="E201" s="26"/>
      <c r="F201" s="26"/>
      <c r="G201" s="26"/>
      <c r="H201" s="26"/>
      <c r="I201" s="26"/>
      <c r="L201" s="26"/>
      <c r="M201" s="26"/>
      <c r="N201" s="26"/>
      <c r="O201" s="26"/>
      <c r="R201" s="26"/>
      <c r="T201" s="26"/>
      <c r="U201" s="26"/>
      <c r="W201" s="26"/>
      <c r="X201" s="26"/>
      <c r="AA201" s="26"/>
      <c r="AB201" s="26"/>
      <c r="AE201" s="26"/>
      <c r="AG201" s="26"/>
      <c r="AI201" s="26"/>
      <c r="AJ201" s="26"/>
      <c r="AK201" s="26"/>
    </row>
    <row r="202" spans="1:39" s="148" customFormat="1" ht="13.5" thickBot="1" x14ac:dyDescent="0.25"/>
    <row r="203" spans="1:39" ht="41.45" customHeight="1" x14ac:dyDescent="0.2">
      <c r="A203" s="90" t="s">
        <v>36</v>
      </c>
      <c r="B203" s="36" t="s">
        <v>19</v>
      </c>
      <c r="C203" s="37" t="s">
        <v>158</v>
      </c>
      <c r="D203" s="80" t="s">
        <v>45</v>
      </c>
      <c r="E203" s="36" t="s">
        <v>19</v>
      </c>
      <c r="F203" s="37" t="s">
        <v>158</v>
      </c>
      <c r="G203" s="80" t="s">
        <v>45</v>
      </c>
      <c r="H203" s="36" t="s">
        <v>19</v>
      </c>
      <c r="I203" s="37" t="s">
        <v>158</v>
      </c>
      <c r="J203" s="80" t="s">
        <v>45</v>
      </c>
      <c r="K203" s="36" t="s">
        <v>19</v>
      </c>
      <c r="L203" s="37" t="s">
        <v>158</v>
      </c>
      <c r="M203" s="80" t="s">
        <v>45</v>
      </c>
      <c r="T203" s="114"/>
      <c r="W203" s="114"/>
      <c r="AA203" s="114"/>
      <c r="AG203" s="114"/>
      <c r="AJ203" s="114"/>
    </row>
    <row r="204" spans="1:39" hidden="1" x14ac:dyDescent="0.2">
      <c r="A204" s="91"/>
      <c r="B204" s="81" t="s">
        <v>94</v>
      </c>
      <c r="C204" s="39" t="s">
        <v>94</v>
      </c>
      <c r="D204" s="42"/>
      <c r="E204" s="81" t="s">
        <v>95</v>
      </c>
      <c r="F204" s="39" t="s">
        <v>95</v>
      </c>
      <c r="G204" s="42"/>
      <c r="H204" s="81" t="s">
        <v>96</v>
      </c>
      <c r="I204" s="39" t="s">
        <v>96</v>
      </c>
      <c r="J204" s="42"/>
      <c r="K204" s="81" t="s">
        <v>97</v>
      </c>
      <c r="L204" s="39" t="s">
        <v>97</v>
      </c>
      <c r="M204" s="42"/>
      <c r="T204" s="114"/>
      <c r="W204" s="114"/>
      <c r="AA204" s="114"/>
      <c r="AG204" s="114"/>
      <c r="AJ204" s="114"/>
    </row>
    <row r="205" spans="1:39" ht="13.5" thickBot="1" x14ac:dyDescent="0.25">
      <c r="A205" s="155"/>
      <c r="B205" s="330" t="s">
        <v>37</v>
      </c>
      <c r="C205" s="330"/>
      <c r="D205" s="99"/>
      <c r="E205" s="329" t="s">
        <v>38</v>
      </c>
      <c r="F205" s="330"/>
      <c r="G205" s="134"/>
      <c r="H205" s="329" t="s">
        <v>39</v>
      </c>
      <c r="I205" s="330"/>
      <c r="J205" s="99"/>
      <c r="K205" s="329" t="s">
        <v>40</v>
      </c>
      <c r="L205" s="330"/>
      <c r="M205" s="134"/>
      <c r="T205" s="114"/>
      <c r="W205" s="114"/>
      <c r="AA205" s="114"/>
      <c r="AG205" s="114"/>
      <c r="AJ205" s="114"/>
    </row>
    <row r="206" spans="1:39" ht="13.5" hidden="1" thickBot="1" x14ac:dyDescent="0.25">
      <c r="A206" s="96"/>
      <c r="B206" s="97"/>
      <c r="C206" s="83"/>
      <c r="D206" s="77"/>
      <c r="E206" s="85"/>
      <c r="F206" s="83"/>
      <c r="G206" s="77"/>
      <c r="H206" s="85"/>
      <c r="I206" s="83"/>
      <c r="J206" s="77"/>
      <c r="K206" s="86"/>
      <c r="L206" s="95"/>
      <c r="M206" s="77"/>
      <c r="T206" s="114"/>
      <c r="W206" s="114"/>
      <c r="AA206" s="114"/>
      <c r="AG206" s="114"/>
      <c r="AJ206" s="114"/>
    </row>
    <row r="207" spans="1:39" x14ac:dyDescent="0.2">
      <c r="A207" s="92">
        <f>A12</f>
        <v>0</v>
      </c>
      <c r="B207" s="142">
        <f>B12</f>
        <v>2.1929880710666399E-3</v>
      </c>
      <c r="C207" s="79">
        <f>C12</f>
        <v>1.3186066325495649</v>
      </c>
      <c r="D207" s="42">
        <f>B207*C207</f>
        <v>2.8916886156105481E-3</v>
      </c>
      <c r="E207" s="142">
        <f>E12</f>
        <v>2.3043657489316705E-4</v>
      </c>
      <c r="F207" s="79">
        <f>F12</f>
        <v>1.2855943062697119</v>
      </c>
      <c r="G207" s="42">
        <f>E207*F207</f>
        <v>2.9624794863894959E-4</v>
      </c>
      <c r="H207" s="142">
        <f>H12</f>
        <v>2.5520850669418249E-3</v>
      </c>
      <c r="I207" s="79">
        <f>I12</f>
        <v>1.1507153731834545</v>
      </c>
      <c r="J207" s="42">
        <f>H207*I207</f>
        <v>2.9367235202018833E-3</v>
      </c>
      <c r="K207" s="142">
        <f>K12</f>
        <v>4.9255817883414458E-4</v>
      </c>
      <c r="L207" s="79">
        <f>L12</f>
        <v>1.1177030469036013</v>
      </c>
      <c r="M207" s="42">
        <f>K207*L207</f>
        <v>5.5053377726021232E-4</v>
      </c>
      <c r="T207" s="114"/>
      <c r="W207" s="114"/>
      <c r="AA207" s="114"/>
      <c r="AG207" s="114"/>
      <c r="AJ207" s="114"/>
    </row>
    <row r="208" spans="1:39" x14ac:dyDescent="0.2">
      <c r="A208" s="92">
        <f t="shared" ref="A208:C223" si="20">A13</f>
        <v>1</v>
      </c>
      <c r="B208" s="142">
        <f t="shared" si="20"/>
        <v>2.759798035144138E-3</v>
      </c>
      <c r="C208" s="79">
        <f t="shared" si="20"/>
        <v>1.3120041672935945</v>
      </c>
      <c r="D208" s="42">
        <f>B208*C208</f>
        <v>3.620866522997783E-3</v>
      </c>
      <c r="E208" s="142">
        <f t="shared" ref="E208:F223" si="21">E13</f>
        <v>5.802520976129331E-4</v>
      </c>
      <c r="F208" s="79">
        <f t="shared" si="21"/>
        <v>1.2780486316914597</v>
      </c>
      <c r="G208" s="42">
        <f>E208*F208</f>
        <v>7.4159039939030846E-4</v>
      </c>
      <c r="H208" s="142">
        <f t="shared" ref="H208:I223" si="22">H13</f>
        <v>3.3717351618048818E-3</v>
      </c>
      <c r="I208" s="79">
        <f t="shared" si="22"/>
        <v>1.1441129079274839</v>
      </c>
      <c r="J208" s="42">
        <f>H208*I208</f>
        <v>3.8576457207339285E-3</v>
      </c>
      <c r="K208" s="142">
        <f t="shared" ref="K208:L223" si="23">K13</f>
        <v>1.1067356610841273E-3</v>
      </c>
      <c r="L208" s="79">
        <f t="shared" si="23"/>
        <v>1.1111005816476307</v>
      </c>
      <c r="M208" s="42">
        <f>K208*L208</f>
        <v>1.2296946367607489E-3</v>
      </c>
      <c r="T208" s="114"/>
      <c r="W208" s="114"/>
      <c r="AA208" s="114"/>
      <c r="AG208" s="114"/>
      <c r="AJ208" s="114"/>
    </row>
    <row r="209" spans="1:36" x14ac:dyDescent="0.2">
      <c r="A209" s="92">
        <f t="shared" si="20"/>
        <v>2</v>
      </c>
      <c r="B209" s="142">
        <f t="shared" si="20"/>
        <v>2.7245924473132377E-3</v>
      </c>
      <c r="C209" s="79">
        <f t="shared" si="20"/>
        <v>1.2987992367816532</v>
      </c>
      <c r="D209" s="42">
        <f>B209*C209</f>
        <v>3.5386985911114899E-3</v>
      </c>
      <c r="E209" s="142">
        <f t="shared" si="21"/>
        <v>9.2142624877420548E-4</v>
      </c>
      <c r="F209" s="79">
        <f t="shared" si="21"/>
        <v>1.2648437011795184</v>
      </c>
      <c r="G209" s="42">
        <f>E209*F209</f>
        <v>1.1654601868635256E-3</v>
      </c>
      <c r="H209" s="142">
        <f t="shared" si="22"/>
        <v>3.3637338918433134E-3</v>
      </c>
      <c r="I209" s="79">
        <f t="shared" si="22"/>
        <v>1.1309079774155426</v>
      </c>
      <c r="J209" s="42">
        <f>H209*I209</f>
        <v>3.804073492188633E-3</v>
      </c>
      <c r="K209" s="142">
        <f t="shared" si="23"/>
        <v>1.7100314161863771E-3</v>
      </c>
      <c r="L209" s="79">
        <f t="shared" si="23"/>
        <v>1.1073277443585046</v>
      </c>
      <c r="M209" s="42">
        <f>K209*L209</f>
        <v>1.8935652308678401E-3</v>
      </c>
      <c r="T209" s="114"/>
      <c r="W209" s="114"/>
      <c r="AA209" s="114"/>
      <c r="AG209" s="114"/>
      <c r="AJ209" s="114"/>
    </row>
    <row r="210" spans="1:36" x14ac:dyDescent="0.2">
      <c r="A210" s="92">
        <f t="shared" si="20"/>
        <v>3</v>
      </c>
      <c r="B210" s="142">
        <f t="shared" si="20"/>
        <v>2.7790010830519019E-3</v>
      </c>
      <c r="C210" s="79">
        <f t="shared" si="20"/>
        <v>1.2855943062697119</v>
      </c>
      <c r="D210" s="42">
        <f>B210*C210</f>
        <v>3.5726679694888879E-3</v>
      </c>
      <c r="E210" s="142">
        <f t="shared" si="21"/>
        <v>7.3067597289041717E-4</v>
      </c>
      <c r="F210" s="79">
        <f t="shared" si="21"/>
        <v>1.258241235923548</v>
      </c>
      <c r="G210" s="42">
        <f>E210*F210</f>
        <v>9.1936663918927933E-4</v>
      </c>
      <c r="H210" s="142">
        <f t="shared" si="22"/>
        <v>3.5743273172317912E-3</v>
      </c>
      <c r="I210" s="79">
        <f t="shared" si="22"/>
        <v>1.1177030469036013</v>
      </c>
      <c r="J210" s="42">
        <f>H210*I210</f>
        <v>3.995036533100748E-3</v>
      </c>
      <c r="K210" s="142">
        <f t="shared" si="23"/>
        <v>1.4786346888978218E-3</v>
      </c>
      <c r="L210" s="79">
        <f t="shared" si="23"/>
        <v>1.1044981163916601</v>
      </c>
      <c r="M210" s="42">
        <f>K210*L210</f>
        <v>1.6331492287190125E-3</v>
      </c>
      <c r="T210" s="114"/>
      <c r="W210" s="114"/>
      <c r="AA210" s="114"/>
      <c r="AG210" s="114"/>
      <c r="AJ210" s="114"/>
    </row>
    <row r="211" spans="1:36" x14ac:dyDescent="0.2">
      <c r="A211" s="92">
        <f t="shared" si="20"/>
        <v>4</v>
      </c>
      <c r="B211" s="142">
        <f t="shared" si="20"/>
        <v>2.4144632236028502E-3</v>
      </c>
      <c r="C211" s="79">
        <f t="shared" si="20"/>
        <v>1.2714461664354892</v>
      </c>
      <c r="D211" s="42">
        <f>B211*C211</f>
        <v>3.0698600096493171E-3</v>
      </c>
      <c r="E211" s="142">
        <f t="shared" si="21"/>
        <v>8.2637116163077398E-4</v>
      </c>
      <c r="F211" s="79">
        <f t="shared" si="21"/>
        <v>1.2516387706675771</v>
      </c>
      <c r="G211" s="42">
        <f>E211*F211</f>
        <v>1.0343181848586796E-3</v>
      </c>
      <c r="H211" s="142">
        <f t="shared" si="22"/>
        <v>3.1428988409040281E-3</v>
      </c>
      <c r="I211" s="79">
        <f t="shared" si="22"/>
        <v>1.1044981163916601</v>
      </c>
      <c r="J211" s="42">
        <f>H211*I211</f>
        <v>3.4713258497880307E-3</v>
      </c>
      <c r="K211" s="142">
        <f t="shared" si="23"/>
        <v>1.6220174466091259E-3</v>
      </c>
      <c r="L211" s="79">
        <f t="shared" si="23"/>
        <v>1.1007252791025339</v>
      </c>
      <c r="M211" s="42">
        <f>K211*L211</f>
        <v>1.7853956066280095E-3</v>
      </c>
      <c r="T211" s="114"/>
      <c r="W211" s="114"/>
      <c r="AA211" s="114"/>
      <c r="AG211" s="114"/>
      <c r="AJ211" s="114"/>
    </row>
    <row r="212" spans="1:36" x14ac:dyDescent="0.2">
      <c r="A212" s="92">
        <f t="shared" si="20"/>
        <v>5</v>
      </c>
      <c r="B212" s="142">
        <f t="shared" si="20"/>
        <v>2.9457475490509855E-3</v>
      </c>
      <c r="C212" s="79">
        <f t="shared" si="20"/>
        <v>1.1978758392975306</v>
      </c>
      <c r="D212" s="42">
        <f t="shared" ref="D212:D275" si="24">B212*C212</f>
        <v>3.5286398176780929E-3</v>
      </c>
      <c r="E212" s="142">
        <f t="shared" si="21"/>
        <v>9.0158309926951607E-4</v>
      </c>
      <c r="F212" s="79">
        <f t="shared" si="21"/>
        <v>1.1950462113306859</v>
      </c>
      <c r="G212" s="42">
        <f t="shared" ref="G212:G275" si="25">E212*F212</f>
        <v>1.0774334669818128E-3</v>
      </c>
      <c r="H212" s="142">
        <f t="shared" si="22"/>
        <v>3.6697024551736851E-3</v>
      </c>
      <c r="I212" s="79">
        <f t="shared" si="22"/>
        <v>1.0875203485905927</v>
      </c>
      <c r="J212" s="42">
        <f t="shared" ref="J212:J275" si="26">H212*I212</f>
        <v>3.9908760932742399E-3</v>
      </c>
      <c r="K212" s="142">
        <f t="shared" si="23"/>
        <v>1.7823628966389545E-3</v>
      </c>
      <c r="L212" s="79">
        <f t="shared" si="23"/>
        <v>1.0837475113014665</v>
      </c>
      <c r="M212" s="42">
        <f t="shared" ref="M212:M275" si="27">K212*L212</f>
        <v>1.9316313534685399E-3</v>
      </c>
      <c r="T212" s="114"/>
      <c r="W212" s="114"/>
      <c r="AA212" s="114"/>
      <c r="AG212" s="114"/>
      <c r="AJ212" s="114"/>
    </row>
    <row r="213" spans="1:36" x14ac:dyDescent="0.2">
      <c r="A213" s="92">
        <f t="shared" si="20"/>
        <v>6</v>
      </c>
      <c r="B213" s="142">
        <f t="shared" si="20"/>
        <v>3.4469470994436236E-3</v>
      </c>
      <c r="C213" s="79">
        <f t="shared" si="20"/>
        <v>1.1950462113306859</v>
      </c>
      <c r="D213" s="42">
        <f t="shared" si="24"/>
        <v>4.1192610718473995E-3</v>
      </c>
      <c r="E213" s="142">
        <f t="shared" si="21"/>
        <v>1.1038552038979627E-3</v>
      </c>
      <c r="F213" s="79">
        <f t="shared" si="21"/>
        <v>1.1714659782736478</v>
      </c>
      <c r="G213" s="42">
        <f t="shared" si="25"/>
        <v>1.2931288163067838E-3</v>
      </c>
      <c r="H213" s="142">
        <f t="shared" si="22"/>
        <v>4.2582758735466497E-3</v>
      </c>
      <c r="I213" s="79">
        <f t="shared" si="22"/>
        <v>1.0837475113014665</v>
      </c>
      <c r="J213" s="42">
        <f t="shared" si="26"/>
        <v>4.6148958803912598E-3</v>
      </c>
      <c r="K213" s="142">
        <f t="shared" si="23"/>
        <v>2.0924921203493417E-3</v>
      </c>
      <c r="L213" s="79">
        <f t="shared" si="23"/>
        <v>1.080917883334622</v>
      </c>
      <c r="M213" s="42">
        <f t="shared" si="27"/>
        <v>2.2618121536223854E-3</v>
      </c>
      <c r="T213" s="114"/>
      <c r="W213" s="114"/>
      <c r="AA213" s="114"/>
      <c r="AG213" s="114"/>
      <c r="AJ213" s="114"/>
    </row>
    <row r="214" spans="1:36" x14ac:dyDescent="0.2">
      <c r="A214" s="92">
        <f t="shared" si="20"/>
        <v>7</v>
      </c>
      <c r="B214" s="142">
        <f t="shared" si="20"/>
        <v>3.7589966279447874E-3</v>
      </c>
      <c r="C214" s="79">
        <f t="shared" si="20"/>
        <v>1.1780684435296187</v>
      </c>
      <c r="D214" s="42">
        <f t="shared" si="24"/>
        <v>4.4283553067160008E-3</v>
      </c>
      <c r="E214" s="142">
        <f t="shared" si="21"/>
        <v>1.2600399935477759E-3</v>
      </c>
      <c r="F214" s="79">
        <f t="shared" si="21"/>
        <v>1.1507153731834545</v>
      </c>
      <c r="G214" s="42">
        <f t="shared" si="25"/>
        <v>1.4499473914014066E-3</v>
      </c>
      <c r="H214" s="142">
        <f t="shared" si="22"/>
        <v>4.3686933990162921E-3</v>
      </c>
      <c r="I214" s="79">
        <f t="shared" si="22"/>
        <v>1.080917883334622</v>
      </c>
      <c r="J214" s="42">
        <f t="shared" si="26"/>
        <v>4.7221988218026254E-3</v>
      </c>
      <c r="K214" s="142">
        <f t="shared" si="23"/>
        <v>2.4199040871767169E-3</v>
      </c>
      <c r="L214" s="79">
        <f t="shared" si="23"/>
        <v>1.0771450460454959</v>
      </c>
      <c r="M214" s="42">
        <f t="shared" si="27"/>
        <v>2.6065876994076482E-3</v>
      </c>
      <c r="T214" s="114"/>
      <c r="W214" s="114"/>
      <c r="AA214" s="114"/>
      <c r="AG214" s="114"/>
      <c r="AJ214" s="114"/>
    </row>
    <row r="215" spans="1:36" x14ac:dyDescent="0.2">
      <c r="A215" s="92">
        <f t="shared" si="20"/>
        <v>8</v>
      </c>
      <c r="B215" s="142">
        <f t="shared" si="20"/>
        <v>3.9439859894562466E-3</v>
      </c>
      <c r="C215" s="79">
        <f t="shared" si="20"/>
        <v>1.1648635130176774</v>
      </c>
      <c r="D215" s="42">
        <f t="shared" si="24"/>
        <v>4.5942053749705039E-3</v>
      </c>
      <c r="E215" s="142">
        <f t="shared" si="21"/>
        <v>1.3262905088295615E-3</v>
      </c>
      <c r="F215" s="79">
        <f t="shared" si="21"/>
        <v>1.1309079774155426</v>
      </c>
      <c r="G215" s="42">
        <f t="shared" si="25"/>
        <v>1.4999125168058704E-3</v>
      </c>
      <c r="H215" s="142">
        <f t="shared" si="22"/>
        <v>4.6676208447804833E-3</v>
      </c>
      <c r="I215" s="79">
        <f t="shared" si="22"/>
        <v>1.0771450460454959</v>
      </c>
      <c r="J215" s="42">
        <f t="shared" si="26"/>
        <v>5.0277046697739898E-3</v>
      </c>
      <c r="K215" s="142">
        <f t="shared" si="23"/>
        <v>2.6276170553790295E-3</v>
      </c>
      <c r="L215" s="79">
        <f t="shared" si="23"/>
        <v>1.0743154180786514</v>
      </c>
      <c r="M215" s="42">
        <f t="shared" si="27"/>
        <v>2.822889515400117E-3</v>
      </c>
      <c r="T215" s="114"/>
      <c r="W215" s="114"/>
      <c r="AA215" s="114"/>
      <c r="AG215" s="114"/>
      <c r="AJ215" s="114"/>
    </row>
    <row r="216" spans="1:36" x14ac:dyDescent="0.2">
      <c r="A216" s="92">
        <f t="shared" si="20"/>
        <v>9</v>
      </c>
      <c r="B216" s="142">
        <f t="shared" si="20"/>
        <v>4.4707896037259037E-3</v>
      </c>
      <c r="C216" s="79">
        <f t="shared" si="20"/>
        <v>1.1507153731834545</v>
      </c>
      <c r="D216" s="42">
        <f t="shared" si="24"/>
        <v>5.1446063272761623E-3</v>
      </c>
      <c r="E216" s="142">
        <f t="shared" si="21"/>
        <v>1.9510296674288142E-3</v>
      </c>
      <c r="F216" s="79">
        <f t="shared" si="21"/>
        <v>1.1375104426715132</v>
      </c>
      <c r="G216" s="42">
        <f t="shared" si="25"/>
        <v>2.2193166206622059E-3</v>
      </c>
      <c r="H216" s="142">
        <f t="shared" si="22"/>
        <v>5.1774617667316152E-3</v>
      </c>
      <c r="I216" s="79">
        <f t="shared" si="22"/>
        <v>1.1375104426715132</v>
      </c>
      <c r="J216" s="42">
        <f t="shared" si="26"/>
        <v>5.8894168261897145E-3</v>
      </c>
      <c r="K216" s="142">
        <f t="shared" si="23"/>
        <v>3.6079326510703781E-3</v>
      </c>
      <c r="L216" s="79">
        <f t="shared" si="23"/>
        <v>1.1375104426715132</v>
      </c>
      <c r="M216" s="42">
        <f t="shared" si="27"/>
        <v>4.1040610670480719E-3</v>
      </c>
      <c r="T216" s="114"/>
      <c r="W216" s="114"/>
      <c r="AA216" s="114"/>
      <c r="AG216" s="114"/>
      <c r="AJ216" s="114"/>
    </row>
    <row r="217" spans="1:36" x14ac:dyDescent="0.2">
      <c r="A217" s="92">
        <f t="shared" si="20"/>
        <v>10</v>
      </c>
      <c r="B217" s="142">
        <f t="shared" si="20"/>
        <v>3.7589966279447874E-3</v>
      </c>
      <c r="C217" s="79">
        <f t="shared" si="20"/>
        <v>1.1177030469036013</v>
      </c>
      <c r="D217" s="42">
        <f t="shared" si="24"/>
        <v>4.201441984354252E-3</v>
      </c>
      <c r="E217" s="142">
        <f t="shared" si="21"/>
        <v>1.8406121419591718E-3</v>
      </c>
      <c r="F217" s="79">
        <f t="shared" si="21"/>
        <v>1.1111005816476307</v>
      </c>
      <c r="G217" s="42">
        <f t="shared" si="25"/>
        <v>2.0451052215185272E-3</v>
      </c>
      <c r="H217" s="142">
        <f t="shared" si="22"/>
        <v>4.1769829707371158E-3</v>
      </c>
      <c r="I217" s="79">
        <f t="shared" si="22"/>
        <v>1.1111005816476307</v>
      </c>
      <c r="J217" s="42">
        <f t="shared" si="26"/>
        <v>4.6410482083182577E-3</v>
      </c>
      <c r="K217" s="142">
        <f t="shared" si="23"/>
        <v>3.1259361485855034E-3</v>
      </c>
      <c r="L217" s="79">
        <f t="shared" si="23"/>
        <v>1.1111005816476307</v>
      </c>
      <c r="M217" s="42">
        <f t="shared" si="27"/>
        <v>3.4732294728867076E-3</v>
      </c>
      <c r="T217" s="114"/>
      <c r="W217" s="114"/>
      <c r="AA217" s="114"/>
      <c r="AG217" s="114"/>
      <c r="AJ217" s="114"/>
    </row>
    <row r="218" spans="1:36" x14ac:dyDescent="0.2">
      <c r="A218" s="92">
        <f t="shared" si="20"/>
        <v>11</v>
      </c>
      <c r="B218" s="142">
        <f t="shared" si="20"/>
        <v>3.7327524624708435E-3</v>
      </c>
      <c r="C218" s="79">
        <f t="shared" si="20"/>
        <v>1.1044981163916601</v>
      </c>
      <c r="D218" s="42">
        <f t="shared" si="24"/>
        <v>4.1228180637553772E-3</v>
      </c>
      <c r="E218" s="142">
        <f t="shared" si="21"/>
        <v>2.0918520187524162E-3</v>
      </c>
      <c r="F218" s="79">
        <f t="shared" si="21"/>
        <v>1.1007252791025339</v>
      </c>
      <c r="G218" s="42">
        <f t="shared" si="25"/>
        <v>2.3025543971824524E-3</v>
      </c>
      <c r="H218" s="142">
        <f t="shared" si="22"/>
        <v>4.0111966571334205E-3</v>
      </c>
      <c r="I218" s="79">
        <f t="shared" si="22"/>
        <v>1.1007252791025339</v>
      </c>
      <c r="J218" s="42">
        <f t="shared" si="26"/>
        <v>4.415225559958335E-3</v>
      </c>
      <c r="K218" s="142">
        <f t="shared" si="23"/>
        <v>3.4927143636237943E-3</v>
      </c>
      <c r="L218" s="79">
        <f t="shared" si="23"/>
        <v>1.1007252791025339</v>
      </c>
      <c r="M218" s="42">
        <f t="shared" si="27"/>
        <v>3.84451899272523E-3</v>
      </c>
      <c r="T218" s="114"/>
      <c r="W218" s="114"/>
      <c r="AA218" s="114"/>
      <c r="AG218" s="114"/>
      <c r="AJ218" s="114"/>
    </row>
    <row r="219" spans="1:36" x14ac:dyDescent="0.2">
      <c r="A219" s="92">
        <f t="shared" si="20"/>
        <v>12</v>
      </c>
      <c r="B219" s="142">
        <f t="shared" si="20"/>
        <v>3.4485473534359374E-3</v>
      </c>
      <c r="C219" s="79">
        <f t="shared" si="20"/>
        <v>1.0969524418134078</v>
      </c>
      <c r="D219" s="42">
        <f t="shared" si="24"/>
        <v>3.7828924400607165E-3</v>
      </c>
      <c r="E219" s="142">
        <f t="shared" si="21"/>
        <v>2.1677040579880839E-3</v>
      </c>
      <c r="F219" s="79">
        <f t="shared" si="21"/>
        <v>1.0941228138465633</v>
      </c>
      <c r="G219" s="42">
        <f t="shared" si="25"/>
        <v>2.371734463512536E-3</v>
      </c>
      <c r="H219" s="142">
        <f t="shared" si="22"/>
        <v>3.7218707353231105E-3</v>
      </c>
      <c r="I219" s="79">
        <f t="shared" si="22"/>
        <v>1.0941228138465633</v>
      </c>
      <c r="J219" s="42">
        <f t="shared" si="26"/>
        <v>4.0721836817048992E-3</v>
      </c>
      <c r="K219" s="142">
        <f t="shared" si="23"/>
        <v>3.6319364609550828E-3</v>
      </c>
      <c r="L219" s="79">
        <f t="shared" si="23"/>
        <v>1.0941228138465633</v>
      </c>
      <c r="M219" s="42">
        <f t="shared" si="27"/>
        <v>3.973784540372104E-3</v>
      </c>
      <c r="T219" s="114"/>
      <c r="W219" s="114"/>
      <c r="AA219" s="114"/>
      <c r="AG219" s="114"/>
      <c r="AJ219" s="114"/>
    </row>
    <row r="220" spans="1:36" x14ac:dyDescent="0.2">
      <c r="A220" s="92">
        <f t="shared" si="20"/>
        <v>13</v>
      </c>
      <c r="B220" s="142">
        <f t="shared" si="20"/>
        <v>3.2555567219629098E-3</v>
      </c>
      <c r="C220" s="79">
        <f t="shared" si="20"/>
        <v>1.0903499765574372</v>
      </c>
      <c r="D220" s="42">
        <f t="shared" si="24"/>
        <v>3.5496961954736657E-3</v>
      </c>
      <c r="E220" s="142">
        <f t="shared" si="21"/>
        <v>2.6192957346189987E-3</v>
      </c>
      <c r="F220" s="79">
        <f t="shared" si="21"/>
        <v>1.0875203485905927</v>
      </c>
      <c r="G220" s="42">
        <f t="shared" si="25"/>
        <v>2.8485374103747059E-3</v>
      </c>
      <c r="H220" s="142">
        <f t="shared" si="22"/>
        <v>3.6079326510703781E-3</v>
      </c>
      <c r="I220" s="79">
        <f t="shared" si="22"/>
        <v>1.0875203485905927</v>
      </c>
      <c r="J220" s="42">
        <f t="shared" si="26"/>
        <v>3.9237001743834387E-3</v>
      </c>
      <c r="K220" s="142">
        <f t="shared" si="23"/>
        <v>4.116813420626122E-3</v>
      </c>
      <c r="L220" s="79">
        <f t="shared" si="23"/>
        <v>1.0875203485905927</v>
      </c>
      <c r="M220" s="42">
        <f t="shared" si="27"/>
        <v>4.4771183662817501E-3</v>
      </c>
      <c r="T220" s="114"/>
      <c r="W220" s="114"/>
      <c r="AA220" s="114"/>
      <c r="AG220" s="114"/>
      <c r="AJ220" s="114"/>
    </row>
    <row r="221" spans="1:36" x14ac:dyDescent="0.2">
      <c r="A221" s="92">
        <f t="shared" si="20"/>
        <v>14</v>
      </c>
      <c r="B221" s="142">
        <f t="shared" si="20"/>
        <v>3.114734370639308E-3</v>
      </c>
      <c r="C221" s="79">
        <f t="shared" si="20"/>
        <v>1.0837475113014665</v>
      </c>
      <c r="D221" s="42">
        <f t="shared" si="24"/>
        <v>3.3755856225454895E-3</v>
      </c>
      <c r="E221" s="142">
        <f t="shared" si="21"/>
        <v>2.7793211338503648E-3</v>
      </c>
      <c r="F221" s="79">
        <f t="shared" si="21"/>
        <v>1.0837475113014665</v>
      </c>
      <c r="G221" s="42">
        <f t="shared" si="25"/>
        <v>3.0120823619179029E-3</v>
      </c>
      <c r="H221" s="142">
        <f t="shared" si="22"/>
        <v>3.4011798352634529E-3</v>
      </c>
      <c r="I221" s="79">
        <f t="shared" si="22"/>
        <v>1.0837475113014665</v>
      </c>
      <c r="J221" s="42">
        <f t="shared" si="26"/>
        <v>3.6860201819554988E-3</v>
      </c>
      <c r="K221" s="142">
        <f t="shared" si="23"/>
        <v>4.3210058300453451E-3</v>
      </c>
      <c r="L221" s="79">
        <f t="shared" si="23"/>
        <v>1.0837475113014665</v>
      </c>
      <c r="M221" s="42">
        <f t="shared" si="27"/>
        <v>4.6828793146307703E-3</v>
      </c>
      <c r="T221" s="114"/>
      <c r="W221" s="114"/>
      <c r="AA221" s="114"/>
      <c r="AG221" s="114"/>
      <c r="AJ221" s="114"/>
    </row>
    <row r="222" spans="1:36" x14ac:dyDescent="0.2">
      <c r="A222" s="92">
        <f t="shared" si="20"/>
        <v>15</v>
      </c>
      <c r="B222" s="142">
        <f t="shared" si="20"/>
        <v>2.9927950164250071E-3</v>
      </c>
      <c r="C222" s="79">
        <f t="shared" si="20"/>
        <v>1.080917883334622</v>
      </c>
      <c r="D222" s="42">
        <f t="shared" si="24"/>
        <v>3.2349656544085241E-3</v>
      </c>
      <c r="E222" s="142">
        <f t="shared" si="21"/>
        <v>3.1704232095718233E-3</v>
      </c>
      <c r="F222" s="79">
        <f t="shared" si="21"/>
        <v>1.080917883334622</v>
      </c>
      <c r="G222" s="42">
        <f t="shared" si="25"/>
        <v>3.426967144965334E-3</v>
      </c>
      <c r="H222" s="142">
        <f t="shared" si="22"/>
        <v>3.1889861558826618E-3</v>
      </c>
      <c r="I222" s="79">
        <f t="shared" si="22"/>
        <v>1.080917883334622</v>
      </c>
      <c r="J222" s="42">
        <f t="shared" si="26"/>
        <v>3.4470321656000997E-3</v>
      </c>
      <c r="K222" s="142">
        <f t="shared" si="23"/>
        <v>4.7716373542808716E-3</v>
      </c>
      <c r="L222" s="79">
        <f t="shared" si="23"/>
        <v>1.080917883334622</v>
      </c>
      <c r="M222" s="42">
        <f t="shared" si="27"/>
        <v>5.1577481490296959E-3</v>
      </c>
      <c r="T222" s="114"/>
      <c r="W222" s="114"/>
      <c r="AA222" s="114"/>
      <c r="AG222" s="114"/>
      <c r="AJ222" s="114"/>
    </row>
    <row r="223" spans="1:36" x14ac:dyDescent="0.2">
      <c r="A223" s="92">
        <f t="shared" si="20"/>
        <v>16</v>
      </c>
      <c r="B223" s="142">
        <f t="shared" si="20"/>
        <v>2.7985241817581287E-3</v>
      </c>
      <c r="C223" s="79">
        <f t="shared" si="20"/>
        <v>1.0771450460454959</v>
      </c>
      <c r="D223" s="42">
        <f t="shared" si="24"/>
        <v>3.0144164586192934E-3</v>
      </c>
      <c r="E223" s="142">
        <f t="shared" si="21"/>
        <v>3.4338250167066518E-3</v>
      </c>
      <c r="F223" s="79">
        <f t="shared" si="21"/>
        <v>1.0771450460454959</v>
      </c>
      <c r="G223" s="42">
        <f t="shared" si="25"/>
        <v>3.6987276057326621E-3</v>
      </c>
      <c r="H223" s="142">
        <f t="shared" si="22"/>
        <v>2.9883143052465287E-3</v>
      </c>
      <c r="I223" s="79">
        <f t="shared" si="22"/>
        <v>1.0771450460454959</v>
      </c>
      <c r="J223" s="42">
        <f t="shared" si="26"/>
        <v>3.2188479499231861E-3</v>
      </c>
      <c r="K223" s="142">
        <f t="shared" si="23"/>
        <v>4.9066987912321442E-3</v>
      </c>
      <c r="L223" s="79">
        <f t="shared" si="23"/>
        <v>1.0771450460454959</v>
      </c>
      <c r="M223" s="42">
        <f t="shared" si="27"/>
        <v>5.2852262954131268E-3</v>
      </c>
      <c r="T223" s="114"/>
      <c r="W223" s="114"/>
      <c r="AA223" s="114"/>
      <c r="AG223" s="114"/>
      <c r="AJ223" s="114"/>
    </row>
    <row r="224" spans="1:36" x14ac:dyDescent="0.2">
      <c r="A224" s="92">
        <f t="shared" ref="A224:C239" si="28">A29</f>
        <v>17</v>
      </c>
      <c r="B224" s="142">
        <f t="shared" si="28"/>
        <v>2.5319218666386731E-3</v>
      </c>
      <c r="C224" s="79">
        <f t="shared" si="28"/>
        <v>1.0743154180786514</v>
      </c>
      <c r="D224" s="42">
        <f t="shared" si="24"/>
        <v>2.7200826987004057E-3</v>
      </c>
      <c r="E224" s="142">
        <f t="shared" ref="E224:F239" si="29">E29</f>
        <v>3.6037719906903622E-3</v>
      </c>
      <c r="F224" s="79">
        <f t="shared" si="29"/>
        <v>1.0743154180786514</v>
      </c>
      <c r="G224" s="42">
        <f t="shared" si="25"/>
        <v>3.8715878128386502E-3</v>
      </c>
      <c r="H224" s="142">
        <f t="shared" ref="H224:I239" si="30">H29</f>
        <v>2.7642787463226163E-3</v>
      </c>
      <c r="I224" s="79">
        <f t="shared" si="30"/>
        <v>1.0743154180786514</v>
      </c>
      <c r="J224" s="42">
        <f t="shared" si="26"/>
        <v>2.9697072770415119E-3</v>
      </c>
      <c r="K224" s="142">
        <f t="shared" ref="K224:L239" si="31">K29</f>
        <v>5.0356792630126251E-3</v>
      </c>
      <c r="L224" s="79">
        <f t="shared" si="31"/>
        <v>1.0743154180786514</v>
      </c>
      <c r="M224" s="42">
        <f t="shared" si="27"/>
        <v>5.4099078727534037E-3</v>
      </c>
      <c r="T224" s="114"/>
      <c r="W224" s="114"/>
      <c r="AA224" s="114"/>
      <c r="AG224" s="114"/>
      <c r="AJ224" s="114"/>
    </row>
    <row r="225" spans="1:36" x14ac:dyDescent="0.2">
      <c r="A225" s="92">
        <f t="shared" si="28"/>
        <v>18</v>
      </c>
      <c r="B225" s="142">
        <f t="shared" si="28"/>
        <v>2.3050058505285961E-3</v>
      </c>
      <c r="C225" s="79">
        <f t="shared" si="28"/>
        <v>1.0705425807895252</v>
      </c>
      <c r="D225" s="42">
        <f t="shared" si="24"/>
        <v>2.4676069119598377E-3</v>
      </c>
      <c r="E225" s="142">
        <f t="shared" si="29"/>
        <v>3.6719428107629243E-3</v>
      </c>
      <c r="F225" s="79">
        <f t="shared" si="29"/>
        <v>1.0705425807895252</v>
      </c>
      <c r="G225" s="42">
        <f t="shared" si="25"/>
        <v>3.9309711331456847E-3</v>
      </c>
      <c r="H225" s="142">
        <f t="shared" si="30"/>
        <v>2.5767289784234555E-3</v>
      </c>
      <c r="I225" s="79">
        <f t="shared" si="30"/>
        <v>1.0705425807895252</v>
      </c>
      <c r="J225" s="42">
        <f t="shared" si="26"/>
        <v>2.7584980905566029E-3</v>
      </c>
      <c r="K225" s="142">
        <f t="shared" si="31"/>
        <v>5.0609632760911811E-3</v>
      </c>
      <c r="L225" s="79">
        <f t="shared" si="31"/>
        <v>1.0705425807895252</v>
      </c>
      <c r="M225" s="42">
        <f t="shared" si="27"/>
        <v>5.417976686867664E-3</v>
      </c>
      <c r="T225" s="114"/>
      <c r="W225" s="114"/>
      <c r="AA225" s="114"/>
      <c r="AG225" s="114"/>
      <c r="AJ225" s="114"/>
    </row>
    <row r="226" spans="1:36" x14ac:dyDescent="0.2">
      <c r="A226" s="92">
        <f t="shared" si="28"/>
        <v>19</v>
      </c>
      <c r="B226" s="142">
        <f t="shared" si="28"/>
        <v>2.3120469680947761E-3</v>
      </c>
      <c r="C226" s="79">
        <f t="shared" si="28"/>
        <v>1.0507351850216136</v>
      </c>
      <c r="D226" s="42">
        <f t="shared" si="24"/>
        <v>2.4293490987997253E-3</v>
      </c>
      <c r="E226" s="142">
        <f t="shared" si="29"/>
        <v>3.9295837035254232E-3</v>
      </c>
      <c r="F226" s="79">
        <f t="shared" si="29"/>
        <v>1.0507351850216136</v>
      </c>
      <c r="G226" s="42">
        <f t="shared" si="25"/>
        <v>4.1289518597817029E-3</v>
      </c>
      <c r="H226" s="142">
        <f t="shared" si="30"/>
        <v>2.5552855749264524E-3</v>
      </c>
      <c r="I226" s="79">
        <f t="shared" si="30"/>
        <v>1.0507351850216136</v>
      </c>
      <c r="J226" s="42">
        <f t="shared" si="26"/>
        <v>2.6849284613534061E-3</v>
      </c>
      <c r="K226" s="142">
        <f t="shared" si="31"/>
        <v>5.1115313022482931E-3</v>
      </c>
      <c r="L226" s="79">
        <f t="shared" si="31"/>
        <v>1.0507351850216136</v>
      </c>
      <c r="M226" s="42">
        <f t="shared" si="27"/>
        <v>5.3708657886116298E-3</v>
      </c>
      <c r="T226" s="114"/>
      <c r="W226" s="114"/>
      <c r="AA226" s="114"/>
      <c r="AG226" s="114"/>
      <c r="AJ226" s="114"/>
    </row>
    <row r="227" spans="1:36" x14ac:dyDescent="0.2">
      <c r="A227" s="92">
        <f t="shared" si="28"/>
        <v>20</v>
      </c>
      <c r="B227" s="142">
        <f t="shared" si="28"/>
        <v>2.1046540506909255E-3</v>
      </c>
      <c r="C227" s="79">
        <f t="shared" si="28"/>
        <v>1.0441327197656427</v>
      </c>
      <c r="D227" s="42">
        <f t="shared" si="24"/>
        <v>2.1975381581136929E-3</v>
      </c>
      <c r="E227" s="142">
        <f t="shared" si="29"/>
        <v>4.0742466644305784E-3</v>
      </c>
      <c r="F227" s="79">
        <f t="shared" si="29"/>
        <v>1.0441327197656427</v>
      </c>
      <c r="G227" s="42">
        <f t="shared" si="25"/>
        <v>4.2540542507279976E-3</v>
      </c>
      <c r="H227" s="142">
        <f t="shared" si="30"/>
        <v>2.3085264093116861E-3</v>
      </c>
      <c r="I227" s="79">
        <f t="shared" si="30"/>
        <v>1.0441327197656427</v>
      </c>
      <c r="J227" s="42">
        <f t="shared" si="26"/>
        <v>2.4104079584054243E-3</v>
      </c>
      <c r="K227" s="142">
        <f t="shared" si="31"/>
        <v>5.1230531309929515E-3</v>
      </c>
      <c r="L227" s="79">
        <f t="shared" si="31"/>
        <v>1.0441327197656427</v>
      </c>
      <c r="M227" s="42">
        <f t="shared" si="27"/>
        <v>5.3491473991675621E-3</v>
      </c>
      <c r="T227" s="114"/>
      <c r="W227" s="114"/>
      <c r="AA227" s="114"/>
      <c r="AG227" s="114"/>
      <c r="AJ227" s="114"/>
    </row>
    <row r="228" spans="1:36" x14ac:dyDescent="0.2">
      <c r="A228" s="92">
        <f t="shared" si="28"/>
        <v>21</v>
      </c>
      <c r="B228" s="142">
        <f t="shared" si="28"/>
        <v>1.9750334773135192E-3</v>
      </c>
      <c r="C228" s="79">
        <f t="shared" si="28"/>
        <v>1.0375302545096721</v>
      </c>
      <c r="D228" s="42">
        <f t="shared" si="24"/>
        <v>2.049156986382218E-3</v>
      </c>
      <c r="E228" s="142">
        <f t="shared" si="29"/>
        <v>3.951987259417815E-3</v>
      </c>
      <c r="F228" s="79">
        <f t="shared" si="29"/>
        <v>1.0375302545096721</v>
      </c>
      <c r="G228" s="42">
        <f t="shared" si="25"/>
        <v>4.1003063470827468E-3</v>
      </c>
      <c r="H228" s="142">
        <f t="shared" si="30"/>
        <v>2.2397154876421985E-3</v>
      </c>
      <c r="I228" s="79">
        <f t="shared" si="30"/>
        <v>1.0375302545096721</v>
      </c>
      <c r="J228" s="42">
        <f t="shared" si="26"/>
        <v>2.3237725799226646E-3</v>
      </c>
      <c r="K228" s="142">
        <f t="shared" si="31"/>
        <v>4.900937876859815E-3</v>
      </c>
      <c r="L228" s="79">
        <f t="shared" si="31"/>
        <v>1.0375302545096721</v>
      </c>
      <c r="M228" s="42">
        <f t="shared" si="27"/>
        <v>5.0848713227144553E-3</v>
      </c>
      <c r="T228" s="114"/>
      <c r="W228" s="114"/>
      <c r="AA228" s="114"/>
      <c r="AG228" s="114"/>
      <c r="AJ228" s="114"/>
    </row>
    <row r="229" spans="1:36" x14ac:dyDescent="0.2">
      <c r="A229" s="92">
        <f t="shared" si="28"/>
        <v>22</v>
      </c>
      <c r="B229" s="142">
        <f t="shared" si="28"/>
        <v>1.8620555454561748E-3</v>
      </c>
      <c r="C229" s="79">
        <f t="shared" si="28"/>
        <v>1.0167796494194787</v>
      </c>
      <c r="D229" s="42">
        <f t="shared" si="24"/>
        <v>1.8933001847085257E-3</v>
      </c>
      <c r="E229" s="142">
        <f t="shared" si="29"/>
        <v>3.8950182172914484E-3</v>
      </c>
      <c r="F229" s="79">
        <f t="shared" si="29"/>
        <v>1.0167796494194787</v>
      </c>
      <c r="G229" s="42">
        <f t="shared" si="25"/>
        <v>3.9603752574600823E-3</v>
      </c>
      <c r="H229" s="142">
        <f t="shared" si="30"/>
        <v>2.03840353540914E-3</v>
      </c>
      <c r="I229" s="79">
        <f t="shared" si="30"/>
        <v>1.0167796494194787</v>
      </c>
      <c r="J229" s="42">
        <f t="shared" si="26"/>
        <v>2.0726072321087313E-3</v>
      </c>
      <c r="K229" s="142">
        <f t="shared" si="31"/>
        <v>4.808443196104086E-3</v>
      </c>
      <c r="L229" s="79">
        <f t="shared" si="31"/>
        <v>1.0167796494194787</v>
      </c>
      <c r="M229" s="42">
        <f t="shared" si="27"/>
        <v>4.8891271871881904E-3</v>
      </c>
      <c r="T229" s="114"/>
      <c r="W229" s="114"/>
      <c r="AA229" s="114"/>
      <c r="AG229" s="114"/>
      <c r="AJ229" s="114"/>
    </row>
    <row r="230" spans="1:36" x14ac:dyDescent="0.2">
      <c r="A230" s="92">
        <f t="shared" si="28"/>
        <v>23</v>
      </c>
      <c r="B230" s="142">
        <f t="shared" si="28"/>
        <v>1.8358113799822307E-3</v>
      </c>
      <c r="C230" s="79">
        <f t="shared" si="28"/>
        <v>1.0101771841635079</v>
      </c>
      <c r="D230" s="42">
        <f t="shared" si="24"/>
        <v>1.8544947704857734E-3</v>
      </c>
      <c r="E230" s="142">
        <f t="shared" si="29"/>
        <v>4.3366883191700185E-3</v>
      </c>
      <c r="F230" s="79">
        <f t="shared" si="29"/>
        <v>1.0101771841635079</v>
      </c>
      <c r="G230" s="42">
        <f t="shared" si="25"/>
        <v>4.3808235948539455E-3</v>
      </c>
      <c r="H230" s="142">
        <f t="shared" si="30"/>
        <v>2.0630474468907706E-3</v>
      </c>
      <c r="I230" s="79">
        <f t="shared" si="30"/>
        <v>1.0101771841635079</v>
      </c>
      <c r="J230" s="42">
        <f t="shared" si="26"/>
        <v>2.0840434606958329E-3</v>
      </c>
      <c r="K230" s="142">
        <f t="shared" si="31"/>
        <v>4.9489454966292253E-3</v>
      </c>
      <c r="L230" s="79">
        <f t="shared" si="31"/>
        <v>1.0101771841635079</v>
      </c>
      <c r="M230" s="42">
        <f t="shared" si="27"/>
        <v>4.9993118263635837E-3</v>
      </c>
      <c r="T230" s="114"/>
      <c r="W230" s="114"/>
      <c r="AA230" s="114"/>
      <c r="AG230" s="114"/>
      <c r="AJ230" s="114"/>
    </row>
    <row r="231" spans="1:36" x14ac:dyDescent="0.2">
      <c r="A231" s="92">
        <f t="shared" si="28"/>
        <v>24</v>
      </c>
      <c r="B231" s="142">
        <f t="shared" si="28"/>
        <v>1.6821869967201194E-3</v>
      </c>
      <c r="C231" s="79">
        <f t="shared" si="28"/>
        <v>1.0035747189075375</v>
      </c>
      <c r="D231" s="42">
        <f t="shared" si="24"/>
        <v>1.6882003423833085E-3</v>
      </c>
      <c r="E231" s="142">
        <f t="shared" si="29"/>
        <v>3.9919936092256561E-3</v>
      </c>
      <c r="F231" s="79">
        <f t="shared" si="29"/>
        <v>1.0035747189075375</v>
      </c>
      <c r="G231" s="42">
        <f t="shared" si="25"/>
        <v>4.0062638642593242E-3</v>
      </c>
      <c r="H231" s="142">
        <f t="shared" si="30"/>
        <v>1.9868753568566401E-3</v>
      </c>
      <c r="I231" s="79">
        <f t="shared" si="30"/>
        <v>1.0035747189075375</v>
      </c>
      <c r="J231" s="42">
        <f t="shared" si="26"/>
        <v>1.9939778777617158E-3</v>
      </c>
      <c r="K231" s="142">
        <f t="shared" si="31"/>
        <v>4.6279345457711047E-3</v>
      </c>
      <c r="L231" s="79">
        <f t="shared" si="31"/>
        <v>1.0035747189075375</v>
      </c>
      <c r="M231" s="42">
        <f t="shared" si="27"/>
        <v>4.6444781108947184E-3</v>
      </c>
      <c r="T231" s="114"/>
      <c r="W231" s="114"/>
      <c r="AA231" s="114"/>
      <c r="AG231" s="114"/>
      <c r="AJ231" s="114"/>
    </row>
    <row r="232" spans="1:36" x14ac:dyDescent="0.2">
      <c r="A232" s="92">
        <f t="shared" si="28"/>
        <v>25</v>
      </c>
      <c r="B232" s="142">
        <f t="shared" si="28"/>
        <v>1.6709852187739237E-3</v>
      </c>
      <c r="C232" s="79">
        <f t="shared" si="28"/>
        <v>0.99697225365156672</v>
      </c>
      <c r="D232" s="42">
        <f t="shared" si="24"/>
        <v>1.6659258993794949E-3</v>
      </c>
      <c r="E232" s="142">
        <f t="shared" si="29"/>
        <v>4.3168451696653292E-3</v>
      </c>
      <c r="F232" s="79">
        <f t="shared" si="29"/>
        <v>0.99697225365156672</v>
      </c>
      <c r="G232" s="42">
        <f t="shared" si="25"/>
        <v>4.3037748574661231E-3</v>
      </c>
      <c r="H232" s="142">
        <f t="shared" si="30"/>
        <v>2.0275218082614075E-3</v>
      </c>
      <c r="I232" s="79">
        <f t="shared" si="30"/>
        <v>0.99697225365156672</v>
      </c>
      <c r="J232" s="42">
        <f t="shared" si="26"/>
        <v>2.021382986510075E-3</v>
      </c>
      <c r="K232" s="142">
        <f t="shared" si="31"/>
        <v>4.8980574196736508E-3</v>
      </c>
      <c r="L232" s="79">
        <f t="shared" si="31"/>
        <v>0.99697225365156672</v>
      </c>
      <c r="M232" s="42">
        <f t="shared" si="27"/>
        <v>4.8832273442068171E-3</v>
      </c>
      <c r="T232" s="114"/>
      <c r="W232" s="114"/>
      <c r="AA232" s="114"/>
      <c r="AG232" s="114"/>
      <c r="AJ232" s="114"/>
    </row>
    <row r="233" spans="1:36" x14ac:dyDescent="0.2">
      <c r="A233" s="92">
        <f t="shared" si="28"/>
        <v>26</v>
      </c>
      <c r="B233" s="142">
        <f t="shared" si="28"/>
        <v>1.6258580561906786E-3</v>
      </c>
      <c r="C233" s="79">
        <f t="shared" si="28"/>
        <v>0.98376732313962534</v>
      </c>
      <c r="D233" s="42">
        <f t="shared" si="24"/>
        <v>1.5994660277436985E-3</v>
      </c>
      <c r="E233" s="142">
        <f t="shared" si="29"/>
        <v>4.4237421363518816E-3</v>
      </c>
      <c r="F233" s="79">
        <f t="shared" si="29"/>
        <v>0.98376732313962534</v>
      </c>
      <c r="G233" s="42">
        <f t="shared" si="25"/>
        <v>4.351932959738858E-3</v>
      </c>
      <c r="H233" s="142">
        <f t="shared" si="30"/>
        <v>2.0214408430906153E-3</v>
      </c>
      <c r="I233" s="79">
        <f t="shared" si="30"/>
        <v>0.98376732313962534</v>
      </c>
      <c r="J233" s="42">
        <f t="shared" si="26"/>
        <v>1.988627447092362E-3</v>
      </c>
      <c r="K233" s="142">
        <f t="shared" si="31"/>
        <v>4.8900561497120824E-3</v>
      </c>
      <c r="L233" s="79">
        <f t="shared" si="31"/>
        <v>0.98376732313962534</v>
      </c>
      <c r="M233" s="42">
        <f t="shared" si="27"/>
        <v>4.8106774484047181E-3</v>
      </c>
      <c r="T233" s="114"/>
      <c r="W233" s="114"/>
      <c r="AA233" s="114"/>
      <c r="AG233" s="114"/>
      <c r="AJ233" s="114"/>
    </row>
    <row r="234" spans="1:36" x14ac:dyDescent="0.2">
      <c r="A234" s="92">
        <f t="shared" si="28"/>
        <v>27</v>
      </c>
      <c r="B234" s="142">
        <f t="shared" si="28"/>
        <v>1.6901882666816878E-3</v>
      </c>
      <c r="C234" s="79">
        <f t="shared" si="28"/>
        <v>0.9630167180494319</v>
      </c>
      <c r="D234" s="42">
        <f t="shared" si="24"/>
        <v>1.627679557465457E-3</v>
      </c>
      <c r="E234" s="142">
        <f t="shared" si="29"/>
        <v>4.4951134644090713E-3</v>
      </c>
      <c r="F234" s="79">
        <f t="shared" si="29"/>
        <v>0.9630167180494319</v>
      </c>
      <c r="G234" s="42">
        <f t="shared" si="25"/>
        <v>4.3288694157550354E-3</v>
      </c>
      <c r="H234" s="142">
        <f t="shared" si="30"/>
        <v>2.038723586207603E-3</v>
      </c>
      <c r="I234" s="79">
        <f t="shared" si="30"/>
        <v>0.9630167180494319</v>
      </c>
      <c r="J234" s="42">
        <f t="shared" si="26"/>
        <v>1.9633248969996137E-3</v>
      </c>
      <c r="K234" s="142">
        <f t="shared" si="31"/>
        <v>5.0187165706941008E-3</v>
      </c>
      <c r="L234" s="79">
        <f t="shared" si="31"/>
        <v>0.9630167180494319</v>
      </c>
      <c r="M234" s="42">
        <f t="shared" si="27"/>
        <v>4.8331079607301323E-3</v>
      </c>
      <c r="T234" s="114"/>
      <c r="W234" s="114"/>
      <c r="AA234" s="114"/>
      <c r="AG234" s="114"/>
      <c r="AJ234" s="114"/>
    </row>
    <row r="235" spans="1:36" x14ac:dyDescent="0.2">
      <c r="A235" s="92">
        <f t="shared" si="28"/>
        <v>28</v>
      </c>
      <c r="B235" s="142">
        <f t="shared" si="28"/>
        <v>1.678026336340104E-3</v>
      </c>
      <c r="C235" s="79">
        <f t="shared" si="28"/>
        <v>0.95641425279346137</v>
      </c>
      <c r="D235" s="42">
        <f t="shared" si="24"/>
        <v>1.6048883046384701E-3</v>
      </c>
      <c r="E235" s="142">
        <f t="shared" si="29"/>
        <v>4.596569567521757E-3</v>
      </c>
      <c r="F235" s="79">
        <f t="shared" si="29"/>
        <v>0.95641425279346137</v>
      </c>
      <c r="G235" s="42">
        <f t="shared" si="25"/>
        <v>4.3962246483344848E-3</v>
      </c>
      <c r="H235" s="142">
        <f t="shared" si="30"/>
        <v>2.1228969462033015E-3</v>
      </c>
      <c r="I235" s="79">
        <f t="shared" si="30"/>
        <v>0.95641425279346137</v>
      </c>
      <c r="J235" s="42">
        <f t="shared" si="26"/>
        <v>2.0303688965605513E-3</v>
      </c>
      <c r="K235" s="142">
        <f t="shared" si="31"/>
        <v>4.9092591976198459E-3</v>
      </c>
      <c r="L235" s="79">
        <f t="shared" si="31"/>
        <v>0.95641425279346137</v>
      </c>
      <c r="M235" s="42">
        <f t="shared" si="27"/>
        <v>4.6952854672610124E-3</v>
      </c>
      <c r="T235" s="114"/>
      <c r="W235" s="114"/>
      <c r="AA235" s="114"/>
      <c r="AG235" s="114"/>
      <c r="AJ235" s="114"/>
    </row>
    <row r="236" spans="1:36" x14ac:dyDescent="0.2">
      <c r="A236" s="92">
        <f t="shared" si="28"/>
        <v>29</v>
      </c>
      <c r="B236" s="142">
        <f t="shared" si="28"/>
        <v>1.7490776135988303E-3</v>
      </c>
      <c r="C236" s="79">
        <f t="shared" si="28"/>
        <v>0.94981178753749063</v>
      </c>
      <c r="D236" s="42">
        <f t="shared" si="24"/>
        <v>1.6612945347141133E-3</v>
      </c>
      <c r="E236" s="142">
        <f t="shared" si="29"/>
        <v>4.8046025865225326E-3</v>
      </c>
      <c r="F236" s="79">
        <f t="shared" si="29"/>
        <v>0.94981178753749063</v>
      </c>
      <c r="G236" s="42">
        <f t="shared" si="25"/>
        <v>4.5634681711122175E-3</v>
      </c>
      <c r="H236" s="142">
        <f t="shared" si="30"/>
        <v>2.2778015326592638E-3</v>
      </c>
      <c r="I236" s="79">
        <f t="shared" si="30"/>
        <v>0.94981178753749063</v>
      </c>
      <c r="J236" s="42">
        <f t="shared" si="26"/>
        <v>2.1634827453907313E-3</v>
      </c>
      <c r="K236" s="142">
        <f t="shared" si="31"/>
        <v>5.1284939945668174E-3</v>
      </c>
      <c r="L236" s="79">
        <f t="shared" si="31"/>
        <v>0.94981178753749063</v>
      </c>
      <c r="M236" s="42">
        <f t="shared" si="27"/>
        <v>4.8711040483547944E-3</v>
      </c>
      <c r="T236" s="114"/>
      <c r="W236" s="114"/>
      <c r="AA236" s="114"/>
      <c r="AG236" s="114"/>
      <c r="AJ236" s="114"/>
    </row>
    <row r="237" spans="1:36" x14ac:dyDescent="0.2">
      <c r="A237" s="92">
        <f t="shared" si="28"/>
        <v>30</v>
      </c>
      <c r="B237" s="142">
        <f t="shared" si="28"/>
        <v>1.9753535281119821E-3</v>
      </c>
      <c r="C237" s="79">
        <f t="shared" si="28"/>
        <v>0.9432093222815201</v>
      </c>
      <c r="D237" s="42">
        <f t="shared" si="24"/>
        <v>1.8631718625169123E-3</v>
      </c>
      <c r="E237" s="142">
        <f t="shared" si="29"/>
        <v>5.3762133125769725E-3</v>
      </c>
      <c r="F237" s="79">
        <f t="shared" si="29"/>
        <v>0.9432093222815201</v>
      </c>
      <c r="G237" s="42">
        <f t="shared" si="25"/>
        <v>5.0708945149966125E-3</v>
      </c>
      <c r="H237" s="142">
        <f t="shared" si="30"/>
        <v>2.4682317577445893E-3</v>
      </c>
      <c r="I237" s="79">
        <f t="shared" si="30"/>
        <v>0.9432093222815201</v>
      </c>
      <c r="J237" s="42">
        <f t="shared" si="26"/>
        <v>2.328059203455999E-3</v>
      </c>
      <c r="K237" s="142">
        <f t="shared" si="31"/>
        <v>5.6261729861763659E-3</v>
      </c>
      <c r="L237" s="79">
        <f t="shared" si="31"/>
        <v>0.9432093222815201</v>
      </c>
      <c r="M237" s="42">
        <f t="shared" si="27"/>
        <v>5.3066588093300063E-3</v>
      </c>
      <c r="T237" s="114"/>
      <c r="W237" s="114"/>
      <c r="AA237" s="114"/>
      <c r="AG237" s="114"/>
      <c r="AJ237" s="114"/>
    </row>
    <row r="238" spans="1:36" x14ac:dyDescent="0.2">
      <c r="A238" s="92">
        <f t="shared" si="28"/>
        <v>31</v>
      </c>
      <c r="B238" s="142">
        <f t="shared" si="28"/>
        <v>1.9683124105458016E-3</v>
      </c>
      <c r="C238" s="79">
        <f t="shared" si="28"/>
        <v>0.93849327567011243</v>
      </c>
      <c r="D238" s="42">
        <f t="shared" si="24"/>
        <v>1.8472479617152645E-3</v>
      </c>
      <c r="E238" s="142">
        <f t="shared" si="29"/>
        <v>5.3253252356213979E-3</v>
      </c>
      <c r="F238" s="79">
        <f t="shared" si="29"/>
        <v>0.93849327567011243</v>
      </c>
      <c r="G238" s="42">
        <f t="shared" si="25"/>
        <v>4.9977819243870389E-3</v>
      </c>
      <c r="H238" s="142">
        <f t="shared" si="30"/>
        <v>2.5415233905925548E-3</v>
      </c>
      <c r="I238" s="79">
        <f t="shared" si="30"/>
        <v>0.93849327567011243</v>
      </c>
      <c r="J238" s="42">
        <f t="shared" si="26"/>
        <v>2.3852026120294175E-3</v>
      </c>
      <c r="K238" s="142">
        <f t="shared" si="31"/>
        <v>5.7039453302028097E-3</v>
      </c>
      <c r="L238" s="79">
        <f t="shared" si="31"/>
        <v>0.93849327567011243</v>
      </c>
      <c r="M238" s="42">
        <f t="shared" si="27"/>
        <v>5.3531143371852762E-3</v>
      </c>
      <c r="T238" s="114"/>
      <c r="W238" s="114"/>
      <c r="AA238" s="114"/>
      <c r="AG238" s="114"/>
      <c r="AJ238" s="114"/>
    </row>
    <row r="239" spans="1:36" x14ac:dyDescent="0.2">
      <c r="A239" s="92">
        <f t="shared" si="28"/>
        <v>32</v>
      </c>
      <c r="B239" s="142">
        <f t="shared" si="28"/>
        <v>1.8454129039361126E-3</v>
      </c>
      <c r="C239" s="79">
        <f t="shared" si="28"/>
        <v>0.93660685702554947</v>
      </c>
      <c r="D239" s="42">
        <f t="shared" si="24"/>
        <v>1.7284263798699948E-3</v>
      </c>
      <c r="E239" s="142">
        <f t="shared" si="29"/>
        <v>4.904458435642905E-3</v>
      </c>
      <c r="F239" s="79">
        <f t="shared" si="29"/>
        <v>0.93660685702554947</v>
      </c>
      <c r="G239" s="42">
        <f t="shared" si="25"/>
        <v>4.5935494008199447E-3</v>
      </c>
      <c r="H239" s="142">
        <f t="shared" si="30"/>
        <v>2.3766972293842478E-3</v>
      </c>
      <c r="I239" s="79">
        <f t="shared" si="30"/>
        <v>0.93660685702554947</v>
      </c>
      <c r="J239" s="42">
        <f t="shared" si="26"/>
        <v>2.2260309221149117E-3</v>
      </c>
      <c r="K239" s="142">
        <f t="shared" si="31"/>
        <v>5.1761815635377644E-3</v>
      </c>
      <c r="L239" s="79">
        <f t="shared" si="31"/>
        <v>0.93660685702554947</v>
      </c>
      <c r="M239" s="42">
        <f t="shared" si="27"/>
        <v>4.8480471456186997E-3</v>
      </c>
      <c r="T239" s="114"/>
      <c r="W239" s="114"/>
      <c r="AA239" s="114"/>
      <c r="AG239" s="114"/>
      <c r="AJ239" s="114"/>
    </row>
    <row r="240" spans="1:36" x14ac:dyDescent="0.2">
      <c r="A240" s="92">
        <f t="shared" ref="A240:C255" si="32">A45</f>
        <v>33</v>
      </c>
      <c r="B240" s="142">
        <f t="shared" si="32"/>
        <v>1.7929245729882248E-3</v>
      </c>
      <c r="C240" s="79">
        <f t="shared" si="32"/>
        <v>0.93189081041414179</v>
      </c>
      <c r="D240" s="42">
        <f t="shared" si="24"/>
        <v>1.6708099333334258E-3</v>
      </c>
      <c r="E240" s="142">
        <f t="shared" ref="E240:F255" si="33">E45</f>
        <v>4.7844393862193808E-3</v>
      </c>
      <c r="F240" s="79">
        <f t="shared" si="33"/>
        <v>0.93189081041414179</v>
      </c>
      <c r="G240" s="42">
        <f t="shared" si="25"/>
        <v>4.4585750970013178E-3</v>
      </c>
      <c r="H240" s="142">
        <f t="shared" ref="H240:I255" si="34">H45</f>
        <v>2.342131743150273E-3</v>
      </c>
      <c r="I240" s="79">
        <f t="shared" si="34"/>
        <v>0.93189081041414179</v>
      </c>
      <c r="J240" s="42">
        <f t="shared" si="26"/>
        <v>2.1826110482209946E-3</v>
      </c>
      <c r="K240" s="142">
        <f t="shared" ref="K240:L255" si="35">K45</f>
        <v>5.0830467811851096E-3</v>
      </c>
      <c r="L240" s="79">
        <f t="shared" si="35"/>
        <v>0.93189081041414179</v>
      </c>
      <c r="M240" s="42">
        <f t="shared" si="27"/>
        <v>4.7368445842915869E-3</v>
      </c>
      <c r="T240" s="114"/>
      <c r="W240" s="114"/>
      <c r="AA240" s="114"/>
      <c r="AG240" s="114"/>
      <c r="AJ240" s="114"/>
    </row>
    <row r="241" spans="1:36" x14ac:dyDescent="0.2">
      <c r="A241" s="92">
        <f t="shared" si="32"/>
        <v>34</v>
      </c>
      <c r="B241" s="142">
        <f t="shared" si="32"/>
        <v>1.7983654365620911E-3</v>
      </c>
      <c r="C241" s="79">
        <f t="shared" si="32"/>
        <v>0.93000439176957883</v>
      </c>
      <c r="D241" s="42">
        <f t="shared" si="24"/>
        <v>1.6724877540093607E-3</v>
      </c>
      <c r="E241" s="142">
        <f t="shared" si="33"/>
        <v>4.6586594224235275E-3</v>
      </c>
      <c r="F241" s="79">
        <f t="shared" si="33"/>
        <v>0.93000439176957883</v>
      </c>
      <c r="G241" s="42">
        <f t="shared" si="25"/>
        <v>4.3325737226126097E-3</v>
      </c>
      <c r="H241" s="142">
        <f t="shared" si="34"/>
        <v>2.2803619390469655E-3</v>
      </c>
      <c r="I241" s="79">
        <f t="shared" si="34"/>
        <v>0.93000439176957883</v>
      </c>
      <c r="J241" s="42">
        <f t="shared" si="26"/>
        <v>2.1207466181378705E-3</v>
      </c>
      <c r="K241" s="142">
        <f t="shared" si="35"/>
        <v>5.0071947419494424E-3</v>
      </c>
      <c r="L241" s="79">
        <f t="shared" si="35"/>
        <v>0.93000439176957883</v>
      </c>
      <c r="M241" s="42">
        <f t="shared" si="27"/>
        <v>4.6567131004585241E-3</v>
      </c>
      <c r="T241" s="114"/>
      <c r="W241" s="114"/>
      <c r="AA241" s="114"/>
      <c r="AG241" s="114"/>
      <c r="AJ241" s="114"/>
    </row>
    <row r="242" spans="1:36" x14ac:dyDescent="0.2">
      <c r="A242" s="92">
        <f t="shared" si="32"/>
        <v>35</v>
      </c>
      <c r="B242" s="142">
        <f t="shared" si="32"/>
        <v>1.8825387965577896E-3</v>
      </c>
      <c r="C242" s="79">
        <f t="shared" si="32"/>
        <v>0.92811797312501576</v>
      </c>
      <c r="D242" s="42">
        <f t="shared" si="24"/>
        <v>1.747218092190422E-3</v>
      </c>
      <c r="E242" s="142">
        <f t="shared" si="33"/>
        <v>4.8817348289520515E-3</v>
      </c>
      <c r="F242" s="79">
        <f t="shared" si="33"/>
        <v>0.92811797312501576</v>
      </c>
      <c r="G242" s="42">
        <f t="shared" si="25"/>
        <v>4.5308258347807736E-3</v>
      </c>
      <c r="H242" s="142">
        <f t="shared" si="34"/>
        <v>2.400701039268953E-3</v>
      </c>
      <c r="I242" s="79">
        <f t="shared" si="34"/>
        <v>0.92811797312501576</v>
      </c>
      <c r="J242" s="42">
        <f t="shared" si="26"/>
        <v>2.2281337826454196E-3</v>
      </c>
      <c r="K242" s="142">
        <f t="shared" si="35"/>
        <v>5.0750455112235412E-3</v>
      </c>
      <c r="L242" s="79">
        <f t="shared" si="35"/>
        <v>0.92811797312501576</v>
      </c>
      <c r="M242" s="42">
        <f t="shared" si="27"/>
        <v>4.7102409533940027E-3</v>
      </c>
      <c r="T242" s="114"/>
      <c r="W242" s="114"/>
      <c r="AA242" s="114"/>
      <c r="AG242" s="114"/>
      <c r="AJ242" s="114"/>
    </row>
    <row r="243" spans="1:36" x14ac:dyDescent="0.2">
      <c r="A243" s="92">
        <f t="shared" si="32"/>
        <v>36</v>
      </c>
      <c r="B243" s="142">
        <f t="shared" si="32"/>
        <v>1.9827146964766246E-3</v>
      </c>
      <c r="C243" s="79">
        <f t="shared" si="32"/>
        <v>0.92623155448045269</v>
      </c>
      <c r="D243" s="42">
        <f t="shared" si="24"/>
        <v>1.836452915408783E-3</v>
      </c>
      <c r="E243" s="142">
        <f t="shared" si="33"/>
        <v>5.1083307942636656E-3</v>
      </c>
      <c r="F243" s="79">
        <f t="shared" si="33"/>
        <v>0.92623155448045269</v>
      </c>
      <c r="G243" s="42">
        <f t="shared" si="25"/>
        <v>4.731497172371201E-3</v>
      </c>
      <c r="H243" s="142">
        <f t="shared" si="34"/>
        <v>2.5613665400972441E-3</v>
      </c>
      <c r="I243" s="79">
        <f t="shared" si="34"/>
        <v>0.92623155448045269</v>
      </c>
      <c r="J243" s="42">
        <f t="shared" si="26"/>
        <v>2.3724185120284893E-3</v>
      </c>
      <c r="K243" s="142">
        <f t="shared" si="35"/>
        <v>5.3432480803353105E-3</v>
      </c>
      <c r="L243" s="79">
        <f t="shared" si="35"/>
        <v>0.92623155448045269</v>
      </c>
      <c r="M243" s="42">
        <f t="shared" si="27"/>
        <v>4.9490849754236692E-3</v>
      </c>
      <c r="T243" s="114"/>
      <c r="W243" s="114"/>
      <c r="AA243" s="114"/>
      <c r="AG243" s="114"/>
      <c r="AJ243" s="114"/>
    </row>
    <row r="244" spans="1:36" x14ac:dyDescent="0.2">
      <c r="A244" s="92">
        <f t="shared" si="32"/>
        <v>37</v>
      </c>
      <c r="B244" s="142">
        <f t="shared" si="32"/>
        <v>2.0915319679539537E-3</v>
      </c>
      <c r="C244" s="79">
        <f t="shared" si="32"/>
        <v>0.90736736803482232</v>
      </c>
      <c r="D244" s="42">
        <f t="shared" si="24"/>
        <v>1.8977878569230713E-3</v>
      </c>
      <c r="E244" s="142">
        <f t="shared" si="33"/>
        <v>5.2897995969920343E-3</v>
      </c>
      <c r="F244" s="79">
        <f t="shared" si="33"/>
        <v>0.90736736803482232</v>
      </c>
      <c r="G244" s="42">
        <f t="shared" si="25"/>
        <v>4.7997915377543257E-3</v>
      </c>
      <c r="H244" s="142">
        <f t="shared" si="34"/>
        <v>2.6493805096744955E-3</v>
      </c>
      <c r="I244" s="79">
        <f t="shared" si="34"/>
        <v>0.90736736803482232</v>
      </c>
      <c r="J244" s="42">
        <f t="shared" si="26"/>
        <v>2.4039614199861032E-3</v>
      </c>
      <c r="K244" s="142">
        <f t="shared" si="35"/>
        <v>5.5800856711977322E-3</v>
      </c>
      <c r="L244" s="79">
        <f t="shared" si="35"/>
        <v>0.90736736803482232</v>
      </c>
      <c r="M244" s="42">
        <f t="shared" si="27"/>
        <v>5.0631876488835114E-3</v>
      </c>
      <c r="T244" s="114"/>
      <c r="W244" s="114"/>
      <c r="AA244" s="114"/>
      <c r="AG244" s="114"/>
      <c r="AJ244" s="114"/>
    </row>
    <row r="245" spans="1:36" x14ac:dyDescent="0.2">
      <c r="A245" s="92">
        <f t="shared" si="32"/>
        <v>38</v>
      </c>
      <c r="B245" s="142">
        <f t="shared" si="32"/>
        <v>2.0083187603536432E-3</v>
      </c>
      <c r="C245" s="79">
        <f t="shared" si="32"/>
        <v>0.90548094939025925</v>
      </c>
      <c r="D245" s="42">
        <f t="shared" si="24"/>
        <v>1.8184943778032853E-3</v>
      </c>
      <c r="E245" s="142">
        <f t="shared" si="33"/>
        <v>5.120492724605249E-3</v>
      </c>
      <c r="F245" s="79">
        <f t="shared" si="33"/>
        <v>0.90548094939025925</v>
      </c>
      <c r="G245" s="42">
        <f t="shared" si="25"/>
        <v>4.6365086136214758E-3</v>
      </c>
      <c r="H245" s="142">
        <f t="shared" si="34"/>
        <v>2.5988124835173839E-3</v>
      </c>
      <c r="I245" s="79">
        <f t="shared" si="34"/>
        <v>0.90548094939025925</v>
      </c>
      <c r="J245" s="42">
        <f t="shared" si="26"/>
        <v>2.3531751948625782E-3</v>
      </c>
      <c r="K245" s="142">
        <f t="shared" si="35"/>
        <v>5.3704523982046433E-3</v>
      </c>
      <c r="L245" s="79">
        <f t="shared" si="35"/>
        <v>0.90548094939025925</v>
      </c>
      <c r="M245" s="42">
        <f t="shared" si="27"/>
        <v>4.8628423361815349E-3</v>
      </c>
      <c r="T245" s="114"/>
      <c r="W245" s="114"/>
      <c r="AA245" s="114"/>
      <c r="AG245" s="114"/>
      <c r="AJ245" s="114"/>
    </row>
    <row r="246" spans="1:36" x14ac:dyDescent="0.2">
      <c r="A246" s="92">
        <f t="shared" si="32"/>
        <v>39</v>
      </c>
      <c r="B246" s="142">
        <f t="shared" si="32"/>
        <v>1.9718329693288921E-3</v>
      </c>
      <c r="C246" s="79">
        <f t="shared" si="32"/>
        <v>0.90453774006797771</v>
      </c>
      <c r="D246" s="42">
        <f t="shared" si="24"/>
        <v>1.7835973378682861E-3</v>
      </c>
      <c r="E246" s="142">
        <f t="shared" si="33"/>
        <v>5.1214528770006373E-3</v>
      </c>
      <c r="F246" s="79">
        <f t="shared" si="33"/>
        <v>0.90453774006797771</v>
      </c>
      <c r="G246" s="42">
        <f t="shared" si="25"/>
        <v>4.632547411226799E-3</v>
      </c>
      <c r="H246" s="142">
        <f t="shared" si="34"/>
        <v>2.591451315152741E-3</v>
      </c>
      <c r="I246" s="79">
        <f t="shared" si="34"/>
        <v>0.90453774006797771</v>
      </c>
      <c r="J246" s="42">
        <f t="shared" si="26"/>
        <v>2.3440655161044489E-3</v>
      </c>
      <c r="K246" s="142">
        <f t="shared" si="35"/>
        <v>5.3550899598784323E-3</v>
      </c>
      <c r="L246" s="79">
        <f t="shared" si="35"/>
        <v>0.90453774006797771</v>
      </c>
      <c r="M246" s="42">
        <f t="shared" si="27"/>
        <v>4.8438809701691543E-3</v>
      </c>
      <c r="T246" s="114"/>
      <c r="W246" s="114"/>
      <c r="AA246" s="114"/>
      <c r="AG246" s="114"/>
      <c r="AJ246" s="114"/>
    </row>
    <row r="247" spans="1:36" x14ac:dyDescent="0.2">
      <c r="A247" s="92">
        <f t="shared" si="32"/>
        <v>40</v>
      </c>
      <c r="B247" s="142">
        <f t="shared" si="32"/>
        <v>2.016960131912137E-3</v>
      </c>
      <c r="C247" s="79">
        <f t="shared" si="32"/>
        <v>0.88944639091147337</v>
      </c>
      <c r="D247" s="42">
        <f t="shared" si="24"/>
        <v>1.7939779099415795E-3</v>
      </c>
      <c r="E247" s="142">
        <f t="shared" si="33"/>
        <v>5.1220929785975632E-3</v>
      </c>
      <c r="F247" s="79">
        <f t="shared" si="33"/>
        <v>0.88944639091147337</v>
      </c>
      <c r="G247" s="42">
        <f t="shared" si="25"/>
        <v>4.5558271137266012E-3</v>
      </c>
      <c r="H247" s="142">
        <f t="shared" si="34"/>
        <v>2.5495246605541232E-3</v>
      </c>
      <c r="I247" s="79">
        <f t="shared" si="34"/>
        <v>0.88944639091147337</v>
      </c>
      <c r="J247" s="42">
        <f t="shared" si="26"/>
        <v>2.2676655078696642E-3</v>
      </c>
      <c r="K247" s="142">
        <f t="shared" si="35"/>
        <v>5.3755732109800466E-3</v>
      </c>
      <c r="L247" s="79">
        <f t="shared" si="35"/>
        <v>0.88944639091147337</v>
      </c>
      <c r="M247" s="42">
        <f t="shared" si="27"/>
        <v>4.7812841915866027E-3</v>
      </c>
      <c r="T247" s="114"/>
      <c r="W247" s="114"/>
      <c r="AA247" s="114"/>
      <c r="AG247" s="114"/>
      <c r="AJ247" s="114"/>
    </row>
    <row r="248" spans="1:36" x14ac:dyDescent="0.2">
      <c r="A248" s="92">
        <f t="shared" si="32"/>
        <v>41</v>
      </c>
      <c r="B248" s="142">
        <f t="shared" si="32"/>
        <v>1.9587108865919199E-3</v>
      </c>
      <c r="C248" s="79">
        <f t="shared" si="32"/>
        <v>0.88284392565550285</v>
      </c>
      <c r="D248" s="42">
        <f t="shared" si="24"/>
        <v>1.7292360083429809E-3</v>
      </c>
      <c r="E248" s="142">
        <f t="shared" si="33"/>
        <v>5.0094350975386816E-3</v>
      </c>
      <c r="F248" s="79">
        <f t="shared" si="33"/>
        <v>0.88284392565550285</v>
      </c>
      <c r="G248" s="42">
        <f t="shared" si="25"/>
        <v>4.4225493468275064E-3</v>
      </c>
      <c r="H248" s="142">
        <f t="shared" si="34"/>
        <v>2.5191198347001638E-3</v>
      </c>
      <c r="I248" s="79">
        <f t="shared" si="34"/>
        <v>0.88284392565550285</v>
      </c>
      <c r="J248" s="42">
        <f t="shared" si="26"/>
        <v>2.2239896440633339E-3</v>
      </c>
      <c r="K248" s="142">
        <f t="shared" si="35"/>
        <v>5.5199161210867393E-3</v>
      </c>
      <c r="L248" s="79">
        <f t="shared" si="35"/>
        <v>0.88284392565550285</v>
      </c>
      <c r="M248" s="42">
        <f t="shared" si="27"/>
        <v>4.8732244176293129E-3</v>
      </c>
      <c r="T248" s="114"/>
      <c r="W248" s="114"/>
      <c r="AA248" s="114"/>
      <c r="AG248" s="114"/>
      <c r="AJ248" s="114"/>
    </row>
    <row r="249" spans="1:36" x14ac:dyDescent="0.2">
      <c r="A249" s="92">
        <f t="shared" si="32"/>
        <v>42</v>
      </c>
      <c r="B249" s="142">
        <f t="shared" si="32"/>
        <v>1.8761377805885349E-3</v>
      </c>
      <c r="C249" s="79">
        <f t="shared" si="32"/>
        <v>0.87812787904409528</v>
      </c>
      <c r="D249" s="42">
        <f t="shared" si="24"/>
        <v>1.6474888900627064E-3</v>
      </c>
      <c r="E249" s="142">
        <f t="shared" si="33"/>
        <v>4.9335830583030135E-3</v>
      </c>
      <c r="F249" s="79">
        <f t="shared" si="33"/>
        <v>0.87812787904409528</v>
      </c>
      <c r="G249" s="42">
        <f t="shared" si="25"/>
        <v>4.3323168270755063E-3</v>
      </c>
      <c r="H249" s="142">
        <f t="shared" si="34"/>
        <v>2.485194450063114E-3</v>
      </c>
      <c r="I249" s="79">
        <f t="shared" si="34"/>
        <v>0.87812787904409528</v>
      </c>
      <c r="J249" s="42">
        <f t="shared" si="26"/>
        <v>2.1823185314460789E-3</v>
      </c>
      <c r="K249" s="142">
        <f t="shared" si="35"/>
        <v>5.2574744663472983E-3</v>
      </c>
      <c r="L249" s="79">
        <f t="shared" si="35"/>
        <v>0.87812787904409528</v>
      </c>
      <c r="M249" s="42">
        <f t="shared" si="27"/>
        <v>4.6167349022620393E-3</v>
      </c>
      <c r="T249" s="114"/>
      <c r="W249" s="114"/>
      <c r="AA249" s="114"/>
      <c r="AG249" s="114"/>
      <c r="AJ249" s="114"/>
    </row>
    <row r="250" spans="1:36" x14ac:dyDescent="0.2">
      <c r="A250" s="92">
        <f t="shared" si="32"/>
        <v>43</v>
      </c>
      <c r="B250" s="142">
        <f t="shared" si="32"/>
        <v>1.8326108719976034E-3</v>
      </c>
      <c r="C250" s="79">
        <f t="shared" si="32"/>
        <v>0.87529825107725068</v>
      </c>
      <c r="D250" s="42">
        <f t="shared" si="24"/>
        <v>1.6040810911646575E-3</v>
      </c>
      <c r="E250" s="142">
        <f t="shared" si="33"/>
        <v>4.8516500538965546E-3</v>
      </c>
      <c r="F250" s="79">
        <f t="shared" si="33"/>
        <v>0.87529825107725068</v>
      </c>
      <c r="G250" s="42">
        <f t="shared" si="25"/>
        <v>4.2466408070145033E-3</v>
      </c>
      <c r="H250" s="142">
        <f t="shared" si="34"/>
        <v>2.4090223600289839E-3</v>
      </c>
      <c r="I250" s="79">
        <f t="shared" si="34"/>
        <v>0.87529825107725068</v>
      </c>
      <c r="J250" s="42">
        <f t="shared" si="26"/>
        <v>2.1086130585393605E-3</v>
      </c>
      <c r="K250" s="142">
        <f t="shared" si="35"/>
        <v>5.26227522832424E-3</v>
      </c>
      <c r="L250" s="79">
        <f t="shared" si="35"/>
        <v>0.87529825107725068</v>
      </c>
      <c r="M250" s="42">
        <f t="shared" si="27"/>
        <v>4.606060304039347E-3</v>
      </c>
      <c r="T250" s="114"/>
      <c r="W250" s="114"/>
      <c r="AA250" s="114"/>
      <c r="AG250" s="114"/>
      <c r="AJ250" s="114"/>
    </row>
    <row r="251" spans="1:36" x14ac:dyDescent="0.2">
      <c r="A251" s="92">
        <f t="shared" si="32"/>
        <v>44</v>
      </c>
      <c r="B251" s="142">
        <f t="shared" si="32"/>
        <v>1.7487575628003676E-3</v>
      </c>
      <c r="C251" s="79">
        <f t="shared" si="32"/>
        <v>0.86963899514356158</v>
      </c>
      <c r="D251" s="42">
        <f t="shared" si="24"/>
        <v>1.5207877696634155E-3</v>
      </c>
      <c r="E251" s="142">
        <f t="shared" si="33"/>
        <v>4.8078030945071602E-3</v>
      </c>
      <c r="F251" s="79">
        <f t="shared" si="33"/>
        <v>0.86963899514356158</v>
      </c>
      <c r="G251" s="42">
        <f t="shared" si="25"/>
        <v>4.181053051955313E-3</v>
      </c>
      <c r="H251" s="142">
        <f t="shared" si="34"/>
        <v>2.3888591597258316E-3</v>
      </c>
      <c r="I251" s="79">
        <f t="shared" si="34"/>
        <v>0.86963899514356158</v>
      </c>
      <c r="J251" s="42">
        <f t="shared" si="26"/>
        <v>2.0774450792034652E-3</v>
      </c>
      <c r="K251" s="142">
        <f t="shared" si="35"/>
        <v>5.2526737043703574E-3</v>
      </c>
      <c r="L251" s="79">
        <f t="shared" si="35"/>
        <v>0.86963899514356158</v>
      </c>
      <c r="M251" s="42">
        <f t="shared" si="27"/>
        <v>4.5679298820856468E-3</v>
      </c>
      <c r="T251" s="114"/>
      <c r="W251" s="114"/>
      <c r="AA251" s="114"/>
      <c r="AG251" s="114"/>
      <c r="AJ251" s="114"/>
    </row>
    <row r="252" spans="1:36" x14ac:dyDescent="0.2">
      <c r="A252" s="92">
        <f t="shared" si="32"/>
        <v>45</v>
      </c>
      <c r="B252" s="142">
        <f t="shared" si="32"/>
        <v>1.6383400373307252E-3</v>
      </c>
      <c r="C252" s="79">
        <f t="shared" si="32"/>
        <v>0.86303652988759094</v>
      </c>
      <c r="D252" s="42">
        <f t="shared" si="24"/>
        <v>1.4139473005938153E-3</v>
      </c>
      <c r="E252" s="142">
        <f t="shared" si="33"/>
        <v>4.6657005399897075E-3</v>
      </c>
      <c r="F252" s="79">
        <f t="shared" si="33"/>
        <v>0.86303652988759094</v>
      </c>
      <c r="G252" s="42">
        <f t="shared" si="25"/>
        <v>4.0266700035273767E-3</v>
      </c>
      <c r="H252" s="142">
        <f t="shared" si="34"/>
        <v>2.3920596677104592E-3</v>
      </c>
      <c r="I252" s="79">
        <f t="shared" si="34"/>
        <v>0.86303652988759094</v>
      </c>
      <c r="J252" s="42">
        <f t="shared" si="26"/>
        <v>2.0644348749048985E-3</v>
      </c>
      <c r="K252" s="142">
        <f t="shared" si="35"/>
        <v>5.1048102354805756E-3</v>
      </c>
      <c r="L252" s="79">
        <f t="shared" si="35"/>
        <v>0.86303652988759094</v>
      </c>
      <c r="M252" s="42">
        <f t="shared" si="27"/>
        <v>4.405637711363812E-3</v>
      </c>
      <c r="T252" s="114"/>
      <c r="W252" s="114"/>
      <c r="AA252" s="114"/>
      <c r="AG252" s="114"/>
      <c r="AJ252" s="114"/>
    </row>
    <row r="253" spans="1:36" x14ac:dyDescent="0.2">
      <c r="A253" s="92">
        <f t="shared" si="32"/>
        <v>46</v>
      </c>
      <c r="B253" s="142">
        <f t="shared" si="32"/>
        <v>1.5778504364212687E-3</v>
      </c>
      <c r="C253" s="79">
        <f t="shared" si="32"/>
        <v>0.85643406463162031</v>
      </c>
      <c r="D253" s="42">
        <f t="shared" si="24"/>
        <v>1.3513248626450432E-3</v>
      </c>
      <c r="E253" s="142">
        <f t="shared" si="33"/>
        <v>4.6657005399897075E-3</v>
      </c>
      <c r="F253" s="79">
        <f t="shared" si="33"/>
        <v>0.85643406463162031</v>
      </c>
      <c r="G253" s="42">
        <f t="shared" si="25"/>
        <v>3.995864877817331E-3</v>
      </c>
      <c r="H253" s="142">
        <f t="shared" si="34"/>
        <v>2.3610147402595739E-3</v>
      </c>
      <c r="I253" s="79">
        <f t="shared" si="34"/>
        <v>0.85643406463162031</v>
      </c>
      <c r="J253" s="42">
        <f t="shared" si="26"/>
        <v>2.0220534506556762E-3</v>
      </c>
      <c r="K253" s="142">
        <f t="shared" si="35"/>
        <v>5.0516818029357619E-3</v>
      </c>
      <c r="L253" s="79">
        <f t="shared" si="35"/>
        <v>0.85643406463162031</v>
      </c>
      <c r="M253" s="42">
        <f t="shared" si="27"/>
        <v>4.3264323797138661E-3</v>
      </c>
      <c r="T253" s="114"/>
      <c r="W253" s="114"/>
      <c r="AA253" s="114"/>
      <c r="AG253" s="114"/>
      <c r="AJ253" s="114"/>
    </row>
    <row r="254" spans="1:36" x14ac:dyDescent="0.2">
      <c r="A254" s="92">
        <f t="shared" si="32"/>
        <v>47</v>
      </c>
      <c r="B254" s="142">
        <f t="shared" si="32"/>
        <v>1.5218415466902906E-3</v>
      </c>
      <c r="C254" s="79">
        <f t="shared" si="32"/>
        <v>0.845115552764242</v>
      </c>
      <c r="D254" s="42">
        <f t="shared" si="24"/>
        <v>1.2861319599507539E-3</v>
      </c>
      <c r="E254" s="142">
        <f t="shared" si="33"/>
        <v>4.7588353223423623E-3</v>
      </c>
      <c r="F254" s="79">
        <f t="shared" si="33"/>
        <v>0.845115552764242</v>
      </c>
      <c r="G254" s="42">
        <f t="shared" si="25"/>
        <v>4.0217657439553653E-3</v>
      </c>
      <c r="H254" s="142">
        <f t="shared" si="34"/>
        <v>2.2934840217839376E-3</v>
      </c>
      <c r="I254" s="79">
        <f t="shared" si="34"/>
        <v>0.845115552764242</v>
      </c>
      <c r="J254" s="42">
        <f t="shared" si="26"/>
        <v>1.9382590168258893E-3</v>
      </c>
      <c r="K254" s="142">
        <f t="shared" si="35"/>
        <v>5.1508975504592092E-3</v>
      </c>
      <c r="L254" s="79">
        <f t="shared" si="35"/>
        <v>0.845115552764242</v>
      </c>
      <c r="M254" s="42">
        <f t="shared" si="27"/>
        <v>4.3531036305883147E-3</v>
      </c>
      <c r="T254" s="114"/>
      <c r="W254" s="114"/>
      <c r="AA254" s="114"/>
      <c r="AG254" s="114"/>
      <c r="AJ254" s="114"/>
    </row>
    <row r="255" spans="1:36" x14ac:dyDescent="0.2">
      <c r="A255" s="92">
        <f t="shared" si="32"/>
        <v>48</v>
      </c>
      <c r="B255" s="142">
        <f t="shared" si="32"/>
        <v>1.4664727585562381E-3</v>
      </c>
      <c r="C255" s="79">
        <f t="shared" si="32"/>
        <v>0.83568345954142675</v>
      </c>
      <c r="D255" s="42">
        <f t="shared" si="24"/>
        <v>1.2255070281935365E-3</v>
      </c>
      <c r="E255" s="142">
        <f t="shared" si="33"/>
        <v>4.6029705834910121E-3</v>
      </c>
      <c r="F255" s="79">
        <f t="shared" si="33"/>
        <v>0.83568345954142675</v>
      </c>
      <c r="G255" s="42">
        <f t="shared" si="25"/>
        <v>3.8466263813791888E-3</v>
      </c>
      <c r="H255" s="142">
        <f t="shared" si="34"/>
        <v>2.2259533033083009E-3</v>
      </c>
      <c r="I255" s="79">
        <f t="shared" si="34"/>
        <v>0.83568345954142675</v>
      </c>
      <c r="J255" s="42">
        <f t="shared" si="26"/>
        <v>1.8601923572863477E-3</v>
      </c>
      <c r="K255" s="142">
        <f t="shared" si="35"/>
        <v>5.0254376374618184E-3</v>
      </c>
      <c r="L255" s="79">
        <f t="shared" si="35"/>
        <v>0.83568345954142675</v>
      </c>
      <c r="M255" s="42">
        <f t="shared" si="27"/>
        <v>4.1996751105837869E-3</v>
      </c>
      <c r="T255" s="114"/>
      <c r="W255" s="114"/>
      <c r="AA255" s="114"/>
      <c r="AG255" s="114"/>
      <c r="AJ255" s="114"/>
    </row>
    <row r="256" spans="1:36" x14ac:dyDescent="0.2">
      <c r="A256" s="92">
        <f t="shared" ref="A256:C271" si="36">A61</f>
        <v>49</v>
      </c>
      <c r="B256" s="142">
        <f t="shared" si="36"/>
        <v>1.3784587889789867E-3</v>
      </c>
      <c r="C256" s="79">
        <f t="shared" si="36"/>
        <v>0.83285383157458226</v>
      </c>
      <c r="D256" s="42">
        <f t="shared" si="24"/>
        <v>1.1480546840688076E-3</v>
      </c>
      <c r="E256" s="142">
        <f t="shared" ref="E256:F271" si="37">E61</f>
        <v>4.2768388198574881E-3</v>
      </c>
      <c r="F256" s="79">
        <f t="shared" si="37"/>
        <v>0.83285383157458226</v>
      </c>
      <c r="G256" s="42">
        <f t="shared" si="25"/>
        <v>3.5619815981452235E-3</v>
      </c>
      <c r="H256" s="142">
        <f t="shared" ref="H256:I271" si="38">H61</f>
        <v>2.1001733395124476E-3</v>
      </c>
      <c r="I256" s="79">
        <f t="shared" si="38"/>
        <v>0.83285383157458226</v>
      </c>
      <c r="J256" s="42">
        <f t="shared" si="26"/>
        <v>1.749137412783728E-3</v>
      </c>
      <c r="K256" s="142">
        <f t="shared" ref="K256:L271" si="39">K61</f>
        <v>4.4640685369581861E-3</v>
      </c>
      <c r="L256" s="79">
        <f t="shared" si="39"/>
        <v>0.83285383157458226</v>
      </c>
      <c r="M256" s="42">
        <f t="shared" si="27"/>
        <v>3.7179165854171648E-3</v>
      </c>
      <c r="T256" s="114"/>
      <c r="W256" s="114"/>
      <c r="AA256" s="114"/>
      <c r="AG256" s="114"/>
      <c r="AJ256" s="114"/>
    </row>
    <row r="257" spans="1:36" x14ac:dyDescent="0.2">
      <c r="A257" s="92">
        <f t="shared" si="36"/>
        <v>50</v>
      </c>
      <c r="B257" s="142">
        <f t="shared" si="36"/>
        <v>1.3218097976510832E-3</v>
      </c>
      <c r="C257" s="79">
        <f t="shared" si="36"/>
        <v>0.82908099428545612</v>
      </c>
      <c r="D257" s="42">
        <f t="shared" si="24"/>
        <v>1.0958873812928177E-3</v>
      </c>
      <c r="E257" s="142">
        <f t="shared" si="37"/>
        <v>4.1225743349984512E-3</v>
      </c>
      <c r="F257" s="79">
        <f t="shared" si="37"/>
        <v>0.82908099428545612</v>
      </c>
      <c r="G257" s="42">
        <f t="shared" si="25"/>
        <v>3.417948028676219E-3</v>
      </c>
      <c r="H257" s="142">
        <f t="shared" si="38"/>
        <v>2.0451246021768576E-3</v>
      </c>
      <c r="I257" s="79">
        <f t="shared" si="38"/>
        <v>0.82908099428545612</v>
      </c>
      <c r="J257" s="42">
        <f t="shared" si="26"/>
        <v>1.6955739386104369E-3</v>
      </c>
      <c r="K257" s="142">
        <f t="shared" si="39"/>
        <v>4.4637484861597236E-3</v>
      </c>
      <c r="L257" s="79">
        <f t="shared" si="39"/>
        <v>0.82908099428545612</v>
      </c>
      <c r="M257" s="42">
        <f t="shared" si="27"/>
        <v>3.7008090331455031E-3</v>
      </c>
      <c r="T257" s="114"/>
      <c r="W257" s="114"/>
      <c r="AA257" s="114"/>
      <c r="AG257" s="114"/>
      <c r="AJ257" s="114"/>
    </row>
    <row r="258" spans="1:36" x14ac:dyDescent="0.2">
      <c r="A258" s="92">
        <f t="shared" si="36"/>
        <v>51</v>
      </c>
      <c r="B258" s="142">
        <f t="shared" si="36"/>
        <v>1.2305953200892046E-3</v>
      </c>
      <c r="C258" s="79">
        <f t="shared" si="36"/>
        <v>0.82625136631861162</v>
      </c>
      <c r="D258" s="42">
        <f t="shared" si="24"/>
        <v>1.0167810646089946E-3</v>
      </c>
      <c r="E258" s="142">
        <f t="shared" si="37"/>
        <v>4.2265908444988386E-3</v>
      </c>
      <c r="F258" s="79">
        <f t="shared" si="37"/>
        <v>0.82625136631861162</v>
      </c>
      <c r="G258" s="42">
        <f t="shared" si="25"/>
        <v>3.4922264601369001E-3</v>
      </c>
      <c r="H258" s="142">
        <f t="shared" si="38"/>
        <v>1.994556576019746E-3</v>
      </c>
      <c r="I258" s="79">
        <f t="shared" si="38"/>
        <v>0.82625136631861162</v>
      </c>
      <c r="J258" s="42">
        <f t="shared" si="26"/>
        <v>1.6480050961360869E-3</v>
      </c>
      <c r="K258" s="142">
        <f t="shared" si="39"/>
        <v>4.384055837342503E-3</v>
      </c>
      <c r="L258" s="79">
        <f t="shared" si="39"/>
        <v>0.82625136631861162</v>
      </c>
      <c r="M258" s="42">
        <f t="shared" si="27"/>
        <v>3.6223321256213283E-3</v>
      </c>
      <c r="T258" s="114"/>
      <c r="W258" s="114"/>
      <c r="AA258" s="114"/>
      <c r="AG258" s="114"/>
      <c r="AJ258" s="114"/>
    </row>
    <row r="259" spans="1:36" x14ac:dyDescent="0.2">
      <c r="A259" s="92">
        <f t="shared" si="36"/>
        <v>52</v>
      </c>
      <c r="B259" s="142">
        <f t="shared" si="36"/>
        <v>1.1851481067074966E-3</v>
      </c>
      <c r="C259" s="79">
        <f t="shared" si="36"/>
        <v>0.82247852902948548</v>
      </c>
      <c r="D259" s="42">
        <f t="shared" si="24"/>
        <v>9.7475887148686146E-4</v>
      </c>
      <c r="E259" s="142">
        <f t="shared" si="37"/>
        <v>4.3162050680684034E-3</v>
      </c>
      <c r="F259" s="79">
        <f t="shared" si="37"/>
        <v>0.82247852902948548</v>
      </c>
      <c r="G259" s="42">
        <f t="shared" si="25"/>
        <v>3.5499859953745105E-3</v>
      </c>
      <c r="H259" s="142">
        <f t="shared" si="38"/>
        <v>1.97279312172428E-3</v>
      </c>
      <c r="I259" s="79">
        <f t="shared" si="38"/>
        <v>0.82247852902948548</v>
      </c>
      <c r="J259" s="42">
        <f t="shared" si="26"/>
        <v>1.6225799848352724E-3</v>
      </c>
      <c r="K259" s="142">
        <f t="shared" si="39"/>
        <v>4.3235662364330468E-3</v>
      </c>
      <c r="L259" s="79">
        <f t="shared" si="39"/>
        <v>0.82247852902948548</v>
      </c>
      <c r="M259" s="42">
        <f t="shared" si="27"/>
        <v>3.5560403983030012E-3</v>
      </c>
      <c r="T259" s="114"/>
      <c r="W259" s="114"/>
      <c r="AA259" s="114"/>
      <c r="AG259" s="114"/>
      <c r="AJ259" s="114"/>
    </row>
    <row r="260" spans="1:36" x14ac:dyDescent="0.2">
      <c r="A260" s="92">
        <f t="shared" si="36"/>
        <v>53</v>
      </c>
      <c r="B260" s="142">
        <f t="shared" si="36"/>
        <v>1.178747090738242E-3</v>
      </c>
      <c r="C260" s="79">
        <f t="shared" si="36"/>
        <v>0.81870569174035945</v>
      </c>
      <c r="D260" s="42">
        <f t="shared" si="24"/>
        <v>9.6504695230978865E-4</v>
      </c>
      <c r="E260" s="142">
        <f t="shared" si="37"/>
        <v>4.2829197850282798E-3</v>
      </c>
      <c r="F260" s="79">
        <f t="shared" si="37"/>
        <v>0.81870569174035945</v>
      </c>
      <c r="G260" s="42">
        <f t="shared" si="25"/>
        <v>3.5064508052700494E-3</v>
      </c>
      <c r="H260" s="142">
        <f t="shared" si="38"/>
        <v>1.9139037748071373E-3</v>
      </c>
      <c r="I260" s="79">
        <f t="shared" si="38"/>
        <v>0.81870569174035945</v>
      </c>
      <c r="J260" s="42">
        <f t="shared" si="26"/>
        <v>1.5669239138779625E-3</v>
      </c>
      <c r="K260" s="142">
        <f t="shared" si="39"/>
        <v>4.347570046317752E-3</v>
      </c>
      <c r="L260" s="79">
        <f t="shared" si="39"/>
        <v>0.81870569174035945</v>
      </c>
      <c r="M260" s="42">
        <f t="shared" si="27"/>
        <v>3.5593803421602416E-3</v>
      </c>
      <c r="T260" s="114"/>
      <c r="W260" s="114"/>
      <c r="AA260" s="114"/>
      <c r="AG260" s="114"/>
      <c r="AJ260" s="114"/>
    </row>
    <row r="261" spans="1:36" x14ac:dyDescent="0.2">
      <c r="A261" s="92">
        <f t="shared" si="36"/>
        <v>54</v>
      </c>
      <c r="B261" s="142">
        <f t="shared" si="36"/>
        <v>1.1918691734752139E-3</v>
      </c>
      <c r="C261" s="79">
        <f t="shared" si="36"/>
        <v>0.81587606377351485</v>
      </c>
      <c r="D261" s="42">
        <f t="shared" si="24"/>
        <v>9.7241752978795011E-4</v>
      </c>
      <c r="E261" s="142">
        <f t="shared" si="37"/>
        <v>4.4845517880598013E-3</v>
      </c>
      <c r="F261" s="79">
        <f t="shared" si="37"/>
        <v>0.81587606377351485</v>
      </c>
      <c r="G261" s="42">
        <f t="shared" si="25"/>
        <v>3.6588384606307083E-3</v>
      </c>
      <c r="H261" s="142">
        <f t="shared" si="38"/>
        <v>1.9996773887951498E-3</v>
      </c>
      <c r="I261" s="79">
        <f t="shared" si="38"/>
        <v>0.81587606377351485</v>
      </c>
      <c r="J261" s="42">
        <f t="shared" si="26"/>
        <v>1.6314889167870872E-3</v>
      </c>
      <c r="K261" s="142">
        <f t="shared" si="39"/>
        <v>4.5130363091229839E-3</v>
      </c>
      <c r="L261" s="79">
        <f t="shared" si="39"/>
        <v>0.81587606377351485</v>
      </c>
      <c r="M261" s="42">
        <f t="shared" si="27"/>
        <v>3.6820782995542118E-3</v>
      </c>
      <c r="T261" s="114"/>
      <c r="W261" s="114"/>
      <c r="AA261" s="114"/>
      <c r="AG261" s="114"/>
      <c r="AJ261" s="114"/>
    </row>
    <row r="262" spans="1:36" x14ac:dyDescent="0.2">
      <c r="A262" s="92">
        <f t="shared" si="36"/>
        <v>55</v>
      </c>
      <c r="B262" s="142">
        <f t="shared" si="36"/>
        <v>8.967823372925751E-4</v>
      </c>
      <c r="C262" s="79">
        <f t="shared" si="36"/>
        <v>0.81210322648438882</v>
      </c>
      <c r="D262" s="42">
        <f t="shared" si="24"/>
        <v>7.2827982956951169E-4</v>
      </c>
      <c r="E262" s="142">
        <f t="shared" si="37"/>
        <v>3.572086961642552E-3</v>
      </c>
      <c r="F262" s="79">
        <f t="shared" si="37"/>
        <v>0.81210322648438882</v>
      </c>
      <c r="G262" s="42">
        <f t="shared" si="25"/>
        <v>2.9009033468327338E-3</v>
      </c>
      <c r="H262" s="142">
        <f t="shared" si="38"/>
        <v>1.4773544857039709E-3</v>
      </c>
      <c r="I262" s="79">
        <f t="shared" si="38"/>
        <v>0.81210322648438882</v>
      </c>
      <c r="J262" s="42">
        <f t="shared" si="26"/>
        <v>1.1997643445013798E-3</v>
      </c>
      <c r="K262" s="142">
        <f t="shared" si="39"/>
        <v>3.4722311125221796E-3</v>
      </c>
      <c r="L262" s="79">
        <f t="shared" si="39"/>
        <v>0.81210322648438882</v>
      </c>
      <c r="M262" s="42">
        <f t="shared" si="27"/>
        <v>2.819810089578741E-3</v>
      </c>
      <c r="T262" s="114"/>
      <c r="W262" s="114"/>
      <c r="AA262" s="114"/>
      <c r="AG262" s="114"/>
      <c r="AJ262" s="114"/>
    </row>
    <row r="263" spans="1:36" x14ac:dyDescent="0.2">
      <c r="A263" s="92">
        <f t="shared" si="36"/>
        <v>56</v>
      </c>
      <c r="B263" s="142">
        <f t="shared" si="36"/>
        <v>8.0748816452147281E-4</v>
      </c>
      <c r="C263" s="79">
        <f t="shared" si="36"/>
        <v>0.80927359851754421</v>
      </c>
      <c r="D263" s="42">
        <f t="shared" si="24"/>
        <v>6.5347885266261909E-4</v>
      </c>
      <c r="E263" s="142">
        <f t="shared" si="37"/>
        <v>3.4306245087220243E-3</v>
      </c>
      <c r="F263" s="79">
        <f t="shared" si="37"/>
        <v>0.80927359851754421</v>
      </c>
      <c r="G263" s="42">
        <f t="shared" si="25"/>
        <v>2.7763138413359548E-3</v>
      </c>
      <c r="H263" s="142">
        <f t="shared" si="38"/>
        <v>1.4459895074546232E-3</v>
      </c>
      <c r="I263" s="79">
        <f t="shared" si="38"/>
        <v>0.80927359851754421</v>
      </c>
      <c r="J263" s="42">
        <f t="shared" si="26"/>
        <v>1.1702011321164142E-3</v>
      </c>
      <c r="K263" s="142">
        <f t="shared" si="39"/>
        <v>3.3259678976247111E-3</v>
      </c>
      <c r="L263" s="79">
        <f t="shared" si="39"/>
        <v>0.80927359851754421</v>
      </c>
      <c r="M263" s="42">
        <f t="shared" si="27"/>
        <v>2.6916180090645809E-3</v>
      </c>
      <c r="T263" s="114"/>
      <c r="W263" s="114"/>
      <c r="AA263" s="114"/>
      <c r="AG263" s="114"/>
      <c r="AJ263" s="114"/>
    </row>
    <row r="264" spans="1:36" x14ac:dyDescent="0.2">
      <c r="A264" s="92">
        <f t="shared" si="36"/>
        <v>57</v>
      </c>
      <c r="B264" s="142">
        <f t="shared" si="36"/>
        <v>7.6556150992285492E-4</v>
      </c>
      <c r="C264" s="79">
        <f t="shared" si="36"/>
        <v>0.80927359851754421</v>
      </c>
      <c r="D264" s="42">
        <f t="shared" si="24"/>
        <v>6.1954871802179343E-4</v>
      </c>
      <c r="E264" s="142">
        <f t="shared" si="37"/>
        <v>3.4149420195973505E-3</v>
      </c>
      <c r="F264" s="79">
        <f t="shared" si="37"/>
        <v>0.80927359851754421</v>
      </c>
      <c r="G264" s="42">
        <f t="shared" si="25"/>
        <v>2.7636224169283177E-3</v>
      </c>
      <c r="H264" s="142">
        <f t="shared" si="38"/>
        <v>1.3678971126297166E-3</v>
      </c>
      <c r="I264" s="79">
        <f t="shared" si="38"/>
        <v>0.80927359851754421</v>
      </c>
      <c r="J264" s="42">
        <f t="shared" si="26"/>
        <v>1.1070030187396093E-3</v>
      </c>
      <c r="K264" s="142">
        <f t="shared" si="39"/>
        <v>3.3749356697895089E-3</v>
      </c>
      <c r="L264" s="79">
        <f t="shared" si="39"/>
        <v>0.80927359851754421</v>
      </c>
      <c r="M264" s="42">
        <f t="shared" si="27"/>
        <v>2.7312463342557742E-3</v>
      </c>
      <c r="T264" s="114"/>
      <c r="W264" s="114"/>
      <c r="AA264" s="114"/>
      <c r="AG264" s="114"/>
      <c r="AJ264" s="114"/>
    </row>
    <row r="265" spans="1:36" x14ac:dyDescent="0.2">
      <c r="A265" s="92">
        <f t="shared" si="36"/>
        <v>58</v>
      </c>
      <c r="B265" s="142">
        <f t="shared" si="36"/>
        <v>7.1723383935498239E-4</v>
      </c>
      <c r="C265" s="79">
        <f t="shared" si="36"/>
        <v>0.81210322648438882</v>
      </c>
      <c r="D265" s="42">
        <f t="shared" si="24"/>
        <v>5.8246791508396697E-4</v>
      </c>
      <c r="E265" s="142">
        <f t="shared" si="37"/>
        <v>3.4171823751865896E-3</v>
      </c>
      <c r="F265" s="79">
        <f t="shared" si="37"/>
        <v>0.81210322648438882</v>
      </c>
      <c r="G265" s="42">
        <f t="shared" si="25"/>
        <v>2.7751048323746167E-3</v>
      </c>
      <c r="H265" s="142">
        <f t="shared" si="38"/>
        <v>1.3355719819849806E-3</v>
      </c>
      <c r="I265" s="79">
        <f t="shared" si="38"/>
        <v>0.81210322648438882</v>
      </c>
      <c r="J265" s="42">
        <f t="shared" si="26"/>
        <v>1.0846223157721527E-3</v>
      </c>
      <c r="K265" s="142">
        <f t="shared" si="39"/>
        <v>3.2766800746614503E-3</v>
      </c>
      <c r="L265" s="79">
        <f t="shared" si="39"/>
        <v>0.81210322648438882</v>
      </c>
      <c r="M265" s="42">
        <f t="shared" si="27"/>
        <v>2.661002460789672E-3</v>
      </c>
      <c r="T265" s="114"/>
      <c r="W265" s="114"/>
      <c r="AA265" s="114"/>
      <c r="AG265" s="114"/>
      <c r="AJ265" s="114"/>
    </row>
    <row r="266" spans="1:36" x14ac:dyDescent="0.2">
      <c r="A266" s="92">
        <f t="shared" si="36"/>
        <v>59</v>
      </c>
      <c r="B266" s="142">
        <f t="shared" si="36"/>
        <v>6.192982950253864E-4</v>
      </c>
      <c r="C266" s="79">
        <f t="shared" si="36"/>
        <v>0.81210322648438882</v>
      </c>
      <c r="D266" s="42">
        <f t="shared" si="24"/>
        <v>5.0293414354639723E-4</v>
      </c>
      <c r="E266" s="142">
        <f t="shared" si="37"/>
        <v>3.0404825853959541E-3</v>
      </c>
      <c r="F266" s="79">
        <f t="shared" si="37"/>
        <v>0.81210322648438882</v>
      </c>
      <c r="G266" s="42">
        <f t="shared" si="25"/>
        <v>2.4691857176696507E-3</v>
      </c>
      <c r="H266" s="142">
        <f t="shared" si="38"/>
        <v>1.1099361690687546E-3</v>
      </c>
      <c r="I266" s="79">
        <f t="shared" si="38"/>
        <v>0.81210322648438882</v>
      </c>
      <c r="J266" s="42">
        <f t="shared" si="26"/>
        <v>9.0138274409245773E-4</v>
      </c>
      <c r="K266" s="142">
        <f t="shared" si="39"/>
        <v>2.9710315621295411E-3</v>
      </c>
      <c r="L266" s="79">
        <f t="shared" si="39"/>
        <v>0.81210322648438882</v>
      </c>
      <c r="M266" s="42">
        <f t="shared" si="27"/>
        <v>2.4127843175923542E-3</v>
      </c>
      <c r="T266" s="114"/>
      <c r="W266" s="114"/>
      <c r="AA266" s="114"/>
      <c r="AG266" s="114"/>
      <c r="AJ266" s="114"/>
    </row>
    <row r="267" spans="1:36" x14ac:dyDescent="0.2">
      <c r="A267" s="92">
        <f t="shared" si="36"/>
        <v>60</v>
      </c>
      <c r="B267" s="142">
        <f t="shared" si="36"/>
        <v>5.0375995678034018E-4</v>
      </c>
      <c r="C267" s="79">
        <f t="shared" si="36"/>
        <v>0.81587606377351485</v>
      </c>
      <c r="D267" s="42">
        <f t="shared" si="24"/>
        <v>4.1100569062465993E-4</v>
      </c>
      <c r="E267" s="142">
        <f t="shared" si="37"/>
        <v>2.4999167867923995E-3</v>
      </c>
      <c r="F267" s="79">
        <f t="shared" si="37"/>
        <v>0.81587606377351485</v>
      </c>
      <c r="G267" s="42">
        <f t="shared" si="25"/>
        <v>2.0396222677695162E-3</v>
      </c>
      <c r="H267" s="142">
        <f t="shared" si="38"/>
        <v>9.3678868710041652E-4</v>
      </c>
      <c r="I267" s="79">
        <f t="shared" si="38"/>
        <v>0.81587606377351485</v>
      </c>
      <c r="J267" s="42">
        <f t="shared" si="26"/>
        <v>7.6430346661904671E-4</v>
      </c>
      <c r="K267" s="142">
        <f t="shared" si="39"/>
        <v>2.5047175487693408E-3</v>
      </c>
      <c r="L267" s="79">
        <f t="shared" si="39"/>
        <v>0.81587606377351485</v>
      </c>
      <c r="M267" s="42">
        <f t="shared" si="27"/>
        <v>2.0435390945543765E-3</v>
      </c>
      <c r="T267" s="114"/>
      <c r="W267" s="114"/>
      <c r="AA267" s="114"/>
      <c r="AG267" s="114"/>
      <c r="AJ267" s="114"/>
    </row>
    <row r="268" spans="1:36" x14ac:dyDescent="0.2">
      <c r="A268" s="92">
        <f t="shared" si="36"/>
        <v>61</v>
      </c>
      <c r="B268" s="142">
        <f t="shared" si="36"/>
        <v>4.8103635008948622E-4</v>
      </c>
      <c r="C268" s="79">
        <f t="shared" si="36"/>
        <v>0.84888839005336814</v>
      </c>
      <c r="D268" s="42">
        <f t="shared" si="24"/>
        <v>4.0834617278461233E-4</v>
      </c>
      <c r="E268" s="142">
        <f t="shared" si="37"/>
        <v>2.4307858143244494E-3</v>
      </c>
      <c r="F268" s="79">
        <f t="shared" si="37"/>
        <v>0.84888839005336814</v>
      </c>
      <c r="G268" s="42">
        <f t="shared" si="25"/>
        <v>2.0634658564864473E-3</v>
      </c>
      <c r="H268" s="142">
        <f t="shared" si="38"/>
        <v>8.3405238079387956E-4</v>
      </c>
      <c r="I268" s="79">
        <f t="shared" si="38"/>
        <v>0.84888839005336814</v>
      </c>
      <c r="J268" s="42">
        <f t="shared" si="26"/>
        <v>7.0801738275229516E-4</v>
      </c>
      <c r="K268" s="142">
        <f t="shared" si="39"/>
        <v>2.3850185501442787E-3</v>
      </c>
      <c r="L268" s="79">
        <f t="shared" si="39"/>
        <v>0.84888839005336814</v>
      </c>
      <c r="M268" s="42">
        <f t="shared" si="27"/>
        <v>2.024614557279395E-3</v>
      </c>
      <c r="T268" s="114"/>
      <c r="W268" s="114"/>
      <c r="AA268" s="114"/>
      <c r="AG268" s="114"/>
      <c r="AJ268" s="114"/>
    </row>
    <row r="269" spans="1:36" x14ac:dyDescent="0.2">
      <c r="A269" s="92">
        <f t="shared" si="36"/>
        <v>62</v>
      </c>
      <c r="B269" s="142">
        <f t="shared" si="36"/>
        <v>4.2630766355235901E-4</v>
      </c>
      <c r="C269" s="79">
        <f t="shared" si="36"/>
        <v>0.88284392565550285</v>
      </c>
      <c r="D269" s="42">
        <f t="shared" si="24"/>
        <v>3.7636313122758994E-4</v>
      </c>
      <c r="E269" s="142">
        <f t="shared" si="37"/>
        <v>2.3504530639103039E-3</v>
      </c>
      <c r="F269" s="79">
        <f t="shared" si="37"/>
        <v>0.88284392565550285</v>
      </c>
      <c r="G269" s="42">
        <f t="shared" si="25"/>
        <v>2.0750832100115773E-3</v>
      </c>
      <c r="H269" s="142">
        <f t="shared" si="38"/>
        <v>7.5884044315513758E-4</v>
      </c>
      <c r="I269" s="79">
        <f t="shared" si="38"/>
        <v>0.88284392565550285</v>
      </c>
      <c r="J269" s="42">
        <f t="shared" si="26"/>
        <v>6.6993767578124315E-4</v>
      </c>
      <c r="K269" s="142">
        <f t="shared" si="39"/>
        <v>2.2768413802638754E-3</v>
      </c>
      <c r="L269" s="79">
        <f t="shared" si="39"/>
        <v>0.88284392565550285</v>
      </c>
      <c r="M269" s="42">
        <f t="shared" si="27"/>
        <v>2.0100955822470535E-3</v>
      </c>
      <c r="T269" s="114"/>
      <c r="W269" s="114"/>
      <c r="AA269" s="114"/>
      <c r="AG269" s="114"/>
      <c r="AJ269" s="114"/>
    </row>
    <row r="270" spans="1:36" x14ac:dyDescent="0.2">
      <c r="A270" s="92">
        <f t="shared" si="36"/>
        <v>63</v>
      </c>
      <c r="B270" s="142">
        <f t="shared" si="36"/>
        <v>3.5941704667364802E-4</v>
      </c>
      <c r="C270" s="79">
        <f t="shared" si="36"/>
        <v>0.89604885616744401</v>
      </c>
      <c r="D270" s="42">
        <f t="shared" si="24"/>
        <v>3.2205523355900316E-4</v>
      </c>
      <c r="E270" s="142">
        <f t="shared" si="37"/>
        <v>2.0464048053707084E-3</v>
      </c>
      <c r="F270" s="79">
        <f t="shared" si="37"/>
        <v>0.89604885616744401</v>
      </c>
      <c r="G270" s="42">
        <f t="shared" si="25"/>
        <v>1.8336786851079841E-3</v>
      </c>
      <c r="H270" s="142">
        <f t="shared" si="38"/>
        <v>6.7690743874867815E-4</v>
      </c>
      <c r="I270" s="79">
        <f t="shared" si="38"/>
        <v>0.89604885616744401</v>
      </c>
      <c r="J270" s="42">
        <f t="shared" si="26"/>
        <v>6.065421362219872E-4</v>
      </c>
      <c r="K270" s="142">
        <f t="shared" si="39"/>
        <v>1.9775938837012209E-3</v>
      </c>
      <c r="L270" s="79">
        <f t="shared" si="39"/>
        <v>0.89604885616744401</v>
      </c>
      <c r="M270" s="42">
        <f t="shared" si="27"/>
        <v>1.7720207374542123E-3</v>
      </c>
      <c r="T270" s="114"/>
      <c r="W270" s="114"/>
      <c r="AA270" s="114"/>
      <c r="AG270" s="114"/>
      <c r="AJ270" s="114"/>
    </row>
    <row r="271" spans="1:36" x14ac:dyDescent="0.2">
      <c r="A271" s="92">
        <f t="shared" si="36"/>
        <v>64</v>
      </c>
      <c r="B271" s="142">
        <f t="shared" si="36"/>
        <v>2.9188632819801156E-4</v>
      </c>
      <c r="C271" s="79">
        <f t="shared" si="36"/>
        <v>0.90265132142341464</v>
      </c>
      <c r="D271" s="42">
        <f t="shared" si="24"/>
        <v>2.6347157985336361E-4</v>
      </c>
      <c r="E271" s="142">
        <f t="shared" si="37"/>
        <v>1.953910124614979E-3</v>
      </c>
      <c r="F271" s="79">
        <f t="shared" si="37"/>
        <v>0.90265132142341464</v>
      </c>
      <c r="G271" s="42">
        <f t="shared" si="25"/>
        <v>1.7636995559262997E-3</v>
      </c>
      <c r="H271" s="142">
        <f t="shared" si="38"/>
        <v>5.5464803373591459E-4</v>
      </c>
      <c r="I271" s="79">
        <f t="shared" si="38"/>
        <v>0.90265132142341464</v>
      </c>
      <c r="J271" s="42">
        <f t="shared" si="26"/>
        <v>5.0065378057662199E-4</v>
      </c>
      <c r="K271" s="142">
        <f t="shared" si="39"/>
        <v>1.8162882812760041E-3</v>
      </c>
      <c r="L271" s="79">
        <f t="shared" si="39"/>
        <v>0.90265132142341464</v>
      </c>
      <c r="M271" s="42">
        <f t="shared" si="27"/>
        <v>1.6394750171796477E-3</v>
      </c>
      <c r="T271" s="114"/>
      <c r="W271" s="114"/>
      <c r="AA271" s="114"/>
      <c r="AG271" s="114"/>
      <c r="AJ271" s="114"/>
    </row>
    <row r="272" spans="1:36" x14ac:dyDescent="0.2">
      <c r="A272" s="92">
        <f t="shared" ref="A272:C287" si="40">A77</f>
        <v>65</v>
      </c>
      <c r="B272" s="142">
        <f t="shared" si="40"/>
        <v>2.6948277230562037E-4</v>
      </c>
      <c r="C272" s="79">
        <f t="shared" si="40"/>
        <v>0.90925378667938528</v>
      </c>
      <c r="D272" s="42">
        <f t="shared" si="24"/>
        <v>2.4502823116374391E-4</v>
      </c>
      <c r="E272" s="142">
        <f t="shared" ref="E272:F287" si="41">E77</f>
        <v>1.8396519895637837E-3</v>
      </c>
      <c r="F272" s="79">
        <f t="shared" si="41"/>
        <v>0.90925378667938528</v>
      </c>
      <c r="G272" s="42">
        <f t="shared" si="25"/>
        <v>1.6727105376831352E-3</v>
      </c>
      <c r="H272" s="142">
        <f t="shared" ref="H272:I287" si="42">H77</f>
        <v>4.6951452134482785E-4</v>
      </c>
      <c r="I272" s="79">
        <f t="shared" si="42"/>
        <v>0.90925378667938528</v>
      </c>
      <c r="J272" s="42">
        <f t="shared" si="26"/>
        <v>4.2690785643374377E-4</v>
      </c>
      <c r="K272" s="142">
        <f t="shared" ref="K272:L287" si="43">K77</f>
        <v>1.6457012056953679E-3</v>
      </c>
      <c r="L272" s="79">
        <f t="shared" si="43"/>
        <v>0.90925378667938528</v>
      </c>
      <c r="M272" s="42">
        <f t="shared" si="27"/>
        <v>1.4963600530213431E-3</v>
      </c>
      <c r="T272" s="114"/>
      <c r="W272" s="114"/>
      <c r="AA272" s="114"/>
      <c r="AG272" s="114"/>
      <c r="AJ272" s="114"/>
    </row>
    <row r="273" spans="1:36" x14ac:dyDescent="0.2">
      <c r="A273" s="92">
        <f t="shared" si="40"/>
        <v>66</v>
      </c>
      <c r="B273" s="142">
        <f t="shared" si="40"/>
        <v>2.3363708287779436E-4</v>
      </c>
      <c r="C273" s="79">
        <f t="shared" si="40"/>
        <v>0.91679946125763745</v>
      </c>
      <c r="D273" s="42">
        <f t="shared" si="24"/>
        <v>2.1419835171216785E-4</v>
      </c>
      <c r="E273" s="142">
        <f t="shared" si="41"/>
        <v>1.6024943479028991E-3</v>
      </c>
      <c r="F273" s="79">
        <f t="shared" si="41"/>
        <v>0.91679946125763745</v>
      </c>
      <c r="G273" s="42">
        <f t="shared" si="25"/>
        <v>1.4691659548257869E-3</v>
      </c>
      <c r="H273" s="142">
        <f t="shared" si="42"/>
        <v>4.2150690157541804E-4</v>
      </c>
      <c r="I273" s="79">
        <f t="shared" si="42"/>
        <v>0.91679946125763745</v>
      </c>
      <c r="J273" s="42">
        <f t="shared" si="26"/>
        <v>3.8643730028071929E-4</v>
      </c>
      <c r="K273" s="142">
        <f t="shared" si="43"/>
        <v>1.5010382447902132E-3</v>
      </c>
      <c r="L273" s="79">
        <f t="shared" si="43"/>
        <v>0.91679946125763745</v>
      </c>
      <c r="M273" s="42">
        <f t="shared" si="27"/>
        <v>1.3761510541507771E-3</v>
      </c>
      <c r="T273" s="114"/>
      <c r="W273" s="114"/>
      <c r="AA273" s="114"/>
      <c r="AG273" s="114"/>
      <c r="AJ273" s="114"/>
    </row>
    <row r="274" spans="1:36" x14ac:dyDescent="0.2">
      <c r="A274" s="92">
        <f t="shared" si="40"/>
        <v>67</v>
      </c>
      <c r="B274" s="142">
        <f t="shared" si="40"/>
        <v>2.0963327299308945E-4</v>
      </c>
      <c r="C274" s="79">
        <f t="shared" si="40"/>
        <v>0.93000439176957883</v>
      </c>
      <c r="D274" s="42">
        <f t="shared" si="24"/>
        <v>1.9495986454460423E-4</v>
      </c>
      <c r="E274" s="142">
        <f t="shared" si="41"/>
        <v>1.4360679327022785E-3</v>
      </c>
      <c r="F274" s="79">
        <f t="shared" si="41"/>
        <v>0.93000439176957883</v>
      </c>
      <c r="G274" s="42">
        <f t="shared" si="25"/>
        <v>1.335549484292579E-3</v>
      </c>
      <c r="H274" s="142">
        <f t="shared" si="42"/>
        <v>3.5013557351822879E-4</v>
      </c>
      <c r="I274" s="79">
        <f t="shared" si="42"/>
        <v>0.93000439176957883</v>
      </c>
      <c r="J274" s="42">
        <f t="shared" si="26"/>
        <v>3.2562762108671303E-4</v>
      </c>
      <c r="K274" s="142">
        <f t="shared" si="43"/>
        <v>1.3051671561310212E-3</v>
      </c>
      <c r="L274" s="79">
        <f t="shared" si="43"/>
        <v>0.93000439176957883</v>
      </c>
      <c r="M274" s="42">
        <f t="shared" si="27"/>
        <v>1.2138111871952612E-3</v>
      </c>
      <c r="T274" s="114"/>
      <c r="W274" s="114"/>
      <c r="AA274" s="114"/>
      <c r="AG274" s="114"/>
      <c r="AJ274" s="114"/>
    </row>
    <row r="275" spans="1:36" x14ac:dyDescent="0.2">
      <c r="A275" s="92">
        <f t="shared" si="40"/>
        <v>68</v>
      </c>
      <c r="B275" s="142">
        <f t="shared" si="40"/>
        <v>1.590652468359778E-4</v>
      </c>
      <c r="C275" s="79">
        <f t="shared" si="40"/>
        <v>0.93660685702554947</v>
      </c>
      <c r="D275" s="42">
        <f t="shared" si="24"/>
        <v>1.4898160090103839E-4</v>
      </c>
      <c r="E275" s="142">
        <f t="shared" si="41"/>
        <v>1.2738021778816735E-3</v>
      </c>
      <c r="F275" s="79">
        <f t="shared" si="41"/>
        <v>0.93660685702554947</v>
      </c>
      <c r="G275" s="42">
        <f t="shared" si="25"/>
        <v>1.1930518542980541E-3</v>
      </c>
      <c r="H275" s="142">
        <f t="shared" si="42"/>
        <v>2.8132465184874144E-4</v>
      </c>
      <c r="I275" s="79">
        <f t="shared" si="42"/>
        <v>0.93660685702554947</v>
      </c>
      <c r="J275" s="42">
        <f t="shared" si="26"/>
        <v>2.6349059797185667E-4</v>
      </c>
      <c r="K275" s="142">
        <f t="shared" si="43"/>
        <v>1.1777869383428538E-3</v>
      </c>
      <c r="L275" s="79">
        <f t="shared" si="43"/>
        <v>0.93660685702554947</v>
      </c>
      <c r="M275" s="42">
        <f t="shared" si="27"/>
        <v>1.103123322567045E-3</v>
      </c>
      <c r="T275" s="114"/>
      <c r="W275" s="114"/>
      <c r="AA275" s="114"/>
      <c r="AG275" s="114"/>
      <c r="AJ275" s="114"/>
    </row>
    <row r="276" spans="1:36" x14ac:dyDescent="0.2">
      <c r="A276" s="92">
        <f t="shared" si="40"/>
        <v>69</v>
      </c>
      <c r="B276" s="142">
        <f t="shared" si="40"/>
        <v>1.6162565322367967E-4</v>
      </c>
      <c r="C276" s="79">
        <f t="shared" si="40"/>
        <v>0.95641425279346137</v>
      </c>
      <c r="D276" s="42">
        <f t="shared" ref="D276:D291" si="44">B276*C276</f>
        <v>1.5458107836018069E-4</v>
      </c>
      <c r="E276" s="142">
        <f t="shared" si="41"/>
        <v>1.1928293258706023E-3</v>
      </c>
      <c r="F276" s="79">
        <f t="shared" si="41"/>
        <v>0.95641425279346137</v>
      </c>
      <c r="G276" s="42">
        <f t="shared" ref="G276:G290" si="45">E276*F276</f>
        <v>1.1408389684126603E-3</v>
      </c>
      <c r="H276" s="142">
        <f t="shared" si="42"/>
        <v>2.5284013078555827E-4</v>
      </c>
      <c r="I276" s="79">
        <f t="shared" si="42"/>
        <v>0.95641425279346137</v>
      </c>
      <c r="J276" s="42">
        <f t="shared" ref="J276:J290" si="46">H276*I276</f>
        <v>2.4181990476147076E-4</v>
      </c>
      <c r="K276" s="142">
        <f t="shared" si="43"/>
        <v>1.1006546959133354E-3</v>
      </c>
      <c r="L276" s="79">
        <f t="shared" si="43"/>
        <v>0.95641425279346137</v>
      </c>
      <c r="M276" s="42">
        <f t="shared" ref="M276:M290" si="47">K276*L276</f>
        <v>1.052681838575567E-3</v>
      </c>
      <c r="T276" s="114"/>
      <c r="W276" s="114"/>
      <c r="AA276" s="114"/>
      <c r="AG276" s="114"/>
      <c r="AJ276" s="114"/>
    </row>
    <row r="277" spans="1:36" x14ac:dyDescent="0.2">
      <c r="A277" s="92">
        <f t="shared" si="40"/>
        <v>70</v>
      </c>
      <c r="B277" s="142">
        <f t="shared" si="40"/>
        <v>1.3250103056357105E-4</v>
      </c>
      <c r="C277" s="79">
        <f t="shared" si="40"/>
        <v>0.96961918330540264</v>
      </c>
      <c r="D277" s="42">
        <f t="shared" si="44"/>
        <v>1.2847554104217397E-4</v>
      </c>
      <c r="E277" s="142">
        <f t="shared" si="41"/>
        <v>1.0270430122669069E-3</v>
      </c>
      <c r="F277" s="79">
        <f t="shared" si="41"/>
        <v>0.96961918330540264</v>
      </c>
      <c r="G277" s="42">
        <f t="shared" si="45"/>
        <v>9.9584060677375885E-4</v>
      </c>
      <c r="H277" s="142">
        <f t="shared" si="42"/>
        <v>2.0899317139616401E-4</v>
      </c>
      <c r="I277" s="79">
        <f t="shared" si="42"/>
        <v>0.96961918330540264</v>
      </c>
      <c r="J277" s="42">
        <f t="shared" si="46"/>
        <v>2.026437881655546E-4</v>
      </c>
      <c r="K277" s="142">
        <f t="shared" si="43"/>
        <v>9.0862421683569612E-4</v>
      </c>
      <c r="L277" s="79">
        <f t="shared" si="43"/>
        <v>0.96961918330540264</v>
      </c>
      <c r="M277" s="42">
        <f t="shared" si="47"/>
        <v>8.8101947105973877E-4</v>
      </c>
      <c r="T277" s="114"/>
      <c r="W277" s="114"/>
      <c r="AA277" s="114"/>
      <c r="AG277" s="114"/>
      <c r="AJ277" s="114"/>
    </row>
    <row r="278" spans="1:36" x14ac:dyDescent="0.2">
      <c r="A278" s="92">
        <f t="shared" si="40"/>
        <v>71</v>
      </c>
      <c r="B278" s="142">
        <f t="shared" si="40"/>
        <v>1.1457818584965806E-4</v>
      </c>
      <c r="C278" s="79">
        <f t="shared" si="40"/>
        <v>0.98376732313962534</v>
      </c>
      <c r="D278" s="42">
        <f t="shared" si="44"/>
        <v>1.1271827518351261E-4</v>
      </c>
      <c r="E278" s="142">
        <f t="shared" si="41"/>
        <v>8.9614223569564957E-4</v>
      </c>
      <c r="F278" s="79">
        <f t="shared" si="41"/>
        <v>0.98376732313962534</v>
      </c>
      <c r="G278" s="42">
        <f t="shared" si="45"/>
        <v>8.8159544836266838E-4</v>
      </c>
      <c r="H278" s="142">
        <f t="shared" si="42"/>
        <v>1.7218732957294982E-4</v>
      </c>
      <c r="I278" s="79">
        <f t="shared" si="42"/>
        <v>0.98376732313962534</v>
      </c>
      <c r="J278" s="42">
        <f t="shared" si="46"/>
        <v>1.6939226829254129E-4</v>
      </c>
      <c r="K278" s="142">
        <f t="shared" si="43"/>
        <v>7.7580313547366238E-4</v>
      </c>
      <c r="L278" s="79">
        <f t="shared" si="43"/>
        <v>0.98376732313962534</v>
      </c>
      <c r="M278" s="42">
        <f t="shared" si="47"/>
        <v>7.6320977386825294E-4</v>
      </c>
      <c r="T278" s="114"/>
      <c r="W278" s="114"/>
      <c r="AA278" s="114"/>
      <c r="AG278" s="114"/>
      <c r="AJ278" s="114"/>
    </row>
    <row r="279" spans="1:36" x14ac:dyDescent="0.2">
      <c r="A279" s="92">
        <f t="shared" si="40"/>
        <v>72</v>
      </c>
      <c r="B279" s="142">
        <f t="shared" si="40"/>
        <v>8.673376638340037E-5</v>
      </c>
      <c r="C279" s="79">
        <f t="shared" si="40"/>
        <v>0.99036978839559608</v>
      </c>
      <c r="D279" s="42">
        <f t="shared" si="44"/>
        <v>8.5898501859881285E-5</v>
      </c>
      <c r="E279" s="142">
        <f t="shared" si="41"/>
        <v>7.3131607448734259E-4</v>
      </c>
      <c r="F279" s="79">
        <f t="shared" si="41"/>
        <v>0.99036978839559608</v>
      </c>
      <c r="G279" s="42">
        <f t="shared" si="45"/>
        <v>7.2427334594032749E-4</v>
      </c>
      <c r="H279" s="142">
        <f t="shared" si="42"/>
        <v>1.4466296090515486E-4</v>
      </c>
      <c r="I279" s="79">
        <f t="shared" si="42"/>
        <v>0.99036978839559608</v>
      </c>
      <c r="J279" s="42">
        <f t="shared" si="46"/>
        <v>1.4326982598031861E-4</v>
      </c>
      <c r="K279" s="142">
        <f t="shared" si="43"/>
        <v>6.3722113973929944E-4</v>
      </c>
      <c r="L279" s="79">
        <f t="shared" si="43"/>
        <v>0.99036978839559608</v>
      </c>
      <c r="M279" s="42">
        <f t="shared" si="47"/>
        <v>6.3108456532481058E-4</v>
      </c>
      <c r="T279" s="114"/>
      <c r="W279" s="114"/>
      <c r="AA279" s="114"/>
      <c r="AG279" s="114"/>
      <c r="AJ279" s="114"/>
    </row>
    <row r="280" spans="1:36" x14ac:dyDescent="0.2">
      <c r="A280" s="92">
        <f t="shared" si="40"/>
        <v>73</v>
      </c>
      <c r="B280" s="142">
        <f t="shared" si="40"/>
        <v>6.9130972467950117E-5</v>
      </c>
      <c r="C280" s="79">
        <f t="shared" si="40"/>
        <v>1.0035747189075375</v>
      </c>
      <c r="D280" s="42">
        <f t="shared" si="44"/>
        <v>6.9378096262327752E-5</v>
      </c>
      <c r="E280" s="142">
        <f t="shared" si="41"/>
        <v>5.856929611867996E-4</v>
      </c>
      <c r="F280" s="79">
        <f t="shared" si="41"/>
        <v>1.0035747189075375</v>
      </c>
      <c r="G280" s="42">
        <f t="shared" si="45"/>
        <v>5.8778664888916568E-4</v>
      </c>
      <c r="H280" s="142">
        <f t="shared" si="42"/>
        <v>1.1393808425273259E-4</v>
      </c>
      <c r="I280" s="79">
        <f t="shared" si="42"/>
        <v>1.0035747189075375</v>
      </c>
      <c r="J280" s="42">
        <f t="shared" si="46"/>
        <v>1.1434538087679944E-4</v>
      </c>
      <c r="K280" s="142">
        <f t="shared" si="43"/>
        <v>5.2552341107580595E-4</v>
      </c>
      <c r="L280" s="79">
        <f t="shared" si="43"/>
        <v>1.0035747189075375</v>
      </c>
      <c r="M280" s="42">
        <f t="shared" si="47"/>
        <v>5.2740200954973226E-4</v>
      </c>
      <c r="T280" s="114"/>
      <c r="W280" s="114"/>
      <c r="AA280" s="114"/>
      <c r="AG280" s="114"/>
      <c r="AJ280" s="114"/>
    </row>
    <row r="281" spans="1:36" x14ac:dyDescent="0.2">
      <c r="A281" s="92">
        <f t="shared" si="40"/>
        <v>74</v>
      </c>
      <c r="B281" s="142">
        <f t="shared" si="40"/>
        <v>4.6087314978633407E-5</v>
      </c>
      <c r="C281" s="79">
        <f t="shared" si="40"/>
        <v>1.0101771841635079</v>
      </c>
      <c r="D281" s="42">
        <f t="shared" si="44"/>
        <v>4.6556354070772552E-5</v>
      </c>
      <c r="E281" s="142">
        <f t="shared" si="41"/>
        <v>4.3654928910316648E-4</v>
      </c>
      <c r="F281" s="79">
        <f t="shared" si="41"/>
        <v>1.0101771841635079</v>
      </c>
      <c r="G281" s="42">
        <f t="shared" si="45"/>
        <v>4.4099213161481786E-4</v>
      </c>
      <c r="H281" s="142">
        <f t="shared" si="42"/>
        <v>7.8732496421832072E-5</v>
      </c>
      <c r="I281" s="79">
        <f t="shared" si="42"/>
        <v>1.0101771841635079</v>
      </c>
      <c r="J281" s="42">
        <f t="shared" si="46"/>
        <v>7.953377153756978E-5</v>
      </c>
      <c r="K281" s="142">
        <f t="shared" si="43"/>
        <v>4.2726781594774725E-4</v>
      </c>
      <c r="L281" s="79">
        <f t="shared" si="43"/>
        <v>1.0101771841635079</v>
      </c>
      <c r="M281" s="42">
        <f t="shared" si="47"/>
        <v>4.3161619919778723E-4</v>
      </c>
      <c r="T281" s="114"/>
      <c r="W281" s="114"/>
      <c r="AA281" s="114"/>
      <c r="AG281" s="114"/>
      <c r="AJ281" s="114"/>
    </row>
    <row r="282" spans="1:36" x14ac:dyDescent="0.2">
      <c r="A282" s="92">
        <f t="shared" si="40"/>
        <v>75</v>
      </c>
      <c r="B282" s="142">
        <f t="shared" si="40"/>
        <v>3.7125892621676912E-5</v>
      </c>
      <c r="C282" s="79">
        <f t="shared" si="40"/>
        <v>1.0167796494194787</v>
      </c>
      <c r="D282" s="42">
        <f t="shared" si="44"/>
        <v>3.7748852084253861E-5</v>
      </c>
      <c r="E282" s="142">
        <f t="shared" si="41"/>
        <v>3.5045562431669156E-4</v>
      </c>
      <c r="F282" s="79">
        <f t="shared" si="41"/>
        <v>1.0167796494194787</v>
      </c>
      <c r="G282" s="42">
        <f t="shared" si="45"/>
        <v>3.563361468298102E-4</v>
      </c>
      <c r="H282" s="142">
        <f t="shared" si="42"/>
        <v>6.0489600909456346E-5</v>
      </c>
      <c r="I282" s="79">
        <f t="shared" si="42"/>
        <v>1.0167796494194787</v>
      </c>
      <c r="J282" s="42">
        <f t="shared" si="46"/>
        <v>6.15045952062412E-5</v>
      </c>
      <c r="K282" s="142">
        <f t="shared" si="43"/>
        <v>3.4437465914589964E-4</v>
      </c>
      <c r="L282" s="79">
        <f t="shared" si="43"/>
        <v>1.0167796494194787</v>
      </c>
      <c r="M282" s="42">
        <f t="shared" si="47"/>
        <v>3.5015314519532031E-4</v>
      </c>
      <c r="T282" s="114"/>
      <c r="W282" s="114"/>
      <c r="AA282" s="114"/>
      <c r="AG282" s="114"/>
      <c r="AJ282" s="114"/>
    </row>
    <row r="283" spans="1:36" x14ac:dyDescent="0.2">
      <c r="A283" s="92">
        <f t="shared" si="40"/>
        <v>76</v>
      </c>
      <c r="B283" s="142">
        <f t="shared" si="40"/>
        <v>2.9764724257034078E-5</v>
      </c>
      <c r="C283" s="79">
        <f t="shared" si="40"/>
        <v>1.0233821146754492</v>
      </c>
      <c r="D283" s="42">
        <f t="shared" si="44"/>
        <v>3.0460686452895171E-5</v>
      </c>
      <c r="E283" s="142">
        <f t="shared" si="41"/>
        <v>2.1539418736541864E-4</v>
      </c>
      <c r="F283" s="79">
        <f t="shared" si="41"/>
        <v>1.0233821146754492</v>
      </c>
      <c r="G283" s="42">
        <f t="shared" si="45"/>
        <v>2.2043055895482205E-4</v>
      </c>
      <c r="H283" s="142">
        <f t="shared" si="42"/>
        <v>4.8967772164797997E-5</v>
      </c>
      <c r="I283" s="79">
        <f t="shared" si="42"/>
        <v>1.0233821146754492</v>
      </c>
      <c r="J283" s="42">
        <f t="shared" si="46"/>
        <v>5.011274222895657E-5</v>
      </c>
      <c r="K283" s="142">
        <f t="shared" si="43"/>
        <v>2.4291855603321359E-4</v>
      </c>
      <c r="L283" s="79">
        <f t="shared" si="43"/>
        <v>1.0233821146754492</v>
      </c>
      <c r="M283" s="42">
        <f t="shared" si="47"/>
        <v>2.4859850556717671E-4</v>
      </c>
      <c r="T283" s="114"/>
      <c r="W283" s="114"/>
      <c r="AA283" s="114"/>
      <c r="AG283" s="114"/>
      <c r="AJ283" s="114"/>
    </row>
    <row r="284" spans="1:36" x14ac:dyDescent="0.2">
      <c r="A284" s="92">
        <f t="shared" si="40"/>
        <v>77</v>
      </c>
      <c r="B284" s="142">
        <f t="shared" si="40"/>
        <v>1.5362438326211136E-5</v>
      </c>
      <c r="C284" s="79">
        <f t="shared" si="40"/>
        <v>1.02998457993142</v>
      </c>
      <c r="D284" s="42">
        <f t="shared" si="44"/>
        <v>1.5823074586144922E-5</v>
      </c>
      <c r="E284" s="142">
        <f t="shared" si="41"/>
        <v>1.6290585641753059E-4</v>
      </c>
      <c r="F284" s="79">
        <f t="shared" si="41"/>
        <v>1.02998457993142</v>
      </c>
      <c r="G284" s="42">
        <f t="shared" si="45"/>
        <v>1.6779052009057848E-4</v>
      </c>
      <c r="H284" s="142">
        <f t="shared" si="42"/>
        <v>2.8484521063183148E-5</v>
      </c>
      <c r="I284" s="79">
        <f t="shared" si="42"/>
        <v>1.02998457993142</v>
      </c>
      <c r="J284" s="42">
        <f t="shared" si="46"/>
        <v>2.933861746181038E-5</v>
      </c>
      <c r="K284" s="142">
        <f t="shared" si="43"/>
        <v>1.7250738037141256E-4</v>
      </c>
      <c r="L284" s="79">
        <f t="shared" si="43"/>
        <v>1.02998457993142</v>
      </c>
      <c r="M284" s="42">
        <f t="shared" si="47"/>
        <v>1.7767994170691905E-4</v>
      </c>
      <c r="T284" s="114"/>
      <c r="W284" s="114"/>
      <c r="AA284" s="114"/>
      <c r="AG284" s="114"/>
      <c r="AJ284" s="114"/>
    </row>
    <row r="285" spans="1:36" x14ac:dyDescent="0.2">
      <c r="A285" s="92">
        <f t="shared" si="40"/>
        <v>78</v>
      </c>
      <c r="B285" s="142">
        <f t="shared" si="40"/>
        <v>1.6002539923136599E-5</v>
      </c>
      <c r="C285" s="79">
        <f t="shared" si="40"/>
        <v>1.0375302545096721</v>
      </c>
      <c r="D285" s="42">
        <f t="shared" si="44"/>
        <v>1.6603119319253103E-5</v>
      </c>
      <c r="E285" s="142">
        <f t="shared" si="41"/>
        <v>1.4722336729285673E-4</v>
      </c>
      <c r="F285" s="79">
        <f t="shared" si="41"/>
        <v>1.0375302545096721</v>
      </c>
      <c r="G285" s="42">
        <f t="shared" si="45"/>
        <v>1.5274869773712857E-4</v>
      </c>
      <c r="H285" s="142">
        <f t="shared" si="42"/>
        <v>2.1763454295465777E-5</v>
      </c>
      <c r="I285" s="79">
        <f t="shared" si="42"/>
        <v>1.0375302545096721</v>
      </c>
      <c r="J285" s="42">
        <f t="shared" si="46"/>
        <v>2.2580242274184222E-5</v>
      </c>
      <c r="K285" s="142">
        <f t="shared" si="43"/>
        <v>1.3154087816818284E-4</v>
      </c>
      <c r="L285" s="79">
        <f t="shared" si="43"/>
        <v>1.0375302545096721</v>
      </c>
      <c r="M285" s="42">
        <f t="shared" si="47"/>
        <v>1.3647764080426051E-4</v>
      </c>
      <c r="T285" s="114"/>
      <c r="W285" s="114"/>
      <c r="AA285" s="114"/>
      <c r="AG285" s="114"/>
      <c r="AJ285" s="114"/>
    </row>
    <row r="286" spans="1:36" x14ac:dyDescent="0.2">
      <c r="A286" s="92">
        <f t="shared" si="40"/>
        <v>79</v>
      </c>
      <c r="B286" s="142">
        <f t="shared" si="40"/>
        <v>1.0881727147732888E-5</v>
      </c>
      <c r="C286" s="79">
        <f t="shared" si="40"/>
        <v>1.0507351850216136</v>
      </c>
      <c r="D286" s="42">
        <f t="shared" si="44"/>
        <v>1.1433813587927831E-5</v>
      </c>
      <c r="E286" s="142">
        <f t="shared" si="41"/>
        <v>9.7615493531133258E-5</v>
      </c>
      <c r="F286" s="79">
        <f t="shared" si="41"/>
        <v>1.0507351850216136</v>
      </c>
      <c r="G286" s="42">
        <f t="shared" si="45"/>
        <v>1.0256803365641142E-4</v>
      </c>
      <c r="H286" s="142">
        <f t="shared" si="42"/>
        <v>1.1841879543121083E-5</v>
      </c>
      <c r="I286" s="79">
        <f t="shared" si="42"/>
        <v>1.0507351850216136</v>
      </c>
      <c r="J286" s="42">
        <f t="shared" si="46"/>
        <v>1.2442679492744993E-5</v>
      </c>
      <c r="K286" s="142">
        <f t="shared" si="43"/>
        <v>9.5055087143431404E-5</v>
      </c>
      <c r="L286" s="79">
        <f t="shared" si="43"/>
        <v>1.0507351850216136</v>
      </c>
      <c r="M286" s="42">
        <f t="shared" si="47"/>
        <v>9.9877724576899002E-5</v>
      </c>
      <c r="T286" s="114"/>
      <c r="W286" s="114"/>
      <c r="AA286" s="114"/>
      <c r="AG286" s="114"/>
      <c r="AJ286" s="114"/>
    </row>
    <row r="287" spans="1:36" x14ac:dyDescent="0.2">
      <c r="A287" s="92">
        <f t="shared" si="40"/>
        <v>80</v>
      </c>
      <c r="B287" s="142">
        <f t="shared" si="40"/>
        <v>6.7210667677173718E-6</v>
      </c>
      <c r="C287" s="79">
        <f t="shared" si="40"/>
        <v>1.0563944409553025</v>
      </c>
      <c r="D287" s="42">
        <f t="shared" si="44"/>
        <v>7.1000975707060556E-6</v>
      </c>
      <c r="E287" s="142">
        <f t="shared" si="41"/>
        <v>7.4571836041816561E-5</v>
      </c>
      <c r="F287" s="79">
        <f t="shared" si="41"/>
        <v>1.0563944409553025</v>
      </c>
      <c r="G287" s="42">
        <f t="shared" si="45"/>
        <v>7.8777273046405291E-5</v>
      </c>
      <c r="H287" s="142">
        <f t="shared" si="42"/>
        <v>1.120177794619562E-5</v>
      </c>
      <c r="I287" s="79">
        <f t="shared" si="42"/>
        <v>1.0563944409553025</v>
      </c>
      <c r="J287" s="42">
        <f t="shared" si="46"/>
        <v>1.1833495951176759E-5</v>
      </c>
      <c r="K287" s="142">
        <f t="shared" si="43"/>
        <v>6.3690108894083673E-5</v>
      </c>
      <c r="L287" s="79">
        <f t="shared" si="43"/>
        <v>1.0563944409553025</v>
      </c>
      <c r="M287" s="42">
        <f t="shared" si="47"/>
        <v>6.7281876979547868E-5</v>
      </c>
      <c r="T287" s="114"/>
      <c r="W287" s="114"/>
      <c r="AA287" s="114"/>
      <c r="AG287" s="114"/>
      <c r="AJ287" s="114"/>
    </row>
    <row r="288" spans="1:36" x14ac:dyDescent="0.2">
      <c r="A288" s="92">
        <f t="shared" ref="A288:C291" si="48">A93</f>
        <v>81</v>
      </c>
      <c r="B288" s="142">
        <f t="shared" si="48"/>
        <v>2.8804571861645879E-6</v>
      </c>
      <c r="C288" s="79">
        <f t="shared" si="48"/>
        <v>1.059224068922147</v>
      </c>
      <c r="D288" s="42">
        <f t="shared" si="44"/>
        <v>3.0510495810852931E-6</v>
      </c>
      <c r="E288" s="142">
        <f t="shared" ref="E288:F290" si="49">E93</f>
        <v>3.7125892621676912E-5</v>
      </c>
      <c r="F288" s="79">
        <f t="shared" si="49"/>
        <v>1.059224068922147</v>
      </c>
      <c r="G288" s="42">
        <f t="shared" si="45"/>
        <v>3.9324639045099334E-5</v>
      </c>
      <c r="H288" s="142">
        <f t="shared" ref="H288:I290" si="50">H93</f>
        <v>5.4408635738664442E-6</v>
      </c>
      <c r="I288" s="79">
        <f t="shared" si="50"/>
        <v>1.059224068922147</v>
      </c>
      <c r="J288" s="42">
        <f t="shared" si="46"/>
        <v>5.7630936531611096E-6</v>
      </c>
      <c r="K288" s="142">
        <f t="shared" ref="K288:L290" si="51">K93</f>
        <v>4.6727416575558874E-5</v>
      </c>
      <c r="L288" s="79">
        <f t="shared" si="51"/>
        <v>1.059224068922147</v>
      </c>
      <c r="M288" s="42">
        <f t="shared" si="47"/>
        <v>4.9494804315383648E-5</v>
      </c>
      <c r="T288" s="114"/>
      <c r="W288" s="114"/>
      <c r="AA288" s="114"/>
      <c r="AG288" s="114"/>
      <c r="AJ288" s="114"/>
    </row>
    <row r="289" spans="1:36" x14ac:dyDescent="0.2">
      <c r="A289" s="92">
        <f t="shared" si="48"/>
        <v>82</v>
      </c>
      <c r="B289" s="142">
        <f t="shared" si="48"/>
        <v>2.8804571861645879E-6</v>
      </c>
      <c r="C289" s="79">
        <f t="shared" si="48"/>
        <v>1.0611104875667101</v>
      </c>
      <c r="D289" s="42">
        <f t="shared" si="44"/>
        <v>3.0564833292261399E-6</v>
      </c>
      <c r="E289" s="142">
        <f t="shared" si="49"/>
        <v>2.2723606690853973E-5</v>
      </c>
      <c r="F289" s="79">
        <f t="shared" si="49"/>
        <v>1.0611104875667101</v>
      </c>
      <c r="G289" s="42">
        <f t="shared" si="45"/>
        <v>2.4112257375006218E-5</v>
      </c>
      <c r="H289" s="142">
        <f t="shared" si="50"/>
        <v>3.8406095815527839E-6</v>
      </c>
      <c r="I289" s="79">
        <f t="shared" si="50"/>
        <v>1.0611104875667101</v>
      </c>
      <c r="J289" s="42">
        <f t="shared" si="46"/>
        <v>4.0753111056348534E-6</v>
      </c>
      <c r="K289" s="142">
        <f t="shared" si="51"/>
        <v>2.1443403497003043E-5</v>
      </c>
      <c r="L289" s="79">
        <f t="shared" si="51"/>
        <v>1.0611104875667101</v>
      </c>
      <c r="M289" s="42">
        <f t="shared" si="47"/>
        <v>2.2753820339794596E-5</v>
      </c>
      <c r="T289" s="114"/>
      <c r="W289" s="114"/>
      <c r="AA289" s="114"/>
      <c r="AG289" s="114"/>
      <c r="AJ289" s="114"/>
    </row>
    <row r="290" spans="1:36" x14ac:dyDescent="0.2">
      <c r="A290" s="92">
        <f t="shared" si="48"/>
        <v>83</v>
      </c>
      <c r="B290" s="142">
        <f t="shared" si="48"/>
        <v>6.4010159692546406E-7</v>
      </c>
      <c r="C290" s="79">
        <f t="shared" si="48"/>
        <v>1.0629969062112732</v>
      </c>
      <c r="D290" s="42">
        <f t="shared" si="44"/>
        <v>6.804260171926637E-7</v>
      </c>
      <c r="E290" s="142">
        <f t="shared" si="49"/>
        <v>2.8164470264720418E-5</v>
      </c>
      <c r="F290" s="79">
        <f t="shared" si="49"/>
        <v>1.0629969062112732</v>
      </c>
      <c r="G290" s="42">
        <f t="shared" si="45"/>
        <v>2.9938744756477203E-5</v>
      </c>
      <c r="H290" s="142">
        <f t="shared" si="50"/>
        <v>7.0411175661801044E-6</v>
      </c>
      <c r="I290" s="79">
        <f t="shared" si="50"/>
        <v>1.0629969062112732</v>
      </c>
      <c r="J290" s="42">
        <f t="shared" si="46"/>
        <v>7.4846861891193006E-6</v>
      </c>
      <c r="K290" s="142">
        <f t="shared" si="51"/>
        <v>3.3925384637049592E-5</v>
      </c>
      <c r="L290" s="79">
        <f t="shared" si="51"/>
        <v>1.0629969062112732</v>
      </c>
      <c r="M290" s="42">
        <f t="shared" si="47"/>
        <v>3.6062578911211172E-5</v>
      </c>
      <c r="T290" s="114"/>
      <c r="W290" s="114"/>
      <c r="AA290" s="114"/>
      <c r="AG290" s="114"/>
      <c r="AJ290" s="114"/>
    </row>
    <row r="291" spans="1:36" ht="13.5" thickBot="1" x14ac:dyDescent="0.25">
      <c r="A291" s="93" t="str">
        <f t="shared" si="48"/>
        <v>NNNN</v>
      </c>
      <c r="B291" s="145">
        <f t="shared" si="48"/>
        <v>0.18744191078007902</v>
      </c>
      <c r="C291" s="83">
        <f t="shared" si="48"/>
        <v>1.1507153731834545</v>
      </c>
      <c r="D291" s="149">
        <f t="shared" si="44"/>
        <v>0.21569228831351842</v>
      </c>
      <c r="E291" s="85"/>
      <c r="F291" s="83"/>
      <c r="G291" s="77"/>
      <c r="H291" s="86"/>
      <c r="I291" s="87"/>
      <c r="J291" s="77"/>
      <c r="K291" s="85"/>
      <c r="L291" s="76"/>
      <c r="M291" s="89"/>
      <c r="T291" s="114"/>
      <c r="W291" s="114"/>
      <c r="AA291" s="114"/>
      <c r="AG291" s="114"/>
      <c r="AJ291" s="114"/>
    </row>
    <row r="292" spans="1:36" x14ac:dyDescent="0.2">
      <c r="A292" s="24"/>
      <c r="B292" s="25"/>
      <c r="C292" s="26"/>
      <c r="D292" s="26"/>
      <c r="E292" s="26"/>
      <c r="F292" s="26"/>
      <c r="G292" s="26"/>
      <c r="H292" s="114"/>
      <c r="I292" s="23"/>
      <c r="J292" s="26"/>
      <c r="K292" s="26"/>
      <c r="O292" s="26"/>
      <c r="P292" s="26"/>
      <c r="R292" s="26"/>
      <c r="T292" s="114"/>
      <c r="U292" s="26"/>
      <c r="W292" s="114"/>
      <c r="Y292" s="26"/>
      <c r="Z292" s="26"/>
      <c r="AA292" s="26"/>
      <c r="AB292" s="26"/>
      <c r="AD292" s="26"/>
      <c r="AG292" s="114"/>
      <c r="AJ292" s="114"/>
    </row>
    <row r="293" spans="1:36" x14ac:dyDescent="0.2">
      <c r="B293" s="25"/>
      <c r="C293" s="26"/>
      <c r="D293" s="26"/>
      <c r="E293" s="26"/>
      <c r="F293" s="26"/>
      <c r="G293" s="26"/>
      <c r="H293" s="114"/>
      <c r="I293" s="23"/>
      <c r="J293" s="26"/>
      <c r="K293" s="26"/>
      <c r="O293" s="26"/>
      <c r="P293" s="26"/>
      <c r="R293" s="26"/>
      <c r="T293" s="114"/>
      <c r="U293" s="26"/>
      <c r="W293" s="114"/>
      <c r="Y293" s="26"/>
      <c r="Z293" s="26"/>
      <c r="AA293" s="26"/>
      <c r="AB293" s="26"/>
      <c r="AD293" s="26"/>
      <c r="AG293" s="114"/>
      <c r="AJ293" s="114"/>
    </row>
    <row r="294" spans="1:36" ht="15.75" x14ac:dyDescent="0.25">
      <c r="A294" s="140" t="s">
        <v>46</v>
      </c>
      <c r="B294" s="111"/>
      <c r="C294" s="111"/>
      <c r="D294" s="111"/>
      <c r="E294" s="26"/>
      <c r="F294" s="26"/>
      <c r="G294" s="26"/>
      <c r="H294" s="114"/>
      <c r="I294" s="23"/>
      <c r="J294" s="26"/>
      <c r="K294" s="26"/>
      <c r="O294" s="26"/>
      <c r="P294" s="26"/>
      <c r="R294" s="26"/>
      <c r="T294" s="114"/>
      <c r="U294" s="26"/>
      <c r="W294" s="114"/>
      <c r="Y294" s="26"/>
      <c r="Z294" s="26"/>
      <c r="AA294" s="26"/>
      <c r="AB294" s="26"/>
      <c r="AD294" s="26"/>
      <c r="AG294" s="114"/>
      <c r="AJ294" s="114"/>
    </row>
    <row r="295" spans="1:36" x14ac:dyDescent="0.2">
      <c r="A295" s="18" t="s">
        <v>47</v>
      </c>
      <c r="B295" s="111"/>
      <c r="C295" s="111"/>
      <c r="D295" s="111"/>
      <c r="E295" s="26"/>
      <c r="F295" s="26"/>
      <c r="G295" s="26"/>
      <c r="H295" s="26"/>
      <c r="I295" s="26"/>
      <c r="L295" s="26"/>
      <c r="M295" s="26"/>
      <c r="N295" s="26"/>
      <c r="O295" s="26"/>
      <c r="R295" s="26"/>
      <c r="T295" s="26"/>
      <c r="V295" s="26"/>
      <c r="W295" s="26"/>
      <c r="Y295" s="26"/>
      <c r="Z295" s="26"/>
      <c r="AA295" s="114"/>
      <c r="AB295" s="26"/>
      <c r="AD295" s="26"/>
      <c r="AF295" s="26"/>
      <c r="AG295" s="26"/>
      <c r="AI295" s="26"/>
      <c r="AJ295" s="114"/>
    </row>
    <row r="296" spans="1:36" x14ac:dyDescent="0.2">
      <c r="A296" s="18" t="s">
        <v>48</v>
      </c>
      <c r="B296" s="111"/>
      <c r="C296" s="114"/>
      <c r="D296" s="111"/>
      <c r="E296" s="26"/>
      <c r="F296" s="26"/>
      <c r="G296" s="26"/>
      <c r="H296" s="26"/>
      <c r="I296" s="26"/>
      <c r="L296" s="26"/>
      <c r="M296" s="26"/>
      <c r="N296" s="26"/>
      <c r="O296" s="26"/>
      <c r="R296" s="26"/>
      <c r="T296" s="26"/>
      <c r="V296" s="26"/>
      <c r="W296" s="26"/>
      <c r="Y296" s="26"/>
      <c r="Z296" s="26"/>
      <c r="AA296" s="114"/>
      <c r="AB296" s="26"/>
      <c r="AD296" s="26"/>
      <c r="AF296" s="26"/>
      <c r="AG296" s="26"/>
      <c r="AI296" s="26"/>
      <c r="AJ296" s="114"/>
    </row>
    <row r="297" spans="1:36" x14ac:dyDescent="0.2">
      <c r="B297" s="111"/>
      <c r="C297" s="111"/>
      <c r="D297" s="111"/>
      <c r="E297" s="26"/>
      <c r="F297" s="26"/>
      <c r="G297" s="26"/>
      <c r="H297" s="26"/>
      <c r="I297" s="26"/>
      <c r="L297" s="26"/>
      <c r="M297" s="26"/>
      <c r="N297" s="26"/>
      <c r="O297" s="26"/>
      <c r="R297" s="26"/>
      <c r="T297" s="26"/>
      <c r="V297" s="26"/>
      <c r="W297" s="26"/>
      <c r="Y297" s="26"/>
      <c r="Z297" s="26"/>
      <c r="AA297" s="114"/>
      <c r="AB297" s="26"/>
      <c r="AD297" s="26"/>
      <c r="AF297" s="26"/>
      <c r="AG297" s="26"/>
      <c r="AI297" s="26"/>
      <c r="AJ297" s="114"/>
    </row>
    <row r="298" spans="1:36" x14ac:dyDescent="0.2">
      <c r="B298" s="334" t="s">
        <v>49</v>
      </c>
      <c r="C298" s="334"/>
      <c r="D298" s="334"/>
      <c r="E298" s="26"/>
      <c r="F298" s="26"/>
      <c r="G298" s="26"/>
      <c r="H298" s="26"/>
      <c r="I298" s="26"/>
      <c r="L298" s="26"/>
      <c r="M298" s="26"/>
      <c r="N298" s="26"/>
      <c r="O298" s="26"/>
      <c r="R298" s="26"/>
      <c r="T298" s="26"/>
      <c r="V298" s="26"/>
      <c r="W298" s="26"/>
      <c r="Y298" s="26"/>
      <c r="Z298" s="26"/>
      <c r="AA298" s="114"/>
      <c r="AB298" s="26"/>
      <c r="AD298" s="26"/>
      <c r="AF298" s="26"/>
      <c r="AG298" s="26"/>
      <c r="AI298" s="26"/>
      <c r="AJ298" s="114"/>
    </row>
    <row r="299" spans="1:36" x14ac:dyDescent="0.2">
      <c r="C299" s="114"/>
      <c r="D299" s="114"/>
      <c r="E299" s="26"/>
      <c r="F299" s="26"/>
      <c r="G299" s="26"/>
      <c r="H299" s="26"/>
      <c r="I299" s="26"/>
      <c r="L299" s="26"/>
      <c r="M299" s="26"/>
      <c r="N299" s="26"/>
      <c r="O299" s="26"/>
      <c r="R299" s="26"/>
      <c r="T299" s="26"/>
      <c r="V299" s="26"/>
      <c r="W299" s="26"/>
      <c r="Y299" s="26"/>
      <c r="Z299" s="26"/>
      <c r="AA299" s="114"/>
      <c r="AB299" s="26"/>
      <c r="AD299" s="26"/>
      <c r="AF299" s="26"/>
      <c r="AG299" s="26"/>
      <c r="AI299" s="26"/>
      <c r="AJ299" s="114"/>
    </row>
    <row r="300" spans="1:36" ht="38.25" x14ac:dyDescent="0.2">
      <c r="A300" s="19" t="s">
        <v>36</v>
      </c>
      <c r="B300" s="22" t="s">
        <v>19</v>
      </c>
      <c r="C300" s="19" t="s">
        <v>50</v>
      </c>
      <c r="D300" s="26"/>
      <c r="F300" s="26"/>
      <c r="G300" s="26"/>
      <c r="H300" s="26"/>
      <c r="J300" s="23"/>
      <c r="K300" s="26"/>
      <c r="L300" s="26"/>
      <c r="M300" s="26"/>
      <c r="N300" s="26"/>
      <c r="Q300" s="26"/>
      <c r="S300" s="26"/>
      <c r="T300" s="26"/>
      <c r="V300" s="26"/>
      <c r="W300" s="114"/>
      <c r="Y300" s="26"/>
      <c r="AA300" s="114"/>
      <c r="AB300" s="26"/>
      <c r="AD300" s="26"/>
      <c r="AF300" s="26"/>
      <c r="AG300" s="26"/>
      <c r="AI300" s="26"/>
      <c r="AJ300" s="114"/>
    </row>
    <row r="301" spans="1:36" x14ac:dyDescent="0.2">
      <c r="C301" s="114"/>
      <c r="D301" s="26"/>
      <c r="F301" s="26"/>
      <c r="G301" s="26"/>
      <c r="H301" s="26"/>
      <c r="J301" s="23"/>
      <c r="K301" s="26"/>
      <c r="L301" s="26"/>
      <c r="M301" s="26"/>
      <c r="N301" s="26"/>
      <c r="Q301" s="26"/>
      <c r="S301" s="26"/>
      <c r="T301" s="26"/>
      <c r="V301" s="26"/>
      <c r="W301" s="114"/>
      <c r="Y301" s="26"/>
      <c r="AA301" s="114"/>
      <c r="AB301" s="26"/>
      <c r="AD301" s="26"/>
      <c r="AE301" s="26"/>
      <c r="AG301" s="26"/>
      <c r="AH301" s="26"/>
      <c r="AJ301" s="26"/>
    </row>
    <row r="302" spans="1:36" x14ac:dyDescent="0.2">
      <c r="A302" s="24">
        <f>A207</f>
        <v>0</v>
      </c>
      <c r="B302" s="94">
        <f>SUM(B207,E207,H207,K207)</f>
        <v>5.4680678917357756E-3</v>
      </c>
      <c r="C302" s="23">
        <f>SUM(D207,G207,J207,M207)/B302</f>
        <v>1.220759140865866</v>
      </c>
      <c r="D302" s="26"/>
      <c r="F302" s="26"/>
      <c r="G302" s="26"/>
      <c r="H302" s="26"/>
      <c r="J302" s="23"/>
      <c r="K302" s="26"/>
      <c r="L302" s="26"/>
      <c r="M302" s="26"/>
      <c r="N302" s="26"/>
      <c r="Q302" s="26"/>
      <c r="S302" s="26"/>
      <c r="T302" s="26"/>
      <c r="V302" s="26"/>
      <c r="W302" s="114"/>
      <c r="Y302" s="26"/>
      <c r="AA302" s="114"/>
      <c r="AB302" s="26"/>
      <c r="AD302" s="26"/>
      <c r="AE302" s="26"/>
      <c r="AG302" s="26"/>
      <c r="AH302" s="26"/>
      <c r="AJ302" s="26"/>
    </row>
    <row r="303" spans="1:36" x14ac:dyDescent="0.2">
      <c r="A303" s="24">
        <f t="shared" ref="A303:A366" si="52">A208</f>
        <v>1</v>
      </c>
      <c r="B303" s="94">
        <f t="shared" ref="B303:B366" si="53">SUM(B208,E208,H208,K208)</f>
        <v>7.8185209556460803E-3</v>
      </c>
      <c r="C303" s="23">
        <f t="shared" ref="C303:C366" si="54">SUM(D208,G208,J208,M208)/B303</f>
        <v>1.208642572360016</v>
      </c>
      <c r="D303" s="26"/>
      <c r="F303" s="26"/>
      <c r="G303" s="26"/>
      <c r="H303" s="26"/>
      <c r="J303" s="23"/>
      <c r="K303" s="26"/>
      <c r="L303" s="26"/>
      <c r="M303" s="26"/>
      <c r="N303" s="26"/>
      <c r="Q303" s="26"/>
      <c r="S303" s="26"/>
      <c r="T303" s="26"/>
      <c r="V303" s="26"/>
      <c r="W303" s="114"/>
      <c r="Y303" s="26"/>
      <c r="AA303" s="114"/>
      <c r="AB303" s="26"/>
      <c r="AD303" s="26"/>
      <c r="AE303" s="26"/>
      <c r="AG303" s="26"/>
      <c r="AH303" s="26"/>
      <c r="AJ303" s="26"/>
    </row>
    <row r="304" spans="1:36" x14ac:dyDescent="0.2">
      <c r="A304" s="24">
        <f t="shared" si="52"/>
        <v>2</v>
      </c>
      <c r="B304" s="94">
        <f t="shared" si="53"/>
        <v>8.719784004117135E-3</v>
      </c>
      <c r="C304" s="23">
        <f t="shared" si="54"/>
        <v>1.1928962341406824</v>
      </c>
      <c r="D304" s="26"/>
      <c r="F304" s="26"/>
      <c r="G304" s="26"/>
      <c r="H304" s="26"/>
      <c r="J304" s="23"/>
      <c r="K304" s="26"/>
      <c r="L304" s="26"/>
      <c r="M304" s="26"/>
      <c r="N304" s="26"/>
      <c r="Q304" s="26"/>
      <c r="S304" s="26"/>
      <c r="T304" s="26"/>
      <c r="V304" s="26"/>
      <c r="W304" s="114"/>
      <c r="Y304" s="26"/>
      <c r="AA304" s="114"/>
      <c r="AB304" s="26"/>
      <c r="AD304" s="26"/>
      <c r="AE304" s="26"/>
      <c r="AG304" s="26"/>
      <c r="AH304" s="26"/>
      <c r="AJ304" s="26"/>
    </row>
    <row r="305" spans="1:36" x14ac:dyDescent="0.2">
      <c r="A305" s="24">
        <f t="shared" si="52"/>
        <v>3</v>
      </c>
      <c r="B305" s="94">
        <f t="shared" si="53"/>
        <v>8.5626390620719313E-3</v>
      </c>
      <c r="C305" s="23">
        <f t="shared" si="54"/>
        <v>1.1819043518166354</v>
      </c>
      <c r="D305" s="26"/>
      <c r="F305" s="26"/>
      <c r="G305" s="26"/>
      <c r="H305" s="26"/>
      <c r="J305" s="23"/>
      <c r="K305" s="26"/>
      <c r="L305" s="26"/>
      <c r="M305" s="26"/>
      <c r="N305" s="26"/>
      <c r="Q305" s="26"/>
      <c r="S305" s="26"/>
      <c r="T305" s="26"/>
      <c r="V305" s="26"/>
      <c r="W305" s="114"/>
      <c r="Y305" s="26"/>
      <c r="AA305" s="114"/>
      <c r="AB305" s="26"/>
      <c r="AD305" s="26"/>
      <c r="AE305" s="26"/>
      <c r="AG305" s="26"/>
      <c r="AH305" s="26"/>
      <c r="AJ305" s="26"/>
    </row>
    <row r="306" spans="1:36" x14ac:dyDescent="0.2">
      <c r="A306" s="24">
        <f t="shared" si="52"/>
        <v>4</v>
      </c>
      <c r="B306" s="94">
        <f t="shared" si="53"/>
        <v>8.0057506727467791E-3</v>
      </c>
      <c r="C306" s="23">
        <f t="shared" si="54"/>
        <v>1.1692719438278865</v>
      </c>
      <c r="D306" s="26"/>
      <c r="F306" s="26"/>
      <c r="G306" s="26"/>
      <c r="H306" s="26"/>
      <c r="J306" s="23"/>
      <c r="K306" s="26"/>
      <c r="L306" s="26"/>
      <c r="M306" s="26"/>
      <c r="N306" s="26"/>
      <c r="Q306" s="26"/>
      <c r="S306" s="26"/>
      <c r="T306" s="26"/>
      <c r="V306" s="26"/>
      <c r="W306" s="114"/>
      <c r="Y306" s="26"/>
      <c r="AA306" s="114"/>
      <c r="AB306" s="26"/>
      <c r="AD306" s="26"/>
      <c r="AE306" s="26"/>
      <c r="AG306" s="26"/>
      <c r="AH306" s="26"/>
      <c r="AJ306" s="26"/>
    </row>
    <row r="307" spans="1:36" x14ac:dyDescent="0.2">
      <c r="A307" s="24">
        <f t="shared" si="52"/>
        <v>5</v>
      </c>
      <c r="B307" s="94">
        <f t="shared" si="53"/>
        <v>9.2993960001331415E-3</v>
      </c>
      <c r="C307" s="23">
        <f t="shared" si="54"/>
        <v>1.1321789857375626</v>
      </c>
      <c r="D307" s="26"/>
      <c r="E307" s="26"/>
      <c r="F307" s="26"/>
      <c r="G307" s="26"/>
      <c r="H307" s="26"/>
      <c r="J307" s="23"/>
      <c r="K307" s="26"/>
      <c r="L307" s="26"/>
      <c r="M307" s="26"/>
      <c r="N307" s="26"/>
      <c r="Q307" s="26"/>
      <c r="S307" s="26"/>
      <c r="T307" s="26"/>
      <c r="V307" s="26"/>
      <c r="W307" s="114"/>
      <c r="Y307" s="26"/>
      <c r="AA307" s="114"/>
      <c r="AB307" s="26"/>
      <c r="AD307" s="26"/>
      <c r="AE307" s="26"/>
      <c r="AG307" s="26"/>
      <c r="AH307" s="26"/>
      <c r="AJ307" s="26"/>
    </row>
    <row r="308" spans="1:36" x14ac:dyDescent="0.2">
      <c r="A308" s="24">
        <f t="shared" si="52"/>
        <v>6</v>
      </c>
      <c r="B308" s="94">
        <f t="shared" si="53"/>
        <v>1.0901570297237576E-2</v>
      </c>
      <c r="C308" s="23">
        <f t="shared" si="54"/>
        <v>1.1272777762375983</v>
      </c>
      <c r="D308" s="26"/>
      <c r="E308" s="26"/>
      <c r="F308" s="26"/>
      <c r="G308" s="26"/>
      <c r="H308" s="26"/>
      <c r="J308" s="23"/>
      <c r="K308" s="26"/>
      <c r="L308" s="26"/>
      <c r="M308" s="26"/>
      <c r="N308" s="26"/>
      <c r="Q308" s="26"/>
      <c r="S308" s="26"/>
      <c r="T308" s="26"/>
      <c r="V308" s="26"/>
      <c r="W308" s="114"/>
      <c r="Y308" s="26"/>
      <c r="AA308" s="114"/>
      <c r="AB308" s="26"/>
      <c r="AD308" s="26"/>
      <c r="AE308" s="26"/>
      <c r="AG308" s="26"/>
      <c r="AH308" s="26"/>
      <c r="AJ308" s="26"/>
    </row>
    <row r="309" spans="1:36" x14ac:dyDescent="0.2">
      <c r="A309" s="24">
        <f t="shared" si="52"/>
        <v>7</v>
      </c>
      <c r="B309" s="94">
        <f t="shared" si="53"/>
        <v>1.1807634107685573E-2</v>
      </c>
      <c r="C309" s="23">
        <f t="shared" si="54"/>
        <v>1.1185212125375061</v>
      </c>
      <c r="D309" s="26"/>
      <c r="E309" s="26"/>
      <c r="F309" s="26"/>
      <c r="G309" s="26"/>
      <c r="H309" s="26"/>
      <c r="J309" s="23"/>
      <c r="K309" s="26"/>
      <c r="L309" s="26"/>
      <c r="M309" s="26"/>
      <c r="N309" s="26"/>
      <c r="Q309" s="26"/>
      <c r="S309" s="26"/>
      <c r="T309" s="26"/>
      <c r="V309" s="26"/>
      <c r="W309" s="114"/>
      <c r="Y309" s="26"/>
      <c r="AA309" s="114"/>
      <c r="AB309" s="26"/>
      <c r="AD309" s="26"/>
      <c r="AE309" s="26"/>
      <c r="AG309" s="26"/>
      <c r="AH309" s="26"/>
      <c r="AJ309" s="26"/>
    </row>
    <row r="310" spans="1:36" x14ac:dyDescent="0.2">
      <c r="A310" s="24">
        <f t="shared" si="52"/>
        <v>8</v>
      </c>
      <c r="B310" s="94">
        <f t="shared" si="53"/>
        <v>1.2565514398445322E-2</v>
      </c>
      <c r="C310" s="23">
        <f t="shared" si="54"/>
        <v>1.1097605426066603</v>
      </c>
      <c r="D310" s="26"/>
      <c r="E310" s="26"/>
      <c r="F310" s="26"/>
      <c r="G310" s="26"/>
      <c r="H310" s="26"/>
      <c r="J310" s="23"/>
      <c r="K310" s="26"/>
      <c r="L310" s="26"/>
      <c r="M310" s="26"/>
      <c r="N310" s="26"/>
      <c r="Q310" s="26"/>
      <c r="S310" s="26"/>
      <c r="T310" s="26"/>
      <c r="V310" s="26"/>
      <c r="W310" s="114"/>
      <c r="Y310" s="26"/>
      <c r="AA310" s="114"/>
      <c r="AB310" s="26"/>
      <c r="AD310" s="26"/>
      <c r="AE310" s="26"/>
      <c r="AG310" s="26"/>
      <c r="AH310" s="26"/>
      <c r="AJ310" s="26"/>
    </row>
    <row r="311" spans="1:36" x14ac:dyDescent="0.2">
      <c r="A311" s="24">
        <f t="shared" si="52"/>
        <v>9</v>
      </c>
      <c r="B311" s="94">
        <f t="shared" si="53"/>
        <v>1.520721368895671E-2</v>
      </c>
      <c r="C311" s="23">
        <f t="shared" si="54"/>
        <v>1.1413925782986061</v>
      </c>
      <c r="D311" s="26"/>
      <c r="E311" s="26"/>
      <c r="F311" s="26"/>
      <c r="G311" s="26"/>
      <c r="H311" s="26"/>
      <c r="J311" s="23"/>
      <c r="K311" s="26"/>
      <c r="L311" s="26"/>
      <c r="M311" s="26"/>
      <c r="N311" s="26"/>
      <c r="Q311" s="26"/>
      <c r="S311" s="26"/>
      <c r="T311" s="26"/>
      <c r="V311" s="26"/>
      <c r="W311" s="114"/>
      <c r="Y311" s="26"/>
      <c r="AA311" s="114"/>
      <c r="AB311" s="26"/>
      <c r="AD311" s="26"/>
      <c r="AE311" s="26"/>
      <c r="AG311" s="26"/>
      <c r="AH311" s="26"/>
      <c r="AJ311" s="26"/>
    </row>
    <row r="312" spans="1:36" x14ac:dyDescent="0.2">
      <c r="A312" s="24">
        <f t="shared" si="52"/>
        <v>10</v>
      </c>
      <c r="B312" s="94">
        <f t="shared" si="53"/>
        <v>1.2902527889226578E-2</v>
      </c>
      <c r="C312" s="23">
        <f t="shared" si="54"/>
        <v>1.113024130648756</v>
      </c>
      <c r="D312" s="26"/>
      <c r="E312" s="26"/>
      <c r="F312" s="26"/>
      <c r="G312" s="26"/>
      <c r="H312" s="26"/>
      <c r="J312" s="23"/>
      <c r="K312" s="26"/>
      <c r="L312" s="26"/>
      <c r="M312" s="26"/>
      <c r="N312" s="26"/>
      <c r="Q312" s="26"/>
      <c r="S312" s="26"/>
      <c r="T312" s="26"/>
      <c r="V312" s="26"/>
      <c r="W312" s="114"/>
      <c r="Y312" s="26"/>
      <c r="AA312" s="114"/>
      <c r="AB312" s="26"/>
      <c r="AD312" s="26"/>
      <c r="AE312" s="26"/>
      <c r="AG312" s="26"/>
      <c r="AH312" s="26"/>
      <c r="AJ312" s="26"/>
    </row>
    <row r="313" spans="1:36" x14ac:dyDescent="0.2">
      <c r="A313" s="24">
        <f t="shared" si="52"/>
        <v>11</v>
      </c>
      <c r="B313" s="94">
        <f t="shared" si="53"/>
        <v>1.3328515501980474E-2</v>
      </c>
      <c r="C313" s="23">
        <f t="shared" si="54"/>
        <v>1.1017818909719799</v>
      </c>
      <c r="D313" s="26"/>
      <c r="E313" s="26"/>
      <c r="F313" s="26"/>
      <c r="G313" s="26"/>
      <c r="H313" s="26"/>
      <c r="J313" s="23"/>
      <c r="K313" s="26"/>
      <c r="L313" s="26"/>
      <c r="M313" s="26"/>
      <c r="N313" s="26"/>
      <c r="Q313" s="26"/>
      <c r="S313" s="26"/>
      <c r="T313" s="26"/>
      <c r="V313" s="26"/>
      <c r="W313" s="114"/>
      <c r="Y313" s="26"/>
      <c r="AA313" s="114"/>
      <c r="AB313" s="26"/>
      <c r="AD313" s="26"/>
      <c r="AE313" s="26"/>
      <c r="AG313" s="26"/>
      <c r="AH313" s="26"/>
      <c r="AJ313" s="26"/>
    </row>
    <row r="314" spans="1:36" x14ac:dyDescent="0.2">
      <c r="A314" s="24">
        <f t="shared" si="52"/>
        <v>12</v>
      </c>
      <c r="B314" s="94">
        <f t="shared" si="53"/>
        <v>1.2970058607702215E-2</v>
      </c>
      <c r="C314" s="23">
        <f t="shared" si="54"/>
        <v>1.0948751702029544</v>
      </c>
      <c r="D314" s="26"/>
      <c r="E314" s="26"/>
      <c r="F314" s="26"/>
      <c r="G314" s="26"/>
      <c r="H314" s="26"/>
      <c r="J314" s="23"/>
      <c r="K314" s="26"/>
      <c r="L314" s="26"/>
      <c r="M314" s="26"/>
      <c r="N314" s="26"/>
      <c r="Q314" s="26"/>
      <c r="S314" s="26"/>
      <c r="T314" s="26"/>
      <c r="V314" s="26"/>
      <c r="W314" s="114"/>
      <c r="Y314" s="26"/>
      <c r="AA314" s="114"/>
      <c r="AB314" s="26"/>
      <c r="AD314" s="26"/>
      <c r="AE314" s="26"/>
      <c r="AG314" s="26"/>
      <c r="AH314" s="26"/>
      <c r="AJ314" s="26"/>
    </row>
    <row r="315" spans="1:36" x14ac:dyDescent="0.2">
      <c r="A315" s="24">
        <f t="shared" si="52"/>
        <v>13</v>
      </c>
      <c r="B315" s="94">
        <f t="shared" si="53"/>
        <v>1.3599598528278408E-2</v>
      </c>
      <c r="C315" s="23">
        <f t="shared" si="54"/>
        <v>1.0881977225828439</v>
      </c>
      <c r="D315" s="26"/>
      <c r="E315" s="26"/>
      <c r="F315" s="26"/>
      <c r="G315" s="26"/>
      <c r="H315" s="26"/>
      <c r="J315" s="23"/>
      <c r="K315" s="26"/>
      <c r="L315" s="26"/>
      <c r="M315" s="26"/>
      <c r="N315" s="26"/>
      <c r="Q315" s="26"/>
      <c r="S315" s="26"/>
      <c r="T315" s="26"/>
      <c r="V315" s="26"/>
      <c r="W315" s="114"/>
      <c r="Y315" s="26"/>
      <c r="AA315" s="114"/>
      <c r="AB315" s="26"/>
      <c r="AD315" s="26"/>
      <c r="AE315" s="26"/>
      <c r="AG315" s="26"/>
      <c r="AH315" s="26"/>
      <c r="AJ315" s="26"/>
    </row>
    <row r="316" spans="1:36" x14ac:dyDescent="0.2">
      <c r="A316" s="24">
        <f t="shared" si="52"/>
        <v>14</v>
      </c>
      <c r="B316" s="94">
        <f t="shared" si="53"/>
        <v>1.3616241169798472E-2</v>
      </c>
      <c r="C316" s="23">
        <f t="shared" si="54"/>
        <v>1.0837475113014665</v>
      </c>
      <c r="D316" s="26"/>
      <c r="E316" s="26"/>
      <c r="F316" s="26"/>
      <c r="G316" s="26"/>
      <c r="H316" s="26"/>
      <c r="J316" s="23"/>
      <c r="K316" s="26"/>
      <c r="L316" s="26"/>
      <c r="M316" s="26"/>
      <c r="N316" s="26"/>
      <c r="Q316" s="26"/>
      <c r="S316" s="26"/>
      <c r="T316" s="26"/>
      <c r="V316" s="26"/>
      <c r="W316" s="114"/>
      <c r="Y316" s="26"/>
      <c r="AA316" s="114"/>
      <c r="AB316" s="26"/>
      <c r="AD316" s="26"/>
      <c r="AE316" s="26"/>
      <c r="AG316" s="26"/>
      <c r="AH316" s="26"/>
      <c r="AJ316" s="26"/>
    </row>
    <row r="317" spans="1:36" x14ac:dyDescent="0.2">
      <c r="A317" s="24">
        <f t="shared" si="52"/>
        <v>15</v>
      </c>
      <c r="B317" s="94">
        <f t="shared" si="53"/>
        <v>1.4123841736160363E-2</v>
      </c>
      <c r="C317" s="23">
        <f t="shared" si="54"/>
        <v>1.080917883334622</v>
      </c>
      <c r="D317" s="26"/>
      <c r="E317" s="26"/>
      <c r="F317" s="26"/>
      <c r="G317" s="26"/>
      <c r="H317" s="26"/>
      <c r="J317" s="23"/>
      <c r="K317" s="26"/>
      <c r="L317" s="26"/>
      <c r="M317" s="26"/>
      <c r="N317" s="26"/>
      <c r="Q317" s="26"/>
      <c r="S317" s="26"/>
      <c r="T317" s="26"/>
      <c r="V317" s="26"/>
      <c r="W317" s="114"/>
      <c r="Y317" s="26"/>
      <c r="AA317" s="114"/>
      <c r="AB317" s="26"/>
      <c r="AD317" s="26"/>
      <c r="AE317" s="26"/>
      <c r="AG317" s="26"/>
      <c r="AH317" s="26"/>
      <c r="AJ317" s="26"/>
    </row>
    <row r="318" spans="1:36" x14ac:dyDescent="0.2">
      <c r="A318" s="24">
        <f t="shared" si="52"/>
        <v>16</v>
      </c>
      <c r="B318" s="94">
        <f t="shared" si="53"/>
        <v>1.4127362294943453E-2</v>
      </c>
      <c r="C318" s="23">
        <f t="shared" si="54"/>
        <v>1.0771450460454959</v>
      </c>
      <c r="D318" s="26"/>
      <c r="E318" s="26"/>
      <c r="F318" s="26"/>
      <c r="G318" s="26"/>
      <c r="H318" s="26"/>
      <c r="J318" s="23"/>
      <c r="K318" s="26"/>
      <c r="L318" s="26"/>
      <c r="M318" s="26"/>
      <c r="N318" s="26"/>
      <c r="Q318" s="26"/>
      <c r="S318" s="26"/>
      <c r="T318" s="26"/>
      <c r="V318" s="26"/>
      <c r="W318" s="114"/>
      <c r="Y318" s="26"/>
      <c r="AA318" s="114"/>
      <c r="AB318" s="26"/>
      <c r="AD318" s="26"/>
      <c r="AE318" s="26"/>
      <c r="AG318" s="26"/>
      <c r="AH318" s="26"/>
      <c r="AJ318" s="26"/>
    </row>
    <row r="319" spans="1:36" x14ac:dyDescent="0.2">
      <c r="A319" s="24">
        <f t="shared" si="52"/>
        <v>17</v>
      </c>
      <c r="B319" s="94">
        <f t="shared" si="53"/>
        <v>1.3935651866664277E-2</v>
      </c>
      <c r="C319" s="23">
        <f t="shared" si="54"/>
        <v>1.0743154180786514</v>
      </c>
      <c r="D319" s="26"/>
      <c r="E319" s="26"/>
      <c r="F319" s="26"/>
      <c r="G319" s="26"/>
      <c r="H319" s="26"/>
      <c r="J319" s="23"/>
      <c r="K319" s="26"/>
      <c r="L319" s="26"/>
      <c r="M319" s="26"/>
      <c r="N319" s="26"/>
      <c r="Q319" s="26"/>
      <c r="S319" s="26"/>
      <c r="T319" s="26"/>
      <c r="V319" s="26"/>
      <c r="W319" s="114"/>
      <c r="Y319" s="26"/>
      <c r="AA319" s="114"/>
      <c r="AB319" s="26"/>
      <c r="AD319" s="26"/>
      <c r="AE319" s="26"/>
      <c r="AG319" s="26"/>
      <c r="AH319" s="26"/>
      <c r="AJ319" s="26"/>
    </row>
    <row r="320" spans="1:36" x14ac:dyDescent="0.2">
      <c r="A320" s="24">
        <f t="shared" si="52"/>
        <v>18</v>
      </c>
      <c r="B320" s="94">
        <f t="shared" si="53"/>
        <v>1.3614640915806157E-2</v>
      </c>
      <c r="C320" s="23">
        <f t="shared" si="54"/>
        <v>1.0705425807895252</v>
      </c>
      <c r="D320" s="26"/>
      <c r="E320" s="26"/>
      <c r="F320" s="26"/>
      <c r="G320" s="26"/>
      <c r="H320" s="26"/>
      <c r="J320" s="23"/>
      <c r="K320" s="26"/>
      <c r="L320" s="26"/>
      <c r="M320" s="26"/>
      <c r="N320" s="26"/>
      <c r="Q320" s="26"/>
      <c r="S320" s="26"/>
      <c r="T320" s="26"/>
      <c r="V320" s="26"/>
      <c r="W320" s="114"/>
      <c r="Y320" s="26"/>
      <c r="AA320" s="114"/>
      <c r="AB320" s="26"/>
      <c r="AD320" s="26"/>
      <c r="AE320" s="26"/>
      <c r="AG320" s="26"/>
      <c r="AH320" s="26"/>
      <c r="AJ320" s="26"/>
    </row>
    <row r="321" spans="1:36" x14ac:dyDescent="0.2">
      <c r="A321" s="24">
        <f t="shared" si="52"/>
        <v>19</v>
      </c>
      <c r="B321" s="94">
        <f t="shared" si="53"/>
        <v>1.3908447548794944E-2</v>
      </c>
      <c r="C321" s="23">
        <f t="shared" si="54"/>
        <v>1.0507351850216136</v>
      </c>
      <c r="D321" s="26"/>
      <c r="E321" s="26"/>
      <c r="F321" s="26"/>
      <c r="G321" s="26"/>
      <c r="H321" s="26"/>
      <c r="J321" s="23"/>
      <c r="K321" s="26"/>
      <c r="L321" s="26"/>
      <c r="M321" s="26"/>
      <c r="N321" s="26"/>
      <c r="Q321" s="26"/>
      <c r="S321" s="26"/>
      <c r="T321" s="26"/>
      <c r="V321" s="26"/>
      <c r="W321" s="114"/>
      <c r="Y321" s="26"/>
      <c r="AA321" s="114"/>
      <c r="AB321" s="26"/>
      <c r="AD321" s="26"/>
      <c r="AE321" s="26"/>
      <c r="AG321" s="26"/>
      <c r="AH321" s="26"/>
      <c r="AJ321" s="26"/>
    </row>
    <row r="322" spans="1:36" x14ac:dyDescent="0.2">
      <c r="A322" s="24">
        <f t="shared" si="52"/>
        <v>20</v>
      </c>
      <c r="B322" s="94">
        <f t="shared" si="53"/>
        <v>1.3610480255426141E-2</v>
      </c>
      <c r="C322" s="23">
        <f t="shared" si="54"/>
        <v>1.0441327197656427</v>
      </c>
      <c r="D322" s="26"/>
      <c r="E322" s="26"/>
      <c r="F322" s="26"/>
      <c r="G322" s="26"/>
      <c r="H322" s="26"/>
      <c r="J322" s="23"/>
      <c r="K322" s="26"/>
      <c r="L322" s="26"/>
      <c r="M322" s="26"/>
      <c r="N322" s="26"/>
      <c r="Q322" s="26"/>
      <c r="S322" s="26"/>
      <c r="T322" s="26"/>
      <c r="V322" s="26"/>
      <c r="W322" s="114"/>
      <c r="Y322" s="26"/>
      <c r="AA322" s="114"/>
      <c r="AB322" s="26"/>
      <c r="AD322" s="26"/>
      <c r="AE322" s="26"/>
      <c r="AG322" s="26"/>
      <c r="AH322" s="26"/>
      <c r="AJ322" s="26"/>
    </row>
    <row r="323" spans="1:36" x14ac:dyDescent="0.2">
      <c r="A323" s="24">
        <f t="shared" si="52"/>
        <v>21</v>
      </c>
      <c r="B323" s="94">
        <f t="shared" si="53"/>
        <v>1.3067674101233348E-2</v>
      </c>
      <c r="C323" s="23">
        <f t="shared" si="54"/>
        <v>1.0375302545096718</v>
      </c>
      <c r="D323" s="26"/>
      <c r="E323" s="26"/>
      <c r="F323" s="26"/>
      <c r="G323" s="26"/>
      <c r="H323" s="26"/>
      <c r="J323" s="23"/>
      <c r="K323" s="26"/>
      <c r="L323" s="26"/>
      <c r="M323" s="26"/>
      <c r="N323" s="26"/>
      <c r="Q323" s="26"/>
      <c r="S323" s="26"/>
      <c r="T323" s="26"/>
      <c r="V323" s="26"/>
      <c r="W323" s="114"/>
      <c r="Y323" s="26"/>
      <c r="AA323" s="114"/>
      <c r="AB323" s="26"/>
      <c r="AD323" s="26"/>
      <c r="AE323" s="26"/>
      <c r="AG323" s="26"/>
      <c r="AH323" s="26"/>
      <c r="AJ323" s="26"/>
    </row>
    <row r="324" spans="1:36" x14ac:dyDescent="0.2">
      <c r="A324" s="24">
        <f t="shared" si="52"/>
        <v>22</v>
      </c>
      <c r="B324" s="94">
        <f t="shared" si="53"/>
        <v>1.2603920494260849E-2</v>
      </c>
      <c r="C324" s="23">
        <f t="shared" si="54"/>
        <v>1.0167796494194787</v>
      </c>
      <c r="D324" s="26"/>
      <c r="E324" s="26"/>
      <c r="F324" s="26"/>
      <c r="G324" s="26"/>
      <c r="H324" s="26"/>
      <c r="J324" s="23"/>
      <c r="K324" s="26"/>
      <c r="L324" s="26"/>
      <c r="M324" s="26"/>
      <c r="N324" s="26"/>
      <c r="Q324" s="26"/>
      <c r="S324" s="26"/>
      <c r="T324" s="26"/>
      <c r="V324" s="26"/>
      <c r="W324" s="114"/>
      <c r="Y324" s="26"/>
      <c r="AA324" s="114"/>
      <c r="AB324" s="26"/>
      <c r="AD324" s="26"/>
      <c r="AE324" s="26"/>
      <c r="AG324" s="26"/>
      <c r="AH324" s="26"/>
      <c r="AJ324" s="26"/>
    </row>
    <row r="325" spans="1:36" x14ac:dyDescent="0.2">
      <c r="A325" s="24">
        <f t="shared" si="52"/>
        <v>23</v>
      </c>
      <c r="B325" s="94">
        <f t="shared" si="53"/>
        <v>1.3184492642672246E-2</v>
      </c>
      <c r="C325" s="23">
        <f t="shared" si="54"/>
        <v>1.0101771841635077</v>
      </c>
      <c r="D325" s="26"/>
      <c r="E325" s="26"/>
      <c r="F325" s="26"/>
      <c r="G325" s="26"/>
      <c r="H325" s="26"/>
      <c r="J325" s="23"/>
      <c r="K325" s="26"/>
      <c r="L325" s="26"/>
      <c r="M325" s="26"/>
      <c r="N325" s="26"/>
      <c r="Q325" s="26"/>
      <c r="S325" s="26"/>
      <c r="T325" s="26"/>
      <c r="V325" s="26"/>
      <c r="W325" s="114"/>
      <c r="Y325" s="26"/>
      <c r="AA325" s="114"/>
      <c r="AB325" s="26"/>
      <c r="AD325" s="26"/>
      <c r="AE325" s="26"/>
      <c r="AG325" s="26"/>
      <c r="AH325" s="26"/>
      <c r="AJ325" s="26"/>
    </row>
    <row r="326" spans="1:36" x14ac:dyDescent="0.2">
      <c r="A326" s="24">
        <f t="shared" si="52"/>
        <v>24</v>
      </c>
      <c r="B326" s="94">
        <f t="shared" si="53"/>
        <v>1.228899050857352E-2</v>
      </c>
      <c r="C326" s="23">
        <f t="shared" si="54"/>
        <v>1.0035747189075375</v>
      </c>
      <c r="D326" s="26"/>
      <c r="E326" s="26"/>
      <c r="F326" s="26"/>
      <c r="G326" s="26"/>
      <c r="H326" s="26"/>
      <c r="J326" s="23"/>
      <c r="K326" s="26"/>
      <c r="L326" s="26"/>
      <c r="M326" s="26"/>
      <c r="N326" s="26"/>
      <c r="Q326" s="26"/>
      <c r="S326" s="26"/>
      <c r="T326" s="26"/>
      <c r="V326" s="26"/>
      <c r="W326" s="114"/>
      <c r="Y326" s="26"/>
      <c r="AA326" s="114"/>
      <c r="AB326" s="26"/>
      <c r="AD326" s="26"/>
      <c r="AE326" s="26"/>
      <c r="AG326" s="26"/>
      <c r="AH326" s="26"/>
      <c r="AJ326" s="26"/>
    </row>
    <row r="327" spans="1:36" x14ac:dyDescent="0.2">
      <c r="A327" s="24">
        <f t="shared" si="52"/>
        <v>25</v>
      </c>
      <c r="B327" s="94">
        <f t="shared" si="53"/>
        <v>1.291340961637431E-2</v>
      </c>
      <c r="C327" s="23">
        <f t="shared" si="54"/>
        <v>0.99697225365156672</v>
      </c>
      <c r="D327" s="26"/>
      <c r="E327" s="26"/>
      <c r="F327" s="26"/>
      <c r="G327" s="26"/>
      <c r="H327" s="26"/>
      <c r="J327" s="23"/>
      <c r="K327" s="26"/>
      <c r="L327" s="26"/>
      <c r="M327" s="26"/>
      <c r="N327" s="26"/>
      <c r="Q327" s="26"/>
      <c r="S327" s="26"/>
      <c r="T327" s="26"/>
      <c r="V327" s="26"/>
      <c r="W327" s="114"/>
      <c r="Y327" s="26"/>
      <c r="AA327" s="114"/>
      <c r="AB327" s="26"/>
      <c r="AD327" s="26"/>
      <c r="AE327" s="26"/>
      <c r="AG327" s="26"/>
      <c r="AH327" s="26"/>
      <c r="AJ327" s="26"/>
    </row>
    <row r="328" spans="1:36" x14ac:dyDescent="0.2">
      <c r="A328" s="24">
        <f t="shared" si="52"/>
        <v>26</v>
      </c>
      <c r="B328" s="94">
        <f t="shared" si="53"/>
        <v>1.2961097185345258E-2</v>
      </c>
      <c r="C328" s="23">
        <f t="shared" si="54"/>
        <v>0.98376732313962534</v>
      </c>
      <c r="D328" s="26"/>
      <c r="E328" s="26"/>
      <c r="F328" s="26"/>
      <c r="G328" s="26"/>
      <c r="H328" s="26"/>
      <c r="J328" s="23"/>
      <c r="K328" s="26"/>
      <c r="L328" s="26"/>
      <c r="M328" s="26"/>
      <c r="N328" s="26"/>
      <c r="Q328" s="26"/>
      <c r="S328" s="26"/>
      <c r="T328" s="26"/>
      <c r="V328" s="26"/>
      <c r="W328" s="114"/>
      <c r="Y328" s="26"/>
      <c r="AA328" s="114"/>
      <c r="AB328" s="26"/>
      <c r="AD328" s="26"/>
      <c r="AE328" s="26"/>
      <c r="AG328" s="26"/>
      <c r="AH328" s="26"/>
      <c r="AJ328" s="26"/>
    </row>
    <row r="329" spans="1:36" x14ac:dyDescent="0.2">
      <c r="A329" s="24">
        <f t="shared" si="52"/>
        <v>27</v>
      </c>
      <c r="B329" s="94">
        <f t="shared" si="53"/>
        <v>1.3242741887992463E-2</v>
      </c>
      <c r="C329" s="23">
        <f t="shared" si="54"/>
        <v>0.9630167180494319</v>
      </c>
      <c r="D329" s="26"/>
      <c r="E329" s="26"/>
      <c r="F329" s="26"/>
      <c r="G329" s="26"/>
      <c r="H329" s="26"/>
      <c r="J329" s="23"/>
      <c r="K329" s="26"/>
      <c r="L329" s="26"/>
      <c r="M329" s="26"/>
      <c r="N329" s="26"/>
      <c r="Q329" s="26"/>
      <c r="S329" s="26"/>
      <c r="T329" s="26"/>
      <c r="V329" s="26"/>
      <c r="W329" s="114"/>
      <c r="Y329" s="26"/>
      <c r="AA329" s="114"/>
      <c r="AB329" s="26"/>
      <c r="AD329" s="26"/>
      <c r="AE329" s="26"/>
      <c r="AG329" s="26"/>
      <c r="AH329" s="26"/>
      <c r="AJ329" s="26"/>
    </row>
    <row r="330" spans="1:36" x14ac:dyDescent="0.2">
      <c r="A330" s="24">
        <f t="shared" si="52"/>
        <v>28</v>
      </c>
      <c r="B330" s="94">
        <f t="shared" si="53"/>
        <v>1.330675204768501E-2</v>
      </c>
      <c r="C330" s="23">
        <f t="shared" si="54"/>
        <v>0.95641425279346115</v>
      </c>
      <c r="D330" s="26"/>
      <c r="E330" s="26"/>
      <c r="F330" s="26"/>
      <c r="G330" s="26"/>
      <c r="H330" s="26"/>
      <c r="J330" s="23"/>
      <c r="K330" s="26"/>
      <c r="L330" s="26"/>
      <c r="M330" s="26"/>
      <c r="N330" s="26"/>
      <c r="Q330" s="26"/>
      <c r="S330" s="26"/>
      <c r="T330" s="26"/>
      <c r="V330" s="26"/>
      <c r="W330" s="114"/>
      <c r="Y330" s="26"/>
      <c r="AA330" s="114"/>
      <c r="AB330" s="26"/>
      <c r="AD330" s="26"/>
      <c r="AE330" s="26"/>
      <c r="AG330" s="26"/>
      <c r="AH330" s="26"/>
      <c r="AJ330" s="26"/>
    </row>
    <row r="331" spans="1:36" x14ac:dyDescent="0.2">
      <c r="A331" s="24">
        <f t="shared" si="52"/>
        <v>29</v>
      </c>
      <c r="B331" s="94">
        <f t="shared" si="53"/>
        <v>1.3959975727347444E-2</v>
      </c>
      <c r="C331" s="23">
        <f t="shared" si="54"/>
        <v>0.94981178753749063</v>
      </c>
      <c r="D331" s="26"/>
      <c r="E331" s="26"/>
      <c r="F331" s="26"/>
      <c r="G331" s="26"/>
      <c r="H331" s="26"/>
      <c r="J331" s="23"/>
      <c r="K331" s="26"/>
      <c r="L331" s="26"/>
      <c r="M331" s="26"/>
      <c r="N331" s="26"/>
      <c r="Q331" s="26"/>
      <c r="S331" s="26"/>
      <c r="T331" s="26"/>
      <c r="V331" s="26"/>
      <c r="W331" s="114"/>
      <c r="Y331" s="26"/>
      <c r="AA331" s="114"/>
      <c r="AB331" s="26"/>
      <c r="AD331" s="26"/>
      <c r="AE331" s="26"/>
      <c r="AG331" s="26"/>
      <c r="AH331" s="26"/>
      <c r="AJ331" s="26"/>
    </row>
    <row r="332" spans="1:36" x14ac:dyDescent="0.2">
      <c r="A332" s="24">
        <f t="shared" si="52"/>
        <v>30</v>
      </c>
      <c r="B332" s="94">
        <f t="shared" si="53"/>
        <v>1.5445971584609908E-2</v>
      </c>
      <c r="C332" s="23">
        <f t="shared" si="54"/>
        <v>0.94320932228152021</v>
      </c>
      <c r="D332" s="26"/>
      <c r="E332" s="26"/>
      <c r="F332" s="26"/>
      <c r="G332" s="26"/>
      <c r="H332" s="26"/>
      <c r="J332" s="23"/>
      <c r="K332" s="26"/>
      <c r="L332" s="26"/>
      <c r="M332" s="26"/>
      <c r="N332" s="26"/>
      <c r="Q332" s="26"/>
      <c r="S332" s="26"/>
      <c r="T332" s="26"/>
      <c r="V332" s="26"/>
      <c r="W332" s="114"/>
      <c r="Y332" s="26"/>
      <c r="AA332" s="114"/>
      <c r="AB332" s="26"/>
      <c r="AD332" s="26"/>
      <c r="AE332" s="26"/>
      <c r="AG332" s="26"/>
      <c r="AH332" s="26"/>
      <c r="AJ332" s="26"/>
    </row>
    <row r="333" spans="1:36" x14ac:dyDescent="0.2">
      <c r="A333" s="24">
        <f t="shared" si="52"/>
        <v>31</v>
      </c>
      <c r="B333" s="94">
        <f t="shared" si="53"/>
        <v>1.5539106366962565E-2</v>
      </c>
      <c r="C333" s="23">
        <f t="shared" si="54"/>
        <v>0.93849327567011231</v>
      </c>
      <c r="D333" s="26"/>
      <c r="E333" s="26"/>
      <c r="F333" s="26"/>
      <c r="G333" s="26"/>
      <c r="H333" s="26"/>
      <c r="J333" s="23"/>
      <c r="K333" s="26"/>
      <c r="L333" s="26"/>
      <c r="M333" s="26"/>
      <c r="N333" s="26"/>
      <c r="Q333" s="26"/>
      <c r="S333" s="26"/>
      <c r="T333" s="26"/>
      <c r="V333" s="26"/>
      <c r="W333" s="114"/>
      <c r="Y333" s="26"/>
      <c r="AA333" s="114"/>
      <c r="AB333" s="26"/>
      <c r="AD333" s="26"/>
      <c r="AE333" s="26"/>
      <c r="AG333" s="26"/>
      <c r="AH333" s="26"/>
      <c r="AJ333" s="26"/>
    </row>
    <row r="334" spans="1:36" x14ac:dyDescent="0.2">
      <c r="A334" s="24">
        <f t="shared" si="52"/>
        <v>32</v>
      </c>
      <c r="B334" s="94">
        <f t="shared" si="53"/>
        <v>1.430275013250103E-2</v>
      </c>
      <c r="C334" s="23">
        <f t="shared" si="54"/>
        <v>0.93660685702554947</v>
      </c>
      <c r="D334" s="26"/>
      <c r="E334" s="26"/>
      <c r="F334" s="26"/>
      <c r="G334" s="26"/>
      <c r="H334" s="26"/>
      <c r="J334" s="23"/>
      <c r="K334" s="26"/>
      <c r="L334" s="26"/>
      <c r="M334" s="26"/>
      <c r="N334" s="26"/>
      <c r="Q334" s="26"/>
      <c r="S334" s="26"/>
      <c r="T334" s="26"/>
      <c r="V334" s="26"/>
      <c r="W334" s="114"/>
      <c r="Y334" s="26"/>
      <c r="AA334" s="114"/>
      <c r="AB334" s="26"/>
      <c r="AD334" s="26"/>
      <c r="AE334" s="26"/>
      <c r="AG334" s="26"/>
      <c r="AH334" s="26"/>
      <c r="AJ334" s="26"/>
    </row>
    <row r="335" spans="1:36" x14ac:dyDescent="0.2">
      <c r="A335" s="24">
        <f t="shared" si="52"/>
        <v>33</v>
      </c>
      <c r="B335" s="94">
        <f t="shared" si="53"/>
        <v>1.400254248354299E-2</v>
      </c>
      <c r="C335" s="23">
        <f t="shared" si="54"/>
        <v>0.93189081041414168</v>
      </c>
      <c r="D335" s="26"/>
      <c r="E335" s="26"/>
      <c r="F335" s="26"/>
      <c r="G335" s="26"/>
      <c r="H335" s="26"/>
      <c r="J335" s="23"/>
      <c r="K335" s="26"/>
      <c r="L335" s="26"/>
      <c r="M335" s="26"/>
      <c r="N335" s="26"/>
      <c r="Q335" s="26"/>
      <c r="S335" s="26"/>
      <c r="T335" s="26"/>
      <c r="V335" s="26"/>
      <c r="W335" s="114"/>
      <c r="Y335" s="26"/>
      <c r="AA335" s="114"/>
      <c r="AB335" s="26"/>
      <c r="AD335" s="26"/>
      <c r="AE335" s="26"/>
      <c r="AG335" s="26"/>
      <c r="AH335" s="26"/>
      <c r="AJ335" s="26"/>
    </row>
    <row r="336" spans="1:36" x14ac:dyDescent="0.2">
      <c r="A336" s="24">
        <f t="shared" si="52"/>
        <v>34</v>
      </c>
      <c r="B336" s="94">
        <f t="shared" si="53"/>
        <v>1.3744581539982027E-2</v>
      </c>
      <c r="C336" s="23">
        <f t="shared" si="54"/>
        <v>0.93000439176957872</v>
      </c>
      <c r="D336" s="26"/>
      <c r="E336" s="26"/>
      <c r="F336" s="26"/>
      <c r="G336" s="26"/>
      <c r="H336" s="26"/>
      <c r="J336" s="23"/>
      <c r="K336" s="26"/>
      <c r="L336" s="26"/>
      <c r="M336" s="26"/>
      <c r="N336" s="26"/>
      <c r="Q336" s="26"/>
      <c r="S336" s="26"/>
      <c r="T336" s="26"/>
      <c r="V336" s="26"/>
      <c r="W336" s="114"/>
      <c r="Y336" s="26"/>
      <c r="AA336" s="114"/>
      <c r="AB336" s="26"/>
      <c r="AD336" s="26"/>
      <c r="AE336" s="26"/>
      <c r="AG336" s="26"/>
      <c r="AH336" s="26"/>
      <c r="AJ336" s="26"/>
    </row>
    <row r="337" spans="1:37" x14ac:dyDescent="0.2">
      <c r="A337" s="24">
        <f t="shared" si="52"/>
        <v>35</v>
      </c>
      <c r="B337" s="94">
        <f t="shared" si="53"/>
        <v>1.4240020176002335E-2</v>
      </c>
      <c r="C337" s="23">
        <f t="shared" si="54"/>
        <v>0.92811797312501587</v>
      </c>
      <c r="D337" s="26"/>
      <c r="E337" s="26"/>
      <c r="F337" s="26"/>
      <c r="G337" s="26"/>
      <c r="H337" s="26"/>
      <c r="J337" s="23"/>
      <c r="K337" s="26"/>
      <c r="L337" s="26"/>
      <c r="M337" s="26"/>
      <c r="N337" s="26"/>
      <c r="Q337" s="26"/>
      <c r="S337" s="26"/>
      <c r="T337" s="26"/>
      <c r="V337" s="26"/>
      <c r="W337" s="114"/>
      <c r="Y337" s="26"/>
      <c r="AA337" s="114"/>
      <c r="AB337" s="26"/>
      <c r="AD337" s="26"/>
      <c r="AE337" s="26"/>
      <c r="AG337" s="26"/>
      <c r="AH337" s="26"/>
      <c r="AJ337" s="26"/>
    </row>
    <row r="338" spans="1:37" x14ac:dyDescent="0.2">
      <c r="A338" s="24">
        <f t="shared" si="52"/>
        <v>36</v>
      </c>
      <c r="B338" s="94">
        <f t="shared" si="53"/>
        <v>1.4995660111172846E-2</v>
      </c>
      <c r="C338" s="23">
        <f t="shared" si="54"/>
        <v>0.92623155448045269</v>
      </c>
      <c r="D338" s="26"/>
      <c r="E338" s="26"/>
      <c r="F338" s="26"/>
      <c r="G338" s="26"/>
      <c r="H338" s="26"/>
      <c r="J338" s="23"/>
      <c r="K338" s="26"/>
      <c r="L338" s="26"/>
      <c r="M338" s="26"/>
      <c r="N338" s="26"/>
      <c r="Q338" s="26"/>
      <c r="S338" s="26"/>
      <c r="T338" s="26"/>
      <c r="V338" s="26"/>
      <c r="W338" s="114"/>
      <c r="Y338" s="26"/>
      <c r="AA338" s="114"/>
      <c r="AB338" s="26"/>
      <c r="AD338" s="26"/>
      <c r="AE338" s="26"/>
      <c r="AG338" s="26"/>
      <c r="AH338" s="26"/>
      <c r="AJ338" s="26"/>
    </row>
    <row r="339" spans="1:37" x14ac:dyDescent="0.2">
      <c r="A339" s="24">
        <f t="shared" si="52"/>
        <v>37</v>
      </c>
      <c r="B339" s="94">
        <f t="shared" si="53"/>
        <v>1.5610797745818215E-2</v>
      </c>
      <c r="C339" s="23">
        <f t="shared" si="54"/>
        <v>0.90736736803482232</v>
      </c>
      <c r="D339" s="26"/>
      <c r="E339" s="26"/>
      <c r="F339" s="26"/>
      <c r="G339" s="26"/>
      <c r="H339" s="26"/>
      <c r="J339" s="23"/>
      <c r="K339" s="26"/>
      <c r="L339" s="26"/>
      <c r="M339" s="26"/>
      <c r="N339" s="26"/>
      <c r="Q339" s="26"/>
      <c r="S339" s="26"/>
      <c r="T339" s="26"/>
      <c r="V339" s="26"/>
      <c r="W339" s="114"/>
      <c r="Y339" s="26"/>
      <c r="AA339" s="114"/>
      <c r="AB339" s="26"/>
      <c r="AD339" s="26"/>
      <c r="AE339" s="26"/>
      <c r="AG339" s="26"/>
      <c r="AH339" s="26"/>
      <c r="AJ339" s="26"/>
    </row>
    <row r="340" spans="1:37" x14ac:dyDescent="0.2">
      <c r="A340" s="24">
        <f t="shared" si="52"/>
        <v>38</v>
      </c>
      <c r="B340" s="94">
        <f t="shared" si="53"/>
        <v>1.509807636668092E-2</v>
      </c>
      <c r="C340" s="23">
        <f t="shared" si="54"/>
        <v>0.90548094939025914</v>
      </c>
      <c r="D340" s="26"/>
      <c r="E340" s="26"/>
      <c r="F340" s="26"/>
      <c r="G340" s="26"/>
      <c r="H340" s="26"/>
      <c r="J340" s="23"/>
      <c r="K340" s="26"/>
      <c r="L340" s="26"/>
      <c r="M340" s="26"/>
      <c r="N340" s="26"/>
      <c r="Q340" s="26"/>
      <c r="S340" s="26"/>
      <c r="T340" s="26"/>
      <c r="V340" s="26"/>
      <c r="W340" s="114"/>
      <c r="Y340" s="26"/>
      <c r="AA340" s="114"/>
      <c r="AB340" s="26"/>
      <c r="AD340" s="26"/>
      <c r="AE340" s="26"/>
      <c r="AG340" s="26"/>
      <c r="AH340" s="26"/>
      <c r="AJ340" s="26"/>
    </row>
    <row r="341" spans="1:37" x14ac:dyDescent="0.2">
      <c r="A341" s="24">
        <f t="shared" si="52"/>
        <v>39</v>
      </c>
      <c r="B341" s="94">
        <f t="shared" si="53"/>
        <v>1.5039827121360703E-2</v>
      </c>
      <c r="C341" s="23">
        <f t="shared" si="54"/>
        <v>0.90453774006797771</v>
      </c>
      <c r="D341" s="26"/>
      <c r="E341" s="26"/>
      <c r="F341" s="26"/>
      <c r="G341" s="26"/>
      <c r="H341" s="26"/>
      <c r="J341" s="23"/>
      <c r="K341" s="26"/>
      <c r="L341" s="26"/>
      <c r="M341" s="26"/>
      <c r="N341" s="26"/>
      <c r="Q341" s="26"/>
      <c r="S341" s="26"/>
      <c r="T341" s="26"/>
      <c r="V341" s="26"/>
      <c r="W341" s="114"/>
      <c r="Y341" s="26"/>
      <c r="AA341" s="114"/>
      <c r="AB341" s="26"/>
      <c r="AD341" s="26"/>
      <c r="AE341" s="26"/>
      <c r="AG341" s="26"/>
      <c r="AH341" s="26"/>
      <c r="AJ341" s="26"/>
    </row>
    <row r="342" spans="1:37" x14ac:dyDescent="0.2">
      <c r="A342" s="24">
        <f t="shared" si="52"/>
        <v>40</v>
      </c>
      <c r="B342" s="94">
        <f t="shared" si="53"/>
        <v>1.5064150982043868E-2</v>
      </c>
      <c r="C342" s="23">
        <f t="shared" si="54"/>
        <v>0.88944639091147337</v>
      </c>
      <c r="D342" s="26"/>
      <c r="E342" s="26"/>
      <c r="F342" s="26"/>
      <c r="G342" s="26"/>
      <c r="H342" s="26"/>
      <c r="J342" s="23"/>
      <c r="K342" s="26"/>
      <c r="L342" s="26"/>
      <c r="M342" s="26"/>
      <c r="N342" s="26"/>
      <c r="Q342" s="26"/>
      <c r="S342" s="26"/>
      <c r="T342" s="26"/>
      <c r="V342" s="26"/>
      <c r="W342" s="26"/>
      <c r="Z342" s="26"/>
      <c r="AA342" s="114"/>
      <c r="AC342" s="26"/>
      <c r="AE342" s="26"/>
      <c r="AF342" s="26"/>
      <c r="AG342" s="114"/>
      <c r="AH342" s="26"/>
      <c r="AI342" s="26"/>
      <c r="AJ342" s="114"/>
      <c r="AK342" s="26"/>
    </row>
    <row r="343" spans="1:37" x14ac:dyDescent="0.2">
      <c r="A343" s="24">
        <f t="shared" si="52"/>
        <v>41</v>
      </c>
      <c r="B343" s="94">
        <f t="shared" si="53"/>
        <v>1.5007181939917505E-2</v>
      </c>
      <c r="C343" s="23">
        <f t="shared" si="54"/>
        <v>0.88284392565550285</v>
      </c>
      <c r="D343" s="26"/>
      <c r="E343" s="26"/>
      <c r="F343" s="26"/>
      <c r="G343" s="26"/>
      <c r="H343" s="26"/>
      <c r="J343" s="23"/>
      <c r="K343" s="26"/>
      <c r="L343" s="26"/>
      <c r="M343" s="26"/>
      <c r="N343" s="26"/>
      <c r="Q343" s="26"/>
      <c r="S343" s="26"/>
      <c r="T343" s="26"/>
      <c r="V343" s="26"/>
      <c r="W343" s="26"/>
      <c r="Z343" s="26"/>
      <c r="AA343" s="114"/>
      <c r="AC343" s="26"/>
      <c r="AE343" s="26"/>
      <c r="AF343" s="26"/>
      <c r="AG343" s="114"/>
      <c r="AH343" s="26"/>
      <c r="AI343" s="26"/>
      <c r="AJ343" s="114"/>
      <c r="AK343" s="26"/>
    </row>
    <row r="344" spans="1:37" x14ac:dyDescent="0.2">
      <c r="A344" s="24">
        <f t="shared" si="52"/>
        <v>42</v>
      </c>
      <c r="B344" s="94">
        <f t="shared" si="53"/>
        <v>1.4552389755301962E-2</v>
      </c>
      <c r="C344" s="23">
        <f t="shared" si="54"/>
        <v>0.87812787904409517</v>
      </c>
      <c r="D344" s="26"/>
      <c r="E344" s="26"/>
      <c r="F344" s="26"/>
      <c r="G344" s="26"/>
      <c r="H344" s="26"/>
      <c r="J344" s="23"/>
      <c r="K344" s="26"/>
      <c r="L344" s="26"/>
      <c r="M344" s="26"/>
      <c r="N344" s="26"/>
      <c r="Q344" s="26"/>
      <c r="S344" s="26"/>
      <c r="T344" s="26"/>
      <c r="V344" s="26"/>
      <c r="W344" s="26"/>
      <c r="Z344" s="26"/>
      <c r="AA344" s="114"/>
      <c r="AC344" s="26"/>
      <c r="AE344" s="26"/>
      <c r="AF344" s="26"/>
      <c r="AG344" s="114"/>
      <c r="AH344" s="26"/>
      <c r="AI344" s="26"/>
      <c r="AJ344" s="114"/>
      <c r="AK344" s="26"/>
    </row>
    <row r="345" spans="1:37" x14ac:dyDescent="0.2">
      <c r="A345" s="24">
        <f t="shared" si="52"/>
        <v>43</v>
      </c>
      <c r="B345" s="94">
        <f t="shared" si="53"/>
        <v>1.4355558514247382E-2</v>
      </c>
      <c r="C345" s="23">
        <f t="shared" si="54"/>
        <v>0.87529825107725079</v>
      </c>
      <c r="D345" s="26"/>
      <c r="E345" s="26"/>
      <c r="F345" s="26"/>
      <c r="G345" s="26"/>
      <c r="H345" s="26"/>
      <c r="J345" s="23"/>
      <c r="K345" s="26"/>
      <c r="L345" s="26"/>
      <c r="M345" s="26"/>
      <c r="N345" s="26"/>
      <c r="Q345" s="26"/>
      <c r="S345" s="26"/>
      <c r="T345" s="26"/>
      <c r="V345" s="26"/>
      <c r="W345" s="26"/>
      <c r="Z345" s="26"/>
      <c r="AA345" s="114"/>
      <c r="AC345" s="26"/>
      <c r="AE345" s="26"/>
      <c r="AF345" s="26"/>
      <c r="AG345" s="114"/>
      <c r="AH345" s="26"/>
      <c r="AI345" s="26"/>
      <c r="AJ345" s="114"/>
      <c r="AK345" s="26"/>
    </row>
    <row r="346" spans="1:37" x14ac:dyDescent="0.2">
      <c r="A346" s="24">
        <f>A251</f>
        <v>44</v>
      </c>
      <c r="B346" s="94">
        <f t="shared" si="53"/>
        <v>1.4198093521403717E-2</v>
      </c>
      <c r="C346" s="23">
        <f t="shared" si="54"/>
        <v>0.86963899514356158</v>
      </c>
      <c r="D346" s="26"/>
      <c r="E346" s="26"/>
      <c r="F346" s="26"/>
      <c r="G346" s="26"/>
      <c r="H346" s="26"/>
      <c r="J346" s="23"/>
      <c r="K346" s="26"/>
      <c r="L346" s="26"/>
      <c r="M346" s="26"/>
      <c r="N346" s="26"/>
      <c r="Q346" s="26"/>
      <c r="S346" s="26"/>
      <c r="T346" s="26"/>
      <c r="V346" s="26"/>
      <c r="W346" s="26"/>
      <c r="Z346" s="26"/>
      <c r="AA346" s="114"/>
      <c r="AC346" s="26"/>
      <c r="AE346" s="26"/>
      <c r="AF346" s="26"/>
      <c r="AG346" s="114"/>
      <c r="AH346" s="26"/>
      <c r="AI346" s="26"/>
      <c r="AJ346" s="114"/>
      <c r="AK346" s="26"/>
    </row>
    <row r="347" spans="1:37" x14ac:dyDescent="0.2">
      <c r="A347" s="24">
        <f t="shared" si="52"/>
        <v>45</v>
      </c>
      <c r="B347" s="94">
        <f t="shared" si="53"/>
        <v>1.3800910480511469E-2</v>
      </c>
      <c r="C347" s="23">
        <f t="shared" si="54"/>
        <v>0.86303652988759094</v>
      </c>
      <c r="D347" s="26"/>
      <c r="E347" s="26"/>
      <c r="F347" s="26"/>
      <c r="G347" s="26"/>
      <c r="H347" s="26"/>
      <c r="J347" s="23"/>
      <c r="K347" s="26"/>
      <c r="L347" s="26"/>
      <c r="M347" s="26"/>
      <c r="N347" s="26"/>
      <c r="Q347" s="26"/>
      <c r="S347" s="26"/>
      <c r="T347" s="26"/>
      <c r="V347" s="26"/>
      <c r="W347" s="26"/>
      <c r="Z347" s="26"/>
      <c r="AA347" s="114"/>
      <c r="AC347" s="26"/>
      <c r="AE347" s="26"/>
      <c r="AF347" s="26"/>
      <c r="AG347" s="114"/>
      <c r="AH347" s="26"/>
      <c r="AI347" s="26"/>
      <c r="AJ347" s="114"/>
      <c r="AK347" s="26"/>
    </row>
    <row r="348" spans="1:37" x14ac:dyDescent="0.2">
      <c r="A348" s="24">
        <f t="shared" si="52"/>
        <v>46</v>
      </c>
      <c r="B348" s="94">
        <f t="shared" si="53"/>
        <v>1.3656247519606313E-2</v>
      </c>
      <c r="C348" s="23">
        <f t="shared" si="54"/>
        <v>0.8564340646316202</v>
      </c>
      <c r="D348" s="26"/>
      <c r="E348" s="26"/>
      <c r="F348" s="26"/>
      <c r="G348" s="26"/>
      <c r="H348" s="26"/>
      <c r="J348" s="23"/>
      <c r="K348" s="26"/>
      <c r="L348" s="26"/>
      <c r="M348" s="26"/>
      <c r="N348" s="26"/>
      <c r="Q348" s="26"/>
      <c r="S348" s="26"/>
      <c r="T348" s="26"/>
      <c r="V348" s="26"/>
      <c r="W348" s="26"/>
      <c r="Z348" s="26"/>
      <c r="AA348" s="114"/>
      <c r="AC348" s="26"/>
      <c r="AE348" s="26"/>
      <c r="AF348" s="26"/>
      <c r="AG348" s="114"/>
      <c r="AH348" s="26"/>
      <c r="AI348" s="26"/>
      <c r="AJ348" s="114"/>
      <c r="AK348" s="26"/>
    </row>
    <row r="349" spans="1:37" x14ac:dyDescent="0.2">
      <c r="A349" s="24">
        <f t="shared" si="52"/>
        <v>47</v>
      </c>
      <c r="B349" s="94">
        <f t="shared" si="53"/>
        <v>1.3725058441275801E-2</v>
      </c>
      <c r="C349" s="23">
        <f t="shared" si="54"/>
        <v>0.845115552764242</v>
      </c>
      <c r="D349" s="26"/>
      <c r="E349" s="26"/>
      <c r="F349" s="26"/>
      <c r="G349" s="26"/>
      <c r="H349" s="26"/>
      <c r="J349" s="23"/>
      <c r="K349" s="26"/>
      <c r="L349" s="26"/>
      <c r="M349" s="26"/>
      <c r="N349" s="26"/>
      <c r="Q349" s="26"/>
      <c r="S349" s="26"/>
      <c r="T349" s="26"/>
      <c r="V349" s="26"/>
      <c r="W349" s="26"/>
      <c r="Z349" s="26"/>
      <c r="AA349" s="114"/>
      <c r="AC349" s="26"/>
      <c r="AE349" s="26"/>
      <c r="AF349" s="26"/>
      <c r="AG349" s="114"/>
      <c r="AH349" s="26"/>
      <c r="AI349" s="26"/>
      <c r="AJ349" s="114"/>
      <c r="AK349" s="26"/>
    </row>
    <row r="350" spans="1:37" x14ac:dyDescent="0.2">
      <c r="A350" s="24">
        <f t="shared" si="52"/>
        <v>48</v>
      </c>
      <c r="B350" s="94">
        <f t="shared" si="53"/>
        <v>1.332083428281737E-2</v>
      </c>
      <c r="C350" s="23">
        <f t="shared" si="54"/>
        <v>0.83568345954142664</v>
      </c>
      <c r="D350" s="26"/>
      <c r="E350" s="26"/>
      <c r="F350" s="26"/>
      <c r="G350" s="26"/>
      <c r="H350" s="26"/>
      <c r="J350" s="23"/>
      <c r="K350" s="26"/>
      <c r="L350" s="26"/>
      <c r="M350" s="26"/>
      <c r="N350" s="26"/>
      <c r="Q350" s="26"/>
      <c r="S350" s="26"/>
      <c r="T350" s="26"/>
      <c r="V350" s="26"/>
      <c r="W350" s="26"/>
      <c r="Z350" s="26"/>
      <c r="AA350" s="114"/>
      <c r="AC350" s="26"/>
      <c r="AE350" s="26"/>
      <c r="AF350" s="26"/>
      <c r="AG350" s="114"/>
      <c r="AH350" s="26"/>
      <c r="AI350" s="26"/>
      <c r="AJ350" s="114"/>
      <c r="AK350" s="26"/>
    </row>
    <row r="351" spans="1:37" x14ac:dyDescent="0.2">
      <c r="A351" s="24">
        <f t="shared" si="52"/>
        <v>49</v>
      </c>
      <c r="B351" s="94">
        <f t="shared" si="53"/>
        <v>1.2219539485307108E-2</v>
      </c>
      <c r="C351" s="23">
        <f t="shared" si="54"/>
        <v>0.83285383157458226</v>
      </c>
      <c r="D351" s="26"/>
      <c r="E351" s="26"/>
      <c r="F351" s="26"/>
      <c r="G351" s="26"/>
      <c r="H351" s="26"/>
      <c r="J351" s="23"/>
      <c r="K351" s="26"/>
      <c r="L351" s="26"/>
      <c r="M351" s="26"/>
      <c r="N351" s="26"/>
      <c r="Q351" s="26"/>
      <c r="S351" s="26"/>
      <c r="T351" s="26"/>
      <c r="V351" s="26"/>
      <c r="W351" s="26"/>
      <c r="Z351" s="26"/>
      <c r="AA351" s="114"/>
      <c r="AC351" s="26"/>
      <c r="AE351" s="26"/>
      <c r="AF351" s="26"/>
      <c r="AG351" s="114"/>
      <c r="AH351" s="26"/>
      <c r="AI351" s="26"/>
      <c r="AJ351" s="114"/>
      <c r="AK351" s="26"/>
    </row>
    <row r="352" spans="1:37" x14ac:dyDescent="0.2">
      <c r="A352" s="24">
        <f t="shared" si="52"/>
        <v>50</v>
      </c>
      <c r="B352" s="94">
        <f t="shared" si="53"/>
        <v>1.1953257220986117E-2</v>
      </c>
      <c r="C352" s="23">
        <f t="shared" si="54"/>
        <v>0.82908099428545601</v>
      </c>
      <c r="D352" s="26"/>
      <c r="E352" s="26"/>
      <c r="F352" s="26"/>
      <c r="G352" s="26"/>
      <c r="H352" s="26"/>
      <c r="J352" s="23"/>
      <c r="K352" s="26"/>
      <c r="L352" s="26"/>
      <c r="M352" s="26"/>
      <c r="N352" s="26"/>
      <c r="Q352" s="26"/>
      <c r="S352" s="26"/>
      <c r="T352" s="26"/>
      <c r="V352" s="26"/>
      <c r="W352" s="26"/>
      <c r="Z352" s="26"/>
      <c r="AA352" s="114"/>
      <c r="AC352" s="26"/>
      <c r="AE352" s="26"/>
      <c r="AF352" s="26"/>
      <c r="AG352" s="114"/>
      <c r="AH352" s="26"/>
      <c r="AI352" s="26"/>
      <c r="AJ352" s="114"/>
      <c r="AK352" s="26"/>
    </row>
    <row r="353" spans="1:38" x14ac:dyDescent="0.2">
      <c r="A353" s="24">
        <f t="shared" si="52"/>
        <v>51</v>
      </c>
      <c r="B353" s="94">
        <f t="shared" si="53"/>
        <v>1.1835798577950293E-2</v>
      </c>
      <c r="C353" s="23">
        <f t="shared" si="54"/>
        <v>0.82625136631861151</v>
      </c>
      <c r="D353" s="26"/>
      <c r="E353" s="26"/>
      <c r="F353" s="26"/>
      <c r="G353" s="26"/>
      <c r="H353" s="26"/>
      <c r="J353" s="23"/>
      <c r="K353" s="26"/>
      <c r="L353" s="26"/>
      <c r="M353" s="26"/>
      <c r="N353" s="26"/>
      <c r="Q353" s="26"/>
      <c r="S353" s="26"/>
      <c r="T353" s="26"/>
      <c r="V353" s="26"/>
      <c r="W353" s="26"/>
      <c r="Z353" s="26"/>
      <c r="AA353" s="114"/>
      <c r="AC353" s="26"/>
      <c r="AE353" s="26"/>
      <c r="AF353" s="26"/>
      <c r="AG353" s="114"/>
      <c r="AH353" s="26"/>
      <c r="AI353" s="26"/>
      <c r="AJ353" s="114"/>
      <c r="AK353" s="26"/>
    </row>
    <row r="354" spans="1:38" x14ac:dyDescent="0.2">
      <c r="A354" s="24">
        <f t="shared" si="52"/>
        <v>52</v>
      </c>
      <c r="B354" s="94">
        <f t="shared" si="53"/>
        <v>1.1797712532933227E-2</v>
      </c>
      <c r="C354" s="23">
        <f t="shared" si="54"/>
        <v>0.82247852902948537</v>
      </c>
      <c r="D354" s="26"/>
      <c r="E354" s="26"/>
      <c r="F354" s="26"/>
      <c r="G354" s="26"/>
      <c r="H354" s="26"/>
      <c r="J354" s="23"/>
      <c r="K354" s="26"/>
      <c r="L354" s="26"/>
      <c r="M354" s="26"/>
      <c r="N354" s="26"/>
      <c r="Q354" s="26"/>
      <c r="S354" s="26"/>
      <c r="T354" s="26"/>
      <c r="V354" s="26"/>
      <c r="W354" s="26"/>
      <c r="Z354" s="26"/>
      <c r="AA354" s="114"/>
      <c r="AC354" s="26"/>
      <c r="AE354" s="26"/>
      <c r="AF354" s="26"/>
      <c r="AG354" s="114"/>
      <c r="AH354" s="26"/>
      <c r="AI354" s="26"/>
      <c r="AJ354" s="114"/>
      <c r="AK354" s="26"/>
    </row>
    <row r="355" spans="1:38" x14ac:dyDescent="0.2">
      <c r="A355" s="24">
        <f t="shared" si="52"/>
        <v>53</v>
      </c>
      <c r="B355" s="94">
        <f t="shared" si="53"/>
        <v>1.1723140696891413E-2</v>
      </c>
      <c r="C355" s="23">
        <f t="shared" si="54"/>
        <v>0.81870569174035923</v>
      </c>
      <c r="D355" s="26"/>
      <c r="E355" s="26"/>
      <c r="F355" s="26"/>
      <c r="G355" s="26"/>
      <c r="H355" s="26"/>
      <c r="J355" s="23"/>
      <c r="K355" s="26"/>
      <c r="L355" s="26"/>
      <c r="M355" s="26"/>
      <c r="N355" s="26"/>
      <c r="Q355" s="26"/>
      <c r="S355" s="26"/>
      <c r="T355" s="26"/>
      <c r="V355" s="26"/>
      <c r="W355" s="26"/>
      <c r="Z355" s="26"/>
      <c r="AA355" s="114"/>
      <c r="AC355" s="26"/>
      <c r="AE355" s="26"/>
      <c r="AF355" s="26"/>
      <c r="AG355" s="114"/>
      <c r="AH355" s="26"/>
      <c r="AI355" s="26"/>
      <c r="AJ355" s="114"/>
      <c r="AK355" s="26"/>
    </row>
    <row r="356" spans="1:38" x14ac:dyDescent="0.2">
      <c r="A356" s="24">
        <f t="shared" si="52"/>
        <v>54</v>
      </c>
      <c r="B356" s="94">
        <f t="shared" si="53"/>
        <v>1.2189134659453149E-2</v>
      </c>
      <c r="C356" s="23">
        <f t="shared" si="54"/>
        <v>0.81587606377351474</v>
      </c>
      <c r="D356" s="26"/>
      <c r="E356" s="26"/>
      <c r="F356" s="26"/>
      <c r="G356" s="26"/>
      <c r="H356" s="26"/>
      <c r="J356" s="23"/>
      <c r="K356" s="26"/>
      <c r="L356" s="26"/>
      <c r="M356" s="26"/>
      <c r="N356" s="26"/>
      <c r="Q356" s="26"/>
      <c r="S356" s="26"/>
      <c r="T356" s="26"/>
      <c r="V356" s="26"/>
      <c r="W356" s="26"/>
      <c r="Z356" s="26"/>
      <c r="AA356" s="114"/>
      <c r="AC356" s="26"/>
      <c r="AE356" s="26"/>
      <c r="AF356" s="26"/>
      <c r="AG356" s="114"/>
      <c r="AH356" s="26"/>
      <c r="AI356" s="26"/>
      <c r="AJ356" s="114"/>
      <c r="AK356" s="26"/>
    </row>
    <row r="357" spans="1:38" x14ac:dyDescent="0.2">
      <c r="A357" s="24">
        <f t="shared" si="52"/>
        <v>55</v>
      </c>
      <c r="B357" s="94">
        <f t="shared" si="53"/>
        <v>9.4184548971612773E-3</v>
      </c>
      <c r="C357" s="23">
        <f t="shared" si="54"/>
        <v>0.81210322648438882</v>
      </c>
      <c r="D357" s="26"/>
      <c r="E357" s="26"/>
      <c r="F357" s="26"/>
      <c r="G357" s="26"/>
      <c r="H357" s="26"/>
      <c r="J357" s="23"/>
      <c r="K357" s="26"/>
      <c r="L357" s="26"/>
      <c r="M357" s="26"/>
      <c r="N357" s="26"/>
      <c r="Q357" s="26"/>
      <c r="S357" s="26"/>
      <c r="T357" s="26"/>
      <c r="V357" s="26"/>
      <c r="W357" s="26"/>
      <c r="Z357" s="26"/>
      <c r="AA357" s="114"/>
      <c r="AC357" s="26"/>
      <c r="AE357" s="26"/>
      <c r="AF357" s="26"/>
      <c r="AG357" s="114"/>
      <c r="AH357" s="26"/>
      <c r="AI357" s="26"/>
      <c r="AJ357" s="114"/>
      <c r="AK357" s="26"/>
    </row>
    <row r="358" spans="1:38" x14ac:dyDescent="0.2">
      <c r="A358" s="24">
        <f t="shared" si="52"/>
        <v>56</v>
      </c>
      <c r="B358" s="94">
        <f t="shared" si="53"/>
        <v>9.0100700783228311E-3</v>
      </c>
      <c r="C358" s="23">
        <f t="shared" si="54"/>
        <v>0.80927359851754432</v>
      </c>
      <c r="D358" s="26"/>
      <c r="E358" s="26"/>
      <c r="F358" s="26"/>
      <c r="G358" s="26"/>
      <c r="H358" s="26"/>
      <c r="J358" s="23"/>
      <c r="K358" s="26"/>
      <c r="L358" s="26"/>
      <c r="M358" s="26"/>
      <c r="N358" s="26"/>
      <c r="Q358" s="26"/>
      <c r="S358" s="26"/>
      <c r="T358" s="26"/>
      <c r="V358" s="26"/>
      <c r="W358" s="26"/>
      <c r="Z358" s="26"/>
      <c r="AA358" s="114"/>
      <c r="AC358" s="26"/>
      <c r="AE358" s="26"/>
      <c r="AF358" s="26"/>
      <c r="AG358" s="114"/>
      <c r="AH358" s="26"/>
      <c r="AI358" s="26"/>
      <c r="AJ358" s="114"/>
      <c r="AK358" s="26"/>
    </row>
    <row r="359" spans="1:38" x14ac:dyDescent="0.2">
      <c r="A359" s="24">
        <f t="shared" si="52"/>
        <v>57</v>
      </c>
      <c r="B359" s="94">
        <f t="shared" si="53"/>
        <v>8.9233363119394313E-3</v>
      </c>
      <c r="C359" s="23">
        <f t="shared" si="54"/>
        <v>0.8092735985175441</v>
      </c>
      <c r="D359" s="26"/>
      <c r="E359" s="26"/>
      <c r="F359" s="26"/>
      <c r="G359" s="26"/>
      <c r="H359" s="26"/>
      <c r="J359" s="23"/>
      <c r="K359" s="26"/>
      <c r="L359" s="26"/>
      <c r="M359" s="26"/>
      <c r="N359" s="26"/>
      <c r="Q359" s="26"/>
      <c r="S359" s="26"/>
      <c r="T359" s="26"/>
      <c r="V359" s="26"/>
      <c r="W359" s="26"/>
      <c r="Z359" s="26"/>
      <c r="AA359" s="114"/>
      <c r="AC359" s="26"/>
      <c r="AE359" s="26"/>
      <c r="AF359" s="26"/>
      <c r="AG359" s="114"/>
      <c r="AH359" s="26"/>
      <c r="AI359" s="26"/>
      <c r="AJ359" s="114"/>
      <c r="AK359" s="26"/>
    </row>
    <row r="360" spans="1:38" x14ac:dyDescent="0.2">
      <c r="A360" s="24">
        <f t="shared" si="52"/>
        <v>58</v>
      </c>
      <c r="B360" s="94">
        <f t="shared" si="53"/>
        <v>8.7466682711880017E-3</v>
      </c>
      <c r="C360" s="23">
        <f t="shared" si="54"/>
        <v>0.81210322648438893</v>
      </c>
      <c r="D360" s="26"/>
      <c r="E360" s="26"/>
      <c r="F360" s="26"/>
      <c r="G360" s="26"/>
      <c r="H360" s="26"/>
      <c r="J360" s="23"/>
      <c r="K360" s="26"/>
      <c r="L360" s="26"/>
      <c r="M360" s="26"/>
      <c r="N360" s="26"/>
      <c r="Q360" s="26"/>
      <c r="S360" s="26"/>
      <c r="T360" s="26"/>
      <c r="V360" s="26"/>
      <c r="W360" s="26"/>
      <c r="Z360" s="26"/>
      <c r="AA360" s="114"/>
      <c r="AC360" s="26"/>
      <c r="AE360" s="26"/>
      <c r="AF360" s="26"/>
      <c r="AG360" s="114"/>
      <c r="AH360" s="26"/>
      <c r="AI360" s="26"/>
      <c r="AJ360" s="114"/>
      <c r="AK360" s="26"/>
    </row>
    <row r="361" spans="1:38" x14ac:dyDescent="0.2">
      <c r="A361" s="24">
        <f t="shared" si="52"/>
        <v>59</v>
      </c>
      <c r="B361" s="94">
        <f t="shared" si="53"/>
        <v>7.7407486116196356E-3</v>
      </c>
      <c r="C361" s="23">
        <f t="shared" si="54"/>
        <v>0.81210322648438893</v>
      </c>
      <c r="D361" s="26"/>
      <c r="E361" s="26"/>
      <c r="F361" s="26"/>
      <c r="G361" s="26"/>
      <c r="H361" s="26"/>
      <c r="J361" s="23"/>
      <c r="K361" s="26"/>
      <c r="L361" s="26"/>
      <c r="M361" s="26"/>
      <c r="N361" s="26"/>
      <c r="Q361" s="26"/>
      <c r="S361" s="26"/>
      <c r="T361" s="26"/>
      <c r="V361" s="26"/>
      <c r="W361" s="26"/>
      <c r="Z361" s="26"/>
      <c r="AA361" s="26"/>
      <c r="AD361" s="26"/>
      <c r="AF361" s="26"/>
      <c r="AG361" s="26"/>
      <c r="AI361" s="26"/>
      <c r="AJ361" s="26"/>
      <c r="AL361" s="26"/>
    </row>
    <row r="362" spans="1:38" x14ac:dyDescent="0.2">
      <c r="A362" s="24">
        <f t="shared" si="52"/>
        <v>60</v>
      </c>
      <c r="B362" s="94">
        <f t="shared" si="53"/>
        <v>6.4451829794424965E-3</v>
      </c>
      <c r="C362" s="23">
        <f t="shared" si="54"/>
        <v>0.81587606377351496</v>
      </c>
      <c r="D362" s="26"/>
      <c r="E362" s="26"/>
      <c r="F362" s="26"/>
      <c r="G362" s="26"/>
      <c r="H362" s="26"/>
      <c r="J362" s="23"/>
      <c r="K362" s="26"/>
      <c r="L362" s="26"/>
      <c r="M362" s="26"/>
      <c r="N362" s="26"/>
      <c r="Q362" s="26"/>
      <c r="S362" s="26"/>
      <c r="T362" s="26"/>
      <c r="V362" s="26"/>
      <c r="W362" s="26"/>
      <c r="Z362" s="26"/>
      <c r="AA362" s="26"/>
      <c r="AD362" s="26"/>
      <c r="AF362" s="26"/>
      <c r="AG362" s="26"/>
      <c r="AI362" s="26"/>
      <c r="AJ362" s="26"/>
      <c r="AL362" s="26"/>
    </row>
    <row r="363" spans="1:38" x14ac:dyDescent="0.2">
      <c r="A363" s="24">
        <f>A268</f>
        <v>61</v>
      </c>
      <c r="B363" s="94">
        <f t="shared" si="53"/>
        <v>6.1308930953520944E-3</v>
      </c>
      <c r="C363" s="23">
        <f t="shared" si="54"/>
        <v>0.84888839005336814</v>
      </c>
      <c r="D363" s="26"/>
      <c r="E363" s="26"/>
      <c r="F363" s="26"/>
      <c r="G363" s="26"/>
      <c r="H363" s="26"/>
      <c r="J363" s="23"/>
      <c r="K363" s="26"/>
      <c r="L363" s="26"/>
      <c r="M363" s="26"/>
      <c r="N363" s="26"/>
      <c r="Q363" s="26"/>
      <c r="S363" s="26"/>
      <c r="T363" s="26"/>
      <c r="V363" s="26"/>
      <c r="W363" s="26"/>
      <c r="Z363" s="26"/>
      <c r="AA363" s="26"/>
      <c r="AD363" s="26"/>
      <c r="AF363" s="26"/>
      <c r="AG363" s="26"/>
      <c r="AI363" s="26"/>
      <c r="AJ363" s="26"/>
      <c r="AL363" s="26"/>
    </row>
    <row r="364" spans="1:38" x14ac:dyDescent="0.2">
      <c r="A364" s="24">
        <f t="shared" si="52"/>
        <v>62</v>
      </c>
      <c r="B364" s="94">
        <f t="shared" si="53"/>
        <v>5.8124425508816763E-3</v>
      </c>
      <c r="C364" s="23">
        <f t="shared" si="54"/>
        <v>0.88284392565550274</v>
      </c>
      <c r="D364" s="26"/>
      <c r="E364" s="26"/>
      <c r="F364" s="26"/>
      <c r="G364" s="26"/>
      <c r="H364" s="26"/>
      <c r="J364" s="23"/>
      <c r="K364" s="26"/>
      <c r="L364" s="26"/>
      <c r="M364" s="26"/>
      <c r="N364" s="26"/>
      <c r="Q364" s="26"/>
      <c r="S364" s="26"/>
      <c r="T364" s="26"/>
      <c r="V364" s="26"/>
      <c r="W364" s="26"/>
      <c r="Z364" s="26"/>
      <c r="AA364" s="26"/>
      <c r="AD364" s="26"/>
      <c r="AF364" s="26"/>
      <c r="AG364" s="26"/>
      <c r="AI364" s="26"/>
      <c r="AJ364" s="26"/>
      <c r="AL364" s="26"/>
    </row>
    <row r="365" spans="1:38" x14ac:dyDescent="0.2">
      <c r="A365" s="24">
        <f t="shared" si="52"/>
        <v>63</v>
      </c>
      <c r="B365" s="94">
        <f t="shared" si="53"/>
        <v>5.0603231744942552E-3</v>
      </c>
      <c r="C365" s="23">
        <f t="shared" si="54"/>
        <v>0.8960488561674439</v>
      </c>
      <c r="D365" s="26"/>
      <c r="E365" s="26"/>
      <c r="F365" s="26"/>
      <c r="G365" s="26"/>
      <c r="H365" s="26"/>
      <c r="J365" s="23"/>
      <c r="K365" s="26"/>
      <c r="L365" s="26"/>
      <c r="M365" s="26"/>
      <c r="N365" s="26"/>
      <c r="Q365" s="26"/>
      <c r="S365" s="26"/>
      <c r="T365" s="26"/>
      <c r="V365" s="26"/>
      <c r="W365" s="26"/>
      <c r="Z365" s="26"/>
      <c r="AA365" s="26"/>
      <c r="AD365" s="26"/>
      <c r="AF365" s="26"/>
      <c r="AG365" s="26"/>
      <c r="AI365" s="26"/>
      <c r="AJ365" s="26"/>
      <c r="AL365" s="26"/>
    </row>
    <row r="366" spans="1:38" x14ac:dyDescent="0.2">
      <c r="A366" s="24">
        <f t="shared" si="52"/>
        <v>64</v>
      </c>
      <c r="B366" s="94">
        <f t="shared" si="53"/>
        <v>4.6167327678249097E-3</v>
      </c>
      <c r="C366" s="23">
        <f t="shared" si="54"/>
        <v>0.90265132142341453</v>
      </c>
      <c r="D366" s="26"/>
      <c r="E366" s="26"/>
      <c r="F366" s="26"/>
      <c r="G366" s="26"/>
      <c r="H366" s="26"/>
      <c r="J366" s="23"/>
      <c r="K366" s="26"/>
      <c r="L366" s="26"/>
      <c r="M366" s="26"/>
      <c r="N366" s="26"/>
      <c r="Q366" s="26"/>
      <c r="S366" s="26"/>
      <c r="T366" s="26"/>
      <c r="V366" s="26"/>
      <c r="W366" s="26"/>
      <c r="Z366" s="26"/>
      <c r="AA366" s="26"/>
      <c r="AD366" s="26"/>
      <c r="AF366" s="26"/>
      <c r="AG366" s="26"/>
      <c r="AI366" s="26"/>
      <c r="AJ366" s="26"/>
      <c r="AL366" s="26"/>
    </row>
    <row r="367" spans="1:38" x14ac:dyDescent="0.2">
      <c r="A367" s="24">
        <f t="shared" ref="A367:A378" si="55">A272</f>
        <v>65</v>
      </c>
      <c r="B367" s="94">
        <f t="shared" ref="B367:B386" si="56">SUM(B272,E272,H272,K272)</f>
        <v>4.2243504889095994E-3</v>
      </c>
      <c r="C367" s="23">
        <f t="shared" ref="C367:C386" si="57">SUM(D272,G272,J272,M272)/B367</f>
        <v>0.90925378667938528</v>
      </c>
      <c r="D367" s="26"/>
      <c r="E367" s="26"/>
      <c r="F367" s="26"/>
      <c r="G367" s="26"/>
      <c r="H367" s="26"/>
      <c r="J367" s="23"/>
      <c r="K367" s="26"/>
      <c r="L367" s="26"/>
      <c r="M367" s="26"/>
      <c r="N367" s="26"/>
      <c r="Q367" s="26"/>
      <c r="S367" s="26"/>
      <c r="T367" s="26"/>
      <c r="V367" s="26"/>
      <c r="W367" s="26"/>
      <c r="Z367" s="26"/>
      <c r="AA367" s="26"/>
      <c r="AD367" s="26"/>
      <c r="AF367" s="26"/>
      <c r="AG367" s="26"/>
      <c r="AI367" s="26"/>
      <c r="AJ367" s="26"/>
      <c r="AL367" s="26"/>
    </row>
    <row r="368" spans="1:38" x14ac:dyDescent="0.2">
      <c r="A368" s="24">
        <f t="shared" si="55"/>
        <v>66</v>
      </c>
      <c r="B368" s="94">
        <f t="shared" si="56"/>
        <v>3.7586765771463245E-3</v>
      </c>
      <c r="C368" s="23">
        <f t="shared" si="57"/>
        <v>0.91679946125763756</v>
      </c>
      <c r="D368" s="26"/>
      <c r="E368" s="26"/>
      <c r="F368" s="26"/>
      <c r="G368" s="26"/>
      <c r="H368" s="26"/>
      <c r="J368" s="23"/>
      <c r="K368" s="26"/>
      <c r="L368" s="26"/>
      <c r="M368" s="26"/>
      <c r="N368" s="26"/>
      <c r="Q368" s="26"/>
      <c r="S368" s="26"/>
      <c r="T368" s="26"/>
      <c r="V368" s="26"/>
      <c r="W368" s="26"/>
      <c r="Z368" s="26"/>
      <c r="AA368" s="26"/>
      <c r="AD368" s="26"/>
      <c r="AF368" s="26"/>
      <c r="AG368" s="26"/>
      <c r="AI368" s="26"/>
      <c r="AJ368" s="26"/>
      <c r="AL368" s="26"/>
    </row>
    <row r="369" spans="1:38" x14ac:dyDescent="0.2">
      <c r="A369" s="24">
        <f t="shared" si="55"/>
        <v>67</v>
      </c>
      <c r="B369" s="94">
        <f t="shared" si="56"/>
        <v>3.301003935344618E-3</v>
      </c>
      <c r="C369" s="23">
        <f t="shared" si="57"/>
        <v>0.93000439176957872</v>
      </c>
      <c r="D369" s="26"/>
      <c r="E369" s="26"/>
      <c r="F369" s="26"/>
      <c r="G369" s="26"/>
      <c r="H369" s="26"/>
      <c r="J369" s="23"/>
      <c r="K369" s="26"/>
      <c r="L369" s="26"/>
      <c r="M369" s="26"/>
      <c r="N369" s="26"/>
      <c r="Q369" s="26"/>
      <c r="S369" s="26"/>
      <c r="T369" s="26"/>
      <c r="V369" s="26"/>
      <c r="W369" s="26"/>
      <c r="Z369" s="26"/>
      <c r="AA369" s="26"/>
      <c r="AD369" s="26"/>
      <c r="AF369" s="26"/>
      <c r="AG369" s="26"/>
      <c r="AI369" s="26"/>
      <c r="AJ369" s="26"/>
      <c r="AL369" s="26"/>
    </row>
    <row r="370" spans="1:38" x14ac:dyDescent="0.2">
      <c r="A370" s="24">
        <f t="shared" si="55"/>
        <v>68</v>
      </c>
      <c r="B370" s="94">
        <f t="shared" si="56"/>
        <v>2.8919790149092468E-3</v>
      </c>
      <c r="C370" s="23">
        <f t="shared" si="57"/>
        <v>0.93660685702554947</v>
      </c>
      <c r="D370" s="26"/>
      <c r="E370" s="26"/>
      <c r="F370" s="26"/>
      <c r="G370" s="26"/>
      <c r="H370" s="26"/>
      <c r="J370" s="23"/>
      <c r="K370" s="26"/>
      <c r="L370" s="26"/>
      <c r="M370" s="26"/>
      <c r="N370" s="26"/>
      <c r="Q370" s="26"/>
      <c r="S370" s="26"/>
      <c r="T370" s="26"/>
      <c r="V370" s="26"/>
      <c r="W370" s="26"/>
      <c r="Z370" s="26"/>
      <c r="AA370" s="26"/>
      <c r="AD370" s="26"/>
      <c r="AF370" s="26"/>
      <c r="AG370" s="26"/>
      <c r="AI370" s="26"/>
      <c r="AJ370" s="26"/>
      <c r="AL370" s="26"/>
    </row>
    <row r="371" spans="1:38" x14ac:dyDescent="0.2">
      <c r="A371" s="24">
        <f t="shared" si="55"/>
        <v>69</v>
      </c>
      <c r="B371" s="94">
        <f t="shared" si="56"/>
        <v>2.7079498057931755E-3</v>
      </c>
      <c r="C371" s="23">
        <f t="shared" si="57"/>
        <v>0.95641425279346137</v>
      </c>
      <c r="D371" s="26"/>
      <c r="E371" s="26"/>
      <c r="F371" s="26"/>
      <c r="G371" s="26"/>
      <c r="H371" s="26"/>
      <c r="J371" s="23"/>
      <c r="K371" s="26"/>
      <c r="L371" s="26"/>
      <c r="M371" s="26"/>
      <c r="N371" s="26"/>
      <c r="Q371" s="26"/>
      <c r="S371" s="26"/>
      <c r="T371" s="26"/>
      <c r="V371" s="26"/>
      <c r="W371" s="26"/>
      <c r="Z371" s="26"/>
      <c r="AA371" s="26"/>
      <c r="AD371" s="26"/>
      <c r="AF371" s="26"/>
      <c r="AG371" s="26"/>
      <c r="AI371" s="26"/>
      <c r="AJ371" s="26"/>
      <c r="AL371" s="26"/>
    </row>
    <row r="372" spans="1:38" x14ac:dyDescent="0.2">
      <c r="A372" s="24">
        <f t="shared" si="55"/>
        <v>70</v>
      </c>
      <c r="B372" s="94">
        <f t="shared" si="56"/>
        <v>2.2771614310623384E-3</v>
      </c>
      <c r="C372" s="23">
        <f t="shared" si="57"/>
        <v>0.96961918330540264</v>
      </c>
      <c r="D372" s="26"/>
      <c r="E372" s="26"/>
      <c r="F372" s="26"/>
      <c r="G372" s="26"/>
      <c r="H372" s="26"/>
      <c r="J372" s="23"/>
      <c r="K372" s="26"/>
      <c r="L372" s="26"/>
      <c r="M372" s="26"/>
      <c r="N372" s="26"/>
      <c r="Q372" s="26"/>
      <c r="S372" s="26"/>
      <c r="T372" s="26"/>
      <c r="V372" s="26"/>
      <c r="W372" s="26"/>
      <c r="Z372" s="26"/>
      <c r="AA372" s="26"/>
      <c r="AD372" s="26"/>
      <c r="AF372" s="26"/>
      <c r="AG372" s="26"/>
      <c r="AI372" s="26"/>
      <c r="AJ372" s="26"/>
      <c r="AL372" s="26"/>
    </row>
    <row r="373" spans="1:38" x14ac:dyDescent="0.2">
      <c r="A373" s="24">
        <f t="shared" si="55"/>
        <v>71</v>
      </c>
      <c r="B373" s="94">
        <f t="shared" si="56"/>
        <v>1.9587108865919199E-3</v>
      </c>
      <c r="C373" s="23">
        <f t="shared" si="57"/>
        <v>0.98376732313962534</v>
      </c>
      <c r="D373" s="26"/>
      <c r="E373" s="26"/>
      <c r="F373" s="26"/>
      <c r="G373" s="26"/>
      <c r="H373" s="26"/>
      <c r="J373" s="23"/>
      <c r="K373" s="26"/>
      <c r="L373" s="26"/>
      <c r="M373" s="26"/>
      <c r="N373" s="26"/>
      <c r="Q373" s="26"/>
      <c r="S373" s="26"/>
      <c r="T373" s="26"/>
      <c r="V373" s="26"/>
      <c r="W373" s="26"/>
      <c r="Z373" s="26"/>
      <c r="AA373" s="26"/>
      <c r="AD373" s="26"/>
      <c r="AF373" s="26"/>
      <c r="AG373" s="26"/>
      <c r="AI373" s="26"/>
      <c r="AJ373" s="26"/>
      <c r="AL373" s="26"/>
    </row>
    <row r="374" spans="1:38" x14ac:dyDescent="0.2">
      <c r="A374" s="24">
        <f t="shared" si="55"/>
        <v>72</v>
      </c>
      <c r="B374" s="94">
        <f t="shared" si="56"/>
        <v>1.5999339415151974E-3</v>
      </c>
      <c r="C374" s="23">
        <f t="shared" si="57"/>
        <v>0.99036978839559608</v>
      </c>
      <c r="D374" s="26"/>
      <c r="E374" s="26"/>
      <c r="F374" s="26"/>
      <c r="G374" s="26"/>
      <c r="H374" s="26"/>
      <c r="J374" s="23"/>
      <c r="K374" s="26"/>
      <c r="L374" s="26"/>
      <c r="M374" s="26"/>
      <c r="N374" s="26"/>
      <c r="Q374" s="26"/>
      <c r="S374" s="26"/>
      <c r="T374" s="26"/>
      <c r="V374" s="26"/>
      <c r="W374" s="26"/>
      <c r="Z374" s="26"/>
      <c r="AA374" s="26"/>
      <c r="AD374" s="26"/>
      <c r="AF374" s="26"/>
      <c r="AG374" s="26"/>
      <c r="AI374" s="26"/>
      <c r="AJ374" s="26"/>
      <c r="AL374" s="26"/>
    </row>
    <row r="375" spans="1:38" x14ac:dyDescent="0.2">
      <c r="A375" s="24">
        <f t="shared" si="55"/>
        <v>73</v>
      </c>
      <c r="B375" s="94">
        <f t="shared" si="56"/>
        <v>1.2942854289832882E-3</v>
      </c>
      <c r="C375" s="23">
        <f t="shared" si="57"/>
        <v>1.0035747189075375</v>
      </c>
      <c r="D375" s="26"/>
      <c r="E375" s="26"/>
      <c r="F375" s="26"/>
      <c r="G375" s="26"/>
      <c r="H375" s="26"/>
      <c r="J375" s="23"/>
      <c r="K375" s="26"/>
      <c r="L375" s="26"/>
      <c r="M375" s="26"/>
      <c r="N375" s="26"/>
      <c r="Q375" s="26"/>
      <c r="S375" s="26"/>
      <c r="T375" s="26"/>
      <c r="V375" s="26"/>
      <c r="W375" s="26"/>
      <c r="Z375" s="26"/>
      <c r="AA375" s="26"/>
      <c r="AD375" s="26"/>
      <c r="AF375" s="26"/>
      <c r="AG375" s="26"/>
      <c r="AI375" s="26"/>
      <c r="AJ375" s="26"/>
      <c r="AL375" s="26"/>
    </row>
    <row r="376" spans="1:38" x14ac:dyDescent="0.2">
      <c r="A376" s="24">
        <f t="shared" si="55"/>
        <v>74</v>
      </c>
      <c r="B376" s="94">
        <f t="shared" si="56"/>
        <v>9.8863691645137918E-4</v>
      </c>
      <c r="C376" s="23">
        <f t="shared" si="57"/>
        <v>1.0101771841635079</v>
      </c>
      <c r="D376" s="26"/>
      <c r="E376" s="26"/>
      <c r="F376" s="26"/>
      <c r="G376" s="26"/>
      <c r="H376" s="26"/>
      <c r="J376" s="23"/>
      <c r="K376" s="26"/>
      <c r="L376" s="26"/>
      <c r="M376" s="26"/>
      <c r="N376" s="26"/>
      <c r="Q376" s="26"/>
      <c r="S376" s="26"/>
      <c r="T376" s="26"/>
      <c r="V376" s="26"/>
      <c r="W376" s="26"/>
      <c r="Z376" s="26"/>
      <c r="AA376" s="26"/>
      <c r="AD376" s="26"/>
      <c r="AF376" s="26"/>
      <c r="AG376" s="26"/>
      <c r="AI376" s="26"/>
      <c r="AJ376" s="26"/>
      <c r="AL376" s="26"/>
    </row>
    <row r="377" spans="1:38" x14ac:dyDescent="0.2">
      <c r="A377" s="24">
        <f t="shared" si="55"/>
        <v>75</v>
      </c>
      <c r="B377" s="94">
        <f t="shared" si="56"/>
        <v>7.9244577699372448E-4</v>
      </c>
      <c r="C377" s="23">
        <f t="shared" si="57"/>
        <v>1.0167796494194787</v>
      </c>
      <c r="D377" s="26"/>
      <c r="E377" s="26"/>
      <c r="F377" s="26"/>
      <c r="G377" s="26"/>
      <c r="H377" s="26"/>
      <c r="J377" s="23"/>
      <c r="K377" s="26"/>
      <c r="L377" s="26"/>
      <c r="M377" s="26"/>
      <c r="N377" s="26"/>
      <c r="Q377" s="26"/>
      <c r="S377" s="26"/>
      <c r="T377" s="26"/>
      <c r="V377" s="26"/>
      <c r="W377" s="26"/>
      <c r="Z377" s="26"/>
      <c r="AA377" s="26"/>
      <c r="AD377" s="26"/>
      <c r="AF377" s="26"/>
      <c r="AG377" s="26"/>
      <c r="AI377" s="26"/>
      <c r="AJ377" s="26"/>
      <c r="AL377" s="26"/>
    </row>
    <row r="378" spans="1:38" x14ac:dyDescent="0.2">
      <c r="A378" s="24">
        <f t="shared" si="55"/>
        <v>76</v>
      </c>
      <c r="B378" s="94">
        <f t="shared" si="56"/>
        <v>5.3704523982046426E-4</v>
      </c>
      <c r="C378" s="23">
        <f t="shared" si="57"/>
        <v>1.0233821146754494</v>
      </c>
      <c r="D378" s="26"/>
      <c r="E378" s="26"/>
      <c r="F378" s="26"/>
      <c r="G378" s="26"/>
      <c r="H378" s="26"/>
      <c r="J378" s="23"/>
      <c r="K378" s="26"/>
      <c r="L378" s="26"/>
      <c r="M378" s="26"/>
      <c r="N378" s="26"/>
      <c r="Q378" s="26"/>
      <c r="S378" s="26"/>
      <c r="T378" s="26"/>
      <c r="V378" s="26"/>
      <c r="W378" s="26"/>
      <c r="Z378" s="26"/>
      <c r="AA378" s="26"/>
      <c r="AD378" s="26"/>
      <c r="AF378" s="26"/>
      <c r="AG378" s="26"/>
      <c r="AI378" s="26"/>
      <c r="AJ378" s="26"/>
      <c r="AL378" s="26"/>
    </row>
    <row r="379" spans="1:38" x14ac:dyDescent="0.2">
      <c r="A379" s="24">
        <f>A284</f>
        <v>77</v>
      </c>
      <c r="B379" s="94">
        <f t="shared" si="56"/>
        <v>3.7926019617833743E-4</v>
      </c>
      <c r="C379" s="23">
        <f t="shared" si="57"/>
        <v>1.02998457993142</v>
      </c>
      <c r="D379" s="26"/>
      <c r="E379" s="26"/>
      <c r="F379" s="26"/>
      <c r="G379" s="26"/>
      <c r="H379" s="26"/>
      <c r="J379" s="23"/>
      <c r="K379" s="26"/>
      <c r="L379" s="26"/>
      <c r="M379" s="26"/>
      <c r="N379" s="26"/>
      <c r="Q379" s="26"/>
      <c r="S379" s="26"/>
      <c r="T379" s="26"/>
      <c r="V379" s="26"/>
      <c r="W379" s="26"/>
      <c r="Z379" s="26"/>
      <c r="AA379" s="26"/>
      <c r="AD379" s="26"/>
      <c r="AF379" s="26"/>
      <c r="AG379" s="26"/>
      <c r="AI379" s="26"/>
      <c r="AJ379" s="26"/>
      <c r="AL379" s="26"/>
    </row>
    <row r="380" spans="1:38" x14ac:dyDescent="0.2">
      <c r="A380" s="24">
        <f t="shared" ref="A380:A386" si="58">A285</f>
        <v>78</v>
      </c>
      <c r="B380" s="94">
        <f t="shared" si="56"/>
        <v>3.1653023967964194E-4</v>
      </c>
      <c r="C380" s="23">
        <f t="shared" si="57"/>
        <v>1.0375302545096721</v>
      </c>
      <c r="D380" s="26"/>
      <c r="E380" s="26"/>
      <c r="F380" s="26"/>
      <c r="G380" s="26"/>
      <c r="H380" s="26"/>
      <c r="J380" s="23"/>
      <c r="K380" s="26"/>
      <c r="L380" s="26"/>
      <c r="M380" s="26"/>
      <c r="N380" s="26"/>
      <c r="Q380" s="26"/>
      <c r="S380" s="26"/>
      <c r="T380" s="26"/>
      <c r="V380" s="26"/>
      <c r="W380" s="26"/>
      <c r="Z380" s="26"/>
      <c r="AA380" s="26"/>
      <c r="AD380" s="26"/>
      <c r="AF380" s="26"/>
      <c r="AG380" s="26"/>
      <c r="AI380" s="26"/>
      <c r="AJ380" s="26"/>
      <c r="AL380" s="26"/>
    </row>
    <row r="381" spans="1:38" x14ac:dyDescent="0.2">
      <c r="A381" s="24">
        <f t="shared" si="58"/>
        <v>79</v>
      </c>
      <c r="B381" s="94">
        <f t="shared" si="56"/>
        <v>2.1539418736541864E-4</v>
      </c>
      <c r="C381" s="23">
        <f t="shared" si="57"/>
        <v>1.0507351850216136</v>
      </c>
      <c r="D381" s="26"/>
      <c r="E381" s="26"/>
      <c r="F381" s="26"/>
      <c r="G381" s="26"/>
      <c r="H381" s="26"/>
      <c r="J381" s="23"/>
      <c r="K381" s="26"/>
      <c r="L381" s="26"/>
      <c r="M381" s="26"/>
      <c r="N381" s="26"/>
      <c r="Q381" s="26"/>
      <c r="S381" s="26"/>
      <c r="T381" s="26"/>
      <c r="V381" s="26"/>
      <c r="W381" s="26"/>
      <c r="Z381" s="26"/>
      <c r="AA381" s="26"/>
      <c r="AD381" s="26"/>
      <c r="AF381" s="26"/>
      <c r="AG381" s="26"/>
      <c r="AI381" s="26"/>
      <c r="AJ381" s="26"/>
      <c r="AL381" s="26"/>
    </row>
    <row r="382" spans="1:38" x14ac:dyDescent="0.2">
      <c r="A382" s="24">
        <f t="shared" si="58"/>
        <v>80</v>
      </c>
      <c r="B382" s="94">
        <f t="shared" si="56"/>
        <v>1.5618478964981322E-4</v>
      </c>
      <c r="C382" s="23">
        <f t="shared" si="57"/>
        <v>1.0563944409553025</v>
      </c>
      <c r="D382" s="26"/>
      <c r="E382" s="26"/>
      <c r="F382" s="26"/>
      <c r="G382" s="26"/>
      <c r="H382" s="26"/>
      <c r="J382" s="23"/>
      <c r="K382" s="26"/>
      <c r="L382" s="26"/>
      <c r="M382" s="26"/>
      <c r="N382" s="26"/>
      <c r="Q382" s="26"/>
      <c r="S382" s="26"/>
      <c r="T382" s="26"/>
      <c r="V382" s="26"/>
      <c r="W382" s="26"/>
      <c r="Z382" s="26"/>
      <c r="AA382" s="26"/>
      <c r="AD382" s="26"/>
      <c r="AF382" s="26"/>
      <c r="AG382" s="26"/>
      <c r="AI382" s="26"/>
      <c r="AJ382" s="26"/>
      <c r="AL382" s="26"/>
    </row>
    <row r="383" spans="1:38" x14ac:dyDescent="0.2">
      <c r="A383" s="24">
        <f t="shared" si="58"/>
        <v>81</v>
      </c>
      <c r="B383" s="94">
        <f t="shared" si="56"/>
        <v>9.2174629957266814E-5</v>
      </c>
      <c r="C383" s="23">
        <f t="shared" si="57"/>
        <v>1.059224068922147</v>
      </c>
      <c r="D383" s="26"/>
      <c r="E383" s="26"/>
      <c r="F383" s="26"/>
      <c r="G383" s="26"/>
      <c r="H383" s="26"/>
      <c r="J383" s="23"/>
      <c r="K383" s="26"/>
      <c r="L383" s="26"/>
      <c r="M383" s="26"/>
      <c r="N383" s="26"/>
      <c r="Q383" s="26"/>
      <c r="S383" s="26"/>
      <c r="T383" s="26"/>
      <c r="V383" s="26"/>
      <c r="W383" s="26"/>
      <c r="Z383" s="26"/>
      <c r="AA383" s="26"/>
      <c r="AD383" s="26"/>
      <c r="AF383" s="26"/>
      <c r="AG383" s="26"/>
      <c r="AI383" s="26"/>
      <c r="AJ383" s="26"/>
      <c r="AL383" s="26"/>
    </row>
    <row r="384" spans="1:38" x14ac:dyDescent="0.2">
      <c r="A384" s="24">
        <f t="shared" si="58"/>
        <v>82</v>
      </c>
      <c r="B384" s="94">
        <f t="shared" si="56"/>
        <v>5.0888076955574391E-5</v>
      </c>
      <c r="C384" s="23">
        <f t="shared" si="57"/>
        <v>1.0611104875667101</v>
      </c>
      <c r="D384" s="26"/>
      <c r="E384" s="26"/>
      <c r="F384" s="26"/>
      <c r="G384" s="26"/>
      <c r="H384" s="26"/>
      <c r="J384" s="23"/>
      <c r="K384" s="26"/>
      <c r="L384" s="26"/>
      <c r="M384" s="26"/>
      <c r="N384" s="26"/>
      <c r="Q384" s="26"/>
      <c r="S384" s="26"/>
      <c r="T384" s="26"/>
      <c r="V384" s="26"/>
      <c r="W384" s="26"/>
      <c r="Z384" s="26"/>
      <c r="AA384" s="26"/>
      <c r="AD384" s="26"/>
      <c r="AF384" s="26"/>
      <c r="AG384" s="26"/>
      <c r="AI384" s="26"/>
      <c r="AJ384" s="26"/>
      <c r="AL384" s="26"/>
    </row>
    <row r="385" spans="1:39" x14ac:dyDescent="0.2">
      <c r="A385" s="24">
        <f t="shared" si="58"/>
        <v>83</v>
      </c>
      <c r="B385" s="94">
        <f t="shared" si="56"/>
        <v>6.9771074064875577E-5</v>
      </c>
      <c r="C385" s="23">
        <f t="shared" si="57"/>
        <v>1.0629969062112732</v>
      </c>
      <c r="D385" s="26"/>
      <c r="E385" s="26"/>
      <c r="F385" s="26"/>
      <c r="G385" s="26"/>
      <c r="H385" s="26"/>
      <c r="J385" s="23"/>
      <c r="K385" s="26"/>
      <c r="L385" s="26"/>
      <c r="M385" s="26"/>
      <c r="N385" s="26"/>
      <c r="Q385" s="26"/>
      <c r="S385" s="26"/>
      <c r="T385" s="26"/>
      <c r="V385" s="26"/>
      <c r="W385" s="26"/>
      <c r="Z385" s="26"/>
      <c r="AA385" s="26"/>
      <c r="AD385" s="26"/>
      <c r="AF385" s="26"/>
      <c r="AG385" s="26"/>
      <c r="AI385" s="26"/>
      <c r="AJ385" s="26"/>
      <c r="AL385" s="26"/>
    </row>
    <row r="386" spans="1:39" x14ac:dyDescent="0.2">
      <c r="A386" s="24" t="str">
        <f t="shared" si="58"/>
        <v>NNNN</v>
      </c>
      <c r="B386" s="94">
        <f t="shared" si="56"/>
        <v>0.18744191078007902</v>
      </c>
      <c r="C386" s="23">
        <f t="shared" si="57"/>
        <v>1.1507153731834545</v>
      </c>
      <c r="D386" s="26"/>
      <c r="E386" s="26"/>
      <c r="F386" s="26"/>
      <c r="G386" s="26"/>
      <c r="H386" s="26"/>
      <c r="J386" s="23"/>
      <c r="K386" s="26"/>
      <c r="L386" s="26"/>
      <c r="M386" s="26"/>
      <c r="N386" s="26"/>
      <c r="Q386" s="26"/>
      <c r="S386" s="26"/>
      <c r="T386" s="26"/>
      <c r="V386" s="26"/>
      <c r="W386" s="26"/>
      <c r="Z386" s="26"/>
      <c r="AA386" s="26"/>
      <c r="AD386" s="26"/>
      <c r="AF386" s="26"/>
      <c r="AG386" s="26"/>
      <c r="AI386" s="26"/>
      <c r="AJ386" s="26"/>
      <c r="AL386" s="26"/>
    </row>
    <row r="387" spans="1:39" x14ac:dyDescent="0.2">
      <c r="A387" s="24"/>
      <c r="B387" s="26"/>
      <c r="C387" s="26"/>
      <c r="D387" s="26"/>
      <c r="E387" s="26"/>
      <c r="F387" s="26"/>
      <c r="G387" s="26"/>
      <c r="H387" s="26"/>
      <c r="J387" s="23"/>
      <c r="K387" s="26"/>
      <c r="L387" s="26"/>
      <c r="M387" s="26"/>
      <c r="N387" s="26"/>
      <c r="Q387" s="26"/>
      <c r="S387" s="26"/>
      <c r="T387" s="26"/>
      <c r="V387" s="26"/>
      <c r="W387" s="26"/>
      <c r="Z387" s="26"/>
      <c r="AA387" s="26"/>
      <c r="AD387" s="26"/>
      <c r="AF387" s="26"/>
      <c r="AG387" s="26"/>
      <c r="AI387" s="26"/>
      <c r="AJ387" s="26"/>
      <c r="AL387" s="26"/>
    </row>
    <row r="388" spans="1:39" x14ac:dyDescent="0.2">
      <c r="A388" s="24"/>
      <c r="B388" s="26"/>
      <c r="C388" s="26"/>
      <c r="D388" s="26"/>
      <c r="E388" s="26"/>
      <c r="F388" s="26"/>
      <c r="G388" s="26"/>
      <c r="H388" s="26"/>
      <c r="J388" s="23"/>
      <c r="K388" s="26"/>
      <c r="L388" s="26"/>
      <c r="M388" s="26"/>
      <c r="N388" s="26"/>
      <c r="Q388" s="26"/>
      <c r="S388" s="26"/>
      <c r="T388" s="26"/>
      <c r="V388" s="26"/>
      <c r="W388" s="26"/>
      <c r="Z388" s="26"/>
      <c r="AA388" s="26"/>
      <c r="AD388" s="26"/>
      <c r="AF388" s="26"/>
      <c r="AG388" s="26"/>
      <c r="AI388" s="26"/>
      <c r="AJ388" s="26"/>
      <c r="AL388" s="26"/>
    </row>
    <row r="389" spans="1:39" x14ac:dyDescent="0.2">
      <c r="B389" s="26"/>
      <c r="C389" s="161"/>
      <c r="D389" s="26"/>
      <c r="E389" s="26"/>
      <c r="F389" s="26"/>
      <c r="G389" s="26"/>
      <c r="H389" s="114"/>
      <c r="I389" s="23"/>
      <c r="J389" s="26"/>
      <c r="K389" s="26"/>
      <c r="L389" s="26"/>
      <c r="M389" s="26"/>
      <c r="P389" s="26"/>
      <c r="R389" s="26"/>
      <c r="S389" s="26"/>
      <c r="T389" s="114"/>
      <c r="U389" s="26"/>
      <c r="V389" s="26"/>
      <c r="W389" s="114"/>
      <c r="Y389" s="26"/>
      <c r="Z389" s="26"/>
      <c r="AA389" s="114"/>
      <c r="AC389" s="26"/>
      <c r="AE389" s="26"/>
      <c r="AF389" s="26"/>
      <c r="AG389" s="114"/>
      <c r="AH389" s="26"/>
      <c r="AI389" s="26"/>
      <c r="AJ389" s="114"/>
      <c r="AK389" s="26"/>
    </row>
    <row r="390" spans="1:39" x14ac:dyDescent="0.2">
      <c r="B390" s="25"/>
      <c r="C390" s="26"/>
      <c r="D390" s="26"/>
      <c r="E390" s="26"/>
      <c r="F390" s="26"/>
      <c r="G390" s="26"/>
      <c r="H390" s="26"/>
      <c r="I390" s="26"/>
      <c r="L390" s="26"/>
      <c r="M390" s="26"/>
      <c r="N390" s="26"/>
      <c r="O390" s="26"/>
      <c r="R390" s="26"/>
      <c r="T390" s="26"/>
      <c r="U390" s="26"/>
      <c r="W390" s="26"/>
      <c r="X390" s="26"/>
      <c r="AA390" s="26"/>
      <c r="AB390" s="26"/>
      <c r="AE390" s="26"/>
      <c r="AG390" s="26"/>
      <c r="AH390" s="26"/>
      <c r="AJ390" s="26"/>
      <c r="AK390" s="26"/>
      <c r="AM390" s="26"/>
    </row>
    <row r="391" spans="1:39" x14ac:dyDescent="0.2">
      <c r="B391" s="25"/>
      <c r="C391" s="26"/>
      <c r="D391" s="26"/>
      <c r="E391" s="26"/>
      <c r="F391" s="26"/>
      <c r="G391" s="26"/>
      <c r="H391" s="26"/>
      <c r="I391" s="26"/>
      <c r="L391" s="26"/>
      <c r="M391" s="26"/>
      <c r="N391" s="26"/>
      <c r="O391" s="26"/>
      <c r="R391" s="26"/>
      <c r="T391" s="26"/>
      <c r="U391" s="26"/>
      <c r="W391" s="26"/>
      <c r="X391" s="26"/>
      <c r="AA391" s="26"/>
      <c r="AB391" s="26"/>
      <c r="AE391" s="26"/>
      <c r="AG391" s="26"/>
      <c r="AH391" s="26"/>
      <c r="AJ391" s="26"/>
      <c r="AK391" s="26"/>
      <c r="AM391" s="26"/>
    </row>
    <row r="392" spans="1:39" ht="15.75" x14ac:dyDescent="0.25">
      <c r="A392" s="140" t="s">
        <v>52</v>
      </c>
      <c r="B392" s="111"/>
      <c r="C392" s="111"/>
      <c r="D392" s="111"/>
      <c r="E392" s="26"/>
      <c r="F392" s="26"/>
      <c r="G392" s="26"/>
      <c r="H392" s="26"/>
      <c r="I392" s="26"/>
      <c r="L392" s="26"/>
      <c r="M392" s="26"/>
      <c r="N392" s="26"/>
      <c r="O392" s="26"/>
      <c r="R392" s="26"/>
      <c r="T392" s="26"/>
      <c r="U392" s="26"/>
      <c r="W392" s="26"/>
      <c r="X392" s="26"/>
      <c r="AA392" s="26"/>
      <c r="AB392" s="26"/>
      <c r="AE392" s="26"/>
      <c r="AG392" s="26"/>
      <c r="AH392" s="26"/>
      <c r="AJ392" s="26"/>
      <c r="AK392" s="26"/>
      <c r="AM392" s="26"/>
    </row>
    <row r="393" spans="1:39" x14ac:dyDescent="0.2">
      <c r="A393" s="18" t="s">
        <v>53</v>
      </c>
      <c r="B393" s="111"/>
      <c r="C393" s="111"/>
      <c r="D393" s="111"/>
      <c r="E393" s="26"/>
      <c r="F393" s="26"/>
      <c r="G393" s="26"/>
      <c r="H393" s="26"/>
      <c r="I393" s="26"/>
      <c r="L393" s="26"/>
      <c r="M393" s="26"/>
      <c r="N393" s="26"/>
      <c r="O393" s="26"/>
      <c r="R393" s="26"/>
      <c r="T393" s="26"/>
      <c r="U393" s="26"/>
      <c r="W393" s="26"/>
      <c r="X393" s="26"/>
      <c r="AA393" s="26"/>
      <c r="AB393" s="26"/>
      <c r="AE393" s="26"/>
      <c r="AG393" s="26"/>
      <c r="AH393" s="26"/>
      <c r="AJ393" s="26"/>
      <c r="AK393" s="26"/>
      <c r="AM393" s="26"/>
    </row>
    <row r="394" spans="1:39" x14ac:dyDescent="0.2">
      <c r="A394" s="18" t="s">
        <v>54</v>
      </c>
      <c r="B394" s="111"/>
      <c r="C394" s="111"/>
      <c r="D394" s="111"/>
      <c r="E394" s="26"/>
      <c r="F394" s="26"/>
      <c r="G394" s="26"/>
      <c r="H394" s="26"/>
      <c r="I394" s="26"/>
      <c r="L394" s="26"/>
      <c r="M394" s="26"/>
      <c r="N394" s="26"/>
      <c r="O394" s="26"/>
      <c r="R394" s="26"/>
      <c r="T394" s="26"/>
      <c r="U394" s="26"/>
      <c r="W394" s="26"/>
      <c r="X394" s="26"/>
      <c r="AA394" s="26"/>
      <c r="AB394" s="26"/>
      <c r="AE394" s="26"/>
      <c r="AG394" s="26"/>
      <c r="AH394" s="26"/>
      <c r="AJ394" s="26"/>
      <c r="AK394" s="26"/>
      <c r="AM394" s="26"/>
    </row>
    <row r="395" spans="1:39" x14ac:dyDescent="0.2">
      <c r="B395" s="111"/>
      <c r="C395" s="111"/>
      <c r="D395" s="111"/>
      <c r="E395" s="26"/>
      <c r="F395" s="26"/>
      <c r="G395" s="26"/>
      <c r="H395" s="26"/>
      <c r="I395" s="26"/>
      <c r="L395" s="26"/>
      <c r="M395" s="26"/>
      <c r="N395" s="26"/>
      <c r="O395" s="26"/>
      <c r="R395" s="26"/>
      <c r="T395" s="26"/>
      <c r="U395" s="26"/>
      <c r="W395" s="26"/>
      <c r="X395" s="26"/>
      <c r="AA395" s="26"/>
      <c r="AB395" s="26"/>
      <c r="AE395" s="26"/>
      <c r="AG395" s="26"/>
      <c r="AH395" s="26"/>
      <c r="AJ395" s="26"/>
      <c r="AK395" s="26"/>
      <c r="AM395" s="26"/>
    </row>
    <row r="396" spans="1:39" x14ac:dyDescent="0.2">
      <c r="B396" s="334" t="s">
        <v>55</v>
      </c>
      <c r="C396" s="334"/>
      <c r="D396" s="334"/>
      <c r="E396" s="334"/>
      <c r="F396" s="334"/>
      <c r="G396" s="334"/>
      <c r="H396" s="334"/>
      <c r="I396" s="334"/>
      <c r="J396" s="334"/>
      <c r="K396" s="334"/>
      <c r="L396" s="334"/>
      <c r="M396" s="334"/>
      <c r="N396" s="334"/>
      <c r="O396" s="334"/>
      <c r="P396" s="334"/>
      <c r="Q396" s="334"/>
      <c r="S396" s="25"/>
      <c r="T396" s="26"/>
      <c r="V396" s="25"/>
      <c r="W396" s="26"/>
      <c r="Y396" s="25"/>
      <c r="Z396" s="25"/>
      <c r="AA396" s="26"/>
      <c r="AB396" s="26"/>
      <c r="AC396" s="26"/>
      <c r="AF396" s="25"/>
      <c r="AG396" s="26"/>
      <c r="AI396" s="25"/>
      <c r="AJ396" s="26"/>
      <c r="AL396" s="25"/>
      <c r="AM396" s="26"/>
    </row>
    <row r="397" spans="1:39" ht="13.5" thickBot="1" x14ac:dyDescent="0.25">
      <c r="C397" s="114"/>
      <c r="D397" s="114"/>
      <c r="E397" s="26"/>
      <c r="F397" s="26"/>
      <c r="G397" s="26"/>
      <c r="H397" s="26"/>
      <c r="I397" s="26"/>
      <c r="L397" s="26"/>
      <c r="M397" s="26"/>
      <c r="N397" s="26"/>
      <c r="O397" s="26"/>
      <c r="R397" s="26"/>
      <c r="T397" s="26"/>
      <c r="U397" s="26"/>
      <c r="W397" s="26"/>
      <c r="X397" s="26"/>
      <c r="AA397" s="26"/>
      <c r="AB397" s="26"/>
      <c r="AE397" s="26"/>
      <c r="AG397" s="26"/>
      <c r="AH397" s="26"/>
      <c r="AJ397" s="26"/>
      <c r="AK397" s="26"/>
      <c r="AM397" s="26"/>
    </row>
    <row r="398" spans="1:39" ht="41.45" customHeight="1" x14ac:dyDescent="0.2">
      <c r="A398" s="90" t="s">
        <v>36</v>
      </c>
      <c r="B398" s="36" t="s">
        <v>19</v>
      </c>
      <c r="C398" s="37" t="s">
        <v>158</v>
      </c>
      <c r="D398" s="80" t="s">
        <v>45</v>
      </c>
      <c r="E398" s="36" t="s">
        <v>19</v>
      </c>
      <c r="F398" s="37" t="s">
        <v>158</v>
      </c>
      <c r="G398" s="80" t="s">
        <v>45</v>
      </c>
      <c r="H398" s="36" t="s">
        <v>19</v>
      </c>
      <c r="I398" s="37" t="s">
        <v>158</v>
      </c>
      <c r="J398" s="80" t="s">
        <v>45</v>
      </c>
      <c r="K398" s="36" t="s">
        <v>19</v>
      </c>
      <c r="L398" s="37" t="s">
        <v>158</v>
      </c>
      <c r="M398" s="80" t="s">
        <v>45</v>
      </c>
      <c r="T398" s="114"/>
      <c r="W398" s="114"/>
      <c r="AA398" s="114"/>
      <c r="AG398" s="114"/>
      <c r="AJ398" s="114"/>
    </row>
    <row r="399" spans="1:39" x14ac:dyDescent="0.2">
      <c r="A399" s="91"/>
      <c r="B399" s="81" t="s">
        <v>94</v>
      </c>
      <c r="C399" s="39" t="s">
        <v>94</v>
      </c>
      <c r="D399" s="42"/>
      <c r="E399" s="81" t="s">
        <v>95</v>
      </c>
      <c r="F399" s="39" t="s">
        <v>95</v>
      </c>
      <c r="G399" s="42"/>
      <c r="H399" s="81" t="s">
        <v>96</v>
      </c>
      <c r="I399" s="39" t="s">
        <v>96</v>
      </c>
      <c r="J399" s="42"/>
      <c r="K399" s="81" t="s">
        <v>97</v>
      </c>
      <c r="L399" s="39" t="s">
        <v>97</v>
      </c>
      <c r="M399" s="42"/>
      <c r="T399" s="114"/>
      <c r="W399" s="114"/>
      <c r="AA399" s="114"/>
      <c r="AG399" s="114"/>
      <c r="AJ399" s="114"/>
    </row>
    <row r="400" spans="1:39" ht="13.5" thickBot="1" x14ac:dyDescent="0.25">
      <c r="A400" s="155"/>
      <c r="B400" s="330" t="s">
        <v>37</v>
      </c>
      <c r="C400" s="330"/>
      <c r="D400" s="99"/>
      <c r="E400" s="329" t="s">
        <v>38</v>
      </c>
      <c r="F400" s="330"/>
      <c r="G400" s="134"/>
      <c r="H400" s="329" t="s">
        <v>39</v>
      </c>
      <c r="I400" s="330"/>
      <c r="J400" s="99"/>
      <c r="K400" s="329" t="s">
        <v>40</v>
      </c>
      <c r="L400" s="330"/>
      <c r="M400" s="134"/>
      <c r="T400" s="114"/>
      <c r="W400" s="114"/>
      <c r="AA400" s="114"/>
      <c r="AG400" s="114"/>
      <c r="AJ400" s="114"/>
    </row>
    <row r="401" spans="1:36" x14ac:dyDescent="0.2">
      <c r="A401" s="91"/>
      <c r="B401" s="82"/>
      <c r="C401" s="79"/>
      <c r="D401" s="72"/>
      <c r="E401" s="84"/>
      <c r="F401" s="79"/>
      <c r="G401" s="72"/>
      <c r="H401" s="84"/>
      <c r="I401" s="79"/>
      <c r="J401" s="72"/>
      <c r="K401" s="88"/>
      <c r="L401" s="78"/>
      <c r="M401" s="72"/>
      <c r="T401" s="114"/>
      <c r="W401" s="114"/>
      <c r="AA401" s="114"/>
      <c r="AG401" s="114"/>
      <c r="AJ401" s="114"/>
    </row>
    <row r="402" spans="1:36" x14ac:dyDescent="0.2">
      <c r="A402" s="92">
        <f>A207</f>
        <v>0</v>
      </c>
      <c r="B402" s="142">
        <f>B207</f>
        <v>2.1929880710666399E-3</v>
      </c>
      <c r="C402" s="79">
        <f>C207/$C302</f>
        <v>1.0801529871111979</v>
      </c>
      <c r="D402" s="42">
        <f>B402*C402</f>
        <v>2.3687626156618548E-3</v>
      </c>
      <c r="E402" s="142">
        <f>E207</f>
        <v>2.3043657489316705E-4</v>
      </c>
      <c r="F402" s="79">
        <f>F207/$C302</f>
        <v>1.053110530352334</v>
      </c>
      <c r="G402" s="42">
        <f>E402*F402</f>
        <v>2.4267518359831849E-4</v>
      </c>
      <c r="H402" s="142">
        <f>H207</f>
        <v>2.5520850669418249E-3</v>
      </c>
      <c r="I402" s="79">
        <f>I207/$C302</f>
        <v>0.9426227784518324</v>
      </c>
      <c r="J402" s="42">
        <f>H402*I402</f>
        <v>2.4056535166461336E-3</v>
      </c>
      <c r="K402" s="142">
        <f>K207</f>
        <v>4.9255817883414458E-4</v>
      </c>
      <c r="L402" s="79">
        <f>L207/$C302</f>
        <v>0.91558032169296844</v>
      </c>
      <c r="M402" s="42">
        <f>K402*L402</f>
        <v>4.5097657582946876E-4</v>
      </c>
      <c r="T402" s="114"/>
      <c r="W402" s="114"/>
      <c r="AA402" s="114"/>
      <c r="AG402" s="114"/>
      <c r="AJ402" s="114"/>
    </row>
    <row r="403" spans="1:36" x14ac:dyDescent="0.2">
      <c r="A403" s="92">
        <f t="shared" ref="A403:B418" si="59">A208</f>
        <v>1</v>
      </c>
      <c r="B403" s="142">
        <f t="shared" si="59"/>
        <v>2.759798035144138E-3</v>
      </c>
      <c r="C403" s="79">
        <f t="shared" ref="C403:C466" si="60">C208/$C303</f>
        <v>1.0855187441658229</v>
      </c>
      <c r="D403" s="42">
        <f>B403*C403</f>
        <v>2.9958124972609703E-3</v>
      </c>
      <c r="E403" s="142">
        <f t="shared" ref="E403:E466" si="61">E208</f>
        <v>5.802520976129331E-4</v>
      </c>
      <c r="F403" s="79">
        <f t="shared" ref="F403:F466" si="62">F208/$C303</f>
        <v>1.057424801110489</v>
      </c>
      <c r="G403" s="42">
        <f>E403*F403</f>
        <v>6.1357295891229977E-4</v>
      </c>
      <c r="H403" s="142">
        <f t="shared" ref="H403:H466" si="63">H208</f>
        <v>3.3717351618048818E-3</v>
      </c>
      <c r="I403" s="79">
        <f t="shared" ref="I403:I466" si="64">I208/$C303</f>
        <v>0.94660980350333812</v>
      </c>
      <c r="J403" s="42">
        <f>H403*I403</f>
        <v>3.1917175589814151E-3</v>
      </c>
      <c r="K403" s="142">
        <f t="shared" ref="K403:K466" si="65">K208</f>
        <v>1.1067356610841273E-3</v>
      </c>
      <c r="L403" s="79">
        <f t="shared" ref="L403:L466" si="66">L208/$C303</f>
        <v>0.91929624775509666</v>
      </c>
      <c r="M403" s="42">
        <f>K403*L403</f>
        <v>1.0174179404913947E-3</v>
      </c>
      <c r="T403" s="114"/>
      <c r="W403" s="114"/>
      <c r="AA403" s="114"/>
      <c r="AG403" s="114"/>
      <c r="AJ403" s="114"/>
    </row>
    <row r="404" spans="1:36" x14ac:dyDescent="0.2">
      <c r="A404" s="92">
        <f t="shared" si="59"/>
        <v>2</v>
      </c>
      <c r="B404" s="142">
        <f t="shared" si="59"/>
        <v>2.7245924473132377E-3</v>
      </c>
      <c r="C404" s="79">
        <f t="shared" si="60"/>
        <v>1.0887780509402474</v>
      </c>
      <c r="D404" s="42">
        <f>B404*C404</f>
        <v>2.9664764543922257E-3</v>
      </c>
      <c r="E404" s="142">
        <f t="shared" si="61"/>
        <v>9.2142624877420548E-4</v>
      </c>
      <c r="F404" s="79">
        <f t="shared" si="62"/>
        <v>1.0603132652947507</v>
      </c>
      <c r="G404" s="42">
        <f>E404*F404</f>
        <v>9.7700047456607112E-4</v>
      </c>
      <c r="H404" s="142">
        <f t="shared" si="63"/>
        <v>3.3637338918433134E-3</v>
      </c>
      <c r="I404" s="79">
        <f t="shared" si="64"/>
        <v>0.94803549969306944</v>
      </c>
      <c r="J404" s="42">
        <f>H404*I404</f>
        <v>3.188939140988189E-3</v>
      </c>
      <c r="K404" s="142">
        <f t="shared" si="65"/>
        <v>1.7100314161863771E-3</v>
      </c>
      <c r="L404" s="79">
        <f t="shared" si="66"/>
        <v>0.92826828743925227</v>
      </c>
      <c r="M404" s="42">
        <f>K404*L404</f>
        <v>1.5873679341706476E-3</v>
      </c>
      <c r="T404" s="114"/>
      <c r="W404" s="114"/>
      <c r="AA404" s="114"/>
      <c r="AG404" s="114"/>
      <c r="AJ404" s="114"/>
    </row>
    <row r="405" spans="1:36" x14ac:dyDescent="0.2">
      <c r="A405" s="92">
        <f t="shared" si="59"/>
        <v>3</v>
      </c>
      <c r="B405" s="142">
        <f t="shared" si="59"/>
        <v>2.7790010830519019E-3</v>
      </c>
      <c r="C405" s="79">
        <f t="shared" si="60"/>
        <v>1.0877312570122115</v>
      </c>
      <c r="D405" s="42">
        <f>B405*C405</f>
        <v>3.0228063413063424E-3</v>
      </c>
      <c r="E405" s="142">
        <f t="shared" si="61"/>
        <v>7.3067597289041717E-4</v>
      </c>
      <c r="F405" s="79">
        <f t="shared" si="62"/>
        <v>1.0645880387779092</v>
      </c>
      <c r="G405" s="42">
        <f>E405*F405</f>
        <v>7.7786890096154997E-4</v>
      </c>
      <c r="H405" s="142">
        <f t="shared" si="63"/>
        <v>3.5743273172317912E-3</v>
      </c>
      <c r="I405" s="79">
        <f t="shared" si="64"/>
        <v>0.94567977957407967</v>
      </c>
      <c r="J405" s="42">
        <f>H405*I405</f>
        <v>3.3801690694853716E-3</v>
      </c>
      <c r="K405" s="142">
        <f t="shared" si="65"/>
        <v>1.4786346888978218E-3</v>
      </c>
      <c r="L405" s="79">
        <f t="shared" si="66"/>
        <v>0.93450719146096817</v>
      </c>
      <c r="M405" s="42">
        <f>K405*L405</f>
        <v>1.3817947503186659E-3</v>
      </c>
      <c r="T405" s="114"/>
      <c r="W405" s="114"/>
      <c r="AA405" s="114"/>
      <c r="AG405" s="114"/>
      <c r="AJ405" s="114"/>
    </row>
    <row r="406" spans="1:36" x14ac:dyDescent="0.2">
      <c r="A406" s="92">
        <f t="shared" si="59"/>
        <v>4</v>
      </c>
      <c r="B406" s="142">
        <f t="shared" si="59"/>
        <v>2.4144632236028502E-3</v>
      </c>
      <c r="C406" s="79">
        <f t="shared" si="60"/>
        <v>1.0873827710884019</v>
      </c>
      <c r="D406" s="42">
        <f>B406*C406</f>
        <v>2.6254457107723027E-3</v>
      </c>
      <c r="E406" s="142">
        <f t="shared" si="61"/>
        <v>8.2637116163077398E-4</v>
      </c>
      <c r="F406" s="79">
        <f t="shared" si="62"/>
        <v>1.0704428317761936</v>
      </c>
      <c r="G406" s="42">
        <f>E406*F406</f>
        <v>8.8458308635422833E-4</v>
      </c>
      <c r="H406" s="142">
        <f t="shared" si="63"/>
        <v>3.1428988409040281E-3</v>
      </c>
      <c r="I406" s="79">
        <f t="shared" si="64"/>
        <v>0.94460328259979109</v>
      </c>
      <c r="J406" s="42">
        <f>H406*I406</f>
        <v>2.9687925619970236E-3</v>
      </c>
      <c r="K406" s="142">
        <f t="shared" si="65"/>
        <v>1.6220174466091259E-3</v>
      </c>
      <c r="L406" s="79">
        <f t="shared" si="66"/>
        <v>0.94137662749270379</v>
      </c>
      <c r="M406" s="42">
        <f>K406*L406</f>
        <v>1.5269293136232257E-3</v>
      </c>
      <c r="T406" s="114"/>
      <c r="W406" s="114"/>
      <c r="AA406" s="114"/>
      <c r="AG406" s="114"/>
      <c r="AJ406" s="114"/>
    </row>
    <row r="407" spans="1:36" x14ac:dyDescent="0.2">
      <c r="A407" s="92">
        <f t="shared" si="59"/>
        <v>5</v>
      </c>
      <c r="B407" s="142">
        <f t="shared" si="59"/>
        <v>2.9457475490509855E-3</v>
      </c>
      <c r="C407" s="79">
        <f t="shared" si="60"/>
        <v>1.05802691481433</v>
      </c>
      <c r="D407" s="42">
        <f t="shared" ref="D407:D470" si="67">B407*C407</f>
        <v>3.1166801911442885E-3</v>
      </c>
      <c r="E407" s="142">
        <f t="shared" si="61"/>
        <v>9.0158309926951607E-4</v>
      </c>
      <c r="F407" s="79">
        <f t="shared" si="62"/>
        <v>1.0555276386376031</v>
      </c>
      <c r="G407" s="42">
        <f t="shared" ref="G407:G470" si="68">E407*F407</f>
        <v>9.5164587980752402E-4</v>
      </c>
      <c r="H407" s="142">
        <f t="shared" si="63"/>
        <v>3.6697024551736851E-3</v>
      </c>
      <c r="I407" s="79">
        <f t="shared" si="64"/>
        <v>0.96055514392198604</v>
      </c>
      <c r="J407" s="42">
        <f t="shared" ref="J407:J470" si="69">H407*I407</f>
        <v>3.5249515699802246E-3</v>
      </c>
      <c r="K407" s="142">
        <f t="shared" si="65"/>
        <v>1.7823628966389545E-3</v>
      </c>
      <c r="L407" s="79">
        <f t="shared" si="66"/>
        <v>0.95722277568635039</v>
      </c>
      <c r="M407" s="42">
        <f t="shared" ref="M407:M470" si="70">K407*L407</f>
        <v>1.7061183592011037E-3</v>
      </c>
      <c r="T407" s="114"/>
      <c r="W407" s="114"/>
      <c r="AA407" s="114"/>
      <c r="AG407" s="114"/>
      <c r="AJ407" s="114"/>
    </row>
    <row r="408" spans="1:36" x14ac:dyDescent="0.2">
      <c r="A408" s="92">
        <f t="shared" si="59"/>
        <v>6</v>
      </c>
      <c r="B408" s="142">
        <f t="shared" si="59"/>
        <v>3.4469470994436236E-3</v>
      </c>
      <c r="C408" s="79">
        <f t="shared" si="60"/>
        <v>1.0601168909044507</v>
      </c>
      <c r="D408" s="42">
        <f t="shared" si="67"/>
        <v>3.6541668421742886E-3</v>
      </c>
      <c r="E408" s="142">
        <f t="shared" si="61"/>
        <v>1.1038552038979627E-3</v>
      </c>
      <c r="F408" s="79">
        <f t="shared" si="62"/>
        <v>1.0391990359142287</v>
      </c>
      <c r="G408" s="42">
        <f t="shared" si="68"/>
        <v>1.1471252636796672E-3</v>
      </c>
      <c r="H408" s="142">
        <f t="shared" si="63"/>
        <v>4.2582758735466497E-3</v>
      </c>
      <c r="I408" s="79">
        <f t="shared" si="64"/>
        <v>0.96138461535060293</v>
      </c>
      <c r="J408" s="42">
        <f t="shared" si="69"/>
        <v>4.0938409127463989E-3</v>
      </c>
      <c r="K408" s="142">
        <f t="shared" si="65"/>
        <v>2.0924921203493417E-3</v>
      </c>
      <c r="L408" s="79">
        <f t="shared" si="66"/>
        <v>0.9588744727517764</v>
      </c>
      <c r="M408" s="42">
        <f t="shared" si="70"/>
        <v>2.0064372786372216E-3</v>
      </c>
      <c r="T408" s="114"/>
      <c r="W408" s="114"/>
      <c r="AA408" s="114"/>
      <c r="AG408" s="114"/>
      <c r="AJ408" s="114"/>
    </row>
    <row r="409" spans="1:36" x14ac:dyDescent="0.2">
      <c r="A409" s="92">
        <f t="shared" si="59"/>
        <v>7</v>
      </c>
      <c r="B409" s="142">
        <f t="shared" si="59"/>
        <v>3.7589966279447874E-3</v>
      </c>
      <c r="C409" s="79">
        <f t="shared" si="60"/>
        <v>1.0532374623964638</v>
      </c>
      <c r="D409" s="42">
        <f t="shared" si="67"/>
        <v>3.9591160695734325E-3</v>
      </c>
      <c r="E409" s="142">
        <f t="shared" si="61"/>
        <v>1.2600399935477759E-3</v>
      </c>
      <c r="F409" s="79">
        <f t="shared" si="62"/>
        <v>1.028782789530573</v>
      </c>
      <c r="G409" s="42">
        <f t="shared" si="68"/>
        <v>1.2963074594821661E-3</v>
      </c>
      <c r="H409" s="142">
        <f t="shared" si="63"/>
        <v>4.3686933990162921E-3</v>
      </c>
      <c r="I409" s="79">
        <f t="shared" si="64"/>
        <v>0.9663812104934727</v>
      </c>
      <c r="J409" s="42">
        <f t="shared" si="69"/>
        <v>4.2218232152162081E-3</v>
      </c>
      <c r="K409" s="142">
        <f t="shared" si="65"/>
        <v>2.4199040871767169E-3</v>
      </c>
      <c r="L409" s="79">
        <f t="shared" si="66"/>
        <v>0.96300815216714286</v>
      </c>
      <c r="M409" s="42">
        <f t="shared" si="70"/>
        <v>2.3303873634137667E-3</v>
      </c>
      <c r="T409" s="114"/>
      <c r="W409" s="114"/>
      <c r="AA409" s="114"/>
      <c r="AG409" s="114"/>
      <c r="AJ409" s="114"/>
    </row>
    <row r="410" spans="1:36" x14ac:dyDescent="0.2">
      <c r="A410" s="92">
        <f t="shared" si="59"/>
        <v>8</v>
      </c>
      <c r="B410" s="142">
        <f t="shared" si="59"/>
        <v>3.9439859894562466E-3</v>
      </c>
      <c r="C410" s="79">
        <f t="shared" si="60"/>
        <v>1.0496530272031375</v>
      </c>
      <c r="D410" s="42">
        <f t="shared" si="67"/>
        <v>4.1398168330795109E-3</v>
      </c>
      <c r="E410" s="142">
        <f t="shared" si="61"/>
        <v>1.3262905088295615E-3</v>
      </c>
      <c r="F410" s="79">
        <f t="shared" si="62"/>
        <v>1.0190558539405359</v>
      </c>
      <c r="G410" s="42">
        <f t="shared" si="68"/>
        <v>1.3515641070485367E-3</v>
      </c>
      <c r="H410" s="142">
        <f t="shared" si="63"/>
        <v>4.6676208447804833E-3</v>
      </c>
      <c r="I410" s="79">
        <f t="shared" si="64"/>
        <v>0.97061032960808324</v>
      </c>
      <c r="J410" s="42">
        <f t="shared" si="69"/>
        <v>4.530441006637945E-3</v>
      </c>
      <c r="K410" s="142">
        <f t="shared" si="65"/>
        <v>2.6276170553790295E-3</v>
      </c>
      <c r="L410" s="79">
        <f t="shared" si="66"/>
        <v>0.96806056516953309</v>
      </c>
      <c r="M410" s="42">
        <f t="shared" si="70"/>
        <v>2.5436924516793278E-3</v>
      </c>
      <c r="T410" s="114"/>
      <c r="W410" s="114"/>
      <c r="AA410" s="114"/>
      <c r="AG410" s="114"/>
      <c r="AJ410" s="114"/>
    </row>
    <row r="411" spans="1:36" x14ac:dyDescent="0.2">
      <c r="A411" s="92">
        <f t="shared" si="59"/>
        <v>9</v>
      </c>
      <c r="B411" s="142">
        <f t="shared" si="59"/>
        <v>4.4707896037259037E-3</v>
      </c>
      <c r="C411" s="79">
        <f t="shared" si="60"/>
        <v>1.0081679126552103</v>
      </c>
      <c r="D411" s="42">
        <f t="shared" si="67"/>
        <v>4.507306622708959E-3</v>
      </c>
      <c r="E411" s="142">
        <f t="shared" si="61"/>
        <v>1.9510296674288142E-3</v>
      </c>
      <c r="F411" s="79">
        <f t="shared" si="62"/>
        <v>0.99659877267392116</v>
      </c>
      <c r="G411" s="42">
        <f t="shared" si="68"/>
        <v>1.9443937720099648E-3</v>
      </c>
      <c r="H411" s="142">
        <f t="shared" si="63"/>
        <v>5.1774617667316152E-3</v>
      </c>
      <c r="I411" s="79">
        <f t="shared" si="64"/>
        <v>0.99659877267392116</v>
      </c>
      <c r="J411" s="42">
        <f t="shared" si="69"/>
        <v>5.1598520422908795E-3</v>
      </c>
      <c r="K411" s="142">
        <f t="shared" si="65"/>
        <v>3.6079326510703781E-3</v>
      </c>
      <c r="L411" s="79">
        <f t="shared" si="66"/>
        <v>0.99659877267392116</v>
      </c>
      <c r="M411" s="42">
        <f t="shared" si="70"/>
        <v>3.5956612519469056E-3</v>
      </c>
      <c r="T411" s="114"/>
      <c r="W411" s="114"/>
      <c r="AA411" s="114"/>
      <c r="AG411" s="114"/>
      <c r="AJ411" s="114"/>
    </row>
    <row r="412" spans="1:36" x14ac:dyDescent="0.2">
      <c r="A412" s="92">
        <f t="shared" si="59"/>
        <v>10</v>
      </c>
      <c r="B412" s="142">
        <f t="shared" si="59"/>
        <v>3.7589966279447874E-3</v>
      </c>
      <c r="C412" s="79">
        <f t="shared" si="60"/>
        <v>1.0042037868955438</v>
      </c>
      <c r="D412" s="42">
        <f t="shared" si="67"/>
        <v>3.774798648709735E-3</v>
      </c>
      <c r="E412" s="142">
        <f t="shared" si="61"/>
        <v>1.8406121419591718E-3</v>
      </c>
      <c r="F412" s="79">
        <f t="shared" si="62"/>
        <v>0.99827178140333384</v>
      </c>
      <c r="G412" s="42">
        <f t="shared" si="68"/>
        <v>1.8374311618261883E-3</v>
      </c>
      <c r="H412" s="142">
        <f t="shared" si="63"/>
        <v>4.1769829707371158E-3</v>
      </c>
      <c r="I412" s="79">
        <f>I217/$C312</f>
        <v>0.99827178140333384</v>
      </c>
      <c r="J412" s="42">
        <f t="shared" si="69"/>
        <v>4.1697642310891299E-3</v>
      </c>
      <c r="K412" s="142">
        <f t="shared" si="65"/>
        <v>3.1259361485855034E-3</v>
      </c>
      <c r="L412" s="79">
        <f t="shared" si="66"/>
        <v>0.99827178140333384</v>
      </c>
      <c r="M412" s="42">
        <f t="shared" si="70"/>
        <v>3.1205338476015271E-3</v>
      </c>
      <c r="T412" s="114"/>
      <c r="W412" s="114"/>
      <c r="AA412" s="114"/>
      <c r="AG412" s="114"/>
      <c r="AJ412" s="114"/>
    </row>
    <row r="413" spans="1:36" x14ac:dyDescent="0.2">
      <c r="A413" s="92">
        <f t="shared" si="59"/>
        <v>11</v>
      </c>
      <c r="B413" s="142">
        <f t="shared" si="59"/>
        <v>3.7327524624708435E-3</v>
      </c>
      <c r="C413" s="79">
        <f t="shared" si="60"/>
        <v>1.0024653022907137</v>
      </c>
      <c r="D413" s="42">
        <f t="shared" si="67"/>
        <v>3.7419548256672403E-3</v>
      </c>
      <c r="E413" s="142">
        <f t="shared" si="61"/>
        <v>2.0918520187524162E-3</v>
      </c>
      <c r="F413" s="79">
        <f t="shared" si="62"/>
        <v>0.99904099724446027</v>
      </c>
      <c r="G413" s="42">
        <f t="shared" si="68"/>
        <v>2.0898459269022515E-3</v>
      </c>
      <c r="H413" s="142">
        <f t="shared" si="63"/>
        <v>4.0111966571334205E-3</v>
      </c>
      <c r="I413" s="79">
        <f t="shared" si="64"/>
        <v>0.99904099724446027</v>
      </c>
      <c r="J413" s="42">
        <f t="shared" si="69"/>
        <v>4.007349908486218E-3</v>
      </c>
      <c r="K413" s="142">
        <f t="shared" si="65"/>
        <v>3.4927143636237943E-3</v>
      </c>
      <c r="L413" s="79">
        <f t="shared" si="66"/>
        <v>0.99904099724446027</v>
      </c>
      <c r="M413" s="42">
        <f t="shared" si="70"/>
        <v>3.489364840924766E-3</v>
      </c>
      <c r="T413" s="114"/>
      <c r="W413" s="114"/>
      <c r="AA413" s="114"/>
      <c r="AG413" s="114"/>
      <c r="AJ413" s="114"/>
    </row>
    <row r="414" spans="1:36" x14ac:dyDescent="0.2">
      <c r="A414" s="92">
        <f t="shared" si="59"/>
        <v>12</v>
      </c>
      <c r="B414" s="142">
        <f t="shared" si="59"/>
        <v>3.4485473534359374E-3</v>
      </c>
      <c r="C414" s="79">
        <f t="shared" si="60"/>
        <v>1.0018972679872431</v>
      </c>
      <c r="D414" s="42">
        <f t="shared" si="67"/>
        <v>3.4550901719321032E-3</v>
      </c>
      <c r="E414" s="142">
        <f t="shared" si="61"/>
        <v>2.1677040579880839E-3</v>
      </c>
      <c r="F414" s="79">
        <f t="shared" si="62"/>
        <v>0.99931283823319172</v>
      </c>
      <c r="G414" s="42">
        <f t="shared" si="68"/>
        <v>2.1662144946376794E-3</v>
      </c>
      <c r="H414" s="142">
        <f t="shared" si="63"/>
        <v>3.7218707353231105E-3</v>
      </c>
      <c r="I414" s="79">
        <f t="shared" si="64"/>
        <v>0.99931283823319172</v>
      </c>
      <c r="J414" s="42">
        <f t="shared" si="69"/>
        <v>3.7193132080527939E-3</v>
      </c>
      <c r="K414" s="142">
        <f t="shared" si="65"/>
        <v>3.6319364609550828E-3</v>
      </c>
      <c r="L414" s="79">
        <f t="shared" si="66"/>
        <v>0.99931283823319172</v>
      </c>
      <c r="M414" s="42">
        <f t="shared" si="70"/>
        <v>3.6294407330796376E-3</v>
      </c>
      <c r="T414" s="114"/>
      <c r="W414" s="114"/>
      <c r="AA414" s="114"/>
      <c r="AG414" s="114"/>
      <c r="AJ414" s="114"/>
    </row>
    <row r="415" spans="1:36" x14ac:dyDescent="0.2">
      <c r="A415" s="92">
        <f t="shared" si="59"/>
        <v>13</v>
      </c>
      <c r="B415" s="142">
        <f t="shared" si="59"/>
        <v>3.2555567219629098E-3</v>
      </c>
      <c r="C415" s="79">
        <f t="shared" si="60"/>
        <v>1.0019778151800254</v>
      </c>
      <c r="D415" s="42">
        <f t="shared" si="67"/>
        <v>3.2619956114670417E-3</v>
      </c>
      <c r="E415" s="142">
        <f t="shared" si="61"/>
        <v>2.6192957346189987E-3</v>
      </c>
      <c r="F415" s="79">
        <f t="shared" si="62"/>
        <v>0.99937752673232627</v>
      </c>
      <c r="G415" s="42">
        <f t="shared" si="68"/>
        <v>2.6176652930440664E-3</v>
      </c>
      <c r="H415" s="142">
        <f t="shared" si="63"/>
        <v>3.6079326510703781E-3</v>
      </c>
      <c r="I415" s="79">
        <f t="shared" si="64"/>
        <v>0.99937752673232627</v>
      </c>
      <c r="J415" s="42">
        <f t="shared" si="69"/>
        <v>3.6056868094435195E-3</v>
      </c>
      <c r="K415" s="142">
        <f t="shared" si="65"/>
        <v>4.116813420626122E-3</v>
      </c>
      <c r="L415" s="79">
        <f t="shared" si="66"/>
        <v>0.99937752673232627</v>
      </c>
      <c r="M415" s="42">
        <f t="shared" si="70"/>
        <v>4.1142508143237819E-3</v>
      </c>
      <c r="T415" s="114"/>
      <c r="W415" s="114"/>
      <c r="AA415" s="114"/>
      <c r="AG415" s="114"/>
      <c r="AJ415" s="114"/>
    </row>
    <row r="416" spans="1:36" x14ac:dyDescent="0.2">
      <c r="A416" s="92">
        <f t="shared" si="59"/>
        <v>14</v>
      </c>
      <c r="B416" s="142">
        <f t="shared" si="59"/>
        <v>3.114734370639308E-3</v>
      </c>
      <c r="C416" s="79">
        <f t="shared" si="60"/>
        <v>1</v>
      </c>
      <c r="D416" s="42">
        <f t="shared" si="67"/>
        <v>3.114734370639308E-3</v>
      </c>
      <c r="E416" s="142">
        <f t="shared" si="61"/>
        <v>2.7793211338503648E-3</v>
      </c>
      <c r="F416" s="79">
        <f t="shared" si="62"/>
        <v>1</v>
      </c>
      <c r="G416" s="42">
        <f t="shared" si="68"/>
        <v>2.7793211338503648E-3</v>
      </c>
      <c r="H416" s="142">
        <f t="shared" si="63"/>
        <v>3.4011798352634529E-3</v>
      </c>
      <c r="I416" s="79">
        <f t="shared" si="64"/>
        <v>1</v>
      </c>
      <c r="J416" s="42">
        <f t="shared" si="69"/>
        <v>3.4011798352634529E-3</v>
      </c>
      <c r="K416" s="142">
        <f t="shared" si="65"/>
        <v>4.3210058300453451E-3</v>
      </c>
      <c r="L416" s="79">
        <f t="shared" si="66"/>
        <v>1</v>
      </c>
      <c r="M416" s="42">
        <f t="shared" si="70"/>
        <v>4.3210058300453451E-3</v>
      </c>
      <c r="T416" s="114"/>
      <c r="W416" s="114"/>
      <c r="AA416" s="114"/>
      <c r="AG416" s="114"/>
      <c r="AJ416" s="114"/>
    </row>
    <row r="417" spans="1:36" x14ac:dyDescent="0.2">
      <c r="A417" s="92">
        <f t="shared" si="59"/>
        <v>15</v>
      </c>
      <c r="B417" s="142">
        <f t="shared" si="59"/>
        <v>2.9927950164250071E-3</v>
      </c>
      <c r="C417" s="79">
        <f t="shared" si="60"/>
        <v>1</v>
      </c>
      <c r="D417" s="42">
        <f t="shared" si="67"/>
        <v>2.9927950164250071E-3</v>
      </c>
      <c r="E417" s="142">
        <f t="shared" si="61"/>
        <v>3.1704232095718233E-3</v>
      </c>
      <c r="F417" s="79">
        <f t="shared" si="62"/>
        <v>1</v>
      </c>
      <c r="G417" s="42">
        <f t="shared" si="68"/>
        <v>3.1704232095718233E-3</v>
      </c>
      <c r="H417" s="142">
        <f t="shared" si="63"/>
        <v>3.1889861558826618E-3</v>
      </c>
      <c r="I417" s="79">
        <f t="shared" si="64"/>
        <v>1</v>
      </c>
      <c r="J417" s="42">
        <f t="shared" si="69"/>
        <v>3.1889861558826618E-3</v>
      </c>
      <c r="K417" s="142">
        <f t="shared" si="65"/>
        <v>4.7716373542808716E-3</v>
      </c>
      <c r="L417" s="79">
        <f t="shared" si="66"/>
        <v>1</v>
      </c>
      <c r="M417" s="42">
        <f t="shared" si="70"/>
        <v>4.7716373542808716E-3</v>
      </c>
      <c r="T417" s="114"/>
      <c r="W417" s="114"/>
      <c r="AA417" s="114"/>
      <c r="AG417" s="114"/>
      <c r="AJ417" s="114"/>
    </row>
    <row r="418" spans="1:36" x14ac:dyDescent="0.2">
      <c r="A418" s="92">
        <f t="shared" si="59"/>
        <v>16</v>
      </c>
      <c r="B418" s="142">
        <f t="shared" si="59"/>
        <v>2.7985241817581287E-3</v>
      </c>
      <c r="C418" s="79">
        <f t="shared" si="60"/>
        <v>1</v>
      </c>
      <c r="D418" s="42">
        <f t="shared" si="67"/>
        <v>2.7985241817581287E-3</v>
      </c>
      <c r="E418" s="142">
        <f t="shared" si="61"/>
        <v>3.4338250167066518E-3</v>
      </c>
      <c r="F418" s="79">
        <f t="shared" si="62"/>
        <v>1</v>
      </c>
      <c r="G418" s="42">
        <f t="shared" si="68"/>
        <v>3.4338250167066518E-3</v>
      </c>
      <c r="H418" s="142">
        <f t="shared" si="63"/>
        <v>2.9883143052465287E-3</v>
      </c>
      <c r="I418" s="79">
        <f t="shared" si="64"/>
        <v>1</v>
      </c>
      <c r="J418" s="42">
        <f t="shared" si="69"/>
        <v>2.9883143052465287E-3</v>
      </c>
      <c r="K418" s="142">
        <f t="shared" si="65"/>
        <v>4.9066987912321442E-3</v>
      </c>
      <c r="L418" s="79">
        <f t="shared" si="66"/>
        <v>1</v>
      </c>
      <c r="M418" s="42">
        <f t="shared" si="70"/>
        <v>4.9066987912321442E-3</v>
      </c>
      <c r="T418" s="114"/>
      <c r="W418" s="114"/>
      <c r="AA418" s="114"/>
      <c r="AG418" s="114"/>
      <c r="AJ418" s="114"/>
    </row>
    <row r="419" spans="1:36" x14ac:dyDescent="0.2">
      <c r="A419" s="92">
        <f t="shared" ref="A419:B434" si="71">A224</f>
        <v>17</v>
      </c>
      <c r="B419" s="142">
        <f t="shared" si="71"/>
        <v>2.5319218666386731E-3</v>
      </c>
      <c r="C419" s="79">
        <f t="shared" si="60"/>
        <v>1</v>
      </c>
      <c r="D419" s="42">
        <f t="shared" si="67"/>
        <v>2.5319218666386731E-3</v>
      </c>
      <c r="E419" s="142">
        <f t="shared" si="61"/>
        <v>3.6037719906903622E-3</v>
      </c>
      <c r="F419" s="79">
        <f t="shared" si="62"/>
        <v>1</v>
      </c>
      <c r="G419" s="42">
        <f t="shared" si="68"/>
        <v>3.6037719906903622E-3</v>
      </c>
      <c r="H419" s="142">
        <f t="shared" si="63"/>
        <v>2.7642787463226163E-3</v>
      </c>
      <c r="I419" s="79">
        <f t="shared" si="64"/>
        <v>1</v>
      </c>
      <c r="J419" s="42">
        <f t="shared" si="69"/>
        <v>2.7642787463226163E-3</v>
      </c>
      <c r="K419" s="142">
        <f t="shared" si="65"/>
        <v>5.0356792630126251E-3</v>
      </c>
      <c r="L419" s="79">
        <f t="shared" si="66"/>
        <v>1</v>
      </c>
      <c r="M419" s="42">
        <f t="shared" si="70"/>
        <v>5.0356792630126251E-3</v>
      </c>
      <c r="T419" s="114"/>
      <c r="W419" s="114"/>
      <c r="AA419" s="114"/>
      <c r="AG419" s="114"/>
      <c r="AJ419" s="114"/>
    </row>
    <row r="420" spans="1:36" x14ac:dyDescent="0.2">
      <c r="A420" s="92">
        <f t="shared" si="71"/>
        <v>18</v>
      </c>
      <c r="B420" s="142">
        <f t="shared" si="71"/>
        <v>2.3050058505285961E-3</v>
      </c>
      <c r="C420" s="79">
        <f t="shared" si="60"/>
        <v>1</v>
      </c>
      <c r="D420" s="42">
        <f t="shared" si="67"/>
        <v>2.3050058505285961E-3</v>
      </c>
      <c r="E420" s="142">
        <f t="shared" si="61"/>
        <v>3.6719428107629243E-3</v>
      </c>
      <c r="F420" s="79">
        <f t="shared" si="62"/>
        <v>1</v>
      </c>
      <c r="G420" s="42">
        <f t="shared" si="68"/>
        <v>3.6719428107629243E-3</v>
      </c>
      <c r="H420" s="142">
        <f t="shared" si="63"/>
        <v>2.5767289784234555E-3</v>
      </c>
      <c r="I420" s="79">
        <f t="shared" si="64"/>
        <v>1</v>
      </c>
      <c r="J420" s="42">
        <f t="shared" si="69"/>
        <v>2.5767289784234555E-3</v>
      </c>
      <c r="K420" s="142">
        <f t="shared" si="65"/>
        <v>5.0609632760911811E-3</v>
      </c>
      <c r="L420" s="79">
        <f t="shared" si="66"/>
        <v>1</v>
      </c>
      <c r="M420" s="42">
        <f t="shared" si="70"/>
        <v>5.0609632760911811E-3</v>
      </c>
      <c r="T420" s="114"/>
      <c r="W420" s="114"/>
      <c r="AA420" s="114"/>
      <c r="AG420" s="114"/>
      <c r="AJ420" s="114"/>
    </row>
    <row r="421" spans="1:36" x14ac:dyDescent="0.2">
      <c r="A421" s="92">
        <f t="shared" si="71"/>
        <v>19</v>
      </c>
      <c r="B421" s="142">
        <f t="shared" si="71"/>
        <v>2.3120469680947761E-3</v>
      </c>
      <c r="C421" s="79">
        <f t="shared" si="60"/>
        <v>1</v>
      </c>
      <c r="D421" s="42">
        <f t="shared" si="67"/>
        <v>2.3120469680947761E-3</v>
      </c>
      <c r="E421" s="142">
        <f t="shared" si="61"/>
        <v>3.9295837035254232E-3</v>
      </c>
      <c r="F421" s="79">
        <f t="shared" si="62"/>
        <v>1</v>
      </c>
      <c r="G421" s="42">
        <f t="shared" si="68"/>
        <v>3.9295837035254232E-3</v>
      </c>
      <c r="H421" s="142">
        <f t="shared" si="63"/>
        <v>2.5552855749264524E-3</v>
      </c>
      <c r="I421" s="79">
        <f t="shared" si="64"/>
        <v>1</v>
      </c>
      <c r="J421" s="42">
        <f t="shared" si="69"/>
        <v>2.5552855749264524E-3</v>
      </c>
      <c r="K421" s="142">
        <f t="shared" si="65"/>
        <v>5.1115313022482931E-3</v>
      </c>
      <c r="L421" s="79">
        <f t="shared" si="66"/>
        <v>1</v>
      </c>
      <c r="M421" s="42">
        <f t="shared" si="70"/>
        <v>5.1115313022482931E-3</v>
      </c>
      <c r="T421" s="114"/>
      <c r="W421" s="114"/>
      <c r="AA421" s="114"/>
      <c r="AG421" s="114"/>
      <c r="AJ421" s="114"/>
    </row>
    <row r="422" spans="1:36" x14ac:dyDescent="0.2">
      <c r="A422" s="92">
        <f t="shared" si="71"/>
        <v>20</v>
      </c>
      <c r="B422" s="142">
        <f t="shared" si="71"/>
        <v>2.1046540506909255E-3</v>
      </c>
      <c r="C422" s="79">
        <f t="shared" si="60"/>
        <v>1</v>
      </c>
      <c r="D422" s="42">
        <f t="shared" si="67"/>
        <v>2.1046540506909255E-3</v>
      </c>
      <c r="E422" s="142">
        <f t="shared" si="61"/>
        <v>4.0742466644305784E-3</v>
      </c>
      <c r="F422" s="79">
        <f t="shared" si="62"/>
        <v>1</v>
      </c>
      <c r="G422" s="42">
        <f t="shared" si="68"/>
        <v>4.0742466644305784E-3</v>
      </c>
      <c r="H422" s="142">
        <f t="shared" si="63"/>
        <v>2.3085264093116861E-3</v>
      </c>
      <c r="I422" s="79">
        <f t="shared" si="64"/>
        <v>1</v>
      </c>
      <c r="J422" s="42">
        <f t="shared" si="69"/>
        <v>2.3085264093116861E-3</v>
      </c>
      <c r="K422" s="142">
        <f t="shared" si="65"/>
        <v>5.1230531309929515E-3</v>
      </c>
      <c r="L422" s="79">
        <f t="shared" si="66"/>
        <v>1</v>
      </c>
      <c r="M422" s="42">
        <f t="shared" si="70"/>
        <v>5.1230531309929515E-3</v>
      </c>
      <c r="T422" s="114"/>
      <c r="W422" s="114"/>
      <c r="AA422" s="114"/>
      <c r="AG422" s="114"/>
      <c r="AJ422" s="114"/>
    </row>
    <row r="423" spans="1:36" x14ac:dyDescent="0.2">
      <c r="A423" s="92">
        <f t="shared" si="71"/>
        <v>21</v>
      </c>
      <c r="B423" s="142">
        <f t="shared" si="71"/>
        <v>1.9750334773135192E-3</v>
      </c>
      <c r="C423" s="79">
        <f t="shared" si="60"/>
        <v>1.0000000000000002</v>
      </c>
      <c r="D423" s="42">
        <f t="shared" si="67"/>
        <v>1.9750334773135196E-3</v>
      </c>
      <c r="E423" s="142">
        <f t="shared" si="61"/>
        <v>3.951987259417815E-3</v>
      </c>
      <c r="F423" s="79">
        <f t="shared" si="62"/>
        <v>1.0000000000000002</v>
      </c>
      <c r="G423" s="42">
        <f t="shared" si="68"/>
        <v>3.9519872594178159E-3</v>
      </c>
      <c r="H423" s="142">
        <f t="shared" si="63"/>
        <v>2.2397154876421985E-3</v>
      </c>
      <c r="I423" s="79">
        <f t="shared" si="64"/>
        <v>1.0000000000000002</v>
      </c>
      <c r="J423" s="42">
        <f t="shared" si="69"/>
        <v>2.239715487642199E-3</v>
      </c>
      <c r="K423" s="142">
        <f t="shared" si="65"/>
        <v>4.900937876859815E-3</v>
      </c>
      <c r="L423" s="79">
        <f t="shared" si="66"/>
        <v>1.0000000000000002</v>
      </c>
      <c r="M423" s="42">
        <f t="shared" si="70"/>
        <v>4.9009378768598158E-3</v>
      </c>
      <c r="T423" s="114"/>
      <c r="W423" s="114"/>
      <c r="AA423" s="114"/>
      <c r="AG423" s="114"/>
      <c r="AJ423" s="114"/>
    </row>
    <row r="424" spans="1:36" x14ac:dyDescent="0.2">
      <c r="A424" s="92">
        <f t="shared" si="71"/>
        <v>22</v>
      </c>
      <c r="B424" s="142">
        <f t="shared" si="71"/>
        <v>1.8620555454561748E-3</v>
      </c>
      <c r="C424" s="79">
        <f t="shared" si="60"/>
        <v>1</v>
      </c>
      <c r="D424" s="42">
        <f t="shared" si="67"/>
        <v>1.8620555454561748E-3</v>
      </c>
      <c r="E424" s="142">
        <f t="shared" si="61"/>
        <v>3.8950182172914484E-3</v>
      </c>
      <c r="F424" s="79">
        <f t="shared" si="62"/>
        <v>1</v>
      </c>
      <c r="G424" s="42">
        <f t="shared" si="68"/>
        <v>3.8950182172914484E-3</v>
      </c>
      <c r="H424" s="142">
        <f t="shared" si="63"/>
        <v>2.03840353540914E-3</v>
      </c>
      <c r="I424" s="79">
        <f t="shared" si="64"/>
        <v>1</v>
      </c>
      <c r="J424" s="42">
        <f t="shared" si="69"/>
        <v>2.03840353540914E-3</v>
      </c>
      <c r="K424" s="142">
        <f t="shared" si="65"/>
        <v>4.808443196104086E-3</v>
      </c>
      <c r="L424" s="79">
        <f t="shared" si="66"/>
        <v>1</v>
      </c>
      <c r="M424" s="42">
        <f t="shared" si="70"/>
        <v>4.808443196104086E-3</v>
      </c>
      <c r="T424" s="114"/>
      <c r="W424" s="114"/>
      <c r="AA424" s="114"/>
      <c r="AG424" s="114"/>
      <c r="AJ424" s="114"/>
    </row>
    <row r="425" spans="1:36" x14ac:dyDescent="0.2">
      <c r="A425" s="92">
        <f t="shared" si="71"/>
        <v>23</v>
      </c>
      <c r="B425" s="142">
        <f t="shared" si="71"/>
        <v>1.8358113799822307E-3</v>
      </c>
      <c r="C425" s="79">
        <f t="shared" si="60"/>
        <v>1.0000000000000002</v>
      </c>
      <c r="D425" s="42">
        <f t="shared" si="67"/>
        <v>1.8358113799822311E-3</v>
      </c>
      <c r="E425" s="142">
        <f t="shared" si="61"/>
        <v>4.3366883191700185E-3</v>
      </c>
      <c r="F425" s="79">
        <f t="shared" si="62"/>
        <v>1.0000000000000002</v>
      </c>
      <c r="G425" s="42">
        <f t="shared" si="68"/>
        <v>4.3366883191700194E-3</v>
      </c>
      <c r="H425" s="142">
        <f t="shared" si="63"/>
        <v>2.0630474468907706E-3</v>
      </c>
      <c r="I425" s="79">
        <f t="shared" si="64"/>
        <v>1.0000000000000002</v>
      </c>
      <c r="J425" s="42">
        <f t="shared" si="69"/>
        <v>2.0630474468907711E-3</v>
      </c>
      <c r="K425" s="142">
        <f t="shared" si="65"/>
        <v>4.9489454966292253E-3</v>
      </c>
      <c r="L425" s="79">
        <f t="shared" si="66"/>
        <v>1.0000000000000002</v>
      </c>
      <c r="M425" s="42">
        <f t="shared" si="70"/>
        <v>4.9489454966292262E-3</v>
      </c>
      <c r="T425" s="114"/>
      <c r="W425" s="114"/>
      <c r="AA425" s="114"/>
      <c r="AG425" s="114"/>
      <c r="AJ425" s="114"/>
    </row>
    <row r="426" spans="1:36" x14ac:dyDescent="0.2">
      <c r="A426" s="92">
        <f t="shared" si="71"/>
        <v>24</v>
      </c>
      <c r="B426" s="142">
        <f t="shared" si="71"/>
        <v>1.6821869967201194E-3</v>
      </c>
      <c r="C426" s="79">
        <f t="shared" si="60"/>
        <v>1</v>
      </c>
      <c r="D426" s="42">
        <f t="shared" si="67"/>
        <v>1.6821869967201194E-3</v>
      </c>
      <c r="E426" s="142">
        <f t="shared" si="61"/>
        <v>3.9919936092256561E-3</v>
      </c>
      <c r="F426" s="79">
        <f t="shared" si="62"/>
        <v>1</v>
      </c>
      <c r="G426" s="42">
        <f t="shared" si="68"/>
        <v>3.9919936092256561E-3</v>
      </c>
      <c r="H426" s="142">
        <f t="shared" si="63"/>
        <v>1.9868753568566401E-3</v>
      </c>
      <c r="I426" s="79">
        <f t="shared" si="64"/>
        <v>1</v>
      </c>
      <c r="J426" s="42">
        <f t="shared" si="69"/>
        <v>1.9868753568566401E-3</v>
      </c>
      <c r="K426" s="142">
        <f t="shared" si="65"/>
        <v>4.6279345457711047E-3</v>
      </c>
      <c r="L426" s="79">
        <f t="shared" si="66"/>
        <v>1</v>
      </c>
      <c r="M426" s="42">
        <f t="shared" si="70"/>
        <v>4.6279345457711047E-3</v>
      </c>
      <c r="T426" s="114"/>
      <c r="W426" s="114"/>
      <c r="AA426" s="114"/>
      <c r="AG426" s="114"/>
      <c r="AJ426" s="114"/>
    </row>
    <row r="427" spans="1:36" x14ac:dyDescent="0.2">
      <c r="A427" s="92">
        <f t="shared" si="71"/>
        <v>25</v>
      </c>
      <c r="B427" s="142">
        <f t="shared" si="71"/>
        <v>1.6709852187739237E-3</v>
      </c>
      <c r="C427" s="79">
        <f t="shared" si="60"/>
        <v>1</v>
      </c>
      <c r="D427" s="42">
        <f t="shared" si="67"/>
        <v>1.6709852187739237E-3</v>
      </c>
      <c r="E427" s="142">
        <f t="shared" si="61"/>
        <v>4.3168451696653292E-3</v>
      </c>
      <c r="F427" s="79">
        <f t="shared" si="62"/>
        <v>1</v>
      </c>
      <c r="G427" s="42">
        <f t="shared" si="68"/>
        <v>4.3168451696653292E-3</v>
      </c>
      <c r="H427" s="142">
        <f t="shared" si="63"/>
        <v>2.0275218082614075E-3</v>
      </c>
      <c r="I427" s="79">
        <f t="shared" si="64"/>
        <v>1</v>
      </c>
      <c r="J427" s="42">
        <f t="shared" si="69"/>
        <v>2.0275218082614075E-3</v>
      </c>
      <c r="K427" s="142">
        <f t="shared" si="65"/>
        <v>4.8980574196736508E-3</v>
      </c>
      <c r="L427" s="79">
        <f t="shared" si="66"/>
        <v>1</v>
      </c>
      <c r="M427" s="42">
        <f t="shared" si="70"/>
        <v>4.8980574196736508E-3</v>
      </c>
      <c r="T427" s="114"/>
      <c r="W427" s="114"/>
      <c r="AA427" s="114"/>
      <c r="AG427" s="114"/>
      <c r="AJ427" s="114"/>
    </row>
    <row r="428" spans="1:36" x14ac:dyDescent="0.2">
      <c r="A428" s="92">
        <f t="shared" si="71"/>
        <v>26</v>
      </c>
      <c r="B428" s="142">
        <f t="shared" si="71"/>
        <v>1.6258580561906786E-3</v>
      </c>
      <c r="C428" s="79">
        <f t="shared" si="60"/>
        <v>1</v>
      </c>
      <c r="D428" s="42">
        <f t="shared" si="67"/>
        <v>1.6258580561906786E-3</v>
      </c>
      <c r="E428" s="142">
        <f t="shared" si="61"/>
        <v>4.4237421363518816E-3</v>
      </c>
      <c r="F428" s="79">
        <f t="shared" si="62"/>
        <v>1</v>
      </c>
      <c r="G428" s="42">
        <f t="shared" si="68"/>
        <v>4.4237421363518816E-3</v>
      </c>
      <c r="H428" s="142">
        <f t="shared" si="63"/>
        <v>2.0214408430906153E-3</v>
      </c>
      <c r="I428" s="79">
        <f t="shared" si="64"/>
        <v>1</v>
      </c>
      <c r="J428" s="42">
        <f t="shared" si="69"/>
        <v>2.0214408430906153E-3</v>
      </c>
      <c r="K428" s="142">
        <f t="shared" si="65"/>
        <v>4.8900561497120824E-3</v>
      </c>
      <c r="L428" s="79">
        <f t="shared" si="66"/>
        <v>1</v>
      </c>
      <c r="M428" s="42">
        <f t="shared" si="70"/>
        <v>4.8900561497120824E-3</v>
      </c>
      <c r="T428" s="114"/>
      <c r="W428" s="114"/>
      <c r="AA428" s="114"/>
      <c r="AG428" s="114"/>
      <c r="AJ428" s="114"/>
    </row>
    <row r="429" spans="1:36" x14ac:dyDescent="0.2">
      <c r="A429" s="92">
        <f t="shared" si="71"/>
        <v>27</v>
      </c>
      <c r="B429" s="142">
        <f t="shared" si="71"/>
        <v>1.6901882666816878E-3</v>
      </c>
      <c r="C429" s="79">
        <f t="shared" si="60"/>
        <v>1</v>
      </c>
      <c r="D429" s="42">
        <f t="shared" si="67"/>
        <v>1.6901882666816878E-3</v>
      </c>
      <c r="E429" s="142">
        <f t="shared" si="61"/>
        <v>4.4951134644090713E-3</v>
      </c>
      <c r="F429" s="79">
        <f t="shared" si="62"/>
        <v>1</v>
      </c>
      <c r="G429" s="42">
        <f t="shared" si="68"/>
        <v>4.4951134644090713E-3</v>
      </c>
      <c r="H429" s="142">
        <f t="shared" si="63"/>
        <v>2.038723586207603E-3</v>
      </c>
      <c r="I429" s="79">
        <f t="shared" si="64"/>
        <v>1</v>
      </c>
      <c r="J429" s="42">
        <f t="shared" si="69"/>
        <v>2.038723586207603E-3</v>
      </c>
      <c r="K429" s="142">
        <f t="shared" si="65"/>
        <v>5.0187165706941008E-3</v>
      </c>
      <c r="L429" s="79">
        <f t="shared" si="66"/>
        <v>1</v>
      </c>
      <c r="M429" s="42">
        <f t="shared" si="70"/>
        <v>5.0187165706941008E-3</v>
      </c>
      <c r="T429" s="114"/>
      <c r="W429" s="114"/>
      <c r="AA429" s="114"/>
      <c r="AG429" s="114"/>
      <c r="AJ429" s="114"/>
    </row>
    <row r="430" spans="1:36" x14ac:dyDescent="0.2">
      <c r="A430" s="92">
        <f t="shared" si="71"/>
        <v>28</v>
      </c>
      <c r="B430" s="142">
        <f t="shared" si="71"/>
        <v>1.678026336340104E-3</v>
      </c>
      <c r="C430" s="79">
        <f t="shared" si="60"/>
        <v>1.0000000000000002</v>
      </c>
      <c r="D430" s="42">
        <f t="shared" si="67"/>
        <v>1.6780263363401044E-3</v>
      </c>
      <c r="E430" s="142">
        <f t="shared" si="61"/>
        <v>4.596569567521757E-3</v>
      </c>
      <c r="F430" s="79">
        <f t="shared" si="62"/>
        <v>1.0000000000000002</v>
      </c>
      <c r="G430" s="42">
        <f t="shared" si="68"/>
        <v>4.5965695675217579E-3</v>
      </c>
      <c r="H430" s="142">
        <f t="shared" si="63"/>
        <v>2.1228969462033015E-3</v>
      </c>
      <c r="I430" s="79">
        <f t="shared" si="64"/>
        <v>1.0000000000000002</v>
      </c>
      <c r="J430" s="42">
        <f t="shared" si="69"/>
        <v>2.1228969462033019E-3</v>
      </c>
      <c r="K430" s="142">
        <f t="shared" si="65"/>
        <v>4.9092591976198459E-3</v>
      </c>
      <c r="L430" s="79">
        <f t="shared" si="66"/>
        <v>1.0000000000000002</v>
      </c>
      <c r="M430" s="42">
        <f t="shared" si="70"/>
        <v>4.9092591976198467E-3</v>
      </c>
      <c r="T430" s="114"/>
      <c r="W430" s="114"/>
      <c r="AA430" s="114"/>
      <c r="AG430" s="114"/>
      <c r="AJ430" s="114"/>
    </row>
    <row r="431" spans="1:36" x14ac:dyDescent="0.2">
      <c r="A431" s="92">
        <f t="shared" si="71"/>
        <v>29</v>
      </c>
      <c r="B431" s="142">
        <f t="shared" si="71"/>
        <v>1.7490776135988303E-3</v>
      </c>
      <c r="C431" s="79">
        <f t="shared" si="60"/>
        <v>1</v>
      </c>
      <c r="D431" s="42">
        <f t="shared" si="67"/>
        <v>1.7490776135988303E-3</v>
      </c>
      <c r="E431" s="142">
        <f t="shared" si="61"/>
        <v>4.8046025865225326E-3</v>
      </c>
      <c r="F431" s="79">
        <f t="shared" si="62"/>
        <v>1</v>
      </c>
      <c r="G431" s="42">
        <f t="shared" si="68"/>
        <v>4.8046025865225326E-3</v>
      </c>
      <c r="H431" s="142">
        <f t="shared" si="63"/>
        <v>2.2778015326592638E-3</v>
      </c>
      <c r="I431" s="79">
        <f t="shared" si="64"/>
        <v>1</v>
      </c>
      <c r="J431" s="42">
        <f t="shared" si="69"/>
        <v>2.2778015326592638E-3</v>
      </c>
      <c r="K431" s="142">
        <f t="shared" si="65"/>
        <v>5.1284939945668174E-3</v>
      </c>
      <c r="L431" s="79">
        <f t="shared" si="66"/>
        <v>1</v>
      </c>
      <c r="M431" s="42">
        <f t="shared" si="70"/>
        <v>5.1284939945668174E-3</v>
      </c>
      <c r="T431" s="114"/>
      <c r="W431" s="114"/>
      <c r="AA431" s="114"/>
      <c r="AG431" s="114"/>
      <c r="AJ431" s="114"/>
    </row>
    <row r="432" spans="1:36" x14ac:dyDescent="0.2">
      <c r="A432" s="92">
        <f t="shared" si="71"/>
        <v>30</v>
      </c>
      <c r="B432" s="142">
        <f t="shared" si="71"/>
        <v>1.9753535281119821E-3</v>
      </c>
      <c r="C432" s="79">
        <f t="shared" si="60"/>
        <v>0.99999999999999989</v>
      </c>
      <c r="D432" s="42">
        <f t="shared" si="67"/>
        <v>1.9753535281119817E-3</v>
      </c>
      <c r="E432" s="142">
        <f t="shared" si="61"/>
        <v>5.3762133125769725E-3</v>
      </c>
      <c r="F432" s="79">
        <f t="shared" si="62"/>
        <v>0.99999999999999989</v>
      </c>
      <c r="G432" s="42">
        <f t="shared" si="68"/>
        <v>5.3762133125769716E-3</v>
      </c>
      <c r="H432" s="142">
        <f t="shared" si="63"/>
        <v>2.4682317577445893E-3</v>
      </c>
      <c r="I432" s="79">
        <f t="shared" si="64"/>
        <v>0.99999999999999989</v>
      </c>
      <c r="J432" s="42">
        <f t="shared" si="69"/>
        <v>2.4682317577445888E-3</v>
      </c>
      <c r="K432" s="142">
        <f t="shared" si="65"/>
        <v>5.6261729861763659E-3</v>
      </c>
      <c r="L432" s="79">
        <f t="shared" si="66"/>
        <v>0.99999999999999989</v>
      </c>
      <c r="M432" s="42">
        <f t="shared" si="70"/>
        <v>5.626172986176365E-3</v>
      </c>
      <c r="T432" s="114"/>
      <c r="W432" s="114"/>
      <c r="AA432" s="114"/>
      <c r="AG432" s="114"/>
      <c r="AJ432" s="114"/>
    </row>
    <row r="433" spans="1:36" x14ac:dyDescent="0.2">
      <c r="A433" s="92">
        <f t="shared" si="71"/>
        <v>31</v>
      </c>
      <c r="B433" s="142">
        <f t="shared" si="71"/>
        <v>1.9683124105458016E-3</v>
      </c>
      <c r="C433" s="79">
        <f t="shared" si="60"/>
        <v>1.0000000000000002</v>
      </c>
      <c r="D433" s="42">
        <f t="shared" si="67"/>
        <v>1.9683124105458021E-3</v>
      </c>
      <c r="E433" s="142">
        <f t="shared" si="61"/>
        <v>5.3253252356213979E-3</v>
      </c>
      <c r="F433" s="79">
        <f t="shared" si="62"/>
        <v>1.0000000000000002</v>
      </c>
      <c r="G433" s="42">
        <f t="shared" si="68"/>
        <v>5.3253252356213988E-3</v>
      </c>
      <c r="H433" s="142">
        <f t="shared" si="63"/>
        <v>2.5415233905925548E-3</v>
      </c>
      <c r="I433" s="79">
        <f t="shared" si="64"/>
        <v>1.0000000000000002</v>
      </c>
      <c r="J433" s="42">
        <f t="shared" si="69"/>
        <v>2.5415233905925552E-3</v>
      </c>
      <c r="K433" s="142">
        <f t="shared" si="65"/>
        <v>5.7039453302028097E-3</v>
      </c>
      <c r="L433" s="79">
        <f t="shared" si="66"/>
        <v>1.0000000000000002</v>
      </c>
      <c r="M433" s="42">
        <f t="shared" si="70"/>
        <v>5.7039453302028106E-3</v>
      </c>
      <c r="T433" s="114"/>
      <c r="W433" s="114"/>
      <c r="AA433" s="114"/>
      <c r="AG433" s="114"/>
      <c r="AJ433" s="114"/>
    </row>
    <row r="434" spans="1:36" x14ac:dyDescent="0.2">
      <c r="A434" s="92">
        <f t="shared" si="71"/>
        <v>32</v>
      </c>
      <c r="B434" s="142">
        <f t="shared" si="71"/>
        <v>1.8454129039361126E-3</v>
      </c>
      <c r="C434" s="79">
        <f t="shared" si="60"/>
        <v>1</v>
      </c>
      <c r="D434" s="42">
        <f t="shared" si="67"/>
        <v>1.8454129039361126E-3</v>
      </c>
      <c r="E434" s="142">
        <f t="shared" si="61"/>
        <v>4.904458435642905E-3</v>
      </c>
      <c r="F434" s="79">
        <f t="shared" si="62"/>
        <v>1</v>
      </c>
      <c r="G434" s="42">
        <f t="shared" si="68"/>
        <v>4.904458435642905E-3</v>
      </c>
      <c r="H434" s="142">
        <f t="shared" si="63"/>
        <v>2.3766972293842478E-3</v>
      </c>
      <c r="I434" s="79">
        <f t="shared" si="64"/>
        <v>1</v>
      </c>
      <c r="J434" s="42">
        <f t="shared" si="69"/>
        <v>2.3766972293842478E-3</v>
      </c>
      <c r="K434" s="142">
        <f t="shared" si="65"/>
        <v>5.1761815635377644E-3</v>
      </c>
      <c r="L434" s="79">
        <f t="shared" si="66"/>
        <v>1</v>
      </c>
      <c r="M434" s="42">
        <f t="shared" si="70"/>
        <v>5.1761815635377644E-3</v>
      </c>
      <c r="T434" s="114"/>
      <c r="W434" s="114"/>
      <c r="AA434" s="114"/>
      <c r="AG434" s="114"/>
      <c r="AJ434" s="114"/>
    </row>
    <row r="435" spans="1:36" x14ac:dyDescent="0.2">
      <c r="A435" s="92">
        <f t="shared" ref="A435:B450" si="72">A240</f>
        <v>33</v>
      </c>
      <c r="B435" s="142">
        <f t="shared" si="72"/>
        <v>1.7929245729882248E-3</v>
      </c>
      <c r="C435" s="79">
        <f t="shared" si="60"/>
        <v>1.0000000000000002</v>
      </c>
      <c r="D435" s="42">
        <f t="shared" si="67"/>
        <v>1.7929245729882252E-3</v>
      </c>
      <c r="E435" s="142">
        <f t="shared" si="61"/>
        <v>4.7844393862193808E-3</v>
      </c>
      <c r="F435" s="79">
        <f t="shared" si="62"/>
        <v>1.0000000000000002</v>
      </c>
      <c r="G435" s="42">
        <f t="shared" si="68"/>
        <v>4.7844393862193817E-3</v>
      </c>
      <c r="H435" s="142">
        <f t="shared" si="63"/>
        <v>2.342131743150273E-3</v>
      </c>
      <c r="I435" s="79">
        <f t="shared" si="64"/>
        <v>1.0000000000000002</v>
      </c>
      <c r="J435" s="42">
        <f t="shared" si="69"/>
        <v>2.3421317431502734E-3</v>
      </c>
      <c r="K435" s="142">
        <f t="shared" si="65"/>
        <v>5.0830467811851096E-3</v>
      </c>
      <c r="L435" s="79">
        <f t="shared" si="66"/>
        <v>1.0000000000000002</v>
      </c>
      <c r="M435" s="42">
        <f t="shared" si="70"/>
        <v>5.0830467811851104E-3</v>
      </c>
      <c r="T435" s="114"/>
      <c r="W435" s="114"/>
      <c r="AA435" s="114"/>
      <c r="AG435" s="114"/>
      <c r="AJ435" s="114"/>
    </row>
    <row r="436" spans="1:36" x14ac:dyDescent="0.2">
      <c r="A436" s="92">
        <f t="shared" si="72"/>
        <v>34</v>
      </c>
      <c r="B436" s="142">
        <f t="shared" si="72"/>
        <v>1.7983654365620911E-3</v>
      </c>
      <c r="C436" s="79">
        <f t="shared" si="60"/>
        <v>1.0000000000000002</v>
      </c>
      <c r="D436" s="42">
        <f t="shared" si="67"/>
        <v>1.7983654365620915E-3</v>
      </c>
      <c r="E436" s="142">
        <f t="shared" si="61"/>
        <v>4.6586594224235275E-3</v>
      </c>
      <c r="F436" s="79">
        <f t="shared" si="62"/>
        <v>1.0000000000000002</v>
      </c>
      <c r="G436" s="42">
        <f t="shared" si="68"/>
        <v>4.6586594224235283E-3</v>
      </c>
      <c r="H436" s="142">
        <f t="shared" si="63"/>
        <v>2.2803619390469655E-3</v>
      </c>
      <c r="I436" s="79">
        <f t="shared" si="64"/>
        <v>1.0000000000000002</v>
      </c>
      <c r="J436" s="42">
        <f t="shared" si="69"/>
        <v>2.2803619390469659E-3</v>
      </c>
      <c r="K436" s="142">
        <f t="shared" si="65"/>
        <v>5.0071947419494424E-3</v>
      </c>
      <c r="L436" s="79">
        <f t="shared" si="66"/>
        <v>1.0000000000000002</v>
      </c>
      <c r="M436" s="42">
        <f t="shared" si="70"/>
        <v>5.0071947419494433E-3</v>
      </c>
      <c r="T436" s="114"/>
      <c r="W436" s="114"/>
      <c r="AA436" s="114"/>
      <c r="AG436" s="114"/>
      <c r="AJ436" s="114"/>
    </row>
    <row r="437" spans="1:36" x14ac:dyDescent="0.2">
      <c r="A437" s="92">
        <f t="shared" si="72"/>
        <v>35</v>
      </c>
      <c r="B437" s="142">
        <f t="shared" si="72"/>
        <v>1.8825387965577896E-3</v>
      </c>
      <c r="C437" s="79">
        <f t="shared" si="60"/>
        <v>0.99999999999999989</v>
      </c>
      <c r="D437" s="42">
        <f t="shared" si="67"/>
        <v>1.8825387965577894E-3</v>
      </c>
      <c r="E437" s="142">
        <f t="shared" si="61"/>
        <v>4.8817348289520515E-3</v>
      </c>
      <c r="F437" s="79">
        <f t="shared" si="62"/>
        <v>0.99999999999999989</v>
      </c>
      <c r="G437" s="42">
        <f t="shared" si="68"/>
        <v>4.8817348289520507E-3</v>
      </c>
      <c r="H437" s="142">
        <f t="shared" si="63"/>
        <v>2.400701039268953E-3</v>
      </c>
      <c r="I437" s="79">
        <f t="shared" si="64"/>
        <v>0.99999999999999989</v>
      </c>
      <c r="J437" s="42">
        <f t="shared" si="69"/>
        <v>2.4007010392689525E-3</v>
      </c>
      <c r="K437" s="142">
        <f t="shared" si="65"/>
        <v>5.0750455112235412E-3</v>
      </c>
      <c r="L437" s="79">
        <f t="shared" si="66"/>
        <v>0.99999999999999989</v>
      </c>
      <c r="M437" s="42">
        <f t="shared" si="70"/>
        <v>5.0750455112235403E-3</v>
      </c>
      <c r="T437" s="114"/>
      <c r="W437" s="114"/>
      <c r="AA437" s="114"/>
      <c r="AG437" s="114"/>
      <c r="AJ437" s="114"/>
    </row>
    <row r="438" spans="1:36" x14ac:dyDescent="0.2">
      <c r="A438" s="92">
        <f t="shared" si="72"/>
        <v>36</v>
      </c>
      <c r="B438" s="142">
        <f t="shared" si="72"/>
        <v>1.9827146964766246E-3</v>
      </c>
      <c r="C438" s="79">
        <f t="shared" si="60"/>
        <v>1</v>
      </c>
      <c r="D438" s="42">
        <f t="shared" si="67"/>
        <v>1.9827146964766246E-3</v>
      </c>
      <c r="E438" s="142">
        <f t="shared" si="61"/>
        <v>5.1083307942636656E-3</v>
      </c>
      <c r="F438" s="79">
        <f t="shared" si="62"/>
        <v>1</v>
      </c>
      <c r="G438" s="42">
        <f t="shared" si="68"/>
        <v>5.1083307942636656E-3</v>
      </c>
      <c r="H438" s="142">
        <f t="shared" si="63"/>
        <v>2.5613665400972441E-3</v>
      </c>
      <c r="I438" s="79">
        <f t="shared" si="64"/>
        <v>1</v>
      </c>
      <c r="J438" s="42">
        <f t="shared" si="69"/>
        <v>2.5613665400972441E-3</v>
      </c>
      <c r="K438" s="142">
        <f t="shared" si="65"/>
        <v>5.3432480803353105E-3</v>
      </c>
      <c r="L438" s="79">
        <f t="shared" si="66"/>
        <v>1</v>
      </c>
      <c r="M438" s="42">
        <f t="shared" si="70"/>
        <v>5.3432480803353105E-3</v>
      </c>
      <c r="T438" s="114"/>
      <c r="W438" s="114"/>
      <c r="AA438" s="114"/>
      <c r="AG438" s="114"/>
      <c r="AJ438" s="114"/>
    </row>
    <row r="439" spans="1:36" x14ac:dyDescent="0.2">
      <c r="A439" s="92">
        <f t="shared" si="72"/>
        <v>37</v>
      </c>
      <c r="B439" s="142">
        <f t="shared" si="72"/>
        <v>2.0915319679539537E-3</v>
      </c>
      <c r="C439" s="79">
        <f t="shared" si="60"/>
        <v>1</v>
      </c>
      <c r="D439" s="42">
        <f t="shared" si="67"/>
        <v>2.0915319679539537E-3</v>
      </c>
      <c r="E439" s="142">
        <f t="shared" si="61"/>
        <v>5.2897995969920343E-3</v>
      </c>
      <c r="F439" s="79">
        <f t="shared" si="62"/>
        <v>1</v>
      </c>
      <c r="G439" s="42">
        <f t="shared" si="68"/>
        <v>5.2897995969920343E-3</v>
      </c>
      <c r="H439" s="142">
        <f t="shared" si="63"/>
        <v>2.6493805096744955E-3</v>
      </c>
      <c r="I439" s="79">
        <f t="shared" si="64"/>
        <v>1</v>
      </c>
      <c r="J439" s="42">
        <f t="shared" si="69"/>
        <v>2.6493805096744955E-3</v>
      </c>
      <c r="K439" s="142">
        <f t="shared" si="65"/>
        <v>5.5800856711977322E-3</v>
      </c>
      <c r="L439" s="79">
        <f t="shared" si="66"/>
        <v>1</v>
      </c>
      <c r="M439" s="42">
        <f t="shared" si="70"/>
        <v>5.5800856711977322E-3</v>
      </c>
      <c r="T439" s="114"/>
      <c r="W439" s="114"/>
      <c r="AA439" s="114"/>
      <c r="AG439" s="114"/>
      <c r="AJ439" s="114"/>
    </row>
    <row r="440" spans="1:36" x14ac:dyDescent="0.2">
      <c r="A440" s="92">
        <f t="shared" si="72"/>
        <v>38</v>
      </c>
      <c r="B440" s="142">
        <f t="shared" si="72"/>
        <v>2.0083187603536432E-3</v>
      </c>
      <c r="C440" s="79">
        <f t="shared" si="60"/>
        <v>1.0000000000000002</v>
      </c>
      <c r="D440" s="42">
        <f t="shared" si="67"/>
        <v>2.0083187603536436E-3</v>
      </c>
      <c r="E440" s="142">
        <f t="shared" si="61"/>
        <v>5.120492724605249E-3</v>
      </c>
      <c r="F440" s="79">
        <f t="shared" si="62"/>
        <v>1.0000000000000002</v>
      </c>
      <c r="G440" s="42">
        <f t="shared" si="68"/>
        <v>5.1204927246052499E-3</v>
      </c>
      <c r="H440" s="142">
        <f t="shared" si="63"/>
        <v>2.5988124835173839E-3</v>
      </c>
      <c r="I440" s="79">
        <f t="shared" si="64"/>
        <v>1.0000000000000002</v>
      </c>
      <c r="J440" s="42">
        <f t="shared" si="69"/>
        <v>2.5988124835173844E-3</v>
      </c>
      <c r="K440" s="142">
        <f t="shared" si="65"/>
        <v>5.3704523982046433E-3</v>
      </c>
      <c r="L440" s="79">
        <f t="shared" si="66"/>
        <v>1.0000000000000002</v>
      </c>
      <c r="M440" s="42">
        <f t="shared" si="70"/>
        <v>5.3704523982046441E-3</v>
      </c>
      <c r="T440" s="114"/>
      <c r="W440" s="114"/>
      <c r="AA440" s="114"/>
      <c r="AG440" s="114"/>
      <c r="AJ440" s="114"/>
    </row>
    <row r="441" spans="1:36" x14ac:dyDescent="0.2">
      <c r="A441" s="92">
        <f t="shared" si="72"/>
        <v>39</v>
      </c>
      <c r="B441" s="142">
        <f t="shared" si="72"/>
        <v>1.9718329693288921E-3</v>
      </c>
      <c r="C441" s="79">
        <f t="shared" si="60"/>
        <v>1</v>
      </c>
      <c r="D441" s="42">
        <f t="shared" si="67"/>
        <v>1.9718329693288921E-3</v>
      </c>
      <c r="E441" s="142">
        <f t="shared" si="61"/>
        <v>5.1214528770006373E-3</v>
      </c>
      <c r="F441" s="79">
        <f t="shared" si="62"/>
        <v>1</v>
      </c>
      <c r="G441" s="42">
        <f t="shared" si="68"/>
        <v>5.1214528770006373E-3</v>
      </c>
      <c r="H441" s="142">
        <f t="shared" si="63"/>
        <v>2.591451315152741E-3</v>
      </c>
      <c r="I441" s="79">
        <f t="shared" si="64"/>
        <v>1</v>
      </c>
      <c r="J441" s="42">
        <f t="shared" si="69"/>
        <v>2.591451315152741E-3</v>
      </c>
      <c r="K441" s="142">
        <f t="shared" si="65"/>
        <v>5.3550899598784323E-3</v>
      </c>
      <c r="L441" s="79">
        <f t="shared" si="66"/>
        <v>1</v>
      </c>
      <c r="M441" s="42">
        <f t="shared" si="70"/>
        <v>5.3550899598784323E-3</v>
      </c>
      <c r="T441" s="114"/>
      <c r="W441" s="114"/>
      <c r="AA441" s="114"/>
      <c r="AG441" s="114"/>
      <c r="AJ441" s="114"/>
    </row>
    <row r="442" spans="1:36" x14ac:dyDescent="0.2">
      <c r="A442" s="92">
        <f t="shared" si="72"/>
        <v>40</v>
      </c>
      <c r="B442" s="142">
        <f t="shared" si="72"/>
        <v>2.016960131912137E-3</v>
      </c>
      <c r="C442" s="79">
        <f t="shared" si="60"/>
        <v>1</v>
      </c>
      <c r="D442" s="42">
        <f t="shared" si="67"/>
        <v>2.016960131912137E-3</v>
      </c>
      <c r="E442" s="142">
        <f t="shared" si="61"/>
        <v>5.1220929785975632E-3</v>
      </c>
      <c r="F442" s="79">
        <f t="shared" si="62"/>
        <v>1</v>
      </c>
      <c r="G442" s="42">
        <f t="shared" si="68"/>
        <v>5.1220929785975632E-3</v>
      </c>
      <c r="H442" s="142">
        <f t="shared" si="63"/>
        <v>2.5495246605541232E-3</v>
      </c>
      <c r="I442" s="79">
        <f t="shared" si="64"/>
        <v>1</v>
      </c>
      <c r="J442" s="42">
        <f t="shared" si="69"/>
        <v>2.5495246605541232E-3</v>
      </c>
      <c r="K442" s="142">
        <f t="shared" si="65"/>
        <v>5.3755732109800466E-3</v>
      </c>
      <c r="L442" s="79">
        <f t="shared" si="66"/>
        <v>1</v>
      </c>
      <c r="M442" s="42">
        <f t="shared" si="70"/>
        <v>5.3755732109800466E-3</v>
      </c>
      <c r="T442" s="114"/>
      <c r="W442" s="114"/>
      <c r="AA442" s="114"/>
      <c r="AG442" s="114"/>
      <c r="AJ442" s="114"/>
    </row>
    <row r="443" spans="1:36" x14ac:dyDescent="0.2">
      <c r="A443" s="92">
        <f t="shared" si="72"/>
        <v>41</v>
      </c>
      <c r="B443" s="142">
        <f t="shared" si="72"/>
        <v>1.9587108865919199E-3</v>
      </c>
      <c r="C443" s="79">
        <f t="shared" si="60"/>
        <v>1</v>
      </c>
      <c r="D443" s="42">
        <f t="shared" si="67"/>
        <v>1.9587108865919199E-3</v>
      </c>
      <c r="E443" s="142">
        <f t="shared" si="61"/>
        <v>5.0094350975386816E-3</v>
      </c>
      <c r="F443" s="79">
        <f t="shared" si="62"/>
        <v>1</v>
      </c>
      <c r="G443" s="42">
        <f t="shared" si="68"/>
        <v>5.0094350975386816E-3</v>
      </c>
      <c r="H443" s="142">
        <f t="shared" si="63"/>
        <v>2.5191198347001638E-3</v>
      </c>
      <c r="I443" s="79">
        <f t="shared" si="64"/>
        <v>1</v>
      </c>
      <c r="J443" s="42">
        <f t="shared" si="69"/>
        <v>2.5191198347001638E-3</v>
      </c>
      <c r="K443" s="142">
        <f t="shared" si="65"/>
        <v>5.5199161210867393E-3</v>
      </c>
      <c r="L443" s="79">
        <f t="shared" si="66"/>
        <v>1</v>
      </c>
      <c r="M443" s="42">
        <f t="shared" si="70"/>
        <v>5.5199161210867393E-3</v>
      </c>
      <c r="T443" s="114"/>
      <c r="W443" s="114"/>
      <c r="AA443" s="114"/>
      <c r="AG443" s="114"/>
      <c r="AJ443" s="114"/>
    </row>
    <row r="444" spans="1:36" x14ac:dyDescent="0.2">
      <c r="A444" s="92">
        <f t="shared" si="72"/>
        <v>42</v>
      </c>
      <c r="B444" s="142">
        <f t="shared" si="72"/>
        <v>1.8761377805885349E-3</v>
      </c>
      <c r="C444" s="79">
        <f t="shared" si="60"/>
        <v>1.0000000000000002</v>
      </c>
      <c r="D444" s="42">
        <f t="shared" si="67"/>
        <v>1.8761377805885354E-3</v>
      </c>
      <c r="E444" s="142">
        <f t="shared" si="61"/>
        <v>4.9335830583030135E-3</v>
      </c>
      <c r="F444" s="79">
        <f t="shared" si="62"/>
        <v>1.0000000000000002</v>
      </c>
      <c r="G444" s="42">
        <f t="shared" si="68"/>
        <v>4.9335830583030144E-3</v>
      </c>
      <c r="H444" s="142">
        <f t="shared" si="63"/>
        <v>2.485194450063114E-3</v>
      </c>
      <c r="I444" s="79">
        <f t="shared" si="64"/>
        <v>1.0000000000000002</v>
      </c>
      <c r="J444" s="42">
        <f t="shared" si="69"/>
        <v>2.4851944500631144E-3</v>
      </c>
      <c r="K444" s="142">
        <f t="shared" si="65"/>
        <v>5.2574744663472983E-3</v>
      </c>
      <c r="L444" s="79">
        <f t="shared" si="66"/>
        <v>1.0000000000000002</v>
      </c>
      <c r="M444" s="42">
        <f t="shared" si="70"/>
        <v>5.2574744663472991E-3</v>
      </c>
      <c r="T444" s="114"/>
      <c r="W444" s="114"/>
      <c r="AA444" s="114"/>
      <c r="AG444" s="114"/>
      <c r="AJ444" s="114"/>
    </row>
    <row r="445" spans="1:36" x14ac:dyDescent="0.2">
      <c r="A445" s="92">
        <f t="shared" si="72"/>
        <v>43</v>
      </c>
      <c r="B445" s="142">
        <f t="shared" si="72"/>
        <v>1.8326108719976034E-3</v>
      </c>
      <c r="C445" s="79">
        <f t="shared" si="60"/>
        <v>0.99999999999999989</v>
      </c>
      <c r="D445" s="42">
        <f t="shared" si="67"/>
        <v>1.8326108719976032E-3</v>
      </c>
      <c r="E445" s="142">
        <f t="shared" si="61"/>
        <v>4.8516500538965546E-3</v>
      </c>
      <c r="F445" s="79">
        <f t="shared" si="62"/>
        <v>0.99999999999999989</v>
      </c>
      <c r="G445" s="42">
        <f t="shared" si="68"/>
        <v>4.8516500538965538E-3</v>
      </c>
      <c r="H445" s="142">
        <f t="shared" si="63"/>
        <v>2.4090223600289839E-3</v>
      </c>
      <c r="I445" s="79">
        <f t="shared" si="64"/>
        <v>0.99999999999999989</v>
      </c>
      <c r="J445" s="42">
        <f t="shared" si="69"/>
        <v>2.4090223600289834E-3</v>
      </c>
      <c r="K445" s="142">
        <f t="shared" si="65"/>
        <v>5.26227522832424E-3</v>
      </c>
      <c r="L445" s="79">
        <f t="shared" si="66"/>
        <v>0.99999999999999989</v>
      </c>
      <c r="M445" s="42">
        <f t="shared" si="70"/>
        <v>5.2622752283242391E-3</v>
      </c>
      <c r="T445" s="114"/>
      <c r="W445" s="114"/>
      <c r="AA445" s="114"/>
      <c r="AG445" s="114"/>
      <c r="AJ445" s="114"/>
    </row>
    <row r="446" spans="1:36" x14ac:dyDescent="0.2">
      <c r="A446" s="92">
        <f t="shared" si="72"/>
        <v>44</v>
      </c>
      <c r="B446" s="142">
        <f t="shared" si="72"/>
        <v>1.7487575628003676E-3</v>
      </c>
      <c r="C446" s="79">
        <f t="shared" si="60"/>
        <v>1</v>
      </c>
      <c r="D446" s="42">
        <f t="shared" si="67"/>
        <v>1.7487575628003676E-3</v>
      </c>
      <c r="E446" s="142">
        <f t="shared" si="61"/>
        <v>4.8078030945071602E-3</v>
      </c>
      <c r="F446" s="79">
        <f t="shared" si="62"/>
        <v>1</v>
      </c>
      <c r="G446" s="42">
        <f t="shared" si="68"/>
        <v>4.8078030945071602E-3</v>
      </c>
      <c r="H446" s="142">
        <f t="shared" si="63"/>
        <v>2.3888591597258316E-3</v>
      </c>
      <c r="I446" s="79">
        <f t="shared" si="64"/>
        <v>1</v>
      </c>
      <c r="J446" s="42">
        <f t="shared" si="69"/>
        <v>2.3888591597258316E-3</v>
      </c>
      <c r="K446" s="142">
        <f t="shared" si="65"/>
        <v>5.2526737043703574E-3</v>
      </c>
      <c r="L446" s="79">
        <f t="shared" si="66"/>
        <v>1</v>
      </c>
      <c r="M446" s="42">
        <f t="shared" si="70"/>
        <v>5.2526737043703574E-3</v>
      </c>
      <c r="T446" s="114"/>
      <c r="W446" s="114"/>
      <c r="AA446" s="114"/>
      <c r="AG446" s="114"/>
      <c r="AJ446" s="114"/>
    </row>
    <row r="447" spans="1:36" x14ac:dyDescent="0.2">
      <c r="A447" s="92">
        <f t="shared" si="72"/>
        <v>45</v>
      </c>
      <c r="B447" s="142">
        <f t="shared" si="72"/>
        <v>1.6383400373307252E-3</v>
      </c>
      <c r="C447" s="79">
        <f t="shared" si="60"/>
        <v>1</v>
      </c>
      <c r="D447" s="42">
        <f t="shared" si="67"/>
        <v>1.6383400373307252E-3</v>
      </c>
      <c r="E447" s="142">
        <f t="shared" si="61"/>
        <v>4.6657005399897075E-3</v>
      </c>
      <c r="F447" s="79">
        <f t="shared" si="62"/>
        <v>1</v>
      </c>
      <c r="G447" s="42">
        <f t="shared" si="68"/>
        <v>4.6657005399897075E-3</v>
      </c>
      <c r="H447" s="142">
        <f t="shared" si="63"/>
        <v>2.3920596677104592E-3</v>
      </c>
      <c r="I447" s="79">
        <f t="shared" si="64"/>
        <v>1</v>
      </c>
      <c r="J447" s="42">
        <f t="shared" si="69"/>
        <v>2.3920596677104592E-3</v>
      </c>
      <c r="K447" s="142">
        <f t="shared" si="65"/>
        <v>5.1048102354805756E-3</v>
      </c>
      <c r="L447" s="79">
        <f t="shared" si="66"/>
        <v>1</v>
      </c>
      <c r="M447" s="42">
        <f t="shared" si="70"/>
        <v>5.1048102354805756E-3</v>
      </c>
      <c r="T447" s="114"/>
      <c r="W447" s="114"/>
      <c r="AA447" s="114"/>
      <c r="AG447" s="114"/>
      <c r="AJ447" s="114"/>
    </row>
    <row r="448" spans="1:36" x14ac:dyDescent="0.2">
      <c r="A448" s="92">
        <f t="shared" si="72"/>
        <v>46</v>
      </c>
      <c r="B448" s="142">
        <f t="shared" si="72"/>
        <v>1.5778504364212687E-3</v>
      </c>
      <c r="C448" s="79">
        <f t="shared" si="60"/>
        <v>1.0000000000000002</v>
      </c>
      <c r="D448" s="42">
        <f t="shared" si="67"/>
        <v>1.5778504364212691E-3</v>
      </c>
      <c r="E448" s="142">
        <f t="shared" si="61"/>
        <v>4.6657005399897075E-3</v>
      </c>
      <c r="F448" s="79">
        <f t="shared" si="62"/>
        <v>1.0000000000000002</v>
      </c>
      <c r="G448" s="42">
        <f t="shared" si="68"/>
        <v>4.6657005399897084E-3</v>
      </c>
      <c r="H448" s="142">
        <f t="shared" si="63"/>
        <v>2.3610147402595739E-3</v>
      </c>
      <c r="I448" s="79">
        <f t="shared" si="64"/>
        <v>1.0000000000000002</v>
      </c>
      <c r="J448" s="42">
        <f t="shared" si="69"/>
        <v>2.3610147402595744E-3</v>
      </c>
      <c r="K448" s="142">
        <f t="shared" si="65"/>
        <v>5.0516818029357619E-3</v>
      </c>
      <c r="L448" s="79">
        <f t="shared" si="66"/>
        <v>1.0000000000000002</v>
      </c>
      <c r="M448" s="42">
        <f t="shared" si="70"/>
        <v>5.0516818029357627E-3</v>
      </c>
      <c r="T448" s="114"/>
      <c r="W448" s="114"/>
      <c r="AA448" s="114"/>
      <c r="AG448" s="114"/>
      <c r="AJ448" s="114"/>
    </row>
    <row r="449" spans="1:36" x14ac:dyDescent="0.2">
      <c r="A449" s="92">
        <f t="shared" si="72"/>
        <v>47</v>
      </c>
      <c r="B449" s="142">
        <f t="shared" si="72"/>
        <v>1.5218415466902906E-3</v>
      </c>
      <c r="C449" s="79">
        <f t="shared" si="60"/>
        <v>1</v>
      </c>
      <c r="D449" s="42">
        <f t="shared" si="67"/>
        <v>1.5218415466902906E-3</v>
      </c>
      <c r="E449" s="142">
        <f t="shared" si="61"/>
        <v>4.7588353223423623E-3</v>
      </c>
      <c r="F449" s="79">
        <f t="shared" si="62"/>
        <v>1</v>
      </c>
      <c r="G449" s="42">
        <f t="shared" si="68"/>
        <v>4.7588353223423623E-3</v>
      </c>
      <c r="H449" s="142">
        <f t="shared" si="63"/>
        <v>2.2934840217839376E-3</v>
      </c>
      <c r="I449" s="79">
        <f t="shared" si="64"/>
        <v>1</v>
      </c>
      <c r="J449" s="42">
        <f t="shared" si="69"/>
        <v>2.2934840217839376E-3</v>
      </c>
      <c r="K449" s="142">
        <f t="shared" si="65"/>
        <v>5.1508975504592092E-3</v>
      </c>
      <c r="L449" s="79">
        <f t="shared" si="66"/>
        <v>1</v>
      </c>
      <c r="M449" s="42">
        <f t="shared" si="70"/>
        <v>5.1508975504592092E-3</v>
      </c>
      <c r="T449" s="114"/>
      <c r="W449" s="114"/>
      <c r="AA449" s="114"/>
      <c r="AG449" s="114"/>
      <c r="AJ449" s="114"/>
    </row>
    <row r="450" spans="1:36" x14ac:dyDescent="0.2">
      <c r="A450" s="92">
        <f t="shared" si="72"/>
        <v>48</v>
      </c>
      <c r="B450" s="142">
        <f t="shared" si="72"/>
        <v>1.4664727585562381E-3</v>
      </c>
      <c r="C450" s="79">
        <f t="shared" si="60"/>
        <v>1.0000000000000002</v>
      </c>
      <c r="D450" s="42">
        <f t="shared" si="67"/>
        <v>1.4664727585562386E-3</v>
      </c>
      <c r="E450" s="142">
        <f t="shared" si="61"/>
        <v>4.6029705834910121E-3</v>
      </c>
      <c r="F450" s="79">
        <f t="shared" si="62"/>
        <v>1.0000000000000002</v>
      </c>
      <c r="G450" s="42">
        <f t="shared" si="68"/>
        <v>4.6029705834910129E-3</v>
      </c>
      <c r="H450" s="142">
        <f t="shared" si="63"/>
        <v>2.2259533033083009E-3</v>
      </c>
      <c r="I450" s="79">
        <f t="shared" si="64"/>
        <v>1.0000000000000002</v>
      </c>
      <c r="J450" s="42">
        <f t="shared" si="69"/>
        <v>2.2259533033083014E-3</v>
      </c>
      <c r="K450" s="142">
        <f t="shared" si="65"/>
        <v>5.0254376374618184E-3</v>
      </c>
      <c r="L450" s="79">
        <f t="shared" si="66"/>
        <v>1.0000000000000002</v>
      </c>
      <c r="M450" s="42">
        <f t="shared" si="70"/>
        <v>5.0254376374618192E-3</v>
      </c>
      <c r="T450" s="114"/>
      <c r="W450" s="114"/>
      <c r="AA450" s="114"/>
      <c r="AG450" s="114"/>
      <c r="AJ450" s="114"/>
    </row>
    <row r="451" spans="1:36" x14ac:dyDescent="0.2">
      <c r="A451" s="92">
        <f t="shared" ref="A451:B466" si="73">A256</f>
        <v>49</v>
      </c>
      <c r="B451" s="142">
        <f t="shared" si="73"/>
        <v>1.3784587889789867E-3</v>
      </c>
      <c r="C451" s="79">
        <f t="shared" si="60"/>
        <v>1</v>
      </c>
      <c r="D451" s="42">
        <f t="shared" si="67"/>
        <v>1.3784587889789867E-3</v>
      </c>
      <c r="E451" s="142">
        <f t="shared" si="61"/>
        <v>4.2768388198574881E-3</v>
      </c>
      <c r="F451" s="79">
        <f t="shared" si="62"/>
        <v>1</v>
      </c>
      <c r="G451" s="42">
        <f t="shared" si="68"/>
        <v>4.2768388198574881E-3</v>
      </c>
      <c r="H451" s="142">
        <f t="shared" si="63"/>
        <v>2.1001733395124476E-3</v>
      </c>
      <c r="I451" s="79">
        <f t="shared" si="64"/>
        <v>1</v>
      </c>
      <c r="J451" s="42">
        <f t="shared" si="69"/>
        <v>2.1001733395124476E-3</v>
      </c>
      <c r="K451" s="142">
        <f t="shared" si="65"/>
        <v>4.4640685369581861E-3</v>
      </c>
      <c r="L451" s="79">
        <f t="shared" si="66"/>
        <v>1</v>
      </c>
      <c r="M451" s="42">
        <f t="shared" si="70"/>
        <v>4.4640685369581861E-3</v>
      </c>
      <c r="T451" s="114"/>
      <c r="W451" s="114"/>
      <c r="AA451" s="114"/>
      <c r="AG451" s="114"/>
      <c r="AJ451" s="114"/>
    </row>
    <row r="452" spans="1:36" x14ac:dyDescent="0.2">
      <c r="A452" s="92">
        <f t="shared" si="73"/>
        <v>50</v>
      </c>
      <c r="B452" s="142">
        <f t="shared" si="73"/>
        <v>1.3218097976510832E-3</v>
      </c>
      <c r="C452" s="79">
        <f t="shared" si="60"/>
        <v>1.0000000000000002</v>
      </c>
      <c r="D452" s="42">
        <f t="shared" si="67"/>
        <v>1.3218097976510834E-3</v>
      </c>
      <c r="E452" s="142">
        <f t="shared" si="61"/>
        <v>4.1225743349984512E-3</v>
      </c>
      <c r="F452" s="79">
        <f t="shared" si="62"/>
        <v>1.0000000000000002</v>
      </c>
      <c r="G452" s="42">
        <f t="shared" si="68"/>
        <v>4.1225743349984521E-3</v>
      </c>
      <c r="H452" s="142">
        <f t="shared" si="63"/>
        <v>2.0451246021768576E-3</v>
      </c>
      <c r="I452" s="79">
        <f t="shared" si="64"/>
        <v>1.0000000000000002</v>
      </c>
      <c r="J452" s="42">
        <f t="shared" si="69"/>
        <v>2.045124602176858E-3</v>
      </c>
      <c r="K452" s="142">
        <f t="shared" si="65"/>
        <v>4.4637484861597236E-3</v>
      </c>
      <c r="L452" s="79">
        <f t="shared" si="66"/>
        <v>1.0000000000000002</v>
      </c>
      <c r="M452" s="42">
        <f t="shared" si="70"/>
        <v>4.4637484861597245E-3</v>
      </c>
      <c r="T452" s="114"/>
      <c r="W452" s="114"/>
      <c r="AA452" s="114"/>
      <c r="AG452" s="114"/>
      <c r="AJ452" s="114"/>
    </row>
    <row r="453" spans="1:36" x14ac:dyDescent="0.2">
      <c r="A453" s="92">
        <f t="shared" si="73"/>
        <v>51</v>
      </c>
      <c r="B453" s="142">
        <f t="shared" si="73"/>
        <v>1.2305953200892046E-3</v>
      </c>
      <c r="C453" s="79">
        <f t="shared" si="60"/>
        <v>1.0000000000000002</v>
      </c>
      <c r="D453" s="42">
        <f t="shared" si="67"/>
        <v>1.2305953200892048E-3</v>
      </c>
      <c r="E453" s="142">
        <f t="shared" si="61"/>
        <v>4.2265908444988386E-3</v>
      </c>
      <c r="F453" s="79">
        <f t="shared" si="62"/>
        <v>1.0000000000000002</v>
      </c>
      <c r="G453" s="42">
        <f t="shared" si="68"/>
        <v>4.2265908444988395E-3</v>
      </c>
      <c r="H453" s="142">
        <f t="shared" si="63"/>
        <v>1.994556576019746E-3</v>
      </c>
      <c r="I453" s="79">
        <f t="shared" si="64"/>
        <v>1.0000000000000002</v>
      </c>
      <c r="J453" s="42">
        <f t="shared" si="69"/>
        <v>1.9945565760197464E-3</v>
      </c>
      <c r="K453" s="142">
        <f t="shared" si="65"/>
        <v>4.384055837342503E-3</v>
      </c>
      <c r="L453" s="79">
        <f t="shared" si="66"/>
        <v>1.0000000000000002</v>
      </c>
      <c r="M453" s="42">
        <f t="shared" si="70"/>
        <v>4.3840558373425039E-3</v>
      </c>
      <c r="T453" s="114"/>
      <c r="W453" s="114"/>
      <c r="AA453" s="114"/>
      <c r="AG453" s="114"/>
      <c r="AJ453" s="114"/>
    </row>
    <row r="454" spans="1:36" x14ac:dyDescent="0.2">
      <c r="A454" s="92">
        <f t="shared" si="73"/>
        <v>52</v>
      </c>
      <c r="B454" s="142">
        <f t="shared" si="73"/>
        <v>1.1851481067074966E-3</v>
      </c>
      <c r="C454" s="79">
        <f t="shared" si="60"/>
        <v>1.0000000000000002</v>
      </c>
      <c r="D454" s="42">
        <f t="shared" si="67"/>
        <v>1.1851481067074968E-3</v>
      </c>
      <c r="E454" s="142">
        <f t="shared" si="61"/>
        <v>4.3162050680684034E-3</v>
      </c>
      <c r="F454" s="79">
        <f t="shared" si="62"/>
        <v>1.0000000000000002</v>
      </c>
      <c r="G454" s="42">
        <f t="shared" si="68"/>
        <v>4.3162050680684043E-3</v>
      </c>
      <c r="H454" s="142">
        <f t="shared" si="63"/>
        <v>1.97279312172428E-3</v>
      </c>
      <c r="I454" s="79">
        <f t="shared" si="64"/>
        <v>1.0000000000000002</v>
      </c>
      <c r="J454" s="42">
        <f t="shared" si="69"/>
        <v>1.9727931217242804E-3</v>
      </c>
      <c r="K454" s="142">
        <f t="shared" si="65"/>
        <v>4.3235662364330468E-3</v>
      </c>
      <c r="L454" s="79">
        <f t="shared" si="66"/>
        <v>1.0000000000000002</v>
      </c>
      <c r="M454" s="42">
        <f t="shared" si="70"/>
        <v>4.3235662364330477E-3</v>
      </c>
      <c r="T454" s="114"/>
      <c r="W454" s="114"/>
      <c r="AA454" s="114"/>
      <c r="AG454" s="114"/>
      <c r="AJ454" s="114"/>
    </row>
    <row r="455" spans="1:36" x14ac:dyDescent="0.2">
      <c r="A455" s="92">
        <f t="shared" si="73"/>
        <v>53</v>
      </c>
      <c r="B455" s="142">
        <f t="shared" si="73"/>
        <v>1.178747090738242E-3</v>
      </c>
      <c r="C455" s="79">
        <f t="shared" si="60"/>
        <v>1.0000000000000002</v>
      </c>
      <c r="D455" s="42">
        <f t="shared" si="67"/>
        <v>1.1787470907382422E-3</v>
      </c>
      <c r="E455" s="142">
        <f t="shared" si="61"/>
        <v>4.2829197850282798E-3</v>
      </c>
      <c r="F455" s="79">
        <f t="shared" si="62"/>
        <v>1.0000000000000002</v>
      </c>
      <c r="G455" s="42">
        <f t="shared" si="68"/>
        <v>4.2829197850282807E-3</v>
      </c>
      <c r="H455" s="142">
        <f t="shared" si="63"/>
        <v>1.9139037748071373E-3</v>
      </c>
      <c r="I455" s="79">
        <f t="shared" si="64"/>
        <v>1.0000000000000002</v>
      </c>
      <c r="J455" s="42">
        <f t="shared" si="69"/>
        <v>1.9139037748071377E-3</v>
      </c>
      <c r="K455" s="142">
        <f t="shared" si="65"/>
        <v>4.347570046317752E-3</v>
      </c>
      <c r="L455" s="79">
        <f t="shared" si="66"/>
        <v>1.0000000000000002</v>
      </c>
      <c r="M455" s="42">
        <f t="shared" si="70"/>
        <v>4.3475700463177528E-3</v>
      </c>
      <c r="T455" s="114"/>
      <c r="W455" s="114"/>
      <c r="AA455" s="114"/>
      <c r="AG455" s="114"/>
      <c r="AJ455" s="114"/>
    </row>
    <row r="456" spans="1:36" x14ac:dyDescent="0.2">
      <c r="A456" s="92">
        <f t="shared" si="73"/>
        <v>54</v>
      </c>
      <c r="B456" s="142">
        <f t="shared" si="73"/>
        <v>1.1918691734752139E-3</v>
      </c>
      <c r="C456" s="79">
        <f t="shared" si="60"/>
        <v>1.0000000000000002</v>
      </c>
      <c r="D456" s="42">
        <f t="shared" si="67"/>
        <v>1.1918691734752141E-3</v>
      </c>
      <c r="E456" s="142">
        <f t="shared" si="61"/>
        <v>4.4845517880598013E-3</v>
      </c>
      <c r="F456" s="79">
        <f t="shared" si="62"/>
        <v>1.0000000000000002</v>
      </c>
      <c r="G456" s="42">
        <f t="shared" si="68"/>
        <v>4.4845517880598021E-3</v>
      </c>
      <c r="H456" s="142">
        <f t="shared" si="63"/>
        <v>1.9996773887951498E-3</v>
      </c>
      <c r="I456" s="79">
        <f t="shared" si="64"/>
        <v>1.0000000000000002</v>
      </c>
      <c r="J456" s="42">
        <f t="shared" si="69"/>
        <v>1.9996773887951502E-3</v>
      </c>
      <c r="K456" s="142">
        <f t="shared" si="65"/>
        <v>4.5130363091229839E-3</v>
      </c>
      <c r="L456" s="79">
        <f t="shared" si="66"/>
        <v>1.0000000000000002</v>
      </c>
      <c r="M456" s="42">
        <f t="shared" si="70"/>
        <v>4.5130363091229848E-3</v>
      </c>
      <c r="T456" s="114"/>
      <c r="W456" s="114"/>
      <c r="AA456" s="114"/>
      <c r="AG456" s="114"/>
      <c r="AJ456" s="114"/>
    </row>
    <row r="457" spans="1:36" x14ac:dyDescent="0.2">
      <c r="A457" s="92">
        <f t="shared" si="73"/>
        <v>55</v>
      </c>
      <c r="B457" s="142">
        <f t="shared" si="73"/>
        <v>8.967823372925751E-4</v>
      </c>
      <c r="C457" s="79">
        <f t="shared" si="60"/>
        <v>1</v>
      </c>
      <c r="D457" s="42">
        <f t="shared" si="67"/>
        <v>8.967823372925751E-4</v>
      </c>
      <c r="E457" s="142">
        <f t="shared" si="61"/>
        <v>3.572086961642552E-3</v>
      </c>
      <c r="F457" s="79">
        <f t="shared" si="62"/>
        <v>1</v>
      </c>
      <c r="G457" s="42">
        <f t="shared" si="68"/>
        <v>3.572086961642552E-3</v>
      </c>
      <c r="H457" s="142">
        <f t="shared" si="63"/>
        <v>1.4773544857039709E-3</v>
      </c>
      <c r="I457" s="79">
        <f t="shared" si="64"/>
        <v>1</v>
      </c>
      <c r="J457" s="42">
        <f t="shared" si="69"/>
        <v>1.4773544857039709E-3</v>
      </c>
      <c r="K457" s="142">
        <f t="shared" si="65"/>
        <v>3.4722311125221796E-3</v>
      </c>
      <c r="L457" s="79">
        <f t="shared" si="66"/>
        <v>1</v>
      </c>
      <c r="M457" s="42">
        <f t="shared" si="70"/>
        <v>3.4722311125221796E-3</v>
      </c>
      <c r="T457" s="114"/>
      <c r="W457" s="114"/>
      <c r="AA457" s="114"/>
      <c r="AG457" s="114"/>
      <c r="AJ457" s="114"/>
    </row>
    <row r="458" spans="1:36" x14ac:dyDescent="0.2">
      <c r="A458" s="92">
        <f t="shared" si="73"/>
        <v>56</v>
      </c>
      <c r="B458" s="142">
        <f t="shared" si="73"/>
        <v>8.0748816452147281E-4</v>
      </c>
      <c r="C458" s="79">
        <f t="shared" si="60"/>
        <v>0.99999999999999989</v>
      </c>
      <c r="D458" s="42">
        <f t="shared" si="67"/>
        <v>8.074881645214727E-4</v>
      </c>
      <c r="E458" s="142">
        <f t="shared" si="61"/>
        <v>3.4306245087220243E-3</v>
      </c>
      <c r="F458" s="79">
        <f t="shared" si="62"/>
        <v>0.99999999999999989</v>
      </c>
      <c r="G458" s="42">
        <f t="shared" si="68"/>
        <v>3.4306245087220239E-3</v>
      </c>
      <c r="H458" s="142">
        <f t="shared" si="63"/>
        <v>1.4459895074546232E-3</v>
      </c>
      <c r="I458" s="79">
        <f t="shared" si="64"/>
        <v>0.99999999999999989</v>
      </c>
      <c r="J458" s="42">
        <f t="shared" si="69"/>
        <v>1.445989507454623E-3</v>
      </c>
      <c r="K458" s="142">
        <f t="shared" si="65"/>
        <v>3.3259678976247111E-3</v>
      </c>
      <c r="L458" s="79">
        <f t="shared" si="66"/>
        <v>0.99999999999999989</v>
      </c>
      <c r="M458" s="42">
        <f t="shared" si="70"/>
        <v>3.3259678976247107E-3</v>
      </c>
      <c r="T458" s="114"/>
      <c r="W458" s="114"/>
      <c r="AA458" s="114"/>
      <c r="AG458" s="114"/>
      <c r="AJ458" s="114"/>
    </row>
    <row r="459" spans="1:36" x14ac:dyDescent="0.2">
      <c r="A459" s="92">
        <f t="shared" si="73"/>
        <v>57</v>
      </c>
      <c r="B459" s="142">
        <f t="shared" si="73"/>
        <v>7.6556150992285492E-4</v>
      </c>
      <c r="C459" s="79">
        <f t="shared" si="60"/>
        <v>1.0000000000000002</v>
      </c>
      <c r="D459" s="42">
        <f t="shared" si="67"/>
        <v>7.6556150992285513E-4</v>
      </c>
      <c r="E459" s="142">
        <f t="shared" si="61"/>
        <v>3.4149420195973505E-3</v>
      </c>
      <c r="F459" s="79">
        <f t="shared" si="62"/>
        <v>1.0000000000000002</v>
      </c>
      <c r="G459" s="42">
        <f t="shared" si="68"/>
        <v>3.4149420195973513E-3</v>
      </c>
      <c r="H459" s="142">
        <f t="shared" si="63"/>
        <v>1.3678971126297166E-3</v>
      </c>
      <c r="I459" s="79">
        <f t="shared" si="64"/>
        <v>1.0000000000000002</v>
      </c>
      <c r="J459" s="42">
        <f t="shared" si="69"/>
        <v>1.3678971126297168E-3</v>
      </c>
      <c r="K459" s="142">
        <f t="shared" si="65"/>
        <v>3.3749356697895089E-3</v>
      </c>
      <c r="L459" s="79">
        <f t="shared" si="66"/>
        <v>1.0000000000000002</v>
      </c>
      <c r="M459" s="42">
        <f t="shared" si="70"/>
        <v>3.3749356697895098E-3</v>
      </c>
      <c r="T459" s="114"/>
      <c r="W459" s="114"/>
      <c r="AA459" s="114"/>
      <c r="AG459" s="114"/>
      <c r="AJ459" s="114"/>
    </row>
    <row r="460" spans="1:36" x14ac:dyDescent="0.2">
      <c r="A460" s="92">
        <f t="shared" si="73"/>
        <v>58</v>
      </c>
      <c r="B460" s="142">
        <f t="shared" si="73"/>
        <v>7.1723383935498239E-4</v>
      </c>
      <c r="C460" s="79">
        <f t="shared" si="60"/>
        <v>0.99999999999999989</v>
      </c>
      <c r="D460" s="42">
        <f t="shared" si="67"/>
        <v>7.1723383935498228E-4</v>
      </c>
      <c r="E460" s="142">
        <f t="shared" si="61"/>
        <v>3.4171823751865896E-3</v>
      </c>
      <c r="F460" s="79">
        <f t="shared" si="62"/>
        <v>0.99999999999999989</v>
      </c>
      <c r="G460" s="42">
        <f t="shared" si="68"/>
        <v>3.4171823751865892E-3</v>
      </c>
      <c r="H460" s="142">
        <f t="shared" si="63"/>
        <v>1.3355719819849806E-3</v>
      </c>
      <c r="I460" s="79">
        <f t="shared" si="64"/>
        <v>0.99999999999999989</v>
      </c>
      <c r="J460" s="42">
        <f t="shared" si="69"/>
        <v>1.3355719819849803E-3</v>
      </c>
      <c r="K460" s="142">
        <f t="shared" si="65"/>
        <v>3.2766800746614503E-3</v>
      </c>
      <c r="L460" s="79">
        <f t="shared" si="66"/>
        <v>0.99999999999999989</v>
      </c>
      <c r="M460" s="42">
        <f t="shared" si="70"/>
        <v>3.2766800746614499E-3</v>
      </c>
      <c r="T460" s="114"/>
      <c r="W460" s="114"/>
      <c r="AA460" s="114"/>
      <c r="AG460" s="114"/>
      <c r="AJ460" s="114"/>
    </row>
    <row r="461" spans="1:36" x14ac:dyDescent="0.2">
      <c r="A461" s="92">
        <f t="shared" si="73"/>
        <v>59</v>
      </c>
      <c r="B461" s="142">
        <f t="shared" si="73"/>
        <v>6.192982950253864E-4</v>
      </c>
      <c r="C461" s="79">
        <f t="shared" si="60"/>
        <v>0.99999999999999989</v>
      </c>
      <c r="D461" s="42">
        <f t="shared" si="67"/>
        <v>6.1929829502538629E-4</v>
      </c>
      <c r="E461" s="142">
        <f t="shared" si="61"/>
        <v>3.0404825853959541E-3</v>
      </c>
      <c r="F461" s="79">
        <f t="shared" si="62"/>
        <v>0.99999999999999989</v>
      </c>
      <c r="G461" s="42">
        <f t="shared" si="68"/>
        <v>3.0404825853959537E-3</v>
      </c>
      <c r="H461" s="142">
        <f t="shared" si="63"/>
        <v>1.1099361690687546E-3</v>
      </c>
      <c r="I461" s="79">
        <f t="shared" si="64"/>
        <v>0.99999999999999989</v>
      </c>
      <c r="J461" s="42">
        <f t="shared" si="69"/>
        <v>1.1099361690687544E-3</v>
      </c>
      <c r="K461" s="142">
        <f t="shared" si="65"/>
        <v>2.9710315621295411E-3</v>
      </c>
      <c r="L461" s="79">
        <f t="shared" si="66"/>
        <v>0.99999999999999989</v>
      </c>
      <c r="M461" s="42">
        <f t="shared" si="70"/>
        <v>2.9710315621295407E-3</v>
      </c>
      <c r="T461" s="114"/>
      <c r="W461" s="114"/>
      <c r="AA461" s="114"/>
      <c r="AG461" s="114"/>
      <c r="AJ461" s="114"/>
    </row>
    <row r="462" spans="1:36" x14ac:dyDescent="0.2">
      <c r="A462" s="92">
        <f t="shared" si="73"/>
        <v>60</v>
      </c>
      <c r="B462" s="142">
        <f t="shared" si="73"/>
        <v>5.0375995678034018E-4</v>
      </c>
      <c r="C462" s="79">
        <f t="shared" si="60"/>
        <v>0.99999999999999989</v>
      </c>
      <c r="D462" s="42">
        <f t="shared" si="67"/>
        <v>5.0375995678034007E-4</v>
      </c>
      <c r="E462" s="142">
        <f t="shared" si="61"/>
        <v>2.4999167867923995E-3</v>
      </c>
      <c r="F462" s="79">
        <f t="shared" si="62"/>
        <v>0.99999999999999989</v>
      </c>
      <c r="G462" s="42">
        <f t="shared" si="68"/>
        <v>2.4999167867923991E-3</v>
      </c>
      <c r="H462" s="142">
        <f t="shared" si="63"/>
        <v>9.3678868710041652E-4</v>
      </c>
      <c r="I462" s="79">
        <f t="shared" si="64"/>
        <v>0.99999999999999989</v>
      </c>
      <c r="J462" s="42">
        <f t="shared" si="69"/>
        <v>9.3678868710041642E-4</v>
      </c>
      <c r="K462" s="142">
        <f t="shared" si="65"/>
        <v>2.5047175487693408E-3</v>
      </c>
      <c r="L462" s="79">
        <f t="shared" si="66"/>
        <v>0.99999999999999989</v>
      </c>
      <c r="M462" s="42">
        <f t="shared" si="70"/>
        <v>2.5047175487693404E-3</v>
      </c>
      <c r="T462" s="114"/>
      <c r="W462" s="114"/>
      <c r="AA462" s="114"/>
      <c r="AG462" s="114"/>
      <c r="AJ462" s="114"/>
    </row>
    <row r="463" spans="1:36" x14ac:dyDescent="0.2">
      <c r="A463" s="92">
        <f t="shared" si="73"/>
        <v>61</v>
      </c>
      <c r="B463" s="142">
        <f t="shared" si="73"/>
        <v>4.8103635008948622E-4</v>
      </c>
      <c r="C463" s="79">
        <f t="shared" si="60"/>
        <v>1</v>
      </c>
      <c r="D463" s="42">
        <f t="shared" si="67"/>
        <v>4.8103635008948622E-4</v>
      </c>
      <c r="E463" s="142">
        <f t="shared" si="61"/>
        <v>2.4307858143244494E-3</v>
      </c>
      <c r="F463" s="79">
        <f t="shared" si="62"/>
        <v>1</v>
      </c>
      <c r="G463" s="42">
        <f t="shared" si="68"/>
        <v>2.4307858143244494E-3</v>
      </c>
      <c r="H463" s="142">
        <f t="shared" si="63"/>
        <v>8.3405238079387956E-4</v>
      </c>
      <c r="I463" s="79">
        <f t="shared" si="64"/>
        <v>1</v>
      </c>
      <c r="J463" s="42">
        <f t="shared" si="69"/>
        <v>8.3405238079387956E-4</v>
      </c>
      <c r="K463" s="142">
        <f t="shared" si="65"/>
        <v>2.3850185501442787E-3</v>
      </c>
      <c r="L463" s="79">
        <f t="shared" si="66"/>
        <v>1</v>
      </c>
      <c r="M463" s="42">
        <f t="shared" si="70"/>
        <v>2.3850185501442787E-3</v>
      </c>
      <c r="T463" s="114"/>
      <c r="W463" s="114"/>
      <c r="AA463" s="114"/>
      <c r="AG463" s="114"/>
      <c r="AJ463" s="114"/>
    </row>
    <row r="464" spans="1:36" x14ac:dyDescent="0.2">
      <c r="A464" s="92">
        <f t="shared" si="73"/>
        <v>62</v>
      </c>
      <c r="B464" s="142">
        <f t="shared" si="73"/>
        <v>4.2630766355235901E-4</v>
      </c>
      <c r="C464" s="79">
        <f t="shared" si="60"/>
        <v>1.0000000000000002</v>
      </c>
      <c r="D464" s="42">
        <f t="shared" si="67"/>
        <v>4.2630766355235912E-4</v>
      </c>
      <c r="E464" s="142">
        <f t="shared" si="61"/>
        <v>2.3504530639103039E-3</v>
      </c>
      <c r="F464" s="79">
        <f t="shared" si="62"/>
        <v>1.0000000000000002</v>
      </c>
      <c r="G464" s="42">
        <f t="shared" si="68"/>
        <v>2.3504530639103043E-3</v>
      </c>
      <c r="H464" s="142">
        <f t="shared" si="63"/>
        <v>7.5884044315513758E-4</v>
      </c>
      <c r="I464" s="79">
        <f t="shared" si="64"/>
        <v>1.0000000000000002</v>
      </c>
      <c r="J464" s="42">
        <f t="shared" si="69"/>
        <v>7.5884044315513779E-4</v>
      </c>
      <c r="K464" s="142">
        <f t="shared" si="65"/>
        <v>2.2768413802638754E-3</v>
      </c>
      <c r="L464" s="79">
        <f t="shared" si="66"/>
        <v>1.0000000000000002</v>
      </c>
      <c r="M464" s="42">
        <f t="shared" si="70"/>
        <v>2.2768413802638759E-3</v>
      </c>
      <c r="T464" s="114"/>
      <c r="W464" s="114"/>
      <c r="AA464" s="114"/>
      <c r="AG464" s="114"/>
      <c r="AJ464" s="114"/>
    </row>
    <row r="465" spans="1:36" x14ac:dyDescent="0.2">
      <c r="A465" s="92">
        <f t="shared" si="73"/>
        <v>63</v>
      </c>
      <c r="B465" s="142">
        <f t="shared" si="73"/>
        <v>3.5941704667364802E-4</v>
      </c>
      <c r="C465" s="79">
        <f t="shared" si="60"/>
        <v>1.0000000000000002</v>
      </c>
      <c r="D465" s="42">
        <f t="shared" si="67"/>
        <v>3.5941704667364808E-4</v>
      </c>
      <c r="E465" s="142">
        <f t="shared" si="61"/>
        <v>2.0464048053707084E-3</v>
      </c>
      <c r="F465" s="79">
        <f t="shared" si="62"/>
        <v>1.0000000000000002</v>
      </c>
      <c r="G465" s="42">
        <f t="shared" si="68"/>
        <v>2.0464048053707089E-3</v>
      </c>
      <c r="H465" s="142">
        <f t="shared" si="63"/>
        <v>6.7690743874867815E-4</v>
      </c>
      <c r="I465" s="79">
        <f t="shared" si="64"/>
        <v>1.0000000000000002</v>
      </c>
      <c r="J465" s="42">
        <f t="shared" si="69"/>
        <v>6.7690743874867826E-4</v>
      </c>
      <c r="K465" s="142">
        <f t="shared" si="65"/>
        <v>1.9775938837012209E-3</v>
      </c>
      <c r="L465" s="79">
        <f t="shared" si="66"/>
        <v>1.0000000000000002</v>
      </c>
      <c r="M465" s="42">
        <f t="shared" si="70"/>
        <v>1.9775938837012213E-3</v>
      </c>
      <c r="T465" s="114"/>
      <c r="W465" s="114"/>
      <c r="AA465" s="114"/>
      <c r="AG465" s="114"/>
      <c r="AJ465" s="114"/>
    </row>
    <row r="466" spans="1:36" x14ac:dyDescent="0.2">
      <c r="A466" s="92">
        <f t="shared" si="73"/>
        <v>64</v>
      </c>
      <c r="B466" s="142">
        <f t="shared" si="73"/>
        <v>2.9188632819801156E-4</v>
      </c>
      <c r="C466" s="79">
        <f t="shared" si="60"/>
        <v>1.0000000000000002</v>
      </c>
      <c r="D466" s="42">
        <f t="shared" si="67"/>
        <v>2.9188632819801162E-4</v>
      </c>
      <c r="E466" s="142">
        <f t="shared" si="61"/>
        <v>1.953910124614979E-3</v>
      </c>
      <c r="F466" s="79">
        <f t="shared" si="62"/>
        <v>1.0000000000000002</v>
      </c>
      <c r="G466" s="42">
        <f t="shared" si="68"/>
        <v>1.9539101246149795E-3</v>
      </c>
      <c r="H466" s="142">
        <f t="shared" si="63"/>
        <v>5.5464803373591459E-4</v>
      </c>
      <c r="I466" s="79">
        <f t="shared" si="64"/>
        <v>1.0000000000000002</v>
      </c>
      <c r="J466" s="42">
        <f t="shared" si="69"/>
        <v>5.546480337359147E-4</v>
      </c>
      <c r="K466" s="142">
        <f t="shared" si="65"/>
        <v>1.8162882812760041E-3</v>
      </c>
      <c r="L466" s="79">
        <f t="shared" si="66"/>
        <v>1.0000000000000002</v>
      </c>
      <c r="M466" s="42">
        <f t="shared" si="70"/>
        <v>1.8162882812760045E-3</v>
      </c>
      <c r="T466" s="114"/>
      <c r="W466" s="114"/>
      <c r="AA466" s="114"/>
      <c r="AG466" s="114"/>
      <c r="AJ466" s="114"/>
    </row>
    <row r="467" spans="1:36" x14ac:dyDescent="0.2">
      <c r="A467" s="92">
        <f t="shared" ref="A467:B482" si="74">A272</f>
        <v>65</v>
      </c>
      <c r="B467" s="142">
        <f t="shared" si="74"/>
        <v>2.6948277230562037E-4</v>
      </c>
      <c r="C467" s="79">
        <f t="shared" ref="C467:C486" si="75">C272/$C367</f>
        <v>1</v>
      </c>
      <c r="D467" s="42">
        <f t="shared" si="67"/>
        <v>2.6948277230562037E-4</v>
      </c>
      <c r="E467" s="142">
        <f t="shared" ref="E467:E485" si="76">E272</f>
        <v>1.8396519895637837E-3</v>
      </c>
      <c r="F467" s="79">
        <f t="shared" ref="F467:F485" si="77">F272/$C367</f>
        <v>1</v>
      </c>
      <c r="G467" s="42">
        <f t="shared" si="68"/>
        <v>1.8396519895637837E-3</v>
      </c>
      <c r="H467" s="142">
        <f t="shared" ref="H467:H485" si="78">H272</f>
        <v>4.6951452134482785E-4</v>
      </c>
      <c r="I467" s="79">
        <f t="shared" ref="I467:I485" si="79">I272/$C367</f>
        <v>1</v>
      </c>
      <c r="J467" s="42">
        <f t="shared" si="69"/>
        <v>4.6951452134482785E-4</v>
      </c>
      <c r="K467" s="142">
        <f t="shared" ref="K467:K485" si="80">K272</f>
        <v>1.6457012056953679E-3</v>
      </c>
      <c r="L467" s="79">
        <f t="shared" ref="L467:L485" si="81">L272/$C367</f>
        <v>1</v>
      </c>
      <c r="M467" s="42">
        <f t="shared" si="70"/>
        <v>1.6457012056953679E-3</v>
      </c>
      <c r="T467" s="114"/>
      <c r="W467" s="114"/>
      <c r="AA467" s="114"/>
      <c r="AG467" s="114"/>
      <c r="AJ467" s="114"/>
    </row>
    <row r="468" spans="1:36" x14ac:dyDescent="0.2">
      <c r="A468" s="92">
        <f t="shared" si="74"/>
        <v>66</v>
      </c>
      <c r="B468" s="142">
        <f t="shared" si="74"/>
        <v>2.3363708287779436E-4</v>
      </c>
      <c r="C468" s="79">
        <f t="shared" si="75"/>
        <v>0.99999999999999989</v>
      </c>
      <c r="D468" s="42">
        <f t="shared" si="67"/>
        <v>2.3363708287779433E-4</v>
      </c>
      <c r="E468" s="142">
        <f t="shared" si="76"/>
        <v>1.6024943479028991E-3</v>
      </c>
      <c r="F468" s="79">
        <f t="shared" si="77"/>
        <v>0.99999999999999989</v>
      </c>
      <c r="G468" s="42">
        <f t="shared" si="68"/>
        <v>1.6024943479028989E-3</v>
      </c>
      <c r="H468" s="142">
        <f t="shared" si="78"/>
        <v>4.2150690157541804E-4</v>
      </c>
      <c r="I468" s="79">
        <f t="shared" si="79"/>
        <v>0.99999999999999989</v>
      </c>
      <c r="J468" s="42">
        <f t="shared" si="69"/>
        <v>4.2150690157541799E-4</v>
      </c>
      <c r="K468" s="142">
        <f t="shared" si="80"/>
        <v>1.5010382447902132E-3</v>
      </c>
      <c r="L468" s="79">
        <f t="shared" si="81"/>
        <v>0.99999999999999989</v>
      </c>
      <c r="M468" s="42">
        <f t="shared" si="70"/>
        <v>1.501038244790213E-3</v>
      </c>
      <c r="T468" s="114"/>
      <c r="W468" s="114"/>
      <c r="AA468" s="114"/>
      <c r="AG468" s="114"/>
      <c r="AJ468" s="114"/>
    </row>
    <row r="469" spans="1:36" x14ac:dyDescent="0.2">
      <c r="A469" s="92">
        <f t="shared" si="74"/>
        <v>67</v>
      </c>
      <c r="B469" s="142">
        <f t="shared" si="74"/>
        <v>2.0963327299308945E-4</v>
      </c>
      <c r="C469" s="79">
        <f t="shared" si="75"/>
        <v>1.0000000000000002</v>
      </c>
      <c r="D469" s="42">
        <f t="shared" si="67"/>
        <v>2.0963327299308951E-4</v>
      </c>
      <c r="E469" s="142">
        <f t="shared" si="76"/>
        <v>1.4360679327022785E-3</v>
      </c>
      <c r="F469" s="79">
        <f t="shared" si="77"/>
        <v>1.0000000000000002</v>
      </c>
      <c r="G469" s="42">
        <f t="shared" si="68"/>
        <v>1.4360679327022788E-3</v>
      </c>
      <c r="H469" s="142">
        <f t="shared" si="78"/>
        <v>3.5013557351822879E-4</v>
      </c>
      <c r="I469" s="79">
        <f t="shared" si="79"/>
        <v>1.0000000000000002</v>
      </c>
      <c r="J469" s="42">
        <f t="shared" si="69"/>
        <v>3.5013557351822885E-4</v>
      </c>
      <c r="K469" s="142">
        <f t="shared" si="80"/>
        <v>1.3051671561310212E-3</v>
      </c>
      <c r="L469" s="79">
        <f t="shared" si="81"/>
        <v>1.0000000000000002</v>
      </c>
      <c r="M469" s="42">
        <f t="shared" si="70"/>
        <v>1.3051671561310214E-3</v>
      </c>
      <c r="T469" s="114"/>
      <c r="W469" s="114"/>
      <c r="AA469" s="114"/>
      <c r="AG469" s="114"/>
      <c r="AJ469" s="114"/>
    </row>
    <row r="470" spans="1:36" x14ac:dyDescent="0.2">
      <c r="A470" s="92">
        <f t="shared" si="74"/>
        <v>68</v>
      </c>
      <c r="B470" s="142">
        <f t="shared" si="74"/>
        <v>1.590652468359778E-4</v>
      </c>
      <c r="C470" s="79">
        <f t="shared" si="75"/>
        <v>1</v>
      </c>
      <c r="D470" s="42">
        <f t="shared" si="67"/>
        <v>1.590652468359778E-4</v>
      </c>
      <c r="E470" s="142">
        <f t="shared" si="76"/>
        <v>1.2738021778816735E-3</v>
      </c>
      <c r="F470" s="79">
        <f t="shared" si="77"/>
        <v>1</v>
      </c>
      <c r="G470" s="42">
        <f t="shared" si="68"/>
        <v>1.2738021778816735E-3</v>
      </c>
      <c r="H470" s="142">
        <f t="shared" si="78"/>
        <v>2.8132465184874144E-4</v>
      </c>
      <c r="I470" s="79">
        <f t="shared" si="79"/>
        <v>1</v>
      </c>
      <c r="J470" s="42">
        <f t="shared" si="69"/>
        <v>2.8132465184874144E-4</v>
      </c>
      <c r="K470" s="142">
        <f t="shared" si="80"/>
        <v>1.1777869383428538E-3</v>
      </c>
      <c r="L470" s="79">
        <f t="shared" si="81"/>
        <v>1</v>
      </c>
      <c r="M470" s="42">
        <f t="shared" si="70"/>
        <v>1.1777869383428538E-3</v>
      </c>
      <c r="T470" s="114"/>
      <c r="W470" s="114"/>
      <c r="AA470" s="114"/>
      <c r="AG470" s="114"/>
      <c r="AJ470" s="114"/>
    </row>
    <row r="471" spans="1:36" x14ac:dyDescent="0.2">
      <c r="A471" s="92">
        <f t="shared" si="74"/>
        <v>69</v>
      </c>
      <c r="B471" s="142">
        <f t="shared" si="74"/>
        <v>1.6162565322367967E-4</v>
      </c>
      <c r="C471" s="79">
        <f t="shared" si="75"/>
        <v>1</v>
      </c>
      <c r="D471" s="42">
        <f t="shared" ref="D471:D486" si="82">B471*C471</f>
        <v>1.6162565322367967E-4</v>
      </c>
      <c r="E471" s="142">
        <f t="shared" si="76"/>
        <v>1.1928293258706023E-3</v>
      </c>
      <c r="F471" s="79">
        <f t="shared" si="77"/>
        <v>1</v>
      </c>
      <c r="G471" s="42">
        <f t="shared" ref="G471:G485" si="83">E471*F471</f>
        <v>1.1928293258706023E-3</v>
      </c>
      <c r="H471" s="142">
        <f t="shared" si="78"/>
        <v>2.5284013078555827E-4</v>
      </c>
      <c r="I471" s="79">
        <f t="shared" si="79"/>
        <v>1</v>
      </c>
      <c r="J471" s="42">
        <f t="shared" ref="J471:J485" si="84">H471*I471</f>
        <v>2.5284013078555827E-4</v>
      </c>
      <c r="K471" s="142">
        <f t="shared" si="80"/>
        <v>1.1006546959133354E-3</v>
      </c>
      <c r="L471" s="79">
        <f t="shared" si="81"/>
        <v>1</v>
      </c>
      <c r="M471" s="42">
        <f t="shared" ref="M471:M485" si="85">K471*L471</f>
        <v>1.1006546959133354E-3</v>
      </c>
      <c r="T471" s="114"/>
      <c r="W471" s="114"/>
      <c r="AA471" s="114"/>
      <c r="AG471" s="114"/>
      <c r="AJ471" s="114"/>
    </row>
    <row r="472" spans="1:36" x14ac:dyDescent="0.2">
      <c r="A472" s="92">
        <f t="shared" si="74"/>
        <v>70</v>
      </c>
      <c r="B472" s="142">
        <f t="shared" si="74"/>
        <v>1.3250103056357105E-4</v>
      </c>
      <c r="C472" s="79">
        <f t="shared" si="75"/>
        <v>1</v>
      </c>
      <c r="D472" s="42">
        <f t="shared" si="82"/>
        <v>1.3250103056357105E-4</v>
      </c>
      <c r="E472" s="142">
        <f t="shared" si="76"/>
        <v>1.0270430122669069E-3</v>
      </c>
      <c r="F472" s="79">
        <f t="shared" si="77"/>
        <v>1</v>
      </c>
      <c r="G472" s="42">
        <f t="shared" si="83"/>
        <v>1.0270430122669069E-3</v>
      </c>
      <c r="H472" s="142">
        <f t="shared" si="78"/>
        <v>2.0899317139616401E-4</v>
      </c>
      <c r="I472" s="79">
        <f t="shared" si="79"/>
        <v>1</v>
      </c>
      <c r="J472" s="42">
        <f t="shared" si="84"/>
        <v>2.0899317139616401E-4</v>
      </c>
      <c r="K472" s="142">
        <f t="shared" si="80"/>
        <v>9.0862421683569612E-4</v>
      </c>
      <c r="L472" s="79">
        <f t="shared" si="81"/>
        <v>1</v>
      </c>
      <c r="M472" s="42">
        <f t="shared" si="85"/>
        <v>9.0862421683569612E-4</v>
      </c>
      <c r="T472" s="114"/>
      <c r="W472" s="114"/>
      <c r="AA472" s="114"/>
      <c r="AG472" s="114"/>
      <c r="AJ472" s="114"/>
    </row>
    <row r="473" spans="1:36" x14ac:dyDescent="0.2">
      <c r="A473" s="92">
        <f t="shared" si="74"/>
        <v>71</v>
      </c>
      <c r="B473" s="142">
        <f t="shared" si="74"/>
        <v>1.1457818584965806E-4</v>
      </c>
      <c r="C473" s="79">
        <f t="shared" si="75"/>
        <v>1</v>
      </c>
      <c r="D473" s="42">
        <f t="shared" si="82"/>
        <v>1.1457818584965806E-4</v>
      </c>
      <c r="E473" s="142">
        <f t="shared" si="76"/>
        <v>8.9614223569564957E-4</v>
      </c>
      <c r="F473" s="79">
        <f t="shared" si="77"/>
        <v>1</v>
      </c>
      <c r="G473" s="42">
        <f t="shared" si="83"/>
        <v>8.9614223569564957E-4</v>
      </c>
      <c r="H473" s="142">
        <f t="shared" si="78"/>
        <v>1.7218732957294982E-4</v>
      </c>
      <c r="I473" s="79">
        <f t="shared" si="79"/>
        <v>1</v>
      </c>
      <c r="J473" s="42">
        <f t="shared" si="84"/>
        <v>1.7218732957294982E-4</v>
      </c>
      <c r="K473" s="142">
        <f t="shared" si="80"/>
        <v>7.7580313547366238E-4</v>
      </c>
      <c r="L473" s="79">
        <f t="shared" si="81"/>
        <v>1</v>
      </c>
      <c r="M473" s="42">
        <f t="shared" si="85"/>
        <v>7.7580313547366238E-4</v>
      </c>
      <c r="T473" s="114"/>
      <c r="W473" s="114"/>
      <c r="AA473" s="114"/>
      <c r="AG473" s="114"/>
      <c r="AJ473" s="114"/>
    </row>
    <row r="474" spans="1:36" x14ac:dyDescent="0.2">
      <c r="A474" s="92">
        <f t="shared" si="74"/>
        <v>72</v>
      </c>
      <c r="B474" s="142">
        <f t="shared" si="74"/>
        <v>8.673376638340037E-5</v>
      </c>
      <c r="C474" s="79">
        <f t="shared" si="75"/>
        <v>1</v>
      </c>
      <c r="D474" s="42">
        <f t="shared" si="82"/>
        <v>8.673376638340037E-5</v>
      </c>
      <c r="E474" s="142">
        <f t="shared" si="76"/>
        <v>7.3131607448734259E-4</v>
      </c>
      <c r="F474" s="79">
        <f t="shared" si="77"/>
        <v>1</v>
      </c>
      <c r="G474" s="42">
        <f t="shared" si="83"/>
        <v>7.3131607448734259E-4</v>
      </c>
      <c r="H474" s="142">
        <f t="shared" si="78"/>
        <v>1.4466296090515486E-4</v>
      </c>
      <c r="I474" s="79">
        <f t="shared" si="79"/>
        <v>1</v>
      </c>
      <c r="J474" s="42">
        <f t="shared" si="84"/>
        <v>1.4466296090515486E-4</v>
      </c>
      <c r="K474" s="142">
        <f t="shared" si="80"/>
        <v>6.3722113973929944E-4</v>
      </c>
      <c r="L474" s="79">
        <f t="shared" si="81"/>
        <v>1</v>
      </c>
      <c r="M474" s="42">
        <f t="shared" si="85"/>
        <v>6.3722113973929944E-4</v>
      </c>
      <c r="T474" s="114"/>
      <c r="W474" s="114"/>
      <c r="AA474" s="114"/>
      <c r="AG474" s="114"/>
      <c r="AJ474" s="114"/>
    </row>
    <row r="475" spans="1:36" x14ac:dyDescent="0.2">
      <c r="A475" s="92">
        <f t="shared" si="74"/>
        <v>73</v>
      </c>
      <c r="B475" s="142">
        <f t="shared" si="74"/>
        <v>6.9130972467950117E-5</v>
      </c>
      <c r="C475" s="79">
        <f t="shared" si="75"/>
        <v>1</v>
      </c>
      <c r="D475" s="42">
        <f t="shared" si="82"/>
        <v>6.9130972467950117E-5</v>
      </c>
      <c r="E475" s="142">
        <f t="shared" si="76"/>
        <v>5.856929611867996E-4</v>
      </c>
      <c r="F475" s="79">
        <f t="shared" si="77"/>
        <v>1</v>
      </c>
      <c r="G475" s="42">
        <f t="shared" si="83"/>
        <v>5.856929611867996E-4</v>
      </c>
      <c r="H475" s="142">
        <f t="shared" si="78"/>
        <v>1.1393808425273259E-4</v>
      </c>
      <c r="I475" s="79">
        <f t="shared" si="79"/>
        <v>1</v>
      </c>
      <c r="J475" s="42">
        <f t="shared" si="84"/>
        <v>1.1393808425273259E-4</v>
      </c>
      <c r="K475" s="142">
        <f t="shared" si="80"/>
        <v>5.2552341107580595E-4</v>
      </c>
      <c r="L475" s="79">
        <f t="shared" si="81"/>
        <v>1</v>
      </c>
      <c r="M475" s="42">
        <f t="shared" si="85"/>
        <v>5.2552341107580595E-4</v>
      </c>
      <c r="T475" s="114"/>
      <c r="W475" s="114"/>
      <c r="AA475" s="114"/>
      <c r="AG475" s="114"/>
      <c r="AJ475" s="114"/>
    </row>
    <row r="476" spans="1:36" x14ac:dyDescent="0.2">
      <c r="A476" s="92">
        <f t="shared" si="74"/>
        <v>74</v>
      </c>
      <c r="B476" s="142">
        <f t="shared" si="74"/>
        <v>4.6087314978633407E-5</v>
      </c>
      <c r="C476" s="79">
        <f t="shared" si="75"/>
        <v>1</v>
      </c>
      <c r="D476" s="42">
        <f t="shared" si="82"/>
        <v>4.6087314978633407E-5</v>
      </c>
      <c r="E476" s="142">
        <f t="shared" si="76"/>
        <v>4.3654928910316648E-4</v>
      </c>
      <c r="F476" s="79">
        <f t="shared" si="77"/>
        <v>1</v>
      </c>
      <c r="G476" s="42">
        <f t="shared" si="83"/>
        <v>4.3654928910316648E-4</v>
      </c>
      <c r="H476" s="142">
        <f t="shared" si="78"/>
        <v>7.8732496421832072E-5</v>
      </c>
      <c r="I476" s="79">
        <f t="shared" si="79"/>
        <v>1</v>
      </c>
      <c r="J476" s="42">
        <f t="shared" si="84"/>
        <v>7.8732496421832072E-5</v>
      </c>
      <c r="K476" s="142">
        <f t="shared" si="80"/>
        <v>4.2726781594774725E-4</v>
      </c>
      <c r="L476" s="79">
        <f t="shared" si="81"/>
        <v>1</v>
      </c>
      <c r="M476" s="42">
        <f t="shared" si="85"/>
        <v>4.2726781594774725E-4</v>
      </c>
      <c r="T476" s="114"/>
      <c r="W476" s="114"/>
      <c r="AA476" s="114"/>
      <c r="AG476" s="114"/>
      <c r="AJ476" s="114"/>
    </row>
    <row r="477" spans="1:36" x14ac:dyDescent="0.2">
      <c r="A477" s="92">
        <f t="shared" si="74"/>
        <v>75</v>
      </c>
      <c r="B477" s="142">
        <f t="shared" si="74"/>
        <v>3.7125892621676912E-5</v>
      </c>
      <c r="C477" s="79">
        <f t="shared" si="75"/>
        <v>1</v>
      </c>
      <c r="D477" s="42">
        <f t="shared" si="82"/>
        <v>3.7125892621676912E-5</v>
      </c>
      <c r="E477" s="142">
        <f t="shared" si="76"/>
        <v>3.5045562431669156E-4</v>
      </c>
      <c r="F477" s="79">
        <f t="shared" si="77"/>
        <v>1</v>
      </c>
      <c r="G477" s="42">
        <f t="shared" si="83"/>
        <v>3.5045562431669156E-4</v>
      </c>
      <c r="H477" s="142">
        <f t="shared" si="78"/>
        <v>6.0489600909456346E-5</v>
      </c>
      <c r="I477" s="79">
        <f t="shared" si="79"/>
        <v>1</v>
      </c>
      <c r="J477" s="42">
        <f t="shared" si="84"/>
        <v>6.0489600909456346E-5</v>
      </c>
      <c r="K477" s="142">
        <f t="shared" si="80"/>
        <v>3.4437465914589964E-4</v>
      </c>
      <c r="L477" s="79">
        <f t="shared" si="81"/>
        <v>1</v>
      </c>
      <c r="M477" s="42">
        <f t="shared" si="85"/>
        <v>3.4437465914589964E-4</v>
      </c>
      <c r="T477" s="114"/>
      <c r="W477" s="114"/>
      <c r="AA477" s="114"/>
      <c r="AG477" s="114"/>
      <c r="AJ477" s="114"/>
    </row>
    <row r="478" spans="1:36" x14ac:dyDescent="0.2">
      <c r="A478" s="92">
        <f t="shared" si="74"/>
        <v>76</v>
      </c>
      <c r="B478" s="142">
        <f t="shared" si="74"/>
        <v>2.9764724257034078E-5</v>
      </c>
      <c r="C478" s="79">
        <f t="shared" si="75"/>
        <v>0.99999999999999978</v>
      </c>
      <c r="D478" s="42">
        <f t="shared" si="82"/>
        <v>2.9764724257034071E-5</v>
      </c>
      <c r="E478" s="142">
        <f t="shared" si="76"/>
        <v>2.1539418736541864E-4</v>
      </c>
      <c r="F478" s="79">
        <f t="shared" si="77"/>
        <v>0.99999999999999978</v>
      </c>
      <c r="G478" s="42">
        <f t="shared" si="83"/>
        <v>2.1539418736541858E-4</v>
      </c>
      <c r="H478" s="142">
        <f t="shared" si="78"/>
        <v>4.8967772164797997E-5</v>
      </c>
      <c r="I478" s="79">
        <f t="shared" si="79"/>
        <v>0.99999999999999978</v>
      </c>
      <c r="J478" s="42">
        <f t="shared" si="84"/>
        <v>4.8967772164797984E-5</v>
      </c>
      <c r="K478" s="142">
        <f t="shared" si="80"/>
        <v>2.4291855603321359E-4</v>
      </c>
      <c r="L478" s="79">
        <f t="shared" si="81"/>
        <v>0.99999999999999978</v>
      </c>
      <c r="M478" s="42">
        <f t="shared" si="85"/>
        <v>2.4291855603321354E-4</v>
      </c>
      <c r="T478" s="114"/>
      <c r="W478" s="114"/>
      <c r="AA478" s="114"/>
      <c r="AG478" s="114"/>
      <c r="AJ478" s="114"/>
    </row>
    <row r="479" spans="1:36" x14ac:dyDescent="0.2">
      <c r="A479" s="92">
        <f t="shared" si="74"/>
        <v>77</v>
      </c>
      <c r="B479" s="142">
        <f t="shared" si="74"/>
        <v>1.5362438326211136E-5</v>
      </c>
      <c r="C479" s="79">
        <f t="shared" si="75"/>
        <v>1</v>
      </c>
      <c r="D479" s="42">
        <f t="shared" si="82"/>
        <v>1.5362438326211136E-5</v>
      </c>
      <c r="E479" s="142">
        <f t="shared" si="76"/>
        <v>1.6290585641753059E-4</v>
      </c>
      <c r="F479" s="79">
        <f t="shared" si="77"/>
        <v>1</v>
      </c>
      <c r="G479" s="42">
        <f t="shared" si="83"/>
        <v>1.6290585641753059E-4</v>
      </c>
      <c r="H479" s="142">
        <f t="shared" si="78"/>
        <v>2.8484521063183148E-5</v>
      </c>
      <c r="I479" s="79">
        <f t="shared" si="79"/>
        <v>1</v>
      </c>
      <c r="J479" s="42">
        <f t="shared" si="84"/>
        <v>2.8484521063183148E-5</v>
      </c>
      <c r="K479" s="142">
        <f t="shared" si="80"/>
        <v>1.7250738037141256E-4</v>
      </c>
      <c r="L479" s="79">
        <f t="shared" si="81"/>
        <v>1</v>
      </c>
      <c r="M479" s="42">
        <f t="shared" si="85"/>
        <v>1.7250738037141256E-4</v>
      </c>
      <c r="T479" s="114"/>
      <c r="W479" s="114"/>
      <c r="AA479" s="114"/>
      <c r="AG479" s="114"/>
      <c r="AJ479" s="114"/>
    </row>
    <row r="480" spans="1:36" x14ac:dyDescent="0.2">
      <c r="A480" s="92">
        <f t="shared" si="74"/>
        <v>78</v>
      </c>
      <c r="B480" s="142">
        <f t="shared" si="74"/>
        <v>1.6002539923136599E-5</v>
      </c>
      <c r="C480" s="79">
        <f t="shared" si="75"/>
        <v>1</v>
      </c>
      <c r="D480" s="42">
        <f t="shared" si="82"/>
        <v>1.6002539923136599E-5</v>
      </c>
      <c r="E480" s="142">
        <f t="shared" si="76"/>
        <v>1.4722336729285673E-4</v>
      </c>
      <c r="F480" s="79">
        <f t="shared" si="77"/>
        <v>1</v>
      </c>
      <c r="G480" s="42">
        <f t="shared" si="83"/>
        <v>1.4722336729285673E-4</v>
      </c>
      <c r="H480" s="142">
        <f t="shared" si="78"/>
        <v>2.1763454295465777E-5</v>
      </c>
      <c r="I480" s="79">
        <f t="shared" si="79"/>
        <v>1</v>
      </c>
      <c r="J480" s="42">
        <f t="shared" si="84"/>
        <v>2.1763454295465777E-5</v>
      </c>
      <c r="K480" s="142">
        <f t="shared" si="80"/>
        <v>1.3154087816818284E-4</v>
      </c>
      <c r="L480" s="79">
        <f t="shared" si="81"/>
        <v>1</v>
      </c>
      <c r="M480" s="42">
        <f t="shared" si="85"/>
        <v>1.3154087816818284E-4</v>
      </c>
      <c r="T480" s="114"/>
      <c r="W480" s="114"/>
      <c r="AA480" s="114"/>
      <c r="AG480" s="114"/>
      <c r="AJ480" s="114"/>
    </row>
    <row r="481" spans="1:36" x14ac:dyDescent="0.2">
      <c r="A481" s="92">
        <f t="shared" si="74"/>
        <v>79</v>
      </c>
      <c r="B481" s="142">
        <f t="shared" si="74"/>
        <v>1.0881727147732888E-5</v>
      </c>
      <c r="C481" s="79">
        <f t="shared" si="75"/>
        <v>1</v>
      </c>
      <c r="D481" s="42">
        <f t="shared" si="82"/>
        <v>1.0881727147732888E-5</v>
      </c>
      <c r="E481" s="142">
        <f t="shared" si="76"/>
        <v>9.7615493531133258E-5</v>
      </c>
      <c r="F481" s="79">
        <f t="shared" si="77"/>
        <v>1</v>
      </c>
      <c r="G481" s="42">
        <f t="shared" si="83"/>
        <v>9.7615493531133258E-5</v>
      </c>
      <c r="H481" s="142">
        <f t="shared" si="78"/>
        <v>1.1841879543121083E-5</v>
      </c>
      <c r="I481" s="79">
        <f t="shared" si="79"/>
        <v>1</v>
      </c>
      <c r="J481" s="42">
        <f t="shared" si="84"/>
        <v>1.1841879543121083E-5</v>
      </c>
      <c r="K481" s="142">
        <f t="shared" si="80"/>
        <v>9.5055087143431404E-5</v>
      </c>
      <c r="L481" s="79">
        <f t="shared" si="81"/>
        <v>1</v>
      </c>
      <c r="M481" s="42">
        <f t="shared" si="85"/>
        <v>9.5055087143431404E-5</v>
      </c>
      <c r="T481" s="114"/>
      <c r="W481" s="114"/>
      <c r="AA481" s="114"/>
      <c r="AG481" s="114"/>
      <c r="AJ481" s="114"/>
    </row>
    <row r="482" spans="1:36" x14ac:dyDescent="0.2">
      <c r="A482" s="92">
        <f t="shared" si="74"/>
        <v>80</v>
      </c>
      <c r="B482" s="142">
        <f t="shared" si="74"/>
        <v>6.7210667677173718E-6</v>
      </c>
      <c r="C482" s="79">
        <f t="shared" si="75"/>
        <v>1</v>
      </c>
      <c r="D482" s="42">
        <f t="shared" si="82"/>
        <v>6.7210667677173718E-6</v>
      </c>
      <c r="E482" s="142">
        <f t="shared" si="76"/>
        <v>7.4571836041816561E-5</v>
      </c>
      <c r="F482" s="79">
        <f t="shared" si="77"/>
        <v>1</v>
      </c>
      <c r="G482" s="42">
        <f t="shared" si="83"/>
        <v>7.4571836041816561E-5</v>
      </c>
      <c r="H482" s="142">
        <f t="shared" si="78"/>
        <v>1.120177794619562E-5</v>
      </c>
      <c r="I482" s="79">
        <f t="shared" si="79"/>
        <v>1</v>
      </c>
      <c r="J482" s="42">
        <f t="shared" si="84"/>
        <v>1.120177794619562E-5</v>
      </c>
      <c r="K482" s="142">
        <f t="shared" si="80"/>
        <v>6.3690108894083673E-5</v>
      </c>
      <c r="L482" s="79">
        <f t="shared" si="81"/>
        <v>1</v>
      </c>
      <c r="M482" s="42">
        <f t="shared" si="85"/>
        <v>6.3690108894083673E-5</v>
      </c>
      <c r="T482" s="114"/>
      <c r="W482" s="114"/>
      <c r="AA482" s="114"/>
      <c r="AG482" s="114"/>
      <c r="AJ482" s="114"/>
    </row>
    <row r="483" spans="1:36" x14ac:dyDescent="0.2">
      <c r="A483" s="92">
        <f t="shared" ref="A483:B486" si="86">A288</f>
        <v>81</v>
      </c>
      <c r="B483" s="142">
        <f t="shared" si="86"/>
        <v>2.8804571861645879E-6</v>
      </c>
      <c r="C483" s="79">
        <f t="shared" si="75"/>
        <v>1</v>
      </c>
      <c r="D483" s="42">
        <f t="shared" si="82"/>
        <v>2.8804571861645879E-6</v>
      </c>
      <c r="E483" s="142">
        <f t="shared" si="76"/>
        <v>3.7125892621676912E-5</v>
      </c>
      <c r="F483" s="79">
        <f t="shared" si="77"/>
        <v>1</v>
      </c>
      <c r="G483" s="42">
        <f t="shared" si="83"/>
        <v>3.7125892621676912E-5</v>
      </c>
      <c r="H483" s="142">
        <f t="shared" si="78"/>
        <v>5.4408635738664442E-6</v>
      </c>
      <c r="I483" s="79">
        <f t="shared" si="79"/>
        <v>1</v>
      </c>
      <c r="J483" s="42">
        <f t="shared" si="84"/>
        <v>5.4408635738664442E-6</v>
      </c>
      <c r="K483" s="142">
        <f t="shared" si="80"/>
        <v>4.6727416575558874E-5</v>
      </c>
      <c r="L483" s="79">
        <f t="shared" si="81"/>
        <v>1</v>
      </c>
      <c r="M483" s="42">
        <f t="shared" si="85"/>
        <v>4.6727416575558874E-5</v>
      </c>
      <c r="T483" s="114"/>
      <c r="W483" s="114"/>
      <c r="AA483" s="114"/>
      <c r="AG483" s="114"/>
      <c r="AJ483" s="114"/>
    </row>
    <row r="484" spans="1:36" x14ac:dyDescent="0.2">
      <c r="A484" s="92">
        <f t="shared" si="86"/>
        <v>82</v>
      </c>
      <c r="B484" s="142">
        <f t="shared" si="86"/>
        <v>2.8804571861645879E-6</v>
      </c>
      <c r="C484" s="79">
        <f t="shared" si="75"/>
        <v>1</v>
      </c>
      <c r="D484" s="42">
        <f t="shared" si="82"/>
        <v>2.8804571861645879E-6</v>
      </c>
      <c r="E484" s="142">
        <f t="shared" si="76"/>
        <v>2.2723606690853973E-5</v>
      </c>
      <c r="F484" s="79">
        <f t="shared" si="77"/>
        <v>1</v>
      </c>
      <c r="G484" s="42">
        <f t="shared" si="83"/>
        <v>2.2723606690853973E-5</v>
      </c>
      <c r="H484" s="142">
        <f t="shared" si="78"/>
        <v>3.8406095815527839E-6</v>
      </c>
      <c r="I484" s="79">
        <f t="shared" si="79"/>
        <v>1</v>
      </c>
      <c r="J484" s="42">
        <f t="shared" si="84"/>
        <v>3.8406095815527839E-6</v>
      </c>
      <c r="K484" s="142">
        <f t="shared" si="80"/>
        <v>2.1443403497003043E-5</v>
      </c>
      <c r="L484" s="79">
        <f t="shared" si="81"/>
        <v>1</v>
      </c>
      <c r="M484" s="42">
        <f t="shared" si="85"/>
        <v>2.1443403497003043E-5</v>
      </c>
      <c r="T484" s="114"/>
      <c r="W484" s="114"/>
      <c r="AA484" s="114"/>
      <c r="AG484" s="114"/>
      <c r="AJ484" s="114"/>
    </row>
    <row r="485" spans="1:36" x14ac:dyDescent="0.2">
      <c r="A485" s="92">
        <f t="shared" si="86"/>
        <v>83</v>
      </c>
      <c r="B485" s="142">
        <f t="shared" si="86"/>
        <v>6.4010159692546406E-7</v>
      </c>
      <c r="C485" s="79">
        <f t="shared" si="75"/>
        <v>1</v>
      </c>
      <c r="D485" s="42">
        <f t="shared" si="82"/>
        <v>6.4010159692546406E-7</v>
      </c>
      <c r="E485" s="142">
        <f t="shared" si="76"/>
        <v>2.8164470264720418E-5</v>
      </c>
      <c r="F485" s="79">
        <f t="shared" si="77"/>
        <v>1</v>
      </c>
      <c r="G485" s="42">
        <f t="shared" si="83"/>
        <v>2.8164470264720418E-5</v>
      </c>
      <c r="H485" s="142">
        <f t="shared" si="78"/>
        <v>7.0411175661801044E-6</v>
      </c>
      <c r="I485" s="79">
        <f t="shared" si="79"/>
        <v>1</v>
      </c>
      <c r="J485" s="42">
        <f t="shared" si="84"/>
        <v>7.0411175661801044E-6</v>
      </c>
      <c r="K485" s="142">
        <f t="shared" si="80"/>
        <v>3.3925384637049592E-5</v>
      </c>
      <c r="L485" s="79">
        <f t="shared" si="81"/>
        <v>1</v>
      </c>
      <c r="M485" s="42">
        <f t="shared" si="85"/>
        <v>3.3925384637049592E-5</v>
      </c>
      <c r="T485" s="114"/>
      <c r="W485" s="114"/>
      <c r="AA485" s="114"/>
      <c r="AG485" s="114"/>
      <c r="AJ485" s="114"/>
    </row>
    <row r="486" spans="1:36" ht="13.5" thickBot="1" x14ac:dyDescent="0.25">
      <c r="A486" s="93" t="str">
        <f t="shared" si="86"/>
        <v>NNNN</v>
      </c>
      <c r="B486" s="145">
        <f t="shared" si="86"/>
        <v>0.18744191078007902</v>
      </c>
      <c r="C486" s="83">
        <f t="shared" si="75"/>
        <v>1</v>
      </c>
      <c r="D486" s="149">
        <f t="shared" si="82"/>
        <v>0.18744191078007902</v>
      </c>
      <c r="E486" s="85"/>
      <c r="F486" s="83"/>
      <c r="G486" s="77"/>
      <c r="H486" s="86"/>
      <c r="I486" s="87"/>
      <c r="J486" s="77"/>
      <c r="K486" s="85"/>
      <c r="L486" s="76"/>
      <c r="M486" s="89"/>
      <c r="T486" s="114"/>
      <c r="W486" s="114"/>
      <c r="AA486" s="114"/>
      <c r="AG486" s="114"/>
      <c r="AJ486" s="114"/>
    </row>
    <row r="487" spans="1:36" s="180" customFormat="1" hidden="1" x14ac:dyDescent="0.2">
      <c r="A487" s="225"/>
      <c r="B487" s="268"/>
      <c r="C487" s="182"/>
      <c r="D487" s="182"/>
      <c r="E487" s="182"/>
      <c r="F487" s="182"/>
      <c r="G487" s="181"/>
      <c r="H487" s="182"/>
      <c r="K487" s="183"/>
      <c r="T487" s="182"/>
      <c r="W487" s="182"/>
      <c r="AA487" s="181"/>
      <c r="AG487" s="182"/>
      <c r="AJ487" s="182"/>
    </row>
    <row r="488" spans="1:36" s="180" customFormat="1" hidden="1" x14ac:dyDescent="0.2">
      <c r="A488" s="225"/>
      <c r="B488" s="268"/>
      <c r="C488" s="182"/>
      <c r="D488" s="182"/>
      <c r="E488" s="182"/>
      <c r="F488" s="182"/>
      <c r="G488" s="181"/>
      <c r="H488" s="182"/>
      <c r="K488" s="183"/>
      <c r="T488" s="182"/>
      <c r="W488" s="182"/>
      <c r="AA488" s="181"/>
      <c r="AG488" s="182"/>
      <c r="AJ488" s="182"/>
    </row>
    <row r="489" spans="1:36" s="180" customFormat="1" hidden="1" x14ac:dyDescent="0.2">
      <c r="A489" s="225"/>
      <c r="B489" s="268"/>
      <c r="C489" s="182"/>
      <c r="D489" s="182"/>
      <c r="E489" s="182"/>
      <c r="F489" s="182"/>
      <c r="G489" s="181"/>
      <c r="H489" s="182"/>
      <c r="K489" s="183"/>
      <c r="T489" s="182"/>
      <c r="W489" s="182"/>
      <c r="AA489" s="181"/>
      <c r="AG489" s="182"/>
      <c r="AJ489" s="182"/>
    </row>
    <row r="490" spans="1:36" s="180" customFormat="1" hidden="1" x14ac:dyDescent="0.2">
      <c r="A490" s="225"/>
      <c r="B490" s="268"/>
      <c r="C490" s="182"/>
      <c r="D490" s="182"/>
      <c r="E490" s="182"/>
      <c r="F490" s="182"/>
      <c r="G490" s="181"/>
      <c r="H490" s="182"/>
      <c r="K490" s="183"/>
      <c r="T490" s="182"/>
      <c r="W490" s="182"/>
      <c r="AA490" s="181"/>
      <c r="AG490" s="182"/>
      <c r="AJ490" s="182"/>
    </row>
    <row r="491" spans="1:36" s="180" customFormat="1" hidden="1" x14ac:dyDescent="0.2">
      <c r="A491" s="225"/>
      <c r="C491" s="181"/>
      <c r="D491" s="181"/>
      <c r="E491" s="181"/>
      <c r="F491" s="182"/>
      <c r="G491" s="182"/>
      <c r="H491" s="182"/>
      <c r="K491" s="183"/>
      <c r="L491" s="182"/>
      <c r="M491" s="182"/>
      <c r="T491" s="181"/>
      <c r="W491" s="181"/>
      <c r="AA491" s="182"/>
      <c r="AG491" s="181"/>
      <c r="AJ491" s="181"/>
    </row>
    <row r="492" spans="1:36" s="180" customFormat="1" ht="15.75" hidden="1" x14ac:dyDescent="0.25">
      <c r="A492" s="179" t="s">
        <v>56</v>
      </c>
      <c r="C492" s="225"/>
      <c r="D492" s="225"/>
      <c r="E492" s="225"/>
      <c r="F492" s="181"/>
      <c r="G492" s="181"/>
      <c r="H492" s="181"/>
      <c r="K492" s="183"/>
      <c r="T492" s="182"/>
      <c r="W492" s="182"/>
      <c r="AA492" s="181"/>
      <c r="AG492" s="182"/>
      <c r="AJ492" s="182"/>
    </row>
    <row r="493" spans="1:36" s="180" customFormat="1" hidden="1" x14ac:dyDescent="0.2">
      <c r="A493" s="184" t="s">
        <v>57</v>
      </c>
      <c r="C493" s="225"/>
      <c r="D493" s="225"/>
      <c r="E493" s="225"/>
      <c r="F493" s="182"/>
      <c r="G493" s="182"/>
      <c r="H493" s="182"/>
      <c r="K493" s="183"/>
      <c r="T493" s="181"/>
      <c r="W493" s="181"/>
      <c r="AA493" s="182"/>
      <c r="AG493" s="181"/>
      <c r="AJ493" s="181"/>
    </row>
    <row r="494" spans="1:36" s="180" customFormat="1" hidden="1" x14ac:dyDescent="0.2">
      <c r="A494" s="184" t="s">
        <v>154</v>
      </c>
      <c r="C494" s="225"/>
      <c r="D494" s="225"/>
      <c r="E494" s="225"/>
      <c r="F494" s="182"/>
      <c r="G494" s="182"/>
      <c r="H494" s="182"/>
      <c r="K494" s="183"/>
      <c r="T494" s="181"/>
      <c r="W494" s="181"/>
      <c r="AA494" s="182"/>
      <c r="AG494" s="181"/>
      <c r="AJ494" s="181"/>
    </row>
    <row r="495" spans="1:36" s="180" customFormat="1" hidden="1" x14ac:dyDescent="0.2">
      <c r="A495" s="184" t="s">
        <v>58</v>
      </c>
      <c r="C495" s="225"/>
      <c r="D495" s="225"/>
      <c r="E495" s="225"/>
      <c r="F495" s="182"/>
      <c r="G495" s="182"/>
      <c r="H495" s="182"/>
      <c r="K495" s="183"/>
      <c r="T495" s="181"/>
      <c r="W495" s="181"/>
      <c r="AA495" s="182"/>
      <c r="AG495" s="181"/>
      <c r="AJ495" s="181"/>
    </row>
    <row r="496" spans="1:36" s="180" customFormat="1" hidden="1" x14ac:dyDescent="0.2">
      <c r="A496" s="225"/>
      <c r="C496" s="225"/>
      <c r="D496" s="225"/>
      <c r="E496" s="225"/>
      <c r="F496" s="182"/>
      <c r="G496" s="182"/>
      <c r="H496" s="182"/>
      <c r="K496" s="183"/>
      <c r="T496" s="181"/>
      <c r="W496" s="181"/>
      <c r="AA496" s="182"/>
      <c r="AG496" s="181"/>
      <c r="AJ496" s="181"/>
    </row>
    <row r="497" spans="1:39" s="180" customFormat="1" hidden="1" x14ac:dyDescent="0.2">
      <c r="A497" s="225"/>
      <c r="B497" s="338" t="s">
        <v>59</v>
      </c>
      <c r="C497" s="338"/>
      <c r="D497" s="338"/>
      <c r="E497" s="338"/>
      <c r="F497" s="338"/>
      <c r="G497" s="338"/>
      <c r="H497" s="338"/>
      <c r="K497" s="183"/>
      <c r="T497" s="181"/>
      <c r="W497" s="181"/>
      <c r="AA497" s="182"/>
      <c r="AG497" s="181"/>
      <c r="AJ497" s="181"/>
    </row>
    <row r="498" spans="1:39" s="180" customFormat="1" hidden="1" x14ac:dyDescent="0.2">
      <c r="A498" s="225"/>
      <c r="G498" s="182"/>
      <c r="H498" s="182"/>
      <c r="I498" s="182"/>
      <c r="L498" s="183"/>
      <c r="M498" s="183"/>
      <c r="W498" s="181"/>
      <c r="AA498" s="182"/>
      <c r="AJ498" s="181"/>
    </row>
    <row r="499" spans="1:39" s="180" customFormat="1" ht="38.25" hidden="1" x14ac:dyDescent="0.2">
      <c r="A499" s="209" t="s">
        <v>36</v>
      </c>
      <c r="B499" s="181" t="s">
        <v>19</v>
      </c>
      <c r="C499" s="209" t="s">
        <v>60</v>
      </c>
      <c r="D499" s="180" t="s">
        <v>51</v>
      </c>
      <c r="E499" s="182"/>
      <c r="F499" s="181" t="s">
        <v>19</v>
      </c>
      <c r="G499" s="209" t="s">
        <v>60</v>
      </c>
      <c r="H499" s="180" t="s">
        <v>51</v>
      </c>
      <c r="I499" s="182"/>
      <c r="K499" s="183"/>
      <c r="L499" s="182"/>
      <c r="M499" s="182"/>
      <c r="N499" s="182"/>
      <c r="O499" s="182"/>
      <c r="R499" s="182"/>
      <c r="T499" s="182"/>
      <c r="U499" s="182"/>
      <c r="W499" s="182"/>
      <c r="X499" s="182"/>
      <c r="AA499" s="182"/>
      <c r="AB499" s="182"/>
      <c r="AE499" s="182"/>
      <c r="AG499" s="182"/>
      <c r="AH499" s="182"/>
      <c r="AJ499" s="182"/>
      <c r="AK499" s="182"/>
      <c r="AM499" s="182"/>
    </row>
    <row r="500" spans="1:39" s="180" customFormat="1" hidden="1" x14ac:dyDescent="0.2">
      <c r="A500" s="225"/>
      <c r="B500" s="181"/>
      <c r="J500" s="182"/>
      <c r="K500" s="182"/>
      <c r="O500" s="183"/>
      <c r="R500" s="183"/>
      <c r="U500" s="183"/>
      <c r="W500" s="181"/>
      <c r="X500" s="183"/>
      <c r="AA500" s="181"/>
      <c r="AB500" s="183"/>
      <c r="AE500" s="183"/>
      <c r="AH500" s="183"/>
      <c r="AJ500" s="181"/>
      <c r="AK500" s="183"/>
    </row>
    <row r="501" spans="1:39" s="180" customFormat="1" hidden="1" x14ac:dyDescent="0.2">
      <c r="A501" s="225"/>
      <c r="B501" s="339" t="s">
        <v>61</v>
      </c>
      <c r="C501" s="339"/>
      <c r="D501" s="339"/>
      <c r="F501" s="339" t="s">
        <v>62</v>
      </c>
      <c r="G501" s="339"/>
      <c r="H501" s="339"/>
      <c r="J501" s="182"/>
      <c r="K501" s="182"/>
      <c r="O501" s="183"/>
      <c r="R501" s="183"/>
      <c r="U501" s="183"/>
      <c r="W501" s="181"/>
      <c r="X501" s="183"/>
      <c r="AA501" s="181"/>
      <c r="AB501" s="183"/>
      <c r="AE501" s="183"/>
      <c r="AH501" s="183"/>
      <c r="AJ501" s="181"/>
      <c r="AK501" s="183"/>
    </row>
    <row r="502" spans="1:39" s="180" customFormat="1" hidden="1" x14ac:dyDescent="0.2">
      <c r="A502" s="225"/>
      <c r="J502" s="182"/>
      <c r="K502" s="182"/>
      <c r="O502" s="183"/>
      <c r="R502" s="183"/>
      <c r="U502" s="183"/>
      <c r="W502" s="181"/>
      <c r="X502" s="183"/>
      <c r="AA502" s="181"/>
      <c r="AB502" s="183"/>
      <c r="AE502" s="183"/>
      <c r="AH502" s="183"/>
      <c r="AJ502" s="181"/>
      <c r="AK502" s="183"/>
    </row>
    <row r="503" spans="1:39" s="180" customFormat="1" hidden="1" x14ac:dyDescent="0.2">
      <c r="A503" s="210">
        <f>A402</f>
        <v>0</v>
      </c>
      <c r="B503" s="211">
        <f>SUM(B402,E402)</f>
        <v>2.4234246459598069E-3</v>
      </c>
      <c r="C503" s="183">
        <v>1</v>
      </c>
      <c r="D503" s="183">
        <f>ABS(C503-1)*B503*$I$4</f>
        <v>0</v>
      </c>
      <c r="E503" s="183"/>
      <c r="F503" s="211">
        <f>SUM(H402,K402)</f>
        <v>3.0446432457759695E-3</v>
      </c>
      <c r="G503" s="183">
        <v>1</v>
      </c>
      <c r="H503" s="183">
        <f>ABS(G503-1)*F503*$I$4</f>
        <v>0</v>
      </c>
      <c r="I503" s="183"/>
      <c r="J503" s="182"/>
      <c r="K503" s="182"/>
      <c r="O503" s="183"/>
      <c r="R503" s="183"/>
      <c r="U503" s="183"/>
      <c r="W503" s="181"/>
      <c r="X503" s="183"/>
      <c r="AA503" s="181"/>
      <c r="AB503" s="183"/>
      <c r="AE503" s="183"/>
      <c r="AH503" s="183"/>
      <c r="AJ503" s="181"/>
      <c r="AK503" s="183"/>
    </row>
    <row r="504" spans="1:39" s="180" customFormat="1" hidden="1" x14ac:dyDescent="0.2">
      <c r="A504" s="210">
        <f t="shared" ref="A504:A567" si="87">A403</f>
        <v>1</v>
      </c>
      <c r="B504" s="211">
        <f t="shared" ref="B504:B567" si="88">SUM(B403,E403)</f>
        <v>3.3400501327570712E-3</v>
      </c>
      <c r="C504" s="183">
        <v>1</v>
      </c>
      <c r="D504" s="183">
        <f t="shared" ref="D504:D567" si="89">ABS(C504-1)*B504*$I$4</f>
        <v>0</v>
      </c>
      <c r="E504" s="183"/>
      <c r="F504" s="211">
        <f t="shared" ref="F504:F567" si="90">SUM(H403,K403)</f>
        <v>4.4784708228890087E-3</v>
      </c>
      <c r="G504" s="183">
        <v>1</v>
      </c>
      <c r="H504" s="183">
        <f t="shared" ref="H504:H567" si="91">ABS(G504-1)*F504*$I$4</f>
        <v>0</v>
      </c>
      <c r="I504" s="183"/>
      <c r="J504" s="182"/>
      <c r="K504" s="182"/>
      <c r="O504" s="183"/>
      <c r="R504" s="183"/>
      <c r="U504" s="183"/>
      <c r="W504" s="181"/>
      <c r="X504" s="183"/>
      <c r="AA504" s="181"/>
      <c r="AB504" s="183"/>
      <c r="AE504" s="183"/>
      <c r="AH504" s="183"/>
      <c r="AJ504" s="181"/>
      <c r="AK504" s="183"/>
    </row>
    <row r="505" spans="1:39" s="180" customFormat="1" hidden="1" x14ac:dyDescent="0.2">
      <c r="A505" s="210">
        <f t="shared" si="87"/>
        <v>2</v>
      </c>
      <c r="B505" s="211">
        <f t="shared" si="88"/>
        <v>3.6460186960874433E-3</v>
      </c>
      <c r="C505" s="183">
        <v>1</v>
      </c>
      <c r="D505" s="183">
        <f t="shared" si="89"/>
        <v>0</v>
      </c>
      <c r="E505" s="183"/>
      <c r="F505" s="211">
        <f t="shared" si="90"/>
        <v>5.0737653080296903E-3</v>
      </c>
      <c r="G505" s="183">
        <v>1</v>
      </c>
      <c r="H505" s="183">
        <f t="shared" si="91"/>
        <v>0</v>
      </c>
      <c r="I505" s="183"/>
      <c r="J505" s="182"/>
      <c r="K505" s="182"/>
      <c r="O505" s="183"/>
      <c r="R505" s="183"/>
      <c r="U505" s="183"/>
      <c r="W505" s="181"/>
      <c r="X505" s="183"/>
      <c r="AA505" s="181"/>
      <c r="AB505" s="183"/>
      <c r="AE505" s="183"/>
      <c r="AH505" s="183"/>
      <c r="AJ505" s="181"/>
      <c r="AK505" s="183"/>
    </row>
    <row r="506" spans="1:39" s="180" customFormat="1" hidden="1" x14ac:dyDescent="0.2">
      <c r="A506" s="210">
        <f t="shared" si="87"/>
        <v>3</v>
      </c>
      <c r="B506" s="211">
        <f t="shared" si="88"/>
        <v>3.509677055942319E-3</v>
      </c>
      <c r="C506" s="183">
        <v>1</v>
      </c>
      <c r="D506" s="183">
        <f t="shared" si="89"/>
        <v>0</v>
      </c>
      <c r="E506" s="183"/>
      <c r="F506" s="211">
        <f t="shared" si="90"/>
        <v>5.0529620061296127E-3</v>
      </c>
      <c r="G506" s="183">
        <v>1</v>
      </c>
      <c r="H506" s="183">
        <f t="shared" si="91"/>
        <v>0</v>
      </c>
      <c r="I506" s="183"/>
      <c r="J506" s="182"/>
      <c r="K506" s="182"/>
      <c r="O506" s="183"/>
      <c r="R506" s="183"/>
      <c r="U506" s="183"/>
      <c r="W506" s="181"/>
      <c r="X506" s="183"/>
      <c r="AA506" s="181"/>
      <c r="AB506" s="183"/>
      <c r="AE506" s="183"/>
      <c r="AH506" s="183"/>
      <c r="AJ506" s="181"/>
      <c r="AK506" s="183"/>
    </row>
    <row r="507" spans="1:39" s="180" customFormat="1" hidden="1" x14ac:dyDescent="0.2">
      <c r="A507" s="210">
        <f t="shared" si="87"/>
        <v>4</v>
      </c>
      <c r="B507" s="211">
        <f t="shared" si="88"/>
        <v>3.2408343852336242E-3</v>
      </c>
      <c r="C507" s="183">
        <v>1</v>
      </c>
      <c r="D507" s="183">
        <f t="shared" si="89"/>
        <v>0</v>
      </c>
      <c r="E507" s="183"/>
      <c r="F507" s="211">
        <f t="shared" si="90"/>
        <v>4.764916287513154E-3</v>
      </c>
      <c r="G507" s="183">
        <v>1</v>
      </c>
      <c r="H507" s="183">
        <f t="shared" si="91"/>
        <v>0</v>
      </c>
      <c r="I507" s="183"/>
      <c r="J507" s="182"/>
      <c r="K507" s="182"/>
      <c r="O507" s="183"/>
      <c r="R507" s="183"/>
      <c r="U507" s="183"/>
      <c r="W507" s="181"/>
      <c r="X507" s="183"/>
      <c r="AA507" s="181"/>
      <c r="AB507" s="183"/>
      <c r="AE507" s="183"/>
      <c r="AH507" s="183"/>
      <c r="AJ507" s="181"/>
      <c r="AK507" s="183"/>
    </row>
    <row r="508" spans="1:39" s="180" customFormat="1" hidden="1" x14ac:dyDescent="0.2">
      <c r="A508" s="210">
        <f t="shared" si="87"/>
        <v>5</v>
      </c>
      <c r="B508" s="211">
        <f t="shared" si="88"/>
        <v>3.8473306483205018E-3</v>
      </c>
      <c r="C508" s="183">
        <v>1</v>
      </c>
      <c r="D508" s="183">
        <f t="shared" si="89"/>
        <v>0</v>
      </c>
      <c r="F508" s="211">
        <f t="shared" si="90"/>
        <v>5.4520653518126396E-3</v>
      </c>
      <c r="G508" s="183">
        <v>1</v>
      </c>
      <c r="H508" s="183">
        <f t="shared" si="91"/>
        <v>0</v>
      </c>
      <c r="K508" s="183"/>
      <c r="T508" s="181"/>
      <c r="W508" s="181"/>
      <c r="AA508" s="182"/>
      <c r="AG508" s="181"/>
      <c r="AJ508" s="181"/>
    </row>
    <row r="509" spans="1:39" s="180" customFormat="1" hidden="1" x14ac:dyDescent="0.2">
      <c r="A509" s="210">
        <f t="shared" si="87"/>
        <v>6</v>
      </c>
      <c r="B509" s="211">
        <f t="shared" si="88"/>
        <v>4.5508023033415858E-3</v>
      </c>
      <c r="C509" s="183">
        <v>1</v>
      </c>
      <c r="D509" s="183">
        <f t="shared" si="89"/>
        <v>0</v>
      </c>
      <c r="F509" s="211">
        <f t="shared" si="90"/>
        <v>6.3507679938959918E-3</v>
      </c>
      <c r="G509" s="183">
        <v>1</v>
      </c>
      <c r="H509" s="183">
        <f t="shared" si="91"/>
        <v>0</v>
      </c>
      <c r="K509" s="183"/>
      <c r="T509" s="181"/>
      <c r="W509" s="181"/>
      <c r="AA509" s="182"/>
      <c r="AG509" s="181"/>
      <c r="AJ509" s="181"/>
    </row>
    <row r="510" spans="1:39" s="180" customFormat="1" hidden="1" x14ac:dyDescent="0.2">
      <c r="A510" s="210">
        <f t="shared" si="87"/>
        <v>7</v>
      </c>
      <c r="B510" s="211">
        <f t="shared" si="88"/>
        <v>5.0190366214925633E-3</v>
      </c>
      <c r="C510" s="183">
        <v>1</v>
      </c>
      <c r="D510" s="183">
        <f t="shared" si="89"/>
        <v>0</v>
      </c>
      <c r="F510" s="211">
        <f t="shared" si="90"/>
        <v>6.788597486193009E-3</v>
      </c>
      <c r="G510" s="183">
        <v>1</v>
      </c>
      <c r="H510" s="183">
        <f t="shared" si="91"/>
        <v>0</v>
      </c>
      <c r="K510" s="183"/>
      <c r="T510" s="181"/>
      <c r="W510" s="181"/>
      <c r="AA510" s="182"/>
      <c r="AG510" s="181"/>
      <c r="AJ510" s="181"/>
    </row>
    <row r="511" spans="1:39" s="180" customFormat="1" hidden="1" x14ac:dyDescent="0.2">
      <c r="A511" s="210">
        <f t="shared" si="87"/>
        <v>8</v>
      </c>
      <c r="B511" s="211">
        <f t="shared" si="88"/>
        <v>5.2702764982858084E-3</v>
      </c>
      <c r="C511" s="183">
        <v>1</v>
      </c>
      <c r="D511" s="183">
        <f t="shared" si="89"/>
        <v>0</v>
      </c>
      <c r="F511" s="211">
        <f t="shared" si="90"/>
        <v>7.2952379001595125E-3</v>
      </c>
      <c r="G511" s="183">
        <v>1</v>
      </c>
      <c r="H511" s="183">
        <f t="shared" si="91"/>
        <v>0</v>
      </c>
      <c r="K511" s="183"/>
      <c r="T511" s="181"/>
      <c r="W511" s="181"/>
      <c r="AA511" s="182"/>
      <c r="AG511" s="181"/>
      <c r="AJ511" s="181"/>
    </row>
    <row r="512" spans="1:39" s="180" customFormat="1" hidden="1" x14ac:dyDescent="0.2">
      <c r="A512" s="210">
        <f t="shared" si="87"/>
        <v>9</v>
      </c>
      <c r="B512" s="211">
        <f t="shared" si="88"/>
        <v>6.4218192711547181E-3</v>
      </c>
      <c r="C512" s="183">
        <v>1</v>
      </c>
      <c r="D512" s="183">
        <f t="shared" si="89"/>
        <v>0</v>
      </c>
      <c r="F512" s="211">
        <f t="shared" si="90"/>
        <v>8.7853944178019928E-3</v>
      </c>
      <c r="G512" s="183">
        <v>1</v>
      </c>
      <c r="H512" s="183">
        <f t="shared" si="91"/>
        <v>0</v>
      </c>
      <c r="K512" s="183"/>
      <c r="T512" s="181"/>
      <c r="W512" s="181"/>
      <c r="AA512" s="182"/>
      <c r="AG512" s="181"/>
      <c r="AJ512" s="181"/>
    </row>
    <row r="513" spans="1:36" s="180" customFormat="1" hidden="1" x14ac:dyDescent="0.2">
      <c r="A513" s="210">
        <f t="shared" si="87"/>
        <v>10</v>
      </c>
      <c r="B513" s="211">
        <f t="shared" si="88"/>
        <v>5.599608769903959E-3</v>
      </c>
      <c r="C513" s="183">
        <v>1</v>
      </c>
      <c r="D513" s="183">
        <f t="shared" si="89"/>
        <v>0</v>
      </c>
      <c r="F513" s="211">
        <f t="shared" si="90"/>
        <v>7.3029191193226192E-3</v>
      </c>
      <c r="G513" s="183">
        <v>1</v>
      </c>
      <c r="H513" s="183">
        <f t="shared" si="91"/>
        <v>0</v>
      </c>
      <c r="K513" s="183"/>
      <c r="T513" s="181"/>
      <c r="W513" s="181"/>
      <c r="AA513" s="182"/>
      <c r="AG513" s="181"/>
      <c r="AJ513" s="181"/>
    </row>
    <row r="514" spans="1:36" s="180" customFormat="1" hidden="1" x14ac:dyDescent="0.2">
      <c r="A514" s="210">
        <f t="shared" si="87"/>
        <v>11</v>
      </c>
      <c r="B514" s="211">
        <f t="shared" si="88"/>
        <v>5.8246044812232597E-3</v>
      </c>
      <c r="C514" s="183">
        <v>1</v>
      </c>
      <c r="D514" s="183">
        <f t="shared" si="89"/>
        <v>0</v>
      </c>
      <c r="F514" s="211">
        <f t="shared" si="90"/>
        <v>7.5039110207572148E-3</v>
      </c>
      <c r="G514" s="183">
        <v>1</v>
      </c>
      <c r="H514" s="183">
        <f t="shared" si="91"/>
        <v>0</v>
      </c>
      <c r="K514" s="183"/>
      <c r="T514" s="181"/>
      <c r="W514" s="181"/>
      <c r="AA514" s="182"/>
      <c r="AG514" s="181"/>
      <c r="AJ514" s="181"/>
    </row>
    <row r="515" spans="1:36" s="180" customFormat="1" hidden="1" x14ac:dyDescent="0.2">
      <c r="A515" s="210">
        <f t="shared" si="87"/>
        <v>12</v>
      </c>
      <c r="B515" s="211">
        <f t="shared" si="88"/>
        <v>5.6162514114240208E-3</v>
      </c>
      <c r="C515" s="183">
        <v>1</v>
      </c>
      <c r="D515" s="183">
        <f t="shared" si="89"/>
        <v>0</v>
      </c>
      <c r="F515" s="211">
        <f t="shared" si="90"/>
        <v>7.3538071962781938E-3</v>
      </c>
      <c r="G515" s="183">
        <v>1</v>
      </c>
      <c r="H515" s="183">
        <f t="shared" si="91"/>
        <v>0</v>
      </c>
      <c r="K515" s="183"/>
      <c r="T515" s="181"/>
      <c r="W515" s="181"/>
      <c r="AA515" s="182"/>
      <c r="AG515" s="181"/>
      <c r="AJ515" s="181"/>
    </row>
    <row r="516" spans="1:36" s="180" customFormat="1" hidden="1" x14ac:dyDescent="0.2">
      <c r="A516" s="210">
        <f t="shared" si="87"/>
        <v>13</v>
      </c>
      <c r="B516" s="211">
        <f t="shared" si="88"/>
        <v>5.8748524565819084E-3</v>
      </c>
      <c r="C516" s="183">
        <v>1</v>
      </c>
      <c r="D516" s="183">
        <f t="shared" si="89"/>
        <v>0</v>
      </c>
      <c r="F516" s="211">
        <f t="shared" si="90"/>
        <v>7.7247460716965005E-3</v>
      </c>
      <c r="G516" s="183">
        <v>1</v>
      </c>
      <c r="H516" s="183">
        <f t="shared" si="91"/>
        <v>0</v>
      </c>
      <c r="K516" s="183"/>
      <c r="T516" s="181"/>
      <c r="W516" s="181"/>
      <c r="AA516" s="182"/>
      <c r="AG516" s="181"/>
      <c r="AJ516" s="181"/>
    </row>
    <row r="517" spans="1:36" s="180" customFormat="1" hidden="1" x14ac:dyDescent="0.2">
      <c r="A517" s="210">
        <f t="shared" si="87"/>
        <v>14</v>
      </c>
      <c r="B517" s="211">
        <f t="shared" si="88"/>
        <v>5.8940555044896727E-3</v>
      </c>
      <c r="C517" s="183">
        <v>1</v>
      </c>
      <c r="D517" s="183">
        <f t="shared" si="89"/>
        <v>0</v>
      </c>
      <c r="F517" s="211">
        <f t="shared" si="90"/>
        <v>7.722185665308798E-3</v>
      </c>
      <c r="G517" s="183">
        <v>1</v>
      </c>
      <c r="H517" s="183">
        <f t="shared" si="91"/>
        <v>0</v>
      </c>
      <c r="K517" s="183"/>
      <c r="T517" s="181"/>
      <c r="W517" s="181"/>
      <c r="AA517" s="182"/>
      <c r="AG517" s="181"/>
      <c r="AJ517" s="181"/>
    </row>
    <row r="518" spans="1:36" s="180" customFormat="1" hidden="1" x14ac:dyDescent="0.2">
      <c r="A518" s="210">
        <f t="shared" si="87"/>
        <v>15</v>
      </c>
      <c r="B518" s="211">
        <f t="shared" si="88"/>
        <v>6.1632182259968304E-3</v>
      </c>
      <c r="C518" s="183">
        <v>1</v>
      </c>
      <c r="D518" s="183">
        <f t="shared" si="89"/>
        <v>0</v>
      </c>
      <c r="F518" s="211">
        <f t="shared" si="90"/>
        <v>7.960623510163533E-3</v>
      </c>
      <c r="G518" s="183">
        <v>1</v>
      </c>
      <c r="H518" s="183">
        <f t="shared" si="91"/>
        <v>0</v>
      </c>
      <c r="K518" s="183"/>
      <c r="T518" s="181"/>
      <c r="W518" s="181"/>
      <c r="AA518" s="182"/>
      <c r="AG518" s="181"/>
      <c r="AJ518" s="181"/>
    </row>
    <row r="519" spans="1:36" s="180" customFormat="1" hidden="1" x14ac:dyDescent="0.2">
      <c r="A519" s="210">
        <f t="shared" si="87"/>
        <v>16</v>
      </c>
      <c r="B519" s="211">
        <f t="shared" si="88"/>
        <v>6.2323491984647809E-3</v>
      </c>
      <c r="C519" s="183">
        <v>1</v>
      </c>
      <c r="D519" s="183">
        <f t="shared" si="89"/>
        <v>0</v>
      </c>
      <c r="F519" s="211">
        <f t="shared" si="90"/>
        <v>7.8950130964786733E-3</v>
      </c>
      <c r="G519" s="183">
        <v>1</v>
      </c>
      <c r="H519" s="183">
        <f t="shared" si="91"/>
        <v>0</v>
      </c>
      <c r="K519" s="183"/>
      <c r="T519" s="181"/>
      <c r="W519" s="181"/>
      <c r="AA519" s="182"/>
      <c r="AG519" s="181"/>
      <c r="AJ519" s="181"/>
    </row>
    <row r="520" spans="1:36" s="180" customFormat="1" hidden="1" x14ac:dyDescent="0.2">
      <c r="A520" s="210">
        <f t="shared" si="87"/>
        <v>17</v>
      </c>
      <c r="B520" s="211">
        <f t="shared" si="88"/>
        <v>6.1356938573290352E-3</v>
      </c>
      <c r="C520" s="183">
        <v>1</v>
      </c>
      <c r="D520" s="183">
        <f t="shared" si="89"/>
        <v>0</v>
      </c>
      <c r="F520" s="211">
        <f t="shared" si="90"/>
        <v>7.7999580093352418E-3</v>
      </c>
      <c r="G520" s="183">
        <v>1</v>
      </c>
      <c r="H520" s="183">
        <f t="shared" si="91"/>
        <v>0</v>
      </c>
      <c r="K520" s="183"/>
      <c r="T520" s="181"/>
      <c r="W520" s="181"/>
      <c r="AA520" s="182"/>
      <c r="AG520" s="181"/>
      <c r="AJ520" s="181"/>
    </row>
    <row r="521" spans="1:36" s="180" customFormat="1" hidden="1" x14ac:dyDescent="0.2">
      <c r="A521" s="210">
        <f t="shared" si="87"/>
        <v>18</v>
      </c>
      <c r="B521" s="211">
        <f t="shared" si="88"/>
        <v>5.9769486612915208E-3</v>
      </c>
      <c r="C521" s="183">
        <v>1</v>
      </c>
      <c r="D521" s="183">
        <f t="shared" si="89"/>
        <v>0</v>
      </c>
      <c r="F521" s="211">
        <f t="shared" si="90"/>
        <v>7.6376922545146365E-3</v>
      </c>
      <c r="G521" s="183">
        <v>1</v>
      </c>
      <c r="H521" s="183">
        <f t="shared" si="91"/>
        <v>0</v>
      </c>
      <c r="K521" s="183"/>
      <c r="T521" s="181"/>
      <c r="W521" s="181"/>
      <c r="AA521" s="182"/>
      <c r="AG521" s="181"/>
      <c r="AJ521" s="181"/>
    </row>
    <row r="522" spans="1:36" s="180" customFormat="1" hidden="1" x14ac:dyDescent="0.2">
      <c r="A522" s="210">
        <f t="shared" si="87"/>
        <v>19</v>
      </c>
      <c r="B522" s="211">
        <f t="shared" si="88"/>
        <v>6.2416306716201993E-3</v>
      </c>
      <c r="C522" s="183">
        <v>1</v>
      </c>
      <c r="D522" s="183">
        <f t="shared" si="89"/>
        <v>0</v>
      </c>
      <c r="F522" s="211">
        <f t="shared" si="90"/>
        <v>7.6668168771747459E-3</v>
      </c>
      <c r="G522" s="183">
        <v>1</v>
      </c>
      <c r="H522" s="183">
        <f t="shared" si="91"/>
        <v>0</v>
      </c>
      <c r="K522" s="183"/>
      <c r="T522" s="181"/>
      <c r="W522" s="181"/>
      <c r="AA522" s="182"/>
      <c r="AG522" s="181"/>
      <c r="AJ522" s="181"/>
    </row>
    <row r="523" spans="1:36" s="180" customFormat="1" hidden="1" x14ac:dyDescent="0.2">
      <c r="A523" s="210">
        <f t="shared" si="87"/>
        <v>20</v>
      </c>
      <c r="B523" s="211">
        <f t="shared" si="88"/>
        <v>6.1789007151215039E-3</v>
      </c>
      <c r="C523" s="183">
        <v>1</v>
      </c>
      <c r="D523" s="183">
        <f t="shared" si="89"/>
        <v>0</v>
      </c>
      <c r="F523" s="211">
        <f t="shared" si="90"/>
        <v>7.4315795403046376E-3</v>
      </c>
      <c r="G523" s="183">
        <v>1</v>
      </c>
      <c r="H523" s="183">
        <f t="shared" si="91"/>
        <v>0</v>
      </c>
      <c r="K523" s="183"/>
      <c r="T523" s="181"/>
      <c r="W523" s="181"/>
      <c r="AA523" s="182"/>
      <c r="AG523" s="181"/>
      <c r="AJ523" s="181"/>
    </row>
    <row r="524" spans="1:36" s="180" customFormat="1" hidden="1" x14ac:dyDescent="0.2">
      <c r="A524" s="210">
        <f t="shared" si="87"/>
        <v>21</v>
      </c>
      <c r="B524" s="211">
        <f t="shared" si="88"/>
        <v>5.9270207367313338E-3</v>
      </c>
      <c r="C524" s="183">
        <v>1</v>
      </c>
      <c r="D524" s="183">
        <f t="shared" si="89"/>
        <v>0</v>
      </c>
      <c r="F524" s="211">
        <f t="shared" si="90"/>
        <v>7.1406533645020139E-3</v>
      </c>
      <c r="G524" s="183">
        <v>1</v>
      </c>
      <c r="H524" s="183">
        <f t="shared" si="91"/>
        <v>0</v>
      </c>
      <c r="K524" s="183"/>
      <c r="T524" s="181"/>
      <c r="W524" s="181"/>
      <c r="AA524" s="182"/>
      <c r="AG524" s="181"/>
      <c r="AJ524" s="181"/>
    </row>
    <row r="525" spans="1:36" s="180" customFormat="1" hidden="1" x14ac:dyDescent="0.2">
      <c r="A525" s="210">
        <f t="shared" si="87"/>
        <v>22</v>
      </c>
      <c r="B525" s="211">
        <f t="shared" si="88"/>
        <v>5.7570737627476234E-3</v>
      </c>
      <c r="C525" s="183">
        <v>1</v>
      </c>
      <c r="D525" s="183">
        <f t="shared" si="89"/>
        <v>0</v>
      </c>
      <c r="F525" s="211">
        <f t="shared" si="90"/>
        <v>6.846846731513226E-3</v>
      </c>
      <c r="G525" s="183">
        <v>1</v>
      </c>
      <c r="H525" s="183">
        <f t="shared" si="91"/>
        <v>0</v>
      </c>
      <c r="K525" s="183"/>
      <c r="T525" s="181"/>
      <c r="W525" s="181"/>
      <c r="AA525" s="182"/>
      <c r="AG525" s="181"/>
      <c r="AJ525" s="181"/>
    </row>
    <row r="526" spans="1:36" s="180" customFormat="1" hidden="1" x14ac:dyDescent="0.2">
      <c r="A526" s="210">
        <f t="shared" si="87"/>
        <v>23</v>
      </c>
      <c r="B526" s="211">
        <f t="shared" si="88"/>
        <v>6.1724996991522497E-3</v>
      </c>
      <c r="C526" s="183">
        <v>1</v>
      </c>
      <c r="D526" s="183">
        <f t="shared" si="89"/>
        <v>0</v>
      </c>
      <c r="F526" s="211">
        <f t="shared" si="90"/>
        <v>7.0119929435199964E-3</v>
      </c>
      <c r="G526" s="183">
        <v>1</v>
      </c>
      <c r="H526" s="183">
        <f t="shared" si="91"/>
        <v>0</v>
      </c>
      <c r="K526" s="183"/>
      <c r="T526" s="181"/>
      <c r="W526" s="181"/>
      <c r="AA526" s="182"/>
      <c r="AG526" s="181"/>
      <c r="AJ526" s="181"/>
    </row>
    <row r="527" spans="1:36" s="180" customFormat="1" hidden="1" x14ac:dyDescent="0.2">
      <c r="A527" s="210">
        <f t="shared" si="87"/>
        <v>24</v>
      </c>
      <c r="B527" s="211">
        <f t="shared" si="88"/>
        <v>5.6741806059457753E-3</v>
      </c>
      <c r="C527" s="183">
        <v>1</v>
      </c>
      <c r="D527" s="183">
        <f t="shared" si="89"/>
        <v>0</v>
      </c>
      <c r="F527" s="211">
        <f t="shared" si="90"/>
        <v>6.6148099026277444E-3</v>
      </c>
      <c r="G527" s="183">
        <v>1</v>
      </c>
      <c r="H527" s="183">
        <f t="shared" si="91"/>
        <v>0</v>
      </c>
      <c r="K527" s="183"/>
      <c r="T527" s="181"/>
      <c r="W527" s="181"/>
      <c r="AA527" s="182"/>
      <c r="AG527" s="181"/>
      <c r="AJ527" s="181"/>
    </row>
    <row r="528" spans="1:36" s="180" customFormat="1" hidden="1" x14ac:dyDescent="0.2">
      <c r="A528" s="210">
        <f t="shared" si="87"/>
        <v>25</v>
      </c>
      <c r="B528" s="211">
        <f t="shared" si="88"/>
        <v>5.9878303884392525E-3</v>
      </c>
      <c r="C528" s="183">
        <v>1</v>
      </c>
      <c r="D528" s="183">
        <f t="shared" si="89"/>
        <v>0</v>
      </c>
      <c r="F528" s="211">
        <f t="shared" si="90"/>
        <v>6.9255792279350583E-3</v>
      </c>
      <c r="G528" s="183">
        <v>1</v>
      </c>
      <c r="H528" s="183">
        <f t="shared" si="91"/>
        <v>0</v>
      </c>
      <c r="K528" s="183"/>
      <c r="T528" s="181"/>
      <c r="W528" s="181"/>
      <c r="AA528" s="182"/>
      <c r="AG528" s="181"/>
      <c r="AJ528" s="181"/>
    </row>
    <row r="529" spans="1:36" s="180" customFormat="1" hidden="1" x14ac:dyDescent="0.2">
      <c r="A529" s="210">
        <f t="shared" si="87"/>
        <v>26</v>
      </c>
      <c r="B529" s="211">
        <f t="shared" si="88"/>
        <v>6.0496001925425605E-3</v>
      </c>
      <c r="C529" s="183">
        <v>1</v>
      </c>
      <c r="D529" s="183">
        <f t="shared" si="89"/>
        <v>0</v>
      </c>
      <c r="F529" s="211">
        <f t="shared" si="90"/>
        <v>6.9114969928026973E-3</v>
      </c>
      <c r="G529" s="183">
        <v>1</v>
      </c>
      <c r="H529" s="183">
        <f t="shared" si="91"/>
        <v>0</v>
      </c>
      <c r="K529" s="183"/>
      <c r="T529" s="181"/>
      <c r="W529" s="181"/>
      <c r="AA529" s="182"/>
      <c r="AG529" s="181"/>
      <c r="AJ529" s="181"/>
    </row>
    <row r="530" spans="1:36" s="180" customFormat="1" hidden="1" x14ac:dyDescent="0.2">
      <c r="A530" s="210">
        <f t="shared" si="87"/>
        <v>27</v>
      </c>
      <c r="B530" s="211">
        <f t="shared" si="88"/>
        <v>6.1853017310907589E-3</v>
      </c>
      <c r="C530" s="183">
        <v>1</v>
      </c>
      <c r="D530" s="183">
        <f t="shared" si="89"/>
        <v>0</v>
      </c>
      <c r="F530" s="211">
        <f t="shared" si="90"/>
        <v>7.0574401569017033E-3</v>
      </c>
      <c r="G530" s="183">
        <v>1</v>
      </c>
      <c r="H530" s="183">
        <f t="shared" si="91"/>
        <v>0</v>
      </c>
      <c r="K530" s="183"/>
      <c r="T530" s="181"/>
      <c r="W530" s="181"/>
      <c r="AA530" s="182"/>
      <c r="AG530" s="181"/>
      <c r="AJ530" s="181"/>
    </row>
    <row r="531" spans="1:36" s="180" customFormat="1" hidden="1" x14ac:dyDescent="0.2">
      <c r="A531" s="210">
        <f t="shared" si="87"/>
        <v>28</v>
      </c>
      <c r="B531" s="211">
        <f t="shared" si="88"/>
        <v>6.2745959038618612E-3</v>
      </c>
      <c r="C531" s="183">
        <v>1</v>
      </c>
      <c r="D531" s="183">
        <f t="shared" si="89"/>
        <v>0</v>
      </c>
      <c r="F531" s="211">
        <f t="shared" si="90"/>
        <v>7.0321561438231473E-3</v>
      </c>
      <c r="G531" s="183">
        <v>1</v>
      </c>
      <c r="H531" s="183">
        <f t="shared" si="91"/>
        <v>0</v>
      </c>
      <c r="K531" s="183"/>
      <c r="T531" s="181"/>
      <c r="W531" s="181"/>
      <c r="AA531" s="182"/>
      <c r="AG531" s="181"/>
      <c r="AJ531" s="181"/>
    </row>
    <row r="532" spans="1:36" s="180" customFormat="1" hidden="1" x14ac:dyDescent="0.2">
      <c r="A532" s="210">
        <f t="shared" si="87"/>
        <v>29</v>
      </c>
      <c r="B532" s="211">
        <f t="shared" si="88"/>
        <v>6.5536802001213632E-3</v>
      </c>
      <c r="C532" s="183">
        <v>1</v>
      </c>
      <c r="D532" s="183">
        <f t="shared" si="89"/>
        <v>0</v>
      </c>
      <c r="F532" s="211">
        <f t="shared" si="90"/>
        <v>7.4062955272260807E-3</v>
      </c>
      <c r="G532" s="183">
        <v>1</v>
      </c>
      <c r="H532" s="183">
        <f t="shared" si="91"/>
        <v>0</v>
      </c>
      <c r="K532" s="183"/>
      <c r="T532" s="181"/>
      <c r="W532" s="181"/>
      <c r="AA532" s="182"/>
      <c r="AG532" s="181"/>
      <c r="AJ532" s="181"/>
    </row>
    <row r="533" spans="1:36" s="180" customFormat="1" hidden="1" x14ac:dyDescent="0.2">
      <c r="A533" s="210">
        <f t="shared" si="87"/>
        <v>30</v>
      </c>
      <c r="B533" s="211">
        <f t="shared" si="88"/>
        <v>7.3515668406889546E-3</v>
      </c>
      <c r="C533" s="183">
        <v>1</v>
      </c>
      <c r="D533" s="183">
        <f t="shared" si="89"/>
        <v>0</v>
      </c>
      <c r="F533" s="211">
        <f t="shared" si="90"/>
        <v>8.0944047439209556E-3</v>
      </c>
      <c r="G533" s="183">
        <v>1</v>
      </c>
      <c r="H533" s="183">
        <f t="shared" si="91"/>
        <v>0</v>
      </c>
      <c r="K533" s="183"/>
      <c r="T533" s="181"/>
      <c r="W533" s="181"/>
      <c r="AA533" s="182"/>
      <c r="AG533" s="181"/>
      <c r="AJ533" s="181"/>
    </row>
    <row r="534" spans="1:36" s="180" customFormat="1" hidden="1" x14ac:dyDescent="0.2">
      <c r="A534" s="210">
        <f t="shared" si="87"/>
        <v>31</v>
      </c>
      <c r="B534" s="211">
        <f t="shared" si="88"/>
        <v>7.2936376461672E-3</v>
      </c>
      <c r="C534" s="183">
        <v>1</v>
      </c>
      <c r="D534" s="183">
        <f t="shared" si="89"/>
        <v>0</v>
      </c>
      <c r="F534" s="211">
        <f t="shared" si="90"/>
        <v>8.245468720795365E-3</v>
      </c>
      <c r="G534" s="183">
        <v>1</v>
      </c>
      <c r="H534" s="183">
        <f t="shared" si="91"/>
        <v>0</v>
      </c>
      <c r="K534" s="183"/>
      <c r="T534" s="181"/>
      <c r="W534" s="181"/>
      <c r="AA534" s="182"/>
      <c r="AG534" s="181"/>
      <c r="AJ534" s="181"/>
    </row>
    <row r="535" spans="1:36" s="180" customFormat="1" hidden="1" x14ac:dyDescent="0.2">
      <c r="A535" s="210">
        <f t="shared" si="87"/>
        <v>32</v>
      </c>
      <c r="B535" s="211">
        <f t="shared" si="88"/>
        <v>6.7498713395790179E-3</v>
      </c>
      <c r="C535" s="183">
        <v>1</v>
      </c>
      <c r="D535" s="183">
        <f t="shared" si="89"/>
        <v>0</v>
      </c>
      <c r="F535" s="211">
        <f t="shared" si="90"/>
        <v>7.5528787929220118E-3</v>
      </c>
      <c r="G535" s="183">
        <v>1</v>
      </c>
      <c r="H535" s="183">
        <f t="shared" si="91"/>
        <v>0</v>
      </c>
      <c r="K535" s="183"/>
      <c r="T535" s="181"/>
      <c r="W535" s="181"/>
      <c r="AA535" s="182"/>
      <c r="AG535" s="181"/>
      <c r="AJ535" s="181"/>
    </row>
    <row r="536" spans="1:36" s="180" customFormat="1" hidden="1" x14ac:dyDescent="0.2">
      <c r="A536" s="210">
        <f t="shared" si="87"/>
        <v>33</v>
      </c>
      <c r="B536" s="211">
        <f t="shared" si="88"/>
        <v>6.5773639592076058E-3</v>
      </c>
      <c r="C536" s="183">
        <v>1</v>
      </c>
      <c r="D536" s="183">
        <f t="shared" si="89"/>
        <v>0</v>
      </c>
      <c r="F536" s="211">
        <f t="shared" si="90"/>
        <v>7.4251785243353826E-3</v>
      </c>
      <c r="G536" s="183">
        <v>1</v>
      </c>
      <c r="H536" s="183">
        <f t="shared" si="91"/>
        <v>0</v>
      </c>
      <c r="K536" s="183"/>
      <c r="T536" s="181"/>
      <c r="W536" s="181"/>
      <c r="AA536" s="182"/>
      <c r="AG536" s="181"/>
      <c r="AJ536" s="181"/>
    </row>
    <row r="537" spans="1:36" s="180" customFormat="1" hidden="1" x14ac:dyDescent="0.2">
      <c r="A537" s="210">
        <f t="shared" si="87"/>
        <v>34</v>
      </c>
      <c r="B537" s="211">
        <f t="shared" si="88"/>
        <v>6.4570248589856183E-3</v>
      </c>
      <c r="C537" s="183">
        <v>1</v>
      </c>
      <c r="D537" s="183">
        <f t="shared" si="89"/>
        <v>0</v>
      </c>
      <c r="F537" s="211">
        <f t="shared" si="90"/>
        <v>7.2875566809964074E-3</v>
      </c>
      <c r="G537" s="183">
        <v>1</v>
      </c>
      <c r="H537" s="183">
        <f t="shared" si="91"/>
        <v>0</v>
      </c>
      <c r="K537" s="183"/>
      <c r="T537" s="181"/>
      <c r="W537" s="181"/>
      <c r="AA537" s="182"/>
      <c r="AG537" s="181"/>
      <c r="AJ537" s="181"/>
    </row>
    <row r="538" spans="1:36" s="180" customFormat="1" hidden="1" x14ac:dyDescent="0.2">
      <c r="A538" s="210">
        <f t="shared" si="87"/>
        <v>35</v>
      </c>
      <c r="B538" s="211">
        <f t="shared" si="88"/>
        <v>6.7642736255098413E-3</v>
      </c>
      <c r="C538" s="183">
        <v>1</v>
      </c>
      <c r="D538" s="183">
        <f t="shared" si="89"/>
        <v>0</v>
      </c>
      <c r="F538" s="211">
        <f t="shared" si="90"/>
        <v>7.4757465504924937E-3</v>
      </c>
      <c r="G538" s="183">
        <v>1</v>
      </c>
      <c r="H538" s="183">
        <f t="shared" si="91"/>
        <v>0</v>
      </c>
      <c r="K538" s="183"/>
      <c r="T538" s="181"/>
      <c r="W538" s="181"/>
      <c r="AA538" s="182"/>
      <c r="AG538" s="181"/>
      <c r="AJ538" s="181"/>
    </row>
    <row r="539" spans="1:36" s="180" customFormat="1" hidden="1" x14ac:dyDescent="0.2">
      <c r="A539" s="210">
        <f t="shared" si="87"/>
        <v>36</v>
      </c>
      <c r="B539" s="211">
        <f t="shared" si="88"/>
        <v>7.0910454907402902E-3</v>
      </c>
      <c r="C539" s="183">
        <v>1</v>
      </c>
      <c r="D539" s="183">
        <f t="shared" si="89"/>
        <v>0</v>
      </c>
      <c r="F539" s="211">
        <f t="shared" si="90"/>
        <v>7.9046146204325551E-3</v>
      </c>
      <c r="G539" s="183">
        <v>1</v>
      </c>
      <c r="H539" s="183">
        <f t="shared" si="91"/>
        <v>0</v>
      </c>
      <c r="K539" s="183"/>
      <c r="T539" s="181"/>
      <c r="W539" s="181"/>
      <c r="AA539" s="182"/>
      <c r="AG539" s="181"/>
      <c r="AJ539" s="181"/>
    </row>
    <row r="540" spans="1:36" s="180" customFormat="1" hidden="1" x14ac:dyDescent="0.2">
      <c r="A540" s="210">
        <f t="shared" si="87"/>
        <v>37</v>
      </c>
      <c r="B540" s="211">
        <f t="shared" si="88"/>
        <v>7.3813315649459881E-3</v>
      </c>
      <c r="C540" s="183">
        <v>1</v>
      </c>
      <c r="D540" s="183">
        <f t="shared" si="89"/>
        <v>0</v>
      </c>
      <c r="F540" s="211">
        <f t="shared" si="90"/>
        <v>8.2294661808722282E-3</v>
      </c>
      <c r="G540" s="183">
        <v>1</v>
      </c>
      <c r="H540" s="183">
        <f t="shared" si="91"/>
        <v>0</v>
      </c>
      <c r="K540" s="183"/>
      <c r="T540" s="181"/>
      <c r="W540" s="181"/>
      <c r="AA540" s="182"/>
      <c r="AG540" s="181"/>
      <c r="AJ540" s="181"/>
    </row>
    <row r="541" spans="1:36" s="180" customFormat="1" hidden="1" x14ac:dyDescent="0.2">
      <c r="A541" s="210">
        <f t="shared" si="87"/>
        <v>38</v>
      </c>
      <c r="B541" s="211">
        <f t="shared" si="88"/>
        <v>7.1288114849588921E-3</v>
      </c>
      <c r="C541" s="183">
        <v>1</v>
      </c>
      <c r="D541" s="183">
        <f t="shared" si="89"/>
        <v>0</v>
      </c>
      <c r="F541" s="211">
        <f t="shared" si="90"/>
        <v>7.9692648817220272E-3</v>
      </c>
      <c r="G541" s="183">
        <v>1</v>
      </c>
      <c r="H541" s="183">
        <f t="shared" si="91"/>
        <v>0</v>
      </c>
      <c r="K541" s="183"/>
      <c r="T541" s="181"/>
      <c r="W541" s="181"/>
      <c r="AA541" s="182"/>
      <c r="AG541" s="181"/>
      <c r="AJ541" s="181"/>
    </row>
    <row r="542" spans="1:36" s="180" customFormat="1" hidden="1" x14ac:dyDescent="0.2">
      <c r="A542" s="210">
        <f t="shared" si="87"/>
        <v>39</v>
      </c>
      <c r="B542" s="211">
        <f t="shared" si="88"/>
        <v>7.0932858463295294E-3</v>
      </c>
      <c r="C542" s="183">
        <v>1</v>
      </c>
      <c r="D542" s="183">
        <f t="shared" si="89"/>
        <v>0</v>
      </c>
      <c r="F542" s="211">
        <f t="shared" si="90"/>
        <v>7.9465412750311729E-3</v>
      </c>
      <c r="G542" s="183">
        <v>1</v>
      </c>
      <c r="H542" s="183">
        <f t="shared" si="91"/>
        <v>0</v>
      </c>
      <c r="K542" s="183"/>
      <c r="T542" s="181"/>
      <c r="W542" s="181"/>
      <c r="AA542" s="182"/>
      <c r="AG542" s="181"/>
      <c r="AJ542" s="181"/>
    </row>
    <row r="543" spans="1:36" s="180" customFormat="1" hidden="1" x14ac:dyDescent="0.2">
      <c r="A543" s="210">
        <f t="shared" si="87"/>
        <v>40</v>
      </c>
      <c r="B543" s="211">
        <f t="shared" si="88"/>
        <v>7.1390531105096997E-3</v>
      </c>
      <c r="C543" s="183">
        <v>1</v>
      </c>
      <c r="D543" s="183">
        <f t="shared" si="89"/>
        <v>0</v>
      </c>
      <c r="F543" s="211">
        <f t="shared" si="90"/>
        <v>7.9250978715341702E-3</v>
      </c>
      <c r="G543" s="183">
        <v>1</v>
      </c>
      <c r="H543" s="183">
        <f t="shared" si="91"/>
        <v>0</v>
      </c>
      <c r="K543" s="183"/>
      <c r="T543" s="181"/>
      <c r="W543" s="181"/>
      <c r="AA543" s="182"/>
      <c r="AG543" s="181"/>
      <c r="AJ543" s="181"/>
    </row>
    <row r="544" spans="1:36" s="180" customFormat="1" hidden="1" x14ac:dyDescent="0.2">
      <c r="A544" s="210">
        <f t="shared" si="87"/>
        <v>41</v>
      </c>
      <c r="B544" s="211">
        <f t="shared" si="88"/>
        <v>6.9681459841306019E-3</v>
      </c>
      <c r="C544" s="183">
        <v>1</v>
      </c>
      <c r="D544" s="183">
        <f t="shared" si="89"/>
        <v>0</v>
      </c>
      <c r="F544" s="211">
        <f t="shared" si="90"/>
        <v>8.0390359557869027E-3</v>
      </c>
      <c r="G544" s="183">
        <v>1</v>
      </c>
      <c r="H544" s="183">
        <f t="shared" si="91"/>
        <v>0</v>
      </c>
      <c r="K544" s="183"/>
      <c r="T544" s="181"/>
      <c r="W544" s="181"/>
      <c r="AA544" s="182"/>
      <c r="AG544" s="181"/>
      <c r="AJ544" s="181"/>
    </row>
    <row r="545" spans="1:36" s="180" customFormat="1" hidden="1" x14ac:dyDescent="0.2">
      <c r="A545" s="210">
        <f t="shared" si="87"/>
        <v>42</v>
      </c>
      <c r="B545" s="211">
        <f t="shared" si="88"/>
        <v>6.8097208388915483E-3</v>
      </c>
      <c r="C545" s="183">
        <v>1</v>
      </c>
      <c r="D545" s="183">
        <f t="shared" si="89"/>
        <v>0</v>
      </c>
      <c r="F545" s="211">
        <f t="shared" si="90"/>
        <v>7.7426689164104123E-3</v>
      </c>
      <c r="G545" s="183">
        <v>1</v>
      </c>
      <c r="H545" s="183">
        <f t="shared" si="91"/>
        <v>0</v>
      </c>
      <c r="K545" s="183"/>
      <c r="T545" s="181"/>
      <c r="W545" s="181"/>
      <c r="AA545" s="182"/>
      <c r="AG545" s="181"/>
      <c r="AJ545" s="181"/>
    </row>
    <row r="546" spans="1:36" s="180" customFormat="1" hidden="1" x14ac:dyDescent="0.2">
      <c r="A546" s="210">
        <f t="shared" si="87"/>
        <v>43</v>
      </c>
      <c r="B546" s="211">
        <f t="shared" si="88"/>
        <v>6.6842609258941582E-3</v>
      </c>
      <c r="C546" s="183">
        <v>1</v>
      </c>
      <c r="D546" s="183">
        <f t="shared" si="89"/>
        <v>0</v>
      </c>
      <c r="F546" s="211">
        <f t="shared" si="90"/>
        <v>7.6712975883532243E-3</v>
      </c>
      <c r="G546" s="183">
        <v>1</v>
      </c>
      <c r="H546" s="183">
        <f t="shared" si="91"/>
        <v>0</v>
      </c>
      <c r="K546" s="183"/>
      <c r="T546" s="181"/>
      <c r="W546" s="181"/>
      <c r="AA546" s="182"/>
      <c r="AG546" s="181"/>
      <c r="AJ546" s="181"/>
    </row>
    <row r="547" spans="1:36" s="180" customFormat="1" hidden="1" x14ac:dyDescent="0.2">
      <c r="A547" s="210">
        <f t="shared" si="87"/>
        <v>44</v>
      </c>
      <c r="B547" s="211">
        <f t="shared" si="88"/>
        <v>6.5565606573075273E-3</v>
      </c>
      <c r="C547" s="183">
        <v>1</v>
      </c>
      <c r="D547" s="183">
        <f t="shared" si="89"/>
        <v>0</v>
      </c>
      <c r="F547" s="211">
        <f t="shared" si="90"/>
        <v>7.6415328640961891E-3</v>
      </c>
      <c r="G547" s="183">
        <v>1</v>
      </c>
      <c r="H547" s="183">
        <f t="shared" si="91"/>
        <v>0</v>
      </c>
      <c r="K547" s="183"/>
      <c r="T547" s="181"/>
      <c r="W547" s="181"/>
      <c r="AA547" s="182"/>
      <c r="AG547" s="181"/>
      <c r="AJ547" s="181"/>
    </row>
    <row r="548" spans="1:36" s="180" customFormat="1" hidden="1" x14ac:dyDescent="0.2">
      <c r="A548" s="210">
        <f t="shared" si="87"/>
        <v>45</v>
      </c>
      <c r="B548" s="211">
        <f t="shared" si="88"/>
        <v>6.3040405773204331E-3</v>
      </c>
      <c r="C548" s="183">
        <v>1</v>
      </c>
      <c r="D548" s="183">
        <f t="shared" si="89"/>
        <v>0</v>
      </c>
      <c r="F548" s="211">
        <f t="shared" si="90"/>
        <v>7.4968699031910347E-3</v>
      </c>
      <c r="G548" s="183">
        <v>1</v>
      </c>
      <c r="H548" s="183">
        <f t="shared" si="91"/>
        <v>0</v>
      </c>
      <c r="K548" s="183"/>
      <c r="T548" s="181"/>
      <c r="W548" s="181"/>
      <c r="AA548" s="182"/>
      <c r="AG548" s="181"/>
      <c r="AJ548" s="181"/>
    </row>
    <row r="549" spans="1:36" s="180" customFormat="1" hidden="1" x14ac:dyDescent="0.2">
      <c r="A549" s="210">
        <f t="shared" si="87"/>
        <v>46</v>
      </c>
      <c r="B549" s="211">
        <f t="shared" si="88"/>
        <v>6.243550976410976E-3</v>
      </c>
      <c r="C549" s="183">
        <v>1</v>
      </c>
      <c r="D549" s="183">
        <f t="shared" si="89"/>
        <v>0</v>
      </c>
      <c r="F549" s="211">
        <f t="shared" si="90"/>
        <v>7.4126965431953358E-3</v>
      </c>
      <c r="G549" s="183">
        <v>1</v>
      </c>
      <c r="H549" s="183">
        <f t="shared" si="91"/>
        <v>0</v>
      </c>
      <c r="K549" s="183"/>
      <c r="T549" s="181"/>
      <c r="W549" s="181"/>
      <c r="AA549" s="182"/>
      <c r="AG549" s="181"/>
      <c r="AJ549" s="181"/>
    </row>
    <row r="550" spans="1:36" s="180" customFormat="1" hidden="1" x14ac:dyDescent="0.2">
      <c r="A550" s="210">
        <f t="shared" si="87"/>
        <v>47</v>
      </c>
      <c r="B550" s="211">
        <f t="shared" si="88"/>
        <v>6.2806768690326529E-3</v>
      </c>
      <c r="C550" s="183">
        <v>1</v>
      </c>
      <c r="D550" s="183">
        <f t="shared" si="89"/>
        <v>0</v>
      </c>
      <c r="F550" s="211">
        <f t="shared" si="90"/>
        <v>7.4443815722431469E-3</v>
      </c>
      <c r="G550" s="183">
        <v>1</v>
      </c>
      <c r="H550" s="183">
        <f t="shared" si="91"/>
        <v>0</v>
      </c>
      <c r="K550" s="183"/>
      <c r="T550" s="181"/>
      <c r="W550" s="181"/>
      <c r="AA550" s="182"/>
      <c r="AG550" s="181"/>
      <c r="AJ550" s="181"/>
    </row>
    <row r="551" spans="1:36" s="180" customFormat="1" hidden="1" x14ac:dyDescent="0.2">
      <c r="A551" s="210">
        <f t="shared" si="87"/>
        <v>48</v>
      </c>
      <c r="B551" s="211">
        <f t="shared" si="88"/>
        <v>6.0694433420472507E-3</v>
      </c>
      <c r="C551" s="183">
        <v>1</v>
      </c>
      <c r="D551" s="183">
        <f t="shared" si="89"/>
        <v>0</v>
      </c>
      <c r="F551" s="211">
        <f t="shared" si="90"/>
        <v>7.2513909407701197E-3</v>
      </c>
      <c r="G551" s="183">
        <v>1</v>
      </c>
      <c r="H551" s="183">
        <f t="shared" si="91"/>
        <v>0</v>
      </c>
      <c r="K551" s="183"/>
      <c r="T551" s="181"/>
      <c r="W551" s="181"/>
      <c r="AA551" s="182"/>
      <c r="AG551" s="181"/>
      <c r="AJ551" s="181"/>
    </row>
    <row r="552" spans="1:36" s="180" customFormat="1" hidden="1" x14ac:dyDescent="0.2">
      <c r="A552" s="210">
        <f t="shared" si="87"/>
        <v>49</v>
      </c>
      <c r="B552" s="211">
        <f t="shared" si="88"/>
        <v>5.6552976088364744E-3</v>
      </c>
      <c r="C552" s="183">
        <v>1</v>
      </c>
      <c r="D552" s="183">
        <f t="shared" si="89"/>
        <v>0</v>
      </c>
      <c r="F552" s="211">
        <f t="shared" si="90"/>
        <v>6.5642418764706341E-3</v>
      </c>
      <c r="G552" s="183">
        <v>1</v>
      </c>
      <c r="H552" s="183">
        <f t="shared" si="91"/>
        <v>0</v>
      </c>
      <c r="K552" s="183"/>
      <c r="T552" s="181"/>
      <c r="W552" s="181"/>
      <c r="AA552" s="182"/>
      <c r="AG552" s="181"/>
      <c r="AJ552" s="181"/>
    </row>
    <row r="553" spans="1:36" s="180" customFormat="1" hidden="1" x14ac:dyDescent="0.2">
      <c r="A553" s="210">
        <f t="shared" si="87"/>
        <v>50</v>
      </c>
      <c r="B553" s="211">
        <f t="shared" si="88"/>
        <v>5.4443841326495346E-3</v>
      </c>
      <c r="C553" s="183">
        <v>1</v>
      </c>
      <c r="D553" s="183">
        <f t="shared" si="89"/>
        <v>0</v>
      </c>
      <c r="F553" s="211">
        <f t="shared" si="90"/>
        <v>6.5088730883365812E-3</v>
      </c>
      <c r="G553" s="183">
        <v>1</v>
      </c>
      <c r="H553" s="183">
        <f t="shared" si="91"/>
        <v>0</v>
      </c>
      <c r="K553" s="183"/>
      <c r="T553" s="181"/>
      <c r="W553" s="181"/>
      <c r="AA553" s="182"/>
      <c r="AG553" s="181"/>
      <c r="AJ553" s="181"/>
    </row>
    <row r="554" spans="1:36" s="180" customFormat="1" hidden="1" x14ac:dyDescent="0.2">
      <c r="A554" s="210">
        <f t="shared" si="87"/>
        <v>51</v>
      </c>
      <c r="B554" s="211">
        <f t="shared" si="88"/>
        <v>5.457186164588043E-3</v>
      </c>
      <c r="C554" s="183">
        <v>1</v>
      </c>
      <c r="D554" s="183">
        <f t="shared" si="89"/>
        <v>0</v>
      </c>
      <c r="F554" s="211">
        <f t="shared" si="90"/>
        <v>6.3786124133622495E-3</v>
      </c>
      <c r="G554" s="183">
        <v>1</v>
      </c>
      <c r="H554" s="183">
        <f t="shared" si="91"/>
        <v>0</v>
      </c>
      <c r="K554" s="183"/>
      <c r="T554" s="181"/>
      <c r="W554" s="181"/>
      <c r="AA554" s="182"/>
      <c r="AG554" s="181"/>
      <c r="AJ554" s="181"/>
    </row>
    <row r="555" spans="1:36" s="180" customFormat="1" hidden="1" x14ac:dyDescent="0.2">
      <c r="A555" s="210">
        <f t="shared" si="87"/>
        <v>52</v>
      </c>
      <c r="B555" s="211">
        <f t="shared" si="88"/>
        <v>5.5013531747759E-3</v>
      </c>
      <c r="C555" s="183">
        <v>1</v>
      </c>
      <c r="D555" s="183">
        <f t="shared" si="89"/>
        <v>0</v>
      </c>
      <c r="F555" s="211">
        <f t="shared" si="90"/>
        <v>6.2963593581573263E-3</v>
      </c>
      <c r="G555" s="183">
        <v>1</v>
      </c>
      <c r="H555" s="183">
        <f t="shared" si="91"/>
        <v>0</v>
      </c>
      <c r="K555" s="183"/>
      <c r="T555" s="181"/>
      <c r="W555" s="181"/>
      <c r="AA555" s="182"/>
      <c r="AG555" s="181"/>
      <c r="AJ555" s="181"/>
    </row>
    <row r="556" spans="1:36" s="180" customFormat="1" hidden="1" x14ac:dyDescent="0.2">
      <c r="A556" s="210">
        <f t="shared" si="87"/>
        <v>53</v>
      </c>
      <c r="B556" s="211">
        <f t="shared" si="88"/>
        <v>5.4616668757665222E-3</v>
      </c>
      <c r="C556" s="183">
        <v>1</v>
      </c>
      <c r="D556" s="183">
        <f t="shared" si="89"/>
        <v>0</v>
      </c>
      <c r="F556" s="211">
        <f t="shared" si="90"/>
        <v>6.2614738211248895E-3</v>
      </c>
      <c r="G556" s="183">
        <v>1</v>
      </c>
      <c r="H556" s="183">
        <f t="shared" si="91"/>
        <v>0</v>
      </c>
      <c r="K556" s="183"/>
      <c r="T556" s="181"/>
      <c r="W556" s="181"/>
      <c r="AA556" s="182"/>
      <c r="AG556" s="181"/>
      <c r="AJ556" s="181"/>
    </row>
    <row r="557" spans="1:36" s="180" customFormat="1" hidden="1" x14ac:dyDescent="0.2">
      <c r="A557" s="210">
        <f t="shared" si="87"/>
        <v>54</v>
      </c>
      <c r="B557" s="211">
        <f t="shared" si="88"/>
        <v>5.6764209615350154E-3</v>
      </c>
      <c r="C557" s="183">
        <v>1</v>
      </c>
      <c r="D557" s="183">
        <f t="shared" si="89"/>
        <v>0</v>
      </c>
      <c r="F557" s="211">
        <f t="shared" si="90"/>
        <v>6.5127136979181337E-3</v>
      </c>
      <c r="G557" s="183">
        <v>1</v>
      </c>
      <c r="H557" s="183">
        <f t="shared" si="91"/>
        <v>0</v>
      </c>
      <c r="K557" s="183"/>
      <c r="T557" s="181"/>
      <c r="W557" s="181"/>
      <c r="AA557" s="182"/>
      <c r="AG557" s="181"/>
      <c r="AJ557" s="181"/>
    </row>
    <row r="558" spans="1:36" s="180" customFormat="1" hidden="1" x14ac:dyDescent="0.2">
      <c r="A558" s="210">
        <f t="shared" si="87"/>
        <v>55</v>
      </c>
      <c r="B558" s="211">
        <f t="shared" si="88"/>
        <v>4.468869298935127E-3</v>
      </c>
      <c r="C558" s="183">
        <v>1</v>
      </c>
      <c r="D558" s="183">
        <f t="shared" si="89"/>
        <v>0</v>
      </c>
      <c r="F558" s="211">
        <f t="shared" si="90"/>
        <v>4.9495855982261503E-3</v>
      </c>
      <c r="G558" s="183">
        <v>1</v>
      </c>
      <c r="H558" s="183">
        <f t="shared" si="91"/>
        <v>0</v>
      </c>
      <c r="K558" s="183"/>
      <c r="T558" s="181"/>
      <c r="W558" s="181"/>
      <c r="AA558" s="182"/>
      <c r="AG558" s="181"/>
      <c r="AJ558" s="181"/>
    </row>
    <row r="559" spans="1:36" s="180" customFormat="1" hidden="1" x14ac:dyDescent="0.2">
      <c r="A559" s="210">
        <f t="shared" si="87"/>
        <v>56</v>
      </c>
      <c r="B559" s="211">
        <f t="shared" si="88"/>
        <v>4.238112673243497E-3</v>
      </c>
      <c r="C559" s="183">
        <v>1</v>
      </c>
      <c r="D559" s="183">
        <f t="shared" si="89"/>
        <v>0</v>
      </c>
      <c r="F559" s="211">
        <f t="shared" si="90"/>
        <v>4.7719574050793341E-3</v>
      </c>
      <c r="G559" s="183">
        <v>1</v>
      </c>
      <c r="H559" s="183">
        <f t="shared" si="91"/>
        <v>0</v>
      </c>
      <c r="K559" s="183"/>
      <c r="T559" s="181"/>
      <c r="W559" s="181"/>
      <c r="AA559" s="182"/>
      <c r="AG559" s="181"/>
      <c r="AJ559" s="181"/>
    </row>
    <row r="560" spans="1:36" s="180" customFormat="1" hidden="1" x14ac:dyDescent="0.2">
      <c r="A560" s="210">
        <f t="shared" si="87"/>
        <v>57</v>
      </c>
      <c r="B560" s="211">
        <f t="shared" si="88"/>
        <v>4.1805035295202058E-3</v>
      </c>
      <c r="C560" s="183">
        <v>1</v>
      </c>
      <c r="D560" s="183">
        <f t="shared" si="89"/>
        <v>0</v>
      </c>
      <c r="F560" s="211">
        <f t="shared" si="90"/>
        <v>4.7428327824192255E-3</v>
      </c>
      <c r="G560" s="183">
        <v>1</v>
      </c>
      <c r="H560" s="183">
        <f t="shared" si="91"/>
        <v>0</v>
      </c>
      <c r="K560" s="183"/>
      <c r="T560" s="181"/>
      <c r="W560" s="181"/>
      <c r="AA560" s="182"/>
      <c r="AG560" s="181"/>
      <c r="AJ560" s="181"/>
    </row>
    <row r="561" spans="1:36" s="180" customFormat="1" hidden="1" x14ac:dyDescent="0.2">
      <c r="A561" s="210">
        <f t="shared" si="87"/>
        <v>58</v>
      </c>
      <c r="B561" s="211">
        <f t="shared" si="88"/>
        <v>4.1344162145415721E-3</v>
      </c>
      <c r="C561" s="183">
        <v>1</v>
      </c>
      <c r="D561" s="183">
        <f t="shared" si="89"/>
        <v>0</v>
      </c>
      <c r="F561" s="211">
        <f t="shared" si="90"/>
        <v>4.6122520566464313E-3</v>
      </c>
      <c r="G561" s="183">
        <v>1</v>
      </c>
      <c r="H561" s="183">
        <f t="shared" si="91"/>
        <v>0</v>
      </c>
      <c r="K561" s="183"/>
      <c r="T561" s="181"/>
      <c r="W561" s="181"/>
      <c r="AA561" s="182"/>
      <c r="AG561" s="181"/>
      <c r="AJ561" s="181"/>
    </row>
    <row r="562" spans="1:36" s="180" customFormat="1" hidden="1" x14ac:dyDescent="0.2">
      <c r="A562" s="210">
        <f t="shared" si="87"/>
        <v>59</v>
      </c>
      <c r="B562" s="211">
        <f t="shared" si="88"/>
        <v>3.6597808804213405E-3</v>
      </c>
      <c r="C562" s="183">
        <v>1</v>
      </c>
      <c r="D562" s="183">
        <f t="shared" si="89"/>
        <v>0</v>
      </c>
      <c r="F562" s="211">
        <f t="shared" si="90"/>
        <v>4.0809677311982959E-3</v>
      </c>
      <c r="G562" s="183">
        <v>1</v>
      </c>
      <c r="H562" s="183">
        <f t="shared" si="91"/>
        <v>0</v>
      </c>
      <c r="K562" s="183"/>
      <c r="T562" s="181"/>
      <c r="W562" s="181"/>
      <c r="AA562" s="182"/>
      <c r="AG562" s="181"/>
      <c r="AJ562" s="181"/>
    </row>
    <row r="563" spans="1:36" s="180" customFormat="1" hidden="1" x14ac:dyDescent="0.2">
      <c r="A563" s="210">
        <f t="shared" si="87"/>
        <v>60</v>
      </c>
      <c r="B563" s="211">
        <f t="shared" si="88"/>
        <v>3.0036767435727397E-3</v>
      </c>
      <c r="C563" s="183">
        <v>1</v>
      </c>
      <c r="D563" s="183">
        <f t="shared" si="89"/>
        <v>0</v>
      </c>
      <c r="F563" s="211">
        <f t="shared" si="90"/>
        <v>3.4415062358697573E-3</v>
      </c>
      <c r="G563" s="183">
        <v>1</v>
      </c>
      <c r="H563" s="183">
        <f t="shared" si="91"/>
        <v>0</v>
      </c>
      <c r="K563" s="183"/>
      <c r="T563" s="181"/>
      <c r="W563" s="181"/>
      <c r="AA563" s="182"/>
      <c r="AG563" s="181"/>
      <c r="AJ563" s="181"/>
    </row>
    <row r="564" spans="1:36" s="180" customFormat="1" hidden="1" x14ac:dyDescent="0.2">
      <c r="A564" s="210">
        <f>A463</f>
        <v>61</v>
      </c>
      <c r="B564" s="211">
        <f t="shared" si="88"/>
        <v>2.9118221644139357E-3</v>
      </c>
      <c r="C564" s="183">
        <v>1</v>
      </c>
      <c r="D564" s="183">
        <f t="shared" si="89"/>
        <v>0</v>
      </c>
      <c r="F564" s="211">
        <f t="shared" si="90"/>
        <v>3.2190709309381582E-3</v>
      </c>
      <c r="G564" s="183">
        <v>1</v>
      </c>
      <c r="H564" s="183">
        <f t="shared" si="91"/>
        <v>0</v>
      </c>
      <c r="K564" s="183"/>
      <c r="T564" s="181"/>
      <c r="W564" s="181"/>
      <c r="AA564" s="182"/>
      <c r="AG564" s="181"/>
      <c r="AJ564" s="181"/>
    </row>
    <row r="565" spans="1:36" s="180" customFormat="1" hidden="1" x14ac:dyDescent="0.2">
      <c r="A565" s="210">
        <f t="shared" si="87"/>
        <v>62</v>
      </c>
      <c r="B565" s="211">
        <f t="shared" si="88"/>
        <v>2.7767607274626627E-3</v>
      </c>
      <c r="C565" s="183">
        <v>1</v>
      </c>
      <c r="D565" s="183">
        <f t="shared" si="89"/>
        <v>0</v>
      </c>
      <c r="F565" s="211">
        <f t="shared" si="90"/>
        <v>3.0356818234190128E-3</v>
      </c>
      <c r="G565" s="183">
        <v>1</v>
      </c>
      <c r="H565" s="183">
        <f t="shared" si="91"/>
        <v>0</v>
      </c>
      <c r="K565" s="183"/>
      <c r="T565" s="181"/>
      <c r="W565" s="181"/>
      <c r="AA565" s="182"/>
      <c r="AG565" s="181"/>
      <c r="AJ565" s="181"/>
    </row>
    <row r="566" spans="1:36" s="180" customFormat="1" hidden="1" x14ac:dyDescent="0.2">
      <c r="A566" s="210">
        <f t="shared" si="87"/>
        <v>63</v>
      </c>
      <c r="B566" s="211">
        <f t="shared" si="88"/>
        <v>2.4058218520443563E-3</v>
      </c>
      <c r="C566" s="183">
        <v>1</v>
      </c>
      <c r="D566" s="183">
        <f t="shared" si="89"/>
        <v>0</v>
      </c>
      <c r="F566" s="211">
        <f t="shared" si="90"/>
        <v>2.6545013224498989E-3</v>
      </c>
      <c r="G566" s="183">
        <v>1</v>
      </c>
      <c r="H566" s="183">
        <f t="shared" si="91"/>
        <v>0</v>
      </c>
      <c r="K566" s="183"/>
      <c r="T566" s="181"/>
      <c r="W566" s="181"/>
      <c r="AA566" s="182"/>
      <c r="AG566" s="181"/>
      <c r="AJ566" s="181"/>
    </row>
    <row r="567" spans="1:36" s="180" customFormat="1" hidden="1" x14ac:dyDescent="0.2">
      <c r="A567" s="210">
        <f t="shared" si="87"/>
        <v>64</v>
      </c>
      <c r="B567" s="211">
        <f t="shared" si="88"/>
        <v>2.2457964528129907E-3</v>
      </c>
      <c r="C567" s="183">
        <v>1</v>
      </c>
      <c r="D567" s="183">
        <f t="shared" si="89"/>
        <v>0</v>
      </c>
      <c r="F567" s="211">
        <f t="shared" si="90"/>
        <v>2.3709363150119186E-3</v>
      </c>
      <c r="G567" s="183">
        <v>1</v>
      </c>
      <c r="H567" s="183">
        <f t="shared" si="91"/>
        <v>0</v>
      </c>
      <c r="K567" s="183"/>
      <c r="T567" s="181"/>
      <c r="W567" s="181"/>
      <c r="AA567" s="182"/>
      <c r="AG567" s="181"/>
      <c r="AJ567" s="181"/>
    </row>
    <row r="568" spans="1:36" s="180" customFormat="1" hidden="1" x14ac:dyDescent="0.2">
      <c r="A568" s="210">
        <f t="shared" ref="A568:A587" si="92">A467</f>
        <v>65</v>
      </c>
      <c r="B568" s="211">
        <f t="shared" ref="B568:B587" si="93">SUM(B467,E467)</f>
        <v>2.1091347618694039E-3</v>
      </c>
      <c r="C568" s="183">
        <v>1</v>
      </c>
      <c r="D568" s="183">
        <f t="shared" ref="D568:D587" si="94">ABS(C568-1)*B568*$I$4</f>
        <v>0</v>
      </c>
      <c r="F568" s="211">
        <f t="shared" ref="F568:F586" si="95">SUM(H467,K467)</f>
        <v>2.1152157270401956E-3</v>
      </c>
      <c r="G568" s="183">
        <v>1</v>
      </c>
      <c r="H568" s="183">
        <f t="shared" ref="H568:H586" si="96">ABS(G568-1)*F568*$I$4</f>
        <v>0</v>
      </c>
      <c r="K568" s="183"/>
      <c r="T568" s="181"/>
      <c r="W568" s="181"/>
      <c r="AA568" s="182"/>
      <c r="AG568" s="181"/>
      <c r="AJ568" s="181"/>
    </row>
    <row r="569" spans="1:36" s="180" customFormat="1" hidden="1" x14ac:dyDescent="0.2">
      <c r="A569" s="210">
        <f t="shared" si="92"/>
        <v>66</v>
      </c>
      <c r="B569" s="211">
        <f t="shared" si="93"/>
        <v>1.8361314307806934E-3</v>
      </c>
      <c r="C569" s="183">
        <v>1</v>
      </c>
      <c r="D569" s="183">
        <f t="shared" si="94"/>
        <v>0</v>
      </c>
      <c r="F569" s="211">
        <f t="shared" si="95"/>
        <v>1.9225451463656313E-3</v>
      </c>
      <c r="G569" s="183">
        <v>1</v>
      </c>
      <c r="H569" s="183">
        <f t="shared" si="96"/>
        <v>0</v>
      </c>
      <c r="K569" s="183"/>
      <c r="T569" s="181"/>
      <c r="W569" s="181"/>
      <c r="AA569" s="182"/>
      <c r="AG569" s="181"/>
      <c r="AJ569" s="181"/>
    </row>
    <row r="570" spans="1:36" s="180" customFormat="1" hidden="1" x14ac:dyDescent="0.2">
      <c r="A570" s="210">
        <f t="shared" si="92"/>
        <v>67</v>
      </c>
      <c r="B570" s="211">
        <f t="shared" si="93"/>
        <v>1.6457012056953679E-3</v>
      </c>
      <c r="C570" s="183">
        <v>1</v>
      </c>
      <c r="D570" s="183">
        <f t="shared" si="94"/>
        <v>0</v>
      </c>
      <c r="F570" s="211">
        <f t="shared" si="95"/>
        <v>1.6553027296492499E-3</v>
      </c>
      <c r="G570" s="183">
        <v>1</v>
      </c>
      <c r="H570" s="183">
        <f t="shared" si="96"/>
        <v>0</v>
      </c>
      <c r="K570" s="183"/>
      <c r="T570" s="181"/>
      <c r="W570" s="181"/>
      <c r="AA570" s="182"/>
      <c r="AG570" s="181"/>
      <c r="AJ570" s="181"/>
    </row>
    <row r="571" spans="1:36" s="180" customFormat="1" hidden="1" x14ac:dyDescent="0.2">
      <c r="A571" s="210">
        <f t="shared" si="92"/>
        <v>68</v>
      </c>
      <c r="B571" s="211">
        <f t="shared" si="93"/>
        <v>1.4328674247176512E-3</v>
      </c>
      <c r="C571" s="183">
        <v>1</v>
      </c>
      <c r="D571" s="183">
        <f t="shared" si="94"/>
        <v>0</v>
      </c>
      <c r="F571" s="211">
        <f t="shared" si="95"/>
        <v>1.4591115901915952E-3</v>
      </c>
      <c r="G571" s="183">
        <v>1</v>
      </c>
      <c r="H571" s="183">
        <f t="shared" si="96"/>
        <v>0</v>
      </c>
      <c r="K571" s="183"/>
      <c r="T571" s="181"/>
      <c r="W571" s="181"/>
      <c r="AA571" s="182"/>
      <c r="AG571" s="181"/>
      <c r="AJ571" s="181"/>
    </row>
    <row r="572" spans="1:36" s="180" customFormat="1" hidden="1" x14ac:dyDescent="0.2">
      <c r="A572" s="210">
        <f t="shared" si="92"/>
        <v>69</v>
      </c>
      <c r="B572" s="211">
        <f t="shared" si="93"/>
        <v>1.3544549790942819E-3</v>
      </c>
      <c r="C572" s="183">
        <v>1</v>
      </c>
      <c r="D572" s="183">
        <f t="shared" si="94"/>
        <v>0</v>
      </c>
      <c r="F572" s="211">
        <f t="shared" si="95"/>
        <v>1.3534948266988936E-3</v>
      </c>
      <c r="G572" s="183">
        <v>1</v>
      </c>
      <c r="H572" s="183">
        <f t="shared" si="96"/>
        <v>0</v>
      </c>
      <c r="K572" s="183"/>
      <c r="T572" s="181"/>
      <c r="W572" s="181"/>
      <c r="AA572" s="182"/>
      <c r="AG572" s="181"/>
      <c r="AJ572" s="181"/>
    </row>
    <row r="573" spans="1:36" s="180" customFormat="1" hidden="1" x14ac:dyDescent="0.2">
      <c r="A573" s="210">
        <f t="shared" si="92"/>
        <v>70</v>
      </c>
      <c r="B573" s="211">
        <f t="shared" si="93"/>
        <v>1.1595440428304781E-3</v>
      </c>
      <c r="C573" s="183">
        <v>1</v>
      </c>
      <c r="D573" s="183">
        <f t="shared" si="94"/>
        <v>0</v>
      </c>
      <c r="F573" s="211">
        <f t="shared" si="95"/>
        <v>1.1176173882318601E-3</v>
      </c>
      <c r="G573" s="183">
        <v>1</v>
      </c>
      <c r="H573" s="183">
        <f t="shared" si="96"/>
        <v>0</v>
      </c>
      <c r="K573" s="183"/>
      <c r="T573" s="181"/>
      <c r="W573" s="181"/>
      <c r="AA573" s="182"/>
      <c r="AG573" s="181"/>
      <c r="AJ573" s="181"/>
    </row>
    <row r="574" spans="1:36" s="180" customFormat="1" hidden="1" x14ac:dyDescent="0.2">
      <c r="A574" s="210">
        <f t="shared" si="92"/>
        <v>71</v>
      </c>
      <c r="B574" s="211">
        <f t="shared" si="93"/>
        <v>1.0107204215453077E-3</v>
      </c>
      <c r="C574" s="183">
        <v>1</v>
      </c>
      <c r="D574" s="183">
        <f t="shared" si="94"/>
        <v>0</v>
      </c>
      <c r="F574" s="211">
        <f t="shared" si="95"/>
        <v>9.4799046504661223E-4</v>
      </c>
      <c r="G574" s="183">
        <v>1</v>
      </c>
      <c r="H574" s="183">
        <f t="shared" si="96"/>
        <v>0</v>
      </c>
      <c r="K574" s="183"/>
      <c r="T574" s="181"/>
      <c r="W574" s="181"/>
      <c r="AA574" s="182"/>
      <c r="AG574" s="181"/>
      <c r="AJ574" s="181"/>
    </row>
    <row r="575" spans="1:36" s="180" customFormat="1" hidden="1" x14ac:dyDescent="0.2">
      <c r="A575" s="210">
        <f t="shared" si="92"/>
        <v>72</v>
      </c>
      <c r="B575" s="211">
        <f t="shared" si="93"/>
        <v>8.1804984087074299E-4</v>
      </c>
      <c r="C575" s="183">
        <v>1</v>
      </c>
      <c r="D575" s="183">
        <f t="shared" si="94"/>
        <v>0</v>
      </c>
      <c r="F575" s="211">
        <f t="shared" si="95"/>
        <v>7.818841006444543E-4</v>
      </c>
      <c r="G575" s="183">
        <v>1</v>
      </c>
      <c r="H575" s="183">
        <f t="shared" si="96"/>
        <v>0</v>
      </c>
      <c r="K575" s="183"/>
      <c r="T575" s="181"/>
      <c r="W575" s="181"/>
      <c r="AA575" s="182"/>
      <c r="AG575" s="181"/>
      <c r="AJ575" s="181"/>
    </row>
    <row r="576" spans="1:36" s="180" customFormat="1" hidden="1" x14ac:dyDescent="0.2">
      <c r="A576" s="210">
        <f t="shared" si="92"/>
        <v>73</v>
      </c>
      <c r="B576" s="211">
        <f t="shared" si="93"/>
        <v>6.5482393365474977E-4</v>
      </c>
      <c r="C576" s="183">
        <v>1</v>
      </c>
      <c r="D576" s="183">
        <f t="shared" si="94"/>
        <v>0</v>
      </c>
      <c r="F576" s="211">
        <f t="shared" si="95"/>
        <v>6.3946149532853852E-4</v>
      </c>
      <c r="G576" s="183">
        <v>1</v>
      </c>
      <c r="H576" s="183">
        <f t="shared" si="96"/>
        <v>0</v>
      </c>
      <c r="K576" s="183"/>
      <c r="T576" s="181"/>
      <c r="W576" s="181"/>
      <c r="AA576" s="182"/>
      <c r="AG576" s="181"/>
      <c r="AJ576" s="181"/>
    </row>
    <row r="577" spans="1:36" s="180" customFormat="1" hidden="1" x14ac:dyDescent="0.2">
      <c r="A577" s="210">
        <f t="shared" si="92"/>
        <v>74</v>
      </c>
      <c r="B577" s="211">
        <f t="shared" si="93"/>
        <v>4.8263660408179987E-4</v>
      </c>
      <c r="C577" s="183">
        <v>1</v>
      </c>
      <c r="D577" s="183">
        <f t="shared" si="94"/>
        <v>0</v>
      </c>
      <c r="F577" s="211">
        <f t="shared" si="95"/>
        <v>5.0600031236957936E-4</v>
      </c>
      <c r="G577" s="183">
        <v>1</v>
      </c>
      <c r="H577" s="183">
        <f t="shared" si="96"/>
        <v>0</v>
      </c>
      <c r="K577" s="183"/>
      <c r="T577" s="181"/>
      <c r="W577" s="181"/>
      <c r="AA577" s="182"/>
      <c r="AG577" s="181"/>
      <c r="AJ577" s="181"/>
    </row>
    <row r="578" spans="1:36" s="180" customFormat="1" hidden="1" x14ac:dyDescent="0.2">
      <c r="A578" s="210">
        <f t="shared" si="92"/>
        <v>75</v>
      </c>
      <c r="B578" s="211">
        <f t="shared" si="93"/>
        <v>3.8758151693836848E-4</v>
      </c>
      <c r="C578" s="183">
        <v>1</v>
      </c>
      <c r="D578" s="183">
        <f t="shared" si="94"/>
        <v>0</v>
      </c>
      <c r="F578" s="211">
        <f t="shared" si="95"/>
        <v>4.04864260055356E-4</v>
      </c>
      <c r="G578" s="183">
        <v>1</v>
      </c>
      <c r="H578" s="183">
        <f t="shared" si="96"/>
        <v>0</v>
      </c>
      <c r="K578" s="183"/>
      <c r="T578" s="181"/>
      <c r="W578" s="181"/>
      <c r="AA578" s="182"/>
      <c r="AG578" s="181"/>
      <c r="AJ578" s="181"/>
    </row>
    <row r="579" spans="1:36" s="180" customFormat="1" hidden="1" x14ac:dyDescent="0.2">
      <c r="A579" s="210">
        <f t="shared" si="92"/>
        <v>76</v>
      </c>
      <c r="B579" s="211">
        <f t="shared" si="93"/>
        <v>2.451589116224527E-4</v>
      </c>
      <c r="C579" s="183">
        <v>1</v>
      </c>
      <c r="D579" s="183">
        <f t="shared" si="94"/>
        <v>0</v>
      </c>
      <c r="F579" s="211">
        <f t="shared" si="95"/>
        <v>2.9188632819801162E-4</v>
      </c>
      <c r="G579" s="183">
        <v>1</v>
      </c>
      <c r="H579" s="183">
        <f t="shared" si="96"/>
        <v>0</v>
      </c>
      <c r="K579" s="183"/>
      <c r="T579" s="181"/>
      <c r="W579" s="181"/>
      <c r="AA579" s="182"/>
      <c r="AG579" s="181"/>
      <c r="AJ579" s="181"/>
    </row>
    <row r="580" spans="1:36" s="180" customFormat="1" hidden="1" x14ac:dyDescent="0.2">
      <c r="A580" s="210">
        <f t="shared" si="92"/>
        <v>77</v>
      </c>
      <c r="B580" s="211">
        <f t="shared" si="93"/>
        <v>1.7826829474374171E-4</v>
      </c>
      <c r="C580" s="183">
        <v>1</v>
      </c>
      <c r="D580" s="183">
        <f t="shared" si="94"/>
        <v>0</v>
      </c>
      <c r="F580" s="211">
        <f t="shared" si="95"/>
        <v>2.009919014345957E-4</v>
      </c>
      <c r="G580" s="183">
        <v>1</v>
      </c>
      <c r="H580" s="183">
        <f t="shared" si="96"/>
        <v>0</v>
      </c>
      <c r="K580" s="183"/>
      <c r="T580" s="181"/>
      <c r="W580" s="181"/>
      <c r="AA580" s="182"/>
      <c r="AG580" s="181"/>
      <c r="AJ580" s="181"/>
    </row>
    <row r="581" spans="1:36" s="180" customFormat="1" hidden="1" x14ac:dyDescent="0.2">
      <c r="A581" s="210">
        <f t="shared" si="92"/>
        <v>78</v>
      </c>
      <c r="B581" s="211">
        <f t="shared" si="93"/>
        <v>1.6322590721599332E-4</v>
      </c>
      <c r="C581" s="183">
        <v>1</v>
      </c>
      <c r="D581" s="183">
        <f t="shared" si="94"/>
        <v>0</v>
      </c>
      <c r="F581" s="211">
        <f t="shared" si="95"/>
        <v>1.5330433246364862E-4</v>
      </c>
      <c r="G581" s="183">
        <v>1</v>
      </c>
      <c r="H581" s="183">
        <f t="shared" si="96"/>
        <v>0</v>
      </c>
      <c r="K581" s="183"/>
      <c r="T581" s="181"/>
      <c r="W581" s="181"/>
      <c r="AA581" s="182"/>
      <c r="AG581" s="181"/>
      <c r="AJ581" s="181"/>
    </row>
    <row r="582" spans="1:36" s="180" customFormat="1" hidden="1" x14ac:dyDescent="0.2">
      <c r="A582" s="210">
        <f t="shared" si="92"/>
        <v>79</v>
      </c>
      <c r="B582" s="211">
        <f t="shared" si="93"/>
        <v>1.0849722067886615E-4</v>
      </c>
      <c r="C582" s="183">
        <v>1</v>
      </c>
      <c r="D582" s="183">
        <f t="shared" si="94"/>
        <v>0</v>
      </c>
      <c r="F582" s="211">
        <f t="shared" si="95"/>
        <v>1.0689696668655249E-4</v>
      </c>
      <c r="G582" s="183">
        <v>1</v>
      </c>
      <c r="H582" s="183">
        <f t="shared" si="96"/>
        <v>0</v>
      </c>
      <c r="K582" s="183"/>
      <c r="T582" s="181"/>
      <c r="W582" s="181"/>
      <c r="AA582" s="182"/>
      <c r="AG582" s="181"/>
      <c r="AJ582" s="181"/>
    </row>
    <row r="583" spans="1:36" s="180" customFormat="1" hidden="1" x14ac:dyDescent="0.2">
      <c r="A583" s="210">
        <f t="shared" si="92"/>
        <v>80</v>
      </c>
      <c r="B583" s="211">
        <f t="shared" si="93"/>
        <v>8.1292902809533939E-5</v>
      </c>
      <c r="C583" s="183">
        <v>1</v>
      </c>
      <c r="D583" s="183">
        <f t="shared" si="94"/>
        <v>0</v>
      </c>
      <c r="F583" s="211">
        <f t="shared" si="95"/>
        <v>7.4891886840279298E-5</v>
      </c>
      <c r="G583" s="183">
        <v>1</v>
      </c>
      <c r="H583" s="183">
        <f t="shared" si="96"/>
        <v>0</v>
      </c>
      <c r="K583" s="183"/>
      <c r="T583" s="181"/>
      <c r="W583" s="181"/>
      <c r="AA583" s="182"/>
      <c r="AG583" s="181"/>
      <c r="AJ583" s="181"/>
    </row>
    <row r="584" spans="1:36" s="180" customFormat="1" hidden="1" x14ac:dyDescent="0.2">
      <c r="A584" s="210">
        <f t="shared" si="92"/>
        <v>81</v>
      </c>
      <c r="B584" s="211">
        <f t="shared" si="93"/>
        <v>4.0006349807841503E-5</v>
      </c>
      <c r="C584" s="183">
        <v>1</v>
      </c>
      <c r="D584" s="183">
        <f t="shared" si="94"/>
        <v>0</v>
      </c>
      <c r="F584" s="211">
        <f t="shared" si="95"/>
        <v>5.2168280149425318E-5</v>
      </c>
      <c r="G584" s="183">
        <v>1</v>
      </c>
      <c r="H584" s="183">
        <f t="shared" si="96"/>
        <v>0</v>
      </c>
      <c r="K584" s="183"/>
      <c r="T584" s="181"/>
      <c r="W584" s="181"/>
      <c r="AA584" s="182"/>
      <c r="AG584" s="181"/>
      <c r="AJ584" s="181"/>
    </row>
    <row r="585" spans="1:36" s="180" customFormat="1" hidden="1" x14ac:dyDescent="0.2">
      <c r="A585" s="210">
        <f t="shared" si="92"/>
        <v>82</v>
      </c>
      <c r="B585" s="211">
        <f t="shared" si="93"/>
        <v>2.5604063877018561E-5</v>
      </c>
      <c r="C585" s="183">
        <v>1</v>
      </c>
      <c r="D585" s="183">
        <f t="shared" si="94"/>
        <v>0</v>
      </c>
      <c r="F585" s="211">
        <f t="shared" si="95"/>
        <v>2.5284013078555827E-5</v>
      </c>
      <c r="G585" s="183">
        <v>1</v>
      </c>
      <c r="H585" s="183">
        <f t="shared" si="96"/>
        <v>0</v>
      </c>
      <c r="K585" s="183"/>
      <c r="T585" s="181"/>
      <c r="W585" s="181"/>
      <c r="AA585" s="182"/>
      <c r="AG585" s="181"/>
      <c r="AJ585" s="181"/>
    </row>
    <row r="586" spans="1:36" s="180" customFormat="1" hidden="1" x14ac:dyDescent="0.2">
      <c r="A586" s="210">
        <f t="shared" si="92"/>
        <v>83</v>
      </c>
      <c r="B586" s="211">
        <f t="shared" si="93"/>
        <v>2.8804571861645881E-5</v>
      </c>
      <c r="C586" s="183">
        <v>1</v>
      </c>
      <c r="D586" s="183">
        <f t="shared" si="94"/>
        <v>0</v>
      </c>
      <c r="F586" s="211">
        <f t="shared" si="95"/>
        <v>4.09665022032297E-5</v>
      </c>
      <c r="G586" s="183">
        <v>1</v>
      </c>
      <c r="H586" s="183">
        <f t="shared" si="96"/>
        <v>0</v>
      </c>
      <c r="K586" s="183"/>
      <c r="T586" s="181"/>
      <c r="W586" s="181"/>
      <c r="AA586" s="182"/>
      <c r="AG586" s="181"/>
      <c r="AJ586" s="181"/>
    </row>
    <row r="587" spans="1:36" s="180" customFormat="1" hidden="1" x14ac:dyDescent="0.2">
      <c r="A587" s="210" t="str">
        <f t="shared" si="92"/>
        <v>NNNN</v>
      </c>
      <c r="B587" s="211">
        <f t="shared" si="93"/>
        <v>0.18744191078007902</v>
      </c>
      <c r="C587" s="183">
        <v>1</v>
      </c>
      <c r="D587" s="183">
        <f t="shared" si="94"/>
        <v>0</v>
      </c>
      <c r="F587" s="211"/>
      <c r="G587" s="183"/>
      <c r="H587" s="183"/>
      <c r="K587" s="183"/>
      <c r="T587" s="181"/>
      <c r="W587" s="181"/>
      <c r="AA587" s="182"/>
      <c r="AG587" s="181"/>
      <c r="AJ587" s="181"/>
    </row>
    <row r="588" spans="1:36" s="180" customFormat="1" hidden="1" x14ac:dyDescent="0.2">
      <c r="A588" s="225"/>
      <c r="D588" s="225"/>
      <c r="E588" s="181"/>
      <c r="F588" s="182"/>
      <c r="G588" s="182"/>
      <c r="H588" s="225"/>
      <c r="K588" s="183"/>
      <c r="T588" s="181"/>
      <c r="W588" s="181"/>
      <c r="AA588" s="182"/>
      <c r="AG588" s="181"/>
      <c r="AJ588" s="181"/>
    </row>
    <row r="589" spans="1:36" s="180" customFormat="1" hidden="1" x14ac:dyDescent="0.2">
      <c r="A589" s="225"/>
      <c r="B589" s="211"/>
      <c r="C589" s="225" t="s">
        <v>132</v>
      </c>
      <c r="D589" s="183">
        <f>SUM(D503:D587)</f>
        <v>0</v>
      </c>
      <c r="E589" s="181"/>
      <c r="F589" s="211"/>
      <c r="G589" s="225" t="s">
        <v>133</v>
      </c>
      <c r="H589" s="183">
        <f>SUM(H503:H587)</f>
        <v>0</v>
      </c>
      <c r="K589" s="183"/>
      <c r="T589" s="181"/>
      <c r="W589" s="181"/>
      <c r="AA589" s="182"/>
      <c r="AG589" s="181"/>
      <c r="AJ589" s="181"/>
    </row>
    <row r="590" spans="1:36" s="180" customFormat="1" hidden="1" x14ac:dyDescent="0.2">
      <c r="A590" s="225"/>
      <c r="G590" s="182"/>
      <c r="H590" s="182"/>
      <c r="K590" s="183"/>
      <c r="T590" s="181"/>
      <c r="W590" s="181"/>
      <c r="AA590" s="182"/>
      <c r="AG590" s="181"/>
      <c r="AJ590" s="181"/>
    </row>
    <row r="591" spans="1:36" s="180" customFormat="1" hidden="1" x14ac:dyDescent="0.2">
      <c r="A591" s="225"/>
      <c r="G591" s="181"/>
      <c r="H591" s="181"/>
      <c r="K591" s="183"/>
      <c r="T591" s="181"/>
      <c r="W591" s="181"/>
      <c r="AA591" s="182"/>
      <c r="AG591" s="181"/>
      <c r="AJ591" s="181"/>
    </row>
    <row r="592" spans="1:36" s="180" customFormat="1" ht="15" hidden="1" x14ac:dyDescent="0.25">
      <c r="A592" s="225"/>
      <c r="C592" s="181"/>
      <c r="D592" s="181"/>
      <c r="E592" s="181"/>
      <c r="F592" s="182"/>
      <c r="G592" s="212" t="s">
        <v>51</v>
      </c>
      <c r="H592" s="270">
        <f>H589+D589</f>
        <v>0</v>
      </c>
      <c r="I592" s="271"/>
      <c r="K592" s="183"/>
      <c r="T592" s="181"/>
      <c r="W592" s="181"/>
      <c r="AA592" s="182"/>
      <c r="AG592" s="181"/>
      <c r="AJ592" s="181"/>
    </row>
    <row r="593" spans="1:39" s="180" customFormat="1" hidden="1" x14ac:dyDescent="0.2">
      <c r="A593" s="225"/>
      <c r="C593" s="181"/>
      <c r="D593" s="181"/>
      <c r="E593" s="181"/>
      <c r="F593" s="182"/>
      <c r="G593" s="182"/>
      <c r="H593" s="182"/>
      <c r="K593" s="183"/>
      <c r="T593" s="181"/>
      <c r="W593" s="181"/>
      <c r="AA593" s="182"/>
      <c r="AG593" s="181"/>
      <c r="AJ593" s="181"/>
    </row>
    <row r="594" spans="1:39" s="180" customFormat="1" ht="15.75" hidden="1" x14ac:dyDescent="0.25">
      <c r="A594" s="179" t="s">
        <v>63</v>
      </c>
      <c r="C594" s="225"/>
      <c r="D594" s="225"/>
      <c r="E594" s="225"/>
      <c r="F594" s="181"/>
      <c r="G594" s="181"/>
      <c r="H594" s="181"/>
      <c r="K594" s="183"/>
      <c r="T594" s="181"/>
      <c r="W594" s="181"/>
      <c r="AA594" s="182"/>
      <c r="AG594" s="181"/>
      <c r="AJ594" s="181"/>
    </row>
    <row r="595" spans="1:39" s="180" customFormat="1" hidden="1" x14ac:dyDescent="0.2">
      <c r="A595" s="184" t="s">
        <v>64</v>
      </c>
      <c r="B595" s="225"/>
      <c r="C595" s="225"/>
      <c r="D595" s="225"/>
      <c r="E595" s="182"/>
      <c r="F595" s="182"/>
      <c r="G595" s="182"/>
      <c r="H595" s="182"/>
      <c r="I595" s="182"/>
      <c r="K595" s="183"/>
      <c r="L595" s="182"/>
      <c r="M595" s="182"/>
      <c r="N595" s="182"/>
      <c r="O595" s="182"/>
      <c r="R595" s="182"/>
      <c r="T595" s="182"/>
      <c r="U595" s="182"/>
      <c r="W595" s="182"/>
      <c r="X595" s="182"/>
      <c r="AA595" s="182"/>
      <c r="AB595" s="182"/>
      <c r="AE595" s="182"/>
      <c r="AG595" s="182"/>
      <c r="AH595" s="182"/>
      <c r="AJ595" s="182"/>
      <c r="AK595" s="182"/>
      <c r="AM595" s="182"/>
    </row>
    <row r="596" spans="1:39" s="180" customFormat="1" hidden="1" x14ac:dyDescent="0.2">
      <c r="A596" s="184" t="s">
        <v>54</v>
      </c>
      <c r="B596" s="225"/>
      <c r="C596" s="225"/>
      <c r="D596" s="225"/>
      <c r="E596" s="182"/>
      <c r="F596" s="182"/>
      <c r="G596" s="182"/>
      <c r="H596" s="182"/>
      <c r="I596" s="182"/>
      <c r="K596" s="183"/>
      <c r="L596" s="182"/>
      <c r="M596" s="182"/>
      <c r="N596" s="182"/>
      <c r="O596" s="182"/>
      <c r="R596" s="182"/>
      <c r="T596" s="182"/>
      <c r="U596" s="182"/>
      <c r="W596" s="182"/>
      <c r="X596" s="182"/>
      <c r="AA596" s="182"/>
      <c r="AB596" s="182"/>
      <c r="AE596" s="182"/>
      <c r="AG596" s="182"/>
      <c r="AH596" s="182"/>
      <c r="AJ596" s="182"/>
      <c r="AK596" s="182"/>
      <c r="AM596" s="182"/>
    </row>
    <row r="597" spans="1:39" s="180" customFormat="1" hidden="1" x14ac:dyDescent="0.2">
      <c r="A597" s="225"/>
      <c r="B597" s="225"/>
      <c r="C597" s="225"/>
      <c r="D597" s="225"/>
      <c r="E597" s="182"/>
      <c r="F597" s="182"/>
      <c r="G597" s="182"/>
      <c r="H597" s="182"/>
      <c r="I597" s="182"/>
      <c r="K597" s="183"/>
      <c r="L597" s="182"/>
      <c r="M597" s="182"/>
      <c r="N597" s="182"/>
      <c r="O597" s="182"/>
      <c r="R597" s="182"/>
      <c r="T597" s="182"/>
      <c r="U597" s="182"/>
      <c r="W597" s="182"/>
      <c r="X597" s="182"/>
      <c r="AA597" s="182"/>
      <c r="AB597" s="182"/>
      <c r="AE597" s="182"/>
      <c r="AG597" s="182"/>
      <c r="AH597" s="182"/>
      <c r="AJ597" s="182"/>
      <c r="AK597" s="182"/>
      <c r="AM597" s="182"/>
    </row>
    <row r="598" spans="1:39" s="180" customFormat="1" ht="13.5" hidden="1" thickBot="1" x14ac:dyDescent="0.25">
      <c r="A598" s="225"/>
      <c r="E598" s="182"/>
      <c r="F598" s="182"/>
      <c r="G598" s="182"/>
      <c r="H598" s="182"/>
      <c r="I598" s="182"/>
      <c r="K598" s="183"/>
      <c r="L598" s="182"/>
      <c r="M598" s="182"/>
      <c r="N598" s="182"/>
      <c r="O598" s="182"/>
      <c r="R598" s="182"/>
      <c r="T598" s="182"/>
      <c r="U598" s="182"/>
      <c r="W598" s="182"/>
      <c r="X598" s="182"/>
      <c r="AA598" s="182"/>
      <c r="AB598" s="182"/>
      <c r="AE598" s="182"/>
      <c r="AG598" s="182"/>
      <c r="AH598" s="182"/>
      <c r="AJ598" s="182"/>
      <c r="AK598" s="182"/>
      <c r="AM598" s="182"/>
    </row>
    <row r="599" spans="1:39" s="180" customFormat="1" ht="41.45" hidden="1" customHeight="1" x14ac:dyDescent="0.2">
      <c r="A599" s="185" t="s">
        <v>36</v>
      </c>
      <c r="B599" s="186" t="s">
        <v>19</v>
      </c>
      <c r="C599" s="187" t="s">
        <v>158</v>
      </c>
      <c r="D599" s="188" t="s">
        <v>45</v>
      </c>
      <c r="E599" s="186" t="s">
        <v>19</v>
      </c>
      <c r="F599" s="187" t="s">
        <v>158</v>
      </c>
      <c r="G599" s="188" t="s">
        <v>45</v>
      </c>
      <c r="H599" s="186" t="s">
        <v>19</v>
      </c>
      <c r="I599" s="187" t="s">
        <v>158</v>
      </c>
      <c r="J599" s="188" t="s">
        <v>45</v>
      </c>
      <c r="K599" s="186" t="s">
        <v>19</v>
      </c>
      <c r="L599" s="187" t="s">
        <v>158</v>
      </c>
      <c r="M599" s="188" t="s">
        <v>45</v>
      </c>
    </row>
    <row r="600" spans="1:39" s="180" customFormat="1" hidden="1" x14ac:dyDescent="0.2">
      <c r="A600" s="189"/>
      <c r="B600" s="190" t="s">
        <v>94</v>
      </c>
      <c r="C600" s="191" t="s">
        <v>94</v>
      </c>
      <c r="D600" s="192"/>
      <c r="E600" s="190" t="s">
        <v>95</v>
      </c>
      <c r="F600" s="191" t="s">
        <v>95</v>
      </c>
      <c r="G600" s="192"/>
      <c r="H600" s="190" t="s">
        <v>96</v>
      </c>
      <c r="I600" s="191" t="s">
        <v>96</v>
      </c>
      <c r="J600" s="192"/>
      <c r="K600" s="190" t="s">
        <v>97</v>
      </c>
      <c r="L600" s="191" t="s">
        <v>97</v>
      </c>
      <c r="M600" s="192"/>
    </row>
    <row r="601" spans="1:39" s="180" customFormat="1" ht="13.5" hidden="1" thickBot="1" x14ac:dyDescent="0.25">
      <c r="A601" s="193"/>
      <c r="B601" s="332" t="s">
        <v>81</v>
      </c>
      <c r="C601" s="333"/>
      <c r="D601" s="194"/>
      <c r="E601" s="332" t="s">
        <v>82</v>
      </c>
      <c r="F601" s="333"/>
      <c r="G601" s="194"/>
      <c r="H601" s="332" t="s">
        <v>98</v>
      </c>
      <c r="I601" s="333"/>
      <c r="J601" s="195"/>
      <c r="K601" s="332" t="s">
        <v>99</v>
      </c>
      <c r="L601" s="333"/>
      <c r="M601" s="194"/>
    </row>
    <row r="602" spans="1:39" s="180" customFormat="1" ht="13.5" hidden="1" thickBot="1" x14ac:dyDescent="0.25">
      <c r="A602" s="196"/>
      <c r="B602" s="269"/>
      <c r="C602" s="202"/>
      <c r="D602" s="200"/>
      <c r="E602" s="201"/>
      <c r="F602" s="202"/>
      <c r="G602" s="200"/>
      <c r="H602" s="201"/>
      <c r="I602" s="202"/>
      <c r="J602" s="200"/>
      <c r="K602" s="198"/>
      <c r="L602" s="199"/>
      <c r="M602" s="200"/>
    </row>
    <row r="603" spans="1:39" s="180" customFormat="1" hidden="1" x14ac:dyDescent="0.2">
      <c r="A603" s="203">
        <f>A402</f>
        <v>0</v>
      </c>
      <c r="B603" s="204">
        <f>B402</f>
        <v>2.1929880710666399E-3</v>
      </c>
      <c r="C603" s="197">
        <f>C402/$C503</f>
        <v>1.0801529871111979</v>
      </c>
      <c r="D603" s="192">
        <f>B603*C603</f>
        <v>2.3687626156618548E-3</v>
      </c>
      <c r="E603" s="204">
        <f>E402</f>
        <v>2.3043657489316705E-4</v>
      </c>
      <c r="F603" s="197">
        <f>F402/$C503</f>
        <v>1.053110530352334</v>
      </c>
      <c r="G603" s="192">
        <f>E603*F603</f>
        <v>2.4267518359831849E-4</v>
      </c>
      <c r="H603" s="204">
        <f>H402</f>
        <v>2.5520850669418249E-3</v>
      </c>
      <c r="I603" s="197">
        <f>I402/$G503</f>
        <v>0.9426227784518324</v>
      </c>
      <c r="J603" s="192">
        <f>H603*I603</f>
        <v>2.4056535166461336E-3</v>
      </c>
      <c r="K603" s="204">
        <f>K402</f>
        <v>4.9255817883414458E-4</v>
      </c>
      <c r="L603" s="197">
        <f>L402/$G503</f>
        <v>0.91558032169296844</v>
      </c>
      <c r="M603" s="192">
        <f>K603*L603</f>
        <v>4.5097657582946876E-4</v>
      </c>
    </row>
    <row r="604" spans="1:39" s="180" customFormat="1" hidden="1" x14ac:dyDescent="0.2">
      <c r="A604" s="203">
        <f t="shared" ref="A604:B619" si="97">A403</f>
        <v>1</v>
      </c>
      <c r="B604" s="204">
        <f t="shared" si="97"/>
        <v>2.759798035144138E-3</v>
      </c>
      <c r="C604" s="197">
        <f t="shared" ref="C604:C667" si="98">C403/$C504</f>
        <v>1.0855187441658229</v>
      </c>
      <c r="D604" s="192">
        <f>B604*C604</f>
        <v>2.9958124972609703E-3</v>
      </c>
      <c r="E604" s="204">
        <f t="shared" ref="E604:E667" si="99">E403</f>
        <v>5.802520976129331E-4</v>
      </c>
      <c r="F604" s="197">
        <f t="shared" ref="F604:F667" si="100">F403/$C504</f>
        <v>1.057424801110489</v>
      </c>
      <c r="G604" s="192">
        <f>E604*F604</f>
        <v>6.1357295891229977E-4</v>
      </c>
      <c r="H604" s="204">
        <f t="shared" ref="H604:H667" si="101">H403</f>
        <v>3.3717351618048818E-3</v>
      </c>
      <c r="I604" s="197">
        <f t="shared" ref="I604:I667" si="102">I403/$G504</f>
        <v>0.94660980350333812</v>
      </c>
      <c r="J604" s="192">
        <f>H604*I604</f>
        <v>3.1917175589814151E-3</v>
      </c>
      <c r="K604" s="204">
        <f t="shared" ref="K604:K667" si="103">K403</f>
        <v>1.1067356610841273E-3</v>
      </c>
      <c r="L604" s="197">
        <f t="shared" ref="L604:L667" si="104">L403/$G504</f>
        <v>0.91929624775509666</v>
      </c>
      <c r="M604" s="192">
        <f>K604*L604</f>
        <v>1.0174179404913947E-3</v>
      </c>
    </row>
    <row r="605" spans="1:39" s="180" customFormat="1" hidden="1" x14ac:dyDescent="0.2">
      <c r="A605" s="203">
        <f t="shared" si="97"/>
        <v>2</v>
      </c>
      <c r="B605" s="204">
        <f t="shared" si="97"/>
        <v>2.7245924473132377E-3</v>
      </c>
      <c r="C605" s="197">
        <f t="shared" si="98"/>
        <v>1.0887780509402474</v>
      </c>
      <c r="D605" s="192">
        <f>B605*C605</f>
        <v>2.9664764543922257E-3</v>
      </c>
      <c r="E605" s="204">
        <f t="shared" si="99"/>
        <v>9.2142624877420548E-4</v>
      </c>
      <c r="F605" s="197">
        <f t="shared" si="100"/>
        <v>1.0603132652947507</v>
      </c>
      <c r="G605" s="192">
        <f>E605*F605</f>
        <v>9.7700047456607112E-4</v>
      </c>
      <c r="H605" s="204">
        <f t="shared" si="101"/>
        <v>3.3637338918433134E-3</v>
      </c>
      <c r="I605" s="197">
        <f t="shared" si="102"/>
        <v>0.94803549969306944</v>
      </c>
      <c r="J605" s="192">
        <f>H605*I605</f>
        <v>3.188939140988189E-3</v>
      </c>
      <c r="K605" s="204">
        <f t="shared" si="103"/>
        <v>1.7100314161863771E-3</v>
      </c>
      <c r="L605" s="197">
        <f t="shared" si="104"/>
        <v>0.92826828743925227</v>
      </c>
      <c r="M605" s="192">
        <f>K605*L605</f>
        <v>1.5873679341706476E-3</v>
      </c>
    </row>
    <row r="606" spans="1:39" s="180" customFormat="1" hidden="1" x14ac:dyDescent="0.2">
      <c r="A606" s="203">
        <f t="shared" si="97"/>
        <v>3</v>
      </c>
      <c r="B606" s="204">
        <f t="shared" si="97"/>
        <v>2.7790010830519019E-3</v>
      </c>
      <c r="C606" s="197">
        <f t="shared" si="98"/>
        <v>1.0877312570122115</v>
      </c>
      <c r="D606" s="192">
        <f>B606*C606</f>
        <v>3.0228063413063424E-3</v>
      </c>
      <c r="E606" s="204">
        <f t="shared" si="99"/>
        <v>7.3067597289041717E-4</v>
      </c>
      <c r="F606" s="197">
        <f t="shared" si="100"/>
        <v>1.0645880387779092</v>
      </c>
      <c r="G606" s="192">
        <f>E606*F606</f>
        <v>7.7786890096154997E-4</v>
      </c>
      <c r="H606" s="204">
        <f t="shared" si="101"/>
        <v>3.5743273172317912E-3</v>
      </c>
      <c r="I606" s="197">
        <f t="shared" si="102"/>
        <v>0.94567977957407967</v>
      </c>
      <c r="J606" s="192">
        <f>H606*I606</f>
        <v>3.3801690694853716E-3</v>
      </c>
      <c r="K606" s="204">
        <f t="shared" si="103"/>
        <v>1.4786346888978218E-3</v>
      </c>
      <c r="L606" s="197">
        <f t="shared" si="104"/>
        <v>0.93450719146096817</v>
      </c>
      <c r="M606" s="192">
        <f>K606*L606</f>
        <v>1.3817947503186659E-3</v>
      </c>
    </row>
    <row r="607" spans="1:39" s="180" customFormat="1" hidden="1" x14ac:dyDescent="0.2">
      <c r="A607" s="203">
        <f t="shared" si="97"/>
        <v>4</v>
      </c>
      <c r="B607" s="204">
        <f t="shared" si="97"/>
        <v>2.4144632236028502E-3</v>
      </c>
      <c r="C607" s="197">
        <f t="shared" si="98"/>
        <v>1.0873827710884019</v>
      </c>
      <c r="D607" s="192">
        <f>B607*C607</f>
        <v>2.6254457107723027E-3</v>
      </c>
      <c r="E607" s="204">
        <f t="shared" si="99"/>
        <v>8.2637116163077398E-4</v>
      </c>
      <c r="F607" s="197">
        <f t="shared" si="100"/>
        <v>1.0704428317761936</v>
      </c>
      <c r="G607" s="192">
        <f>E607*F607</f>
        <v>8.8458308635422833E-4</v>
      </c>
      <c r="H607" s="204">
        <f t="shared" si="101"/>
        <v>3.1428988409040281E-3</v>
      </c>
      <c r="I607" s="197">
        <f t="shared" si="102"/>
        <v>0.94460328259979109</v>
      </c>
      <c r="J607" s="192">
        <f>H607*I607</f>
        <v>2.9687925619970236E-3</v>
      </c>
      <c r="K607" s="204">
        <f t="shared" si="103"/>
        <v>1.6220174466091259E-3</v>
      </c>
      <c r="L607" s="197">
        <f t="shared" si="104"/>
        <v>0.94137662749270379</v>
      </c>
      <c r="M607" s="192">
        <f>K607*L607</f>
        <v>1.5269293136232257E-3</v>
      </c>
    </row>
    <row r="608" spans="1:39" s="180" customFormat="1" hidden="1" x14ac:dyDescent="0.2">
      <c r="A608" s="203">
        <f t="shared" si="97"/>
        <v>5</v>
      </c>
      <c r="B608" s="204">
        <f t="shared" si="97"/>
        <v>2.9457475490509855E-3</v>
      </c>
      <c r="C608" s="197">
        <f t="shared" si="98"/>
        <v>1.05802691481433</v>
      </c>
      <c r="D608" s="192">
        <f t="shared" ref="D608:D671" si="105">B608*C608</f>
        <v>3.1166801911442885E-3</v>
      </c>
      <c r="E608" s="204">
        <f t="shared" si="99"/>
        <v>9.0158309926951607E-4</v>
      </c>
      <c r="F608" s="197">
        <f t="shared" si="100"/>
        <v>1.0555276386376031</v>
      </c>
      <c r="G608" s="192">
        <f t="shared" ref="G608:G671" si="106">E608*F608</f>
        <v>9.5164587980752402E-4</v>
      </c>
      <c r="H608" s="204">
        <f t="shared" si="101"/>
        <v>3.6697024551736851E-3</v>
      </c>
      <c r="I608" s="197">
        <f t="shared" si="102"/>
        <v>0.96055514392198604</v>
      </c>
      <c r="J608" s="192">
        <f t="shared" ref="J608:J671" si="107">H608*I608</f>
        <v>3.5249515699802246E-3</v>
      </c>
      <c r="K608" s="204">
        <f t="shared" si="103"/>
        <v>1.7823628966389545E-3</v>
      </c>
      <c r="L608" s="197">
        <f t="shared" si="104"/>
        <v>0.95722277568635039</v>
      </c>
      <c r="M608" s="192">
        <f t="shared" ref="M608:M671" si="108">K608*L608</f>
        <v>1.7061183592011037E-3</v>
      </c>
    </row>
    <row r="609" spans="1:13" s="180" customFormat="1" hidden="1" x14ac:dyDescent="0.2">
      <c r="A609" s="203">
        <f t="shared" si="97"/>
        <v>6</v>
      </c>
      <c r="B609" s="204">
        <f t="shared" si="97"/>
        <v>3.4469470994436236E-3</v>
      </c>
      <c r="C609" s="197">
        <f t="shared" si="98"/>
        <v>1.0601168909044507</v>
      </c>
      <c r="D609" s="192">
        <f t="shared" si="105"/>
        <v>3.6541668421742886E-3</v>
      </c>
      <c r="E609" s="204">
        <f t="shared" si="99"/>
        <v>1.1038552038979627E-3</v>
      </c>
      <c r="F609" s="197">
        <f t="shared" si="100"/>
        <v>1.0391990359142287</v>
      </c>
      <c r="G609" s="192">
        <f t="shared" si="106"/>
        <v>1.1471252636796672E-3</v>
      </c>
      <c r="H609" s="204">
        <f t="shared" si="101"/>
        <v>4.2582758735466497E-3</v>
      </c>
      <c r="I609" s="197">
        <f t="shared" si="102"/>
        <v>0.96138461535060293</v>
      </c>
      <c r="J609" s="192">
        <f t="shared" si="107"/>
        <v>4.0938409127463989E-3</v>
      </c>
      <c r="K609" s="204">
        <f t="shared" si="103"/>
        <v>2.0924921203493417E-3</v>
      </c>
      <c r="L609" s="197">
        <f t="shared" si="104"/>
        <v>0.9588744727517764</v>
      </c>
      <c r="M609" s="192">
        <f t="shared" si="108"/>
        <v>2.0064372786372216E-3</v>
      </c>
    </row>
    <row r="610" spans="1:13" s="180" customFormat="1" hidden="1" x14ac:dyDescent="0.2">
      <c r="A610" s="203">
        <f t="shared" si="97"/>
        <v>7</v>
      </c>
      <c r="B610" s="204">
        <f t="shared" si="97"/>
        <v>3.7589966279447874E-3</v>
      </c>
      <c r="C610" s="197">
        <f t="shared" si="98"/>
        <v>1.0532374623964638</v>
      </c>
      <c r="D610" s="192">
        <f t="shared" si="105"/>
        <v>3.9591160695734325E-3</v>
      </c>
      <c r="E610" s="204">
        <f t="shared" si="99"/>
        <v>1.2600399935477759E-3</v>
      </c>
      <c r="F610" s="197">
        <f t="shared" si="100"/>
        <v>1.028782789530573</v>
      </c>
      <c r="G610" s="192">
        <f t="shared" si="106"/>
        <v>1.2963074594821661E-3</v>
      </c>
      <c r="H610" s="204">
        <f t="shared" si="101"/>
        <v>4.3686933990162921E-3</v>
      </c>
      <c r="I610" s="197">
        <f t="shared" si="102"/>
        <v>0.9663812104934727</v>
      </c>
      <c r="J610" s="192">
        <f t="shared" si="107"/>
        <v>4.2218232152162081E-3</v>
      </c>
      <c r="K610" s="204">
        <f t="shared" si="103"/>
        <v>2.4199040871767169E-3</v>
      </c>
      <c r="L610" s="197">
        <f t="shared" si="104"/>
        <v>0.96300815216714286</v>
      </c>
      <c r="M610" s="192">
        <f t="shared" si="108"/>
        <v>2.3303873634137667E-3</v>
      </c>
    </row>
    <row r="611" spans="1:13" s="180" customFormat="1" hidden="1" x14ac:dyDescent="0.2">
      <c r="A611" s="203">
        <f t="shared" si="97"/>
        <v>8</v>
      </c>
      <c r="B611" s="204">
        <f t="shared" si="97"/>
        <v>3.9439859894562466E-3</v>
      </c>
      <c r="C611" s="197">
        <f t="shared" si="98"/>
        <v>1.0496530272031375</v>
      </c>
      <c r="D611" s="192">
        <f t="shared" si="105"/>
        <v>4.1398168330795109E-3</v>
      </c>
      <c r="E611" s="204">
        <f t="shared" si="99"/>
        <v>1.3262905088295615E-3</v>
      </c>
      <c r="F611" s="197">
        <f t="shared" si="100"/>
        <v>1.0190558539405359</v>
      </c>
      <c r="G611" s="192">
        <f t="shared" si="106"/>
        <v>1.3515641070485367E-3</v>
      </c>
      <c r="H611" s="204">
        <f t="shared" si="101"/>
        <v>4.6676208447804833E-3</v>
      </c>
      <c r="I611" s="197">
        <f t="shared" si="102"/>
        <v>0.97061032960808324</v>
      </c>
      <c r="J611" s="192">
        <f t="shared" si="107"/>
        <v>4.530441006637945E-3</v>
      </c>
      <c r="K611" s="204">
        <f t="shared" si="103"/>
        <v>2.6276170553790295E-3</v>
      </c>
      <c r="L611" s="197">
        <f t="shared" si="104"/>
        <v>0.96806056516953309</v>
      </c>
      <c r="M611" s="192">
        <f t="shared" si="108"/>
        <v>2.5436924516793278E-3</v>
      </c>
    </row>
    <row r="612" spans="1:13" s="180" customFormat="1" hidden="1" x14ac:dyDescent="0.2">
      <c r="A612" s="203">
        <f t="shared" si="97"/>
        <v>9</v>
      </c>
      <c r="B612" s="204">
        <f t="shared" si="97"/>
        <v>4.4707896037259037E-3</v>
      </c>
      <c r="C612" s="197">
        <f t="shared" si="98"/>
        <v>1.0081679126552103</v>
      </c>
      <c r="D612" s="192">
        <f t="shared" si="105"/>
        <v>4.507306622708959E-3</v>
      </c>
      <c r="E612" s="204">
        <f t="shared" si="99"/>
        <v>1.9510296674288142E-3</v>
      </c>
      <c r="F612" s="197">
        <f t="shared" si="100"/>
        <v>0.99659877267392116</v>
      </c>
      <c r="G612" s="192">
        <f t="shared" si="106"/>
        <v>1.9443937720099648E-3</v>
      </c>
      <c r="H612" s="204">
        <f t="shared" si="101"/>
        <v>5.1774617667316152E-3</v>
      </c>
      <c r="I612" s="197">
        <f t="shared" si="102"/>
        <v>0.99659877267392116</v>
      </c>
      <c r="J612" s="192">
        <f t="shared" si="107"/>
        <v>5.1598520422908795E-3</v>
      </c>
      <c r="K612" s="204">
        <f t="shared" si="103"/>
        <v>3.6079326510703781E-3</v>
      </c>
      <c r="L612" s="197">
        <f t="shared" si="104"/>
        <v>0.99659877267392116</v>
      </c>
      <c r="M612" s="192">
        <f t="shared" si="108"/>
        <v>3.5956612519469056E-3</v>
      </c>
    </row>
    <row r="613" spans="1:13" s="180" customFormat="1" hidden="1" x14ac:dyDescent="0.2">
      <c r="A613" s="203">
        <f t="shared" si="97"/>
        <v>10</v>
      </c>
      <c r="B613" s="204">
        <f t="shared" si="97"/>
        <v>3.7589966279447874E-3</v>
      </c>
      <c r="C613" s="197">
        <f t="shared" si="98"/>
        <v>1.0042037868955438</v>
      </c>
      <c r="D613" s="192">
        <f t="shared" si="105"/>
        <v>3.774798648709735E-3</v>
      </c>
      <c r="E613" s="204">
        <f t="shared" si="99"/>
        <v>1.8406121419591718E-3</v>
      </c>
      <c r="F613" s="197">
        <f t="shared" si="100"/>
        <v>0.99827178140333384</v>
      </c>
      <c r="G613" s="192">
        <f t="shared" si="106"/>
        <v>1.8374311618261883E-3</v>
      </c>
      <c r="H613" s="204">
        <f t="shared" si="101"/>
        <v>4.1769829707371158E-3</v>
      </c>
      <c r="I613" s="197">
        <f t="shared" si="102"/>
        <v>0.99827178140333384</v>
      </c>
      <c r="J613" s="192">
        <f t="shared" si="107"/>
        <v>4.1697642310891299E-3</v>
      </c>
      <c r="K613" s="204">
        <f t="shared" si="103"/>
        <v>3.1259361485855034E-3</v>
      </c>
      <c r="L613" s="197">
        <f t="shared" si="104"/>
        <v>0.99827178140333384</v>
      </c>
      <c r="M613" s="192">
        <f t="shared" si="108"/>
        <v>3.1205338476015271E-3</v>
      </c>
    </row>
    <row r="614" spans="1:13" s="180" customFormat="1" hidden="1" x14ac:dyDescent="0.2">
      <c r="A614" s="203">
        <f t="shared" si="97"/>
        <v>11</v>
      </c>
      <c r="B614" s="204">
        <f t="shared" si="97"/>
        <v>3.7327524624708435E-3</v>
      </c>
      <c r="C614" s="197">
        <f t="shared" si="98"/>
        <v>1.0024653022907137</v>
      </c>
      <c r="D614" s="192">
        <f t="shared" si="105"/>
        <v>3.7419548256672403E-3</v>
      </c>
      <c r="E614" s="204">
        <f t="shared" si="99"/>
        <v>2.0918520187524162E-3</v>
      </c>
      <c r="F614" s="197">
        <f t="shared" si="100"/>
        <v>0.99904099724446027</v>
      </c>
      <c r="G614" s="192">
        <f t="shared" si="106"/>
        <v>2.0898459269022515E-3</v>
      </c>
      <c r="H614" s="204">
        <f t="shared" si="101"/>
        <v>4.0111966571334205E-3</v>
      </c>
      <c r="I614" s="197">
        <f t="shared" si="102"/>
        <v>0.99904099724446027</v>
      </c>
      <c r="J614" s="192">
        <f t="shared" si="107"/>
        <v>4.007349908486218E-3</v>
      </c>
      <c r="K614" s="204">
        <f t="shared" si="103"/>
        <v>3.4927143636237943E-3</v>
      </c>
      <c r="L614" s="197">
        <f t="shared" si="104"/>
        <v>0.99904099724446027</v>
      </c>
      <c r="M614" s="192">
        <f t="shared" si="108"/>
        <v>3.489364840924766E-3</v>
      </c>
    </row>
    <row r="615" spans="1:13" s="180" customFormat="1" hidden="1" x14ac:dyDescent="0.2">
      <c r="A615" s="203">
        <f t="shared" si="97"/>
        <v>12</v>
      </c>
      <c r="B615" s="204">
        <f t="shared" si="97"/>
        <v>3.4485473534359374E-3</v>
      </c>
      <c r="C615" s="197">
        <f t="shared" si="98"/>
        <v>1.0018972679872431</v>
      </c>
      <c r="D615" s="192">
        <f t="shared" si="105"/>
        <v>3.4550901719321032E-3</v>
      </c>
      <c r="E615" s="204">
        <f t="shared" si="99"/>
        <v>2.1677040579880839E-3</v>
      </c>
      <c r="F615" s="197">
        <f t="shared" si="100"/>
        <v>0.99931283823319172</v>
      </c>
      <c r="G615" s="192">
        <f t="shared" si="106"/>
        <v>2.1662144946376794E-3</v>
      </c>
      <c r="H615" s="204">
        <f t="shared" si="101"/>
        <v>3.7218707353231105E-3</v>
      </c>
      <c r="I615" s="197">
        <f t="shared" si="102"/>
        <v>0.99931283823319172</v>
      </c>
      <c r="J615" s="192">
        <f t="shared" si="107"/>
        <v>3.7193132080527939E-3</v>
      </c>
      <c r="K615" s="204">
        <f t="shared" si="103"/>
        <v>3.6319364609550828E-3</v>
      </c>
      <c r="L615" s="197">
        <f t="shared" si="104"/>
        <v>0.99931283823319172</v>
      </c>
      <c r="M615" s="192">
        <f t="shared" si="108"/>
        <v>3.6294407330796376E-3</v>
      </c>
    </row>
    <row r="616" spans="1:13" s="180" customFormat="1" hidden="1" x14ac:dyDescent="0.2">
      <c r="A616" s="203">
        <f t="shared" si="97"/>
        <v>13</v>
      </c>
      <c r="B616" s="204">
        <f t="shared" si="97"/>
        <v>3.2555567219629098E-3</v>
      </c>
      <c r="C616" s="197">
        <f t="shared" si="98"/>
        <v>1.0019778151800254</v>
      </c>
      <c r="D616" s="192">
        <f t="shared" si="105"/>
        <v>3.2619956114670417E-3</v>
      </c>
      <c r="E616" s="204">
        <f t="shared" si="99"/>
        <v>2.6192957346189987E-3</v>
      </c>
      <c r="F616" s="197">
        <f t="shared" si="100"/>
        <v>0.99937752673232627</v>
      </c>
      <c r="G616" s="192">
        <f t="shared" si="106"/>
        <v>2.6176652930440664E-3</v>
      </c>
      <c r="H616" s="204">
        <f t="shared" si="101"/>
        <v>3.6079326510703781E-3</v>
      </c>
      <c r="I616" s="197">
        <f t="shared" si="102"/>
        <v>0.99937752673232627</v>
      </c>
      <c r="J616" s="192">
        <f t="shared" si="107"/>
        <v>3.6056868094435195E-3</v>
      </c>
      <c r="K616" s="204">
        <f t="shared" si="103"/>
        <v>4.116813420626122E-3</v>
      </c>
      <c r="L616" s="197">
        <f t="shared" si="104"/>
        <v>0.99937752673232627</v>
      </c>
      <c r="M616" s="192">
        <f t="shared" si="108"/>
        <v>4.1142508143237819E-3</v>
      </c>
    </row>
    <row r="617" spans="1:13" s="180" customFormat="1" hidden="1" x14ac:dyDescent="0.2">
      <c r="A617" s="203">
        <f t="shared" si="97"/>
        <v>14</v>
      </c>
      <c r="B617" s="204">
        <f t="shared" si="97"/>
        <v>3.114734370639308E-3</v>
      </c>
      <c r="C617" s="197">
        <f t="shared" si="98"/>
        <v>1</v>
      </c>
      <c r="D617" s="192">
        <f t="shared" si="105"/>
        <v>3.114734370639308E-3</v>
      </c>
      <c r="E617" s="204">
        <f t="shared" si="99"/>
        <v>2.7793211338503648E-3</v>
      </c>
      <c r="F617" s="197">
        <f t="shared" si="100"/>
        <v>1</v>
      </c>
      <c r="G617" s="192">
        <f t="shared" si="106"/>
        <v>2.7793211338503648E-3</v>
      </c>
      <c r="H617" s="204">
        <f t="shared" si="101"/>
        <v>3.4011798352634529E-3</v>
      </c>
      <c r="I617" s="197">
        <f t="shared" si="102"/>
        <v>1</v>
      </c>
      <c r="J617" s="192">
        <f t="shared" si="107"/>
        <v>3.4011798352634529E-3</v>
      </c>
      <c r="K617" s="204">
        <f t="shared" si="103"/>
        <v>4.3210058300453451E-3</v>
      </c>
      <c r="L617" s="197">
        <f t="shared" si="104"/>
        <v>1</v>
      </c>
      <c r="M617" s="192">
        <f t="shared" si="108"/>
        <v>4.3210058300453451E-3</v>
      </c>
    </row>
    <row r="618" spans="1:13" s="180" customFormat="1" hidden="1" x14ac:dyDescent="0.2">
      <c r="A618" s="203">
        <f t="shared" si="97"/>
        <v>15</v>
      </c>
      <c r="B618" s="204">
        <f t="shared" si="97"/>
        <v>2.9927950164250071E-3</v>
      </c>
      <c r="C618" s="197">
        <f t="shared" si="98"/>
        <v>1</v>
      </c>
      <c r="D618" s="192">
        <f t="shared" si="105"/>
        <v>2.9927950164250071E-3</v>
      </c>
      <c r="E618" s="204">
        <f t="shared" si="99"/>
        <v>3.1704232095718233E-3</v>
      </c>
      <c r="F618" s="197">
        <f t="shared" si="100"/>
        <v>1</v>
      </c>
      <c r="G618" s="192">
        <f t="shared" si="106"/>
        <v>3.1704232095718233E-3</v>
      </c>
      <c r="H618" s="204">
        <f t="shared" si="101"/>
        <v>3.1889861558826618E-3</v>
      </c>
      <c r="I618" s="197">
        <f t="shared" si="102"/>
        <v>1</v>
      </c>
      <c r="J618" s="192">
        <f t="shared" si="107"/>
        <v>3.1889861558826618E-3</v>
      </c>
      <c r="K618" s="204">
        <f t="shared" si="103"/>
        <v>4.7716373542808716E-3</v>
      </c>
      <c r="L618" s="197">
        <f t="shared" si="104"/>
        <v>1</v>
      </c>
      <c r="M618" s="192">
        <f t="shared" si="108"/>
        <v>4.7716373542808716E-3</v>
      </c>
    </row>
    <row r="619" spans="1:13" s="180" customFormat="1" hidden="1" x14ac:dyDescent="0.2">
      <c r="A619" s="203">
        <f t="shared" si="97"/>
        <v>16</v>
      </c>
      <c r="B619" s="204">
        <f t="shared" si="97"/>
        <v>2.7985241817581287E-3</v>
      </c>
      <c r="C619" s="197">
        <f t="shared" si="98"/>
        <v>1</v>
      </c>
      <c r="D619" s="192">
        <f t="shared" si="105"/>
        <v>2.7985241817581287E-3</v>
      </c>
      <c r="E619" s="204">
        <f t="shared" si="99"/>
        <v>3.4338250167066518E-3</v>
      </c>
      <c r="F619" s="197">
        <f t="shared" si="100"/>
        <v>1</v>
      </c>
      <c r="G619" s="192">
        <f t="shared" si="106"/>
        <v>3.4338250167066518E-3</v>
      </c>
      <c r="H619" s="204">
        <f t="shared" si="101"/>
        <v>2.9883143052465287E-3</v>
      </c>
      <c r="I619" s="197">
        <f t="shared" si="102"/>
        <v>1</v>
      </c>
      <c r="J619" s="192">
        <f t="shared" si="107"/>
        <v>2.9883143052465287E-3</v>
      </c>
      <c r="K619" s="204">
        <f t="shared" si="103"/>
        <v>4.9066987912321442E-3</v>
      </c>
      <c r="L619" s="197">
        <f t="shared" si="104"/>
        <v>1</v>
      </c>
      <c r="M619" s="192">
        <f t="shared" si="108"/>
        <v>4.9066987912321442E-3</v>
      </c>
    </row>
    <row r="620" spans="1:13" s="180" customFormat="1" hidden="1" x14ac:dyDescent="0.2">
      <c r="A620" s="203">
        <f t="shared" ref="A620:B635" si="109">A419</f>
        <v>17</v>
      </c>
      <c r="B620" s="204">
        <f t="shared" si="109"/>
        <v>2.5319218666386731E-3</v>
      </c>
      <c r="C620" s="197">
        <f t="shared" si="98"/>
        <v>1</v>
      </c>
      <c r="D620" s="192">
        <f t="shared" si="105"/>
        <v>2.5319218666386731E-3</v>
      </c>
      <c r="E620" s="204">
        <f t="shared" si="99"/>
        <v>3.6037719906903622E-3</v>
      </c>
      <c r="F620" s="197">
        <f t="shared" si="100"/>
        <v>1</v>
      </c>
      <c r="G620" s="192">
        <f t="shared" si="106"/>
        <v>3.6037719906903622E-3</v>
      </c>
      <c r="H620" s="204">
        <f t="shared" si="101"/>
        <v>2.7642787463226163E-3</v>
      </c>
      <c r="I620" s="197">
        <f t="shared" si="102"/>
        <v>1</v>
      </c>
      <c r="J620" s="192">
        <f t="shared" si="107"/>
        <v>2.7642787463226163E-3</v>
      </c>
      <c r="K620" s="204">
        <f t="shared" si="103"/>
        <v>5.0356792630126251E-3</v>
      </c>
      <c r="L620" s="197">
        <f t="shared" si="104"/>
        <v>1</v>
      </c>
      <c r="M620" s="192">
        <f t="shared" si="108"/>
        <v>5.0356792630126251E-3</v>
      </c>
    </row>
    <row r="621" spans="1:13" s="180" customFormat="1" hidden="1" x14ac:dyDescent="0.2">
      <c r="A621" s="203">
        <f t="shared" si="109"/>
        <v>18</v>
      </c>
      <c r="B621" s="204">
        <f t="shared" si="109"/>
        <v>2.3050058505285961E-3</v>
      </c>
      <c r="C621" s="197">
        <f t="shared" si="98"/>
        <v>1</v>
      </c>
      <c r="D621" s="192">
        <f t="shared" si="105"/>
        <v>2.3050058505285961E-3</v>
      </c>
      <c r="E621" s="204">
        <f t="shared" si="99"/>
        <v>3.6719428107629243E-3</v>
      </c>
      <c r="F621" s="197">
        <f t="shared" si="100"/>
        <v>1</v>
      </c>
      <c r="G621" s="192">
        <f t="shared" si="106"/>
        <v>3.6719428107629243E-3</v>
      </c>
      <c r="H621" s="204">
        <f t="shared" si="101"/>
        <v>2.5767289784234555E-3</v>
      </c>
      <c r="I621" s="197">
        <f t="shared" si="102"/>
        <v>1</v>
      </c>
      <c r="J621" s="192">
        <f t="shared" si="107"/>
        <v>2.5767289784234555E-3</v>
      </c>
      <c r="K621" s="204">
        <f t="shared" si="103"/>
        <v>5.0609632760911811E-3</v>
      </c>
      <c r="L621" s="197">
        <f t="shared" si="104"/>
        <v>1</v>
      </c>
      <c r="M621" s="192">
        <f t="shared" si="108"/>
        <v>5.0609632760911811E-3</v>
      </c>
    </row>
    <row r="622" spans="1:13" s="180" customFormat="1" hidden="1" x14ac:dyDescent="0.2">
      <c r="A622" s="203">
        <f t="shared" si="109"/>
        <v>19</v>
      </c>
      <c r="B622" s="204">
        <f t="shared" si="109"/>
        <v>2.3120469680947761E-3</v>
      </c>
      <c r="C622" s="197">
        <f t="shared" si="98"/>
        <v>1</v>
      </c>
      <c r="D622" s="192">
        <f t="shared" si="105"/>
        <v>2.3120469680947761E-3</v>
      </c>
      <c r="E622" s="204">
        <f t="shared" si="99"/>
        <v>3.9295837035254232E-3</v>
      </c>
      <c r="F622" s="197">
        <f t="shared" si="100"/>
        <v>1</v>
      </c>
      <c r="G622" s="192">
        <f t="shared" si="106"/>
        <v>3.9295837035254232E-3</v>
      </c>
      <c r="H622" s="204">
        <f t="shared" si="101"/>
        <v>2.5552855749264524E-3</v>
      </c>
      <c r="I622" s="197">
        <f t="shared" si="102"/>
        <v>1</v>
      </c>
      <c r="J622" s="192">
        <f t="shared" si="107"/>
        <v>2.5552855749264524E-3</v>
      </c>
      <c r="K622" s="204">
        <f t="shared" si="103"/>
        <v>5.1115313022482931E-3</v>
      </c>
      <c r="L622" s="197">
        <f t="shared" si="104"/>
        <v>1</v>
      </c>
      <c r="M622" s="192">
        <f t="shared" si="108"/>
        <v>5.1115313022482931E-3</v>
      </c>
    </row>
    <row r="623" spans="1:13" s="180" customFormat="1" hidden="1" x14ac:dyDescent="0.2">
      <c r="A623" s="203">
        <f t="shared" si="109"/>
        <v>20</v>
      </c>
      <c r="B623" s="204">
        <f t="shared" si="109"/>
        <v>2.1046540506909255E-3</v>
      </c>
      <c r="C623" s="197">
        <f t="shared" si="98"/>
        <v>1</v>
      </c>
      <c r="D623" s="192">
        <f t="shared" si="105"/>
        <v>2.1046540506909255E-3</v>
      </c>
      <c r="E623" s="204">
        <f t="shared" si="99"/>
        <v>4.0742466644305784E-3</v>
      </c>
      <c r="F623" s="197">
        <f t="shared" si="100"/>
        <v>1</v>
      </c>
      <c r="G623" s="192">
        <f t="shared" si="106"/>
        <v>4.0742466644305784E-3</v>
      </c>
      <c r="H623" s="204">
        <f t="shared" si="101"/>
        <v>2.3085264093116861E-3</v>
      </c>
      <c r="I623" s="197">
        <f t="shared" si="102"/>
        <v>1</v>
      </c>
      <c r="J623" s="192">
        <f t="shared" si="107"/>
        <v>2.3085264093116861E-3</v>
      </c>
      <c r="K623" s="204">
        <f t="shared" si="103"/>
        <v>5.1230531309929515E-3</v>
      </c>
      <c r="L623" s="197">
        <f t="shared" si="104"/>
        <v>1</v>
      </c>
      <c r="M623" s="192">
        <f t="shared" si="108"/>
        <v>5.1230531309929515E-3</v>
      </c>
    </row>
    <row r="624" spans="1:13" s="180" customFormat="1" hidden="1" x14ac:dyDescent="0.2">
      <c r="A624" s="203">
        <f t="shared" si="109"/>
        <v>21</v>
      </c>
      <c r="B624" s="204">
        <f t="shared" si="109"/>
        <v>1.9750334773135192E-3</v>
      </c>
      <c r="C624" s="197">
        <f t="shared" si="98"/>
        <v>1.0000000000000002</v>
      </c>
      <c r="D624" s="192">
        <f t="shared" si="105"/>
        <v>1.9750334773135196E-3</v>
      </c>
      <c r="E624" s="204">
        <f t="shared" si="99"/>
        <v>3.951987259417815E-3</v>
      </c>
      <c r="F624" s="197">
        <f t="shared" si="100"/>
        <v>1.0000000000000002</v>
      </c>
      <c r="G624" s="192">
        <f t="shared" si="106"/>
        <v>3.9519872594178159E-3</v>
      </c>
      <c r="H624" s="204">
        <f t="shared" si="101"/>
        <v>2.2397154876421985E-3</v>
      </c>
      <c r="I624" s="197">
        <f t="shared" si="102"/>
        <v>1.0000000000000002</v>
      </c>
      <c r="J624" s="192">
        <f t="shared" si="107"/>
        <v>2.239715487642199E-3</v>
      </c>
      <c r="K624" s="204">
        <f t="shared" si="103"/>
        <v>4.900937876859815E-3</v>
      </c>
      <c r="L624" s="197">
        <f t="shared" si="104"/>
        <v>1.0000000000000002</v>
      </c>
      <c r="M624" s="192">
        <f t="shared" si="108"/>
        <v>4.9009378768598158E-3</v>
      </c>
    </row>
    <row r="625" spans="1:13" s="180" customFormat="1" hidden="1" x14ac:dyDescent="0.2">
      <c r="A625" s="203">
        <f t="shared" si="109"/>
        <v>22</v>
      </c>
      <c r="B625" s="204">
        <f t="shared" si="109"/>
        <v>1.8620555454561748E-3</v>
      </c>
      <c r="C625" s="197">
        <f t="shared" si="98"/>
        <v>1</v>
      </c>
      <c r="D625" s="192">
        <f t="shared" si="105"/>
        <v>1.8620555454561748E-3</v>
      </c>
      <c r="E625" s="204">
        <f t="shared" si="99"/>
        <v>3.8950182172914484E-3</v>
      </c>
      <c r="F625" s="197">
        <f t="shared" si="100"/>
        <v>1</v>
      </c>
      <c r="G625" s="192">
        <f t="shared" si="106"/>
        <v>3.8950182172914484E-3</v>
      </c>
      <c r="H625" s="204">
        <f t="shared" si="101"/>
        <v>2.03840353540914E-3</v>
      </c>
      <c r="I625" s="197">
        <f t="shared" si="102"/>
        <v>1</v>
      </c>
      <c r="J625" s="192">
        <f t="shared" si="107"/>
        <v>2.03840353540914E-3</v>
      </c>
      <c r="K625" s="204">
        <f t="shared" si="103"/>
        <v>4.808443196104086E-3</v>
      </c>
      <c r="L625" s="197">
        <f t="shared" si="104"/>
        <v>1</v>
      </c>
      <c r="M625" s="192">
        <f t="shared" si="108"/>
        <v>4.808443196104086E-3</v>
      </c>
    </row>
    <row r="626" spans="1:13" s="180" customFormat="1" hidden="1" x14ac:dyDescent="0.2">
      <c r="A626" s="203">
        <f t="shared" si="109"/>
        <v>23</v>
      </c>
      <c r="B626" s="204">
        <f t="shared" si="109"/>
        <v>1.8358113799822307E-3</v>
      </c>
      <c r="C626" s="197">
        <f t="shared" si="98"/>
        <v>1.0000000000000002</v>
      </c>
      <c r="D626" s="192">
        <f t="shared" si="105"/>
        <v>1.8358113799822311E-3</v>
      </c>
      <c r="E626" s="204">
        <f t="shared" si="99"/>
        <v>4.3366883191700185E-3</v>
      </c>
      <c r="F626" s="197">
        <f t="shared" si="100"/>
        <v>1.0000000000000002</v>
      </c>
      <c r="G626" s="192">
        <f t="shared" si="106"/>
        <v>4.3366883191700194E-3</v>
      </c>
      <c r="H626" s="204">
        <f t="shared" si="101"/>
        <v>2.0630474468907706E-3</v>
      </c>
      <c r="I626" s="197">
        <f t="shared" si="102"/>
        <v>1.0000000000000002</v>
      </c>
      <c r="J626" s="192">
        <f t="shared" si="107"/>
        <v>2.0630474468907711E-3</v>
      </c>
      <c r="K626" s="204">
        <f t="shared" si="103"/>
        <v>4.9489454966292253E-3</v>
      </c>
      <c r="L626" s="197">
        <f t="shared" si="104"/>
        <v>1.0000000000000002</v>
      </c>
      <c r="M626" s="192">
        <f t="shared" si="108"/>
        <v>4.9489454966292262E-3</v>
      </c>
    </row>
    <row r="627" spans="1:13" s="180" customFormat="1" hidden="1" x14ac:dyDescent="0.2">
      <c r="A627" s="203">
        <f t="shared" si="109"/>
        <v>24</v>
      </c>
      <c r="B627" s="204">
        <f t="shared" si="109"/>
        <v>1.6821869967201194E-3</v>
      </c>
      <c r="C627" s="197">
        <f t="shared" si="98"/>
        <v>1</v>
      </c>
      <c r="D627" s="192">
        <f t="shared" si="105"/>
        <v>1.6821869967201194E-3</v>
      </c>
      <c r="E627" s="204">
        <f t="shared" si="99"/>
        <v>3.9919936092256561E-3</v>
      </c>
      <c r="F627" s="197">
        <f t="shared" si="100"/>
        <v>1</v>
      </c>
      <c r="G627" s="192">
        <f t="shared" si="106"/>
        <v>3.9919936092256561E-3</v>
      </c>
      <c r="H627" s="204">
        <f t="shared" si="101"/>
        <v>1.9868753568566401E-3</v>
      </c>
      <c r="I627" s="197">
        <f t="shared" si="102"/>
        <v>1</v>
      </c>
      <c r="J627" s="192">
        <f t="shared" si="107"/>
        <v>1.9868753568566401E-3</v>
      </c>
      <c r="K627" s="204">
        <f t="shared" si="103"/>
        <v>4.6279345457711047E-3</v>
      </c>
      <c r="L627" s="197">
        <f t="shared" si="104"/>
        <v>1</v>
      </c>
      <c r="M627" s="192">
        <f t="shared" si="108"/>
        <v>4.6279345457711047E-3</v>
      </c>
    </row>
    <row r="628" spans="1:13" s="180" customFormat="1" hidden="1" x14ac:dyDescent="0.2">
      <c r="A628" s="203">
        <f t="shared" si="109"/>
        <v>25</v>
      </c>
      <c r="B628" s="204">
        <f t="shared" si="109"/>
        <v>1.6709852187739237E-3</v>
      </c>
      <c r="C628" s="197">
        <f t="shared" si="98"/>
        <v>1</v>
      </c>
      <c r="D628" s="192">
        <f t="shared" si="105"/>
        <v>1.6709852187739237E-3</v>
      </c>
      <c r="E628" s="204">
        <f t="shared" si="99"/>
        <v>4.3168451696653292E-3</v>
      </c>
      <c r="F628" s="197">
        <f t="shared" si="100"/>
        <v>1</v>
      </c>
      <c r="G628" s="192">
        <f t="shared" si="106"/>
        <v>4.3168451696653292E-3</v>
      </c>
      <c r="H628" s="204">
        <f t="shared" si="101"/>
        <v>2.0275218082614075E-3</v>
      </c>
      <c r="I628" s="197">
        <f t="shared" si="102"/>
        <v>1</v>
      </c>
      <c r="J628" s="192">
        <f t="shared" si="107"/>
        <v>2.0275218082614075E-3</v>
      </c>
      <c r="K628" s="204">
        <f t="shared" si="103"/>
        <v>4.8980574196736508E-3</v>
      </c>
      <c r="L628" s="197">
        <f t="shared" si="104"/>
        <v>1</v>
      </c>
      <c r="M628" s="192">
        <f t="shared" si="108"/>
        <v>4.8980574196736508E-3</v>
      </c>
    </row>
    <row r="629" spans="1:13" s="180" customFormat="1" hidden="1" x14ac:dyDescent="0.2">
      <c r="A629" s="203">
        <f t="shared" si="109"/>
        <v>26</v>
      </c>
      <c r="B629" s="204">
        <f t="shared" si="109"/>
        <v>1.6258580561906786E-3</v>
      </c>
      <c r="C629" s="197">
        <f t="shared" si="98"/>
        <v>1</v>
      </c>
      <c r="D629" s="192">
        <f t="shared" si="105"/>
        <v>1.6258580561906786E-3</v>
      </c>
      <c r="E629" s="204">
        <f t="shared" si="99"/>
        <v>4.4237421363518816E-3</v>
      </c>
      <c r="F629" s="197">
        <f t="shared" si="100"/>
        <v>1</v>
      </c>
      <c r="G629" s="192">
        <f t="shared" si="106"/>
        <v>4.4237421363518816E-3</v>
      </c>
      <c r="H629" s="204">
        <f t="shared" si="101"/>
        <v>2.0214408430906153E-3</v>
      </c>
      <c r="I629" s="197">
        <f t="shared" si="102"/>
        <v>1</v>
      </c>
      <c r="J629" s="192">
        <f t="shared" si="107"/>
        <v>2.0214408430906153E-3</v>
      </c>
      <c r="K629" s="204">
        <f t="shared" si="103"/>
        <v>4.8900561497120824E-3</v>
      </c>
      <c r="L629" s="197">
        <f t="shared" si="104"/>
        <v>1</v>
      </c>
      <c r="M629" s="192">
        <f t="shared" si="108"/>
        <v>4.8900561497120824E-3</v>
      </c>
    </row>
    <row r="630" spans="1:13" s="180" customFormat="1" hidden="1" x14ac:dyDescent="0.2">
      <c r="A630" s="203">
        <f t="shared" si="109"/>
        <v>27</v>
      </c>
      <c r="B630" s="204">
        <f t="shared" si="109"/>
        <v>1.6901882666816878E-3</v>
      </c>
      <c r="C630" s="197">
        <f t="shared" si="98"/>
        <v>1</v>
      </c>
      <c r="D630" s="192">
        <f t="shared" si="105"/>
        <v>1.6901882666816878E-3</v>
      </c>
      <c r="E630" s="204">
        <f t="shared" si="99"/>
        <v>4.4951134644090713E-3</v>
      </c>
      <c r="F630" s="197">
        <f t="shared" si="100"/>
        <v>1</v>
      </c>
      <c r="G630" s="192">
        <f t="shared" si="106"/>
        <v>4.4951134644090713E-3</v>
      </c>
      <c r="H630" s="204">
        <f t="shared" si="101"/>
        <v>2.038723586207603E-3</v>
      </c>
      <c r="I630" s="197">
        <f t="shared" si="102"/>
        <v>1</v>
      </c>
      <c r="J630" s="192">
        <f t="shared" si="107"/>
        <v>2.038723586207603E-3</v>
      </c>
      <c r="K630" s="204">
        <f t="shared" si="103"/>
        <v>5.0187165706941008E-3</v>
      </c>
      <c r="L630" s="197">
        <f t="shared" si="104"/>
        <v>1</v>
      </c>
      <c r="M630" s="192">
        <f t="shared" si="108"/>
        <v>5.0187165706941008E-3</v>
      </c>
    </row>
    <row r="631" spans="1:13" s="180" customFormat="1" hidden="1" x14ac:dyDescent="0.2">
      <c r="A631" s="203">
        <f t="shared" si="109"/>
        <v>28</v>
      </c>
      <c r="B631" s="204">
        <f t="shared" si="109"/>
        <v>1.678026336340104E-3</v>
      </c>
      <c r="C631" s="197">
        <f t="shared" si="98"/>
        <v>1.0000000000000002</v>
      </c>
      <c r="D631" s="192">
        <f t="shared" si="105"/>
        <v>1.6780263363401044E-3</v>
      </c>
      <c r="E631" s="204">
        <f t="shared" si="99"/>
        <v>4.596569567521757E-3</v>
      </c>
      <c r="F631" s="197">
        <f t="shared" si="100"/>
        <v>1.0000000000000002</v>
      </c>
      <c r="G631" s="192">
        <f t="shared" si="106"/>
        <v>4.5965695675217579E-3</v>
      </c>
      <c r="H631" s="204">
        <f t="shared" si="101"/>
        <v>2.1228969462033015E-3</v>
      </c>
      <c r="I631" s="197">
        <f t="shared" si="102"/>
        <v>1.0000000000000002</v>
      </c>
      <c r="J631" s="192">
        <f t="shared" si="107"/>
        <v>2.1228969462033019E-3</v>
      </c>
      <c r="K631" s="204">
        <f t="shared" si="103"/>
        <v>4.9092591976198459E-3</v>
      </c>
      <c r="L631" s="197">
        <f t="shared" si="104"/>
        <v>1.0000000000000002</v>
      </c>
      <c r="M631" s="192">
        <f t="shared" si="108"/>
        <v>4.9092591976198467E-3</v>
      </c>
    </row>
    <row r="632" spans="1:13" s="180" customFormat="1" hidden="1" x14ac:dyDescent="0.2">
      <c r="A632" s="203">
        <f t="shared" si="109"/>
        <v>29</v>
      </c>
      <c r="B632" s="204">
        <f t="shared" si="109"/>
        <v>1.7490776135988303E-3</v>
      </c>
      <c r="C632" s="197">
        <f t="shared" si="98"/>
        <v>1</v>
      </c>
      <c r="D632" s="192">
        <f t="shared" si="105"/>
        <v>1.7490776135988303E-3</v>
      </c>
      <c r="E632" s="204">
        <f t="shared" si="99"/>
        <v>4.8046025865225326E-3</v>
      </c>
      <c r="F632" s="197">
        <f t="shared" si="100"/>
        <v>1</v>
      </c>
      <c r="G632" s="192">
        <f t="shared" si="106"/>
        <v>4.8046025865225326E-3</v>
      </c>
      <c r="H632" s="204">
        <f t="shared" si="101"/>
        <v>2.2778015326592638E-3</v>
      </c>
      <c r="I632" s="197">
        <f t="shared" si="102"/>
        <v>1</v>
      </c>
      <c r="J632" s="192">
        <f t="shared" si="107"/>
        <v>2.2778015326592638E-3</v>
      </c>
      <c r="K632" s="204">
        <f t="shared" si="103"/>
        <v>5.1284939945668174E-3</v>
      </c>
      <c r="L632" s="197">
        <f t="shared" si="104"/>
        <v>1</v>
      </c>
      <c r="M632" s="192">
        <f t="shared" si="108"/>
        <v>5.1284939945668174E-3</v>
      </c>
    </row>
    <row r="633" spans="1:13" s="180" customFormat="1" hidden="1" x14ac:dyDescent="0.2">
      <c r="A633" s="203">
        <f t="shared" si="109"/>
        <v>30</v>
      </c>
      <c r="B633" s="204">
        <f t="shared" si="109"/>
        <v>1.9753535281119821E-3</v>
      </c>
      <c r="C633" s="197">
        <f t="shared" si="98"/>
        <v>0.99999999999999989</v>
      </c>
      <c r="D633" s="192">
        <f t="shared" si="105"/>
        <v>1.9753535281119817E-3</v>
      </c>
      <c r="E633" s="204">
        <f t="shared" si="99"/>
        <v>5.3762133125769725E-3</v>
      </c>
      <c r="F633" s="197">
        <f t="shared" si="100"/>
        <v>0.99999999999999989</v>
      </c>
      <c r="G633" s="192">
        <f t="shared" si="106"/>
        <v>5.3762133125769716E-3</v>
      </c>
      <c r="H633" s="204">
        <f t="shared" si="101"/>
        <v>2.4682317577445893E-3</v>
      </c>
      <c r="I633" s="197">
        <f t="shared" si="102"/>
        <v>0.99999999999999989</v>
      </c>
      <c r="J633" s="192">
        <f t="shared" si="107"/>
        <v>2.4682317577445888E-3</v>
      </c>
      <c r="K633" s="204">
        <f t="shared" si="103"/>
        <v>5.6261729861763659E-3</v>
      </c>
      <c r="L633" s="197">
        <f t="shared" si="104"/>
        <v>0.99999999999999989</v>
      </c>
      <c r="M633" s="192">
        <f t="shared" si="108"/>
        <v>5.626172986176365E-3</v>
      </c>
    </row>
    <row r="634" spans="1:13" s="180" customFormat="1" hidden="1" x14ac:dyDescent="0.2">
      <c r="A634" s="203">
        <f t="shared" si="109"/>
        <v>31</v>
      </c>
      <c r="B634" s="204">
        <f t="shared" si="109"/>
        <v>1.9683124105458016E-3</v>
      </c>
      <c r="C634" s="197">
        <f t="shared" si="98"/>
        <v>1.0000000000000002</v>
      </c>
      <c r="D634" s="192">
        <f t="shared" si="105"/>
        <v>1.9683124105458021E-3</v>
      </c>
      <c r="E634" s="204">
        <f t="shared" si="99"/>
        <v>5.3253252356213979E-3</v>
      </c>
      <c r="F634" s="197">
        <f t="shared" si="100"/>
        <v>1.0000000000000002</v>
      </c>
      <c r="G634" s="192">
        <f t="shared" si="106"/>
        <v>5.3253252356213988E-3</v>
      </c>
      <c r="H634" s="204">
        <f t="shared" si="101"/>
        <v>2.5415233905925548E-3</v>
      </c>
      <c r="I634" s="197">
        <f t="shared" si="102"/>
        <v>1.0000000000000002</v>
      </c>
      <c r="J634" s="192">
        <f t="shared" si="107"/>
        <v>2.5415233905925552E-3</v>
      </c>
      <c r="K634" s="204">
        <f t="shared" si="103"/>
        <v>5.7039453302028097E-3</v>
      </c>
      <c r="L634" s="197">
        <f t="shared" si="104"/>
        <v>1.0000000000000002</v>
      </c>
      <c r="M634" s="192">
        <f t="shared" si="108"/>
        <v>5.7039453302028106E-3</v>
      </c>
    </row>
    <row r="635" spans="1:13" s="180" customFormat="1" hidden="1" x14ac:dyDescent="0.2">
      <c r="A635" s="203">
        <f t="shared" si="109"/>
        <v>32</v>
      </c>
      <c r="B635" s="204">
        <f t="shared" si="109"/>
        <v>1.8454129039361126E-3</v>
      </c>
      <c r="C635" s="197">
        <f t="shared" si="98"/>
        <v>1</v>
      </c>
      <c r="D635" s="192">
        <f t="shared" si="105"/>
        <v>1.8454129039361126E-3</v>
      </c>
      <c r="E635" s="204">
        <f t="shared" si="99"/>
        <v>4.904458435642905E-3</v>
      </c>
      <c r="F635" s="197">
        <f t="shared" si="100"/>
        <v>1</v>
      </c>
      <c r="G635" s="192">
        <f t="shared" si="106"/>
        <v>4.904458435642905E-3</v>
      </c>
      <c r="H635" s="204">
        <f t="shared" si="101"/>
        <v>2.3766972293842478E-3</v>
      </c>
      <c r="I635" s="197">
        <f t="shared" si="102"/>
        <v>1</v>
      </c>
      <c r="J635" s="192">
        <f t="shared" si="107"/>
        <v>2.3766972293842478E-3</v>
      </c>
      <c r="K635" s="204">
        <f t="shared" si="103"/>
        <v>5.1761815635377644E-3</v>
      </c>
      <c r="L635" s="197">
        <f t="shared" si="104"/>
        <v>1</v>
      </c>
      <c r="M635" s="192">
        <f t="shared" si="108"/>
        <v>5.1761815635377644E-3</v>
      </c>
    </row>
    <row r="636" spans="1:13" s="180" customFormat="1" hidden="1" x14ac:dyDescent="0.2">
      <c r="A636" s="203">
        <f t="shared" ref="A636:B651" si="110">A435</f>
        <v>33</v>
      </c>
      <c r="B636" s="204">
        <f t="shared" si="110"/>
        <v>1.7929245729882248E-3</v>
      </c>
      <c r="C636" s="197">
        <f t="shared" si="98"/>
        <v>1.0000000000000002</v>
      </c>
      <c r="D636" s="192">
        <f t="shared" si="105"/>
        <v>1.7929245729882252E-3</v>
      </c>
      <c r="E636" s="204">
        <f t="shared" si="99"/>
        <v>4.7844393862193808E-3</v>
      </c>
      <c r="F636" s="197">
        <f t="shared" si="100"/>
        <v>1.0000000000000002</v>
      </c>
      <c r="G636" s="192">
        <f t="shared" si="106"/>
        <v>4.7844393862193817E-3</v>
      </c>
      <c r="H636" s="204">
        <f t="shared" si="101"/>
        <v>2.342131743150273E-3</v>
      </c>
      <c r="I636" s="197">
        <f t="shared" si="102"/>
        <v>1.0000000000000002</v>
      </c>
      <c r="J636" s="192">
        <f t="shared" si="107"/>
        <v>2.3421317431502734E-3</v>
      </c>
      <c r="K636" s="204">
        <f t="shared" si="103"/>
        <v>5.0830467811851096E-3</v>
      </c>
      <c r="L636" s="197">
        <f t="shared" si="104"/>
        <v>1.0000000000000002</v>
      </c>
      <c r="M636" s="192">
        <f t="shared" si="108"/>
        <v>5.0830467811851104E-3</v>
      </c>
    </row>
    <row r="637" spans="1:13" s="180" customFormat="1" hidden="1" x14ac:dyDescent="0.2">
      <c r="A637" s="203">
        <f t="shared" si="110"/>
        <v>34</v>
      </c>
      <c r="B637" s="204">
        <f t="shared" si="110"/>
        <v>1.7983654365620911E-3</v>
      </c>
      <c r="C637" s="197">
        <f t="shared" si="98"/>
        <v>1.0000000000000002</v>
      </c>
      <c r="D637" s="192">
        <f t="shared" si="105"/>
        <v>1.7983654365620915E-3</v>
      </c>
      <c r="E637" s="204">
        <f t="shared" si="99"/>
        <v>4.6586594224235275E-3</v>
      </c>
      <c r="F637" s="197">
        <f t="shared" si="100"/>
        <v>1.0000000000000002</v>
      </c>
      <c r="G637" s="192">
        <f t="shared" si="106"/>
        <v>4.6586594224235283E-3</v>
      </c>
      <c r="H637" s="204">
        <f t="shared" si="101"/>
        <v>2.2803619390469655E-3</v>
      </c>
      <c r="I637" s="197">
        <f t="shared" si="102"/>
        <v>1.0000000000000002</v>
      </c>
      <c r="J637" s="192">
        <f t="shared" si="107"/>
        <v>2.2803619390469659E-3</v>
      </c>
      <c r="K637" s="204">
        <f t="shared" si="103"/>
        <v>5.0071947419494424E-3</v>
      </c>
      <c r="L637" s="197">
        <f t="shared" si="104"/>
        <v>1.0000000000000002</v>
      </c>
      <c r="M637" s="192">
        <f t="shared" si="108"/>
        <v>5.0071947419494433E-3</v>
      </c>
    </row>
    <row r="638" spans="1:13" s="180" customFormat="1" hidden="1" x14ac:dyDescent="0.2">
      <c r="A638" s="203">
        <f t="shared" si="110"/>
        <v>35</v>
      </c>
      <c r="B638" s="204">
        <f t="shared" si="110"/>
        <v>1.8825387965577896E-3</v>
      </c>
      <c r="C638" s="197">
        <f t="shared" si="98"/>
        <v>0.99999999999999989</v>
      </c>
      <c r="D638" s="192">
        <f t="shared" si="105"/>
        <v>1.8825387965577894E-3</v>
      </c>
      <c r="E638" s="204">
        <f t="shared" si="99"/>
        <v>4.8817348289520515E-3</v>
      </c>
      <c r="F638" s="197">
        <f t="shared" si="100"/>
        <v>0.99999999999999989</v>
      </c>
      <c r="G638" s="192">
        <f t="shared" si="106"/>
        <v>4.8817348289520507E-3</v>
      </c>
      <c r="H638" s="204">
        <f t="shared" si="101"/>
        <v>2.400701039268953E-3</v>
      </c>
      <c r="I638" s="197">
        <f t="shared" si="102"/>
        <v>0.99999999999999989</v>
      </c>
      <c r="J638" s="192">
        <f t="shared" si="107"/>
        <v>2.4007010392689525E-3</v>
      </c>
      <c r="K638" s="204">
        <f t="shared" si="103"/>
        <v>5.0750455112235412E-3</v>
      </c>
      <c r="L638" s="197">
        <f t="shared" si="104"/>
        <v>0.99999999999999989</v>
      </c>
      <c r="M638" s="192">
        <f t="shared" si="108"/>
        <v>5.0750455112235403E-3</v>
      </c>
    </row>
    <row r="639" spans="1:13" s="180" customFormat="1" hidden="1" x14ac:dyDescent="0.2">
      <c r="A639" s="203">
        <f t="shared" si="110"/>
        <v>36</v>
      </c>
      <c r="B639" s="204">
        <f t="shared" si="110"/>
        <v>1.9827146964766246E-3</v>
      </c>
      <c r="C639" s="197">
        <f t="shared" si="98"/>
        <v>1</v>
      </c>
      <c r="D639" s="192">
        <f t="shared" si="105"/>
        <v>1.9827146964766246E-3</v>
      </c>
      <c r="E639" s="204">
        <f t="shared" si="99"/>
        <v>5.1083307942636656E-3</v>
      </c>
      <c r="F639" s="197">
        <f t="shared" si="100"/>
        <v>1</v>
      </c>
      <c r="G639" s="192">
        <f t="shared" si="106"/>
        <v>5.1083307942636656E-3</v>
      </c>
      <c r="H639" s="204">
        <f t="shared" si="101"/>
        <v>2.5613665400972441E-3</v>
      </c>
      <c r="I639" s="197">
        <f t="shared" si="102"/>
        <v>1</v>
      </c>
      <c r="J639" s="192">
        <f t="shared" si="107"/>
        <v>2.5613665400972441E-3</v>
      </c>
      <c r="K639" s="204">
        <f t="shared" si="103"/>
        <v>5.3432480803353105E-3</v>
      </c>
      <c r="L639" s="197">
        <f t="shared" si="104"/>
        <v>1</v>
      </c>
      <c r="M639" s="192">
        <f t="shared" si="108"/>
        <v>5.3432480803353105E-3</v>
      </c>
    </row>
    <row r="640" spans="1:13" s="180" customFormat="1" hidden="1" x14ac:dyDescent="0.2">
      <c r="A640" s="203">
        <f t="shared" si="110"/>
        <v>37</v>
      </c>
      <c r="B640" s="204">
        <f t="shared" si="110"/>
        <v>2.0915319679539537E-3</v>
      </c>
      <c r="C640" s="197">
        <f t="shared" si="98"/>
        <v>1</v>
      </c>
      <c r="D640" s="192">
        <f t="shared" si="105"/>
        <v>2.0915319679539537E-3</v>
      </c>
      <c r="E640" s="204">
        <f t="shared" si="99"/>
        <v>5.2897995969920343E-3</v>
      </c>
      <c r="F640" s="197">
        <f t="shared" si="100"/>
        <v>1</v>
      </c>
      <c r="G640" s="192">
        <f t="shared" si="106"/>
        <v>5.2897995969920343E-3</v>
      </c>
      <c r="H640" s="204">
        <f t="shared" si="101"/>
        <v>2.6493805096744955E-3</v>
      </c>
      <c r="I640" s="197">
        <f t="shared" si="102"/>
        <v>1</v>
      </c>
      <c r="J640" s="192">
        <f t="shared" si="107"/>
        <v>2.6493805096744955E-3</v>
      </c>
      <c r="K640" s="204">
        <f t="shared" si="103"/>
        <v>5.5800856711977322E-3</v>
      </c>
      <c r="L640" s="197">
        <f t="shared" si="104"/>
        <v>1</v>
      </c>
      <c r="M640" s="192">
        <f t="shared" si="108"/>
        <v>5.5800856711977322E-3</v>
      </c>
    </row>
    <row r="641" spans="1:13" s="180" customFormat="1" hidden="1" x14ac:dyDescent="0.2">
      <c r="A641" s="203">
        <f t="shared" si="110"/>
        <v>38</v>
      </c>
      <c r="B641" s="204">
        <f t="shared" si="110"/>
        <v>2.0083187603536432E-3</v>
      </c>
      <c r="C641" s="197">
        <f t="shared" si="98"/>
        <v>1.0000000000000002</v>
      </c>
      <c r="D641" s="192">
        <f t="shared" si="105"/>
        <v>2.0083187603536436E-3</v>
      </c>
      <c r="E641" s="204">
        <f t="shared" si="99"/>
        <v>5.120492724605249E-3</v>
      </c>
      <c r="F641" s="197">
        <f t="shared" si="100"/>
        <v>1.0000000000000002</v>
      </c>
      <c r="G641" s="192">
        <f t="shared" si="106"/>
        <v>5.1204927246052499E-3</v>
      </c>
      <c r="H641" s="204">
        <f t="shared" si="101"/>
        <v>2.5988124835173839E-3</v>
      </c>
      <c r="I641" s="197">
        <f t="shared" si="102"/>
        <v>1.0000000000000002</v>
      </c>
      <c r="J641" s="192">
        <f t="shared" si="107"/>
        <v>2.5988124835173844E-3</v>
      </c>
      <c r="K641" s="204">
        <f t="shared" si="103"/>
        <v>5.3704523982046433E-3</v>
      </c>
      <c r="L641" s="197">
        <f t="shared" si="104"/>
        <v>1.0000000000000002</v>
      </c>
      <c r="M641" s="192">
        <f t="shared" si="108"/>
        <v>5.3704523982046441E-3</v>
      </c>
    </row>
    <row r="642" spans="1:13" s="180" customFormat="1" hidden="1" x14ac:dyDescent="0.2">
      <c r="A642" s="203">
        <f t="shared" si="110"/>
        <v>39</v>
      </c>
      <c r="B642" s="204">
        <f t="shared" si="110"/>
        <v>1.9718329693288921E-3</v>
      </c>
      <c r="C642" s="197">
        <f t="shared" si="98"/>
        <v>1</v>
      </c>
      <c r="D642" s="192">
        <f t="shared" si="105"/>
        <v>1.9718329693288921E-3</v>
      </c>
      <c r="E642" s="204">
        <f t="shared" si="99"/>
        <v>5.1214528770006373E-3</v>
      </c>
      <c r="F642" s="197">
        <f t="shared" si="100"/>
        <v>1</v>
      </c>
      <c r="G642" s="192">
        <f t="shared" si="106"/>
        <v>5.1214528770006373E-3</v>
      </c>
      <c r="H642" s="204">
        <f t="shared" si="101"/>
        <v>2.591451315152741E-3</v>
      </c>
      <c r="I642" s="197">
        <f t="shared" si="102"/>
        <v>1</v>
      </c>
      <c r="J642" s="192">
        <f t="shared" si="107"/>
        <v>2.591451315152741E-3</v>
      </c>
      <c r="K642" s="204">
        <f t="shared" si="103"/>
        <v>5.3550899598784323E-3</v>
      </c>
      <c r="L642" s="197">
        <f t="shared" si="104"/>
        <v>1</v>
      </c>
      <c r="M642" s="192">
        <f t="shared" si="108"/>
        <v>5.3550899598784323E-3</v>
      </c>
    </row>
    <row r="643" spans="1:13" s="180" customFormat="1" hidden="1" x14ac:dyDescent="0.2">
      <c r="A643" s="203">
        <f t="shared" si="110"/>
        <v>40</v>
      </c>
      <c r="B643" s="204">
        <f t="shared" si="110"/>
        <v>2.016960131912137E-3</v>
      </c>
      <c r="C643" s="197">
        <f t="shared" si="98"/>
        <v>1</v>
      </c>
      <c r="D643" s="192">
        <f t="shared" si="105"/>
        <v>2.016960131912137E-3</v>
      </c>
      <c r="E643" s="204">
        <f t="shared" si="99"/>
        <v>5.1220929785975632E-3</v>
      </c>
      <c r="F643" s="197">
        <f t="shared" si="100"/>
        <v>1</v>
      </c>
      <c r="G643" s="192">
        <f t="shared" si="106"/>
        <v>5.1220929785975632E-3</v>
      </c>
      <c r="H643" s="204">
        <f t="shared" si="101"/>
        <v>2.5495246605541232E-3</v>
      </c>
      <c r="I643" s="197">
        <f t="shared" si="102"/>
        <v>1</v>
      </c>
      <c r="J643" s="192">
        <f t="shared" si="107"/>
        <v>2.5495246605541232E-3</v>
      </c>
      <c r="K643" s="204">
        <f t="shared" si="103"/>
        <v>5.3755732109800466E-3</v>
      </c>
      <c r="L643" s="197">
        <f t="shared" si="104"/>
        <v>1</v>
      </c>
      <c r="M643" s="192">
        <f t="shared" si="108"/>
        <v>5.3755732109800466E-3</v>
      </c>
    </row>
    <row r="644" spans="1:13" s="180" customFormat="1" hidden="1" x14ac:dyDescent="0.2">
      <c r="A644" s="203">
        <f t="shared" si="110"/>
        <v>41</v>
      </c>
      <c r="B644" s="204">
        <f t="shared" si="110"/>
        <v>1.9587108865919199E-3</v>
      </c>
      <c r="C644" s="197">
        <f t="shared" si="98"/>
        <v>1</v>
      </c>
      <c r="D644" s="192">
        <f t="shared" si="105"/>
        <v>1.9587108865919199E-3</v>
      </c>
      <c r="E644" s="204">
        <f t="shared" si="99"/>
        <v>5.0094350975386816E-3</v>
      </c>
      <c r="F644" s="197">
        <f t="shared" si="100"/>
        <v>1</v>
      </c>
      <c r="G644" s="192">
        <f t="shared" si="106"/>
        <v>5.0094350975386816E-3</v>
      </c>
      <c r="H644" s="204">
        <f t="shared" si="101"/>
        <v>2.5191198347001638E-3</v>
      </c>
      <c r="I644" s="197">
        <f t="shared" si="102"/>
        <v>1</v>
      </c>
      <c r="J644" s="192">
        <f t="shared" si="107"/>
        <v>2.5191198347001638E-3</v>
      </c>
      <c r="K644" s="204">
        <f t="shared" si="103"/>
        <v>5.5199161210867393E-3</v>
      </c>
      <c r="L644" s="197">
        <f t="shared" si="104"/>
        <v>1</v>
      </c>
      <c r="M644" s="192">
        <f t="shared" si="108"/>
        <v>5.5199161210867393E-3</v>
      </c>
    </row>
    <row r="645" spans="1:13" s="180" customFormat="1" hidden="1" x14ac:dyDescent="0.2">
      <c r="A645" s="203">
        <f t="shared" si="110"/>
        <v>42</v>
      </c>
      <c r="B645" s="204">
        <f t="shared" si="110"/>
        <v>1.8761377805885349E-3</v>
      </c>
      <c r="C645" s="197">
        <f t="shared" si="98"/>
        <v>1.0000000000000002</v>
      </c>
      <c r="D645" s="192">
        <f t="shared" si="105"/>
        <v>1.8761377805885354E-3</v>
      </c>
      <c r="E645" s="204">
        <f t="shared" si="99"/>
        <v>4.9335830583030135E-3</v>
      </c>
      <c r="F645" s="197">
        <f t="shared" si="100"/>
        <v>1.0000000000000002</v>
      </c>
      <c r="G645" s="192">
        <f t="shared" si="106"/>
        <v>4.9335830583030144E-3</v>
      </c>
      <c r="H645" s="204">
        <f t="shared" si="101"/>
        <v>2.485194450063114E-3</v>
      </c>
      <c r="I645" s="197">
        <f t="shared" si="102"/>
        <v>1.0000000000000002</v>
      </c>
      <c r="J645" s="192">
        <f t="shared" si="107"/>
        <v>2.4851944500631144E-3</v>
      </c>
      <c r="K645" s="204">
        <f t="shared" si="103"/>
        <v>5.2574744663472983E-3</v>
      </c>
      <c r="L645" s="197">
        <f t="shared" si="104"/>
        <v>1.0000000000000002</v>
      </c>
      <c r="M645" s="192">
        <f t="shared" si="108"/>
        <v>5.2574744663472991E-3</v>
      </c>
    </row>
    <row r="646" spans="1:13" s="180" customFormat="1" hidden="1" x14ac:dyDescent="0.2">
      <c r="A646" s="203">
        <f t="shared" si="110"/>
        <v>43</v>
      </c>
      <c r="B646" s="204">
        <f t="shared" si="110"/>
        <v>1.8326108719976034E-3</v>
      </c>
      <c r="C646" s="197">
        <f t="shared" si="98"/>
        <v>0.99999999999999989</v>
      </c>
      <c r="D646" s="192">
        <f t="shared" si="105"/>
        <v>1.8326108719976032E-3</v>
      </c>
      <c r="E646" s="204">
        <f t="shared" si="99"/>
        <v>4.8516500538965546E-3</v>
      </c>
      <c r="F646" s="197">
        <f t="shared" si="100"/>
        <v>0.99999999999999989</v>
      </c>
      <c r="G646" s="192">
        <f t="shared" si="106"/>
        <v>4.8516500538965538E-3</v>
      </c>
      <c r="H646" s="204">
        <f t="shared" si="101"/>
        <v>2.4090223600289839E-3</v>
      </c>
      <c r="I646" s="197">
        <f t="shared" si="102"/>
        <v>0.99999999999999989</v>
      </c>
      <c r="J646" s="192">
        <f t="shared" si="107"/>
        <v>2.4090223600289834E-3</v>
      </c>
      <c r="K646" s="204">
        <f t="shared" si="103"/>
        <v>5.26227522832424E-3</v>
      </c>
      <c r="L646" s="197">
        <f t="shared" si="104"/>
        <v>0.99999999999999989</v>
      </c>
      <c r="M646" s="192">
        <f t="shared" si="108"/>
        <v>5.2622752283242391E-3</v>
      </c>
    </row>
    <row r="647" spans="1:13" s="180" customFormat="1" hidden="1" x14ac:dyDescent="0.2">
      <c r="A647" s="203">
        <f t="shared" si="110"/>
        <v>44</v>
      </c>
      <c r="B647" s="204">
        <f t="shared" si="110"/>
        <v>1.7487575628003676E-3</v>
      </c>
      <c r="C647" s="197">
        <f t="shared" si="98"/>
        <v>1</v>
      </c>
      <c r="D647" s="192">
        <f t="shared" si="105"/>
        <v>1.7487575628003676E-3</v>
      </c>
      <c r="E647" s="204">
        <f t="shared" si="99"/>
        <v>4.8078030945071602E-3</v>
      </c>
      <c r="F647" s="197">
        <f t="shared" si="100"/>
        <v>1</v>
      </c>
      <c r="G647" s="192">
        <f t="shared" si="106"/>
        <v>4.8078030945071602E-3</v>
      </c>
      <c r="H647" s="204">
        <f t="shared" si="101"/>
        <v>2.3888591597258316E-3</v>
      </c>
      <c r="I647" s="197">
        <f t="shared" si="102"/>
        <v>1</v>
      </c>
      <c r="J647" s="192">
        <f t="shared" si="107"/>
        <v>2.3888591597258316E-3</v>
      </c>
      <c r="K647" s="204">
        <f t="shared" si="103"/>
        <v>5.2526737043703574E-3</v>
      </c>
      <c r="L647" s="197">
        <f t="shared" si="104"/>
        <v>1</v>
      </c>
      <c r="M647" s="192">
        <f t="shared" si="108"/>
        <v>5.2526737043703574E-3</v>
      </c>
    </row>
    <row r="648" spans="1:13" s="180" customFormat="1" hidden="1" x14ac:dyDescent="0.2">
      <c r="A648" s="203">
        <f t="shared" si="110"/>
        <v>45</v>
      </c>
      <c r="B648" s="204">
        <f t="shared" si="110"/>
        <v>1.6383400373307252E-3</v>
      </c>
      <c r="C648" s="197">
        <f t="shared" si="98"/>
        <v>1</v>
      </c>
      <c r="D648" s="192">
        <f t="shared" si="105"/>
        <v>1.6383400373307252E-3</v>
      </c>
      <c r="E648" s="204">
        <f t="shared" si="99"/>
        <v>4.6657005399897075E-3</v>
      </c>
      <c r="F648" s="197">
        <f t="shared" si="100"/>
        <v>1</v>
      </c>
      <c r="G648" s="192">
        <f t="shared" si="106"/>
        <v>4.6657005399897075E-3</v>
      </c>
      <c r="H648" s="204">
        <f t="shared" si="101"/>
        <v>2.3920596677104592E-3</v>
      </c>
      <c r="I648" s="197">
        <f t="shared" si="102"/>
        <v>1</v>
      </c>
      <c r="J648" s="192">
        <f t="shared" si="107"/>
        <v>2.3920596677104592E-3</v>
      </c>
      <c r="K648" s="204">
        <f t="shared" si="103"/>
        <v>5.1048102354805756E-3</v>
      </c>
      <c r="L648" s="197">
        <f t="shared" si="104"/>
        <v>1</v>
      </c>
      <c r="M648" s="192">
        <f t="shared" si="108"/>
        <v>5.1048102354805756E-3</v>
      </c>
    </row>
    <row r="649" spans="1:13" s="180" customFormat="1" hidden="1" x14ac:dyDescent="0.2">
      <c r="A649" s="203">
        <f t="shared" si="110"/>
        <v>46</v>
      </c>
      <c r="B649" s="204">
        <f t="shared" si="110"/>
        <v>1.5778504364212687E-3</v>
      </c>
      <c r="C649" s="197">
        <f t="shared" si="98"/>
        <v>1.0000000000000002</v>
      </c>
      <c r="D649" s="192">
        <f t="shared" si="105"/>
        <v>1.5778504364212691E-3</v>
      </c>
      <c r="E649" s="204">
        <f t="shared" si="99"/>
        <v>4.6657005399897075E-3</v>
      </c>
      <c r="F649" s="197">
        <f t="shared" si="100"/>
        <v>1.0000000000000002</v>
      </c>
      <c r="G649" s="192">
        <f t="shared" si="106"/>
        <v>4.6657005399897084E-3</v>
      </c>
      <c r="H649" s="204">
        <f t="shared" si="101"/>
        <v>2.3610147402595739E-3</v>
      </c>
      <c r="I649" s="197">
        <f t="shared" si="102"/>
        <v>1.0000000000000002</v>
      </c>
      <c r="J649" s="192">
        <f t="shared" si="107"/>
        <v>2.3610147402595744E-3</v>
      </c>
      <c r="K649" s="204">
        <f t="shared" si="103"/>
        <v>5.0516818029357619E-3</v>
      </c>
      <c r="L649" s="197">
        <f t="shared" si="104"/>
        <v>1.0000000000000002</v>
      </c>
      <c r="M649" s="192">
        <f t="shared" si="108"/>
        <v>5.0516818029357627E-3</v>
      </c>
    </row>
    <row r="650" spans="1:13" s="180" customFormat="1" hidden="1" x14ac:dyDescent="0.2">
      <c r="A650" s="203">
        <f t="shared" si="110"/>
        <v>47</v>
      </c>
      <c r="B650" s="204">
        <f t="shared" si="110"/>
        <v>1.5218415466902906E-3</v>
      </c>
      <c r="C650" s="197">
        <f t="shared" si="98"/>
        <v>1</v>
      </c>
      <c r="D650" s="192">
        <f t="shared" si="105"/>
        <v>1.5218415466902906E-3</v>
      </c>
      <c r="E650" s="204">
        <f t="shared" si="99"/>
        <v>4.7588353223423623E-3</v>
      </c>
      <c r="F650" s="197">
        <f t="shared" si="100"/>
        <v>1</v>
      </c>
      <c r="G650" s="192">
        <f t="shared" si="106"/>
        <v>4.7588353223423623E-3</v>
      </c>
      <c r="H650" s="204">
        <f t="shared" si="101"/>
        <v>2.2934840217839376E-3</v>
      </c>
      <c r="I650" s="197">
        <f t="shared" si="102"/>
        <v>1</v>
      </c>
      <c r="J650" s="192">
        <f t="shared" si="107"/>
        <v>2.2934840217839376E-3</v>
      </c>
      <c r="K650" s="204">
        <f t="shared" si="103"/>
        <v>5.1508975504592092E-3</v>
      </c>
      <c r="L650" s="197">
        <f t="shared" si="104"/>
        <v>1</v>
      </c>
      <c r="M650" s="192">
        <f t="shared" si="108"/>
        <v>5.1508975504592092E-3</v>
      </c>
    </row>
    <row r="651" spans="1:13" s="180" customFormat="1" hidden="1" x14ac:dyDescent="0.2">
      <c r="A651" s="203">
        <f t="shared" si="110"/>
        <v>48</v>
      </c>
      <c r="B651" s="204">
        <f t="shared" si="110"/>
        <v>1.4664727585562381E-3</v>
      </c>
      <c r="C651" s="197">
        <f t="shared" si="98"/>
        <v>1.0000000000000002</v>
      </c>
      <c r="D651" s="192">
        <f t="shared" si="105"/>
        <v>1.4664727585562386E-3</v>
      </c>
      <c r="E651" s="204">
        <f t="shared" si="99"/>
        <v>4.6029705834910121E-3</v>
      </c>
      <c r="F651" s="197">
        <f t="shared" si="100"/>
        <v>1.0000000000000002</v>
      </c>
      <c r="G651" s="192">
        <f t="shared" si="106"/>
        <v>4.6029705834910129E-3</v>
      </c>
      <c r="H651" s="204">
        <f t="shared" si="101"/>
        <v>2.2259533033083009E-3</v>
      </c>
      <c r="I651" s="197">
        <f t="shared" si="102"/>
        <v>1.0000000000000002</v>
      </c>
      <c r="J651" s="192">
        <f t="shared" si="107"/>
        <v>2.2259533033083014E-3</v>
      </c>
      <c r="K651" s="204">
        <f t="shared" si="103"/>
        <v>5.0254376374618184E-3</v>
      </c>
      <c r="L651" s="197">
        <f t="shared" si="104"/>
        <v>1.0000000000000002</v>
      </c>
      <c r="M651" s="192">
        <f t="shared" si="108"/>
        <v>5.0254376374618192E-3</v>
      </c>
    </row>
    <row r="652" spans="1:13" s="180" customFormat="1" hidden="1" x14ac:dyDescent="0.2">
      <c r="A652" s="203">
        <f t="shared" ref="A652:B667" si="111">A451</f>
        <v>49</v>
      </c>
      <c r="B652" s="204">
        <f t="shared" si="111"/>
        <v>1.3784587889789867E-3</v>
      </c>
      <c r="C652" s="197">
        <f t="shared" si="98"/>
        <v>1</v>
      </c>
      <c r="D652" s="192">
        <f t="shared" si="105"/>
        <v>1.3784587889789867E-3</v>
      </c>
      <c r="E652" s="204">
        <f t="shared" si="99"/>
        <v>4.2768388198574881E-3</v>
      </c>
      <c r="F652" s="197">
        <f t="shared" si="100"/>
        <v>1</v>
      </c>
      <c r="G652" s="192">
        <f t="shared" si="106"/>
        <v>4.2768388198574881E-3</v>
      </c>
      <c r="H652" s="204">
        <f t="shared" si="101"/>
        <v>2.1001733395124476E-3</v>
      </c>
      <c r="I652" s="197">
        <f t="shared" si="102"/>
        <v>1</v>
      </c>
      <c r="J652" s="192">
        <f t="shared" si="107"/>
        <v>2.1001733395124476E-3</v>
      </c>
      <c r="K652" s="204">
        <f t="shared" si="103"/>
        <v>4.4640685369581861E-3</v>
      </c>
      <c r="L652" s="197">
        <f t="shared" si="104"/>
        <v>1</v>
      </c>
      <c r="M652" s="192">
        <f t="shared" si="108"/>
        <v>4.4640685369581861E-3</v>
      </c>
    </row>
    <row r="653" spans="1:13" s="180" customFormat="1" hidden="1" x14ac:dyDescent="0.2">
      <c r="A653" s="203">
        <f t="shared" si="111"/>
        <v>50</v>
      </c>
      <c r="B653" s="204">
        <f t="shared" si="111"/>
        <v>1.3218097976510832E-3</v>
      </c>
      <c r="C653" s="197">
        <f t="shared" si="98"/>
        <v>1.0000000000000002</v>
      </c>
      <c r="D653" s="192">
        <f t="shared" si="105"/>
        <v>1.3218097976510834E-3</v>
      </c>
      <c r="E653" s="204">
        <f t="shared" si="99"/>
        <v>4.1225743349984512E-3</v>
      </c>
      <c r="F653" s="197">
        <f t="shared" si="100"/>
        <v>1.0000000000000002</v>
      </c>
      <c r="G653" s="192">
        <f t="shared" si="106"/>
        <v>4.1225743349984521E-3</v>
      </c>
      <c r="H653" s="204">
        <f t="shared" si="101"/>
        <v>2.0451246021768576E-3</v>
      </c>
      <c r="I653" s="197">
        <f t="shared" si="102"/>
        <v>1.0000000000000002</v>
      </c>
      <c r="J653" s="192">
        <f t="shared" si="107"/>
        <v>2.045124602176858E-3</v>
      </c>
      <c r="K653" s="204">
        <f t="shared" si="103"/>
        <v>4.4637484861597236E-3</v>
      </c>
      <c r="L653" s="197">
        <f t="shared" si="104"/>
        <v>1.0000000000000002</v>
      </c>
      <c r="M653" s="192">
        <f t="shared" si="108"/>
        <v>4.4637484861597245E-3</v>
      </c>
    </row>
    <row r="654" spans="1:13" s="180" customFormat="1" hidden="1" x14ac:dyDescent="0.2">
      <c r="A654" s="203">
        <f t="shared" si="111"/>
        <v>51</v>
      </c>
      <c r="B654" s="204">
        <f t="shared" si="111"/>
        <v>1.2305953200892046E-3</v>
      </c>
      <c r="C654" s="197">
        <f t="shared" si="98"/>
        <v>1.0000000000000002</v>
      </c>
      <c r="D654" s="192">
        <f t="shared" si="105"/>
        <v>1.2305953200892048E-3</v>
      </c>
      <c r="E654" s="204">
        <f t="shared" si="99"/>
        <v>4.2265908444988386E-3</v>
      </c>
      <c r="F654" s="197">
        <f t="shared" si="100"/>
        <v>1.0000000000000002</v>
      </c>
      <c r="G654" s="192">
        <f t="shared" si="106"/>
        <v>4.2265908444988395E-3</v>
      </c>
      <c r="H654" s="204">
        <f t="shared" si="101"/>
        <v>1.994556576019746E-3</v>
      </c>
      <c r="I654" s="197">
        <f t="shared" si="102"/>
        <v>1.0000000000000002</v>
      </c>
      <c r="J654" s="192">
        <f t="shared" si="107"/>
        <v>1.9945565760197464E-3</v>
      </c>
      <c r="K654" s="204">
        <f t="shared" si="103"/>
        <v>4.384055837342503E-3</v>
      </c>
      <c r="L654" s="197">
        <f t="shared" si="104"/>
        <v>1.0000000000000002</v>
      </c>
      <c r="M654" s="192">
        <f t="shared" si="108"/>
        <v>4.3840558373425039E-3</v>
      </c>
    </row>
    <row r="655" spans="1:13" s="180" customFormat="1" hidden="1" x14ac:dyDescent="0.2">
      <c r="A655" s="203">
        <f t="shared" si="111"/>
        <v>52</v>
      </c>
      <c r="B655" s="204">
        <f t="shared" si="111"/>
        <v>1.1851481067074966E-3</v>
      </c>
      <c r="C655" s="197">
        <f t="shared" si="98"/>
        <v>1.0000000000000002</v>
      </c>
      <c r="D655" s="192">
        <f t="shared" si="105"/>
        <v>1.1851481067074968E-3</v>
      </c>
      <c r="E655" s="204">
        <f t="shared" si="99"/>
        <v>4.3162050680684034E-3</v>
      </c>
      <c r="F655" s="197">
        <f t="shared" si="100"/>
        <v>1.0000000000000002</v>
      </c>
      <c r="G655" s="192">
        <f t="shared" si="106"/>
        <v>4.3162050680684043E-3</v>
      </c>
      <c r="H655" s="204">
        <f t="shared" si="101"/>
        <v>1.97279312172428E-3</v>
      </c>
      <c r="I655" s="197">
        <f t="shared" si="102"/>
        <v>1.0000000000000002</v>
      </c>
      <c r="J655" s="192">
        <f t="shared" si="107"/>
        <v>1.9727931217242804E-3</v>
      </c>
      <c r="K655" s="204">
        <f t="shared" si="103"/>
        <v>4.3235662364330468E-3</v>
      </c>
      <c r="L655" s="197">
        <f t="shared" si="104"/>
        <v>1.0000000000000002</v>
      </c>
      <c r="M655" s="192">
        <f t="shared" si="108"/>
        <v>4.3235662364330477E-3</v>
      </c>
    </row>
    <row r="656" spans="1:13" s="180" customFormat="1" hidden="1" x14ac:dyDescent="0.2">
      <c r="A656" s="203">
        <f t="shared" si="111"/>
        <v>53</v>
      </c>
      <c r="B656" s="204">
        <f t="shared" si="111"/>
        <v>1.178747090738242E-3</v>
      </c>
      <c r="C656" s="197">
        <f t="shared" si="98"/>
        <v>1.0000000000000002</v>
      </c>
      <c r="D656" s="192">
        <f t="shared" si="105"/>
        <v>1.1787470907382422E-3</v>
      </c>
      <c r="E656" s="204">
        <f t="shared" si="99"/>
        <v>4.2829197850282798E-3</v>
      </c>
      <c r="F656" s="197">
        <f t="shared" si="100"/>
        <v>1.0000000000000002</v>
      </c>
      <c r="G656" s="192">
        <f t="shared" si="106"/>
        <v>4.2829197850282807E-3</v>
      </c>
      <c r="H656" s="204">
        <f t="shared" si="101"/>
        <v>1.9139037748071373E-3</v>
      </c>
      <c r="I656" s="197">
        <f t="shared" si="102"/>
        <v>1.0000000000000002</v>
      </c>
      <c r="J656" s="192">
        <f t="shared" si="107"/>
        <v>1.9139037748071377E-3</v>
      </c>
      <c r="K656" s="204">
        <f t="shared" si="103"/>
        <v>4.347570046317752E-3</v>
      </c>
      <c r="L656" s="197">
        <f t="shared" si="104"/>
        <v>1.0000000000000002</v>
      </c>
      <c r="M656" s="192">
        <f t="shared" si="108"/>
        <v>4.3475700463177528E-3</v>
      </c>
    </row>
    <row r="657" spans="1:13" s="180" customFormat="1" hidden="1" x14ac:dyDescent="0.2">
      <c r="A657" s="203">
        <f t="shared" si="111"/>
        <v>54</v>
      </c>
      <c r="B657" s="204">
        <f t="shared" si="111"/>
        <v>1.1918691734752139E-3</v>
      </c>
      <c r="C657" s="197">
        <f t="shared" si="98"/>
        <v>1.0000000000000002</v>
      </c>
      <c r="D657" s="192">
        <f t="shared" si="105"/>
        <v>1.1918691734752141E-3</v>
      </c>
      <c r="E657" s="204">
        <f t="shared" si="99"/>
        <v>4.4845517880598013E-3</v>
      </c>
      <c r="F657" s="197">
        <f t="shared" si="100"/>
        <v>1.0000000000000002</v>
      </c>
      <c r="G657" s="192">
        <f t="shared" si="106"/>
        <v>4.4845517880598021E-3</v>
      </c>
      <c r="H657" s="204">
        <f t="shared" si="101"/>
        <v>1.9996773887951498E-3</v>
      </c>
      <c r="I657" s="197">
        <f t="shared" si="102"/>
        <v>1.0000000000000002</v>
      </c>
      <c r="J657" s="192">
        <f t="shared" si="107"/>
        <v>1.9996773887951502E-3</v>
      </c>
      <c r="K657" s="204">
        <f t="shared" si="103"/>
        <v>4.5130363091229839E-3</v>
      </c>
      <c r="L657" s="197">
        <f t="shared" si="104"/>
        <v>1.0000000000000002</v>
      </c>
      <c r="M657" s="192">
        <f t="shared" si="108"/>
        <v>4.5130363091229848E-3</v>
      </c>
    </row>
    <row r="658" spans="1:13" s="180" customFormat="1" hidden="1" x14ac:dyDescent="0.2">
      <c r="A658" s="203">
        <f t="shared" si="111"/>
        <v>55</v>
      </c>
      <c r="B658" s="204">
        <f t="shared" si="111"/>
        <v>8.967823372925751E-4</v>
      </c>
      <c r="C658" s="197">
        <f t="shared" si="98"/>
        <v>1</v>
      </c>
      <c r="D658" s="192">
        <f t="shared" si="105"/>
        <v>8.967823372925751E-4</v>
      </c>
      <c r="E658" s="204">
        <f t="shared" si="99"/>
        <v>3.572086961642552E-3</v>
      </c>
      <c r="F658" s="197">
        <f t="shared" si="100"/>
        <v>1</v>
      </c>
      <c r="G658" s="192">
        <f t="shared" si="106"/>
        <v>3.572086961642552E-3</v>
      </c>
      <c r="H658" s="204">
        <f t="shared" si="101"/>
        <v>1.4773544857039709E-3</v>
      </c>
      <c r="I658" s="197">
        <f t="shared" si="102"/>
        <v>1</v>
      </c>
      <c r="J658" s="192">
        <f t="shared" si="107"/>
        <v>1.4773544857039709E-3</v>
      </c>
      <c r="K658" s="204">
        <f t="shared" si="103"/>
        <v>3.4722311125221796E-3</v>
      </c>
      <c r="L658" s="197">
        <f t="shared" si="104"/>
        <v>1</v>
      </c>
      <c r="M658" s="192">
        <f t="shared" si="108"/>
        <v>3.4722311125221796E-3</v>
      </c>
    </row>
    <row r="659" spans="1:13" s="180" customFormat="1" hidden="1" x14ac:dyDescent="0.2">
      <c r="A659" s="203">
        <f t="shared" si="111"/>
        <v>56</v>
      </c>
      <c r="B659" s="204">
        <f t="shared" si="111"/>
        <v>8.0748816452147281E-4</v>
      </c>
      <c r="C659" s="197">
        <f t="shared" si="98"/>
        <v>0.99999999999999989</v>
      </c>
      <c r="D659" s="192">
        <f t="shared" si="105"/>
        <v>8.074881645214727E-4</v>
      </c>
      <c r="E659" s="204">
        <f t="shared" si="99"/>
        <v>3.4306245087220243E-3</v>
      </c>
      <c r="F659" s="197">
        <f t="shared" si="100"/>
        <v>0.99999999999999989</v>
      </c>
      <c r="G659" s="192">
        <f t="shared" si="106"/>
        <v>3.4306245087220239E-3</v>
      </c>
      <c r="H659" s="204">
        <f t="shared" si="101"/>
        <v>1.4459895074546232E-3</v>
      </c>
      <c r="I659" s="197">
        <f t="shared" si="102"/>
        <v>0.99999999999999989</v>
      </c>
      <c r="J659" s="192">
        <f t="shared" si="107"/>
        <v>1.445989507454623E-3</v>
      </c>
      <c r="K659" s="204">
        <f t="shared" si="103"/>
        <v>3.3259678976247111E-3</v>
      </c>
      <c r="L659" s="197">
        <f t="shared" si="104"/>
        <v>0.99999999999999989</v>
      </c>
      <c r="M659" s="192">
        <f t="shared" si="108"/>
        <v>3.3259678976247107E-3</v>
      </c>
    </row>
    <row r="660" spans="1:13" s="180" customFormat="1" hidden="1" x14ac:dyDescent="0.2">
      <c r="A660" s="203">
        <f t="shared" si="111"/>
        <v>57</v>
      </c>
      <c r="B660" s="204">
        <f t="shared" si="111"/>
        <v>7.6556150992285492E-4</v>
      </c>
      <c r="C660" s="197">
        <f t="shared" si="98"/>
        <v>1.0000000000000002</v>
      </c>
      <c r="D660" s="192">
        <f t="shared" si="105"/>
        <v>7.6556150992285513E-4</v>
      </c>
      <c r="E660" s="204">
        <f t="shared" si="99"/>
        <v>3.4149420195973505E-3</v>
      </c>
      <c r="F660" s="197">
        <f t="shared" si="100"/>
        <v>1.0000000000000002</v>
      </c>
      <c r="G660" s="192">
        <f t="shared" si="106"/>
        <v>3.4149420195973513E-3</v>
      </c>
      <c r="H660" s="204">
        <f t="shared" si="101"/>
        <v>1.3678971126297166E-3</v>
      </c>
      <c r="I660" s="197">
        <f t="shared" si="102"/>
        <v>1.0000000000000002</v>
      </c>
      <c r="J660" s="192">
        <f t="shared" si="107"/>
        <v>1.3678971126297168E-3</v>
      </c>
      <c r="K660" s="204">
        <f t="shared" si="103"/>
        <v>3.3749356697895089E-3</v>
      </c>
      <c r="L660" s="197">
        <f t="shared" si="104"/>
        <v>1.0000000000000002</v>
      </c>
      <c r="M660" s="192">
        <f t="shared" si="108"/>
        <v>3.3749356697895098E-3</v>
      </c>
    </row>
    <row r="661" spans="1:13" s="180" customFormat="1" hidden="1" x14ac:dyDescent="0.2">
      <c r="A661" s="203">
        <f t="shared" si="111"/>
        <v>58</v>
      </c>
      <c r="B661" s="204">
        <f t="shared" si="111"/>
        <v>7.1723383935498239E-4</v>
      </c>
      <c r="C661" s="197">
        <f t="shared" si="98"/>
        <v>0.99999999999999989</v>
      </c>
      <c r="D661" s="192">
        <f t="shared" si="105"/>
        <v>7.1723383935498228E-4</v>
      </c>
      <c r="E661" s="204">
        <f t="shared" si="99"/>
        <v>3.4171823751865896E-3</v>
      </c>
      <c r="F661" s="197">
        <f t="shared" si="100"/>
        <v>0.99999999999999989</v>
      </c>
      <c r="G661" s="192">
        <f t="shared" si="106"/>
        <v>3.4171823751865892E-3</v>
      </c>
      <c r="H661" s="204">
        <f t="shared" si="101"/>
        <v>1.3355719819849806E-3</v>
      </c>
      <c r="I661" s="197">
        <f t="shared" si="102"/>
        <v>0.99999999999999989</v>
      </c>
      <c r="J661" s="192">
        <f t="shared" si="107"/>
        <v>1.3355719819849803E-3</v>
      </c>
      <c r="K661" s="204">
        <f t="shared" si="103"/>
        <v>3.2766800746614503E-3</v>
      </c>
      <c r="L661" s="197">
        <f t="shared" si="104"/>
        <v>0.99999999999999989</v>
      </c>
      <c r="M661" s="192">
        <f t="shared" si="108"/>
        <v>3.2766800746614499E-3</v>
      </c>
    </row>
    <row r="662" spans="1:13" s="180" customFormat="1" hidden="1" x14ac:dyDescent="0.2">
      <c r="A662" s="203">
        <f t="shared" si="111"/>
        <v>59</v>
      </c>
      <c r="B662" s="204">
        <f t="shared" si="111"/>
        <v>6.192982950253864E-4</v>
      </c>
      <c r="C662" s="197">
        <f t="shared" si="98"/>
        <v>0.99999999999999989</v>
      </c>
      <c r="D662" s="192">
        <f t="shared" si="105"/>
        <v>6.1929829502538629E-4</v>
      </c>
      <c r="E662" s="204">
        <f t="shared" si="99"/>
        <v>3.0404825853959541E-3</v>
      </c>
      <c r="F662" s="197">
        <f t="shared" si="100"/>
        <v>0.99999999999999989</v>
      </c>
      <c r="G662" s="192">
        <f t="shared" si="106"/>
        <v>3.0404825853959537E-3</v>
      </c>
      <c r="H662" s="204">
        <f t="shared" si="101"/>
        <v>1.1099361690687546E-3</v>
      </c>
      <c r="I662" s="197">
        <f t="shared" si="102"/>
        <v>0.99999999999999989</v>
      </c>
      <c r="J662" s="192">
        <f t="shared" si="107"/>
        <v>1.1099361690687544E-3</v>
      </c>
      <c r="K662" s="204">
        <f t="shared" si="103"/>
        <v>2.9710315621295411E-3</v>
      </c>
      <c r="L662" s="197">
        <f t="shared" si="104"/>
        <v>0.99999999999999989</v>
      </c>
      <c r="M662" s="192">
        <f t="shared" si="108"/>
        <v>2.9710315621295407E-3</v>
      </c>
    </row>
    <row r="663" spans="1:13" s="180" customFormat="1" hidden="1" x14ac:dyDescent="0.2">
      <c r="A663" s="203">
        <f t="shared" si="111"/>
        <v>60</v>
      </c>
      <c r="B663" s="204">
        <f t="shared" si="111"/>
        <v>5.0375995678034018E-4</v>
      </c>
      <c r="C663" s="197">
        <f t="shared" si="98"/>
        <v>0.99999999999999989</v>
      </c>
      <c r="D663" s="192">
        <f t="shared" si="105"/>
        <v>5.0375995678034007E-4</v>
      </c>
      <c r="E663" s="204">
        <f t="shared" si="99"/>
        <v>2.4999167867923995E-3</v>
      </c>
      <c r="F663" s="197">
        <f t="shared" si="100"/>
        <v>0.99999999999999989</v>
      </c>
      <c r="G663" s="192">
        <f t="shared" si="106"/>
        <v>2.4999167867923991E-3</v>
      </c>
      <c r="H663" s="204">
        <f t="shared" si="101"/>
        <v>9.3678868710041652E-4</v>
      </c>
      <c r="I663" s="197">
        <f t="shared" si="102"/>
        <v>0.99999999999999989</v>
      </c>
      <c r="J663" s="192">
        <f t="shared" si="107"/>
        <v>9.3678868710041642E-4</v>
      </c>
      <c r="K663" s="204">
        <f t="shared" si="103"/>
        <v>2.5047175487693408E-3</v>
      </c>
      <c r="L663" s="197">
        <f t="shared" si="104"/>
        <v>0.99999999999999989</v>
      </c>
      <c r="M663" s="192">
        <f t="shared" si="108"/>
        <v>2.5047175487693404E-3</v>
      </c>
    </row>
    <row r="664" spans="1:13" s="180" customFormat="1" hidden="1" x14ac:dyDescent="0.2">
      <c r="A664" s="203">
        <f t="shared" si="111"/>
        <v>61</v>
      </c>
      <c r="B664" s="204">
        <f t="shared" si="111"/>
        <v>4.8103635008948622E-4</v>
      </c>
      <c r="C664" s="197">
        <f t="shared" si="98"/>
        <v>1</v>
      </c>
      <c r="D664" s="192">
        <f t="shared" si="105"/>
        <v>4.8103635008948622E-4</v>
      </c>
      <c r="E664" s="204">
        <f t="shared" si="99"/>
        <v>2.4307858143244494E-3</v>
      </c>
      <c r="F664" s="197">
        <f t="shared" si="100"/>
        <v>1</v>
      </c>
      <c r="G664" s="192">
        <f t="shared" si="106"/>
        <v>2.4307858143244494E-3</v>
      </c>
      <c r="H664" s="204">
        <f t="shared" si="101"/>
        <v>8.3405238079387956E-4</v>
      </c>
      <c r="I664" s="197">
        <f t="shared" si="102"/>
        <v>1</v>
      </c>
      <c r="J664" s="192">
        <f t="shared" si="107"/>
        <v>8.3405238079387956E-4</v>
      </c>
      <c r="K664" s="204">
        <f t="shared" si="103"/>
        <v>2.3850185501442787E-3</v>
      </c>
      <c r="L664" s="197">
        <f t="shared" si="104"/>
        <v>1</v>
      </c>
      <c r="M664" s="192">
        <f t="shared" si="108"/>
        <v>2.3850185501442787E-3</v>
      </c>
    </row>
    <row r="665" spans="1:13" s="180" customFormat="1" hidden="1" x14ac:dyDescent="0.2">
      <c r="A665" s="203">
        <f t="shared" si="111"/>
        <v>62</v>
      </c>
      <c r="B665" s="204">
        <f t="shared" si="111"/>
        <v>4.2630766355235901E-4</v>
      </c>
      <c r="C665" s="197">
        <f t="shared" si="98"/>
        <v>1.0000000000000002</v>
      </c>
      <c r="D665" s="192">
        <f t="shared" si="105"/>
        <v>4.2630766355235912E-4</v>
      </c>
      <c r="E665" s="204">
        <f t="shared" si="99"/>
        <v>2.3504530639103039E-3</v>
      </c>
      <c r="F665" s="197">
        <f t="shared" si="100"/>
        <v>1.0000000000000002</v>
      </c>
      <c r="G665" s="192">
        <f t="shared" si="106"/>
        <v>2.3504530639103043E-3</v>
      </c>
      <c r="H665" s="204">
        <f t="shared" si="101"/>
        <v>7.5884044315513758E-4</v>
      </c>
      <c r="I665" s="197">
        <f t="shared" si="102"/>
        <v>1.0000000000000002</v>
      </c>
      <c r="J665" s="192">
        <f t="shared" si="107"/>
        <v>7.5884044315513779E-4</v>
      </c>
      <c r="K665" s="204">
        <f t="shared" si="103"/>
        <v>2.2768413802638754E-3</v>
      </c>
      <c r="L665" s="197">
        <f t="shared" si="104"/>
        <v>1.0000000000000002</v>
      </c>
      <c r="M665" s="192">
        <f t="shared" si="108"/>
        <v>2.2768413802638759E-3</v>
      </c>
    </row>
    <row r="666" spans="1:13" s="180" customFormat="1" hidden="1" x14ac:dyDescent="0.2">
      <c r="A666" s="203">
        <f t="shared" si="111"/>
        <v>63</v>
      </c>
      <c r="B666" s="204">
        <f t="shared" si="111"/>
        <v>3.5941704667364802E-4</v>
      </c>
      <c r="C666" s="197">
        <f t="shared" si="98"/>
        <v>1.0000000000000002</v>
      </c>
      <c r="D666" s="192">
        <f t="shared" si="105"/>
        <v>3.5941704667364808E-4</v>
      </c>
      <c r="E666" s="204">
        <f t="shared" si="99"/>
        <v>2.0464048053707084E-3</v>
      </c>
      <c r="F666" s="197">
        <f t="shared" si="100"/>
        <v>1.0000000000000002</v>
      </c>
      <c r="G666" s="192">
        <f t="shared" si="106"/>
        <v>2.0464048053707089E-3</v>
      </c>
      <c r="H666" s="204">
        <f t="shared" si="101"/>
        <v>6.7690743874867815E-4</v>
      </c>
      <c r="I666" s="197">
        <f t="shared" si="102"/>
        <v>1.0000000000000002</v>
      </c>
      <c r="J666" s="192">
        <f t="shared" si="107"/>
        <v>6.7690743874867826E-4</v>
      </c>
      <c r="K666" s="204">
        <f t="shared" si="103"/>
        <v>1.9775938837012209E-3</v>
      </c>
      <c r="L666" s="197">
        <f t="shared" si="104"/>
        <v>1.0000000000000002</v>
      </c>
      <c r="M666" s="192">
        <f t="shared" si="108"/>
        <v>1.9775938837012213E-3</v>
      </c>
    </row>
    <row r="667" spans="1:13" s="180" customFormat="1" hidden="1" x14ac:dyDescent="0.2">
      <c r="A667" s="203">
        <f t="shared" si="111"/>
        <v>64</v>
      </c>
      <c r="B667" s="204">
        <f t="shared" si="111"/>
        <v>2.9188632819801156E-4</v>
      </c>
      <c r="C667" s="197">
        <f t="shared" si="98"/>
        <v>1.0000000000000002</v>
      </c>
      <c r="D667" s="192">
        <f t="shared" si="105"/>
        <v>2.9188632819801162E-4</v>
      </c>
      <c r="E667" s="204">
        <f t="shared" si="99"/>
        <v>1.953910124614979E-3</v>
      </c>
      <c r="F667" s="197">
        <f t="shared" si="100"/>
        <v>1.0000000000000002</v>
      </c>
      <c r="G667" s="192">
        <f t="shared" si="106"/>
        <v>1.9539101246149795E-3</v>
      </c>
      <c r="H667" s="204">
        <f t="shared" si="101"/>
        <v>5.5464803373591459E-4</v>
      </c>
      <c r="I667" s="197">
        <f t="shared" si="102"/>
        <v>1.0000000000000002</v>
      </c>
      <c r="J667" s="192">
        <f t="shared" si="107"/>
        <v>5.546480337359147E-4</v>
      </c>
      <c r="K667" s="204">
        <f t="shared" si="103"/>
        <v>1.8162882812760041E-3</v>
      </c>
      <c r="L667" s="197">
        <f t="shared" si="104"/>
        <v>1.0000000000000002</v>
      </c>
      <c r="M667" s="192">
        <f t="shared" si="108"/>
        <v>1.8162882812760045E-3</v>
      </c>
    </row>
    <row r="668" spans="1:13" s="180" customFormat="1" hidden="1" x14ac:dyDescent="0.2">
      <c r="A668" s="203">
        <f t="shared" ref="A668:B683" si="112">A467</f>
        <v>65</v>
      </c>
      <c r="B668" s="204">
        <f t="shared" si="112"/>
        <v>2.6948277230562037E-4</v>
      </c>
      <c r="C668" s="197">
        <f t="shared" ref="C668:C687" si="113">C467/$C568</f>
        <v>1</v>
      </c>
      <c r="D668" s="192">
        <f t="shared" si="105"/>
        <v>2.6948277230562037E-4</v>
      </c>
      <c r="E668" s="204">
        <f t="shared" ref="E668:E686" si="114">E467</f>
        <v>1.8396519895637837E-3</v>
      </c>
      <c r="F668" s="197">
        <f t="shared" ref="F668:F686" si="115">F467/$C568</f>
        <v>1</v>
      </c>
      <c r="G668" s="192">
        <f t="shared" si="106"/>
        <v>1.8396519895637837E-3</v>
      </c>
      <c r="H668" s="204">
        <f t="shared" ref="H668:H686" si="116">H467</f>
        <v>4.6951452134482785E-4</v>
      </c>
      <c r="I668" s="197">
        <f t="shared" ref="I668:I686" si="117">I467/$G568</f>
        <v>1</v>
      </c>
      <c r="J668" s="192">
        <f t="shared" si="107"/>
        <v>4.6951452134482785E-4</v>
      </c>
      <c r="K668" s="204">
        <f t="shared" ref="K668:K686" si="118">K467</f>
        <v>1.6457012056953679E-3</v>
      </c>
      <c r="L668" s="197">
        <f t="shared" ref="L668:L686" si="119">L467/$G568</f>
        <v>1</v>
      </c>
      <c r="M668" s="192">
        <f t="shared" si="108"/>
        <v>1.6457012056953679E-3</v>
      </c>
    </row>
    <row r="669" spans="1:13" s="180" customFormat="1" hidden="1" x14ac:dyDescent="0.2">
      <c r="A669" s="203">
        <f t="shared" si="112"/>
        <v>66</v>
      </c>
      <c r="B669" s="204">
        <f t="shared" si="112"/>
        <v>2.3363708287779436E-4</v>
      </c>
      <c r="C669" s="197">
        <f t="shared" si="113"/>
        <v>0.99999999999999989</v>
      </c>
      <c r="D669" s="192">
        <f t="shared" si="105"/>
        <v>2.3363708287779433E-4</v>
      </c>
      <c r="E669" s="204">
        <f t="shared" si="114"/>
        <v>1.6024943479028991E-3</v>
      </c>
      <c r="F669" s="197">
        <f t="shared" si="115"/>
        <v>0.99999999999999989</v>
      </c>
      <c r="G669" s="192">
        <f t="shared" si="106"/>
        <v>1.6024943479028989E-3</v>
      </c>
      <c r="H669" s="204">
        <f t="shared" si="116"/>
        <v>4.2150690157541804E-4</v>
      </c>
      <c r="I669" s="197">
        <f t="shared" si="117"/>
        <v>0.99999999999999989</v>
      </c>
      <c r="J669" s="192">
        <f t="shared" si="107"/>
        <v>4.2150690157541799E-4</v>
      </c>
      <c r="K669" s="204">
        <f t="shared" si="118"/>
        <v>1.5010382447902132E-3</v>
      </c>
      <c r="L669" s="197">
        <f t="shared" si="119"/>
        <v>0.99999999999999989</v>
      </c>
      <c r="M669" s="192">
        <f t="shared" si="108"/>
        <v>1.501038244790213E-3</v>
      </c>
    </row>
    <row r="670" spans="1:13" s="180" customFormat="1" hidden="1" x14ac:dyDescent="0.2">
      <c r="A670" s="203">
        <f t="shared" si="112"/>
        <v>67</v>
      </c>
      <c r="B670" s="204">
        <f t="shared" si="112"/>
        <v>2.0963327299308945E-4</v>
      </c>
      <c r="C670" s="197">
        <f t="shared" si="113"/>
        <v>1.0000000000000002</v>
      </c>
      <c r="D670" s="192">
        <f t="shared" si="105"/>
        <v>2.0963327299308951E-4</v>
      </c>
      <c r="E670" s="204">
        <f t="shared" si="114"/>
        <v>1.4360679327022785E-3</v>
      </c>
      <c r="F670" s="197">
        <f t="shared" si="115"/>
        <v>1.0000000000000002</v>
      </c>
      <c r="G670" s="192">
        <f t="shared" si="106"/>
        <v>1.4360679327022788E-3</v>
      </c>
      <c r="H670" s="204">
        <f t="shared" si="116"/>
        <v>3.5013557351822879E-4</v>
      </c>
      <c r="I670" s="197">
        <f t="shared" si="117"/>
        <v>1.0000000000000002</v>
      </c>
      <c r="J670" s="192">
        <f t="shared" si="107"/>
        <v>3.5013557351822885E-4</v>
      </c>
      <c r="K670" s="204">
        <f t="shared" si="118"/>
        <v>1.3051671561310212E-3</v>
      </c>
      <c r="L670" s="197">
        <f t="shared" si="119"/>
        <v>1.0000000000000002</v>
      </c>
      <c r="M670" s="192">
        <f t="shared" si="108"/>
        <v>1.3051671561310214E-3</v>
      </c>
    </row>
    <row r="671" spans="1:13" s="180" customFormat="1" hidden="1" x14ac:dyDescent="0.2">
      <c r="A671" s="203">
        <f t="shared" si="112"/>
        <v>68</v>
      </c>
      <c r="B671" s="204">
        <f t="shared" si="112"/>
        <v>1.590652468359778E-4</v>
      </c>
      <c r="C671" s="197">
        <f t="shared" si="113"/>
        <v>1</v>
      </c>
      <c r="D671" s="192">
        <f t="shared" si="105"/>
        <v>1.590652468359778E-4</v>
      </c>
      <c r="E671" s="204">
        <f t="shared" si="114"/>
        <v>1.2738021778816735E-3</v>
      </c>
      <c r="F671" s="197">
        <f t="shared" si="115"/>
        <v>1</v>
      </c>
      <c r="G671" s="192">
        <f t="shared" si="106"/>
        <v>1.2738021778816735E-3</v>
      </c>
      <c r="H671" s="204">
        <f t="shared" si="116"/>
        <v>2.8132465184874144E-4</v>
      </c>
      <c r="I671" s="197">
        <f t="shared" si="117"/>
        <v>1</v>
      </c>
      <c r="J671" s="192">
        <f t="shared" si="107"/>
        <v>2.8132465184874144E-4</v>
      </c>
      <c r="K671" s="204">
        <f t="shared" si="118"/>
        <v>1.1777869383428538E-3</v>
      </c>
      <c r="L671" s="197">
        <f t="shared" si="119"/>
        <v>1</v>
      </c>
      <c r="M671" s="192">
        <f t="shared" si="108"/>
        <v>1.1777869383428538E-3</v>
      </c>
    </row>
    <row r="672" spans="1:13" s="180" customFormat="1" hidden="1" x14ac:dyDescent="0.2">
      <c r="A672" s="203">
        <f t="shared" si="112"/>
        <v>69</v>
      </c>
      <c r="B672" s="204">
        <f t="shared" si="112"/>
        <v>1.6162565322367967E-4</v>
      </c>
      <c r="C672" s="197">
        <f t="shared" si="113"/>
        <v>1</v>
      </c>
      <c r="D672" s="192">
        <f t="shared" ref="D672:D687" si="120">B672*C672</f>
        <v>1.6162565322367967E-4</v>
      </c>
      <c r="E672" s="204">
        <f t="shared" si="114"/>
        <v>1.1928293258706023E-3</v>
      </c>
      <c r="F672" s="197">
        <f t="shared" si="115"/>
        <v>1</v>
      </c>
      <c r="G672" s="192">
        <f t="shared" ref="G672:G686" si="121">E672*F672</f>
        <v>1.1928293258706023E-3</v>
      </c>
      <c r="H672" s="204">
        <f t="shared" si="116"/>
        <v>2.5284013078555827E-4</v>
      </c>
      <c r="I672" s="197">
        <f t="shared" si="117"/>
        <v>1</v>
      </c>
      <c r="J672" s="192">
        <f t="shared" ref="J672:J686" si="122">H672*I672</f>
        <v>2.5284013078555827E-4</v>
      </c>
      <c r="K672" s="204">
        <f t="shared" si="118"/>
        <v>1.1006546959133354E-3</v>
      </c>
      <c r="L672" s="197">
        <f t="shared" si="119"/>
        <v>1</v>
      </c>
      <c r="M672" s="192">
        <f t="shared" ref="M672:M686" si="123">K672*L672</f>
        <v>1.1006546959133354E-3</v>
      </c>
    </row>
    <row r="673" spans="1:27" s="180" customFormat="1" hidden="1" x14ac:dyDescent="0.2">
      <c r="A673" s="203">
        <f t="shared" si="112"/>
        <v>70</v>
      </c>
      <c r="B673" s="204">
        <f t="shared" si="112"/>
        <v>1.3250103056357105E-4</v>
      </c>
      <c r="C673" s="197">
        <f t="shared" si="113"/>
        <v>1</v>
      </c>
      <c r="D673" s="192">
        <f t="shared" si="120"/>
        <v>1.3250103056357105E-4</v>
      </c>
      <c r="E673" s="204">
        <f t="shared" si="114"/>
        <v>1.0270430122669069E-3</v>
      </c>
      <c r="F673" s="197">
        <f t="shared" si="115"/>
        <v>1</v>
      </c>
      <c r="G673" s="192">
        <f t="shared" si="121"/>
        <v>1.0270430122669069E-3</v>
      </c>
      <c r="H673" s="204">
        <f t="shared" si="116"/>
        <v>2.0899317139616401E-4</v>
      </c>
      <c r="I673" s="197">
        <f t="shared" si="117"/>
        <v>1</v>
      </c>
      <c r="J673" s="192">
        <f t="shared" si="122"/>
        <v>2.0899317139616401E-4</v>
      </c>
      <c r="K673" s="204">
        <f t="shared" si="118"/>
        <v>9.0862421683569612E-4</v>
      </c>
      <c r="L673" s="197">
        <f t="shared" si="119"/>
        <v>1</v>
      </c>
      <c r="M673" s="192">
        <f t="shared" si="123"/>
        <v>9.0862421683569612E-4</v>
      </c>
    </row>
    <row r="674" spans="1:27" s="180" customFormat="1" hidden="1" x14ac:dyDescent="0.2">
      <c r="A674" s="203">
        <f t="shared" si="112"/>
        <v>71</v>
      </c>
      <c r="B674" s="204">
        <f t="shared" si="112"/>
        <v>1.1457818584965806E-4</v>
      </c>
      <c r="C674" s="197">
        <f t="shared" si="113"/>
        <v>1</v>
      </c>
      <c r="D674" s="192">
        <f t="shared" si="120"/>
        <v>1.1457818584965806E-4</v>
      </c>
      <c r="E674" s="204">
        <f t="shared" si="114"/>
        <v>8.9614223569564957E-4</v>
      </c>
      <c r="F674" s="197">
        <f t="shared" si="115"/>
        <v>1</v>
      </c>
      <c r="G674" s="192">
        <f t="shared" si="121"/>
        <v>8.9614223569564957E-4</v>
      </c>
      <c r="H674" s="204">
        <f t="shared" si="116"/>
        <v>1.7218732957294982E-4</v>
      </c>
      <c r="I674" s="197">
        <f t="shared" si="117"/>
        <v>1</v>
      </c>
      <c r="J674" s="192">
        <f t="shared" si="122"/>
        <v>1.7218732957294982E-4</v>
      </c>
      <c r="K674" s="204">
        <f t="shared" si="118"/>
        <v>7.7580313547366238E-4</v>
      </c>
      <c r="L674" s="197">
        <f t="shared" si="119"/>
        <v>1</v>
      </c>
      <c r="M674" s="192">
        <f t="shared" si="123"/>
        <v>7.7580313547366238E-4</v>
      </c>
    </row>
    <row r="675" spans="1:27" s="180" customFormat="1" hidden="1" x14ac:dyDescent="0.2">
      <c r="A675" s="203">
        <f t="shared" si="112"/>
        <v>72</v>
      </c>
      <c r="B675" s="204">
        <f t="shared" si="112"/>
        <v>8.673376638340037E-5</v>
      </c>
      <c r="C675" s="197">
        <f t="shared" si="113"/>
        <v>1</v>
      </c>
      <c r="D675" s="192">
        <f t="shared" si="120"/>
        <v>8.673376638340037E-5</v>
      </c>
      <c r="E675" s="204">
        <f t="shared" si="114"/>
        <v>7.3131607448734259E-4</v>
      </c>
      <c r="F675" s="197">
        <f t="shared" si="115"/>
        <v>1</v>
      </c>
      <c r="G675" s="192">
        <f t="shared" si="121"/>
        <v>7.3131607448734259E-4</v>
      </c>
      <c r="H675" s="204">
        <f t="shared" si="116"/>
        <v>1.4466296090515486E-4</v>
      </c>
      <c r="I675" s="197">
        <f t="shared" si="117"/>
        <v>1</v>
      </c>
      <c r="J675" s="192">
        <f t="shared" si="122"/>
        <v>1.4466296090515486E-4</v>
      </c>
      <c r="K675" s="204">
        <f t="shared" si="118"/>
        <v>6.3722113973929944E-4</v>
      </c>
      <c r="L675" s="197">
        <f t="shared" si="119"/>
        <v>1</v>
      </c>
      <c r="M675" s="192">
        <f t="shared" si="123"/>
        <v>6.3722113973929944E-4</v>
      </c>
    </row>
    <row r="676" spans="1:27" s="180" customFormat="1" hidden="1" x14ac:dyDescent="0.2">
      <c r="A676" s="203">
        <f t="shared" si="112"/>
        <v>73</v>
      </c>
      <c r="B676" s="204">
        <f t="shared" si="112"/>
        <v>6.9130972467950117E-5</v>
      </c>
      <c r="C676" s="197">
        <f t="shared" si="113"/>
        <v>1</v>
      </c>
      <c r="D676" s="192">
        <f t="shared" si="120"/>
        <v>6.9130972467950117E-5</v>
      </c>
      <c r="E676" s="204">
        <f t="shared" si="114"/>
        <v>5.856929611867996E-4</v>
      </c>
      <c r="F676" s="197">
        <f t="shared" si="115"/>
        <v>1</v>
      </c>
      <c r="G676" s="192">
        <f t="shared" si="121"/>
        <v>5.856929611867996E-4</v>
      </c>
      <c r="H676" s="204">
        <f t="shared" si="116"/>
        <v>1.1393808425273259E-4</v>
      </c>
      <c r="I676" s="197">
        <f t="shared" si="117"/>
        <v>1</v>
      </c>
      <c r="J676" s="192">
        <f t="shared" si="122"/>
        <v>1.1393808425273259E-4</v>
      </c>
      <c r="K676" s="204">
        <f t="shared" si="118"/>
        <v>5.2552341107580595E-4</v>
      </c>
      <c r="L676" s="197">
        <f t="shared" si="119"/>
        <v>1</v>
      </c>
      <c r="M676" s="192">
        <f t="shared" si="123"/>
        <v>5.2552341107580595E-4</v>
      </c>
    </row>
    <row r="677" spans="1:27" s="180" customFormat="1" hidden="1" x14ac:dyDescent="0.2">
      <c r="A677" s="203">
        <f t="shared" si="112"/>
        <v>74</v>
      </c>
      <c r="B677" s="204">
        <f t="shared" si="112"/>
        <v>4.6087314978633407E-5</v>
      </c>
      <c r="C677" s="197">
        <f t="shared" si="113"/>
        <v>1</v>
      </c>
      <c r="D677" s="192">
        <f t="shared" si="120"/>
        <v>4.6087314978633407E-5</v>
      </c>
      <c r="E677" s="204">
        <f t="shared" si="114"/>
        <v>4.3654928910316648E-4</v>
      </c>
      <c r="F677" s="197">
        <f t="shared" si="115"/>
        <v>1</v>
      </c>
      <c r="G677" s="192">
        <f t="shared" si="121"/>
        <v>4.3654928910316648E-4</v>
      </c>
      <c r="H677" s="204">
        <f t="shared" si="116"/>
        <v>7.8732496421832072E-5</v>
      </c>
      <c r="I677" s="197">
        <f t="shared" si="117"/>
        <v>1</v>
      </c>
      <c r="J677" s="192">
        <f t="shared" si="122"/>
        <v>7.8732496421832072E-5</v>
      </c>
      <c r="K677" s="204">
        <f t="shared" si="118"/>
        <v>4.2726781594774725E-4</v>
      </c>
      <c r="L677" s="197">
        <f t="shared" si="119"/>
        <v>1</v>
      </c>
      <c r="M677" s="192">
        <f t="shared" si="123"/>
        <v>4.2726781594774725E-4</v>
      </c>
    </row>
    <row r="678" spans="1:27" s="180" customFormat="1" hidden="1" x14ac:dyDescent="0.2">
      <c r="A678" s="203">
        <f t="shared" si="112"/>
        <v>75</v>
      </c>
      <c r="B678" s="204">
        <f t="shared" si="112"/>
        <v>3.7125892621676912E-5</v>
      </c>
      <c r="C678" s="197">
        <f t="shared" si="113"/>
        <v>1</v>
      </c>
      <c r="D678" s="192">
        <f t="shared" si="120"/>
        <v>3.7125892621676912E-5</v>
      </c>
      <c r="E678" s="204">
        <f t="shared" si="114"/>
        <v>3.5045562431669156E-4</v>
      </c>
      <c r="F678" s="197">
        <f t="shared" si="115"/>
        <v>1</v>
      </c>
      <c r="G678" s="192">
        <f t="shared" si="121"/>
        <v>3.5045562431669156E-4</v>
      </c>
      <c r="H678" s="204">
        <f t="shared" si="116"/>
        <v>6.0489600909456346E-5</v>
      </c>
      <c r="I678" s="197">
        <f t="shared" si="117"/>
        <v>1</v>
      </c>
      <c r="J678" s="192">
        <f t="shared" si="122"/>
        <v>6.0489600909456346E-5</v>
      </c>
      <c r="K678" s="204">
        <f t="shared" si="118"/>
        <v>3.4437465914589964E-4</v>
      </c>
      <c r="L678" s="197">
        <f t="shared" si="119"/>
        <v>1</v>
      </c>
      <c r="M678" s="192">
        <f t="shared" si="123"/>
        <v>3.4437465914589964E-4</v>
      </c>
    </row>
    <row r="679" spans="1:27" s="180" customFormat="1" hidden="1" x14ac:dyDescent="0.2">
      <c r="A679" s="203">
        <f t="shared" si="112"/>
        <v>76</v>
      </c>
      <c r="B679" s="204">
        <f t="shared" si="112"/>
        <v>2.9764724257034078E-5</v>
      </c>
      <c r="C679" s="197">
        <f t="shared" si="113"/>
        <v>0.99999999999999978</v>
      </c>
      <c r="D679" s="192">
        <f t="shared" si="120"/>
        <v>2.9764724257034071E-5</v>
      </c>
      <c r="E679" s="204">
        <f t="shared" si="114"/>
        <v>2.1539418736541864E-4</v>
      </c>
      <c r="F679" s="197">
        <f t="shared" si="115"/>
        <v>0.99999999999999978</v>
      </c>
      <c r="G679" s="192">
        <f t="shared" si="121"/>
        <v>2.1539418736541858E-4</v>
      </c>
      <c r="H679" s="204">
        <f t="shared" si="116"/>
        <v>4.8967772164797997E-5</v>
      </c>
      <c r="I679" s="197">
        <f t="shared" si="117"/>
        <v>0.99999999999999978</v>
      </c>
      <c r="J679" s="192">
        <f t="shared" si="122"/>
        <v>4.8967772164797984E-5</v>
      </c>
      <c r="K679" s="204">
        <f t="shared" si="118"/>
        <v>2.4291855603321359E-4</v>
      </c>
      <c r="L679" s="197">
        <f t="shared" si="119"/>
        <v>0.99999999999999978</v>
      </c>
      <c r="M679" s="192">
        <f t="shared" si="123"/>
        <v>2.4291855603321354E-4</v>
      </c>
    </row>
    <row r="680" spans="1:27" s="180" customFormat="1" hidden="1" x14ac:dyDescent="0.2">
      <c r="A680" s="203">
        <f t="shared" si="112"/>
        <v>77</v>
      </c>
      <c r="B680" s="204">
        <f t="shared" si="112"/>
        <v>1.5362438326211136E-5</v>
      </c>
      <c r="C680" s="197">
        <f t="shared" si="113"/>
        <v>1</v>
      </c>
      <c r="D680" s="192">
        <f t="shared" si="120"/>
        <v>1.5362438326211136E-5</v>
      </c>
      <c r="E680" s="204">
        <f t="shared" si="114"/>
        <v>1.6290585641753059E-4</v>
      </c>
      <c r="F680" s="197">
        <f t="shared" si="115"/>
        <v>1</v>
      </c>
      <c r="G680" s="192">
        <f t="shared" si="121"/>
        <v>1.6290585641753059E-4</v>
      </c>
      <c r="H680" s="204">
        <f t="shared" si="116"/>
        <v>2.8484521063183148E-5</v>
      </c>
      <c r="I680" s="197">
        <f t="shared" si="117"/>
        <v>1</v>
      </c>
      <c r="J680" s="192">
        <f t="shared" si="122"/>
        <v>2.8484521063183148E-5</v>
      </c>
      <c r="K680" s="204">
        <f t="shared" si="118"/>
        <v>1.7250738037141256E-4</v>
      </c>
      <c r="L680" s="197">
        <f t="shared" si="119"/>
        <v>1</v>
      </c>
      <c r="M680" s="192">
        <f t="shared" si="123"/>
        <v>1.7250738037141256E-4</v>
      </c>
    </row>
    <row r="681" spans="1:27" s="180" customFormat="1" hidden="1" x14ac:dyDescent="0.2">
      <c r="A681" s="203">
        <f t="shared" si="112"/>
        <v>78</v>
      </c>
      <c r="B681" s="204">
        <f t="shared" si="112"/>
        <v>1.6002539923136599E-5</v>
      </c>
      <c r="C681" s="197">
        <f t="shared" si="113"/>
        <v>1</v>
      </c>
      <c r="D681" s="192">
        <f t="shared" si="120"/>
        <v>1.6002539923136599E-5</v>
      </c>
      <c r="E681" s="204">
        <f t="shared" si="114"/>
        <v>1.4722336729285673E-4</v>
      </c>
      <c r="F681" s="197">
        <f t="shared" si="115"/>
        <v>1</v>
      </c>
      <c r="G681" s="192">
        <f t="shared" si="121"/>
        <v>1.4722336729285673E-4</v>
      </c>
      <c r="H681" s="204">
        <f t="shared" si="116"/>
        <v>2.1763454295465777E-5</v>
      </c>
      <c r="I681" s="197">
        <f t="shared" si="117"/>
        <v>1</v>
      </c>
      <c r="J681" s="192">
        <f t="shared" si="122"/>
        <v>2.1763454295465777E-5</v>
      </c>
      <c r="K681" s="204">
        <f t="shared" si="118"/>
        <v>1.3154087816818284E-4</v>
      </c>
      <c r="L681" s="197">
        <f t="shared" si="119"/>
        <v>1</v>
      </c>
      <c r="M681" s="192">
        <f t="shared" si="123"/>
        <v>1.3154087816818284E-4</v>
      </c>
    </row>
    <row r="682" spans="1:27" s="180" customFormat="1" hidden="1" x14ac:dyDescent="0.2">
      <c r="A682" s="203">
        <f t="shared" si="112"/>
        <v>79</v>
      </c>
      <c r="B682" s="204">
        <f t="shared" si="112"/>
        <v>1.0881727147732888E-5</v>
      </c>
      <c r="C682" s="197">
        <f t="shared" si="113"/>
        <v>1</v>
      </c>
      <c r="D682" s="192">
        <f t="shared" si="120"/>
        <v>1.0881727147732888E-5</v>
      </c>
      <c r="E682" s="204">
        <f t="shared" si="114"/>
        <v>9.7615493531133258E-5</v>
      </c>
      <c r="F682" s="197">
        <f t="shared" si="115"/>
        <v>1</v>
      </c>
      <c r="G682" s="192">
        <f t="shared" si="121"/>
        <v>9.7615493531133258E-5</v>
      </c>
      <c r="H682" s="204">
        <f t="shared" si="116"/>
        <v>1.1841879543121083E-5</v>
      </c>
      <c r="I682" s="197">
        <f t="shared" si="117"/>
        <v>1</v>
      </c>
      <c r="J682" s="192">
        <f t="shared" si="122"/>
        <v>1.1841879543121083E-5</v>
      </c>
      <c r="K682" s="204">
        <f t="shared" si="118"/>
        <v>9.5055087143431404E-5</v>
      </c>
      <c r="L682" s="197">
        <f t="shared" si="119"/>
        <v>1</v>
      </c>
      <c r="M682" s="192">
        <f t="shared" si="123"/>
        <v>9.5055087143431404E-5</v>
      </c>
    </row>
    <row r="683" spans="1:27" s="180" customFormat="1" hidden="1" x14ac:dyDescent="0.2">
      <c r="A683" s="203">
        <f t="shared" si="112"/>
        <v>80</v>
      </c>
      <c r="B683" s="204">
        <f t="shared" si="112"/>
        <v>6.7210667677173718E-6</v>
      </c>
      <c r="C683" s="197">
        <f t="shared" si="113"/>
        <v>1</v>
      </c>
      <c r="D683" s="192">
        <f t="shared" si="120"/>
        <v>6.7210667677173718E-6</v>
      </c>
      <c r="E683" s="204">
        <f t="shared" si="114"/>
        <v>7.4571836041816561E-5</v>
      </c>
      <c r="F683" s="197">
        <f t="shared" si="115"/>
        <v>1</v>
      </c>
      <c r="G683" s="192">
        <f t="shared" si="121"/>
        <v>7.4571836041816561E-5</v>
      </c>
      <c r="H683" s="204">
        <f t="shared" si="116"/>
        <v>1.120177794619562E-5</v>
      </c>
      <c r="I683" s="197">
        <f t="shared" si="117"/>
        <v>1</v>
      </c>
      <c r="J683" s="192">
        <f t="shared" si="122"/>
        <v>1.120177794619562E-5</v>
      </c>
      <c r="K683" s="204">
        <f t="shared" si="118"/>
        <v>6.3690108894083673E-5</v>
      </c>
      <c r="L683" s="197">
        <f t="shared" si="119"/>
        <v>1</v>
      </c>
      <c r="M683" s="192">
        <f t="shared" si="123"/>
        <v>6.3690108894083673E-5</v>
      </c>
    </row>
    <row r="684" spans="1:27" s="180" customFormat="1" hidden="1" x14ac:dyDescent="0.2">
      <c r="A684" s="203">
        <f t="shared" ref="A684:B687" si="124">A483</f>
        <v>81</v>
      </c>
      <c r="B684" s="204">
        <f t="shared" si="124"/>
        <v>2.8804571861645879E-6</v>
      </c>
      <c r="C684" s="197">
        <f t="shared" si="113"/>
        <v>1</v>
      </c>
      <c r="D684" s="192">
        <f t="shared" si="120"/>
        <v>2.8804571861645879E-6</v>
      </c>
      <c r="E684" s="204">
        <f t="shared" si="114"/>
        <v>3.7125892621676912E-5</v>
      </c>
      <c r="F684" s="197">
        <f t="shared" si="115"/>
        <v>1</v>
      </c>
      <c r="G684" s="192">
        <f t="shared" si="121"/>
        <v>3.7125892621676912E-5</v>
      </c>
      <c r="H684" s="204">
        <f t="shared" si="116"/>
        <v>5.4408635738664442E-6</v>
      </c>
      <c r="I684" s="197">
        <f t="shared" si="117"/>
        <v>1</v>
      </c>
      <c r="J684" s="192">
        <f t="shared" si="122"/>
        <v>5.4408635738664442E-6</v>
      </c>
      <c r="K684" s="204">
        <f t="shared" si="118"/>
        <v>4.6727416575558874E-5</v>
      </c>
      <c r="L684" s="197">
        <f t="shared" si="119"/>
        <v>1</v>
      </c>
      <c r="M684" s="192">
        <f t="shared" si="123"/>
        <v>4.6727416575558874E-5</v>
      </c>
    </row>
    <row r="685" spans="1:27" s="180" customFormat="1" hidden="1" x14ac:dyDescent="0.2">
      <c r="A685" s="203">
        <f t="shared" si="124"/>
        <v>82</v>
      </c>
      <c r="B685" s="204">
        <f t="shared" si="124"/>
        <v>2.8804571861645879E-6</v>
      </c>
      <c r="C685" s="197">
        <f t="shared" si="113"/>
        <v>1</v>
      </c>
      <c r="D685" s="192">
        <f t="shared" si="120"/>
        <v>2.8804571861645879E-6</v>
      </c>
      <c r="E685" s="204">
        <f t="shared" si="114"/>
        <v>2.2723606690853973E-5</v>
      </c>
      <c r="F685" s="197">
        <f t="shared" si="115"/>
        <v>1</v>
      </c>
      <c r="G685" s="192">
        <f t="shared" si="121"/>
        <v>2.2723606690853973E-5</v>
      </c>
      <c r="H685" s="204">
        <f t="shared" si="116"/>
        <v>3.8406095815527839E-6</v>
      </c>
      <c r="I685" s="197">
        <f t="shared" si="117"/>
        <v>1</v>
      </c>
      <c r="J685" s="192">
        <f t="shared" si="122"/>
        <v>3.8406095815527839E-6</v>
      </c>
      <c r="K685" s="204">
        <f t="shared" si="118"/>
        <v>2.1443403497003043E-5</v>
      </c>
      <c r="L685" s="197">
        <f t="shared" si="119"/>
        <v>1</v>
      </c>
      <c r="M685" s="192">
        <f t="shared" si="123"/>
        <v>2.1443403497003043E-5</v>
      </c>
    </row>
    <row r="686" spans="1:27" s="180" customFormat="1" hidden="1" x14ac:dyDescent="0.2">
      <c r="A686" s="203">
        <f t="shared" si="124"/>
        <v>83</v>
      </c>
      <c r="B686" s="204">
        <f t="shared" si="124"/>
        <v>6.4010159692546406E-7</v>
      </c>
      <c r="C686" s="197">
        <f t="shared" si="113"/>
        <v>1</v>
      </c>
      <c r="D686" s="192">
        <f t="shared" si="120"/>
        <v>6.4010159692546406E-7</v>
      </c>
      <c r="E686" s="204">
        <f t="shared" si="114"/>
        <v>2.8164470264720418E-5</v>
      </c>
      <c r="F686" s="197">
        <f t="shared" si="115"/>
        <v>1</v>
      </c>
      <c r="G686" s="192">
        <f t="shared" si="121"/>
        <v>2.8164470264720418E-5</v>
      </c>
      <c r="H686" s="204">
        <f t="shared" si="116"/>
        <v>7.0411175661801044E-6</v>
      </c>
      <c r="I686" s="197">
        <f t="shared" si="117"/>
        <v>1</v>
      </c>
      <c r="J686" s="192">
        <f t="shared" si="122"/>
        <v>7.0411175661801044E-6</v>
      </c>
      <c r="K686" s="204">
        <f t="shared" si="118"/>
        <v>3.3925384637049592E-5</v>
      </c>
      <c r="L686" s="197">
        <f t="shared" si="119"/>
        <v>1</v>
      </c>
      <c r="M686" s="192">
        <f t="shared" si="123"/>
        <v>3.3925384637049592E-5</v>
      </c>
    </row>
    <row r="687" spans="1:27" s="180" customFormat="1" ht="13.5" hidden="1" thickBot="1" x14ac:dyDescent="0.25">
      <c r="A687" s="203" t="str">
        <f t="shared" si="124"/>
        <v>NNNN</v>
      </c>
      <c r="B687" s="205">
        <f t="shared" si="124"/>
        <v>0.18744191078007902</v>
      </c>
      <c r="C687" s="202">
        <f t="shared" si="113"/>
        <v>1</v>
      </c>
      <c r="D687" s="206">
        <f t="shared" si="120"/>
        <v>0.18744191078007902</v>
      </c>
      <c r="E687" s="201"/>
      <c r="F687" s="202"/>
      <c r="G687" s="200"/>
      <c r="H687" s="198"/>
      <c r="I687" s="202"/>
      <c r="J687" s="200"/>
      <c r="K687" s="201"/>
      <c r="L687" s="207"/>
      <c r="M687" s="208"/>
    </row>
    <row r="688" spans="1:27" x14ac:dyDescent="0.2">
      <c r="C688" s="114"/>
      <c r="D688" s="114"/>
      <c r="E688" s="114"/>
      <c r="F688" s="114"/>
      <c r="G688" s="26"/>
      <c r="H688" s="26"/>
      <c r="AA688" s="26"/>
    </row>
    <row r="689" spans="1:37" x14ac:dyDescent="0.2">
      <c r="C689" s="114"/>
      <c r="D689" s="114"/>
      <c r="E689" s="114"/>
      <c r="F689" s="114"/>
      <c r="G689" s="26"/>
      <c r="H689" s="26"/>
      <c r="AA689" s="26"/>
    </row>
    <row r="690" spans="1:37" ht="15.75" x14ac:dyDescent="0.25">
      <c r="A690" s="140" t="s">
        <v>56</v>
      </c>
      <c r="C690" s="111"/>
      <c r="D690" s="111"/>
      <c r="E690" s="111"/>
      <c r="AA690" s="26"/>
    </row>
    <row r="691" spans="1:37" x14ac:dyDescent="0.2">
      <c r="A691" s="18" t="s">
        <v>66</v>
      </c>
      <c r="C691" s="111"/>
      <c r="D691" s="111"/>
      <c r="E691" s="111"/>
      <c r="F691" s="26"/>
      <c r="G691" s="26"/>
      <c r="H691" s="26"/>
      <c r="AA691" s="26"/>
    </row>
    <row r="692" spans="1:37" x14ac:dyDescent="0.2">
      <c r="A692" s="18" t="s">
        <v>155</v>
      </c>
      <c r="C692" s="111"/>
      <c r="D692" s="111"/>
      <c r="E692" s="111"/>
      <c r="F692" s="26"/>
      <c r="G692" s="26"/>
      <c r="H692" s="26"/>
      <c r="AA692" s="26"/>
    </row>
    <row r="693" spans="1:37" x14ac:dyDescent="0.2">
      <c r="C693" s="111"/>
      <c r="D693" s="111"/>
      <c r="E693" s="111"/>
      <c r="F693" s="26"/>
      <c r="G693" s="26"/>
      <c r="H693" s="26"/>
      <c r="AA693" s="26"/>
    </row>
    <row r="694" spans="1:37" x14ac:dyDescent="0.2">
      <c r="B694" s="334" t="s">
        <v>67</v>
      </c>
      <c r="C694" s="334"/>
      <c r="D694" s="334"/>
      <c r="E694" s="334"/>
      <c r="F694" s="334"/>
      <c r="G694" s="334"/>
      <c r="H694" s="334"/>
      <c r="AA694" s="26"/>
    </row>
    <row r="695" spans="1:37" x14ac:dyDescent="0.2">
      <c r="C695" s="114"/>
      <c r="D695" s="114"/>
      <c r="E695" s="114"/>
      <c r="F695" s="114"/>
      <c r="G695" s="26"/>
      <c r="H695" s="26"/>
      <c r="AA695" s="26"/>
    </row>
    <row r="696" spans="1:37" ht="38.25" x14ac:dyDescent="0.2">
      <c r="A696" s="19" t="s">
        <v>36</v>
      </c>
      <c r="B696" s="22" t="s">
        <v>19</v>
      </c>
      <c r="C696" s="19" t="s">
        <v>68</v>
      </c>
      <c r="D696" s="26"/>
      <c r="E696" s="22" t="s">
        <v>19</v>
      </c>
      <c r="F696" s="19" t="s">
        <v>68</v>
      </c>
      <c r="G696" s="26"/>
      <c r="H696" s="114"/>
      <c r="I696" s="23"/>
      <c r="J696" s="26"/>
      <c r="K696" s="26"/>
      <c r="L696" s="26"/>
      <c r="M696" s="26"/>
      <c r="P696" s="26"/>
      <c r="R696" s="26"/>
      <c r="S696" s="26"/>
      <c r="T696" s="114"/>
      <c r="U696" s="26"/>
      <c r="V696" s="26"/>
      <c r="W696" s="114"/>
      <c r="Y696" s="26"/>
      <c r="Z696" s="26"/>
      <c r="AA696" s="114"/>
      <c r="AC696" s="26"/>
      <c r="AE696" s="26"/>
      <c r="AF696" s="26"/>
      <c r="AG696" s="114"/>
      <c r="AH696" s="26"/>
      <c r="AI696" s="26"/>
      <c r="AJ696" s="114"/>
      <c r="AK696" s="26"/>
    </row>
    <row r="697" spans="1:37" x14ac:dyDescent="0.2">
      <c r="B697" s="22"/>
      <c r="C697" s="114"/>
      <c r="D697" s="114"/>
      <c r="E697" s="114"/>
      <c r="F697" s="114"/>
      <c r="G697" s="114"/>
      <c r="H697" s="114"/>
      <c r="AA697" s="26"/>
    </row>
    <row r="698" spans="1:37" s="111" customFormat="1" ht="15" customHeight="1" x14ac:dyDescent="0.2">
      <c r="B698" s="334" t="s">
        <v>69</v>
      </c>
      <c r="C698" s="334"/>
      <c r="D698" s="292"/>
      <c r="E698" s="334" t="s">
        <v>70</v>
      </c>
      <c r="F698" s="334"/>
      <c r="G698" s="292"/>
      <c r="H698" s="292"/>
      <c r="K698" s="17"/>
      <c r="T698" s="113"/>
      <c r="W698" s="113"/>
      <c r="AA698" s="27"/>
      <c r="AG698" s="113"/>
      <c r="AJ698" s="113"/>
    </row>
    <row r="699" spans="1:37" x14ac:dyDescent="0.2">
      <c r="C699" s="114"/>
      <c r="D699" s="114"/>
      <c r="E699" s="114"/>
      <c r="F699" s="114"/>
      <c r="G699" s="114"/>
      <c r="H699" s="114"/>
      <c r="AA699" s="26"/>
    </row>
    <row r="700" spans="1:37" x14ac:dyDescent="0.2">
      <c r="A700" s="24">
        <f>A603</f>
        <v>0</v>
      </c>
      <c r="B700" s="94">
        <f>SUM(B603,H603)</f>
        <v>4.7450731380084647E-3</v>
      </c>
      <c r="C700" s="23">
        <f>SUM(D603,J603)/B700</f>
        <v>1.0061838866222068</v>
      </c>
      <c r="D700" s="23"/>
      <c r="E700" s="94">
        <f>SUM(E603,K603)</f>
        <v>7.229947537273116E-4</v>
      </c>
      <c r="F700" s="23">
        <f>SUM(G603,M603)/E700</f>
        <v>0.95941465114615265</v>
      </c>
      <c r="G700" s="114"/>
      <c r="H700" s="114"/>
      <c r="I700" s="23"/>
      <c r="K700" s="114"/>
      <c r="R700" s="22"/>
      <c r="T700" s="114"/>
      <c r="U700" s="22"/>
      <c r="W700" s="114"/>
      <c r="Y700" s="26"/>
      <c r="AA700" s="114"/>
      <c r="AE700" s="22"/>
      <c r="AG700" s="114"/>
      <c r="AH700" s="22"/>
      <c r="AJ700" s="114"/>
    </row>
    <row r="701" spans="1:37" x14ac:dyDescent="0.2">
      <c r="A701" s="24">
        <f t="shared" ref="A701:A764" si="125">A604</f>
        <v>1</v>
      </c>
      <c r="B701" s="94">
        <f t="shared" ref="B701:B764" si="126">SUM(B604,H604)</f>
        <v>6.1315331969490194E-3</v>
      </c>
      <c r="C701" s="23">
        <f t="shared" ref="C701:C764" si="127">SUM(D604,J604)/B701</f>
        <v>1.0091326031344379</v>
      </c>
      <c r="D701" s="23"/>
      <c r="E701" s="94">
        <f t="shared" ref="E701:E764" si="128">SUM(E604,K604)</f>
        <v>1.6869877586970605E-3</v>
      </c>
      <c r="F701" s="23">
        <f t="shared" ref="F701:F764" si="129">SUM(G604,M604)/E701</f>
        <v>0.96680660010442809</v>
      </c>
      <c r="G701" s="114"/>
      <c r="H701" s="114"/>
      <c r="I701" s="23"/>
      <c r="K701" s="114"/>
      <c r="R701" s="22"/>
      <c r="T701" s="114"/>
      <c r="U701" s="22"/>
      <c r="W701" s="114"/>
      <c r="Y701" s="26"/>
      <c r="AA701" s="114"/>
      <c r="AE701" s="22"/>
      <c r="AG701" s="114"/>
      <c r="AH701" s="22"/>
      <c r="AJ701" s="114"/>
    </row>
    <row r="702" spans="1:37" x14ac:dyDescent="0.2">
      <c r="A702" s="24">
        <f t="shared" si="125"/>
        <v>2</v>
      </c>
      <c r="B702" s="94">
        <f t="shared" si="126"/>
        <v>6.0883263391565516E-3</v>
      </c>
      <c r="C702" s="23">
        <f t="shared" si="127"/>
        <v>1.011019326574593</v>
      </c>
      <c r="D702" s="23"/>
      <c r="E702" s="94">
        <f t="shared" si="128"/>
        <v>2.6314576649605825E-3</v>
      </c>
      <c r="F702" s="23">
        <f t="shared" si="129"/>
        <v>0.97450490763457964</v>
      </c>
      <c r="G702" s="114"/>
      <c r="H702" s="114"/>
      <c r="I702" s="23"/>
      <c r="K702" s="114"/>
      <c r="R702" s="22"/>
      <c r="T702" s="114"/>
      <c r="U702" s="22"/>
      <c r="W702" s="114"/>
      <c r="Y702" s="26"/>
      <c r="AA702" s="114"/>
      <c r="AE702" s="22"/>
      <c r="AG702" s="114"/>
      <c r="AH702" s="22"/>
      <c r="AJ702" s="114"/>
    </row>
    <row r="703" spans="1:37" x14ac:dyDescent="0.2">
      <c r="A703" s="24">
        <f t="shared" si="125"/>
        <v>3</v>
      </c>
      <c r="B703" s="94">
        <f t="shared" si="126"/>
        <v>6.3533284002836934E-3</v>
      </c>
      <c r="C703" s="23">
        <f t="shared" si="127"/>
        <v>1.0078143309113068</v>
      </c>
      <c r="D703" s="23"/>
      <c r="E703" s="94">
        <f t="shared" si="128"/>
        <v>2.2093106617882387E-3</v>
      </c>
      <c r="F703" s="23">
        <f t="shared" si="129"/>
        <v>0.97752828003471548</v>
      </c>
      <c r="G703" s="114"/>
      <c r="H703" s="114"/>
      <c r="I703" s="23"/>
      <c r="K703" s="114"/>
      <c r="R703" s="22"/>
      <c r="T703" s="114"/>
      <c r="U703" s="22"/>
      <c r="W703" s="114"/>
      <c r="Y703" s="26"/>
      <c r="AA703" s="114"/>
      <c r="AE703" s="22"/>
      <c r="AG703" s="114"/>
      <c r="AH703" s="22"/>
      <c r="AJ703" s="114"/>
    </row>
    <row r="704" spans="1:37" x14ac:dyDescent="0.2">
      <c r="A704" s="24">
        <f t="shared" si="125"/>
        <v>4</v>
      </c>
      <c r="B704" s="94">
        <f t="shared" si="126"/>
        <v>5.5573620645068787E-3</v>
      </c>
      <c r="C704" s="23">
        <f t="shared" si="127"/>
        <v>1.0066355597915715</v>
      </c>
      <c r="D704" s="23"/>
      <c r="E704" s="94">
        <f t="shared" si="128"/>
        <v>2.4483886082399E-3</v>
      </c>
      <c r="F704" s="23">
        <f t="shared" si="129"/>
        <v>0.98493858036328819</v>
      </c>
      <c r="G704" s="114"/>
      <c r="H704" s="114"/>
      <c r="I704" s="23"/>
      <c r="K704" s="114"/>
      <c r="R704" s="22"/>
      <c r="T704" s="114"/>
      <c r="U704" s="22"/>
      <c r="W704" s="114"/>
      <c r="Y704" s="26"/>
      <c r="AA704" s="114"/>
      <c r="AE704" s="22"/>
      <c r="AG704" s="114"/>
      <c r="AH704" s="22"/>
      <c r="AJ704" s="114"/>
    </row>
    <row r="705" spans="1:36" x14ac:dyDescent="0.2">
      <c r="A705" s="24">
        <f t="shared" si="125"/>
        <v>5</v>
      </c>
      <c r="B705" s="94">
        <f t="shared" si="126"/>
        <v>6.6154500042246711E-3</v>
      </c>
      <c r="C705" s="23">
        <f t="shared" si="127"/>
        <v>1.0039576683193314</v>
      </c>
      <c r="D705" s="114"/>
      <c r="E705" s="94">
        <f t="shared" si="128"/>
        <v>2.6839459959084704E-3</v>
      </c>
      <c r="F705" s="23">
        <f t="shared" si="129"/>
        <v>0.99024505077980141</v>
      </c>
      <c r="G705" s="114"/>
      <c r="H705" s="114"/>
      <c r="I705" s="23"/>
      <c r="K705" s="114"/>
      <c r="R705" s="22"/>
      <c r="T705" s="114"/>
      <c r="U705" s="22"/>
      <c r="W705" s="114"/>
      <c r="Y705" s="26"/>
      <c r="AA705" s="114"/>
      <c r="AE705" s="22"/>
      <c r="AG705" s="114"/>
      <c r="AH705" s="22"/>
      <c r="AJ705" s="114"/>
    </row>
    <row r="706" spans="1:36" x14ac:dyDescent="0.2">
      <c r="A706" s="24">
        <f t="shared" si="125"/>
        <v>6</v>
      </c>
      <c r="B706" s="94">
        <f t="shared" si="126"/>
        <v>7.7052229729902728E-3</v>
      </c>
      <c r="C706" s="23">
        <f t="shared" si="127"/>
        <v>1.0055526987447854</v>
      </c>
      <c r="D706" s="114"/>
      <c r="E706" s="94">
        <f t="shared" si="128"/>
        <v>3.1963473242473043E-3</v>
      </c>
      <c r="F706" s="23">
        <f t="shared" si="129"/>
        <v>0.98661447659149781</v>
      </c>
      <c r="G706" s="114"/>
      <c r="H706" s="114"/>
      <c r="I706" s="23"/>
      <c r="K706" s="114"/>
      <c r="R706" s="22"/>
      <c r="T706" s="114"/>
      <c r="U706" s="22"/>
      <c r="W706" s="114"/>
      <c r="Y706" s="26"/>
      <c r="AA706" s="114"/>
      <c r="AE706" s="22"/>
      <c r="AG706" s="114"/>
      <c r="AH706" s="22"/>
      <c r="AJ706" s="114"/>
    </row>
    <row r="707" spans="1:36" x14ac:dyDescent="0.2">
      <c r="A707" s="24">
        <f t="shared" si="125"/>
        <v>7</v>
      </c>
      <c r="B707" s="94">
        <f t="shared" si="126"/>
        <v>8.1276900269610791E-3</v>
      </c>
      <c r="C707" s="23">
        <f t="shared" si="127"/>
        <v>1.0065515857090914</v>
      </c>
      <c r="E707" s="94">
        <f t="shared" si="128"/>
        <v>3.6799440807244927E-3</v>
      </c>
      <c r="F707" s="23">
        <f t="shared" si="129"/>
        <v>0.98552987310120299</v>
      </c>
      <c r="G707" s="114"/>
      <c r="H707" s="114"/>
      <c r="I707" s="23"/>
      <c r="K707" s="114"/>
      <c r="R707" s="22"/>
      <c r="T707" s="114"/>
      <c r="U707" s="22"/>
      <c r="W707" s="114"/>
      <c r="Y707" s="26"/>
      <c r="AA707" s="114"/>
      <c r="AE707" s="22"/>
      <c r="AG707" s="114"/>
      <c r="AH707" s="22"/>
      <c r="AJ707" s="114"/>
    </row>
    <row r="708" spans="1:36" x14ac:dyDescent="0.2">
      <c r="A708" s="24">
        <f t="shared" si="125"/>
        <v>8</v>
      </c>
      <c r="B708" s="94">
        <f t="shared" si="126"/>
        <v>8.6116068342367291E-3</v>
      </c>
      <c r="C708" s="23">
        <f t="shared" si="127"/>
        <v>1.0068106924305404</v>
      </c>
      <c r="E708" s="94">
        <f t="shared" si="128"/>
        <v>3.9539075642085909E-3</v>
      </c>
      <c r="F708" s="23">
        <f t="shared" si="129"/>
        <v>0.98516631850181713</v>
      </c>
      <c r="G708" s="114"/>
      <c r="H708" s="114"/>
      <c r="I708" s="23"/>
      <c r="K708" s="114"/>
      <c r="R708" s="22"/>
      <c r="T708" s="114"/>
      <c r="U708" s="22"/>
      <c r="W708" s="114"/>
      <c r="Y708" s="26"/>
      <c r="AA708" s="114"/>
      <c r="AE708" s="22"/>
      <c r="AG708" s="114"/>
      <c r="AH708" s="22"/>
      <c r="AJ708" s="114"/>
    </row>
    <row r="709" spans="1:36" x14ac:dyDescent="0.2">
      <c r="A709" s="24">
        <f t="shared" si="125"/>
        <v>9</v>
      </c>
      <c r="B709" s="94">
        <f t="shared" si="126"/>
        <v>9.6482513704575189E-3</v>
      </c>
      <c r="C709" s="23">
        <f t="shared" si="127"/>
        <v>1.0019596602344143</v>
      </c>
      <c r="E709" s="94">
        <f t="shared" si="128"/>
        <v>5.5589623184991921E-3</v>
      </c>
      <c r="F709" s="23">
        <f t="shared" si="129"/>
        <v>0.99659877267392127</v>
      </c>
      <c r="G709" s="114"/>
      <c r="H709" s="114"/>
      <c r="I709" s="23"/>
      <c r="K709" s="114"/>
      <c r="R709" s="22"/>
      <c r="T709" s="114"/>
      <c r="U709" s="22"/>
      <c r="W709" s="114"/>
      <c r="Y709" s="26"/>
      <c r="AA709" s="114"/>
      <c r="AE709" s="22"/>
      <c r="AG709" s="114"/>
      <c r="AH709" s="22"/>
      <c r="AJ709" s="114"/>
    </row>
    <row r="710" spans="1:36" x14ac:dyDescent="0.2">
      <c r="A710" s="24">
        <f t="shared" si="125"/>
        <v>10</v>
      </c>
      <c r="B710" s="94">
        <f t="shared" si="126"/>
        <v>7.9359795986819037E-3</v>
      </c>
      <c r="C710" s="23">
        <f t="shared" si="127"/>
        <v>1.0010815654211593</v>
      </c>
      <c r="E710" s="94">
        <f t="shared" si="128"/>
        <v>4.9665482905446754E-3</v>
      </c>
      <c r="F710" s="23">
        <f t="shared" si="129"/>
        <v>0.99827178140333384</v>
      </c>
      <c r="G710" s="114"/>
      <c r="H710" s="114"/>
      <c r="I710" s="23"/>
      <c r="K710" s="114"/>
      <c r="R710" s="22"/>
      <c r="T710" s="114"/>
      <c r="U710" s="22"/>
      <c r="W710" s="114"/>
      <c r="Y710" s="26"/>
      <c r="AA710" s="114"/>
      <c r="AE710" s="22"/>
      <c r="AG710" s="114"/>
      <c r="AH710" s="22"/>
      <c r="AJ710" s="114"/>
    </row>
    <row r="711" spans="1:36" x14ac:dyDescent="0.2">
      <c r="A711" s="24">
        <f t="shared" si="125"/>
        <v>11</v>
      </c>
      <c r="B711" s="94">
        <f t="shared" si="126"/>
        <v>7.743949119604264E-3</v>
      </c>
      <c r="C711" s="23">
        <f t="shared" si="127"/>
        <v>1.0006915870012159</v>
      </c>
      <c r="E711" s="94">
        <f t="shared" si="128"/>
        <v>5.5845663823762106E-3</v>
      </c>
      <c r="F711" s="23">
        <f t="shared" si="129"/>
        <v>0.99904099724446027</v>
      </c>
      <c r="G711" s="114"/>
      <c r="H711" s="114"/>
      <c r="I711" s="23"/>
      <c r="K711" s="114"/>
      <c r="R711" s="22"/>
      <c r="T711" s="114"/>
      <c r="U711" s="22"/>
      <c r="W711" s="114"/>
      <c r="Y711" s="26"/>
      <c r="AA711" s="114"/>
      <c r="AE711" s="22"/>
      <c r="AG711" s="114"/>
      <c r="AH711" s="22"/>
      <c r="AJ711" s="114"/>
    </row>
    <row r="712" spans="1:36" x14ac:dyDescent="0.2">
      <c r="A712" s="24">
        <f t="shared" si="125"/>
        <v>12</v>
      </c>
      <c r="B712" s="94">
        <f t="shared" si="126"/>
        <v>7.1704180887590483E-3</v>
      </c>
      <c r="C712" s="23">
        <f t="shared" si="127"/>
        <v>1.0005557962139051</v>
      </c>
      <c r="E712" s="94">
        <f t="shared" si="128"/>
        <v>5.7996405189431662E-3</v>
      </c>
      <c r="F712" s="23">
        <f t="shared" si="129"/>
        <v>0.99931283823319195</v>
      </c>
      <c r="G712" s="114"/>
      <c r="H712" s="114"/>
      <c r="I712" s="23"/>
      <c r="K712" s="114"/>
      <c r="R712" s="22"/>
      <c r="T712" s="114"/>
      <c r="U712" s="22"/>
      <c r="W712" s="114"/>
      <c r="Y712" s="26"/>
      <c r="AA712" s="114"/>
      <c r="AE712" s="22"/>
      <c r="AG712" s="114"/>
      <c r="AH712" s="22"/>
      <c r="AJ712" s="114"/>
    </row>
    <row r="713" spans="1:36" x14ac:dyDescent="0.2">
      <c r="A713" s="24">
        <f t="shared" si="125"/>
        <v>13</v>
      </c>
      <c r="B713" s="94">
        <f t="shared" si="126"/>
        <v>6.8634893730332878E-3</v>
      </c>
      <c r="C713" s="23">
        <f t="shared" si="127"/>
        <v>1.0006109207211347</v>
      </c>
      <c r="E713" s="94">
        <f t="shared" si="128"/>
        <v>6.7361091552451211E-3</v>
      </c>
      <c r="F713" s="23">
        <f t="shared" si="129"/>
        <v>0.99937752673232616</v>
      </c>
      <c r="G713" s="114"/>
      <c r="H713" s="114"/>
      <c r="I713" s="23"/>
      <c r="K713" s="114"/>
      <c r="R713" s="22"/>
      <c r="T713" s="114"/>
      <c r="U713" s="22"/>
      <c r="W713" s="114"/>
      <c r="Y713" s="26"/>
      <c r="AA713" s="114"/>
      <c r="AE713" s="22"/>
      <c r="AG713" s="114"/>
      <c r="AH713" s="22"/>
      <c r="AJ713" s="114"/>
    </row>
    <row r="714" spans="1:36" x14ac:dyDescent="0.2">
      <c r="A714" s="24">
        <f t="shared" si="125"/>
        <v>14</v>
      </c>
      <c r="B714" s="94">
        <f t="shared" si="126"/>
        <v>6.5159142059027612E-3</v>
      </c>
      <c r="C714" s="23">
        <f t="shared" si="127"/>
        <v>1</v>
      </c>
      <c r="E714" s="94">
        <f t="shared" si="128"/>
        <v>7.1003269638957103E-3</v>
      </c>
      <c r="F714" s="23">
        <f t="shared" si="129"/>
        <v>1</v>
      </c>
      <c r="G714" s="114"/>
      <c r="H714" s="114"/>
      <c r="I714" s="23"/>
      <c r="K714" s="114"/>
      <c r="R714" s="22"/>
      <c r="T714" s="114"/>
      <c r="U714" s="22"/>
      <c r="W714" s="114"/>
      <c r="Y714" s="26"/>
      <c r="AA714" s="114"/>
      <c r="AE714" s="22"/>
      <c r="AG714" s="114"/>
      <c r="AH714" s="22"/>
      <c r="AJ714" s="114"/>
    </row>
    <row r="715" spans="1:36" x14ac:dyDescent="0.2">
      <c r="A715" s="24">
        <f t="shared" si="125"/>
        <v>15</v>
      </c>
      <c r="B715" s="94">
        <f t="shared" si="126"/>
        <v>6.1817811723076689E-3</v>
      </c>
      <c r="C715" s="23">
        <f t="shared" si="127"/>
        <v>1</v>
      </c>
      <c r="E715" s="94">
        <f t="shared" si="128"/>
        <v>7.9420605638526945E-3</v>
      </c>
      <c r="F715" s="23">
        <f t="shared" si="129"/>
        <v>1</v>
      </c>
      <c r="G715" s="114"/>
      <c r="H715" s="114"/>
      <c r="I715" s="23"/>
      <c r="K715" s="114"/>
      <c r="R715" s="22"/>
      <c r="T715" s="114"/>
      <c r="U715" s="22"/>
      <c r="W715" s="114"/>
      <c r="Y715" s="26"/>
      <c r="AA715" s="114"/>
      <c r="AE715" s="22"/>
      <c r="AG715" s="114"/>
      <c r="AH715" s="22"/>
      <c r="AJ715" s="114"/>
    </row>
    <row r="716" spans="1:36" x14ac:dyDescent="0.2">
      <c r="A716" s="24">
        <f t="shared" si="125"/>
        <v>16</v>
      </c>
      <c r="B716" s="94">
        <f t="shared" si="126"/>
        <v>5.7868384870046578E-3</v>
      </c>
      <c r="C716" s="23">
        <f t="shared" si="127"/>
        <v>1</v>
      </c>
      <c r="E716" s="94">
        <f t="shared" si="128"/>
        <v>8.3405238079387965E-3</v>
      </c>
      <c r="F716" s="23">
        <f t="shared" si="129"/>
        <v>1</v>
      </c>
      <c r="G716" s="114"/>
      <c r="H716" s="114"/>
      <c r="I716" s="23"/>
      <c r="K716" s="114"/>
      <c r="R716" s="22"/>
      <c r="T716" s="114"/>
      <c r="U716" s="22"/>
      <c r="W716" s="114"/>
      <c r="Y716" s="26"/>
      <c r="AA716" s="114"/>
      <c r="AE716" s="22"/>
      <c r="AG716" s="114"/>
      <c r="AH716" s="22"/>
      <c r="AJ716" s="114"/>
    </row>
    <row r="717" spans="1:36" x14ac:dyDescent="0.2">
      <c r="A717" s="24">
        <f t="shared" si="125"/>
        <v>17</v>
      </c>
      <c r="B717" s="94">
        <f t="shared" si="126"/>
        <v>5.2962006129612894E-3</v>
      </c>
      <c r="C717" s="23">
        <f t="shared" si="127"/>
        <v>1</v>
      </c>
      <c r="E717" s="94">
        <f t="shared" si="128"/>
        <v>8.6394512537029868E-3</v>
      </c>
      <c r="F717" s="23">
        <f t="shared" si="129"/>
        <v>1</v>
      </c>
      <c r="G717" s="114"/>
      <c r="H717" s="114"/>
      <c r="I717" s="23"/>
      <c r="K717" s="114"/>
      <c r="R717" s="22"/>
      <c r="T717" s="114"/>
      <c r="U717" s="22"/>
      <c r="W717" s="114"/>
      <c r="Y717" s="26"/>
      <c r="AA717" s="114"/>
      <c r="AE717" s="22"/>
      <c r="AG717" s="114"/>
      <c r="AH717" s="22"/>
      <c r="AJ717" s="114"/>
    </row>
    <row r="718" spans="1:36" x14ac:dyDescent="0.2">
      <c r="A718" s="24">
        <f t="shared" si="125"/>
        <v>18</v>
      </c>
      <c r="B718" s="94">
        <f t="shared" si="126"/>
        <v>4.8817348289520515E-3</v>
      </c>
      <c r="C718" s="23">
        <f t="shared" si="127"/>
        <v>1</v>
      </c>
      <c r="E718" s="94">
        <f t="shared" si="128"/>
        <v>8.7329060868541059E-3</v>
      </c>
      <c r="F718" s="23">
        <f t="shared" si="129"/>
        <v>1</v>
      </c>
      <c r="G718" s="114"/>
      <c r="H718" s="114"/>
      <c r="I718" s="23"/>
      <c r="K718" s="114"/>
      <c r="R718" s="22"/>
      <c r="T718" s="114"/>
      <c r="U718" s="22"/>
      <c r="W718" s="114"/>
      <c r="Y718" s="26"/>
      <c r="AA718" s="114"/>
      <c r="AE718" s="22"/>
      <c r="AG718" s="114"/>
      <c r="AH718" s="22"/>
      <c r="AJ718" s="114"/>
    </row>
    <row r="719" spans="1:36" x14ac:dyDescent="0.2">
      <c r="A719" s="24">
        <f t="shared" si="125"/>
        <v>19</v>
      </c>
      <c r="B719" s="94">
        <f t="shared" si="126"/>
        <v>4.8673325430212289E-3</v>
      </c>
      <c r="C719" s="23">
        <f t="shared" si="127"/>
        <v>1</v>
      </c>
      <c r="E719" s="94">
        <f t="shared" si="128"/>
        <v>9.0411150057737172E-3</v>
      </c>
      <c r="F719" s="23">
        <f t="shared" si="129"/>
        <v>1</v>
      </c>
      <c r="G719" s="114"/>
      <c r="H719" s="114"/>
      <c r="I719" s="23"/>
      <c r="K719" s="114"/>
      <c r="R719" s="22"/>
      <c r="T719" s="114"/>
      <c r="U719" s="22"/>
      <c r="W719" s="114"/>
      <c r="Y719" s="26"/>
      <c r="AA719" s="114"/>
      <c r="AE719" s="22"/>
      <c r="AG719" s="114"/>
      <c r="AH719" s="22"/>
      <c r="AJ719" s="114"/>
    </row>
    <row r="720" spans="1:36" x14ac:dyDescent="0.2">
      <c r="A720" s="24">
        <f t="shared" si="125"/>
        <v>20</v>
      </c>
      <c r="B720" s="94">
        <f t="shared" si="126"/>
        <v>4.4131804600026116E-3</v>
      </c>
      <c r="C720" s="23">
        <f t="shared" si="127"/>
        <v>1</v>
      </c>
      <c r="E720" s="94">
        <f t="shared" si="128"/>
        <v>9.1972997954235299E-3</v>
      </c>
      <c r="F720" s="23">
        <f t="shared" si="129"/>
        <v>1</v>
      </c>
      <c r="G720" s="114"/>
      <c r="H720" s="114"/>
      <c r="I720" s="23"/>
      <c r="K720" s="114"/>
      <c r="R720" s="22"/>
      <c r="T720" s="114"/>
      <c r="U720" s="22"/>
      <c r="W720" s="114"/>
      <c r="Y720" s="26"/>
      <c r="AA720" s="114"/>
      <c r="AE720" s="22"/>
      <c r="AG720" s="114"/>
      <c r="AH720" s="22"/>
      <c r="AJ720" s="114"/>
    </row>
    <row r="721" spans="1:36" x14ac:dyDescent="0.2">
      <c r="A721" s="24">
        <f t="shared" si="125"/>
        <v>21</v>
      </c>
      <c r="B721" s="94">
        <f t="shared" si="126"/>
        <v>4.2147489649557177E-3</v>
      </c>
      <c r="C721" s="23">
        <f t="shared" si="127"/>
        <v>1.0000000000000002</v>
      </c>
      <c r="E721" s="94">
        <f t="shared" si="128"/>
        <v>8.8529251362776291E-3</v>
      </c>
      <c r="F721" s="23">
        <f t="shared" si="129"/>
        <v>1.0000000000000004</v>
      </c>
      <c r="G721" s="114"/>
      <c r="H721" s="114"/>
      <c r="I721" s="23"/>
      <c r="K721" s="114"/>
      <c r="R721" s="22"/>
      <c r="T721" s="114"/>
      <c r="U721" s="22"/>
      <c r="W721" s="114"/>
      <c r="Y721" s="26"/>
      <c r="AA721" s="114"/>
      <c r="AE721" s="22"/>
      <c r="AG721" s="114"/>
      <c r="AH721" s="22"/>
      <c r="AJ721" s="114"/>
    </row>
    <row r="722" spans="1:36" x14ac:dyDescent="0.2">
      <c r="A722" s="24">
        <f t="shared" si="125"/>
        <v>22</v>
      </c>
      <c r="B722" s="94">
        <f t="shared" si="126"/>
        <v>3.9004590808653147E-3</v>
      </c>
      <c r="C722" s="23">
        <f t="shared" si="127"/>
        <v>1</v>
      </c>
      <c r="E722" s="94">
        <f t="shared" si="128"/>
        <v>8.703461413395534E-3</v>
      </c>
      <c r="F722" s="23">
        <f t="shared" si="129"/>
        <v>1</v>
      </c>
      <c r="G722" s="114"/>
      <c r="H722" s="114"/>
      <c r="I722" s="23"/>
      <c r="K722" s="114"/>
      <c r="R722" s="22"/>
      <c r="T722" s="114"/>
      <c r="U722" s="22"/>
      <c r="W722" s="114"/>
      <c r="Y722" s="26"/>
      <c r="AA722" s="114"/>
      <c r="AE722" s="22"/>
      <c r="AG722" s="114"/>
      <c r="AH722" s="22"/>
      <c r="AJ722" s="114"/>
    </row>
    <row r="723" spans="1:36" x14ac:dyDescent="0.2">
      <c r="A723" s="24">
        <f t="shared" si="125"/>
        <v>23</v>
      </c>
      <c r="B723" s="94">
        <f t="shared" si="126"/>
        <v>3.8988588268730013E-3</v>
      </c>
      <c r="C723" s="23">
        <f t="shared" si="127"/>
        <v>1.0000000000000002</v>
      </c>
      <c r="E723" s="94">
        <f t="shared" si="128"/>
        <v>9.2856338157992439E-3</v>
      </c>
      <c r="F723" s="23">
        <f t="shared" si="129"/>
        <v>1.0000000000000002</v>
      </c>
      <c r="G723" s="114"/>
      <c r="H723" s="114"/>
      <c r="I723" s="23"/>
      <c r="K723" s="114"/>
      <c r="R723" s="22"/>
      <c r="T723" s="114"/>
      <c r="U723" s="22"/>
      <c r="W723" s="114"/>
      <c r="Y723" s="26"/>
      <c r="AA723" s="114"/>
      <c r="AE723" s="22"/>
      <c r="AG723" s="114"/>
      <c r="AH723" s="22"/>
      <c r="AJ723" s="114"/>
    </row>
    <row r="724" spans="1:36" x14ac:dyDescent="0.2">
      <c r="A724" s="24">
        <f t="shared" si="125"/>
        <v>24</v>
      </c>
      <c r="B724" s="94">
        <f t="shared" si="126"/>
        <v>3.6690623535767597E-3</v>
      </c>
      <c r="C724" s="23">
        <f t="shared" si="127"/>
        <v>1</v>
      </c>
      <c r="E724" s="94">
        <f t="shared" si="128"/>
        <v>8.6199281549967609E-3</v>
      </c>
      <c r="F724" s="23">
        <f t="shared" si="129"/>
        <v>1</v>
      </c>
      <c r="G724" s="114"/>
      <c r="H724" s="114"/>
      <c r="I724" s="23"/>
      <c r="K724" s="114"/>
      <c r="R724" s="22"/>
      <c r="T724" s="114"/>
      <c r="U724" s="22"/>
      <c r="W724" s="114"/>
      <c r="Y724" s="26"/>
      <c r="AA724" s="114"/>
      <c r="AE724" s="22"/>
      <c r="AG724" s="114"/>
      <c r="AH724" s="22"/>
      <c r="AJ724" s="114"/>
    </row>
    <row r="725" spans="1:36" x14ac:dyDescent="0.2">
      <c r="A725" s="24">
        <f>A628</f>
        <v>25</v>
      </c>
      <c r="B725" s="94">
        <f t="shared" si="126"/>
        <v>3.6985070270353312E-3</v>
      </c>
      <c r="C725" s="23">
        <f t="shared" si="127"/>
        <v>1</v>
      </c>
      <c r="E725" s="94">
        <f t="shared" si="128"/>
        <v>9.2149025893389809E-3</v>
      </c>
      <c r="F725" s="23">
        <f t="shared" si="129"/>
        <v>1</v>
      </c>
      <c r="G725" s="114"/>
      <c r="H725" s="114"/>
      <c r="I725" s="23"/>
      <c r="K725" s="114"/>
      <c r="R725" s="22"/>
      <c r="T725" s="114"/>
      <c r="U725" s="22"/>
      <c r="W725" s="114"/>
      <c r="Y725" s="26"/>
      <c r="AA725" s="114"/>
      <c r="AE725" s="22"/>
      <c r="AG725" s="114"/>
      <c r="AH725" s="22"/>
      <c r="AJ725" s="114"/>
    </row>
    <row r="726" spans="1:36" x14ac:dyDescent="0.2">
      <c r="A726" s="24">
        <f t="shared" si="125"/>
        <v>26</v>
      </c>
      <c r="B726" s="94">
        <f t="shared" si="126"/>
        <v>3.6472988992812937E-3</v>
      </c>
      <c r="C726" s="23">
        <f t="shared" si="127"/>
        <v>1</v>
      </c>
      <c r="E726" s="94">
        <f t="shared" si="128"/>
        <v>9.3137982860639641E-3</v>
      </c>
      <c r="F726" s="23">
        <f t="shared" si="129"/>
        <v>1</v>
      </c>
      <c r="G726" s="114"/>
      <c r="H726" s="114"/>
      <c r="I726" s="23"/>
      <c r="K726" s="114"/>
      <c r="R726" s="22"/>
      <c r="T726" s="114"/>
      <c r="U726" s="22"/>
      <c r="W726" s="114"/>
      <c r="Y726" s="26"/>
      <c r="AA726" s="114"/>
      <c r="AE726" s="22"/>
      <c r="AG726" s="114"/>
      <c r="AH726" s="22"/>
      <c r="AJ726" s="114"/>
    </row>
    <row r="727" spans="1:36" x14ac:dyDescent="0.2">
      <c r="A727" s="24">
        <f t="shared" si="125"/>
        <v>27</v>
      </c>
      <c r="B727" s="94">
        <f t="shared" si="126"/>
        <v>3.728911852889291E-3</v>
      </c>
      <c r="C727" s="23">
        <f t="shared" si="127"/>
        <v>1</v>
      </c>
      <c r="E727" s="94">
        <f t="shared" si="128"/>
        <v>9.5138300351031713E-3</v>
      </c>
      <c r="F727" s="23">
        <f t="shared" si="129"/>
        <v>1</v>
      </c>
      <c r="G727" s="114"/>
      <c r="H727" s="114"/>
      <c r="I727" s="23"/>
      <c r="K727" s="114"/>
      <c r="R727" s="22"/>
      <c r="T727" s="114"/>
      <c r="U727" s="22"/>
      <c r="W727" s="114"/>
      <c r="Y727" s="26"/>
      <c r="AA727" s="114"/>
      <c r="AE727" s="22"/>
      <c r="AG727" s="114"/>
      <c r="AH727" s="22"/>
      <c r="AJ727" s="114"/>
    </row>
    <row r="728" spans="1:36" x14ac:dyDescent="0.2">
      <c r="A728" s="24">
        <f t="shared" si="125"/>
        <v>28</v>
      </c>
      <c r="B728" s="94">
        <f t="shared" si="126"/>
        <v>3.8009232825434057E-3</v>
      </c>
      <c r="C728" s="23">
        <f t="shared" si="127"/>
        <v>1.0000000000000002</v>
      </c>
      <c r="E728" s="94">
        <f t="shared" si="128"/>
        <v>9.5058287651416037E-3</v>
      </c>
      <c r="F728" s="23">
        <f t="shared" si="129"/>
        <v>1</v>
      </c>
      <c r="G728" s="114"/>
      <c r="H728" s="114"/>
      <c r="I728" s="23"/>
      <c r="K728" s="114"/>
      <c r="R728" s="22"/>
      <c r="T728" s="114"/>
      <c r="U728" s="22"/>
      <c r="W728" s="114"/>
      <c r="Y728" s="26"/>
      <c r="AA728" s="114"/>
      <c r="AE728" s="22"/>
      <c r="AG728" s="114"/>
      <c r="AH728" s="22"/>
      <c r="AJ728" s="114"/>
    </row>
    <row r="729" spans="1:36" x14ac:dyDescent="0.2">
      <c r="A729" s="24">
        <f t="shared" si="125"/>
        <v>29</v>
      </c>
      <c r="B729" s="94">
        <f t="shared" si="126"/>
        <v>4.0268791462580939E-3</v>
      </c>
      <c r="C729" s="23">
        <f t="shared" si="127"/>
        <v>1</v>
      </c>
      <c r="E729" s="94">
        <f t="shared" si="128"/>
        <v>9.9330965810893491E-3</v>
      </c>
      <c r="F729" s="23">
        <f t="shared" si="129"/>
        <v>1</v>
      </c>
      <c r="G729" s="114"/>
      <c r="H729" s="114"/>
      <c r="I729" s="23"/>
      <c r="K729" s="114"/>
      <c r="R729" s="22"/>
      <c r="T729" s="114"/>
      <c r="U729" s="22"/>
      <c r="W729" s="114"/>
      <c r="Y729" s="26"/>
      <c r="AA729" s="114"/>
      <c r="AE729" s="22"/>
      <c r="AG729" s="114"/>
      <c r="AH729" s="22"/>
      <c r="AJ729" s="114"/>
    </row>
    <row r="730" spans="1:36" x14ac:dyDescent="0.2">
      <c r="A730" s="24">
        <f t="shared" si="125"/>
        <v>30</v>
      </c>
      <c r="B730" s="94">
        <f t="shared" si="126"/>
        <v>4.4435852858565709E-3</v>
      </c>
      <c r="C730" s="23">
        <f t="shared" si="127"/>
        <v>1</v>
      </c>
      <c r="E730" s="94">
        <f t="shared" si="128"/>
        <v>1.1002386298753337E-2</v>
      </c>
      <c r="F730" s="23">
        <f t="shared" si="129"/>
        <v>1</v>
      </c>
      <c r="G730" s="114"/>
      <c r="H730" s="114"/>
      <c r="I730" s="23"/>
      <c r="K730" s="114"/>
      <c r="R730" s="22"/>
      <c r="T730" s="114"/>
      <c r="U730" s="22"/>
      <c r="W730" s="114"/>
      <c r="Y730" s="26"/>
      <c r="AA730" s="114"/>
      <c r="AE730" s="22"/>
      <c r="AG730" s="114"/>
      <c r="AH730" s="22"/>
      <c r="AJ730" s="114"/>
    </row>
    <row r="731" spans="1:36" x14ac:dyDescent="0.2">
      <c r="A731" s="24">
        <f t="shared" si="125"/>
        <v>31</v>
      </c>
      <c r="B731" s="94">
        <f t="shared" si="126"/>
        <v>4.5098358011383564E-3</v>
      </c>
      <c r="C731" s="23">
        <f t="shared" si="127"/>
        <v>1.0000000000000002</v>
      </c>
      <c r="E731" s="94">
        <f t="shared" si="128"/>
        <v>1.1029270565824208E-2</v>
      </c>
      <c r="F731" s="23">
        <f t="shared" si="129"/>
        <v>1.0000000000000002</v>
      </c>
      <c r="G731" s="114"/>
      <c r="H731" s="114"/>
      <c r="I731" s="23"/>
      <c r="K731" s="114"/>
      <c r="R731" s="22"/>
      <c r="T731" s="114"/>
      <c r="U731" s="22"/>
      <c r="W731" s="114"/>
      <c r="Y731" s="26"/>
      <c r="AA731" s="114"/>
      <c r="AE731" s="22"/>
      <c r="AG731" s="114"/>
      <c r="AH731" s="22"/>
      <c r="AJ731" s="114"/>
    </row>
    <row r="732" spans="1:36" x14ac:dyDescent="0.2">
      <c r="A732" s="24">
        <f t="shared" si="125"/>
        <v>32</v>
      </c>
      <c r="B732" s="94">
        <f t="shared" si="126"/>
        <v>4.2221101333203602E-3</v>
      </c>
      <c r="C732" s="23">
        <f t="shared" si="127"/>
        <v>1</v>
      </c>
      <c r="E732" s="94">
        <f t="shared" si="128"/>
        <v>1.0080639999180669E-2</v>
      </c>
      <c r="F732" s="23">
        <f t="shared" si="129"/>
        <v>1</v>
      </c>
      <c r="G732" s="114"/>
      <c r="H732" s="114"/>
      <c r="I732" s="23"/>
      <c r="K732" s="114"/>
      <c r="R732" s="22"/>
      <c r="T732" s="114"/>
      <c r="U732" s="22"/>
      <c r="W732" s="114"/>
      <c r="Y732" s="26"/>
      <c r="AA732" s="114"/>
      <c r="AE732" s="22"/>
      <c r="AG732" s="114"/>
      <c r="AH732" s="22"/>
      <c r="AJ732" s="114"/>
    </row>
    <row r="733" spans="1:36" x14ac:dyDescent="0.2">
      <c r="A733" s="24">
        <f t="shared" si="125"/>
        <v>33</v>
      </c>
      <c r="B733" s="94">
        <f t="shared" si="126"/>
        <v>4.135056316138498E-3</v>
      </c>
      <c r="C733" s="23">
        <f t="shared" si="127"/>
        <v>1.0000000000000002</v>
      </c>
      <c r="E733" s="94">
        <f t="shared" si="128"/>
        <v>9.8674861674044913E-3</v>
      </c>
      <c r="F733" s="23">
        <f t="shared" si="129"/>
        <v>1</v>
      </c>
      <c r="G733" s="114"/>
      <c r="H733" s="114"/>
      <c r="I733" s="23"/>
      <c r="K733" s="114"/>
      <c r="R733" s="22"/>
      <c r="T733" s="114"/>
      <c r="U733" s="22"/>
      <c r="W733" s="114"/>
      <c r="Y733" s="26"/>
      <c r="AA733" s="114"/>
      <c r="AE733" s="22"/>
      <c r="AG733" s="114"/>
      <c r="AH733" s="22"/>
      <c r="AJ733" s="114"/>
    </row>
    <row r="734" spans="1:36" x14ac:dyDescent="0.2">
      <c r="A734" s="24">
        <f t="shared" si="125"/>
        <v>34</v>
      </c>
      <c r="B734" s="94">
        <f t="shared" si="126"/>
        <v>4.0787273756090568E-3</v>
      </c>
      <c r="C734" s="23">
        <f t="shared" si="127"/>
        <v>1.0000000000000002</v>
      </c>
      <c r="E734" s="94">
        <f t="shared" si="128"/>
        <v>9.6658541643729699E-3</v>
      </c>
      <c r="F734" s="23">
        <f t="shared" si="129"/>
        <v>1.0000000000000002</v>
      </c>
      <c r="G734" s="114"/>
      <c r="H734" s="114"/>
      <c r="I734" s="23"/>
      <c r="K734" s="114"/>
      <c r="R734" s="22"/>
      <c r="T734" s="114"/>
      <c r="U734" s="22"/>
      <c r="W734" s="114"/>
      <c r="Y734" s="26"/>
      <c r="AA734" s="114"/>
      <c r="AE734" s="22"/>
      <c r="AG734" s="114"/>
      <c r="AH734" s="22"/>
      <c r="AJ734" s="114"/>
    </row>
    <row r="735" spans="1:36" x14ac:dyDescent="0.2">
      <c r="A735" s="24">
        <f t="shared" si="125"/>
        <v>35</v>
      </c>
      <c r="B735" s="94">
        <f t="shared" si="126"/>
        <v>4.2832398358267423E-3</v>
      </c>
      <c r="C735" s="23">
        <f t="shared" si="127"/>
        <v>1</v>
      </c>
      <c r="E735" s="94">
        <f t="shared" si="128"/>
        <v>9.9567803401755927E-3</v>
      </c>
      <c r="F735" s="23">
        <f t="shared" si="129"/>
        <v>0.99999999999999978</v>
      </c>
      <c r="G735" s="114"/>
      <c r="H735" s="114"/>
      <c r="I735" s="23"/>
      <c r="K735" s="114"/>
      <c r="R735" s="22"/>
      <c r="T735" s="114"/>
      <c r="U735" s="22"/>
      <c r="W735" s="114"/>
      <c r="Y735" s="26"/>
      <c r="AA735" s="114"/>
      <c r="AE735" s="22"/>
      <c r="AG735" s="114"/>
      <c r="AH735" s="22"/>
      <c r="AJ735" s="114"/>
    </row>
    <row r="736" spans="1:36" x14ac:dyDescent="0.2">
      <c r="A736" s="24">
        <f t="shared" si="125"/>
        <v>36</v>
      </c>
      <c r="B736" s="94">
        <f t="shared" si="126"/>
        <v>4.5440812365738683E-3</v>
      </c>
      <c r="C736" s="23">
        <f t="shared" si="127"/>
        <v>1</v>
      </c>
      <c r="E736" s="94">
        <f t="shared" si="128"/>
        <v>1.0451578874598976E-2</v>
      </c>
      <c r="F736" s="23">
        <f t="shared" si="129"/>
        <v>1</v>
      </c>
      <c r="G736" s="114"/>
      <c r="H736" s="114"/>
      <c r="I736" s="23"/>
      <c r="K736" s="114"/>
      <c r="R736" s="22"/>
      <c r="T736" s="114"/>
      <c r="U736" s="22"/>
      <c r="W736" s="114"/>
      <c r="Y736" s="26"/>
      <c r="AA736" s="114"/>
      <c r="AE736" s="22"/>
      <c r="AG736" s="114"/>
      <c r="AH736" s="22"/>
      <c r="AJ736" s="114"/>
    </row>
    <row r="737" spans="1:36" x14ac:dyDescent="0.2">
      <c r="A737" s="24">
        <f t="shared" si="125"/>
        <v>37</v>
      </c>
      <c r="B737" s="94">
        <f t="shared" si="126"/>
        <v>4.7409124776284488E-3</v>
      </c>
      <c r="C737" s="23">
        <f t="shared" si="127"/>
        <v>1</v>
      </c>
      <c r="E737" s="94">
        <f t="shared" si="128"/>
        <v>1.0869885268189767E-2</v>
      </c>
      <c r="F737" s="23">
        <f t="shared" si="129"/>
        <v>1</v>
      </c>
      <c r="G737" s="114"/>
      <c r="H737" s="114"/>
      <c r="I737" s="23"/>
      <c r="K737" s="114"/>
      <c r="R737" s="22"/>
      <c r="T737" s="114"/>
      <c r="U737" s="22"/>
      <c r="W737" s="114"/>
      <c r="Y737" s="26"/>
      <c r="AA737" s="114"/>
      <c r="AE737" s="22"/>
      <c r="AG737" s="114"/>
      <c r="AH737" s="22"/>
      <c r="AJ737" s="114"/>
    </row>
    <row r="738" spans="1:36" x14ac:dyDescent="0.2">
      <c r="A738" s="24">
        <f t="shared" si="125"/>
        <v>38</v>
      </c>
      <c r="B738" s="94">
        <f t="shared" si="126"/>
        <v>4.6071312438710271E-3</v>
      </c>
      <c r="C738" s="23">
        <f t="shared" si="127"/>
        <v>1.0000000000000002</v>
      </c>
      <c r="E738" s="94">
        <f t="shared" si="128"/>
        <v>1.0490945122809892E-2</v>
      </c>
      <c r="F738" s="23">
        <f t="shared" si="129"/>
        <v>1.0000000000000002</v>
      </c>
      <c r="G738" s="114"/>
      <c r="H738" s="114"/>
      <c r="I738" s="23"/>
      <c r="K738" s="114"/>
      <c r="R738" s="22"/>
      <c r="T738" s="114"/>
      <c r="U738" s="22"/>
      <c r="W738" s="114"/>
      <c r="Y738" s="26"/>
      <c r="AA738" s="114"/>
      <c r="AE738" s="22"/>
      <c r="AG738" s="114"/>
      <c r="AH738" s="22"/>
      <c r="AJ738" s="114"/>
    </row>
    <row r="739" spans="1:36" x14ac:dyDescent="0.2">
      <c r="A739" s="24">
        <f t="shared" si="125"/>
        <v>39</v>
      </c>
      <c r="B739" s="94">
        <f t="shared" si="126"/>
        <v>4.5632842844816335E-3</v>
      </c>
      <c r="C739" s="23">
        <f t="shared" si="127"/>
        <v>1</v>
      </c>
      <c r="E739" s="94">
        <f t="shared" si="128"/>
        <v>1.047654283687907E-2</v>
      </c>
      <c r="F739" s="23">
        <f t="shared" si="129"/>
        <v>1</v>
      </c>
      <c r="G739" s="114"/>
      <c r="H739" s="114"/>
      <c r="I739" s="23"/>
      <c r="K739" s="114"/>
      <c r="R739" s="22"/>
      <c r="T739" s="114"/>
      <c r="U739" s="22"/>
      <c r="W739" s="114"/>
      <c r="Y739" s="26"/>
      <c r="AA739" s="114"/>
      <c r="AE739" s="22"/>
      <c r="AG739" s="114"/>
      <c r="AH739" s="22"/>
      <c r="AJ739" s="114"/>
    </row>
    <row r="740" spans="1:36" x14ac:dyDescent="0.2">
      <c r="A740" s="24">
        <f t="shared" si="125"/>
        <v>40</v>
      </c>
      <c r="B740" s="94">
        <f t="shared" si="126"/>
        <v>4.5664847924662601E-3</v>
      </c>
      <c r="C740" s="23">
        <f t="shared" si="127"/>
        <v>1</v>
      </c>
      <c r="E740" s="94">
        <f t="shared" si="128"/>
        <v>1.049766618957761E-2</v>
      </c>
      <c r="F740" s="23">
        <f t="shared" si="129"/>
        <v>1</v>
      </c>
      <c r="G740" s="114"/>
      <c r="H740" s="114"/>
      <c r="I740" s="23"/>
      <c r="K740" s="114"/>
      <c r="R740" s="22"/>
      <c r="T740" s="114"/>
      <c r="U740" s="22"/>
      <c r="W740" s="114"/>
      <c r="Y740" s="26"/>
      <c r="AA740" s="114"/>
      <c r="AE740" s="22"/>
      <c r="AG740" s="114"/>
      <c r="AH740" s="22"/>
      <c r="AJ740" s="114"/>
    </row>
    <row r="741" spans="1:36" x14ac:dyDescent="0.2">
      <c r="A741" s="24">
        <f t="shared" si="125"/>
        <v>41</v>
      </c>
      <c r="B741" s="94">
        <f t="shared" si="126"/>
        <v>4.4778307212920837E-3</v>
      </c>
      <c r="C741" s="23">
        <f t="shared" si="127"/>
        <v>1</v>
      </c>
      <c r="E741" s="94">
        <f t="shared" si="128"/>
        <v>1.0529351218625421E-2</v>
      </c>
      <c r="F741" s="23">
        <f t="shared" si="129"/>
        <v>1</v>
      </c>
      <c r="G741" s="114"/>
      <c r="H741" s="114"/>
      <c r="I741" s="23"/>
      <c r="K741" s="114"/>
      <c r="R741" s="22"/>
      <c r="T741" s="114"/>
      <c r="U741" s="22"/>
      <c r="W741" s="114"/>
      <c r="Y741" s="26"/>
      <c r="AA741" s="114"/>
      <c r="AE741" s="22"/>
      <c r="AG741" s="114"/>
      <c r="AH741" s="22"/>
      <c r="AJ741" s="114"/>
    </row>
    <row r="742" spans="1:36" x14ac:dyDescent="0.2">
      <c r="A742" s="24">
        <f t="shared" si="125"/>
        <v>42</v>
      </c>
      <c r="B742" s="94">
        <f t="shared" si="126"/>
        <v>4.3613322306516487E-3</v>
      </c>
      <c r="C742" s="23">
        <f t="shared" si="127"/>
        <v>1.0000000000000002</v>
      </c>
      <c r="E742" s="94">
        <f t="shared" si="128"/>
        <v>1.0191057524650313E-2</v>
      </c>
      <c r="F742" s="23">
        <f t="shared" si="129"/>
        <v>1</v>
      </c>
      <c r="G742" s="114"/>
      <c r="H742" s="114"/>
      <c r="I742" s="23"/>
      <c r="K742" s="114"/>
      <c r="R742" s="22"/>
      <c r="T742" s="114"/>
      <c r="U742" s="22"/>
      <c r="W742" s="114"/>
      <c r="Y742" s="26"/>
      <c r="AA742" s="114"/>
      <c r="AE742" s="22"/>
      <c r="AG742" s="114"/>
      <c r="AH742" s="22"/>
      <c r="AJ742" s="114"/>
    </row>
    <row r="743" spans="1:36" x14ac:dyDescent="0.2">
      <c r="A743" s="24">
        <f t="shared" si="125"/>
        <v>43</v>
      </c>
      <c r="B743" s="94">
        <f t="shared" si="126"/>
        <v>4.241633232026587E-3</v>
      </c>
      <c r="C743" s="23">
        <f t="shared" si="127"/>
        <v>1</v>
      </c>
      <c r="E743" s="94">
        <f t="shared" si="128"/>
        <v>1.0113925282220795E-2</v>
      </c>
      <c r="F743" s="23">
        <f t="shared" si="129"/>
        <v>0.99999999999999978</v>
      </c>
      <c r="G743" s="114"/>
      <c r="H743" s="114"/>
      <c r="I743" s="23"/>
      <c r="K743" s="114"/>
      <c r="R743" s="22"/>
      <c r="T743" s="114"/>
      <c r="U743" s="22"/>
      <c r="W743" s="114"/>
      <c r="Y743" s="26"/>
      <c r="AA743" s="114"/>
      <c r="AE743" s="22"/>
      <c r="AG743" s="114"/>
      <c r="AH743" s="22"/>
      <c r="AJ743" s="114"/>
    </row>
    <row r="744" spans="1:36" x14ac:dyDescent="0.2">
      <c r="A744" s="24">
        <f t="shared" si="125"/>
        <v>44</v>
      </c>
      <c r="B744" s="94">
        <f t="shared" si="126"/>
        <v>4.1376167225261988E-3</v>
      </c>
      <c r="C744" s="23">
        <f t="shared" si="127"/>
        <v>1</v>
      </c>
      <c r="E744" s="94">
        <f t="shared" si="128"/>
        <v>1.0060476798877518E-2</v>
      </c>
      <c r="F744" s="23">
        <f t="shared" si="129"/>
        <v>1</v>
      </c>
      <c r="G744" s="114"/>
      <c r="H744" s="114"/>
      <c r="I744" s="23"/>
      <c r="K744" s="114"/>
      <c r="R744" s="22"/>
      <c r="T744" s="114"/>
      <c r="U744" s="22"/>
      <c r="W744" s="114"/>
      <c r="Y744" s="26"/>
      <c r="AA744" s="114"/>
      <c r="AE744" s="22"/>
      <c r="AG744" s="114"/>
      <c r="AH744" s="22"/>
      <c r="AJ744" s="114"/>
    </row>
    <row r="745" spans="1:36" x14ac:dyDescent="0.2">
      <c r="A745" s="24">
        <f t="shared" si="125"/>
        <v>45</v>
      </c>
      <c r="B745" s="94">
        <f t="shared" si="126"/>
        <v>4.0303997050411839E-3</v>
      </c>
      <c r="C745" s="23">
        <f t="shared" si="127"/>
        <v>1</v>
      </c>
      <c r="E745" s="94">
        <f t="shared" si="128"/>
        <v>9.7705107754702831E-3</v>
      </c>
      <c r="F745" s="23">
        <f t="shared" si="129"/>
        <v>1</v>
      </c>
      <c r="G745" s="114"/>
      <c r="H745" s="114"/>
      <c r="I745" s="23"/>
      <c r="K745" s="114"/>
      <c r="R745" s="22"/>
      <c r="T745" s="114"/>
      <c r="U745" s="22"/>
      <c r="W745" s="114"/>
      <c r="Y745" s="26"/>
      <c r="AA745" s="114"/>
      <c r="AE745" s="22"/>
      <c r="AG745" s="114"/>
      <c r="AH745" s="22"/>
      <c r="AJ745" s="114"/>
    </row>
    <row r="746" spans="1:36" x14ac:dyDescent="0.2">
      <c r="A746" s="24">
        <f>A649</f>
        <v>46</v>
      </c>
      <c r="B746" s="94">
        <f t="shared" si="126"/>
        <v>3.9388651766808424E-3</v>
      </c>
      <c r="C746" s="23">
        <f t="shared" si="127"/>
        <v>1.0000000000000002</v>
      </c>
      <c r="E746" s="94">
        <f t="shared" si="128"/>
        <v>9.7173823429254694E-3</v>
      </c>
      <c r="F746" s="23">
        <f t="shared" si="129"/>
        <v>1.0000000000000002</v>
      </c>
      <c r="G746" s="114"/>
      <c r="H746" s="114"/>
      <c r="I746" s="23"/>
      <c r="K746" s="114"/>
      <c r="R746" s="22"/>
      <c r="T746" s="114"/>
      <c r="U746" s="22"/>
      <c r="W746" s="114"/>
      <c r="Y746" s="26"/>
      <c r="AA746" s="114"/>
      <c r="AE746" s="22"/>
      <c r="AG746" s="114"/>
      <c r="AH746" s="22"/>
      <c r="AJ746" s="114"/>
    </row>
    <row r="747" spans="1:36" x14ac:dyDescent="0.2">
      <c r="A747" s="24">
        <f t="shared" si="125"/>
        <v>47</v>
      </c>
      <c r="B747" s="94">
        <f t="shared" si="126"/>
        <v>3.8153255684742282E-3</v>
      </c>
      <c r="C747" s="23">
        <f t="shared" si="127"/>
        <v>1</v>
      </c>
      <c r="E747" s="94">
        <f t="shared" si="128"/>
        <v>9.9097328728015716E-3</v>
      </c>
      <c r="F747" s="23">
        <f t="shared" si="129"/>
        <v>1</v>
      </c>
      <c r="G747" s="114"/>
      <c r="H747" s="114"/>
      <c r="I747" s="23"/>
      <c r="K747" s="114"/>
      <c r="R747" s="22"/>
      <c r="T747" s="114"/>
      <c r="U747" s="22"/>
      <c r="W747" s="114"/>
      <c r="Y747" s="26"/>
      <c r="AA747" s="114"/>
      <c r="AE747" s="22"/>
      <c r="AG747" s="114"/>
      <c r="AH747" s="22"/>
      <c r="AJ747" s="114"/>
    </row>
    <row r="748" spans="1:36" x14ac:dyDescent="0.2">
      <c r="A748" s="24">
        <f t="shared" si="125"/>
        <v>48</v>
      </c>
      <c r="B748" s="94">
        <f t="shared" si="126"/>
        <v>3.6924260618645391E-3</v>
      </c>
      <c r="C748" s="23">
        <f t="shared" si="127"/>
        <v>1.0000000000000002</v>
      </c>
      <c r="E748" s="94">
        <f t="shared" si="128"/>
        <v>9.6284082209528304E-3</v>
      </c>
      <c r="F748" s="23">
        <f t="shared" si="129"/>
        <v>1.0000000000000002</v>
      </c>
      <c r="G748" s="114"/>
      <c r="H748" s="114"/>
      <c r="I748" s="23"/>
      <c r="K748" s="114"/>
      <c r="R748" s="22"/>
      <c r="T748" s="114"/>
      <c r="U748" s="22"/>
      <c r="W748" s="114"/>
      <c r="Y748" s="26"/>
      <c r="AA748" s="114"/>
      <c r="AE748" s="22"/>
      <c r="AG748" s="114"/>
      <c r="AH748" s="22"/>
      <c r="AJ748" s="114"/>
    </row>
    <row r="749" spans="1:36" x14ac:dyDescent="0.2">
      <c r="A749" s="24">
        <f t="shared" si="125"/>
        <v>49</v>
      </c>
      <c r="B749" s="94">
        <f t="shared" si="126"/>
        <v>3.4786321284914342E-3</v>
      </c>
      <c r="C749" s="23">
        <f t="shared" si="127"/>
        <v>1</v>
      </c>
      <c r="E749" s="94">
        <f t="shared" si="128"/>
        <v>8.7409073568156734E-3</v>
      </c>
      <c r="F749" s="23">
        <f t="shared" si="129"/>
        <v>1</v>
      </c>
      <c r="G749" s="114"/>
      <c r="H749" s="114"/>
      <c r="I749" s="23"/>
      <c r="K749" s="114"/>
      <c r="R749" s="22"/>
      <c r="T749" s="114"/>
      <c r="U749" s="22"/>
      <c r="W749" s="114"/>
      <c r="Y749" s="26"/>
      <c r="AA749" s="114"/>
      <c r="AE749" s="22"/>
      <c r="AG749" s="114"/>
      <c r="AH749" s="22"/>
      <c r="AJ749" s="114"/>
    </row>
    <row r="750" spans="1:36" x14ac:dyDescent="0.2">
      <c r="A750" s="24">
        <f t="shared" si="125"/>
        <v>50</v>
      </c>
      <c r="B750" s="94">
        <f t="shared" si="126"/>
        <v>3.366934399827941E-3</v>
      </c>
      <c r="C750" s="23">
        <f t="shared" si="127"/>
        <v>1.0000000000000002</v>
      </c>
      <c r="E750" s="94">
        <f t="shared" si="128"/>
        <v>8.5863228211581748E-3</v>
      </c>
      <c r="F750" s="23">
        <f t="shared" si="129"/>
        <v>1.0000000000000002</v>
      </c>
      <c r="G750" s="114"/>
      <c r="H750" s="114"/>
      <c r="I750" s="23"/>
      <c r="K750" s="114"/>
      <c r="R750" s="22"/>
      <c r="T750" s="114"/>
      <c r="U750" s="22"/>
      <c r="W750" s="114"/>
      <c r="Y750" s="26"/>
      <c r="AA750" s="114"/>
      <c r="AE750" s="22"/>
      <c r="AG750" s="114"/>
      <c r="AH750" s="22"/>
      <c r="AJ750" s="114"/>
    </row>
    <row r="751" spans="1:36" x14ac:dyDescent="0.2">
      <c r="A751" s="24">
        <f t="shared" si="125"/>
        <v>51</v>
      </c>
      <c r="B751" s="94">
        <f t="shared" si="126"/>
        <v>3.2251518961089508E-3</v>
      </c>
      <c r="C751" s="23">
        <f t="shared" si="127"/>
        <v>1.0000000000000002</v>
      </c>
      <c r="E751" s="94">
        <f t="shared" si="128"/>
        <v>8.6106466818413416E-3</v>
      </c>
      <c r="F751" s="23">
        <f t="shared" si="129"/>
        <v>1.0000000000000002</v>
      </c>
      <c r="G751" s="114"/>
      <c r="H751" s="114"/>
      <c r="I751" s="23"/>
      <c r="K751" s="114"/>
      <c r="R751" s="22"/>
      <c r="T751" s="114"/>
      <c r="U751" s="22"/>
      <c r="W751" s="114"/>
      <c r="Y751" s="26"/>
      <c r="AA751" s="114"/>
      <c r="AE751" s="22"/>
      <c r="AG751" s="114"/>
      <c r="AH751" s="22"/>
      <c r="AJ751" s="114"/>
    </row>
    <row r="752" spans="1:36" x14ac:dyDescent="0.2">
      <c r="A752" s="24">
        <f t="shared" si="125"/>
        <v>52</v>
      </c>
      <c r="B752" s="94">
        <f t="shared" si="126"/>
        <v>3.1579412284317766E-3</v>
      </c>
      <c r="C752" s="23">
        <f t="shared" si="127"/>
        <v>1.0000000000000002</v>
      </c>
      <c r="E752" s="94">
        <f t="shared" si="128"/>
        <v>8.6397713045014493E-3</v>
      </c>
      <c r="F752" s="23">
        <f t="shared" si="129"/>
        <v>1.0000000000000004</v>
      </c>
      <c r="G752" s="114"/>
      <c r="H752" s="114"/>
      <c r="I752" s="23"/>
      <c r="K752" s="114"/>
      <c r="R752" s="22"/>
      <c r="T752" s="114"/>
      <c r="U752" s="22"/>
      <c r="W752" s="114"/>
      <c r="Y752" s="26"/>
      <c r="AA752" s="114"/>
      <c r="AE752" s="22"/>
      <c r="AG752" s="114"/>
      <c r="AH752" s="22"/>
      <c r="AJ752" s="114"/>
    </row>
    <row r="753" spans="1:36" x14ac:dyDescent="0.2">
      <c r="A753" s="24">
        <f t="shared" si="125"/>
        <v>53</v>
      </c>
      <c r="B753" s="94">
        <f t="shared" si="126"/>
        <v>3.092650865545379E-3</v>
      </c>
      <c r="C753" s="23">
        <f t="shared" si="127"/>
        <v>1.0000000000000002</v>
      </c>
      <c r="E753" s="94">
        <f t="shared" si="128"/>
        <v>8.6304898313460318E-3</v>
      </c>
      <c r="F753" s="23">
        <f t="shared" si="129"/>
        <v>1.0000000000000002</v>
      </c>
      <c r="G753" s="114"/>
      <c r="H753" s="114"/>
      <c r="I753" s="23"/>
      <c r="K753" s="114"/>
      <c r="R753" s="22"/>
      <c r="T753" s="114"/>
      <c r="U753" s="22"/>
      <c r="W753" s="114"/>
      <c r="Y753" s="26"/>
      <c r="AA753" s="114"/>
      <c r="AE753" s="22"/>
      <c r="AG753" s="114"/>
      <c r="AH753" s="22"/>
      <c r="AJ753" s="114"/>
    </row>
    <row r="754" spans="1:36" x14ac:dyDescent="0.2">
      <c r="A754" s="24">
        <f t="shared" si="125"/>
        <v>54</v>
      </c>
      <c r="B754" s="94">
        <f t="shared" si="126"/>
        <v>3.1915465622703639E-3</v>
      </c>
      <c r="C754" s="23">
        <f t="shared" si="127"/>
        <v>1.0000000000000002</v>
      </c>
      <c r="E754" s="94">
        <f t="shared" si="128"/>
        <v>8.9975880971827852E-3</v>
      </c>
      <c r="F754" s="23">
        <f t="shared" si="129"/>
        <v>1.0000000000000002</v>
      </c>
      <c r="G754" s="114"/>
      <c r="H754" s="114"/>
      <c r="I754" s="23"/>
      <c r="K754" s="114"/>
      <c r="R754" s="22"/>
      <c r="T754" s="114"/>
      <c r="U754" s="22"/>
      <c r="W754" s="114"/>
      <c r="Y754" s="26"/>
      <c r="AA754" s="114"/>
      <c r="AE754" s="22"/>
      <c r="AG754" s="114"/>
      <c r="AH754" s="22"/>
      <c r="AJ754" s="114"/>
    </row>
    <row r="755" spans="1:36" x14ac:dyDescent="0.2">
      <c r="A755" s="24">
        <f t="shared" si="125"/>
        <v>55</v>
      </c>
      <c r="B755" s="94">
        <f t="shared" si="126"/>
        <v>2.3741368229965461E-3</v>
      </c>
      <c r="C755" s="23">
        <f t="shared" si="127"/>
        <v>1</v>
      </c>
      <c r="E755" s="94">
        <f t="shared" si="128"/>
        <v>7.0443180741647316E-3</v>
      </c>
      <c r="F755" s="23">
        <f t="shared" si="129"/>
        <v>1</v>
      </c>
      <c r="G755" s="114"/>
      <c r="H755" s="114"/>
      <c r="I755" s="23"/>
      <c r="K755" s="114"/>
      <c r="R755" s="22"/>
      <c r="T755" s="114"/>
      <c r="U755" s="22"/>
      <c r="W755" s="114"/>
      <c r="Y755" s="26"/>
      <c r="AA755" s="114"/>
      <c r="AE755" s="22"/>
      <c r="AG755" s="114"/>
      <c r="AH755" s="22"/>
      <c r="AJ755" s="114"/>
    </row>
    <row r="756" spans="1:36" x14ac:dyDescent="0.2">
      <c r="A756" s="24">
        <f t="shared" si="125"/>
        <v>56</v>
      </c>
      <c r="B756" s="94">
        <f t="shared" si="126"/>
        <v>2.2534776719760961E-3</v>
      </c>
      <c r="C756" s="23">
        <f t="shared" si="127"/>
        <v>0.99999999999999978</v>
      </c>
      <c r="E756" s="94">
        <f t="shared" si="128"/>
        <v>6.7565924063467354E-3</v>
      </c>
      <c r="F756" s="23">
        <f t="shared" si="129"/>
        <v>0.99999999999999989</v>
      </c>
      <c r="G756" s="114"/>
      <c r="H756" s="114"/>
      <c r="I756" s="23"/>
      <c r="K756" s="114"/>
      <c r="R756" s="22"/>
      <c r="T756" s="114"/>
      <c r="U756" s="22"/>
      <c r="W756" s="114"/>
      <c r="Y756" s="26"/>
      <c r="AA756" s="114"/>
      <c r="AE756" s="22"/>
      <c r="AG756" s="114"/>
      <c r="AH756" s="22"/>
      <c r="AJ756" s="114"/>
    </row>
    <row r="757" spans="1:36" x14ac:dyDescent="0.2">
      <c r="A757" s="24">
        <f t="shared" si="125"/>
        <v>57</v>
      </c>
      <c r="B757" s="94">
        <f t="shared" si="126"/>
        <v>2.1334586225525715E-3</v>
      </c>
      <c r="C757" s="23">
        <f t="shared" si="127"/>
        <v>1.0000000000000002</v>
      </c>
      <c r="E757" s="94">
        <f t="shared" si="128"/>
        <v>6.7898776893868598E-3</v>
      </c>
      <c r="F757" s="23">
        <f t="shared" si="129"/>
        <v>1.0000000000000002</v>
      </c>
      <c r="G757" s="114"/>
      <c r="H757" s="114"/>
      <c r="I757" s="23"/>
      <c r="K757" s="114"/>
      <c r="R757" s="22"/>
      <c r="T757" s="114"/>
      <c r="U757" s="22"/>
      <c r="W757" s="114"/>
      <c r="Y757" s="26"/>
      <c r="AA757" s="114"/>
      <c r="AE757" s="22"/>
      <c r="AG757" s="114"/>
      <c r="AH757" s="22"/>
      <c r="AJ757" s="114"/>
    </row>
    <row r="758" spans="1:36" x14ac:dyDescent="0.2">
      <c r="A758" s="24">
        <f t="shared" si="125"/>
        <v>58</v>
      </c>
      <c r="B758" s="94">
        <f t="shared" si="126"/>
        <v>2.0528058213399631E-3</v>
      </c>
      <c r="C758" s="23">
        <f t="shared" si="127"/>
        <v>0.99999999999999978</v>
      </c>
      <c r="E758" s="94">
        <f t="shared" si="128"/>
        <v>6.69386244984804E-3</v>
      </c>
      <c r="F758" s="23">
        <f t="shared" si="129"/>
        <v>0.99999999999999989</v>
      </c>
      <c r="G758" s="114"/>
      <c r="H758" s="114"/>
      <c r="I758" s="23"/>
      <c r="K758" s="114"/>
      <c r="R758" s="22"/>
      <c r="T758" s="114"/>
      <c r="U758" s="22"/>
      <c r="W758" s="114"/>
      <c r="Y758" s="26"/>
      <c r="AA758" s="114"/>
      <c r="AE758" s="22"/>
      <c r="AG758" s="114"/>
      <c r="AH758" s="22"/>
      <c r="AJ758" s="114"/>
    </row>
    <row r="759" spans="1:36" x14ac:dyDescent="0.2">
      <c r="A759" s="24">
        <f t="shared" si="125"/>
        <v>59</v>
      </c>
      <c r="B759" s="94">
        <f t="shared" si="126"/>
        <v>1.729234464094141E-3</v>
      </c>
      <c r="C759" s="23">
        <f t="shared" si="127"/>
        <v>0.99999999999999989</v>
      </c>
      <c r="E759" s="94">
        <f t="shared" si="128"/>
        <v>6.0115141475254952E-3</v>
      </c>
      <c r="F759" s="23">
        <f t="shared" si="129"/>
        <v>0.99999999999999989</v>
      </c>
      <c r="G759" s="114"/>
      <c r="H759" s="114"/>
      <c r="I759" s="23"/>
      <c r="K759" s="114"/>
      <c r="R759" s="22"/>
      <c r="T759" s="114"/>
      <c r="U759" s="22"/>
      <c r="W759" s="114"/>
      <c r="Y759" s="26"/>
      <c r="AA759" s="114"/>
      <c r="AE759" s="22"/>
      <c r="AG759" s="114"/>
      <c r="AH759" s="22"/>
      <c r="AJ759" s="114"/>
    </row>
    <row r="760" spans="1:36" x14ac:dyDescent="0.2">
      <c r="A760" s="24">
        <f t="shared" si="125"/>
        <v>60</v>
      </c>
      <c r="B760" s="94">
        <f t="shared" si="126"/>
        <v>1.4405486438807567E-3</v>
      </c>
      <c r="C760" s="23">
        <f t="shared" si="127"/>
        <v>0.99999999999999989</v>
      </c>
      <c r="E760" s="94">
        <f t="shared" si="128"/>
        <v>5.0046343355617407E-3</v>
      </c>
      <c r="F760" s="23">
        <f t="shared" si="129"/>
        <v>0.99999999999999967</v>
      </c>
      <c r="G760" s="114"/>
      <c r="H760" s="114"/>
      <c r="I760" s="23"/>
      <c r="K760" s="114"/>
      <c r="R760" s="22"/>
      <c r="T760" s="114"/>
      <c r="U760" s="22"/>
      <c r="W760" s="114"/>
      <c r="Y760" s="26"/>
      <c r="AA760" s="114"/>
      <c r="AE760" s="22"/>
      <c r="AG760" s="114"/>
      <c r="AH760" s="22"/>
      <c r="AJ760" s="114"/>
    </row>
    <row r="761" spans="1:36" x14ac:dyDescent="0.2">
      <c r="A761" s="24">
        <f t="shared" si="125"/>
        <v>61</v>
      </c>
      <c r="B761" s="94">
        <f t="shared" si="126"/>
        <v>1.3150887308833658E-3</v>
      </c>
      <c r="C761" s="23">
        <f t="shared" si="127"/>
        <v>1</v>
      </c>
      <c r="E761" s="94">
        <f t="shared" si="128"/>
        <v>4.8158043644687277E-3</v>
      </c>
      <c r="F761" s="23">
        <f t="shared" si="129"/>
        <v>1</v>
      </c>
      <c r="G761" s="114"/>
      <c r="H761" s="114"/>
      <c r="I761" s="23"/>
      <c r="K761" s="114"/>
      <c r="R761" s="22"/>
      <c r="T761" s="114"/>
      <c r="U761" s="22"/>
      <c r="W761" s="114"/>
      <c r="Y761" s="26"/>
      <c r="AA761" s="114"/>
      <c r="AE761" s="22"/>
      <c r="AG761" s="114"/>
      <c r="AH761" s="22"/>
      <c r="AJ761" s="114"/>
    </row>
    <row r="762" spans="1:36" x14ac:dyDescent="0.2">
      <c r="A762" s="24">
        <f t="shared" si="125"/>
        <v>62</v>
      </c>
      <c r="B762" s="94">
        <f t="shared" si="126"/>
        <v>1.1851481067074966E-3</v>
      </c>
      <c r="C762" s="23">
        <f t="shared" si="127"/>
        <v>1.0000000000000004</v>
      </c>
      <c r="E762" s="94">
        <f t="shared" si="128"/>
        <v>4.6272944441741789E-3</v>
      </c>
      <c r="F762" s="23">
        <f t="shared" si="129"/>
        <v>1.0000000000000004</v>
      </c>
      <c r="G762" s="114"/>
      <c r="H762" s="114"/>
      <c r="I762" s="23"/>
      <c r="K762" s="114"/>
      <c r="R762" s="22"/>
      <c r="T762" s="114"/>
      <c r="U762" s="22"/>
      <c r="W762" s="114"/>
      <c r="Y762" s="26"/>
      <c r="AA762" s="114"/>
      <c r="AE762" s="22"/>
      <c r="AG762" s="114"/>
      <c r="AH762" s="22"/>
      <c r="AJ762" s="114"/>
    </row>
    <row r="763" spans="1:36" x14ac:dyDescent="0.2">
      <c r="A763" s="24">
        <f>A666</f>
        <v>63</v>
      </c>
      <c r="B763" s="94">
        <f t="shared" si="126"/>
        <v>1.0363244854223262E-3</v>
      </c>
      <c r="C763" s="23">
        <f t="shared" si="127"/>
        <v>1.0000000000000002</v>
      </c>
      <c r="E763" s="94">
        <f t="shared" si="128"/>
        <v>4.0239986890719288E-3</v>
      </c>
      <c r="F763" s="23">
        <f t="shared" si="129"/>
        <v>1.0000000000000004</v>
      </c>
      <c r="G763" s="114"/>
      <c r="H763" s="114"/>
      <c r="I763" s="23"/>
      <c r="K763" s="114"/>
      <c r="R763" s="22"/>
      <c r="T763" s="114"/>
      <c r="U763" s="22"/>
      <c r="W763" s="114"/>
      <c r="Y763" s="26"/>
      <c r="AA763" s="114"/>
      <c r="AE763" s="22"/>
      <c r="AG763" s="114"/>
      <c r="AH763" s="22"/>
      <c r="AJ763" s="114"/>
    </row>
    <row r="764" spans="1:36" x14ac:dyDescent="0.2">
      <c r="A764" s="24">
        <f t="shared" si="125"/>
        <v>64</v>
      </c>
      <c r="B764" s="94">
        <f t="shared" si="126"/>
        <v>8.465343619339261E-4</v>
      </c>
      <c r="C764" s="23">
        <f t="shared" si="127"/>
        <v>1.0000000000000002</v>
      </c>
      <c r="E764" s="94">
        <f t="shared" si="128"/>
        <v>3.7701984058909829E-3</v>
      </c>
      <c r="F764" s="23">
        <f t="shared" si="129"/>
        <v>1.0000000000000002</v>
      </c>
      <c r="G764" s="114"/>
      <c r="H764" s="114"/>
      <c r="I764" s="23"/>
      <c r="K764" s="114"/>
      <c r="R764" s="22"/>
      <c r="T764" s="114"/>
      <c r="U764" s="22"/>
      <c r="W764" s="114"/>
      <c r="Y764" s="26"/>
      <c r="AA764" s="114"/>
      <c r="AE764" s="22"/>
      <c r="AG764" s="114"/>
      <c r="AH764" s="22"/>
      <c r="AJ764" s="114"/>
    </row>
    <row r="765" spans="1:36" x14ac:dyDescent="0.2">
      <c r="A765" s="24">
        <f t="shared" ref="A765:A776" si="130">A668</f>
        <v>65</v>
      </c>
      <c r="B765" s="94">
        <f t="shared" ref="B765:B784" si="131">SUM(B668,H668)</f>
        <v>7.3899729365044828E-4</v>
      </c>
      <c r="C765" s="23">
        <f t="shared" ref="C765:C784" si="132">SUM(D668,J668)/B765</f>
        <v>1</v>
      </c>
      <c r="E765" s="94">
        <f t="shared" ref="E765:E783" si="133">SUM(E668,K668)</f>
        <v>3.4853531952591518E-3</v>
      </c>
      <c r="F765" s="23">
        <f t="shared" ref="F765:F783" si="134">SUM(G668,M668)/E765</f>
        <v>1</v>
      </c>
      <c r="G765" s="114"/>
      <c r="H765" s="114"/>
      <c r="I765" s="23"/>
      <c r="K765" s="114"/>
      <c r="R765" s="22"/>
      <c r="T765" s="114"/>
      <c r="U765" s="22"/>
      <c r="W765" s="114"/>
      <c r="Y765" s="26"/>
      <c r="AA765" s="114"/>
      <c r="AE765" s="22"/>
      <c r="AG765" s="114"/>
      <c r="AH765" s="22"/>
      <c r="AJ765" s="114"/>
    </row>
    <row r="766" spans="1:36" x14ac:dyDescent="0.2">
      <c r="A766" s="24">
        <f t="shared" si="130"/>
        <v>66</v>
      </c>
      <c r="B766" s="94">
        <f t="shared" si="131"/>
        <v>6.5514398445321238E-4</v>
      </c>
      <c r="C766" s="23">
        <f t="shared" si="132"/>
        <v>0.99999999999999989</v>
      </c>
      <c r="E766" s="94">
        <f t="shared" si="133"/>
        <v>3.1035325926931125E-3</v>
      </c>
      <c r="F766" s="23">
        <f t="shared" si="134"/>
        <v>0.99999999999999967</v>
      </c>
      <c r="G766" s="114"/>
      <c r="H766" s="114"/>
      <c r="I766" s="23"/>
      <c r="K766" s="114"/>
      <c r="R766" s="22"/>
      <c r="T766" s="114"/>
      <c r="U766" s="22"/>
      <c r="W766" s="114"/>
      <c r="Y766" s="26"/>
      <c r="AA766" s="114"/>
      <c r="AE766" s="22"/>
      <c r="AG766" s="114"/>
      <c r="AH766" s="22"/>
      <c r="AJ766" s="114"/>
    </row>
    <row r="767" spans="1:36" x14ac:dyDescent="0.2">
      <c r="A767" s="24">
        <f t="shared" si="130"/>
        <v>67</v>
      </c>
      <c r="B767" s="94">
        <f t="shared" si="131"/>
        <v>5.5976884651131827E-4</v>
      </c>
      <c r="C767" s="23">
        <f t="shared" si="132"/>
        <v>1.0000000000000002</v>
      </c>
      <c r="E767" s="94">
        <f t="shared" si="133"/>
        <v>2.7412350888332999E-3</v>
      </c>
      <c r="F767" s="23">
        <f t="shared" si="134"/>
        <v>1</v>
      </c>
      <c r="G767" s="114"/>
      <c r="H767" s="114"/>
      <c r="I767" s="23"/>
      <c r="K767" s="114"/>
      <c r="R767" s="22"/>
      <c r="T767" s="114"/>
      <c r="U767" s="22"/>
      <c r="W767" s="114"/>
      <c r="Y767" s="26"/>
      <c r="AA767" s="114"/>
      <c r="AE767" s="22"/>
      <c r="AG767" s="114"/>
      <c r="AH767" s="22"/>
      <c r="AJ767" s="114"/>
    </row>
    <row r="768" spans="1:36" x14ac:dyDescent="0.2">
      <c r="A768" s="24">
        <f t="shared" si="130"/>
        <v>68</v>
      </c>
      <c r="B768" s="94">
        <f t="shared" si="131"/>
        <v>4.4038989868471921E-4</v>
      </c>
      <c r="C768" s="23">
        <f t="shared" si="132"/>
        <v>1</v>
      </c>
      <c r="E768" s="94">
        <f t="shared" si="133"/>
        <v>2.4515891162245271E-3</v>
      </c>
      <c r="F768" s="23">
        <f t="shared" si="134"/>
        <v>1</v>
      </c>
      <c r="G768" s="114"/>
      <c r="H768" s="114"/>
      <c r="I768" s="23"/>
      <c r="K768" s="114"/>
      <c r="R768" s="22"/>
      <c r="T768" s="114"/>
      <c r="U768" s="22"/>
      <c r="W768" s="114"/>
      <c r="Y768" s="26"/>
      <c r="AA768" s="114"/>
      <c r="AE768" s="22"/>
      <c r="AG768" s="114"/>
      <c r="AH768" s="22"/>
      <c r="AJ768" s="114"/>
    </row>
    <row r="769" spans="1:36" x14ac:dyDescent="0.2">
      <c r="A769" s="24">
        <f t="shared" si="130"/>
        <v>69</v>
      </c>
      <c r="B769" s="94">
        <f t="shared" si="131"/>
        <v>4.1446578400923794E-4</v>
      </c>
      <c r="C769" s="23">
        <f t="shared" si="132"/>
        <v>1</v>
      </c>
      <c r="E769" s="94">
        <f t="shared" si="133"/>
        <v>2.2934840217839376E-3</v>
      </c>
      <c r="F769" s="23">
        <f t="shared" si="134"/>
        <v>1</v>
      </c>
      <c r="G769" s="114"/>
      <c r="H769" s="114"/>
      <c r="I769" s="23"/>
      <c r="K769" s="114"/>
      <c r="R769" s="22"/>
      <c r="T769" s="114"/>
      <c r="U769" s="22"/>
      <c r="W769" s="114"/>
      <c r="Y769" s="26"/>
      <c r="AA769" s="114"/>
      <c r="AE769" s="22"/>
      <c r="AG769" s="114"/>
      <c r="AH769" s="22"/>
      <c r="AJ769" s="114"/>
    </row>
    <row r="770" spans="1:36" x14ac:dyDescent="0.2">
      <c r="A770" s="24">
        <f t="shared" si="130"/>
        <v>70</v>
      </c>
      <c r="B770" s="94">
        <f t="shared" si="131"/>
        <v>3.4149420195973509E-4</v>
      </c>
      <c r="C770" s="23">
        <f t="shared" si="132"/>
        <v>1</v>
      </c>
      <c r="E770" s="94">
        <f t="shared" si="133"/>
        <v>1.9356672291026031E-3</v>
      </c>
      <c r="F770" s="23">
        <f t="shared" si="134"/>
        <v>1</v>
      </c>
      <c r="G770" s="114"/>
      <c r="H770" s="114"/>
      <c r="I770" s="23"/>
      <c r="K770" s="114"/>
      <c r="R770" s="22"/>
      <c r="T770" s="114"/>
      <c r="U770" s="22"/>
      <c r="W770" s="114"/>
      <c r="Y770" s="26"/>
      <c r="AA770" s="114"/>
      <c r="AE770" s="22"/>
      <c r="AG770" s="114"/>
      <c r="AH770" s="22"/>
      <c r="AJ770" s="114"/>
    </row>
    <row r="771" spans="1:36" x14ac:dyDescent="0.2">
      <c r="A771" s="24">
        <f t="shared" si="130"/>
        <v>71</v>
      </c>
      <c r="B771" s="94">
        <f t="shared" si="131"/>
        <v>2.8676551542260788E-4</v>
      </c>
      <c r="C771" s="23">
        <f t="shared" si="132"/>
        <v>1</v>
      </c>
      <c r="E771" s="94">
        <f t="shared" si="133"/>
        <v>1.6719453711693121E-3</v>
      </c>
      <c r="F771" s="23">
        <f t="shared" si="134"/>
        <v>1</v>
      </c>
      <c r="G771" s="114"/>
      <c r="H771" s="114"/>
      <c r="I771" s="23"/>
      <c r="K771" s="114"/>
      <c r="R771" s="22"/>
      <c r="T771" s="114"/>
      <c r="U771" s="22"/>
      <c r="W771" s="114"/>
      <c r="Y771" s="26"/>
      <c r="AA771" s="114"/>
      <c r="AE771" s="22"/>
      <c r="AG771" s="114"/>
      <c r="AH771" s="22"/>
      <c r="AJ771" s="114"/>
    </row>
    <row r="772" spans="1:36" x14ac:dyDescent="0.2">
      <c r="A772" s="24">
        <f t="shared" si="130"/>
        <v>72</v>
      </c>
      <c r="B772" s="94">
        <f t="shared" si="131"/>
        <v>2.3139672728855523E-4</v>
      </c>
      <c r="C772" s="23">
        <f t="shared" si="132"/>
        <v>1</v>
      </c>
      <c r="E772" s="94">
        <f t="shared" si="133"/>
        <v>1.368537214226642E-3</v>
      </c>
      <c r="F772" s="23">
        <f t="shared" si="134"/>
        <v>1</v>
      </c>
      <c r="G772" s="114"/>
      <c r="H772" s="114"/>
      <c r="I772" s="23"/>
      <c r="K772" s="114"/>
      <c r="R772" s="22"/>
      <c r="T772" s="114"/>
      <c r="U772" s="22"/>
      <c r="W772" s="114"/>
      <c r="Y772" s="26"/>
      <c r="AA772" s="114"/>
      <c r="AE772" s="22"/>
      <c r="AG772" s="114"/>
      <c r="AH772" s="22"/>
      <c r="AJ772" s="114"/>
    </row>
    <row r="773" spans="1:36" x14ac:dyDescent="0.2">
      <c r="A773" s="24">
        <f t="shared" si="130"/>
        <v>73</v>
      </c>
      <c r="B773" s="94">
        <f t="shared" si="131"/>
        <v>1.8306905672068271E-4</v>
      </c>
      <c r="C773" s="23">
        <f t="shared" si="132"/>
        <v>1</v>
      </c>
      <c r="E773" s="94">
        <f t="shared" si="133"/>
        <v>1.1112163722626057E-3</v>
      </c>
      <c r="F773" s="23">
        <f t="shared" si="134"/>
        <v>1</v>
      </c>
      <c r="G773" s="114"/>
      <c r="H773" s="114"/>
      <c r="I773" s="23"/>
      <c r="K773" s="114"/>
      <c r="R773" s="22"/>
      <c r="T773" s="114"/>
      <c r="U773" s="22"/>
      <c r="W773" s="114"/>
      <c r="Y773" s="26"/>
      <c r="AA773" s="114"/>
      <c r="AE773" s="22"/>
      <c r="AG773" s="114"/>
      <c r="AH773" s="22"/>
      <c r="AJ773" s="114"/>
    </row>
    <row r="774" spans="1:36" x14ac:dyDescent="0.2">
      <c r="A774" s="24">
        <f t="shared" si="130"/>
        <v>74</v>
      </c>
      <c r="B774" s="94">
        <f t="shared" si="131"/>
        <v>1.2481981140046548E-4</v>
      </c>
      <c r="C774" s="23">
        <f t="shared" si="132"/>
        <v>1</v>
      </c>
      <c r="E774" s="94">
        <f t="shared" si="133"/>
        <v>8.6381710505091373E-4</v>
      </c>
      <c r="F774" s="23">
        <f t="shared" si="134"/>
        <v>1</v>
      </c>
      <c r="G774" s="114"/>
      <c r="H774" s="114"/>
      <c r="I774" s="23"/>
      <c r="K774" s="114"/>
      <c r="R774" s="22"/>
      <c r="T774" s="114"/>
      <c r="U774" s="22"/>
      <c r="W774" s="114"/>
      <c r="Y774" s="26"/>
      <c r="AA774" s="114"/>
      <c r="AE774" s="22"/>
      <c r="AG774" s="114"/>
      <c r="AH774" s="22"/>
      <c r="AJ774" s="114"/>
    </row>
    <row r="775" spans="1:36" x14ac:dyDescent="0.2">
      <c r="A775" s="24">
        <f t="shared" si="130"/>
        <v>75</v>
      </c>
      <c r="B775" s="94">
        <f t="shared" si="131"/>
        <v>9.7615493531133258E-5</v>
      </c>
      <c r="C775" s="23">
        <f t="shared" si="132"/>
        <v>1</v>
      </c>
      <c r="E775" s="94">
        <f t="shared" si="133"/>
        <v>6.948302834625912E-4</v>
      </c>
      <c r="F775" s="23">
        <f t="shared" si="134"/>
        <v>1</v>
      </c>
      <c r="G775" s="114"/>
      <c r="H775" s="114"/>
      <c r="I775" s="23"/>
      <c r="K775" s="114"/>
      <c r="R775" s="22"/>
      <c r="T775" s="114"/>
      <c r="U775" s="22"/>
      <c r="W775" s="114"/>
      <c r="Y775" s="26"/>
      <c r="AA775" s="114"/>
      <c r="AE775" s="22"/>
      <c r="AG775" s="114"/>
      <c r="AH775" s="22"/>
      <c r="AJ775" s="114"/>
    </row>
    <row r="776" spans="1:36" x14ac:dyDescent="0.2">
      <c r="A776" s="24">
        <f t="shared" si="130"/>
        <v>76</v>
      </c>
      <c r="B776" s="94">
        <f t="shared" si="131"/>
        <v>7.8732496421832072E-5</v>
      </c>
      <c r="C776" s="23">
        <f t="shared" si="132"/>
        <v>0.99999999999999978</v>
      </c>
      <c r="E776" s="94">
        <f t="shared" si="133"/>
        <v>4.5831274339863226E-4</v>
      </c>
      <c r="F776" s="23">
        <f t="shared" si="134"/>
        <v>0.99999999999999978</v>
      </c>
      <c r="G776" s="114"/>
      <c r="H776" s="114"/>
      <c r="I776" s="23"/>
      <c r="K776" s="114"/>
      <c r="R776" s="22"/>
      <c r="T776" s="114"/>
      <c r="U776" s="22"/>
      <c r="W776" s="114"/>
      <c r="Y776" s="26"/>
      <c r="AA776" s="114"/>
      <c r="AE776" s="22"/>
      <c r="AG776" s="114"/>
      <c r="AH776" s="22"/>
      <c r="AJ776" s="114"/>
    </row>
    <row r="777" spans="1:36" x14ac:dyDescent="0.2">
      <c r="A777" s="24">
        <f>A680</f>
        <v>77</v>
      </c>
      <c r="B777" s="94">
        <f t="shared" si="131"/>
        <v>4.3846959389394283E-5</v>
      </c>
      <c r="C777" s="23">
        <f t="shared" si="132"/>
        <v>1</v>
      </c>
      <c r="E777" s="94">
        <f t="shared" si="133"/>
        <v>3.3541323678894317E-4</v>
      </c>
      <c r="F777" s="23">
        <f t="shared" si="134"/>
        <v>1</v>
      </c>
      <c r="G777" s="114"/>
      <c r="H777" s="114"/>
      <c r="I777" s="23"/>
      <c r="K777" s="114"/>
      <c r="R777" s="22"/>
      <c r="T777" s="114"/>
      <c r="U777" s="22"/>
      <c r="W777" s="114"/>
      <c r="Y777" s="26"/>
      <c r="AA777" s="114"/>
      <c r="AE777" s="22"/>
      <c r="AG777" s="114"/>
      <c r="AH777" s="22"/>
      <c r="AJ777" s="114"/>
    </row>
    <row r="778" spans="1:36" x14ac:dyDescent="0.2">
      <c r="A778" s="24">
        <f t="shared" ref="A778:A784" si="135">A681</f>
        <v>78</v>
      </c>
      <c r="B778" s="94">
        <f t="shared" si="131"/>
        <v>3.7765994218602372E-5</v>
      </c>
      <c r="C778" s="23">
        <f t="shared" si="132"/>
        <v>1</v>
      </c>
      <c r="E778" s="94">
        <f t="shared" si="133"/>
        <v>2.7876424546103955E-4</v>
      </c>
      <c r="F778" s="23">
        <f t="shared" si="134"/>
        <v>1</v>
      </c>
      <c r="G778" s="114"/>
      <c r="H778" s="114"/>
      <c r="I778" s="23"/>
      <c r="K778" s="114"/>
      <c r="R778" s="22"/>
      <c r="T778" s="114"/>
      <c r="U778" s="22"/>
      <c r="W778" s="114"/>
      <c r="Y778" s="26"/>
      <c r="AA778" s="114"/>
      <c r="AE778" s="22"/>
      <c r="AG778" s="114"/>
      <c r="AH778" s="22"/>
      <c r="AJ778" s="114"/>
    </row>
    <row r="779" spans="1:36" x14ac:dyDescent="0.2">
      <c r="A779" s="24">
        <f t="shared" si="135"/>
        <v>79</v>
      </c>
      <c r="B779" s="94">
        <f t="shared" si="131"/>
        <v>2.2723606690853973E-5</v>
      </c>
      <c r="C779" s="23">
        <f t="shared" si="132"/>
        <v>1</v>
      </c>
      <c r="E779" s="94">
        <f t="shared" si="133"/>
        <v>1.9267058067456468E-4</v>
      </c>
      <c r="F779" s="23">
        <f t="shared" si="134"/>
        <v>1</v>
      </c>
      <c r="G779" s="114"/>
      <c r="H779" s="114"/>
      <c r="I779" s="23"/>
      <c r="K779" s="114"/>
      <c r="R779" s="22"/>
      <c r="T779" s="114"/>
      <c r="U779" s="22"/>
      <c r="W779" s="114"/>
      <c r="Y779" s="26"/>
      <c r="AA779" s="114"/>
      <c r="AE779" s="22"/>
      <c r="AG779" s="114"/>
      <c r="AH779" s="22"/>
      <c r="AJ779" s="114"/>
    </row>
    <row r="780" spans="1:36" x14ac:dyDescent="0.2">
      <c r="A780" s="24">
        <f t="shared" si="135"/>
        <v>80</v>
      </c>
      <c r="B780" s="94">
        <f t="shared" si="131"/>
        <v>1.7922844713912993E-5</v>
      </c>
      <c r="C780" s="23">
        <f t="shared" si="132"/>
        <v>1</v>
      </c>
      <c r="E780" s="94">
        <f t="shared" si="133"/>
        <v>1.3826194493590023E-4</v>
      </c>
      <c r="F780" s="23">
        <f t="shared" si="134"/>
        <v>1</v>
      </c>
      <c r="G780" s="114"/>
      <c r="H780" s="114"/>
      <c r="I780" s="23"/>
      <c r="K780" s="114"/>
      <c r="R780" s="22"/>
      <c r="T780" s="114"/>
      <c r="U780" s="22"/>
      <c r="W780" s="114"/>
      <c r="Y780" s="26"/>
      <c r="AA780" s="114"/>
      <c r="AE780" s="22"/>
      <c r="AG780" s="114"/>
      <c r="AH780" s="22"/>
      <c r="AJ780" s="114"/>
    </row>
    <row r="781" spans="1:36" x14ac:dyDescent="0.2">
      <c r="A781" s="24">
        <f t="shared" si="135"/>
        <v>81</v>
      </c>
      <c r="B781" s="94">
        <f t="shared" si="131"/>
        <v>8.3213207600310312E-6</v>
      </c>
      <c r="C781" s="23">
        <f t="shared" si="132"/>
        <v>1</v>
      </c>
      <c r="E781" s="94">
        <f t="shared" si="133"/>
        <v>8.3853309197235793E-5</v>
      </c>
      <c r="F781" s="23">
        <f t="shared" si="134"/>
        <v>1</v>
      </c>
      <c r="G781" s="114"/>
      <c r="H781" s="114"/>
      <c r="I781" s="23"/>
      <c r="K781" s="114"/>
      <c r="R781" s="22"/>
      <c r="T781" s="114"/>
      <c r="U781" s="22"/>
      <c r="W781" s="114"/>
      <c r="Y781" s="26"/>
      <c r="AA781" s="114"/>
      <c r="AE781" s="22"/>
      <c r="AG781" s="114"/>
      <c r="AH781" s="22"/>
      <c r="AJ781" s="114"/>
    </row>
    <row r="782" spans="1:36" x14ac:dyDescent="0.2">
      <c r="A782" s="24">
        <f t="shared" si="135"/>
        <v>82</v>
      </c>
      <c r="B782" s="94">
        <f t="shared" si="131"/>
        <v>6.7210667677173718E-6</v>
      </c>
      <c r="C782" s="23">
        <f t="shared" si="132"/>
        <v>1</v>
      </c>
      <c r="E782" s="94">
        <f t="shared" si="133"/>
        <v>4.4167010187857013E-5</v>
      </c>
      <c r="F782" s="23">
        <f t="shared" si="134"/>
        <v>1</v>
      </c>
      <c r="G782" s="114"/>
      <c r="H782" s="114"/>
      <c r="I782" s="23"/>
      <c r="K782" s="114"/>
      <c r="R782" s="22"/>
      <c r="T782" s="114"/>
      <c r="U782" s="22"/>
      <c r="W782" s="114"/>
      <c r="Y782" s="26"/>
      <c r="AA782" s="114"/>
      <c r="AE782" s="22"/>
      <c r="AG782" s="114"/>
      <c r="AH782" s="22"/>
      <c r="AJ782" s="114"/>
    </row>
    <row r="783" spans="1:36" x14ac:dyDescent="0.2">
      <c r="A783" s="24">
        <f t="shared" si="135"/>
        <v>83</v>
      </c>
      <c r="B783" s="94">
        <f t="shared" si="131"/>
        <v>7.6812191631055678E-6</v>
      </c>
      <c r="C783" s="23">
        <f t="shared" si="132"/>
        <v>1</v>
      </c>
      <c r="E783" s="94">
        <f t="shared" si="133"/>
        <v>6.2089854901770016E-5</v>
      </c>
      <c r="F783" s="23">
        <f t="shared" si="134"/>
        <v>1</v>
      </c>
      <c r="G783" s="114"/>
      <c r="H783" s="114"/>
      <c r="I783" s="23"/>
      <c r="K783" s="114"/>
      <c r="R783" s="22"/>
      <c r="T783" s="114"/>
      <c r="U783" s="22"/>
      <c r="W783" s="114"/>
      <c r="Y783" s="26"/>
      <c r="AA783" s="114"/>
      <c r="AE783" s="22"/>
      <c r="AG783" s="114"/>
      <c r="AH783" s="22"/>
      <c r="AJ783" s="114"/>
    </row>
    <row r="784" spans="1:36" x14ac:dyDescent="0.2">
      <c r="A784" s="24" t="str">
        <f t="shared" si="135"/>
        <v>NNNN</v>
      </c>
      <c r="B784" s="94">
        <f t="shared" si="131"/>
        <v>0.18744191078007902</v>
      </c>
      <c r="C784" s="23">
        <f t="shared" si="132"/>
        <v>1</v>
      </c>
      <c r="E784" s="26"/>
      <c r="F784" s="26"/>
      <c r="G784" s="114"/>
      <c r="H784" s="114"/>
      <c r="I784" s="23"/>
      <c r="K784" s="114"/>
      <c r="R784" s="22"/>
      <c r="T784" s="114"/>
      <c r="U784" s="22"/>
      <c r="W784" s="114"/>
      <c r="Y784" s="26"/>
      <c r="AA784" s="114"/>
      <c r="AE784" s="22"/>
      <c r="AG784" s="114"/>
      <c r="AH784" s="22"/>
      <c r="AJ784" s="114"/>
    </row>
    <row r="785" spans="1:39" x14ac:dyDescent="0.2">
      <c r="A785" s="24"/>
      <c r="D785" s="153"/>
      <c r="F785" s="26"/>
      <c r="G785" s="26"/>
      <c r="H785" s="153"/>
      <c r="AA785" s="26"/>
    </row>
    <row r="786" spans="1:39" x14ac:dyDescent="0.2">
      <c r="B786" s="94"/>
      <c r="C786" s="114"/>
      <c r="D786" s="114"/>
      <c r="E786" s="23"/>
      <c r="F786" s="114"/>
      <c r="G786" s="114"/>
      <c r="H786" s="114"/>
      <c r="K786" s="114"/>
      <c r="N786" s="22"/>
      <c r="Q786" s="22"/>
      <c r="T786" s="114"/>
      <c r="U786" s="26"/>
      <c r="W786" s="114"/>
      <c r="AD786" s="22"/>
      <c r="AG786" s="114"/>
      <c r="AJ786" s="114"/>
    </row>
    <row r="787" spans="1:39" x14ac:dyDescent="0.2">
      <c r="C787" s="114"/>
      <c r="D787" s="114"/>
      <c r="E787" s="114"/>
      <c r="F787" s="114"/>
      <c r="G787" s="26"/>
      <c r="H787" s="26"/>
      <c r="AA787" s="26"/>
    </row>
    <row r="788" spans="1:39" x14ac:dyDescent="0.2">
      <c r="C788" s="114"/>
      <c r="D788" s="114"/>
      <c r="E788" s="114"/>
      <c r="F788" s="114"/>
      <c r="AA788" s="26"/>
    </row>
    <row r="789" spans="1:39" x14ac:dyDescent="0.2">
      <c r="F789" s="26"/>
      <c r="G789" s="163"/>
      <c r="H789" s="114"/>
      <c r="I789" s="23"/>
      <c r="K789" s="114"/>
      <c r="R789" s="22"/>
      <c r="T789" s="114"/>
      <c r="U789" s="22"/>
      <c r="W789" s="114"/>
      <c r="Y789" s="26"/>
      <c r="AA789" s="114"/>
      <c r="AE789" s="22"/>
      <c r="AG789" s="114"/>
      <c r="AH789" s="22"/>
      <c r="AJ789" s="114"/>
    </row>
    <row r="790" spans="1:39" x14ac:dyDescent="0.2">
      <c r="F790" s="26"/>
      <c r="G790" s="26"/>
      <c r="H790" s="26"/>
      <c r="AA790" s="26"/>
    </row>
    <row r="791" spans="1:39" ht="15.75" x14ac:dyDescent="0.25">
      <c r="A791" s="140" t="s">
        <v>63</v>
      </c>
      <c r="C791" s="111"/>
      <c r="D791" s="111"/>
      <c r="E791" s="111"/>
      <c r="AA791" s="26"/>
    </row>
    <row r="792" spans="1:39" x14ac:dyDescent="0.2">
      <c r="A792" s="18" t="s">
        <v>165</v>
      </c>
      <c r="B792" s="111"/>
      <c r="C792" s="111"/>
      <c r="D792" s="111"/>
      <c r="E792" s="26"/>
      <c r="F792" s="26"/>
      <c r="G792" s="26"/>
      <c r="H792" s="26"/>
      <c r="I792" s="26"/>
      <c r="L792" s="26"/>
      <c r="M792" s="26"/>
      <c r="N792" s="26"/>
      <c r="O792" s="26"/>
      <c r="R792" s="26"/>
      <c r="T792" s="26"/>
      <c r="U792" s="26"/>
      <c r="W792" s="26"/>
      <c r="X792" s="26"/>
      <c r="AA792" s="26"/>
      <c r="AB792" s="26"/>
      <c r="AE792" s="26"/>
      <c r="AG792" s="26"/>
      <c r="AH792" s="26"/>
      <c r="AJ792" s="26"/>
      <c r="AK792" s="26"/>
      <c r="AM792" s="26"/>
    </row>
    <row r="793" spans="1:39" x14ac:dyDescent="0.2">
      <c r="A793" s="18" t="s">
        <v>54</v>
      </c>
      <c r="B793" s="111"/>
      <c r="C793" s="111"/>
      <c r="D793" s="111"/>
      <c r="E793" s="26"/>
      <c r="F793" s="26"/>
      <c r="G793" s="26"/>
      <c r="H793" s="26"/>
      <c r="I793" s="26"/>
      <c r="L793" s="26"/>
      <c r="M793" s="26"/>
      <c r="N793" s="26"/>
      <c r="O793" s="26"/>
      <c r="R793" s="26"/>
      <c r="T793" s="26"/>
      <c r="U793" s="26"/>
      <c r="W793" s="26"/>
      <c r="X793" s="26"/>
      <c r="AA793" s="26"/>
      <c r="AB793" s="26"/>
      <c r="AE793" s="26"/>
      <c r="AG793" s="26"/>
      <c r="AH793" s="26"/>
      <c r="AJ793" s="26"/>
      <c r="AK793" s="26"/>
      <c r="AM793" s="26"/>
    </row>
    <row r="794" spans="1:39" x14ac:dyDescent="0.2">
      <c r="B794" s="111"/>
      <c r="C794" s="111"/>
      <c r="D794" s="111"/>
      <c r="E794" s="26"/>
      <c r="F794" s="26"/>
      <c r="G794" s="26"/>
      <c r="H794" s="26"/>
      <c r="I794" s="26"/>
      <c r="L794" s="26"/>
      <c r="M794" s="26"/>
      <c r="N794" s="26"/>
      <c r="O794" s="26"/>
      <c r="R794" s="26"/>
      <c r="T794" s="26"/>
      <c r="U794" s="26"/>
      <c r="W794" s="26"/>
      <c r="X794" s="26"/>
      <c r="AA794" s="26"/>
      <c r="AB794" s="26"/>
      <c r="AE794" s="26"/>
      <c r="AG794" s="26"/>
      <c r="AH794" s="26"/>
      <c r="AJ794" s="26"/>
      <c r="AK794" s="26"/>
      <c r="AM794" s="26"/>
    </row>
    <row r="795" spans="1:39" ht="13.5" thickBot="1" x14ac:dyDescent="0.25">
      <c r="C795" s="114"/>
      <c r="D795" s="114"/>
      <c r="E795" s="26"/>
      <c r="F795" s="26"/>
      <c r="G795" s="26"/>
      <c r="H795" s="26"/>
      <c r="I795" s="26"/>
      <c r="L795" s="26"/>
      <c r="M795" s="26"/>
      <c r="N795" s="26"/>
      <c r="O795" s="26"/>
      <c r="R795" s="26"/>
      <c r="T795" s="26"/>
      <c r="U795" s="26"/>
      <c r="W795" s="26"/>
      <c r="X795" s="26"/>
      <c r="AA795" s="26"/>
      <c r="AB795" s="26"/>
      <c r="AE795" s="26"/>
      <c r="AG795" s="26"/>
      <c r="AH795" s="26"/>
      <c r="AJ795" s="26"/>
      <c r="AK795" s="26"/>
      <c r="AM795" s="26"/>
    </row>
    <row r="796" spans="1:39" ht="41.45" customHeight="1" x14ac:dyDescent="0.2">
      <c r="A796" s="90" t="s">
        <v>36</v>
      </c>
      <c r="B796" s="36" t="s">
        <v>19</v>
      </c>
      <c r="C796" s="37" t="s">
        <v>158</v>
      </c>
      <c r="D796" s="80" t="s">
        <v>45</v>
      </c>
      <c r="E796" s="36" t="s">
        <v>19</v>
      </c>
      <c r="F796" s="37" t="s">
        <v>158</v>
      </c>
      <c r="G796" s="80" t="s">
        <v>45</v>
      </c>
      <c r="H796" s="36" t="s">
        <v>19</v>
      </c>
      <c r="I796" s="37" t="s">
        <v>158</v>
      </c>
      <c r="J796" s="80" t="s">
        <v>45</v>
      </c>
      <c r="K796" s="36" t="s">
        <v>19</v>
      </c>
      <c r="L796" s="37" t="s">
        <v>158</v>
      </c>
      <c r="M796" s="80" t="s">
        <v>45</v>
      </c>
      <c r="T796" s="114"/>
      <c r="W796" s="114"/>
      <c r="AA796" s="114"/>
      <c r="AG796" s="114"/>
      <c r="AJ796" s="114"/>
    </row>
    <row r="797" spans="1:39" hidden="1" x14ac:dyDescent="0.2">
      <c r="A797" s="91"/>
      <c r="B797" s="81" t="s">
        <v>94</v>
      </c>
      <c r="C797" s="39" t="s">
        <v>94</v>
      </c>
      <c r="D797" s="42"/>
      <c r="E797" s="81" t="s">
        <v>95</v>
      </c>
      <c r="F797" s="39" t="s">
        <v>95</v>
      </c>
      <c r="G797" s="42"/>
      <c r="H797" s="81" t="s">
        <v>96</v>
      </c>
      <c r="I797" s="39" t="s">
        <v>96</v>
      </c>
      <c r="J797" s="42"/>
      <c r="K797" s="81" t="s">
        <v>97</v>
      </c>
      <c r="L797" s="39" t="s">
        <v>97</v>
      </c>
      <c r="M797" s="42"/>
      <c r="T797" s="114"/>
      <c r="W797" s="114"/>
      <c r="AA797" s="114"/>
      <c r="AG797" s="114"/>
      <c r="AJ797" s="114"/>
    </row>
    <row r="798" spans="1:39" ht="13.5" thickBot="1" x14ac:dyDescent="0.25">
      <c r="A798" s="155"/>
      <c r="B798" s="330" t="s">
        <v>37</v>
      </c>
      <c r="C798" s="330"/>
      <c r="D798" s="99"/>
      <c r="E798" s="329" t="s">
        <v>38</v>
      </c>
      <c r="F798" s="330"/>
      <c r="G798" s="134"/>
      <c r="H798" s="329" t="s">
        <v>39</v>
      </c>
      <c r="I798" s="330"/>
      <c r="J798" s="99"/>
      <c r="K798" s="329" t="s">
        <v>40</v>
      </c>
      <c r="L798" s="330"/>
      <c r="M798" s="134"/>
      <c r="T798" s="114"/>
      <c r="W798" s="114"/>
      <c r="AA798" s="114"/>
      <c r="AG798" s="114"/>
      <c r="AJ798" s="114"/>
    </row>
    <row r="799" spans="1:39" ht="13.5" hidden="1" thickBot="1" x14ac:dyDescent="0.25">
      <c r="A799" s="96"/>
      <c r="B799" s="82"/>
      <c r="C799" s="79"/>
      <c r="D799" s="72"/>
      <c r="E799" s="84"/>
      <c r="F799" s="79"/>
      <c r="G799" s="72"/>
      <c r="H799" s="84"/>
      <c r="I799" s="79"/>
      <c r="J799" s="72"/>
      <c r="K799" s="86"/>
      <c r="L799" s="95"/>
      <c r="M799" s="77"/>
      <c r="T799" s="114"/>
      <c r="W799" s="114"/>
      <c r="AA799" s="114"/>
      <c r="AG799" s="114"/>
      <c r="AJ799" s="114"/>
    </row>
    <row r="800" spans="1:39" x14ac:dyDescent="0.2">
      <c r="A800" s="92">
        <f>A603</f>
        <v>0</v>
      </c>
      <c r="B800" s="150">
        <f>B603</f>
        <v>2.1929880710666399E-3</v>
      </c>
      <c r="C800" s="61">
        <f>C603/$C700</f>
        <v>1.0735144951856741</v>
      </c>
      <c r="D800" s="151">
        <f>B800*C800</f>
        <v>2.3542044820593091E-3</v>
      </c>
      <c r="E800" s="150">
        <f>E603</f>
        <v>2.3043657489316705E-4</v>
      </c>
      <c r="F800" s="61">
        <f t="shared" ref="F800:F831" si="136">F603/$F700</f>
        <v>1.0976594208710997</v>
      </c>
      <c r="G800" s="151">
        <f>E800*F800</f>
        <v>2.5294087734475354E-4</v>
      </c>
      <c r="H800" s="150">
        <f>H603</f>
        <v>2.5520850669418249E-3</v>
      </c>
      <c r="I800" s="61">
        <f>I603/$C700</f>
        <v>0.93682953084872866</v>
      </c>
      <c r="J800" s="151">
        <f>H800*I800</f>
        <v>2.3908686559491561E-3</v>
      </c>
      <c r="K800" s="142">
        <f>K603</f>
        <v>4.9255817883414458E-4</v>
      </c>
      <c r="L800" s="79">
        <f t="shared" ref="L800:L831" si="137">L603/$F700</f>
        <v>0.95431138204860844</v>
      </c>
      <c r="M800" s="42">
        <f>K800*L800</f>
        <v>4.7005387638255817E-4</v>
      </c>
      <c r="T800" s="114"/>
      <c r="W800" s="114"/>
      <c r="AA800" s="114"/>
      <c r="AG800" s="114"/>
      <c r="AJ800" s="114"/>
    </row>
    <row r="801" spans="1:36" x14ac:dyDescent="0.2">
      <c r="A801" s="92">
        <f t="shared" ref="A801:B816" si="138">A604</f>
        <v>1</v>
      </c>
      <c r="B801" s="142">
        <f t="shared" si="138"/>
        <v>2.759798035144138E-3</v>
      </c>
      <c r="C801" s="79">
        <f t="shared" ref="C801:C864" si="139">C604/$C701</f>
        <v>1.0756948500069508</v>
      </c>
      <c r="D801" s="42">
        <f>B801*C801</f>
        <v>2.9687005334638511E-3</v>
      </c>
      <c r="E801" s="142">
        <f t="shared" ref="E801:E864" si="140">E604</f>
        <v>5.802520976129331E-4</v>
      </c>
      <c r="F801" s="79">
        <f t="shared" si="136"/>
        <v>1.0937293984094367</v>
      </c>
      <c r="G801" s="42">
        <f>E801*F801</f>
        <v>6.3463877764800706E-4</v>
      </c>
      <c r="H801" s="142">
        <f t="shared" ref="H801:H864" si="141">H604</f>
        <v>3.3717351618048818E-3</v>
      </c>
      <c r="I801" s="79">
        <f t="shared" ref="I801:I864" si="142">I604/$C701</f>
        <v>0.93804302879829715</v>
      </c>
      <c r="J801" s="42">
        <f>H801*I801</f>
        <v>3.1628326634851678E-3</v>
      </c>
      <c r="K801" s="142">
        <f t="shared" ref="K801:K864" si="143">K604</f>
        <v>1.1067356610841273E-3</v>
      </c>
      <c r="L801" s="79">
        <f t="shared" si="137"/>
        <v>0.95085847330355455</v>
      </c>
      <c r="M801" s="42">
        <f>K801*L801</f>
        <v>1.0523489810490535E-3</v>
      </c>
      <c r="T801" s="114"/>
      <c r="W801" s="114"/>
      <c r="AA801" s="114"/>
      <c r="AG801" s="114"/>
      <c r="AJ801" s="114"/>
    </row>
    <row r="802" spans="1:36" x14ac:dyDescent="0.2">
      <c r="A802" s="92">
        <f t="shared" si="138"/>
        <v>2</v>
      </c>
      <c r="B802" s="142">
        <f t="shared" si="138"/>
        <v>2.7245924473132377E-3</v>
      </c>
      <c r="C802" s="79">
        <f t="shared" si="139"/>
        <v>1.0769112145750037</v>
      </c>
      <c r="D802" s="42">
        <f>B802*C802</f>
        <v>2.9341441616579805E-3</v>
      </c>
      <c r="E802" s="142">
        <f t="shared" si="140"/>
        <v>9.2142624877420548E-4</v>
      </c>
      <c r="F802" s="79">
        <f t="shared" si="136"/>
        <v>1.0880532842758628</v>
      </c>
      <c r="G802" s="42">
        <f>E802*F802</f>
        <v>1.0025608561967624E-3</v>
      </c>
      <c r="H802" s="142">
        <f t="shared" si="141"/>
        <v>3.3637338918433134E-3</v>
      </c>
      <c r="I802" s="79">
        <f t="shared" si="142"/>
        <v>0.93770264798506142</v>
      </c>
      <c r="J802" s="42">
        <f>H802*I802</f>
        <v>3.1541821774985711E-3</v>
      </c>
      <c r="K802" s="142">
        <f>K605</f>
        <v>1.7100314161863771E-3</v>
      </c>
      <c r="L802" s="79">
        <f t="shared" si="137"/>
        <v>0.95255373284106104</v>
      </c>
      <c r="M802" s="42">
        <f>K802*L802</f>
        <v>1.6288968087638195E-3</v>
      </c>
      <c r="T802" s="114"/>
      <c r="W802" s="114"/>
      <c r="AA802" s="114"/>
      <c r="AG802" s="114"/>
      <c r="AJ802" s="114"/>
    </row>
    <row r="803" spans="1:36" x14ac:dyDescent="0.2">
      <c r="A803" s="92">
        <f t="shared" si="138"/>
        <v>3</v>
      </c>
      <c r="B803" s="142">
        <f t="shared" si="138"/>
        <v>2.7790010830519019E-3</v>
      </c>
      <c r="C803" s="79">
        <f t="shared" si="139"/>
        <v>1.0792972709850639</v>
      </c>
      <c r="D803" s="42">
        <f>B803*C803</f>
        <v>2.9993682850024544E-3</v>
      </c>
      <c r="E803" s="142">
        <f t="shared" si="140"/>
        <v>7.3067597289041717E-4</v>
      </c>
      <c r="F803" s="79">
        <f t="shared" si="136"/>
        <v>1.0890611151833909</v>
      </c>
      <c r="G803" s="42">
        <f>E803*F803</f>
        <v>7.9575078987374683E-4</v>
      </c>
      <c r="H803" s="142">
        <f t="shared" si="141"/>
        <v>3.5743273172317912E-3</v>
      </c>
      <c r="I803" s="79">
        <f t="shared" si="142"/>
        <v>0.93834722385715386</v>
      </c>
      <c r="J803" s="42">
        <f>H803*I803</f>
        <v>3.3539601152812399E-3</v>
      </c>
      <c r="K803" s="142">
        <f t="shared" si="143"/>
        <v>1.4786346888978218E-3</v>
      </c>
      <c r="L803" s="79">
        <f t="shared" si="137"/>
        <v>0.95598992944509031</v>
      </c>
      <c r="M803" s="42">
        <f>K803*L803</f>
        <v>1.4135598719144918E-3</v>
      </c>
      <c r="T803" s="114"/>
      <c r="W803" s="114"/>
      <c r="AA803" s="114"/>
      <c r="AG803" s="114"/>
      <c r="AJ803" s="114"/>
    </row>
    <row r="804" spans="1:36" x14ac:dyDescent="0.2">
      <c r="A804" s="92">
        <f t="shared" si="138"/>
        <v>4</v>
      </c>
      <c r="B804" s="142">
        <f t="shared" si="138"/>
        <v>2.4144632236028502E-3</v>
      </c>
      <c r="C804" s="79">
        <f t="shared" si="139"/>
        <v>1.0802149402645278</v>
      </c>
      <c r="D804" s="42">
        <f>B804*C804</f>
        <v>2.6081392468550518E-3</v>
      </c>
      <c r="E804" s="142">
        <f t="shared" si="140"/>
        <v>8.2637116163077398E-4</v>
      </c>
      <c r="F804" s="79">
        <f t="shared" si="136"/>
        <v>1.0868117597559919</v>
      </c>
      <c r="G804" s="42">
        <f>E804*F804</f>
        <v>8.9810989638354466E-4</v>
      </c>
      <c r="H804" s="142">
        <f t="shared" si="141"/>
        <v>3.1428988409040281E-3</v>
      </c>
      <c r="I804" s="79">
        <f t="shared" si="142"/>
        <v>0.9383766283751942</v>
      </c>
      <c r="J804" s="42">
        <f>H804*I804</f>
        <v>2.9492228176518278E-3</v>
      </c>
      <c r="K804" s="142">
        <f t="shared" si="143"/>
        <v>1.6220174466091259E-3</v>
      </c>
      <c r="L804" s="79">
        <f t="shared" si="137"/>
        <v>0.95577190929558586</v>
      </c>
      <c r="M804" s="42">
        <f>K804*L804</f>
        <v>1.5502787118563553E-3</v>
      </c>
      <c r="T804" s="114"/>
      <c r="W804" s="114"/>
      <c r="AA804" s="114"/>
      <c r="AG804" s="114"/>
      <c r="AJ804" s="114"/>
    </row>
    <row r="805" spans="1:36" x14ac:dyDescent="0.2">
      <c r="A805" s="92">
        <f t="shared" si="138"/>
        <v>5</v>
      </c>
      <c r="B805" s="142">
        <f t="shared" si="138"/>
        <v>2.9457475490509855E-3</v>
      </c>
      <c r="C805" s="79">
        <f t="shared" si="139"/>
        <v>1.0538561019066799</v>
      </c>
      <c r="D805" s="42">
        <f t="shared" ref="D805:D868" si="144">B805*C805</f>
        <v>3.1043940292440281E-3</v>
      </c>
      <c r="E805" s="142">
        <f t="shared" si="140"/>
        <v>9.0158309926951607E-4</v>
      </c>
      <c r="F805" s="79">
        <f t="shared" si="136"/>
        <v>1.065925689612276</v>
      </c>
      <c r="G805" s="42">
        <f t="shared" ref="G805:G868" si="145">E805*F805</f>
        <v>9.6102058683163194E-4</v>
      </c>
      <c r="H805" s="142">
        <f t="shared" si="141"/>
        <v>3.6697024551736851E-3</v>
      </c>
      <c r="I805" s="79">
        <f t="shared" si="142"/>
        <v>0.95676857125858394</v>
      </c>
      <c r="J805" s="42">
        <f t="shared" ref="J805:J868" si="146">H805*I805</f>
        <v>3.5110559749806443E-3</v>
      </c>
      <c r="K805" s="142">
        <f t="shared" si="143"/>
        <v>1.7823628966389545E-3</v>
      </c>
      <c r="L805" s="79">
        <f t="shared" si="137"/>
        <v>0.9666524209664602</v>
      </c>
      <c r="M805" s="42">
        <f t="shared" ref="M805:M868" si="147">K805*L805</f>
        <v>1.7229254090768381E-3</v>
      </c>
      <c r="T805" s="114"/>
      <c r="W805" s="114"/>
      <c r="AA805" s="114"/>
      <c r="AG805" s="114"/>
      <c r="AJ805" s="114"/>
    </row>
    <row r="806" spans="1:36" x14ac:dyDescent="0.2">
      <c r="A806" s="92">
        <f t="shared" si="138"/>
        <v>6</v>
      </c>
      <c r="B806" s="142">
        <f t="shared" si="138"/>
        <v>3.4469470994436236E-3</v>
      </c>
      <c r="C806" s="79">
        <f t="shared" si="139"/>
        <v>1.0542628866968156</v>
      </c>
      <c r="D806" s="42">
        <f t="shared" si="144"/>
        <v>3.6339883993506501E-3</v>
      </c>
      <c r="E806" s="142">
        <f t="shared" si="140"/>
        <v>1.1038552038979627E-3</v>
      </c>
      <c r="F806" s="79">
        <f t="shared" si="136"/>
        <v>1.0532979806908946</v>
      </c>
      <c r="G806" s="42">
        <f t="shared" si="145"/>
        <v>1.1626884572408598E-3</v>
      </c>
      <c r="H806" s="142">
        <f t="shared" si="141"/>
        <v>4.2582758735466497E-3</v>
      </c>
      <c r="I806" s="79">
        <f t="shared" si="142"/>
        <v>0.9560758143761966</v>
      </c>
      <c r="J806" s="42">
        <f t="shared" si="146"/>
        <v>4.0712345736396227E-3</v>
      </c>
      <c r="K806" s="142">
        <f t="shared" si="143"/>
        <v>2.0924921203493417E-3</v>
      </c>
      <c r="L806" s="79">
        <f t="shared" si="137"/>
        <v>0.97188364401913496</v>
      </c>
      <c r="M806" s="42">
        <f t="shared" si="147"/>
        <v>2.0336588670064443E-3</v>
      </c>
      <c r="T806" s="114"/>
      <c r="W806" s="114"/>
      <c r="AA806" s="114"/>
      <c r="AG806" s="114"/>
      <c r="AJ806" s="114"/>
    </row>
    <row r="807" spans="1:36" x14ac:dyDescent="0.2">
      <c r="A807" s="92">
        <f t="shared" si="138"/>
        <v>7</v>
      </c>
      <c r="B807" s="142">
        <f t="shared" si="138"/>
        <v>3.7589966279447874E-3</v>
      </c>
      <c r="C807" s="79">
        <f t="shared" si="139"/>
        <v>1.0463820010322504</v>
      </c>
      <c r="D807" s="42">
        <f t="shared" si="144"/>
        <v>3.9333464134223483E-3</v>
      </c>
      <c r="E807" s="142">
        <f t="shared" si="140"/>
        <v>1.2600399935477759E-3</v>
      </c>
      <c r="F807" s="79">
        <f t="shared" si="136"/>
        <v>1.0438879810850019</v>
      </c>
      <c r="G807" s="42">
        <f t="shared" si="145"/>
        <v>1.3153406049509467E-3</v>
      </c>
      <c r="H807" s="142">
        <f t="shared" si="141"/>
        <v>4.3686933990162921E-3</v>
      </c>
      <c r="I807" s="79">
        <f t="shared" si="142"/>
        <v>0.96009109141950266</v>
      </c>
      <c r="J807" s="42">
        <f t="shared" si="146"/>
        <v>4.1943436135387291E-3</v>
      </c>
      <c r="K807" s="142">
        <f t="shared" si="143"/>
        <v>2.4199040871767169E-3</v>
      </c>
      <c r="L807" s="79">
        <f t="shared" si="137"/>
        <v>0.97714760196645267</v>
      </c>
      <c r="M807" s="42">
        <f t="shared" si="147"/>
        <v>2.3646034757735467E-3</v>
      </c>
      <c r="T807" s="114"/>
      <c r="W807" s="114"/>
      <c r="AA807" s="114"/>
      <c r="AG807" s="114"/>
      <c r="AJ807" s="114"/>
    </row>
    <row r="808" spans="1:36" x14ac:dyDescent="0.2">
      <c r="A808" s="92">
        <f t="shared" si="138"/>
        <v>8</v>
      </c>
      <c r="B808" s="142">
        <f t="shared" si="138"/>
        <v>3.9439859894562466E-3</v>
      </c>
      <c r="C808" s="79">
        <f t="shared" si="139"/>
        <v>1.0425525226288284</v>
      </c>
      <c r="D808" s="42">
        <f t="shared" si="144"/>
        <v>4.1118125425203657E-3</v>
      </c>
      <c r="E808" s="142">
        <f t="shared" si="140"/>
        <v>1.3262905088295615E-3</v>
      </c>
      <c r="F808" s="79">
        <f t="shared" si="136"/>
        <v>1.0343998112828867</v>
      </c>
      <c r="G808" s="42">
        <f t="shared" si="145"/>
        <v>1.3719146520395822E-3</v>
      </c>
      <c r="H808" s="142">
        <f t="shared" si="141"/>
        <v>4.6676208447804833E-3</v>
      </c>
      <c r="I808" s="79">
        <f t="shared" si="142"/>
        <v>0.96404451890050358</v>
      </c>
      <c r="J808" s="42">
        <f t="shared" si="146"/>
        <v>4.4997942917163634E-3</v>
      </c>
      <c r="K808" s="142">
        <f t="shared" si="143"/>
        <v>2.6276170553790295E-3</v>
      </c>
      <c r="L808" s="79">
        <f t="shared" si="137"/>
        <v>0.98263668477998978</v>
      </c>
      <c r="M808" s="42">
        <f t="shared" si="147"/>
        <v>2.5819929121690083E-3</v>
      </c>
      <c r="T808" s="114"/>
      <c r="W808" s="114"/>
      <c r="AA808" s="114"/>
      <c r="AG808" s="114"/>
      <c r="AJ808" s="114"/>
    </row>
    <row r="809" spans="1:36" x14ac:dyDescent="0.2">
      <c r="A809" s="92">
        <f t="shared" si="138"/>
        <v>9</v>
      </c>
      <c r="B809" s="142">
        <f t="shared" si="138"/>
        <v>4.4707896037259037E-3</v>
      </c>
      <c r="C809" s="79">
        <f t="shared" si="139"/>
        <v>1.0061961101501269</v>
      </c>
      <c r="D809" s="42">
        <f t="shared" si="144"/>
        <v>4.4984911085686318E-3</v>
      </c>
      <c r="E809" s="142">
        <f t="shared" si="140"/>
        <v>1.9510296674288142E-3</v>
      </c>
      <c r="F809" s="79">
        <f t="shared" si="136"/>
        <v>0.99999999999999989</v>
      </c>
      <c r="G809" s="42">
        <f t="shared" si="145"/>
        <v>1.951029667428814E-3</v>
      </c>
      <c r="H809" s="142">
        <f t="shared" si="141"/>
        <v>5.1774617667316152E-3</v>
      </c>
      <c r="I809" s="79">
        <f t="shared" si="142"/>
        <v>0.99464959741069925</v>
      </c>
      <c r="J809" s="42">
        <f t="shared" si="146"/>
        <v>5.1497602618888888E-3</v>
      </c>
      <c r="K809" s="142">
        <f t="shared" si="143"/>
        <v>3.6079326510703781E-3</v>
      </c>
      <c r="L809" s="79">
        <f t="shared" si="137"/>
        <v>0.99999999999999989</v>
      </c>
      <c r="M809" s="42">
        <f t="shared" si="147"/>
        <v>3.6079326510703776E-3</v>
      </c>
      <c r="T809" s="114"/>
      <c r="W809" s="114"/>
      <c r="AA809" s="114"/>
      <c r="AG809" s="114"/>
      <c r="AJ809" s="114"/>
    </row>
    <row r="810" spans="1:36" x14ac:dyDescent="0.2">
      <c r="A810" s="92">
        <f t="shared" si="138"/>
        <v>10</v>
      </c>
      <c r="B810" s="142">
        <f t="shared" si="138"/>
        <v>3.7589966279447874E-3</v>
      </c>
      <c r="C810" s="79">
        <f t="shared" si="139"/>
        <v>1.0031188482359785</v>
      </c>
      <c r="D810" s="42">
        <f t="shared" si="144"/>
        <v>3.7707203679469021E-3</v>
      </c>
      <c r="E810" s="142">
        <f t="shared" si="140"/>
        <v>1.8406121419591718E-3</v>
      </c>
      <c r="F810" s="79">
        <f t="shared" si="136"/>
        <v>1</v>
      </c>
      <c r="G810" s="42">
        <f t="shared" si="145"/>
        <v>1.8406121419591718E-3</v>
      </c>
      <c r="H810" s="142">
        <f t="shared" si="141"/>
        <v>4.1769829707371158E-3</v>
      </c>
      <c r="I810" s="79">
        <f t="shared" si="142"/>
        <v>0.99719325166412043</v>
      </c>
      <c r="J810" s="42">
        <f t="shared" si="146"/>
        <v>4.1652592307350024E-3</v>
      </c>
      <c r="K810" s="142">
        <f t="shared" si="143"/>
        <v>3.1259361485855034E-3</v>
      </c>
      <c r="L810" s="79">
        <f t="shared" si="137"/>
        <v>1</v>
      </c>
      <c r="M810" s="42">
        <f t="shared" si="147"/>
        <v>3.1259361485855034E-3</v>
      </c>
      <c r="T810" s="114"/>
      <c r="W810" s="114"/>
      <c r="AA810" s="114"/>
      <c r="AG810" s="114"/>
      <c r="AJ810" s="114"/>
    </row>
    <row r="811" spans="1:36" x14ac:dyDescent="0.2">
      <c r="A811" s="92">
        <f t="shared" si="138"/>
        <v>11</v>
      </c>
      <c r="B811" s="142">
        <f t="shared" si="138"/>
        <v>3.7327524624708435E-3</v>
      </c>
      <c r="C811" s="79">
        <f t="shared" si="139"/>
        <v>1.0017724894588285</v>
      </c>
      <c r="D811" s="42">
        <f t="shared" si="144"/>
        <v>3.7393687268629889E-3</v>
      </c>
      <c r="E811" s="142">
        <f t="shared" si="140"/>
        <v>2.0918520187524162E-3</v>
      </c>
      <c r="F811" s="79">
        <f t="shared" si="136"/>
        <v>1</v>
      </c>
      <c r="G811" s="42">
        <f t="shared" si="145"/>
        <v>2.0918520187524162E-3</v>
      </c>
      <c r="H811" s="142">
        <f t="shared" si="141"/>
        <v>4.0111966571334205E-3</v>
      </c>
      <c r="I811" s="79">
        <f t="shared" si="142"/>
        <v>0.99835055098074532</v>
      </c>
      <c r="J811" s="42">
        <f t="shared" si="146"/>
        <v>4.0045803927412742E-3</v>
      </c>
      <c r="K811" s="142">
        <f t="shared" si="143"/>
        <v>3.4927143636237943E-3</v>
      </c>
      <c r="L811" s="79">
        <f t="shared" si="137"/>
        <v>1</v>
      </c>
      <c r="M811" s="42">
        <f t="shared" si="147"/>
        <v>3.4927143636237943E-3</v>
      </c>
      <c r="T811" s="114"/>
      <c r="W811" s="114"/>
      <c r="AA811" s="114"/>
      <c r="AG811" s="114"/>
      <c r="AJ811" s="114"/>
    </row>
    <row r="812" spans="1:36" x14ac:dyDescent="0.2">
      <c r="A812" s="92">
        <f t="shared" si="138"/>
        <v>12</v>
      </c>
      <c r="B812" s="142">
        <f t="shared" si="138"/>
        <v>3.4485473534359374E-3</v>
      </c>
      <c r="C812" s="79">
        <f t="shared" si="139"/>
        <v>1.0013407266025685</v>
      </c>
      <c r="D812" s="42">
        <f t="shared" si="144"/>
        <v>3.453170912612906E-3</v>
      </c>
      <c r="E812" s="142">
        <f t="shared" si="140"/>
        <v>2.1677040579880839E-3</v>
      </c>
      <c r="F812" s="79">
        <f t="shared" si="136"/>
        <v>0.99999999999999978</v>
      </c>
      <c r="G812" s="42">
        <f t="shared" si="145"/>
        <v>2.1677040579880834E-3</v>
      </c>
      <c r="H812" s="142">
        <f t="shared" si="141"/>
        <v>3.7218707353231105E-3</v>
      </c>
      <c r="I812" s="79">
        <f t="shared" si="142"/>
        <v>0.99875773246687816</v>
      </c>
      <c r="J812" s="42">
        <f t="shared" si="146"/>
        <v>3.7172471761461423E-3</v>
      </c>
      <c r="K812" s="142">
        <f t="shared" si="143"/>
        <v>3.6319364609550828E-3</v>
      </c>
      <c r="L812" s="79">
        <f t="shared" si="137"/>
        <v>0.99999999999999978</v>
      </c>
      <c r="M812" s="42">
        <f t="shared" si="147"/>
        <v>3.6319364609550819E-3</v>
      </c>
      <c r="T812" s="114"/>
      <c r="W812" s="114"/>
      <c r="AA812" s="114"/>
      <c r="AG812" s="114"/>
      <c r="AJ812" s="114"/>
    </row>
    <row r="813" spans="1:36" x14ac:dyDescent="0.2">
      <c r="A813" s="92">
        <f t="shared" si="138"/>
        <v>13</v>
      </c>
      <c r="B813" s="142">
        <f t="shared" si="138"/>
        <v>3.2555567219629098E-3</v>
      </c>
      <c r="C813" s="79">
        <f t="shared" si="139"/>
        <v>1.0013660599045886</v>
      </c>
      <c r="D813" s="42">
        <f t="shared" si="144"/>
        <v>3.2600040074678973E-3</v>
      </c>
      <c r="E813" s="142">
        <f t="shared" si="140"/>
        <v>2.6192957346189987E-3</v>
      </c>
      <c r="F813" s="79">
        <f t="shared" si="136"/>
        <v>1.0000000000000002</v>
      </c>
      <c r="G813" s="42">
        <f t="shared" si="145"/>
        <v>2.6192957346189991E-3</v>
      </c>
      <c r="H813" s="142">
        <f t="shared" si="141"/>
        <v>3.6079326510703781E-3</v>
      </c>
      <c r="I813" s="79">
        <f t="shared" si="142"/>
        <v>0.99876735905708536</v>
      </c>
      <c r="J813" s="42">
        <f t="shared" si="146"/>
        <v>3.60348536556539E-3</v>
      </c>
      <c r="K813" s="142">
        <f t="shared" si="143"/>
        <v>4.116813420626122E-3</v>
      </c>
      <c r="L813" s="79">
        <f t="shared" si="137"/>
        <v>1.0000000000000002</v>
      </c>
      <c r="M813" s="42">
        <f t="shared" si="147"/>
        <v>4.1168134206261229E-3</v>
      </c>
      <c r="T813" s="114"/>
      <c r="W813" s="114"/>
      <c r="AA813" s="114"/>
      <c r="AG813" s="114"/>
      <c r="AJ813" s="114"/>
    </row>
    <row r="814" spans="1:36" x14ac:dyDescent="0.2">
      <c r="A814" s="92">
        <f t="shared" si="138"/>
        <v>14</v>
      </c>
      <c r="B814" s="142">
        <f t="shared" si="138"/>
        <v>3.114734370639308E-3</v>
      </c>
      <c r="C814" s="79">
        <f t="shared" si="139"/>
        <v>1</v>
      </c>
      <c r="D814" s="42">
        <f t="shared" si="144"/>
        <v>3.114734370639308E-3</v>
      </c>
      <c r="E814" s="142">
        <f t="shared" si="140"/>
        <v>2.7793211338503648E-3</v>
      </c>
      <c r="F814" s="79">
        <f t="shared" si="136"/>
        <v>1</v>
      </c>
      <c r="G814" s="42">
        <f t="shared" si="145"/>
        <v>2.7793211338503648E-3</v>
      </c>
      <c r="H814" s="142">
        <f t="shared" si="141"/>
        <v>3.4011798352634529E-3</v>
      </c>
      <c r="I814" s="79">
        <f t="shared" si="142"/>
        <v>1</v>
      </c>
      <c r="J814" s="42">
        <f t="shared" si="146"/>
        <v>3.4011798352634529E-3</v>
      </c>
      <c r="K814" s="142">
        <f t="shared" si="143"/>
        <v>4.3210058300453451E-3</v>
      </c>
      <c r="L814" s="79">
        <f t="shared" si="137"/>
        <v>1</v>
      </c>
      <c r="M814" s="42">
        <f t="shared" si="147"/>
        <v>4.3210058300453451E-3</v>
      </c>
      <c r="T814" s="114"/>
      <c r="W814" s="114"/>
      <c r="AA814" s="114"/>
      <c r="AG814" s="114"/>
      <c r="AJ814" s="114"/>
    </row>
    <row r="815" spans="1:36" x14ac:dyDescent="0.2">
      <c r="A815" s="92">
        <f t="shared" si="138"/>
        <v>15</v>
      </c>
      <c r="B815" s="142">
        <f t="shared" si="138"/>
        <v>2.9927950164250071E-3</v>
      </c>
      <c r="C815" s="79">
        <f t="shared" si="139"/>
        <v>1</v>
      </c>
      <c r="D815" s="42">
        <f t="shared" si="144"/>
        <v>2.9927950164250071E-3</v>
      </c>
      <c r="E815" s="142">
        <f t="shared" si="140"/>
        <v>3.1704232095718233E-3</v>
      </c>
      <c r="F815" s="79">
        <f t="shared" si="136"/>
        <v>1</v>
      </c>
      <c r="G815" s="42">
        <f t="shared" si="145"/>
        <v>3.1704232095718233E-3</v>
      </c>
      <c r="H815" s="142">
        <f t="shared" si="141"/>
        <v>3.1889861558826618E-3</v>
      </c>
      <c r="I815" s="79">
        <f t="shared" si="142"/>
        <v>1</v>
      </c>
      <c r="J815" s="42">
        <f t="shared" si="146"/>
        <v>3.1889861558826618E-3</v>
      </c>
      <c r="K815" s="142">
        <f t="shared" si="143"/>
        <v>4.7716373542808716E-3</v>
      </c>
      <c r="L815" s="79">
        <f t="shared" si="137"/>
        <v>1</v>
      </c>
      <c r="M815" s="42">
        <f t="shared" si="147"/>
        <v>4.7716373542808716E-3</v>
      </c>
      <c r="T815" s="114"/>
      <c r="W815" s="114"/>
      <c r="AA815" s="114"/>
      <c r="AG815" s="114"/>
      <c r="AJ815" s="114"/>
    </row>
    <row r="816" spans="1:36" x14ac:dyDescent="0.2">
      <c r="A816" s="92">
        <f t="shared" si="138"/>
        <v>16</v>
      </c>
      <c r="B816" s="142">
        <f t="shared" si="138"/>
        <v>2.7985241817581287E-3</v>
      </c>
      <c r="C816" s="79">
        <f t="shared" si="139"/>
        <v>1</v>
      </c>
      <c r="D816" s="42">
        <f t="shared" si="144"/>
        <v>2.7985241817581287E-3</v>
      </c>
      <c r="E816" s="142">
        <f t="shared" si="140"/>
        <v>3.4338250167066518E-3</v>
      </c>
      <c r="F816" s="79">
        <f t="shared" si="136"/>
        <v>1</v>
      </c>
      <c r="G816" s="42">
        <f t="shared" si="145"/>
        <v>3.4338250167066518E-3</v>
      </c>
      <c r="H816" s="142">
        <f t="shared" si="141"/>
        <v>2.9883143052465287E-3</v>
      </c>
      <c r="I816" s="79">
        <f t="shared" si="142"/>
        <v>1</v>
      </c>
      <c r="J816" s="42">
        <f t="shared" si="146"/>
        <v>2.9883143052465287E-3</v>
      </c>
      <c r="K816" s="142">
        <f t="shared" si="143"/>
        <v>4.9066987912321442E-3</v>
      </c>
      <c r="L816" s="79">
        <f t="shared" si="137"/>
        <v>1</v>
      </c>
      <c r="M816" s="42">
        <f t="shared" si="147"/>
        <v>4.9066987912321442E-3</v>
      </c>
      <c r="T816" s="114"/>
      <c r="W816" s="114"/>
      <c r="AA816" s="114"/>
      <c r="AG816" s="114"/>
      <c r="AJ816" s="114"/>
    </row>
    <row r="817" spans="1:36" x14ac:dyDescent="0.2">
      <c r="A817" s="92">
        <f t="shared" ref="A817:B832" si="148">A620</f>
        <v>17</v>
      </c>
      <c r="B817" s="142">
        <f t="shared" si="148"/>
        <v>2.5319218666386731E-3</v>
      </c>
      <c r="C817" s="79">
        <f t="shared" si="139"/>
        <v>1</v>
      </c>
      <c r="D817" s="42">
        <f t="shared" si="144"/>
        <v>2.5319218666386731E-3</v>
      </c>
      <c r="E817" s="142">
        <f t="shared" si="140"/>
        <v>3.6037719906903622E-3</v>
      </c>
      <c r="F817" s="79">
        <f t="shared" si="136"/>
        <v>1</v>
      </c>
      <c r="G817" s="42">
        <f t="shared" si="145"/>
        <v>3.6037719906903622E-3</v>
      </c>
      <c r="H817" s="142">
        <f t="shared" si="141"/>
        <v>2.7642787463226163E-3</v>
      </c>
      <c r="I817" s="79">
        <f t="shared" si="142"/>
        <v>1</v>
      </c>
      <c r="J817" s="42">
        <f t="shared" si="146"/>
        <v>2.7642787463226163E-3</v>
      </c>
      <c r="K817" s="142">
        <f t="shared" si="143"/>
        <v>5.0356792630126251E-3</v>
      </c>
      <c r="L817" s="79">
        <f t="shared" si="137"/>
        <v>1</v>
      </c>
      <c r="M817" s="42">
        <f t="shared" si="147"/>
        <v>5.0356792630126251E-3</v>
      </c>
      <c r="T817" s="114"/>
      <c r="W817" s="114"/>
      <c r="AA817" s="114"/>
      <c r="AG817" s="114"/>
      <c r="AJ817" s="114"/>
    </row>
    <row r="818" spans="1:36" x14ac:dyDescent="0.2">
      <c r="A818" s="92">
        <f t="shared" si="148"/>
        <v>18</v>
      </c>
      <c r="B818" s="142">
        <f t="shared" si="148"/>
        <v>2.3050058505285961E-3</v>
      </c>
      <c r="C818" s="79">
        <f t="shared" si="139"/>
        <v>1</v>
      </c>
      <c r="D818" s="42">
        <f t="shared" si="144"/>
        <v>2.3050058505285961E-3</v>
      </c>
      <c r="E818" s="142">
        <f t="shared" si="140"/>
        <v>3.6719428107629243E-3</v>
      </c>
      <c r="F818" s="79">
        <f t="shared" si="136"/>
        <v>1</v>
      </c>
      <c r="G818" s="42">
        <f t="shared" si="145"/>
        <v>3.6719428107629243E-3</v>
      </c>
      <c r="H818" s="142">
        <f t="shared" si="141"/>
        <v>2.5767289784234555E-3</v>
      </c>
      <c r="I818" s="79">
        <f t="shared" si="142"/>
        <v>1</v>
      </c>
      <c r="J818" s="42">
        <f t="shared" si="146"/>
        <v>2.5767289784234555E-3</v>
      </c>
      <c r="K818" s="142">
        <f t="shared" si="143"/>
        <v>5.0609632760911811E-3</v>
      </c>
      <c r="L818" s="79">
        <f t="shared" si="137"/>
        <v>1</v>
      </c>
      <c r="M818" s="42">
        <f t="shared" si="147"/>
        <v>5.0609632760911811E-3</v>
      </c>
      <c r="T818" s="114"/>
      <c r="W818" s="114"/>
      <c r="AA818" s="114"/>
      <c r="AG818" s="114"/>
      <c r="AJ818" s="114"/>
    </row>
    <row r="819" spans="1:36" x14ac:dyDescent="0.2">
      <c r="A819" s="92">
        <f t="shared" si="148"/>
        <v>19</v>
      </c>
      <c r="B819" s="142">
        <f t="shared" si="148"/>
        <v>2.3120469680947761E-3</v>
      </c>
      <c r="C819" s="79">
        <f t="shared" si="139"/>
        <v>1</v>
      </c>
      <c r="D819" s="42">
        <f t="shared" si="144"/>
        <v>2.3120469680947761E-3</v>
      </c>
      <c r="E819" s="142">
        <f t="shared" si="140"/>
        <v>3.9295837035254232E-3</v>
      </c>
      <c r="F819" s="79">
        <f t="shared" si="136"/>
        <v>1</v>
      </c>
      <c r="G819" s="42">
        <f t="shared" si="145"/>
        <v>3.9295837035254232E-3</v>
      </c>
      <c r="H819" s="142">
        <f t="shared" si="141"/>
        <v>2.5552855749264524E-3</v>
      </c>
      <c r="I819" s="79">
        <f t="shared" si="142"/>
        <v>1</v>
      </c>
      <c r="J819" s="42">
        <f t="shared" si="146"/>
        <v>2.5552855749264524E-3</v>
      </c>
      <c r="K819" s="142">
        <f t="shared" si="143"/>
        <v>5.1115313022482931E-3</v>
      </c>
      <c r="L819" s="79">
        <f t="shared" si="137"/>
        <v>1</v>
      </c>
      <c r="M819" s="42">
        <f t="shared" si="147"/>
        <v>5.1115313022482931E-3</v>
      </c>
      <c r="T819" s="114"/>
      <c r="W819" s="114"/>
      <c r="AA819" s="114"/>
      <c r="AG819" s="114"/>
      <c r="AJ819" s="114"/>
    </row>
    <row r="820" spans="1:36" x14ac:dyDescent="0.2">
      <c r="A820" s="92">
        <f t="shared" si="148"/>
        <v>20</v>
      </c>
      <c r="B820" s="142">
        <f t="shared" si="148"/>
        <v>2.1046540506909255E-3</v>
      </c>
      <c r="C820" s="79">
        <f t="shared" si="139"/>
        <v>1</v>
      </c>
      <c r="D820" s="42">
        <f t="shared" si="144"/>
        <v>2.1046540506909255E-3</v>
      </c>
      <c r="E820" s="142">
        <f t="shared" si="140"/>
        <v>4.0742466644305784E-3</v>
      </c>
      <c r="F820" s="79">
        <f t="shared" si="136"/>
        <v>1</v>
      </c>
      <c r="G820" s="42">
        <f t="shared" si="145"/>
        <v>4.0742466644305784E-3</v>
      </c>
      <c r="H820" s="142">
        <f t="shared" si="141"/>
        <v>2.3085264093116861E-3</v>
      </c>
      <c r="I820" s="79">
        <f t="shared" si="142"/>
        <v>1</v>
      </c>
      <c r="J820" s="42">
        <f t="shared" si="146"/>
        <v>2.3085264093116861E-3</v>
      </c>
      <c r="K820" s="142">
        <f t="shared" si="143"/>
        <v>5.1230531309929515E-3</v>
      </c>
      <c r="L820" s="79">
        <f t="shared" si="137"/>
        <v>1</v>
      </c>
      <c r="M820" s="42">
        <f t="shared" si="147"/>
        <v>5.1230531309929515E-3</v>
      </c>
      <c r="T820" s="114"/>
      <c r="W820" s="114"/>
      <c r="AA820" s="114"/>
      <c r="AG820" s="114"/>
      <c r="AJ820" s="114"/>
    </row>
    <row r="821" spans="1:36" x14ac:dyDescent="0.2">
      <c r="A821" s="92">
        <f t="shared" si="148"/>
        <v>21</v>
      </c>
      <c r="B821" s="142">
        <f t="shared" si="148"/>
        <v>1.9750334773135192E-3</v>
      </c>
      <c r="C821" s="79">
        <f t="shared" si="139"/>
        <v>1</v>
      </c>
      <c r="D821" s="42">
        <f t="shared" si="144"/>
        <v>1.9750334773135192E-3</v>
      </c>
      <c r="E821" s="142">
        <f t="shared" si="140"/>
        <v>3.951987259417815E-3</v>
      </c>
      <c r="F821" s="79">
        <f t="shared" si="136"/>
        <v>0.99999999999999978</v>
      </c>
      <c r="G821" s="42">
        <f t="shared" si="145"/>
        <v>3.9519872594178142E-3</v>
      </c>
      <c r="H821" s="142">
        <f t="shared" si="141"/>
        <v>2.2397154876421985E-3</v>
      </c>
      <c r="I821" s="79">
        <f t="shared" si="142"/>
        <v>1</v>
      </c>
      <c r="J821" s="42">
        <f t="shared" si="146"/>
        <v>2.2397154876421985E-3</v>
      </c>
      <c r="K821" s="142">
        <f t="shared" si="143"/>
        <v>4.900937876859815E-3</v>
      </c>
      <c r="L821" s="79">
        <f t="shared" si="137"/>
        <v>0.99999999999999978</v>
      </c>
      <c r="M821" s="42">
        <f t="shared" si="147"/>
        <v>4.9009378768598141E-3</v>
      </c>
      <c r="T821" s="114"/>
      <c r="W821" s="114"/>
      <c r="AA821" s="114"/>
      <c r="AG821" s="114"/>
      <c r="AJ821" s="114"/>
    </row>
    <row r="822" spans="1:36" x14ac:dyDescent="0.2">
      <c r="A822" s="92">
        <f t="shared" si="148"/>
        <v>22</v>
      </c>
      <c r="B822" s="142">
        <f t="shared" si="148"/>
        <v>1.8620555454561748E-3</v>
      </c>
      <c r="C822" s="79">
        <f t="shared" si="139"/>
        <v>1</v>
      </c>
      <c r="D822" s="42">
        <f t="shared" si="144"/>
        <v>1.8620555454561748E-3</v>
      </c>
      <c r="E822" s="142">
        <f t="shared" si="140"/>
        <v>3.8950182172914484E-3</v>
      </c>
      <c r="F822" s="79">
        <f t="shared" si="136"/>
        <v>1</v>
      </c>
      <c r="G822" s="42">
        <f t="shared" si="145"/>
        <v>3.8950182172914484E-3</v>
      </c>
      <c r="H822" s="142">
        <f t="shared" si="141"/>
        <v>2.03840353540914E-3</v>
      </c>
      <c r="I822" s="79">
        <f t="shared" si="142"/>
        <v>1</v>
      </c>
      <c r="J822" s="42">
        <f t="shared" si="146"/>
        <v>2.03840353540914E-3</v>
      </c>
      <c r="K822" s="142">
        <f t="shared" si="143"/>
        <v>4.808443196104086E-3</v>
      </c>
      <c r="L822" s="79">
        <f t="shared" si="137"/>
        <v>1</v>
      </c>
      <c r="M822" s="42">
        <f t="shared" si="147"/>
        <v>4.808443196104086E-3</v>
      </c>
      <c r="T822" s="114"/>
      <c r="W822" s="114"/>
      <c r="AA822" s="114"/>
      <c r="AG822" s="114"/>
      <c r="AJ822" s="114"/>
    </row>
    <row r="823" spans="1:36" x14ac:dyDescent="0.2">
      <c r="A823" s="92">
        <f t="shared" si="148"/>
        <v>23</v>
      </c>
      <c r="B823" s="142">
        <f t="shared" si="148"/>
        <v>1.8358113799822307E-3</v>
      </c>
      <c r="C823" s="79">
        <f t="shared" si="139"/>
        <v>1</v>
      </c>
      <c r="D823" s="42">
        <f t="shared" si="144"/>
        <v>1.8358113799822307E-3</v>
      </c>
      <c r="E823" s="142">
        <f t="shared" si="140"/>
        <v>4.3366883191700185E-3</v>
      </c>
      <c r="F823" s="79">
        <f t="shared" si="136"/>
        <v>1</v>
      </c>
      <c r="G823" s="42">
        <f t="shared" si="145"/>
        <v>4.3366883191700185E-3</v>
      </c>
      <c r="H823" s="142">
        <f t="shared" si="141"/>
        <v>2.0630474468907706E-3</v>
      </c>
      <c r="I823" s="79">
        <f t="shared" si="142"/>
        <v>1</v>
      </c>
      <c r="J823" s="42">
        <f t="shared" si="146"/>
        <v>2.0630474468907706E-3</v>
      </c>
      <c r="K823" s="142">
        <f t="shared" si="143"/>
        <v>4.9489454966292253E-3</v>
      </c>
      <c r="L823" s="79">
        <f t="shared" si="137"/>
        <v>1</v>
      </c>
      <c r="M823" s="42">
        <f t="shared" si="147"/>
        <v>4.9489454966292253E-3</v>
      </c>
      <c r="T823" s="114"/>
      <c r="W823" s="114"/>
      <c r="AA823" s="114"/>
      <c r="AG823" s="114"/>
      <c r="AJ823" s="114"/>
    </row>
    <row r="824" spans="1:36" x14ac:dyDescent="0.2">
      <c r="A824" s="92">
        <f t="shared" si="148"/>
        <v>24</v>
      </c>
      <c r="B824" s="142">
        <f t="shared" si="148"/>
        <v>1.6821869967201194E-3</v>
      </c>
      <c r="C824" s="79">
        <f t="shared" si="139"/>
        <v>1</v>
      </c>
      <c r="D824" s="42">
        <f t="shared" si="144"/>
        <v>1.6821869967201194E-3</v>
      </c>
      <c r="E824" s="142">
        <f t="shared" si="140"/>
        <v>3.9919936092256561E-3</v>
      </c>
      <c r="F824" s="79">
        <f t="shared" si="136"/>
        <v>1</v>
      </c>
      <c r="G824" s="42">
        <f t="shared" si="145"/>
        <v>3.9919936092256561E-3</v>
      </c>
      <c r="H824" s="142">
        <f t="shared" si="141"/>
        <v>1.9868753568566401E-3</v>
      </c>
      <c r="I824" s="79">
        <f t="shared" si="142"/>
        <v>1</v>
      </c>
      <c r="J824" s="42">
        <f t="shared" si="146"/>
        <v>1.9868753568566401E-3</v>
      </c>
      <c r="K824" s="142">
        <f t="shared" si="143"/>
        <v>4.6279345457711047E-3</v>
      </c>
      <c r="L824" s="79">
        <f t="shared" si="137"/>
        <v>1</v>
      </c>
      <c r="M824" s="42">
        <f t="shared" si="147"/>
        <v>4.6279345457711047E-3</v>
      </c>
      <c r="T824" s="114"/>
      <c r="W824" s="114"/>
      <c r="AA824" s="114"/>
      <c r="AG824" s="114"/>
      <c r="AJ824" s="114"/>
    </row>
    <row r="825" spans="1:36" x14ac:dyDescent="0.2">
      <c r="A825" s="92">
        <f t="shared" si="148"/>
        <v>25</v>
      </c>
      <c r="B825" s="142">
        <f t="shared" si="148"/>
        <v>1.6709852187739237E-3</v>
      </c>
      <c r="C825" s="79">
        <f t="shared" si="139"/>
        <v>1</v>
      </c>
      <c r="D825" s="42">
        <f t="shared" si="144"/>
        <v>1.6709852187739237E-3</v>
      </c>
      <c r="E825" s="142">
        <f t="shared" si="140"/>
        <v>4.3168451696653292E-3</v>
      </c>
      <c r="F825" s="79">
        <f t="shared" si="136"/>
        <v>1</v>
      </c>
      <c r="G825" s="42">
        <f t="shared" si="145"/>
        <v>4.3168451696653292E-3</v>
      </c>
      <c r="H825" s="142">
        <f t="shared" si="141"/>
        <v>2.0275218082614075E-3</v>
      </c>
      <c r="I825" s="79">
        <f t="shared" si="142"/>
        <v>1</v>
      </c>
      <c r="J825" s="42">
        <f t="shared" si="146"/>
        <v>2.0275218082614075E-3</v>
      </c>
      <c r="K825" s="142">
        <f t="shared" si="143"/>
        <v>4.8980574196736508E-3</v>
      </c>
      <c r="L825" s="79">
        <f t="shared" si="137"/>
        <v>1</v>
      </c>
      <c r="M825" s="42">
        <f t="shared" si="147"/>
        <v>4.8980574196736508E-3</v>
      </c>
      <c r="T825" s="114"/>
      <c r="W825" s="114"/>
      <c r="AA825" s="114"/>
      <c r="AG825" s="114"/>
      <c r="AJ825" s="114"/>
    </row>
    <row r="826" spans="1:36" x14ac:dyDescent="0.2">
      <c r="A826" s="92">
        <f t="shared" si="148"/>
        <v>26</v>
      </c>
      <c r="B826" s="142">
        <f t="shared" si="148"/>
        <v>1.6258580561906786E-3</v>
      </c>
      <c r="C826" s="79">
        <f t="shared" si="139"/>
        <v>1</v>
      </c>
      <c r="D826" s="42">
        <f t="shared" si="144"/>
        <v>1.6258580561906786E-3</v>
      </c>
      <c r="E826" s="142">
        <f t="shared" si="140"/>
        <v>4.4237421363518816E-3</v>
      </c>
      <c r="F826" s="79">
        <f t="shared" si="136"/>
        <v>1</v>
      </c>
      <c r="G826" s="42">
        <f t="shared" si="145"/>
        <v>4.4237421363518816E-3</v>
      </c>
      <c r="H826" s="142">
        <f t="shared" si="141"/>
        <v>2.0214408430906153E-3</v>
      </c>
      <c r="I826" s="79">
        <f t="shared" si="142"/>
        <v>1</v>
      </c>
      <c r="J826" s="42">
        <f t="shared" si="146"/>
        <v>2.0214408430906153E-3</v>
      </c>
      <c r="K826" s="142">
        <f t="shared" si="143"/>
        <v>4.8900561497120824E-3</v>
      </c>
      <c r="L826" s="79">
        <f t="shared" si="137"/>
        <v>1</v>
      </c>
      <c r="M826" s="42">
        <f t="shared" si="147"/>
        <v>4.8900561497120824E-3</v>
      </c>
      <c r="T826" s="114"/>
      <c r="W826" s="114"/>
      <c r="AA826" s="114"/>
      <c r="AG826" s="114"/>
      <c r="AJ826" s="114"/>
    </row>
    <row r="827" spans="1:36" x14ac:dyDescent="0.2">
      <c r="A827" s="92">
        <f t="shared" si="148"/>
        <v>27</v>
      </c>
      <c r="B827" s="142">
        <f t="shared" si="148"/>
        <v>1.6901882666816878E-3</v>
      </c>
      <c r="C827" s="79">
        <f t="shared" si="139"/>
        <v>1</v>
      </c>
      <c r="D827" s="42">
        <f t="shared" si="144"/>
        <v>1.6901882666816878E-3</v>
      </c>
      <c r="E827" s="142">
        <f t="shared" si="140"/>
        <v>4.4951134644090713E-3</v>
      </c>
      <c r="F827" s="79">
        <f t="shared" si="136"/>
        <v>1</v>
      </c>
      <c r="G827" s="42">
        <f t="shared" si="145"/>
        <v>4.4951134644090713E-3</v>
      </c>
      <c r="H827" s="142">
        <f t="shared" si="141"/>
        <v>2.038723586207603E-3</v>
      </c>
      <c r="I827" s="79">
        <f t="shared" si="142"/>
        <v>1</v>
      </c>
      <c r="J827" s="42">
        <f t="shared" si="146"/>
        <v>2.038723586207603E-3</v>
      </c>
      <c r="K827" s="142">
        <f t="shared" si="143"/>
        <v>5.0187165706941008E-3</v>
      </c>
      <c r="L827" s="79">
        <f t="shared" si="137"/>
        <v>1</v>
      </c>
      <c r="M827" s="42">
        <f t="shared" si="147"/>
        <v>5.0187165706941008E-3</v>
      </c>
      <c r="T827" s="114"/>
      <c r="W827" s="114"/>
      <c r="AA827" s="114"/>
      <c r="AG827" s="114"/>
      <c r="AJ827" s="114"/>
    </row>
    <row r="828" spans="1:36" x14ac:dyDescent="0.2">
      <c r="A828" s="92">
        <f t="shared" si="148"/>
        <v>28</v>
      </c>
      <c r="B828" s="142">
        <f t="shared" si="148"/>
        <v>1.678026336340104E-3</v>
      </c>
      <c r="C828" s="79">
        <f t="shared" si="139"/>
        <v>1</v>
      </c>
      <c r="D828" s="42">
        <f t="shared" si="144"/>
        <v>1.678026336340104E-3</v>
      </c>
      <c r="E828" s="142">
        <f t="shared" si="140"/>
        <v>4.596569567521757E-3</v>
      </c>
      <c r="F828" s="79">
        <f t="shared" si="136"/>
        <v>1.0000000000000002</v>
      </c>
      <c r="G828" s="42">
        <f t="shared" si="145"/>
        <v>4.5965695675217579E-3</v>
      </c>
      <c r="H828" s="142">
        <f t="shared" si="141"/>
        <v>2.1228969462033015E-3</v>
      </c>
      <c r="I828" s="79">
        <f t="shared" si="142"/>
        <v>1</v>
      </c>
      <c r="J828" s="42">
        <f t="shared" si="146"/>
        <v>2.1228969462033015E-3</v>
      </c>
      <c r="K828" s="142">
        <f t="shared" si="143"/>
        <v>4.9092591976198459E-3</v>
      </c>
      <c r="L828" s="79">
        <f t="shared" si="137"/>
        <v>1.0000000000000002</v>
      </c>
      <c r="M828" s="42">
        <f t="shared" si="147"/>
        <v>4.9092591976198467E-3</v>
      </c>
      <c r="T828" s="114"/>
      <c r="W828" s="114"/>
      <c r="AA828" s="114"/>
      <c r="AG828" s="114"/>
      <c r="AJ828" s="114"/>
    </row>
    <row r="829" spans="1:36" x14ac:dyDescent="0.2">
      <c r="A829" s="92">
        <f t="shared" si="148"/>
        <v>29</v>
      </c>
      <c r="B829" s="142">
        <f t="shared" si="148"/>
        <v>1.7490776135988303E-3</v>
      </c>
      <c r="C829" s="79">
        <f t="shared" si="139"/>
        <v>1</v>
      </c>
      <c r="D829" s="42">
        <f t="shared" si="144"/>
        <v>1.7490776135988303E-3</v>
      </c>
      <c r="E829" s="142">
        <f t="shared" si="140"/>
        <v>4.8046025865225326E-3</v>
      </c>
      <c r="F829" s="79">
        <f t="shared" si="136"/>
        <v>1</v>
      </c>
      <c r="G829" s="42">
        <f t="shared" si="145"/>
        <v>4.8046025865225326E-3</v>
      </c>
      <c r="H829" s="142">
        <f t="shared" si="141"/>
        <v>2.2778015326592638E-3</v>
      </c>
      <c r="I829" s="79">
        <f t="shared" si="142"/>
        <v>1</v>
      </c>
      <c r="J829" s="42">
        <f t="shared" si="146"/>
        <v>2.2778015326592638E-3</v>
      </c>
      <c r="K829" s="142">
        <f t="shared" si="143"/>
        <v>5.1284939945668174E-3</v>
      </c>
      <c r="L829" s="79">
        <f t="shared" si="137"/>
        <v>1</v>
      </c>
      <c r="M829" s="42">
        <f t="shared" si="147"/>
        <v>5.1284939945668174E-3</v>
      </c>
      <c r="T829" s="114"/>
      <c r="W829" s="114"/>
      <c r="AA829" s="114"/>
      <c r="AG829" s="114"/>
      <c r="AJ829" s="114"/>
    </row>
    <row r="830" spans="1:36" x14ac:dyDescent="0.2">
      <c r="A830" s="92">
        <f t="shared" si="148"/>
        <v>30</v>
      </c>
      <c r="B830" s="142">
        <f t="shared" si="148"/>
        <v>1.9753535281119821E-3</v>
      </c>
      <c r="C830" s="79">
        <f t="shared" si="139"/>
        <v>0.99999999999999989</v>
      </c>
      <c r="D830" s="42">
        <f t="shared" si="144"/>
        <v>1.9753535281119817E-3</v>
      </c>
      <c r="E830" s="142">
        <f t="shared" si="140"/>
        <v>5.3762133125769725E-3</v>
      </c>
      <c r="F830" s="79">
        <f t="shared" si="136"/>
        <v>0.99999999999999989</v>
      </c>
      <c r="G830" s="42">
        <f t="shared" si="145"/>
        <v>5.3762133125769716E-3</v>
      </c>
      <c r="H830" s="142">
        <f t="shared" si="141"/>
        <v>2.4682317577445893E-3</v>
      </c>
      <c r="I830" s="79">
        <f t="shared" si="142"/>
        <v>0.99999999999999989</v>
      </c>
      <c r="J830" s="42">
        <f t="shared" si="146"/>
        <v>2.4682317577445888E-3</v>
      </c>
      <c r="K830" s="142">
        <f t="shared" si="143"/>
        <v>5.6261729861763659E-3</v>
      </c>
      <c r="L830" s="79">
        <f t="shared" si="137"/>
        <v>0.99999999999999989</v>
      </c>
      <c r="M830" s="42">
        <f t="shared" si="147"/>
        <v>5.626172986176365E-3</v>
      </c>
      <c r="T830" s="114"/>
      <c r="W830" s="114"/>
      <c r="AA830" s="114"/>
      <c r="AG830" s="114"/>
      <c r="AJ830" s="114"/>
    </row>
    <row r="831" spans="1:36" x14ac:dyDescent="0.2">
      <c r="A831" s="92">
        <f t="shared" si="148"/>
        <v>31</v>
      </c>
      <c r="B831" s="142">
        <f t="shared" si="148"/>
        <v>1.9683124105458016E-3</v>
      </c>
      <c r="C831" s="79">
        <f t="shared" si="139"/>
        <v>1</v>
      </c>
      <c r="D831" s="42">
        <f t="shared" si="144"/>
        <v>1.9683124105458016E-3</v>
      </c>
      <c r="E831" s="142">
        <f t="shared" si="140"/>
        <v>5.3253252356213979E-3</v>
      </c>
      <c r="F831" s="79">
        <f t="shared" si="136"/>
        <v>1</v>
      </c>
      <c r="G831" s="42">
        <f t="shared" si="145"/>
        <v>5.3253252356213979E-3</v>
      </c>
      <c r="H831" s="142">
        <f t="shared" si="141"/>
        <v>2.5415233905925548E-3</v>
      </c>
      <c r="I831" s="79">
        <f t="shared" si="142"/>
        <v>1</v>
      </c>
      <c r="J831" s="42">
        <f t="shared" si="146"/>
        <v>2.5415233905925548E-3</v>
      </c>
      <c r="K831" s="142">
        <f t="shared" si="143"/>
        <v>5.7039453302028097E-3</v>
      </c>
      <c r="L831" s="79">
        <f t="shared" si="137"/>
        <v>1</v>
      </c>
      <c r="M831" s="42">
        <f t="shared" si="147"/>
        <v>5.7039453302028097E-3</v>
      </c>
      <c r="T831" s="114"/>
      <c r="W831" s="114"/>
      <c r="AA831" s="114"/>
      <c r="AG831" s="114"/>
      <c r="AJ831" s="114"/>
    </row>
    <row r="832" spans="1:36" x14ac:dyDescent="0.2">
      <c r="A832" s="92">
        <f t="shared" si="148"/>
        <v>32</v>
      </c>
      <c r="B832" s="142">
        <f t="shared" si="148"/>
        <v>1.8454129039361126E-3</v>
      </c>
      <c r="C832" s="79">
        <f t="shared" si="139"/>
        <v>1</v>
      </c>
      <c r="D832" s="42">
        <f t="shared" si="144"/>
        <v>1.8454129039361126E-3</v>
      </c>
      <c r="E832" s="142">
        <f t="shared" si="140"/>
        <v>4.904458435642905E-3</v>
      </c>
      <c r="F832" s="79">
        <f t="shared" ref="F832:F863" si="149">F635/$F732</f>
        <v>1</v>
      </c>
      <c r="G832" s="42">
        <f t="shared" si="145"/>
        <v>4.904458435642905E-3</v>
      </c>
      <c r="H832" s="142">
        <f t="shared" si="141"/>
        <v>2.3766972293842478E-3</v>
      </c>
      <c r="I832" s="79">
        <f t="shared" si="142"/>
        <v>1</v>
      </c>
      <c r="J832" s="42">
        <f t="shared" si="146"/>
        <v>2.3766972293842478E-3</v>
      </c>
      <c r="K832" s="142">
        <f t="shared" si="143"/>
        <v>5.1761815635377644E-3</v>
      </c>
      <c r="L832" s="79">
        <f t="shared" ref="L832:L863" si="150">L635/$F732</f>
        <v>1</v>
      </c>
      <c r="M832" s="42">
        <f t="shared" si="147"/>
        <v>5.1761815635377644E-3</v>
      </c>
      <c r="T832" s="114"/>
      <c r="W832" s="114"/>
      <c r="AA832" s="114"/>
      <c r="AG832" s="114"/>
      <c r="AJ832" s="114"/>
    </row>
    <row r="833" spans="1:36" x14ac:dyDescent="0.2">
      <c r="A833" s="92">
        <f t="shared" ref="A833:B848" si="151">A636</f>
        <v>33</v>
      </c>
      <c r="B833" s="142">
        <f t="shared" si="151"/>
        <v>1.7929245729882248E-3</v>
      </c>
      <c r="C833" s="79">
        <f t="shared" si="139"/>
        <v>1</v>
      </c>
      <c r="D833" s="42">
        <f t="shared" si="144"/>
        <v>1.7929245729882248E-3</v>
      </c>
      <c r="E833" s="142">
        <f t="shared" si="140"/>
        <v>4.7844393862193808E-3</v>
      </c>
      <c r="F833" s="79">
        <f t="shared" si="149"/>
        <v>1.0000000000000002</v>
      </c>
      <c r="G833" s="42">
        <f t="shared" si="145"/>
        <v>4.7844393862193817E-3</v>
      </c>
      <c r="H833" s="142">
        <f t="shared" si="141"/>
        <v>2.342131743150273E-3</v>
      </c>
      <c r="I833" s="79">
        <f t="shared" si="142"/>
        <v>1</v>
      </c>
      <c r="J833" s="42">
        <f t="shared" si="146"/>
        <v>2.342131743150273E-3</v>
      </c>
      <c r="K833" s="142">
        <f t="shared" si="143"/>
        <v>5.0830467811851096E-3</v>
      </c>
      <c r="L833" s="79">
        <f t="shared" si="150"/>
        <v>1.0000000000000002</v>
      </c>
      <c r="M833" s="42">
        <f t="shared" si="147"/>
        <v>5.0830467811851104E-3</v>
      </c>
      <c r="T833" s="114"/>
      <c r="W833" s="114"/>
      <c r="AA833" s="114"/>
      <c r="AG833" s="114"/>
      <c r="AJ833" s="114"/>
    </row>
    <row r="834" spans="1:36" x14ac:dyDescent="0.2">
      <c r="A834" s="92">
        <f t="shared" si="151"/>
        <v>34</v>
      </c>
      <c r="B834" s="142">
        <f t="shared" si="151"/>
        <v>1.7983654365620911E-3</v>
      </c>
      <c r="C834" s="79">
        <f t="shared" si="139"/>
        <v>1</v>
      </c>
      <c r="D834" s="42">
        <f t="shared" si="144"/>
        <v>1.7983654365620911E-3</v>
      </c>
      <c r="E834" s="142">
        <f t="shared" si="140"/>
        <v>4.6586594224235275E-3</v>
      </c>
      <c r="F834" s="79">
        <f t="shared" si="149"/>
        <v>1</v>
      </c>
      <c r="G834" s="42">
        <f t="shared" si="145"/>
        <v>4.6586594224235275E-3</v>
      </c>
      <c r="H834" s="142">
        <f t="shared" si="141"/>
        <v>2.2803619390469655E-3</v>
      </c>
      <c r="I834" s="79">
        <f t="shared" si="142"/>
        <v>1</v>
      </c>
      <c r="J834" s="42">
        <f t="shared" si="146"/>
        <v>2.2803619390469655E-3</v>
      </c>
      <c r="K834" s="142">
        <f t="shared" si="143"/>
        <v>5.0071947419494424E-3</v>
      </c>
      <c r="L834" s="79">
        <f t="shared" si="150"/>
        <v>1</v>
      </c>
      <c r="M834" s="42">
        <f t="shared" si="147"/>
        <v>5.0071947419494424E-3</v>
      </c>
      <c r="T834" s="114"/>
      <c r="W834" s="114"/>
      <c r="AA834" s="114"/>
      <c r="AG834" s="114"/>
      <c r="AJ834" s="114"/>
    </row>
    <row r="835" spans="1:36" x14ac:dyDescent="0.2">
      <c r="A835" s="92">
        <f t="shared" si="151"/>
        <v>35</v>
      </c>
      <c r="B835" s="142">
        <f t="shared" si="151"/>
        <v>1.8825387965577896E-3</v>
      </c>
      <c r="C835" s="79">
        <f t="shared" si="139"/>
        <v>0.99999999999999989</v>
      </c>
      <c r="D835" s="42">
        <f t="shared" si="144"/>
        <v>1.8825387965577894E-3</v>
      </c>
      <c r="E835" s="142">
        <f t="shared" si="140"/>
        <v>4.8817348289520515E-3</v>
      </c>
      <c r="F835" s="79">
        <f t="shared" si="149"/>
        <v>1.0000000000000002</v>
      </c>
      <c r="G835" s="42">
        <f t="shared" si="145"/>
        <v>4.8817348289520524E-3</v>
      </c>
      <c r="H835" s="142">
        <f t="shared" si="141"/>
        <v>2.400701039268953E-3</v>
      </c>
      <c r="I835" s="79">
        <f t="shared" si="142"/>
        <v>0.99999999999999989</v>
      </c>
      <c r="J835" s="42">
        <f t="shared" si="146"/>
        <v>2.4007010392689525E-3</v>
      </c>
      <c r="K835" s="142">
        <f t="shared" si="143"/>
        <v>5.0750455112235412E-3</v>
      </c>
      <c r="L835" s="79">
        <f t="shared" si="150"/>
        <v>1.0000000000000002</v>
      </c>
      <c r="M835" s="42">
        <f t="shared" si="147"/>
        <v>5.075045511223542E-3</v>
      </c>
      <c r="T835" s="114"/>
      <c r="W835" s="114"/>
      <c r="AA835" s="114"/>
      <c r="AG835" s="114"/>
      <c r="AJ835" s="114"/>
    </row>
    <row r="836" spans="1:36" x14ac:dyDescent="0.2">
      <c r="A836" s="92">
        <f t="shared" si="151"/>
        <v>36</v>
      </c>
      <c r="B836" s="142">
        <f t="shared" si="151"/>
        <v>1.9827146964766246E-3</v>
      </c>
      <c r="C836" s="79">
        <f t="shared" si="139"/>
        <v>1</v>
      </c>
      <c r="D836" s="42">
        <f t="shared" si="144"/>
        <v>1.9827146964766246E-3</v>
      </c>
      <c r="E836" s="142">
        <f t="shared" si="140"/>
        <v>5.1083307942636656E-3</v>
      </c>
      <c r="F836" s="79">
        <f t="shared" si="149"/>
        <v>1</v>
      </c>
      <c r="G836" s="42">
        <f t="shared" si="145"/>
        <v>5.1083307942636656E-3</v>
      </c>
      <c r="H836" s="142">
        <f t="shared" si="141"/>
        <v>2.5613665400972441E-3</v>
      </c>
      <c r="I836" s="79">
        <f t="shared" si="142"/>
        <v>1</v>
      </c>
      <c r="J836" s="42">
        <f t="shared" si="146"/>
        <v>2.5613665400972441E-3</v>
      </c>
      <c r="K836" s="142">
        <f t="shared" si="143"/>
        <v>5.3432480803353105E-3</v>
      </c>
      <c r="L836" s="79">
        <f t="shared" si="150"/>
        <v>1</v>
      </c>
      <c r="M836" s="42">
        <f t="shared" si="147"/>
        <v>5.3432480803353105E-3</v>
      </c>
      <c r="T836" s="114"/>
      <c r="W836" s="114"/>
      <c r="AA836" s="114"/>
      <c r="AG836" s="114"/>
      <c r="AJ836" s="114"/>
    </row>
    <row r="837" spans="1:36" x14ac:dyDescent="0.2">
      <c r="A837" s="92">
        <f t="shared" si="151"/>
        <v>37</v>
      </c>
      <c r="B837" s="142">
        <f t="shared" si="151"/>
        <v>2.0915319679539537E-3</v>
      </c>
      <c r="C837" s="79">
        <f t="shared" si="139"/>
        <v>1</v>
      </c>
      <c r="D837" s="42">
        <f t="shared" si="144"/>
        <v>2.0915319679539537E-3</v>
      </c>
      <c r="E837" s="142">
        <f t="shared" si="140"/>
        <v>5.2897995969920343E-3</v>
      </c>
      <c r="F837" s="79">
        <f t="shared" si="149"/>
        <v>1</v>
      </c>
      <c r="G837" s="42">
        <f t="shared" si="145"/>
        <v>5.2897995969920343E-3</v>
      </c>
      <c r="H837" s="142">
        <f t="shared" si="141"/>
        <v>2.6493805096744955E-3</v>
      </c>
      <c r="I837" s="79">
        <f t="shared" si="142"/>
        <v>1</v>
      </c>
      <c r="J837" s="42">
        <f t="shared" si="146"/>
        <v>2.6493805096744955E-3</v>
      </c>
      <c r="K837" s="142">
        <f t="shared" si="143"/>
        <v>5.5800856711977322E-3</v>
      </c>
      <c r="L837" s="79">
        <f t="shared" si="150"/>
        <v>1</v>
      </c>
      <c r="M837" s="42">
        <f t="shared" si="147"/>
        <v>5.5800856711977322E-3</v>
      </c>
      <c r="T837" s="114"/>
      <c r="W837" s="114"/>
      <c r="AA837" s="114"/>
      <c r="AG837" s="114"/>
      <c r="AJ837" s="114"/>
    </row>
    <row r="838" spans="1:36" x14ac:dyDescent="0.2">
      <c r="A838" s="92">
        <f t="shared" si="151"/>
        <v>38</v>
      </c>
      <c r="B838" s="142">
        <f t="shared" si="151"/>
        <v>2.0083187603536432E-3</v>
      </c>
      <c r="C838" s="79">
        <f t="shared" si="139"/>
        <v>1</v>
      </c>
      <c r="D838" s="42">
        <f t="shared" si="144"/>
        <v>2.0083187603536432E-3</v>
      </c>
      <c r="E838" s="142">
        <f t="shared" si="140"/>
        <v>5.120492724605249E-3</v>
      </c>
      <c r="F838" s="79">
        <f t="shared" si="149"/>
        <v>1</v>
      </c>
      <c r="G838" s="42">
        <f t="shared" si="145"/>
        <v>5.120492724605249E-3</v>
      </c>
      <c r="H838" s="142">
        <f t="shared" si="141"/>
        <v>2.5988124835173839E-3</v>
      </c>
      <c r="I838" s="79">
        <f t="shared" si="142"/>
        <v>1</v>
      </c>
      <c r="J838" s="42">
        <f t="shared" si="146"/>
        <v>2.5988124835173839E-3</v>
      </c>
      <c r="K838" s="142">
        <f t="shared" si="143"/>
        <v>5.3704523982046433E-3</v>
      </c>
      <c r="L838" s="79">
        <f t="shared" si="150"/>
        <v>1</v>
      </c>
      <c r="M838" s="42">
        <f t="shared" si="147"/>
        <v>5.3704523982046433E-3</v>
      </c>
      <c r="T838" s="114"/>
      <c r="W838" s="114"/>
      <c r="AA838" s="114"/>
      <c r="AG838" s="114"/>
      <c r="AJ838" s="114"/>
    </row>
    <row r="839" spans="1:36" x14ac:dyDescent="0.2">
      <c r="A839" s="92">
        <f t="shared" si="151"/>
        <v>39</v>
      </c>
      <c r="B839" s="142">
        <f t="shared" si="151"/>
        <v>1.9718329693288921E-3</v>
      </c>
      <c r="C839" s="79">
        <f t="shared" si="139"/>
        <v>1</v>
      </c>
      <c r="D839" s="42">
        <f t="shared" si="144"/>
        <v>1.9718329693288921E-3</v>
      </c>
      <c r="E839" s="142">
        <f t="shared" si="140"/>
        <v>5.1214528770006373E-3</v>
      </c>
      <c r="F839" s="79">
        <f t="shared" si="149"/>
        <v>1</v>
      </c>
      <c r="G839" s="42">
        <f t="shared" si="145"/>
        <v>5.1214528770006373E-3</v>
      </c>
      <c r="H839" s="142">
        <f t="shared" si="141"/>
        <v>2.591451315152741E-3</v>
      </c>
      <c r="I839" s="79">
        <f t="shared" si="142"/>
        <v>1</v>
      </c>
      <c r="J839" s="42">
        <f t="shared" si="146"/>
        <v>2.591451315152741E-3</v>
      </c>
      <c r="K839" s="142">
        <f t="shared" si="143"/>
        <v>5.3550899598784323E-3</v>
      </c>
      <c r="L839" s="79">
        <f t="shared" si="150"/>
        <v>1</v>
      </c>
      <c r="M839" s="42">
        <f t="shared" si="147"/>
        <v>5.3550899598784323E-3</v>
      </c>
      <c r="T839" s="114"/>
      <c r="W839" s="114"/>
      <c r="AA839" s="114"/>
      <c r="AG839" s="114"/>
      <c r="AJ839" s="114"/>
    </row>
    <row r="840" spans="1:36" x14ac:dyDescent="0.2">
      <c r="A840" s="92">
        <f t="shared" si="151"/>
        <v>40</v>
      </c>
      <c r="B840" s="142">
        <f t="shared" si="151"/>
        <v>2.016960131912137E-3</v>
      </c>
      <c r="C840" s="79">
        <f t="shared" si="139"/>
        <v>1</v>
      </c>
      <c r="D840" s="42">
        <f t="shared" si="144"/>
        <v>2.016960131912137E-3</v>
      </c>
      <c r="E840" s="142">
        <f t="shared" si="140"/>
        <v>5.1220929785975632E-3</v>
      </c>
      <c r="F840" s="79">
        <f t="shared" si="149"/>
        <v>1</v>
      </c>
      <c r="G840" s="42">
        <f t="shared" si="145"/>
        <v>5.1220929785975632E-3</v>
      </c>
      <c r="H840" s="142">
        <f t="shared" si="141"/>
        <v>2.5495246605541232E-3</v>
      </c>
      <c r="I840" s="79">
        <f t="shared" si="142"/>
        <v>1</v>
      </c>
      <c r="J840" s="42">
        <f t="shared" si="146"/>
        <v>2.5495246605541232E-3</v>
      </c>
      <c r="K840" s="142">
        <f t="shared" si="143"/>
        <v>5.3755732109800466E-3</v>
      </c>
      <c r="L840" s="79">
        <f t="shared" si="150"/>
        <v>1</v>
      </c>
      <c r="M840" s="42">
        <f t="shared" si="147"/>
        <v>5.3755732109800466E-3</v>
      </c>
      <c r="T840" s="114"/>
      <c r="W840" s="114"/>
      <c r="AA840" s="114"/>
      <c r="AG840" s="114"/>
      <c r="AJ840" s="114"/>
    </row>
    <row r="841" spans="1:36" x14ac:dyDescent="0.2">
      <c r="A841" s="92">
        <f t="shared" si="151"/>
        <v>41</v>
      </c>
      <c r="B841" s="142">
        <f t="shared" si="151"/>
        <v>1.9587108865919199E-3</v>
      </c>
      <c r="C841" s="79">
        <f t="shared" si="139"/>
        <v>1</v>
      </c>
      <c r="D841" s="42">
        <f t="shared" si="144"/>
        <v>1.9587108865919199E-3</v>
      </c>
      <c r="E841" s="142">
        <f t="shared" si="140"/>
        <v>5.0094350975386816E-3</v>
      </c>
      <c r="F841" s="79">
        <f t="shared" si="149"/>
        <v>1</v>
      </c>
      <c r="G841" s="42">
        <f t="shared" si="145"/>
        <v>5.0094350975386816E-3</v>
      </c>
      <c r="H841" s="142">
        <f t="shared" si="141"/>
        <v>2.5191198347001638E-3</v>
      </c>
      <c r="I841" s="79">
        <f t="shared" si="142"/>
        <v>1</v>
      </c>
      <c r="J841" s="42">
        <f t="shared" si="146"/>
        <v>2.5191198347001638E-3</v>
      </c>
      <c r="K841" s="142">
        <f t="shared" si="143"/>
        <v>5.5199161210867393E-3</v>
      </c>
      <c r="L841" s="79">
        <f t="shared" si="150"/>
        <v>1</v>
      </c>
      <c r="M841" s="42">
        <f t="shared" si="147"/>
        <v>5.5199161210867393E-3</v>
      </c>
      <c r="T841" s="114"/>
      <c r="W841" s="114"/>
      <c r="AA841" s="114"/>
      <c r="AG841" s="114"/>
      <c r="AJ841" s="114"/>
    </row>
    <row r="842" spans="1:36" x14ac:dyDescent="0.2">
      <c r="A842" s="92">
        <f t="shared" si="151"/>
        <v>42</v>
      </c>
      <c r="B842" s="142">
        <f t="shared" si="151"/>
        <v>1.8761377805885349E-3</v>
      </c>
      <c r="C842" s="79">
        <f t="shared" si="139"/>
        <v>1</v>
      </c>
      <c r="D842" s="42">
        <f t="shared" si="144"/>
        <v>1.8761377805885349E-3</v>
      </c>
      <c r="E842" s="142">
        <f t="shared" si="140"/>
        <v>4.9335830583030135E-3</v>
      </c>
      <c r="F842" s="79">
        <f t="shared" si="149"/>
        <v>1.0000000000000002</v>
      </c>
      <c r="G842" s="42">
        <f t="shared" si="145"/>
        <v>4.9335830583030144E-3</v>
      </c>
      <c r="H842" s="142">
        <f t="shared" si="141"/>
        <v>2.485194450063114E-3</v>
      </c>
      <c r="I842" s="79">
        <f t="shared" si="142"/>
        <v>1</v>
      </c>
      <c r="J842" s="42">
        <f t="shared" si="146"/>
        <v>2.485194450063114E-3</v>
      </c>
      <c r="K842" s="142">
        <f t="shared" si="143"/>
        <v>5.2574744663472983E-3</v>
      </c>
      <c r="L842" s="79">
        <f t="shared" si="150"/>
        <v>1.0000000000000002</v>
      </c>
      <c r="M842" s="42">
        <f t="shared" si="147"/>
        <v>5.2574744663472991E-3</v>
      </c>
      <c r="T842" s="114"/>
      <c r="W842" s="114"/>
      <c r="AA842" s="114"/>
      <c r="AG842" s="114"/>
      <c r="AJ842" s="114"/>
    </row>
    <row r="843" spans="1:36" x14ac:dyDescent="0.2">
      <c r="A843" s="92">
        <f t="shared" si="151"/>
        <v>43</v>
      </c>
      <c r="B843" s="142">
        <f t="shared" si="151"/>
        <v>1.8326108719976034E-3</v>
      </c>
      <c r="C843" s="79">
        <f t="shared" si="139"/>
        <v>0.99999999999999989</v>
      </c>
      <c r="D843" s="42">
        <f t="shared" si="144"/>
        <v>1.8326108719976032E-3</v>
      </c>
      <c r="E843" s="142">
        <f t="shared" si="140"/>
        <v>4.8516500538965546E-3</v>
      </c>
      <c r="F843" s="79">
        <f t="shared" si="149"/>
        <v>1.0000000000000002</v>
      </c>
      <c r="G843" s="42">
        <f t="shared" si="145"/>
        <v>4.8516500538965555E-3</v>
      </c>
      <c r="H843" s="142">
        <f t="shared" si="141"/>
        <v>2.4090223600289839E-3</v>
      </c>
      <c r="I843" s="79">
        <f t="shared" si="142"/>
        <v>0.99999999999999989</v>
      </c>
      <c r="J843" s="42">
        <f t="shared" si="146"/>
        <v>2.4090223600289834E-3</v>
      </c>
      <c r="K843" s="142">
        <f t="shared" si="143"/>
        <v>5.26227522832424E-3</v>
      </c>
      <c r="L843" s="79">
        <f t="shared" si="150"/>
        <v>1.0000000000000002</v>
      </c>
      <c r="M843" s="42">
        <f t="shared" si="147"/>
        <v>5.2622752283242409E-3</v>
      </c>
      <c r="T843" s="114"/>
      <c r="W843" s="114"/>
      <c r="AA843" s="114"/>
      <c r="AG843" s="114"/>
      <c r="AJ843" s="114"/>
    </row>
    <row r="844" spans="1:36" x14ac:dyDescent="0.2">
      <c r="A844" s="92">
        <f t="shared" si="151"/>
        <v>44</v>
      </c>
      <c r="B844" s="142">
        <f t="shared" si="151"/>
        <v>1.7487575628003676E-3</v>
      </c>
      <c r="C844" s="79">
        <f t="shared" si="139"/>
        <v>1</v>
      </c>
      <c r="D844" s="42">
        <f t="shared" si="144"/>
        <v>1.7487575628003676E-3</v>
      </c>
      <c r="E844" s="142">
        <f t="shared" si="140"/>
        <v>4.8078030945071602E-3</v>
      </c>
      <c r="F844" s="79">
        <f t="shared" si="149"/>
        <v>1</v>
      </c>
      <c r="G844" s="42">
        <f t="shared" si="145"/>
        <v>4.8078030945071602E-3</v>
      </c>
      <c r="H844" s="142">
        <f t="shared" si="141"/>
        <v>2.3888591597258316E-3</v>
      </c>
      <c r="I844" s="79">
        <f t="shared" si="142"/>
        <v>1</v>
      </c>
      <c r="J844" s="42">
        <f t="shared" si="146"/>
        <v>2.3888591597258316E-3</v>
      </c>
      <c r="K844" s="142">
        <f t="shared" si="143"/>
        <v>5.2526737043703574E-3</v>
      </c>
      <c r="L844" s="79">
        <f t="shared" si="150"/>
        <v>1</v>
      </c>
      <c r="M844" s="42">
        <f t="shared" si="147"/>
        <v>5.2526737043703574E-3</v>
      </c>
      <c r="T844" s="114"/>
      <c r="W844" s="114"/>
      <c r="AA844" s="114"/>
      <c r="AG844" s="114"/>
      <c r="AJ844" s="114"/>
    </row>
    <row r="845" spans="1:36" x14ac:dyDescent="0.2">
      <c r="A845" s="92">
        <f t="shared" si="151"/>
        <v>45</v>
      </c>
      <c r="B845" s="142">
        <f t="shared" si="151"/>
        <v>1.6383400373307252E-3</v>
      </c>
      <c r="C845" s="79">
        <f t="shared" si="139"/>
        <v>1</v>
      </c>
      <c r="D845" s="42">
        <f t="shared" si="144"/>
        <v>1.6383400373307252E-3</v>
      </c>
      <c r="E845" s="142">
        <f t="shared" si="140"/>
        <v>4.6657005399897075E-3</v>
      </c>
      <c r="F845" s="79">
        <f t="shared" si="149"/>
        <v>1</v>
      </c>
      <c r="G845" s="42">
        <f t="shared" si="145"/>
        <v>4.6657005399897075E-3</v>
      </c>
      <c r="H845" s="142">
        <f t="shared" si="141"/>
        <v>2.3920596677104592E-3</v>
      </c>
      <c r="I845" s="79">
        <f t="shared" si="142"/>
        <v>1</v>
      </c>
      <c r="J845" s="42">
        <f t="shared" si="146"/>
        <v>2.3920596677104592E-3</v>
      </c>
      <c r="K845" s="142">
        <f t="shared" si="143"/>
        <v>5.1048102354805756E-3</v>
      </c>
      <c r="L845" s="79">
        <f t="shared" si="150"/>
        <v>1</v>
      </c>
      <c r="M845" s="42">
        <f t="shared" si="147"/>
        <v>5.1048102354805756E-3</v>
      </c>
      <c r="T845" s="114"/>
      <c r="W845" s="114"/>
      <c r="AA845" s="114"/>
      <c r="AG845" s="114"/>
      <c r="AJ845" s="114"/>
    </row>
    <row r="846" spans="1:36" x14ac:dyDescent="0.2">
      <c r="A846" s="92">
        <f t="shared" si="151"/>
        <v>46</v>
      </c>
      <c r="B846" s="142">
        <f t="shared" si="151"/>
        <v>1.5778504364212687E-3</v>
      </c>
      <c r="C846" s="79">
        <f t="shared" si="139"/>
        <v>1</v>
      </c>
      <c r="D846" s="42">
        <f t="shared" si="144"/>
        <v>1.5778504364212687E-3</v>
      </c>
      <c r="E846" s="142">
        <f t="shared" si="140"/>
        <v>4.6657005399897075E-3</v>
      </c>
      <c r="F846" s="79">
        <f t="shared" si="149"/>
        <v>1</v>
      </c>
      <c r="G846" s="42">
        <f t="shared" si="145"/>
        <v>4.6657005399897075E-3</v>
      </c>
      <c r="H846" s="142">
        <f t="shared" si="141"/>
        <v>2.3610147402595739E-3</v>
      </c>
      <c r="I846" s="79">
        <f t="shared" si="142"/>
        <v>1</v>
      </c>
      <c r="J846" s="42">
        <f t="shared" si="146"/>
        <v>2.3610147402595739E-3</v>
      </c>
      <c r="K846" s="142">
        <f t="shared" si="143"/>
        <v>5.0516818029357619E-3</v>
      </c>
      <c r="L846" s="79">
        <f t="shared" si="150"/>
        <v>1</v>
      </c>
      <c r="M846" s="42">
        <f t="shared" si="147"/>
        <v>5.0516818029357619E-3</v>
      </c>
      <c r="T846" s="114"/>
      <c r="W846" s="114"/>
      <c r="AA846" s="114"/>
      <c r="AG846" s="114"/>
      <c r="AJ846" s="114"/>
    </row>
    <row r="847" spans="1:36" x14ac:dyDescent="0.2">
      <c r="A847" s="92">
        <f t="shared" si="151"/>
        <v>47</v>
      </c>
      <c r="B847" s="142">
        <f t="shared" si="151"/>
        <v>1.5218415466902906E-3</v>
      </c>
      <c r="C847" s="79">
        <f t="shared" si="139"/>
        <v>1</v>
      </c>
      <c r="D847" s="42">
        <f t="shared" si="144"/>
        <v>1.5218415466902906E-3</v>
      </c>
      <c r="E847" s="142">
        <f t="shared" si="140"/>
        <v>4.7588353223423623E-3</v>
      </c>
      <c r="F847" s="79">
        <f t="shared" si="149"/>
        <v>1</v>
      </c>
      <c r="G847" s="42">
        <f t="shared" si="145"/>
        <v>4.7588353223423623E-3</v>
      </c>
      <c r="H847" s="142">
        <f t="shared" si="141"/>
        <v>2.2934840217839376E-3</v>
      </c>
      <c r="I847" s="79">
        <f t="shared" si="142"/>
        <v>1</v>
      </c>
      <c r="J847" s="42">
        <f t="shared" si="146"/>
        <v>2.2934840217839376E-3</v>
      </c>
      <c r="K847" s="142">
        <f t="shared" si="143"/>
        <v>5.1508975504592092E-3</v>
      </c>
      <c r="L847" s="79">
        <f t="shared" si="150"/>
        <v>1</v>
      </c>
      <c r="M847" s="42">
        <f t="shared" si="147"/>
        <v>5.1508975504592092E-3</v>
      </c>
      <c r="T847" s="114"/>
      <c r="W847" s="114"/>
      <c r="AA847" s="114"/>
      <c r="AG847" s="114"/>
      <c r="AJ847" s="114"/>
    </row>
    <row r="848" spans="1:36" x14ac:dyDescent="0.2">
      <c r="A848" s="92">
        <f t="shared" si="151"/>
        <v>48</v>
      </c>
      <c r="B848" s="142">
        <f t="shared" si="151"/>
        <v>1.4664727585562381E-3</v>
      </c>
      <c r="C848" s="79">
        <f t="shared" si="139"/>
        <v>1</v>
      </c>
      <c r="D848" s="42">
        <f t="shared" si="144"/>
        <v>1.4664727585562381E-3</v>
      </c>
      <c r="E848" s="142">
        <f t="shared" si="140"/>
        <v>4.6029705834910121E-3</v>
      </c>
      <c r="F848" s="79">
        <f t="shared" si="149"/>
        <v>1</v>
      </c>
      <c r="G848" s="42">
        <f t="shared" si="145"/>
        <v>4.6029705834910121E-3</v>
      </c>
      <c r="H848" s="142">
        <f t="shared" si="141"/>
        <v>2.2259533033083009E-3</v>
      </c>
      <c r="I848" s="79">
        <f t="shared" si="142"/>
        <v>1</v>
      </c>
      <c r="J848" s="42">
        <f t="shared" si="146"/>
        <v>2.2259533033083009E-3</v>
      </c>
      <c r="K848" s="142">
        <f t="shared" si="143"/>
        <v>5.0254376374618184E-3</v>
      </c>
      <c r="L848" s="79">
        <f t="shared" si="150"/>
        <v>1</v>
      </c>
      <c r="M848" s="42">
        <f t="shared" si="147"/>
        <v>5.0254376374618184E-3</v>
      </c>
      <c r="T848" s="114"/>
      <c r="W848" s="114"/>
      <c r="AA848" s="114"/>
      <c r="AG848" s="114"/>
      <c r="AJ848" s="114"/>
    </row>
    <row r="849" spans="1:36" x14ac:dyDescent="0.2">
      <c r="A849" s="92">
        <f t="shared" ref="A849:B864" si="152">A652</f>
        <v>49</v>
      </c>
      <c r="B849" s="142">
        <f t="shared" si="152"/>
        <v>1.3784587889789867E-3</v>
      </c>
      <c r="C849" s="79">
        <f t="shared" si="139"/>
        <v>1</v>
      </c>
      <c r="D849" s="42">
        <f t="shared" si="144"/>
        <v>1.3784587889789867E-3</v>
      </c>
      <c r="E849" s="142">
        <f t="shared" si="140"/>
        <v>4.2768388198574881E-3</v>
      </c>
      <c r="F849" s="79">
        <f t="shared" si="149"/>
        <v>1</v>
      </c>
      <c r="G849" s="42">
        <f t="shared" si="145"/>
        <v>4.2768388198574881E-3</v>
      </c>
      <c r="H849" s="142">
        <f t="shared" si="141"/>
        <v>2.1001733395124476E-3</v>
      </c>
      <c r="I849" s="79">
        <f t="shared" si="142"/>
        <v>1</v>
      </c>
      <c r="J849" s="42">
        <f t="shared" si="146"/>
        <v>2.1001733395124476E-3</v>
      </c>
      <c r="K849" s="142">
        <f t="shared" si="143"/>
        <v>4.4640685369581861E-3</v>
      </c>
      <c r="L849" s="79">
        <f t="shared" si="150"/>
        <v>1</v>
      </c>
      <c r="M849" s="42">
        <f t="shared" si="147"/>
        <v>4.4640685369581861E-3</v>
      </c>
      <c r="T849" s="114"/>
      <c r="W849" s="114"/>
      <c r="AA849" s="114"/>
      <c r="AG849" s="114"/>
      <c r="AJ849" s="114"/>
    </row>
    <row r="850" spans="1:36" x14ac:dyDescent="0.2">
      <c r="A850" s="92">
        <f t="shared" si="152"/>
        <v>50</v>
      </c>
      <c r="B850" s="142">
        <f t="shared" si="152"/>
        <v>1.3218097976510832E-3</v>
      </c>
      <c r="C850" s="79">
        <f t="shared" si="139"/>
        <v>1</v>
      </c>
      <c r="D850" s="42">
        <f t="shared" si="144"/>
        <v>1.3218097976510832E-3</v>
      </c>
      <c r="E850" s="142">
        <f t="shared" si="140"/>
        <v>4.1225743349984512E-3</v>
      </c>
      <c r="F850" s="79">
        <f t="shared" si="149"/>
        <v>1</v>
      </c>
      <c r="G850" s="42">
        <f t="shared" si="145"/>
        <v>4.1225743349984512E-3</v>
      </c>
      <c r="H850" s="142">
        <f t="shared" si="141"/>
        <v>2.0451246021768576E-3</v>
      </c>
      <c r="I850" s="79">
        <f t="shared" si="142"/>
        <v>1</v>
      </c>
      <c r="J850" s="42">
        <f t="shared" si="146"/>
        <v>2.0451246021768576E-3</v>
      </c>
      <c r="K850" s="142">
        <f t="shared" si="143"/>
        <v>4.4637484861597236E-3</v>
      </c>
      <c r="L850" s="79">
        <f t="shared" si="150"/>
        <v>1</v>
      </c>
      <c r="M850" s="42">
        <f t="shared" si="147"/>
        <v>4.4637484861597236E-3</v>
      </c>
      <c r="T850" s="114"/>
      <c r="W850" s="114"/>
      <c r="AA850" s="114"/>
      <c r="AG850" s="114"/>
      <c r="AJ850" s="114"/>
    </row>
    <row r="851" spans="1:36" x14ac:dyDescent="0.2">
      <c r="A851" s="92">
        <f t="shared" si="152"/>
        <v>51</v>
      </c>
      <c r="B851" s="142">
        <f t="shared" si="152"/>
        <v>1.2305953200892046E-3</v>
      </c>
      <c r="C851" s="79">
        <f t="shared" si="139"/>
        <v>1</v>
      </c>
      <c r="D851" s="42">
        <f t="shared" si="144"/>
        <v>1.2305953200892046E-3</v>
      </c>
      <c r="E851" s="142">
        <f t="shared" si="140"/>
        <v>4.2265908444988386E-3</v>
      </c>
      <c r="F851" s="79">
        <f t="shared" si="149"/>
        <v>1</v>
      </c>
      <c r="G851" s="42">
        <f t="shared" si="145"/>
        <v>4.2265908444988386E-3</v>
      </c>
      <c r="H851" s="142">
        <f t="shared" si="141"/>
        <v>1.994556576019746E-3</v>
      </c>
      <c r="I851" s="79">
        <f t="shared" si="142"/>
        <v>1</v>
      </c>
      <c r="J851" s="42">
        <f t="shared" si="146"/>
        <v>1.994556576019746E-3</v>
      </c>
      <c r="K851" s="142">
        <f t="shared" si="143"/>
        <v>4.384055837342503E-3</v>
      </c>
      <c r="L851" s="79">
        <f t="shared" si="150"/>
        <v>1</v>
      </c>
      <c r="M851" s="42">
        <f t="shared" si="147"/>
        <v>4.384055837342503E-3</v>
      </c>
      <c r="T851" s="114"/>
      <c r="W851" s="114"/>
      <c r="AA851" s="114"/>
      <c r="AG851" s="114"/>
      <c r="AJ851" s="114"/>
    </row>
    <row r="852" spans="1:36" x14ac:dyDescent="0.2">
      <c r="A852" s="92">
        <f t="shared" si="152"/>
        <v>52</v>
      </c>
      <c r="B852" s="142">
        <f t="shared" si="152"/>
        <v>1.1851481067074966E-3</v>
      </c>
      <c r="C852" s="79">
        <f t="shared" si="139"/>
        <v>1</v>
      </c>
      <c r="D852" s="42">
        <f t="shared" si="144"/>
        <v>1.1851481067074966E-3</v>
      </c>
      <c r="E852" s="142">
        <f t="shared" si="140"/>
        <v>4.3162050680684034E-3</v>
      </c>
      <c r="F852" s="79">
        <f t="shared" si="149"/>
        <v>0.99999999999999978</v>
      </c>
      <c r="G852" s="42">
        <f t="shared" si="145"/>
        <v>4.3162050680684025E-3</v>
      </c>
      <c r="H852" s="142">
        <f t="shared" si="141"/>
        <v>1.97279312172428E-3</v>
      </c>
      <c r="I852" s="79">
        <f t="shared" si="142"/>
        <v>1</v>
      </c>
      <c r="J852" s="42">
        <f t="shared" si="146"/>
        <v>1.97279312172428E-3</v>
      </c>
      <c r="K852" s="142">
        <f t="shared" si="143"/>
        <v>4.3235662364330468E-3</v>
      </c>
      <c r="L852" s="79">
        <f t="shared" si="150"/>
        <v>0.99999999999999978</v>
      </c>
      <c r="M852" s="42">
        <f t="shared" si="147"/>
        <v>4.3235662364330459E-3</v>
      </c>
      <c r="T852" s="114"/>
      <c r="W852" s="114"/>
      <c r="AA852" s="114"/>
      <c r="AG852" s="114"/>
      <c r="AJ852" s="114"/>
    </row>
    <row r="853" spans="1:36" x14ac:dyDescent="0.2">
      <c r="A853" s="92">
        <f t="shared" si="152"/>
        <v>53</v>
      </c>
      <c r="B853" s="142">
        <f t="shared" si="152"/>
        <v>1.178747090738242E-3</v>
      </c>
      <c r="C853" s="79">
        <f t="shared" si="139"/>
        <v>1</v>
      </c>
      <c r="D853" s="42">
        <f t="shared" si="144"/>
        <v>1.178747090738242E-3</v>
      </c>
      <c r="E853" s="142">
        <f t="shared" si="140"/>
        <v>4.2829197850282798E-3</v>
      </c>
      <c r="F853" s="79">
        <f t="shared" si="149"/>
        <v>1</v>
      </c>
      <c r="G853" s="42">
        <f t="shared" si="145"/>
        <v>4.2829197850282798E-3</v>
      </c>
      <c r="H853" s="142">
        <f t="shared" si="141"/>
        <v>1.9139037748071373E-3</v>
      </c>
      <c r="I853" s="79">
        <f t="shared" si="142"/>
        <v>1</v>
      </c>
      <c r="J853" s="42">
        <f t="shared" si="146"/>
        <v>1.9139037748071373E-3</v>
      </c>
      <c r="K853" s="142">
        <f t="shared" si="143"/>
        <v>4.347570046317752E-3</v>
      </c>
      <c r="L853" s="79">
        <f t="shared" si="150"/>
        <v>1</v>
      </c>
      <c r="M853" s="42">
        <f t="shared" si="147"/>
        <v>4.347570046317752E-3</v>
      </c>
      <c r="T853" s="114"/>
      <c r="W853" s="114"/>
      <c r="AA853" s="114"/>
      <c r="AG853" s="114"/>
      <c r="AJ853" s="114"/>
    </row>
    <row r="854" spans="1:36" x14ac:dyDescent="0.2">
      <c r="A854" s="92">
        <f t="shared" si="152"/>
        <v>54</v>
      </c>
      <c r="B854" s="142">
        <f t="shared" si="152"/>
        <v>1.1918691734752139E-3</v>
      </c>
      <c r="C854" s="79">
        <f t="shared" si="139"/>
        <v>1</v>
      </c>
      <c r="D854" s="42">
        <f t="shared" si="144"/>
        <v>1.1918691734752139E-3</v>
      </c>
      <c r="E854" s="142">
        <f t="shared" si="140"/>
        <v>4.4845517880598013E-3</v>
      </c>
      <c r="F854" s="79">
        <f t="shared" si="149"/>
        <v>1</v>
      </c>
      <c r="G854" s="42">
        <f t="shared" si="145"/>
        <v>4.4845517880598013E-3</v>
      </c>
      <c r="H854" s="142">
        <f t="shared" si="141"/>
        <v>1.9996773887951498E-3</v>
      </c>
      <c r="I854" s="79">
        <f t="shared" si="142"/>
        <v>1</v>
      </c>
      <c r="J854" s="42">
        <f t="shared" si="146"/>
        <v>1.9996773887951498E-3</v>
      </c>
      <c r="K854" s="142">
        <f t="shared" si="143"/>
        <v>4.5130363091229839E-3</v>
      </c>
      <c r="L854" s="79">
        <f t="shared" si="150"/>
        <v>1</v>
      </c>
      <c r="M854" s="42">
        <f t="shared" si="147"/>
        <v>4.5130363091229839E-3</v>
      </c>
      <c r="T854" s="114"/>
      <c r="W854" s="114"/>
      <c r="AA854" s="114"/>
      <c r="AG854" s="114"/>
      <c r="AJ854" s="114"/>
    </row>
    <row r="855" spans="1:36" x14ac:dyDescent="0.2">
      <c r="A855" s="92">
        <f t="shared" si="152"/>
        <v>55</v>
      </c>
      <c r="B855" s="142">
        <f t="shared" si="152"/>
        <v>8.967823372925751E-4</v>
      </c>
      <c r="C855" s="79">
        <f t="shared" si="139"/>
        <v>1</v>
      </c>
      <c r="D855" s="42">
        <f t="shared" si="144"/>
        <v>8.967823372925751E-4</v>
      </c>
      <c r="E855" s="142">
        <f t="shared" si="140"/>
        <v>3.572086961642552E-3</v>
      </c>
      <c r="F855" s="79">
        <f t="shared" si="149"/>
        <v>1</v>
      </c>
      <c r="G855" s="42">
        <f t="shared" si="145"/>
        <v>3.572086961642552E-3</v>
      </c>
      <c r="H855" s="142">
        <f t="shared" si="141"/>
        <v>1.4773544857039709E-3</v>
      </c>
      <c r="I855" s="79">
        <f t="shared" si="142"/>
        <v>1</v>
      </c>
      <c r="J855" s="42">
        <f t="shared" si="146"/>
        <v>1.4773544857039709E-3</v>
      </c>
      <c r="K855" s="142">
        <f t="shared" si="143"/>
        <v>3.4722311125221796E-3</v>
      </c>
      <c r="L855" s="79">
        <f t="shared" si="150"/>
        <v>1</v>
      </c>
      <c r="M855" s="42">
        <f t="shared" si="147"/>
        <v>3.4722311125221796E-3</v>
      </c>
      <c r="T855" s="114"/>
      <c r="W855" s="114"/>
      <c r="AA855" s="114"/>
      <c r="AG855" s="114"/>
      <c r="AJ855" s="114"/>
    </row>
    <row r="856" spans="1:36" x14ac:dyDescent="0.2">
      <c r="A856" s="92">
        <f t="shared" si="152"/>
        <v>56</v>
      </c>
      <c r="B856" s="142">
        <f t="shared" si="152"/>
        <v>8.0748816452147281E-4</v>
      </c>
      <c r="C856" s="79">
        <f t="shared" si="139"/>
        <v>1.0000000000000002</v>
      </c>
      <c r="D856" s="42">
        <f t="shared" si="144"/>
        <v>8.0748816452147303E-4</v>
      </c>
      <c r="E856" s="142">
        <f t="shared" si="140"/>
        <v>3.4306245087220243E-3</v>
      </c>
      <c r="F856" s="79">
        <f t="shared" si="149"/>
        <v>1</v>
      </c>
      <c r="G856" s="42">
        <f t="shared" si="145"/>
        <v>3.4306245087220243E-3</v>
      </c>
      <c r="H856" s="142">
        <f t="shared" si="141"/>
        <v>1.4459895074546232E-3</v>
      </c>
      <c r="I856" s="79">
        <f t="shared" si="142"/>
        <v>1.0000000000000002</v>
      </c>
      <c r="J856" s="42">
        <f t="shared" si="146"/>
        <v>1.4459895074546234E-3</v>
      </c>
      <c r="K856" s="142">
        <f t="shared" si="143"/>
        <v>3.3259678976247111E-3</v>
      </c>
      <c r="L856" s="79">
        <f t="shared" si="150"/>
        <v>1</v>
      </c>
      <c r="M856" s="42">
        <f t="shared" si="147"/>
        <v>3.3259678976247111E-3</v>
      </c>
      <c r="T856" s="114"/>
      <c r="W856" s="114"/>
      <c r="AA856" s="114"/>
      <c r="AG856" s="114"/>
      <c r="AJ856" s="114"/>
    </row>
    <row r="857" spans="1:36" x14ac:dyDescent="0.2">
      <c r="A857" s="92">
        <f t="shared" si="152"/>
        <v>57</v>
      </c>
      <c r="B857" s="142">
        <f t="shared" si="152"/>
        <v>7.6556150992285492E-4</v>
      </c>
      <c r="C857" s="79">
        <f t="shared" si="139"/>
        <v>1</v>
      </c>
      <c r="D857" s="42">
        <f t="shared" si="144"/>
        <v>7.6556150992285492E-4</v>
      </c>
      <c r="E857" s="142">
        <f t="shared" si="140"/>
        <v>3.4149420195973505E-3</v>
      </c>
      <c r="F857" s="79">
        <f t="shared" si="149"/>
        <v>1</v>
      </c>
      <c r="G857" s="42">
        <f t="shared" si="145"/>
        <v>3.4149420195973505E-3</v>
      </c>
      <c r="H857" s="142">
        <f t="shared" si="141"/>
        <v>1.3678971126297166E-3</v>
      </c>
      <c r="I857" s="79">
        <f t="shared" si="142"/>
        <v>1</v>
      </c>
      <c r="J857" s="42">
        <f t="shared" si="146"/>
        <v>1.3678971126297166E-3</v>
      </c>
      <c r="K857" s="142">
        <f t="shared" si="143"/>
        <v>3.3749356697895089E-3</v>
      </c>
      <c r="L857" s="79">
        <f t="shared" si="150"/>
        <v>1</v>
      </c>
      <c r="M857" s="42">
        <f t="shared" si="147"/>
        <v>3.3749356697895089E-3</v>
      </c>
      <c r="T857" s="114"/>
      <c r="W857" s="114"/>
      <c r="AA857" s="114"/>
      <c r="AG857" s="114"/>
      <c r="AJ857" s="114"/>
    </row>
    <row r="858" spans="1:36" x14ac:dyDescent="0.2">
      <c r="A858" s="92">
        <f t="shared" si="152"/>
        <v>58</v>
      </c>
      <c r="B858" s="142">
        <f t="shared" si="152"/>
        <v>7.1723383935498239E-4</v>
      </c>
      <c r="C858" s="79">
        <f t="shared" si="139"/>
        <v>1.0000000000000002</v>
      </c>
      <c r="D858" s="42">
        <f t="shared" si="144"/>
        <v>7.172338393549825E-4</v>
      </c>
      <c r="E858" s="142">
        <f t="shared" si="140"/>
        <v>3.4171823751865896E-3</v>
      </c>
      <c r="F858" s="79">
        <f t="shared" si="149"/>
        <v>1</v>
      </c>
      <c r="G858" s="42">
        <f t="shared" si="145"/>
        <v>3.4171823751865896E-3</v>
      </c>
      <c r="H858" s="142">
        <f t="shared" si="141"/>
        <v>1.3355719819849806E-3</v>
      </c>
      <c r="I858" s="79">
        <f t="shared" si="142"/>
        <v>1.0000000000000002</v>
      </c>
      <c r="J858" s="42">
        <f t="shared" si="146"/>
        <v>1.3355719819849808E-3</v>
      </c>
      <c r="K858" s="142">
        <f t="shared" si="143"/>
        <v>3.2766800746614503E-3</v>
      </c>
      <c r="L858" s="79">
        <f t="shared" si="150"/>
        <v>1</v>
      </c>
      <c r="M858" s="42">
        <f t="shared" si="147"/>
        <v>3.2766800746614503E-3</v>
      </c>
      <c r="T858" s="114"/>
      <c r="W858" s="114"/>
      <c r="AA858" s="114"/>
      <c r="AG858" s="114"/>
      <c r="AJ858" s="114"/>
    </row>
    <row r="859" spans="1:36" x14ac:dyDescent="0.2">
      <c r="A859" s="92">
        <f t="shared" si="152"/>
        <v>59</v>
      </c>
      <c r="B859" s="142">
        <f t="shared" si="152"/>
        <v>6.192982950253864E-4</v>
      </c>
      <c r="C859" s="79">
        <f t="shared" si="139"/>
        <v>1</v>
      </c>
      <c r="D859" s="42">
        <f t="shared" si="144"/>
        <v>6.192982950253864E-4</v>
      </c>
      <c r="E859" s="142">
        <f t="shared" si="140"/>
        <v>3.0404825853959541E-3</v>
      </c>
      <c r="F859" s="79">
        <f t="shared" si="149"/>
        <v>1</v>
      </c>
      <c r="G859" s="42">
        <f t="shared" si="145"/>
        <v>3.0404825853959541E-3</v>
      </c>
      <c r="H859" s="142">
        <f t="shared" si="141"/>
        <v>1.1099361690687546E-3</v>
      </c>
      <c r="I859" s="79">
        <f t="shared" si="142"/>
        <v>1</v>
      </c>
      <c r="J859" s="42">
        <f t="shared" si="146"/>
        <v>1.1099361690687546E-3</v>
      </c>
      <c r="K859" s="142">
        <f t="shared" si="143"/>
        <v>2.9710315621295411E-3</v>
      </c>
      <c r="L859" s="79">
        <f t="shared" si="150"/>
        <v>1</v>
      </c>
      <c r="M859" s="42">
        <f t="shared" si="147"/>
        <v>2.9710315621295411E-3</v>
      </c>
      <c r="T859" s="114"/>
      <c r="W859" s="114"/>
      <c r="AA859" s="114"/>
      <c r="AG859" s="114"/>
      <c r="AJ859" s="114"/>
    </row>
    <row r="860" spans="1:36" x14ac:dyDescent="0.2">
      <c r="A860" s="92">
        <f t="shared" si="152"/>
        <v>60</v>
      </c>
      <c r="B860" s="142">
        <f t="shared" si="152"/>
        <v>5.0375995678034018E-4</v>
      </c>
      <c r="C860" s="79">
        <f t="shared" si="139"/>
        <v>1</v>
      </c>
      <c r="D860" s="42">
        <f t="shared" si="144"/>
        <v>5.0375995678034018E-4</v>
      </c>
      <c r="E860" s="142">
        <f t="shared" si="140"/>
        <v>2.4999167867923995E-3</v>
      </c>
      <c r="F860" s="79">
        <f t="shared" si="149"/>
        <v>1.0000000000000002</v>
      </c>
      <c r="G860" s="42">
        <f t="shared" si="145"/>
        <v>2.4999167867923999E-3</v>
      </c>
      <c r="H860" s="142">
        <f t="shared" si="141"/>
        <v>9.3678868710041652E-4</v>
      </c>
      <c r="I860" s="79">
        <f t="shared" si="142"/>
        <v>1</v>
      </c>
      <c r="J860" s="42">
        <f t="shared" si="146"/>
        <v>9.3678868710041652E-4</v>
      </c>
      <c r="K860" s="142">
        <f t="shared" si="143"/>
        <v>2.5047175487693408E-3</v>
      </c>
      <c r="L860" s="79">
        <f t="shared" si="150"/>
        <v>1.0000000000000002</v>
      </c>
      <c r="M860" s="42">
        <f t="shared" si="147"/>
        <v>2.5047175487693412E-3</v>
      </c>
      <c r="T860" s="114"/>
      <c r="W860" s="114"/>
      <c r="AA860" s="114"/>
      <c r="AG860" s="114"/>
      <c r="AJ860" s="114"/>
    </row>
    <row r="861" spans="1:36" x14ac:dyDescent="0.2">
      <c r="A861" s="92">
        <f t="shared" si="152"/>
        <v>61</v>
      </c>
      <c r="B861" s="142">
        <f t="shared" si="152"/>
        <v>4.8103635008948622E-4</v>
      </c>
      <c r="C861" s="79">
        <f t="shared" si="139"/>
        <v>1</v>
      </c>
      <c r="D861" s="42">
        <f t="shared" si="144"/>
        <v>4.8103635008948622E-4</v>
      </c>
      <c r="E861" s="142">
        <f t="shared" si="140"/>
        <v>2.4307858143244494E-3</v>
      </c>
      <c r="F861" s="79">
        <f t="shared" si="149"/>
        <v>1</v>
      </c>
      <c r="G861" s="42">
        <f t="shared" si="145"/>
        <v>2.4307858143244494E-3</v>
      </c>
      <c r="H861" s="142">
        <f t="shared" si="141"/>
        <v>8.3405238079387956E-4</v>
      </c>
      <c r="I861" s="79">
        <f t="shared" si="142"/>
        <v>1</v>
      </c>
      <c r="J861" s="42">
        <f t="shared" si="146"/>
        <v>8.3405238079387956E-4</v>
      </c>
      <c r="K861" s="142">
        <f t="shared" si="143"/>
        <v>2.3850185501442787E-3</v>
      </c>
      <c r="L861" s="79">
        <f t="shared" si="150"/>
        <v>1</v>
      </c>
      <c r="M861" s="42">
        <f t="shared" si="147"/>
        <v>2.3850185501442787E-3</v>
      </c>
      <c r="T861" s="114"/>
      <c r="W861" s="114"/>
      <c r="AA861" s="114"/>
      <c r="AG861" s="114"/>
      <c r="AJ861" s="114"/>
    </row>
    <row r="862" spans="1:36" x14ac:dyDescent="0.2">
      <c r="A862" s="92">
        <f t="shared" si="152"/>
        <v>62</v>
      </c>
      <c r="B862" s="142">
        <f t="shared" si="152"/>
        <v>4.2630766355235901E-4</v>
      </c>
      <c r="C862" s="79">
        <f t="shared" si="139"/>
        <v>0.99999999999999978</v>
      </c>
      <c r="D862" s="42">
        <f t="shared" si="144"/>
        <v>4.263076635523589E-4</v>
      </c>
      <c r="E862" s="142">
        <f t="shared" si="140"/>
        <v>2.3504530639103039E-3</v>
      </c>
      <c r="F862" s="79">
        <f t="shared" si="149"/>
        <v>0.99999999999999978</v>
      </c>
      <c r="G862" s="42">
        <f t="shared" si="145"/>
        <v>2.3504530639103034E-3</v>
      </c>
      <c r="H862" s="142">
        <f t="shared" si="141"/>
        <v>7.5884044315513758E-4</v>
      </c>
      <c r="I862" s="79">
        <f t="shared" si="142"/>
        <v>0.99999999999999978</v>
      </c>
      <c r="J862" s="42">
        <f t="shared" si="146"/>
        <v>7.5884044315513736E-4</v>
      </c>
      <c r="K862" s="142">
        <f t="shared" si="143"/>
        <v>2.2768413802638754E-3</v>
      </c>
      <c r="L862" s="79">
        <f t="shared" si="150"/>
        <v>0.99999999999999978</v>
      </c>
      <c r="M862" s="42">
        <f t="shared" si="147"/>
        <v>2.276841380263875E-3</v>
      </c>
      <c r="T862" s="114"/>
      <c r="W862" s="114"/>
      <c r="AA862" s="114"/>
      <c r="AG862" s="114"/>
      <c r="AJ862" s="114"/>
    </row>
    <row r="863" spans="1:36" x14ac:dyDescent="0.2">
      <c r="A863" s="92">
        <f t="shared" si="152"/>
        <v>63</v>
      </c>
      <c r="B863" s="142">
        <f t="shared" si="152"/>
        <v>3.5941704667364802E-4</v>
      </c>
      <c r="C863" s="79">
        <f t="shared" si="139"/>
        <v>1</v>
      </c>
      <c r="D863" s="42">
        <f t="shared" si="144"/>
        <v>3.5941704667364802E-4</v>
      </c>
      <c r="E863" s="142">
        <f t="shared" si="140"/>
        <v>2.0464048053707084E-3</v>
      </c>
      <c r="F863" s="79">
        <f t="shared" si="149"/>
        <v>0.99999999999999978</v>
      </c>
      <c r="G863" s="42">
        <f t="shared" si="145"/>
        <v>2.046404805370708E-3</v>
      </c>
      <c r="H863" s="142">
        <f t="shared" si="141"/>
        <v>6.7690743874867815E-4</v>
      </c>
      <c r="I863" s="79">
        <f t="shared" si="142"/>
        <v>1</v>
      </c>
      <c r="J863" s="42">
        <f t="shared" si="146"/>
        <v>6.7690743874867815E-4</v>
      </c>
      <c r="K863" s="142">
        <f t="shared" si="143"/>
        <v>1.9775938837012209E-3</v>
      </c>
      <c r="L863" s="79">
        <f t="shared" si="150"/>
        <v>0.99999999999999978</v>
      </c>
      <c r="M863" s="42">
        <f t="shared" si="147"/>
        <v>1.9775938837012204E-3</v>
      </c>
      <c r="T863" s="114"/>
      <c r="W863" s="114"/>
      <c r="AA863" s="114"/>
      <c r="AG863" s="114"/>
      <c r="AJ863" s="114"/>
    </row>
    <row r="864" spans="1:36" x14ac:dyDescent="0.2">
      <c r="A864" s="92">
        <f t="shared" si="152"/>
        <v>64</v>
      </c>
      <c r="B864" s="142">
        <f t="shared" si="152"/>
        <v>2.9188632819801156E-4</v>
      </c>
      <c r="C864" s="79">
        <f t="shared" si="139"/>
        <v>1</v>
      </c>
      <c r="D864" s="42">
        <f t="shared" si="144"/>
        <v>2.9188632819801156E-4</v>
      </c>
      <c r="E864" s="142">
        <f t="shared" si="140"/>
        <v>1.953910124614979E-3</v>
      </c>
      <c r="F864" s="79">
        <f t="shared" ref="F864:F883" si="153">F667/$F764</f>
        <v>1</v>
      </c>
      <c r="G864" s="42">
        <f t="shared" si="145"/>
        <v>1.953910124614979E-3</v>
      </c>
      <c r="H864" s="142">
        <f t="shared" si="141"/>
        <v>5.5464803373591459E-4</v>
      </c>
      <c r="I864" s="79">
        <f t="shared" si="142"/>
        <v>1</v>
      </c>
      <c r="J864" s="42">
        <f t="shared" si="146"/>
        <v>5.5464803373591459E-4</v>
      </c>
      <c r="K864" s="142">
        <f t="shared" si="143"/>
        <v>1.8162882812760041E-3</v>
      </c>
      <c r="L864" s="79">
        <f t="shared" ref="L864:L883" si="154">L667/$F764</f>
        <v>1</v>
      </c>
      <c r="M864" s="42">
        <f t="shared" si="147"/>
        <v>1.8162882812760041E-3</v>
      </c>
      <c r="T864" s="114"/>
      <c r="W864" s="114"/>
      <c r="AA864" s="114"/>
      <c r="AG864" s="114"/>
      <c r="AJ864" s="114"/>
    </row>
    <row r="865" spans="1:36" x14ac:dyDescent="0.2">
      <c r="A865" s="92">
        <f t="shared" ref="A865:B880" si="155">A668</f>
        <v>65</v>
      </c>
      <c r="B865" s="142">
        <f t="shared" si="155"/>
        <v>2.6948277230562037E-4</v>
      </c>
      <c r="C865" s="79">
        <f t="shared" ref="C865:C884" si="156">C668/$C765</f>
        <v>1</v>
      </c>
      <c r="D865" s="42">
        <f t="shared" si="144"/>
        <v>2.6948277230562037E-4</v>
      </c>
      <c r="E865" s="142">
        <f t="shared" ref="E865:E883" si="157">E668</f>
        <v>1.8396519895637837E-3</v>
      </c>
      <c r="F865" s="79">
        <f t="shared" si="153"/>
        <v>1</v>
      </c>
      <c r="G865" s="42">
        <f t="shared" si="145"/>
        <v>1.8396519895637837E-3</v>
      </c>
      <c r="H865" s="142">
        <f t="shared" ref="H865:H883" si="158">H668</f>
        <v>4.6951452134482785E-4</v>
      </c>
      <c r="I865" s="79">
        <f t="shared" ref="I865:I883" si="159">I668/$C765</f>
        <v>1</v>
      </c>
      <c r="J865" s="42">
        <f t="shared" si="146"/>
        <v>4.6951452134482785E-4</v>
      </c>
      <c r="K865" s="142">
        <f t="shared" ref="K865:K883" si="160">K668</f>
        <v>1.6457012056953679E-3</v>
      </c>
      <c r="L865" s="79">
        <f t="shared" si="154"/>
        <v>1</v>
      </c>
      <c r="M865" s="42">
        <f t="shared" si="147"/>
        <v>1.6457012056953679E-3</v>
      </c>
      <c r="T865" s="114"/>
      <c r="W865" s="114"/>
      <c r="AA865" s="114"/>
      <c r="AG865" s="114"/>
      <c r="AJ865" s="114"/>
    </row>
    <row r="866" spans="1:36" x14ac:dyDescent="0.2">
      <c r="A866" s="92">
        <f t="shared" si="155"/>
        <v>66</v>
      </c>
      <c r="B866" s="142">
        <f t="shared" si="155"/>
        <v>2.3363708287779436E-4</v>
      </c>
      <c r="C866" s="79">
        <f t="shared" si="156"/>
        <v>1</v>
      </c>
      <c r="D866" s="42">
        <f t="shared" si="144"/>
        <v>2.3363708287779436E-4</v>
      </c>
      <c r="E866" s="142">
        <f t="shared" si="157"/>
        <v>1.6024943479028991E-3</v>
      </c>
      <c r="F866" s="79">
        <f t="shared" si="153"/>
        <v>1.0000000000000002</v>
      </c>
      <c r="G866" s="42">
        <f t="shared" si="145"/>
        <v>1.6024943479028995E-3</v>
      </c>
      <c r="H866" s="142">
        <f t="shared" si="158"/>
        <v>4.2150690157541804E-4</v>
      </c>
      <c r="I866" s="79">
        <f t="shared" si="159"/>
        <v>1</v>
      </c>
      <c r="J866" s="42">
        <f t="shared" si="146"/>
        <v>4.2150690157541804E-4</v>
      </c>
      <c r="K866" s="142">
        <f t="shared" si="160"/>
        <v>1.5010382447902132E-3</v>
      </c>
      <c r="L866" s="79">
        <f t="shared" si="154"/>
        <v>1.0000000000000002</v>
      </c>
      <c r="M866" s="42">
        <f t="shared" si="147"/>
        <v>1.5010382447902136E-3</v>
      </c>
      <c r="T866" s="114"/>
      <c r="W866" s="114"/>
      <c r="AA866" s="114"/>
      <c r="AG866" s="114"/>
      <c r="AJ866" s="114"/>
    </row>
    <row r="867" spans="1:36" x14ac:dyDescent="0.2">
      <c r="A867" s="92">
        <f t="shared" si="155"/>
        <v>67</v>
      </c>
      <c r="B867" s="142">
        <f t="shared" si="155"/>
        <v>2.0963327299308945E-4</v>
      </c>
      <c r="C867" s="79">
        <f t="shared" si="156"/>
        <v>1</v>
      </c>
      <c r="D867" s="42">
        <f t="shared" si="144"/>
        <v>2.0963327299308945E-4</v>
      </c>
      <c r="E867" s="142">
        <f t="shared" si="157"/>
        <v>1.4360679327022785E-3</v>
      </c>
      <c r="F867" s="79">
        <f t="shared" si="153"/>
        <v>1.0000000000000002</v>
      </c>
      <c r="G867" s="42">
        <f t="shared" si="145"/>
        <v>1.4360679327022788E-3</v>
      </c>
      <c r="H867" s="142">
        <f t="shared" si="158"/>
        <v>3.5013557351822879E-4</v>
      </c>
      <c r="I867" s="79">
        <f t="shared" si="159"/>
        <v>1</v>
      </c>
      <c r="J867" s="42">
        <f t="shared" si="146"/>
        <v>3.5013557351822879E-4</v>
      </c>
      <c r="K867" s="142">
        <f t="shared" si="160"/>
        <v>1.3051671561310212E-3</v>
      </c>
      <c r="L867" s="79">
        <f t="shared" si="154"/>
        <v>1.0000000000000002</v>
      </c>
      <c r="M867" s="42">
        <f t="shared" si="147"/>
        <v>1.3051671561310214E-3</v>
      </c>
      <c r="T867" s="114"/>
      <c r="W867" s="114"/>
      <c r="AA867" s="114"/>
      <c r="AG867" s="114"/>
      <c r="AJ867" s="114"/>
    </row>
    <row r="868" spans="1:36" x14ac:dyDescent="0.2">
      <c r="A868" s="92">
        <f t="shared" si="155"/>
        <v>68</v>
      </c>
      <c r="B868" s="142">
        <f t="shared" si="155"/>
        <v>1.590652468359778E-4</v>
      </c>
      <c r="C868" s="79">
        <f t="shared" si="156"/>
        <v>1</v>
      </c>
      <c r="D868" s="42">
        <f t="shared" si="144"/>
        <v>1.590652468359778E-4</v>
      </c>
      <c r="E868" s="142">
        <f t="shared" si="157"/>
        <v>1.2738021778816735E-3</v>
      </c>
      <c r="F868" s="79">
        <f t="shared" si="153"/>
        <v>1</v>
      </c>
      <c r="G868" s="42">
        <f t="shared" si="145"/>
        <v>1.2738021778816735E-3</v>
      </c>
      <c r="H868" s="142">
        <f t="shared" si="158"/>
        <v>2.8132465184874144E-4</v>
      </c>
      <c r="I868" s="79">
        <f t="shared" si="159"/>
        <v>1</v>
      </c>
      <c r="J868" s="42">
        <f t="shared" si="146"/>
        <v>2.8132465184874144E-4</v>
      </c>
      <c r="K868" s="142">
        <f t="shared" si="160"/>
        <v>1.1777869383428538E-3</v>
      </c>
      <c r="L868" s="79">
        <f t="shared" si="154"/>
        <v>1</v>
      </c>
      <c r="M868" s="42">
        <f t="shared" si="147"/>
        <v>1.1777869383428538E-3</v>
      </c>
      <c r="T868" s="114"/>
      <c r="W868" s="114"/>
      <c r="AA868" s="114"/>
      <c r="AG868" s="114"/>
      <c r="AJ868" s="114"/>
    </row>
    <row r="869" spans="1:36" x14ac:dyDescent="0.2">
      <c r="A869" s="92">
        <f t="shared" si="155"/>
        <v>69</v>
      </c>
      <c r="B869" s="142">
        <f t="shared" si="155"/>
        <v>1.6162565322367967E-4</v>
      </c>
      <c r="C869" s="79">
        <f t="shared" si="156"/>
        <v>1</v>
      </c>
      <c r="D869" s="42">
        <f t="shared" ref="D869:D884" si="161">B869*C869</f>
        <v>1.6162565322367967E-4</v>
      </c>
      <c r="E869" s="142">
        <f t="shared" si="157"/>
        <v>1.1928293258706023E-3</v>
      </c>
      <c r="F869" s="79">
        <f t="shared" si="153"/>
        <v>1</v>
      </c>
      <c r="G869" s="42">
        <f t="shared" ref="G869:G883" si="162">E869*F869</f>
        <v>1.1928293258706023E-3</v>
      </c>
      <c r="H869" s="142">
        <f t="shared" si="158"/>
        <v>2.5284013078555827E-4</v>
      </c>
      <c r="I869" s="79">
        <f t="shared" si="159"/>
        <v>1</v>
      </c>
      <c r="J869" s="42">
        <f t="shared" ref="J869:J883" si="163">H869*I869</f>
        <v>2.5284013078555827E-4</v>
      </c>
      <c r="K869" s="142">
        <f t="shared" si="160"/>
        <v>1.1006546959133354E-3</v>
      </c>
      <c r="L869" s="79">
        <f t="shared" si="154"/>
        <v>1</v>
      </c>
      <c r="M869" s="42">
        <f t="shared" ref="M869:M883" si="164">K869*L869</f>
        <v>1.1006546959133354E-3</v>
      </c>
      <c r="T869" s="114"/>
      <c r="W869" s="114"/>
      <c r="AA869" s="114"/>
      <c r="AG869" s="114"/>
      <c r="AJ869" s="114"/>
    </row>
    <row r="870" spans="1:36" x14ac:dyDescent="0.2">
      <c r="A870" s="92">
        <f t="shared" si="155"/>
        <v>70</v>
      </c>
      <c r="B870" s="142">
        <f t="shared" si="155"/>
        <v>1.3250103056357105E-4</v>
      </c>
      <c r="C870" s="79">
        <f t="shared" si="156"/>
        <v>1</v>
      </c>
      <c r="D870" s="42">
        <f t="shared" si="161"/>
        <v>1.3250103056357105E-4</v>
      </c>
      <c r="E870" s="142">
        <f t="shared" si="157"/>
        <v>1.0270430122669069E-3</v>
      </c>
      <c r="F870" s="79">
        <f t="shared" si="153"/>
        <v>1</v>
      </c>
      <c r="G870" s="42">
        <f t="shared" si="162"/>
        <v>1.0270430122669069E-3</v>
      </c>
      <c r="H870" s="142">
        <f t="shared" si="158"/>
        <v>2.0899317139616401E-4</v>
      </c>
      <c r="I870" s="79">
        <f t="shared" si="159"/>
        <v>1</v>
      </c>
      <c r="J870" s="42">
        <f t="shared" si="163"/>
        <v>2.0899317139616401E-4</v>
      </c>
      <c r="K870" s="142">
        <f t="shared" si="160"/>
        <v>9.0862421683569612E-4</v>
      </c>
      <c r="L870" s="79">
        <f t="shared" si="154"/>
        <v>1</v>
      </c>
      <c r="M870" s="42">
        <f t="shared" si="164"/>
        <v>9.0862421683569612E-4</v>
      </c>
      <c r="T870" s="114"/>
      <c r="W870" s="114"/>
      <c r="AA870" s="114"/>
      <c r="AG870" s="114"/>
      <c r="AJ870" s="114"/>
    </row>
    <row r="871" spans="1:36" x14ac:dyDescent="0.2">
      <c r="A871" s="92">
        <f t="shared" si="155"/>
        <v>71</v>
      </c>
      <c r="B871" s="142">
        <f t="shared" si="155"/>
        <v>1.1457818584965806E-4</v>
      </c>
      <c r="C871" s="79">
        <f t="shared" si="156"/>
        <v>1</v>
      </c>
      <c r="D871" s="42">
        <f t="shared" si="161"/>
        <v>1.1457818584965806E-4</v>
      </c>
      <c r="E871" s="142">
        <f t="shared" si="157"/>
        <v>8.9614223569564957E-4</v>
      </c>
      <c r="F871" s="79">
        <f t="shared" si="153"/>
        <v>1</v>
      </c>
      <c r="G871" s="42">
        <f t="shared" si="162"/>
        <v>8.9614223569564957E-4</v>
      </c>
      <c r="H871" s="142">
        <f t="shared" si="158"/>
        <v>1.7218732957294982E-4</v>
      </c>
      <c r="I871" s="79">
        <f t="shared" si="159"/>
        <v>1</v>
      </c>
      <c r="J871" s="42">
        <f t="shared" si="163"/>
        <v>1.7218732957294982E-4</v>
      </c>
      <c r="K871" s="142">
        <f t="shared" si="160"/>
        <v>7.7580313547366238E-4</v>
      </c>
      <c r="L871" s="79">
        <f t="shared" si="154"/>
        <v>1</v>
      </c>
      <c r="M871" s="42">
        <f t="shared" si="164"/>
        <v>7.7580313547366238E-4</v>
      </c>
      <c r="T871" s="114"/>
      <c r="W871" s="114"/>
      <c r="AA871" s="114"/>
      <c r="AG871" s="114"/>
      <c r="AJ871" s="114"/>
    </row>
    <row r="872" spans="1:36" x14ac:dyDescent="0.2">
      <c r="A872" s="92">
        <f t="shared" si="155"/>
        <v>72</v>
      </c>
      <c r="B872" s="142">
        <f t="shared" si="155"/>
        <v>8.673376638340037E-5</v>
      </c>
      <c r="C872" s="79">
        <f t="shared" si="156"/>
        <v>1</v>
      </c>
      <c r="D872" s="42">
        <f t="shared" si="161"/>
        <v>8.673376638340037E-5</v>
      </c>
      <c r="E872" s="142">
        <f t="shared" si="157"/>
        <v>7.3131607448734259E-4</v>
      </c>
      <c r="F872" s="79">
        <f t="shared" si="153"/>
        <v>1</v>
      </c>
      <c r="G872" s="42">
        <f t="shared" si="162"/>
        <v>7.3131607448734259E-4</v>
      </c>
      <c r="H872" s="142">
        <f t="shared" si="158"/>
        <v>1.4466296090515486E-4</v>
      </c>
      <c r="I872" s="79">
        <f t="shared" si="159"/>
        <v>1</v>
      </c>
      <c r="J872" s="42">
        <f t="shared" si="163"/>
        <v>1.4466296090515486E-4</v>
      </c>
      <c r="K872" s="142">
        <f t="shared" si="160"/>
        <v>6.3722113973929944E-4</v>
      </c>
      <c r="L872" s="79">
        <f t="shared" si="154"/>
        <v>1</v>
      </c>
      <c r="M872" s="42">
        <f t="shared" si="164"/>
        <v>6.3722113973929944E-4</v>
      </c>
      <c r="T872" s="114"/>
      <c r="W872" s="114"/>
      <c r="AA872" s="114"/>
      <c r="AG872" s="114"/>
      <c r="AJ872" s="114"/>
    </row>
    <row r="873" spans="1:36" x14ac:dyDescent="0.2">
      <c r="A873" s="92">
        <f t="shared" si="155"/>
        <v>73</v>
      </c>
      <c r="B873" s="142">
        <f t="shared" si="155"/>
        <v>6.9130972467950117E-5</v>
      </c>
      <c r="C873" s="79">
        <f t="shared" si="156"/>
        <v>1</v>
      </c>
      <c r="D873" s="42">
        <f t="shared" si="161"/>
        <v>6.9130972467950117E-5</v>
      </c>
      <c r="E873" s="142">
        <f t="shared" si="157"/>
        <v>5.856929611867996E-4</v>
      </c>
      <c r="F873" s="79">
        <f t="shared" si="153"/>
        <v>1</v>
      </c>
      <c r="G873" s="42">
        <f t="shared" si="162"/>
        <v>5.856929611867996E-4</v>
      </c>
      <c r="H873" s="142">
        <f t="shared" si="158"/>
        <v>1.1393808425273259E-4</v>
      </c>
      <c r="I873" s="79">
        <f t="shared" si="159"/>
        <v>1</v>
      </c>
      <c r="J873" s="42">
        <f t="shared" si="163"/>
        <v>1.1393808425273259E-4</v>
      </c>
      <c r="K873" s="142">
        <f t="shared" si="160"/>
        <v>5.2552341107580595E-4</v>
      </c>
      <c r="L873" s="79">
        <f t="shared" si="154"/>
        <v>1</v>
      </c>
      <c r="M873" s="42">
        <f t="shared" si="164"/>
        <v>5.2552341107580595E-4</v>
      </c>
      <c r="T873" s="114"/>
      <c r="W873" s="114"/>
      <c r="AA873" s="114"/>
      <c r="AG873" s="114"/>
      <c r="AJ873" s="114"/>
    </row>
    <row r="874" spans="1:36" x14ac:dyDescent="0.2">
      <c r="A874" s="92">
        <f t="shared" si="155"/>
        <v>74</v>
      </c>
      <c r="B874" s="142">
        <f t="shared" si="155"/>
        <v>4.6087314978633407E-5</v>
      </c>
      <c r="C874" s="79">
        <f t="shared" si="156"/>
        <v>1</v>
      </c>
      <c r="D874" s="42">
        <f t="shared" si="161"/>
        <v>4.6087314978633407E-5</v>
      </c>
      <c r="E874" s="142">
        <f t="shared" si="157"/>
        <v>4.3654928910316648E-4</v>
      </c>
      <c r="F874" s="79">
        <f t="shared" si="153"/>
        <v>1</v>
      </c>
      <c r="G874" s="42">
        <f t="shared" si="162"/>
        <v>4.3654928910316648E-4</v>
      </c>
      <c r="H874" s="142">
        <f t="shared" si="158"/>
        <v>7.8732496421832072E-5</v>
      </c>
      <c r="I874" s="79">
        <f t="shared" si="159"/>
        <v>1</v>
      </c>
      <c r="J874" s="42">
        <f t="shared" si="163"/>
        <v>7.8732496421832072E-5</v>
      </c>
      <c r="K874" s="142">
        <f t="shared" si="160"/>
        <v>4.2726781594774725E-4</v>
      </c>
      <c r="L874" s="79">
        <f t="shared" si="154"/>
        <v>1</v>
      </c>
      <c r="M874" s="42">
        <f t="shared" si="164"/>
        <v>4.2726781594774725E-4</v>
      </c>
      <c r="T874" s="114"/>
      <c r="W874" s="114"/>
      <c r="AA874" s="114"/>
      <c r="AG874" s="114"/>
      <c r="AJ874" s="114"/>
    </row>
    <row r="875" spans="1:36" x14ac:dyDescent="0.2">
      <c r="A875" s="92">
        <f t="shared" si="155"/>
        <v>75</v>
      </c>
      <c r="B875" s="142">
        <f t="shared" si="155"/>
        <v>3.7125892621676912E-5</v>
      </c>
      <c r="C875" s="79">
        <f t="shared" si="156"/>
        <v>1</v>
      </c>
      <c r="D875" s="42">
        <f t="shared" si="161"/>
        <v>3.7125892621676912E-5</v>
      </c>
      <c r="E875" s="142">
        <f t="shared" si="157"/>
        <v>3.5045562431669156E-4</v>
      </c>
      <c r="F875" s="79">
        <f t="shared" si="153"/>
        <v>1</v>
      </c>
      <c r="G875" s="42">
        <f t="shared" si="162"/>
        <v>3.5045562431669156E-4</v>
      </c>
      <c r="H875" s="142">
        <f t="shared" si="158"/>
        <v>6.0489600909456346E-5</v>
      </c>
      <c r="I875" s="79">
        <f t="shared" si="159"/>
        <v>1</v>
      </c>
      <c r="J875" s="42">
        <f t="shared" si="163"/>
        <v>6.0489600909456346E-5</v>
      </c>
      <c r="K875" s="142">
        <f t="shared" si="160"/>
        <v>3.4437465914589964E-4</v>
      </c>
      <c r="L875" s="79">
        <f t="shared" si="154"/>
        <v>1</v>
      </c>
      <c r="M875" s="42">
        <f t="shared" si="164"/>
        <v>3.4437465914589964E-4</v>
      </c>
      <c r="T875" s="114"/>
      <c r="W875" s="114"/>
      <c r="AA875" s="114"/>
      <c r="AG875" s="114"/>
      <c r="AJ875" s="114"/>
    </row>
    <row r="876" spans="1:36" x14ac:dyDescent="0.2">
      <c r="A876" s="92">
        <f t="shared" si="155"/>
        <v>76</v>
      </c>
      <c r="B876" s="142">
        <f t="shared" si="155"/>
        <v>2.9764724257034078E-5</v>
      </c>
      <c r="C876" s="79">
        <f t="shared" si="156"/>
        <v>1</v>
      </c>
      <c r="D876" s="42">
        <f t="shared" si="161"/>
        <v>2.9764724257034078E-5</v>
      </c>
      <c r="E876" s="142">
        <f t="shared" si="157"/>
        <v>2.1539418736541864E-4</v>
      </c>
      <c r="F876" s="79">
        <f t="shared" si="153"/>
        <v>1</v>
      </c>
      <c r="G876" s="42">
        <f t="shared" si="162"/>
        <v>2.1539418736541864E-4</v>
      </c>
      <c r="H876" s="142">
        <f t="shared" si="158"/>
        <v>4.8967772164797997E-5</v>
      </c>
      <c r="I876" s="79">
        <f t="shared" si="159"/>
        <v>1</v>
      </c>
      <c r="J876" s="42">
        <f t="shared" si="163"/>
        <v>4.8967772164797997E-5</v>
      </c>
      <c r="K876" s="142">
        <f t="shared" si="160"/>
        <v>2.4291855603321359E-4</v>
      </c>
      <c r="L876" s="79">
        <f t="shared" si="154"/>
        <v>1</v>
      </c>
      <c r="M876" s="42">
        <f t="shared" si="164"/>
        <v>2.4291855603321359E-4</v>
      </c>
      <c r="T876" s="114"/>
      <c r="W876" s="114"/>
      <c r="AA876" s="114"/>
      <c r="AG876" s="114"/>
      <c r="AJ876" s="114"/>
    </row>
    <row r="877" spans="1:36" x14ac:dyDescent="0.2">
      <c r="A877" s="92">
        <f t="shared" si="155"/>
        <v>77</v>
      </c>
      <c r="B877" s="142">
        <f t="shared" si="155"/>
        <v>1.5362438326211136E-5</v>
      </c>
      <c r="C877" s="79">
        <f t="shared" si="156"/>
        <v>1</v>
      </c>
      <c r="D877" s="42">
        <f t="shared" si="161"/>
        <v>1.5362438326211136E-5</v>
      </c>
      <c r="E877" s="142">
        <f t="shared" si="157"/>
        <v>1.6290585641753059E-4</v>
      </c>
      <c r="F877" s="79">
        <f t="shared" si="153"/>
        <v>1</v>
      </c>
      <c r="G877" s="42">
        <f t="shared" si="162"/>
        <v>1.6290585641753059E-4</v>
      </c>
      <c r="H877" s="142">
        <f t="shared" si="158"/>
        <v>2.8484521063183148E-5</v>
      </c>
      <c r="I877" s="79">
        <f t="shared" si="159"/>
        <v>1</v>
      </c>
      <c r="J877" s="42">
        <f t="shared" si="163"/>
        <v>2.8484521063183148E-5</v>
      </c>
      <c r="K877" s="142">
        <f t="shared" si="160"/>
        <v>1.7250738037141256E-4</v>
      </c>
      <c r="L877" s="79">
        <f t="shared" si="154"/>
        <v>1</v>
      </c>
      <c r="M877" s="42">
        <f t="shared" si="164"/>
        <v>1.7250738037141256E-4</v>
      </c>
      <c r="T877" s="114"/>
      <c r="W877" s="114"/>
      <c r="AA877" s="114"/>
      <c r="AG877" s="114"/>
      <c r="AJ877" s="114"/>
    </row>
    <row r="878" spans="1:36" x14ac:dyDescent="0.2">
      <c r="A878" s="92">
        <f t="shared" si="155"/>
        <v>78</v>
      </c>
      <c r="B878" s="142">
        <f t="shared" si="155"/>
        <v>1.6002539923136599E-5</v>
      </c>
      <c r="C878" s="79">
        <f t="shared" si="156"/>
        <v>1</v>
      </c>
      <c r="D878" s="42">
        <f t="shared" si="161"/>
        <v>1.6002539923136599E-5</v>
      </c>
      <c r="E878" s="142">
        <f t="shared" si="157"/>
        <v>1.4722336729285673E-4</v>
      </c>
      <c r="F878" s="79">
        <f t="shared" si="153"/>
        <v>1</v>
      </c>
      <c r="G878" s="42">
        <f t="shared" si="162"/>
        <v>1.4722336729285673E-4</v>
      </c>
      <c r="H878" s="142">
        <f t="shared" si="158"/>
        <v>2.1763454295465777E-5</v>
      </c>
      <c r="I878" s="79">
        <f t="shared" si="159"/>
        <v>1</v>
      </c>
      <c r="J878" s="42">
        <f t="shared" si="163"/>
        <v>2.1763454295465777E-5</v>
      </c>
      <c r="K878" s="142">
        <f t="shared" si="160"/>
        <v>1.3154087816818284E-4</v>
      </c>
      <c r="L878" s="79">
        <f t="shared" si="154"/>
        <v>1</v>
      </c>
      <c r="M878" s="42">
        <f t="shared" si="164"/>
        <v>1.3154087816818284E-4</v>
      </c>
      <c r="T878" s="114"/>
      <c r="W878" s="114"/>
      <c r="AA878" s="114"/>
      <c r="AG878" s="114"/>
      <c r="AJ878" s="114"/>
    </row>
    <row r="879" spans="1:36" x14ac:dyDescent="0.2">
      <c r="A879" s="92">
        <f t="shared" si="155"/>
        <v>79</v>
      </c>
      <c r="B879" s="142">
        <f t="shared" si="155"/>
        <v>1.0881727147732888E-5</v>
      </c>
      <c r="C879" s="79">
        <f t="shared" si="156"/>
        <v>1</v>
      </c>
      <c r="D879" s="42">
        <f t="shared" si="161"/>
        <v>1.0881727147732888E-5</v>
      </c>
      <c r="E879" s="142">
        <f t="shared" si="157"/>
        <v>9.7615493531133258E-5</v>
      </c>
      <c r="F879" s="79">
        <f t="shared" si="153"/>
        <v>1</v>
      </c>
      <c r="G879" s="42">
        <f t="shared" si="162"/>
        <v>9.7615493531133258E-5</v>
      </c>
      <c r="H879" s="142">
        <f t="shared" si="158"/>
        <v>1.1841879543121083E-5</v>
      </c>
      <c r="I879" s="79">
        <f t="shared" si="159"/>
        <v>1</v>
      </c>
      <c r="J879" s="42">
        <f t="shared" si="163"/>
        <v>1.1841879543121083E-5</v>
      </c>
      <c r="K879" s="142">
        <f t="shared" si="160"/>
        <v>9.5055087143431404E-5</v>
      </c>
      <c r="L879" s="79">
        <f t="shared" si="154"/>
        <v>1</v>
      </c>
      <c r="M879" s="42">
        <f t="shared" si="164"/>
        <v>9.5055087143431404E-5</v>
      </c>
      <c r="T879" s="114"/>
      <c r="W879" s="114"/>
      <c r="AA879" s="114"/>
      <c r="AG879" s="114"/>
      <c r="AJ879" s="114"/>
    </row>
    <row r="880" spans="1:36" x14ac:dyDescent="0.2">
      <c r="A880" s="92">
        <f t="shared" si="155"/>
        <v>80</v>
      </c>
      <c r="B880" s="142">
        <f t="shared" si="155"/>
        <v>6.7210667677173718E-6</v>
      </c>
      <c r="C880" s="79">
        <f t="shared" si="156"/>
        <v>1</v>
      </c>
      <c r="D880" s="42">
        <f t="shared" si="161"/>
        <v>6.7210667677173718E-6</v>
      </c>
      <c r="E880" s="142">
        <f t="shared" si="157"/>
        <v>7.4571836041816561E-5</v>
      </c>
      <c r="F880" s="79">
        <f t="shared" si="153"/>
        <v>1</v>
      </c>
      <c r="G880" s="42">
        <f t="shared" si="162"/>
        <v>7.4571836041816561E-5</v>
      </c>
      <c r="H880" s="142">
        <f t="shared" si="158"/>
        <v>1.120177794619562E-5</v>
      </c>
      <c r="I880" s="79">
        <f t="shared" si="159"/>
        <v>1</v>
      </c>
      <c r="J880" s="42">
        <f t="shared" si="163"/>
        <v>1.120177794619562E-5</v>
      </c>
      <c r="K880" s="142">
        <f t="shared" si="160"/>
        <v>6.3690108894083673E-5</v>
      </c>
      <c r="L880" s="79">
        <f t="shared" si="154"/>
        <v>1</v>
      </c>
      <c r="M880" s="42">
        <f t="shared" si="164"/>
        <v>6.3690108894083673E-5</v>
      </c>
      <c r="T880" s="114"/>
      <c r="W880" s="114"/>
      <c r="AA880" s="114"/>
      <c r="AG880" s="114"/>
      <c r="AJ880" s="114"/>
    </row>
    <row r="881" spans="1:36" x14ac:dyDescent="0.2">
      <c r="A881" s="92">
        <f t="shared" ref="A881:B884" si="165">A684</f>
        <v>81</v>
      </c>
      <c r="B881" s="142">
        <f t="shared" si="165"/>
        <v>2.8804571861645879E-6</v>
      </c>
      <c r="C881" s="79">
        <f t="shared" si="156"/>
        <v>1</v>
      </c>
      <c r="D881" s="42">
        <f t="shared" si="161"/>
        <v>2.8804571861645879E-6</v>
      </c>
      <c r="E881" s="142">
        <f t="shared" si="157"/>
        <v>3.7125892621676912E-5</v>
      </c>
      <c r="F881" s="79">
        <f t="shared" si="153"/>
        <v>1</v>
      </c>
      <c r="G881" s="42">
        <f t="shared" si="162"/>
        <v>3.7125892621676912E-5</v>
      </c>
      <c r="H881" s="142">
        <f t="shared" si="158"/>
        <v>5.4408635738664442E-6</v>
      </c>
      <c r="I881" s="79">
        <f t="shared" si="159"/>
        <v>1</v>
      </c>
      <c r="J881" s="42">
        <f t="shared" si="163"/>
        <v>5.4408635738664442E-6</v>
      </c>
      <c r="K881" s="142">
        <f t="shared" si="160"/>
        <v>4.6727416575558874E-5</v>
      </c>
      <c r="L881" s="79">
        <f t="shared" si="154"/>
        <v>1</v>
      </c>
      <c r="M881" s="42">
        <f t="shared" si="164"/>
        <v>4.6727416575558874E-5</v>
      </c>
      <c r="T881" s="114"/>
      <c r="W881" s="114"/>
      <c r="AA881" s="114"/>
      <c r="AG881" s="114"/>
      <c r="AJ881" s="114"/>
    </row>
    <row r="882" spans="1:36" x14ac:dyDescent="0.2">
      <c r="A882" s="92">
        <f t="shared" si="165"/>
        <v>82</v>
      </c>
      <c r="B882" s="142">
        <f t="shared" si="165"/>
        <v>2.8804571861645879E-6</v>
      </c>
      <c r="C882" s="79">
        <f t="shared" si="156"/>
        <v>1</v>
      </c>
      <c r="D882" s="42">
        <f t="shared" si="161"/>
        <v>2.8804571861645879E-6</v>
      </c>
      <c r="E882" s="142">
        <f t="shared" si="157"/>
        <v>2.2723606690853973E-5</v>
      </c>
      <c r="F882" s="79">
        <f t="shared" si="153"/>
        <v>1</v>
      </c>
      <c r="G882" s="42">
        <f t="shared" si="162"/>
        <v>2.2723606690853973E-5</v>
      </c>
      <c r="H882" s="142">
        <f t="shared" si="158"/>
        <v>3.8406095815527839E-6</v>
      </c>
      <c r="I882" s="79">
        <f t="shared" si="159"/>
        <v>1</v>
      </c>
      <c r="J882" s="42">
        <f t="shared" si="163"/>
        <v>3.8406095815527839E-6</v>
      </c>
      <c r="K882" s="142">
        <f t="shared" si="160"/>
        <v>2.1443403497003043E-5</v>
      </c>
      <c r="L882" s="79">
        <f t="shared" si="154"/>
        <v>1</v>
      </c>
      <c r="M882" s="42">
        <f t="shared" si="164"/>
        <v>2.1443403497003043E-5</v>
      </c>
      <c r="T882" s="114"/>
      <c r="W882" s="114"/>
      <c r="AA882" s="114"/>
      <c r="AG882" s="114"/>
      <c r="AJ882" s="114"/>
    </row>
    <row r="883" spans="1:36" x14ac:dyDescent="0.2">
      <c r="A883" s="92">
        <f t="shared" si="165"/>
        <v>83</v>
      </c>
      <c r="B883" s="142">
        <f t="shared" si="165"/>
        <v>6.4010159692546406E-7</v>
      </c>
      <c r="C883" s="79">
        <f t="shared" si="156"/>
        <v>1</v>
      </c>
      <c r="D883" s="42">
        <f t="shared" si="161"/>
        <v>6.4010159692546406E-7</v>
      </c>
      <c r="E883" s="142">
        <f t="shared" si="157"/>
        <v>2.8164470264720418E-5</v>
      </c>
      <c r="F883" s="79">
        <f t="shared" si="153"/>
        <v>1</v>
      </c>
      <c r="G883" s="42">
        <f t="shared" si="162"/>
        <v>2.8164470264720418E-5</v>
      </c>
      <c r="H883" s="142">
        <f t="shared" si="158"/>
        <v>7.0411175661801044E-6</v>
      </c>
      <c r="I883" s="79">
        <f t="shared" si="159"/>
        <v>1</v>
      </c>
      <c r="J883" s="42">
        <f t="shared" si="163"/>
        <v>7.0411175661801044E-6</v>
      </c>
      <c r="K883" s="142">
        <f t="shared" si="160"/>
        <v>3.3925384637049592E-5</v>
      </c>
      <c r="L883" s="79">
        <f t="shared" si="154"/>
        <v>1</v>
      </c>
      <c r="M883" s="42">
        <f t="shared" si="164"/>
        <v>3.3925384637049592E-5</v>
      </c>
      <c r="T883" s="114"/>
      <c r="W883" s="114"/>
      <c r="AA883" s="114"/>
      <c r="AG883" s="114"/>
      <c r="AJ883" s="114"/>
    </row>
    <row r="884" spans="1:36" ht="13.5" thickBot="1" x14ac:dyDescent="0.25">
      <c r="A884" s="92" t="str">
        <f t="shared" si="165"/>
        <v>NNNN</v>
      </c>
      <c r="B884" s="145">
        <f t="shared" si="165"/>
        <v>0.18744191078007902</v>
      </c>
      <c r="C884" s="83">
        <f t="shared" si="156"/>
        <v>1</v>
      </c>
      <c r="D884" s="149">
        <f t="shared" si="161"/>
        <v>0.18744191078007902</v>
      </c>
      <c r="E884" s="85"/>
      <c r="F884" s="83"/>
      <c r="G884" s="77"/>
      <c r="H884" s="86"/>
      <c r="I884" s="83"/>
      <c r="J884" s="77"/>
      <c r="K884" s="85"/>
      <c r="L884" s="76"/>
      <c r="M884" s="89"/>
      <c r="T884" s="114"/>
      <c r="W884" s="114"/>
      <c r="AA884" s="114"/>
      <c r="AG884" s="114"/>
      <c r="AJ884" s="114"/>
    </row>
    <row r="885" spans="1:36" x14ac:dyDescent="0.2">
      <c r="C885" s="114"/>
      <c r="D885" s="114"/>
      <c r="E885" s="114"/>
      <c r="F885" s="114"/>
      <c r="G885" s="26"/>
      <c r="H885" s="26"/>
      <c r="AA885" s="26"/>
    </row>
    <row r="886" spans="1:36" x14ac:dyDescent="0.2">
      <c r="A886" s="226"/>
      <c r="B886" s="25"/>
      <c r="C886" s="26"/>
      <c r="D886" s="26"/>
      <c r="E886" s="26"/>
      <c r="F886" s="26"/>
      <c r="H886" s="26"/>
      <c r="T886" s="26"/>
      <c r="W886" s="26"/>
      <c r="AA886" s="26"/>
      <c r="AG886" s="26"/>
      <c r="AJ886" s="26"/>
    </row>
    <row r="887" spans="1:36" ht="15.75" x14ac:dyDescent="0.25">
      <c r="A887" s="140" t="s">
        <v>65</v>
      </c>
      <c r="B887" s="227"/>
      <c r="C887" s="226"/>
      <c r="D887" s="226"/>
      <c r="E887" s="226"/>
      <c r="T887" s="26"/>
      <c r="W887" s="26"/>
      <c r="AA887" s="26"/>
      <c r="AG887" s="26"/>
      <c r="AJ887" s="26"/>
    </row>
    <row r="888" spans="1:36" x14ac:dyDescent="0.2">
      <c r="A888" s="18" t="s">
        <v>57</v>
      </c>
      <c r="B888" s="227"/>
      <c r="C888" s="226"/>
      <c r="D888" s="226"/>
      <c r="E888" s="226"/>
      <c r="F888" s="26"/>
      <c r="G888" s="26"/>
      <c r="H888" s="26"/>
      <c r="T888" s="26"/>
      <c r="W888" s="26"/>
      <c r="AA888" s="26"/>
      <c r="AG888" s="26"/>
      <c r="AJ888" s="26"/>
    </row>
    <row r="889" spans="1:36" x14ac:dyDescent="0.2">
      <c r="A889" s="18" t="s">
        <v>154</v>
      </c>
      <c r="B889" s="227"/>
      <c r="C889" s="226"/>
      <c r="D889" s="226"/>
      <c r="E889" s="226"/>
      <c r="F889" s="26"/>
      <c r="G889" s="26"/>
      <c r="H889" s="26"/>
      <c r="T889" s="26"/>
      <c r="W889" s="26"/>
      <c r="AA889" s="26"/>
      <c r="AG889" s="26"/>
      <c r="AJ889" s="26"/>
    </row>
    <row r="890" spans="1:36" x14ac:dyDescent="0.2">
      <c r="A890" s="18" t="s">
        <v>58</v>
      </c>
      <c r="B890" s="227"/>
      <c r="C890" s="226"/>
      <c r="D890" s="226"/>
      <c r="E890" s="226"/>
      <c r="F890" s="26"/>
      <c r="G890" s="26"/>
      <c r="H890" s="26"/>
      <c r="T890" s="26"/>
      <c r="W890" s="26"/>
      <c r="AA890" s="26"/>
      <c r="AG890" s="26"/>
      <c r="AJ890" s="26"/>
    </row>
    <row r="891" spans="1:36" x14ac:dyDescent="0.2">
      <c r="A891" s="226"/>
      <c r="B891" s="227"/>
      <c r="C891" s="226"/>
      <c r="D891" s="226"/>
      <c r="E891" s="226"/>
      <c r="F891" s="26"/>
      <c r="G891" s="26"/>
      <c r="H891" s="26"/>
      <c r="T891" s="26"/>
      <c r="W891" s="26"/>
      <c r="AA891" s="26"/>
      <c r="AG891" s="26"/>
      <c r="AJ891" s="26"/>
    </row>
    <row r="892" spans="1:36" x14ac:dyDescent="0.2">
      <c r="A892" s="226"/>
      <c r="B892" s="334" t="s">
        <v>59</v>
      </c>
      <c r="C892" s="334"/>
      <c r="D892" s="334"/>
      <c r="E892" s="334"/>
      <c r="F892" s="334"/>
      <c r="G892" s="334"/>
      <c r="H892" s="334"/>
      <c r="T892" s="26"/>
      <c r="W892" s="26"/>
      <c r="AA892" s="26"/>
      <c r="AG892" s="26"/>
      <c r="AJ892" s="26"/>
    </row>
    <row r="893" spans="1:36" x14ac:dyDescent="0.2">
      <c r="A893" s="226"/>
      <c r="B893" s="227"/>
      <c r="C893" s="227"/>
      <c r="D893" s="227"/>
      <c r="E893" s="227"/>
      <c r="F893" s="227"/>
      <c r="G893" s="26"/>
      <c r="H893" s="26"/>
      <c r="T893" s="26"/>
      <c r="W893" s="26"/>
      <c r="AA893" s="26"/>
      <c r="AG893" s="26"/>
      <c r="AJ893" s="26"/>
    </row>
    <row r="894" spans="1:36" ht="38.25" x14ac:dyDescent="0.2">
      <c r="A894" s="19" t="s">
        <v>36</v>
      </c>
      <c r="B894" s="22" t="s">
        <v>19</v>
      </c>
      <c r="C894" s="19" t="s">
        <v>60</v>
      </c>
      <c r="D894" s="26"/>
      <c r="E894" s="22" t="s">
        <v>19</v>
      </c>
      <c r="F894" s="19" t="s">
        <v>60</v>
      </c>
      <c r="G894" s="114"/>
      <c r="H894" s="114"/>
      <c r="I894" s="23"/>
      <c r="K894" s="114"/>
      <c r="R894" s="26"/>
      <c r="T894" s="114"/>
      <c r="U894" s="26"/>
      <c r="W894" s="114"/>
      <c r="Y894" s="26"/>
      <c r="AA894" s="114"/>
      <c r="AE894" s="26"/>
      <c r="AG894" s="114"/>
      <c r="AH894" s="26"/>
      <c r="AJ894" s="114"/>
    </row>
    <row r="895" spans="1:36" x14ac:dyDescent="0.2">
      <c r="A895" s="226"/>
      <c r="B895" s="22"/>
      <c r="C895" s="227"/>
      <c r="D895" s="227"/>
      <c r="E895" s="227"/>
      <c r="F895" s="227"/>
      <c r="G895" s="114"/>
      <c r="H895" s="114"/>
      <c r="I895" s="23"/>
      <c r="K895" s="114"/>
      <c r="R895" s="26"/>
      <c r="T895" s="114"/>
      <c r="U895" s="26"/>
      <c r="W895" s="114"/>
      <c r="Y895" s="26"/>
      <c r="AA895" s="114"/>
      <c r="AE895" s="26"/>
      <c r="AG895" s="114"/>
      <c r="AH895" s="26"/>
      <c r="AJ895" s="114"/>
    </row>
    <row r="896" spans="1:36" x14ac:dyDescent="0.2">
      <c r="A896" s="226"/>
      <c r="B896" s="340" t="s">
        <v>61</v>
      </c>
      <c r="C896" s="340"/>
      <c r="D896" s="227"/>
      <c r="E896" s="340" t="s">
        <v>62</v>
      </c>
      <c r="F896" s="340"/>
      <c r="G896" s="114"/>
      <c r="H896" s="114"/>
      <c r="I896" s="23"/>
      <c r="K896" s="114"/>
      <c r="R896" s="26"/>
      <c r="T896" s="114"/>
      <c r="U896" s="26"/>
      <c r="W896" s="114"/>
      <c r="Y896" s="26"/>
      <c r="AA896" s="114"/>
      <c r="AE896" s="26"/>
      <c r="AG896" s="114"/>
      <c r="AH896" s="26"/>
      <c r="AJ896" s="114"/>
    </row>
    <row r="897" spans="1:36" x14ac:dyDescent="0.2">
      <c r="A897" s="226"/>
      <c r="B897" s="227"/>
      <c r="C897" s="227"/>
      <c r="D897" s="227"/>
      <c r="E897" s="227"/>
      <c r="F897" s="227"/>
      <c r="G897" s="114"/>
      <c r="H897" s="114"/>
      <c r="I897" s="23"/>
      <c r="K897" s="114"/>
      <c r="R897" s="26"/>
      <c r="T897" s="114"/>
      <c r="U897" s="26"/>
      <c r="W897" s="114"/>
      <c r="Y897" s="26"/>
      <c r="AA897" s="114"/>
      <c r="AE897" s="26"/>
      <c r="AG897" s="114"/>
      <c r="AH897" s="26"/>
      <c r="AJ897" s="114"/>
    </row>
    <row r="898" spans="1:36" x14ac:dyDescent="0.2">
      <c r="A898" s="24">
        <f>A800</f>
        <v>0</v>
      </c>
      <c r="B898" s="94">
        <f t="shared" ref="B898:B929" si="166">SUM(B800,E800)</f>
        <v>2.4234246459598069E-3</v>
      </c>
      <c r="C898" s="23">
        <f t="shared" ref="C898:C929" si="167">SUM(D800,G800)/B898</f>
        <v>1.0758103676755719</v>
      </c>
      <c r="D898" s="23"/>
      <c r="E898" s="94">
        <f t="shared" ref="E898:E929" si="168">SUM(H800,K800)</f>
        <v>3.0446432457759695E-3</v>
      </c>
      <c r="F898" s="23">
        <f t="shared" ref="F898:F929" si="169">SUM(J800,M800)/E898</f>
        <v>0.93965772058872821</v>
      </c>
      <c r="G898" s="114"/>
      <c r="H898" s="114"/>
      <c r="I898" s="23" t="e">
        <f>-#REF!-#REF!+1</f>
        <v>#REF!</v>
      </c>
      <c r="K898" s="114"/>
      <c r="R898" s="26"/>
      <c r="T898" s="114"/>
      <c r="U898" s="26"/>
      <c r="W898" s="114"/>
      <c r="Y898" s="26"/>
      <c r="AA898" s="114"/>
      <c r="AE898" s="26"/>
      <c r="AG898" s="114"/>
      <c r="AH898" s="26"/>
      <c r="AJ898" s="114"/>
    </row>
    <row r="899" spans="1:36" x14ac:dyDescent="0.2">
      <c r="A899" s="24">
        <f t="shared" ref="A899:A962" si="170">A801</f>
        <v>1</v>
      </c>
      <c r="B899" s="94">
        <f t="shared" si="166"/>
        <v>3.3400501327570712E-3</v>
      </c>
      <c r="C899" s="23">
        <f t="shared" si="167"/>
        <v>1.0788279121240174</v>
      </c>
      <c r="D899" s="23"/>
      <c r="E899" s="94">
        <f t="shared" si="168"/>
        <v>4.4784708228890087E-3</v>
      </c>
      <c r="F899" s="23">
        <f t="shared" si="169"/>
        <v>0.94121002709024182</v>
      </c>
      <c r="G899" s="114"/>
      <c r="H899" s="114"/>
      <c r="I899" s="23" t="e">
        <f>#REF!-#REF!+1</f>
        <v>#REF!</v>
      </c>
      <c r="K899" s="114"/>
      <c r="R899" s="26"/>
      <c r="T899" s="114"/>
      <c r="U899" s="26"/>
      <c r="W899" s="114"/>
      <c r="Y899" s="26"/>
      <c r="AA899" s="114"/>
      <c r="AE899" s="26"/>
      <c r="AG899" s="114"/>
      <c r="AH899" s="26"/>
      <c r="AJ899" s="114"/>
    </row>
    <row r="900" spans="1:36" x14ac:dyDescent="0.2">
      <c r="A900" s="24">
        <f t="shared" si="170"/>
        <v>2</v>
      </c>
      <c r="B900" s="94">
        <f t="shared" si="166"/>
        <v>3.6460186960874433E-3</v>
      </c>
      <c r="C900" s="23">
        <f t="shared" si="167"/>
        <v>1.0797270518879225</v>
      </c>
      <c r="D900" s="23"/>
      <c r="E900" s="94">
        <f t="shared" si="168"/>
        <v>5.0737653080296903E-3</v>
      </c>
      <c r="F900" s="23">
        <f t="shared" si="169"/>
        <v>0.94270796851654481</v>
      </c>
      <c r="G900" s="114"/>
      <c r="H900" s="114"/>
      <c r="I900" s="23" t="e">
        <f>#REF!-#REF!+1</f>
        <v>#REF!</v>
      </c>
      <c r="K900" s="114"/>
      <c r="R900" s="26"/>
      <c r="T900" s="114"/>
      <c r="U900" s="26"/>
      <c r="W900" s="114"/>
      <c r="Y900" s="26"/>
      <c r="AA900" s="114"/>
      <c r="AE900" s="26"/>
      <c r="AG900" s="114"/>
      <c r="AH900" s="26"/>
      <c r="AJ900" s="114"/>
    </row>
    <row r="901" spans="1:36" x14ac:dyDescent="0.2">
      <c r="A901" s="24">
        <f t="shared" si="170"/>
        <v>3</v>
      </c>
      <c r="B901" s="94">
        <f t="shared" si="166"/>
        <v>3.509677055942319E-3</v>
      </c>
      <c r="C901" s="23">
        <f t="shared" si="167"/>
        <v>1.0813299954337945</v>
      </c>
      <c r="D901" s="23"/>
      <c r="E901" s="94">
        <f t="shared" si="168"/>
        <v>5.0529620061296127E-3</v>
      </c>
      <c r="F901" s="23">
        <f t="shared" si="169"/>
        <v>0.94350996136768517</v>
      </c>
      <c r="G901" s="114"/>
      <c r="H901" s="114"/>
      <c r="I901" s="23" t="e">
        <f>#REF!-#REF!+1</f>
        <v>#REF!</v>
      </c>
      <c r="K901" s="114"/>
      <c r="R901" s="26"/>
      <c r="T901" s="114"/>
      <c r="U901" s="26"/>
      <c r="W901" s="114"/>
      <c r="Y901" s="26"/>
      <c r="AA901" s="114"/>
      <c r="AE901" s="26"/>
      <c r="AG901" s="114"/>
      <c r="AH901" s="26"/>
      <c r="AJ901" s="114"/>
    </row>
    <row r="902" spans="1:36" x14ac:dyDescent="0.2">
      <c r="A902" s="24">
        <f t="shared" si="170"/>
        <v>4</v>
      </c>
      <c r="B902" s="94">
        <f t="shared" si="166"/>
        <v>3.2408343852336242E-3</v>
      </c>
      <c r="C902" s="23">
        <f t="shared" si="167"/>
        <v>1.0818970445433111</v>
      </c>
      <c r="D902" s="23"/>
      <c r="E902" s="94">
        <f t="shared" si="168"/>
        <v>4.764916287513154E-3</v>
      </c>
      <c r="F902" s="23">
        <f t="shared" si="169"/>
        <v>0.9442981278180036</v>
      </c>
      <c r="G902" s="114"/>
      <c r="H902" s="114"/>
      <c r="I902" s="23" t="e">
        <f>#REF!-#REF!+1</f>
        <v>#REF!</v>
      </c>
      <c r="K902" s="114"/>
      <c r="R902" s="26"/>
      <c r="T902" s="114"/>
      <c r="U902" s="26"/>
      <c r="W902" s="114"/>
      <c r="Y902" s="26"/>
      <c r="AA902" s="114"/>
      <c r="AE902" s="26"/>
      <c r="AG902" s="114"/>
      <c r="AH902" s="26"/>
      <c r="AJ902" s="114"/>
    </row>
    <row r="903" spans="1:36" x14ac:dyDescent="0.2">
      <c r="A903" s="24">
        <f t="shared" si="170"/>
        <v>5</v>
      </c>
      <c r="B903" s="94">
        <f t="shared" si="166"/>
        <v>3.8473306483205018E-3</v>
      </c>
      <c r="C903" s="23">
        <f t="shared" si="167"/>
        <v>1.0566844879450015</v>
      </c>
      <c r="D903" s="227"/>
      <c r="E903" s="94">
        <f t="shared" si="168"/>
        <v>5.4520653518126396E-3</v>
      </c>
      <c r="F903" s="23">
        <f t="shared" si="169"/>
        <v>0.95999975171195417</v>
      </c>
      <c r="G903" s="114"/>
      <c r="H903" s="114"/>
      <c r="I903" s="23" t="e">
        <f>#REF!-#REF!+1</f>
        <v>#REF!</v>
      </c>
      <c r="K903" s="114"/>
      <c r="R903" s="26"/>
      <c r="T903" s="114"/>
      <c r="U903" s="26"/>
      <c r="W903" s="114"/>
      <c r="Y903" s="26"/>
      <c r="AA903" s="114"/>
      <c r="AE903" s="26"/>
      <c r="AG903" s="114"/>
      <c r="AH903" s="26"/>
      <c r="AJ903" s="114"/>
    </row>
    <row r="904" spans="1:36" x14ac:dyDescent="0.2">
      <c r="A904" s="24">
        <f t="shared" si="170"/>
        <v>6</v>
      </c>
      <c r="B904" s="94">
        <f t="shared" si="166"/>
        <v>4.5508023033415858E-3</v>
      </c>
      <c r="C904" s="23">
        <f t="shared" si="167"/>
        <v>1.054028836425037</v>
      </c>
      <c r="D904" s="227"/>
      <c r="E904" s="94">
        <f t="shared" si="168"/>
        <v>6.3507679938959918E-3</v>
      </c>
      <c r="F904" s="23">
        <f t="shared" si="169"/>
        <v>0.96128428034432278</v>
      </c>
      <c r="G904" s="114"/>
      <c r="H904" s="114"/>
      <c r="I904" s="23" t="e">
        <f>#REF!-#REF!+1</f>
        <v>#REF!</v>
      </c>
      <c r="K904" s="114"/>
      <c r="R904" s="26"/>
      <c r="T904" s="114"/>
      <c r="U904" s="26"/>
      <c r="W904" s="114"/>
      <c r="Y904" s="26"/>
      <c r="AA904" s="114"/>
      <c r="AE904" s="26"/>
      <c r="AG904" s="114"/>
      <c r="AH904" s="26"/>
      <c r="AJ904" s="114"/>
    </row>
    <row r="905" spans="1:36" x14ac:dyDescent="0.2">
      <c r="A905" s="24">
        <f t="shared" si="170"/>
        <v>7</v>
      </c>
      <c r="B905" s="94">
        <f t="shared" si="166"/>
        <v>5.0190366214925633E-3</v>
      </c>
      <c r="C905" s="23">
        <f t="shared" si="167"/>
        <v>1.0457558719331357</v>
      </c>
      <c r="D905" s="227"/>
      <c r="E905" s="94">
        <f t="shared" si="168"/>
        <v>6.788597486193009E-3</v>
      </c>
      <c r="F905" s="23">
        <f t="shared" si="169"/>
        <v>0.96617115724598368</v>
      </c>
      <c r="G905" s="114"/>
      <c r="H905" s="114"/>
      <c r="I905" s="23" t="e">
        <f>#REF!-#REF!+1</f>
        <v>#REF!</v>
      </c>
      <c r="K905" s="114"/>
      <c r="R905" s="26"/>
      <c r="T905" s="114"/>
      <c r="U905" s="26"/>
      <c r="W905" s="114"/>
      <c r="Y905" s="26"/>
      <c r="AA905" s="114"/>
      <c r="AE905" s="26"/>
      <c r="AG905" s="114"/>
      <c r="AH905" s="26"/>
      <c r="AJ905" s="114"/>
    </row>
    <row r="906" spans="1:36" x14ac:dyDescent="0.2">
      <c r="A906" s="24">
        <f t="shared" si="170"/>
        <v>8</v>
      </c>
      <c r="B906" s="94">
        <f t="shared" si="166"/>
        <v>5.2702764982858084E-3</v>
      </c>
      <c r="C906" s="23">
        <f t="shared" si="167"/>
        <v>1.0405008534834113</v>
      </c>
      <c r="D906" s="227"/>
      <c r="E906" s="94">
        <f t="shared" si="168"/>
        <v>7.2952379001595125E-3</v>
      </c>
      <c r="F906" s="23">
        <f t="shared" si="169"/>
        <v>0.97074109176487933</v>
      </c>
      <c r="G906" s="114"/>
      <c r="H906" s="114"/>
      <c r="I906" s="23" t="e">
        <f>#REF!-#REF!+1</f>
        <v>#REF!</v>
      </c>
      <c r="K906" s="114"/>
      <c r="R906" s="26"/>
      <c r="T906" s="114"/>
      <c r="U906" s="26"/>
      <c r="W906" s="114"/>
      <c r="Y906" s="26"/>
      <c r="AA906" s="114"/>
      <c r="AE906" s="26"/>
      <c r="AG906" s="114"/>
      <c r="AH906" s="26"/>
      <c r="AJ906" s="114"/>
    </row>
    <row r="907" spans="1:36" x14ac:dyDescent="0.2">
      <c r="A907" s="24">
        <f t="shared" si="170"/>
        <v>9</v>
      </c>
      <c r="B907" s="94">
        <f t="shared" si="166"/>
        <v>6.4218192711547181E-3</v>
      </c>
      <c r="C907" s="23">
        <f t="shared" si="167"/>
        <v>1.0043136537596373</v>
      </c>
      <c r="D907" s="227"/>
      <c r="E907" s="94">
        <f t="shared" si="168"/>
        <v>8.7853944178019928E-3</v>
      </c>
      <c r="F907" s="23">
        <f t="shared" si="169"/>
        <v>0.99684686839026893</v>
      </c>
      <c r="G907" s="114"/>
      <c r="H907" s="114"/>
      <c r="I907" s="23"/>
      <c r="K907" s="114"/>
      <c r="R907" s="26"/>
      <c r="T907" s="114"/>
      <c r="U907" s="26"/>
      <c r="W907" s="114"/>
      <c r="Y907" s="26"/>
      <c r="AA907" s="114"/>
      <c r="AE907" s="26"/>
      <c r="AG907" s="114"/>
      <c r="AH907" s="26"/>
      <c r="AJ907" s="114"/>
    </row>
    <row r="908" spans="1:36" x14ac:dyDescent="0.2">
      <c r="A908" s="24">
        <f t="shared" si="170"/>
        <v>10</v>
      </c>
      <c r="B908" s="94">
        <f t="shared" si="166"/>
        <v>5.599608769903959E-3</v>
      </c>
      <c r="C908" s="23">
        <f t="shared" si="167"/>
        <v>1.0020936712695228</v>
      </c>
      <c r="D908" s="227"/>
      <c r="E908" s="94">
        <f t="shared" si="168"/>
        <v>7.3029191193226192E-3</v>
      </c>
      <c r="F908" s="23">
        <f t="shared" si="169"/>
        <v>0.99839465016515194</v>
      </c>
      <c r="G908" s="114"/>
      <c r="H908" s="114"/>
      <c r="I908" s="23"/>
      <c r="K908" s="114"/>
      <c r="R908" s="26"/>
      <c r="T908" s="114"/>
      <c r="U908" s="26"/>
      <c r="W908" s="114"/>
      <c r="Y908" s="26"/>
      <c r="AA908" s="114"/>
      <c r="AE908" s="26"/>
      <c r="AG908" s="114"/>
      <c r="AH908" s="26"/>
      <c r="AJ908" s="114"/>
    </row>
    <row r="909" spans="1:36" x14ac:dyDescent="0.2">
      <c r="A909" s="24">
        <f t="shared" si="170"/>
        <v>11</v>
      </c>
      <c r="B909" s="94">
        <f t="shared" si="166"/>
        <v>5.8246044812232597E-3</v>
      </c>
      <c r="C909" s="23">
        <f t="shared" si="167"/>
        <v>1.0011359165096059</v>
      </c>
      <c r="D909" s="227"/>
      <c r="E909" s="94">
        <f t="shared" si="168"/>
        <v>7.5039110207572148E-3</v>
      </c>
      <c r="F909" s="23">
        <f t="shared" si="169"/>
        <v>0.99911829119857043</v>
      </c>
      <c r="G909" s="114"/>
      <c r="H909" s="114"/>
      <c r="I909" s="23"/>
      <c r="K909" s="114"/>
      <c r="R909" s="26"/>
      <c r="T909" s="114"/>
      <c r="U909" s="26"/>
      <c r="W909" s="114"/>
      <c r="Y909" s="26"/>
      <c r="AA909" s="114"/>
      <c r="AE909" s="26"/>
      <c r="AG909" s="114"/>
      <c r="AH909" s="26"/>
      <c r="AJ909" s="114"/>
    </row>
    <row r="910" spans="1:36" x14ac:dyDescent="0.2">
      <c r="A910" s="24">
        <f t="shared" si="170"/>
        <v>12</v>
      </c>
      <c r="B910" s="94">
        <f t="shared" si="166"/>
        <v>5.6162514114240208E-3</v>
      </c>
      <c r="C910" s="23">
        <f t="shared" si="167"/>
        <v>1.0008232464749645</v>
      </c>
      <c r="D910" s="227"/>
      <c r="E910" s="94">
        <f t="shared" si="168"/>
        <v>7.3538071962781938E-3</v>
      </c>
      <c r="F910" s="23">
        <f t="shared" si="169"/>
        <v>0.99937127000293002</v>
      </c>
      <c r="G910" s="114"/>
      <c r="H910" s="114"/>
      <c r="I910" s="23"/>
      <c r="K910" s="114"/>
      <c r="R910" s="26"/>
      <c r="T910" s="114"/>
      <c r="U910" s="26"/>
      <c r="W910" s="114"/>
      <c r="Y910" s="26"/>
      <c r="AA910" s="114"/>
      <c r="AE910" s="26"/>
      <c r="AG910" s="114"/>
      <c r="AH910" s="26"/>
      <c r="AJ910" s="114"/>
    </row>
    <row r="911" spans="1:36" x14ac:dyDescent="0.2">
      <c r="A911" s="24">
        <f t="shared" si="170"/>
        <v>13</v>
      </c>
      <c r="B911" s="94">
        <f t="shared" si="166"/>
        <v>5.8748524565819084E-3</v>
      </c>
      <c r="C911" s="23">
        <f t="shared" si="167"/>
        <v>1.0007570037780278</v>
      </c>
      <c r="D911" s="227"/>
      <c r="E911" s="94">
        <f t="shared" si="168"/>
        <v>7.7247460716965005E-3</v>
      </c>
      <c r="F911" s="23">
        <f t="shared" si="169"/>
        <v>0.99942428068654809</v>
      </c>
      <c r="G911" s="114"/>
      <c r="H911" s="114"/>
      <c r="I911" s="23"/>
      <c r="K911" s="114"/>
      <c r="R911" s="26"/>
      <c r="T911" s="114"/>
      <c r="U911" s="26"/>
      <c r="W911" s="114"/>
      <c r="Y911" s="26"/>
      <c r="AA911" s="114"/>
      <c r="AE911" s="26"/>
      <c r="AG911" s="114"/>
      <c r="AH911" s="26"/>
      <c r="AJ911" s="114"/>
    </row>
    <row r="912" spans="1:36" x14ac:dyDescent="0.2">
      <c r="A912" s="24">
        <f t="shared" si="170"/>
        <v>14</v>
      </c>
      <c r="B912" s="94">
        <f t="shared" si="166"/>
        <v>5.8940555044896727E-3</v>
      </c>
      <c r="C912" s="23">
        <f t="shared" si="167"/>
        <v>1</v>
      </c>
      <c r="D912" s="227"/>
      <c r="E912" s="94">
        <f t="shared" si="168"/>
        <v>7.722185665308798E-3</v>
      </c>
      <c r="F912" s="23">
        <f t="shared" si="169"/>
        <v>1</v>
      </c>
      <c r="G912" s="114"/>
      <c r="H912" s="114"/>
      <c r="I912" s="23"/>
      <c r="K912" s="114"/>
      <c r="R912" s="26"/>
      <c r="T912" s="114"/>
      <c r="U912" s="26"/>
      <c r="W912" s="114"/>
      <c r="Y912" s="26"/>
      <c r="AA912" s="114"/>
      <c r="AE912" s="26"/>
      <c r="AG912" s="114"/>
      <c r="AH912" s="26"/>
      <c r="AJ912" s="114"/>
    </row>
    <row r="913" spans="1:36" x14ac:dyDescent="0.2">
      <c r="A913" s="24">
        <f t="shared" si="170"/>
        <v>15</v>
      </c>
      <c r="B913" s="94">
        <f t="shared" si="166"/>
        <v>6.1632182259968304E-3</v>
      </c>
      <c r="C913" s="23">
        <f t="shared" si="167"/>
        <v>1</v>
      </c>
      <c r="D913" s="227"/>
      <c r="E913" s="94">
        <f t="shared" si="168"/>
        <v>7.960623510163533E-3</v>
      </c>
      <c r="F913" s="23">
        <f t="shared" si="169"/>
        <v>1</v>
      </c>
      <c r="G913" s="114"/>
      <c r="H913" s="114"/>
      <c r="I913" s="23"/>
      <c r="K913" s="114"/>
      <c r="R913" s="26"/>
      <c r="T913" s="114"/>
      <c r="U913" s="26"/>
      <c r="W913" s="114"/>
      <c r="Y913" s="26"/>
      <c r="AA913" s="114"/>
      <c r="AE913" s="26"/>
      <c r="AG913" s="114"/>
      <c r="AH913" s="26"/>
      <c r="AJ913" s="114"/>
    </row>
    <row r="914" spans="1:36" x14ac:dyDescent="0.2">
      <c r="A914" s="24">
        <f t="shared" si="170"/>
        <v>16</v>
      </c>
      <c r="B914" s="94">
        <f t="shared" si="166"/>
        <v>6.2323491984647809E-3</v>
      </c>
      <c r="C914" s="23">
        <f t="shared" si="167"/>
        <v>1</v>
      </c>
      <c r="D914" s="227"/>
      <c r="E914" s="94">
        <f t="shared" si="168"/>
        <v>7.8950130964786733E-3</v>
      </c>
      <c r="F914" s="23">
        <f t="shared" si="169"/>
        <v>1</v>
      </c>
      <c r="G914" s="114"/>
      <c r="H914" s="114"/>
      <c r="I914" s="23"/>
      <c r="K914" s="114"/>
      <c r="R914" s="26"/>
      <c r="T914" s="114"/>
      <c r="U914" s="26"/>
      <c r="W914" s="114"/>
      <c r="Y914" s="26"/>
      <c r="AA914" s="114"/>
      <c r="AE914" s="26"/>
      <c r="AG914" s="114"/>
      <c r="AH914" s="26"/>
      <c r="AJ914" s="114"/>
    </row>
    <row r="915" spans="1:36" x14ac:dyDescent="0.2">
      <c r="A915" s="24">
        <f t="shared" si="170"/>
        <v>17</v>
      </c>
      <c r="B915" s="94">
        <f t="shared" si="166"/>
        <v>6.1356938573290352E-3</v>
      </c>
      <c r="C915" s="23">
        <f t="shared" si="167"/>
        <v>1</v>
      </c>
      <c r="D915" s="227"/>
      <c r="E915" s="94">
        <f t="shared" si="168"/>
        <v>7.7999580093352418E-3</v>
      </c>
      <c r="F915" s="23">
        <f t="shared" si="169"/>
        <v>1</v>
      </c>
      <c r="G915" s="114"/>
      <c r="H915" s="114"/>
      <c r="I915" s="23"/>
      <c r="K915" s="114"/>
      <c r="R915" s="26"/>
      <c r="T915" s="114"/>
      <c r="U915" s="26"/>
      <c r="W915" s="114"/>
      <c r="Y915" s="26"/>
      <c r="AA915" s="114"/>
      <c r="AE915" s="26"/>
      <c r="AG915" s="114"/>
      <c r="AH915" s="26"/>
      <c r="AJ915" s="114"/>
    </row>
    <row r="916" spans="1:36" x14ac:dyDescent="0.2">
      <c r="A916" s="24">
        <f t="shared" si="170"/>
        <v>18</v>
      </c>
      <c r="B916" s="94">
        <f t="shared" si="166"/>
        <v>5.9769486612915208E-3</v>
      </c>
      <c r="C916" s="23">
        <f t="shared" si="167"/>
        <v>1</v>
      </c>
      <c r="D916" s="227"/>
      <c r="E916" s="94">
        <f t="shared" si="168"/>
        <v>7.6376922545146365E-3</v>
      </c>
      <c r="F916" s="23">
        <f t="shared" si="169"/>
        <v>1</v>
      </c>
      <c r="G916" s="114"/>
      <c r="H916" s="114"/>
      <c r="I916" s="23"/>
      <c r="K916" s="114"/>
      <c r="R916" s="26"/>
      <c r="T916" s="114"/>
      <c r="U916" s="26"/>
      <c r="W916" s="114"/>
      <c r="Y916" s="26"/>
      <c r="AA916" s="114"/>
      <c r="AE916" s="26"/>
      <c r="AG916" s="114"/>
      <c r="AH916" s="26"/>
      <c r="AJ916" s="114"/>
    </row>
    <row r="917" spans="1:36" x14ac:dyDescent="0.2">
      <c r="A917" s="24">
        <f t="shared" si="170"/>
        <v>19</v>
      </c>
      <c r="B917" s="94">
        <f t="shared" si="166"/>
        <v>6.2416306716201993E-3</v>
      </c>
      <c r="C917" s="23">
        <f t="shared" si="167"/>
        <v>1</v>
      </c>
      <c r="D917" s="227"/>
      <c r="E917" s="94">
        <f t="shared" si="168"/>
        <v>7.6668168771747459E-3</v>
      </c>
      <c r="F917" s="23">
        <f t="shared" si="169"/>
        <v>1</v>
      </c>
      <c r="G917" s="114"/>
      <c r="H917" s="114"/>
      <c r="I917" s="23"/>
      <c r="K917" s="114"/>
      <c r="R917" s="26"/>
      <c r="T917" s="114"/>
      <c r="U917" s="26"/>
      <c r="W917" s="114"/>
      <c r="Y917" s="26"/>
      <c r="AA917" s="114"/>
      <c r="AE917" s="26"/>
      <c r="AG917" s="114"/>
      <c r="AH917" s="26"/>
      <c r="AJ917" s="114"/>
    </row>
    <row r="918" spans="1:36" x14ac:dyDescent="0.2">
      <c r="A918" s="24">
        <f t="shared" si="170"/>
        <v>20</v>
      </c>
      <c r="B918" s="94">
        <f t="shared" si="166"/>
        <v>6.1789007151215039E-3</v>
      </c>
      <c r="C918" s="23">
        <f t="shared" si="167"/>
        <v>1</v>
      </c>
      <c r="D918" s="227"/>
      <c r="E918" s="94">
        <f t="shared" si="168"/>
        <v>7.4315795403046376E-3</v>
      </c>
      <c r="F918" s="23">
        <f t="shared" si="169"/>
        <v>1</v>
      </c>
      <c r="G918" s="114"/>
      <c r="H918" s="114"/>
      <c r="I918" s="23"/>
      <c r="K918" s="114"/>
      <c r="R918" s="26"/>
      <c r="T918" s="114"/>
      <c r="U918" s="26"/>
      <c r="W918" s="114"/>
      <c r="Y918" s="26"/>
      <c r="AA918" s="114"/>
      <c r="AE918" s="26"/>
      <c r="AG918" s="114"/>
      <c r="AH918" s="26"/>
      <c r="AJ918" s="114"/>
    </row>
    <row r="919" spans="1:36" x14ac:dyDescent="0.2">
      <c r="A919" s="24">
        <f t="shared" si="170"/>
        <v>21</v>
      </c>
      <c r="B919" s="94">
        <f t="shared" si="166"/>
        <v>5.9270207367313338E-3</v>
      </c>
      <c r="C919" s="23">
        <f t="shared" si="167"/>
        <v>1</v>
      </c>
      <c r="D919" s="227"/>
      <c r="E919" s="94">
        <f t="shared" si="168"/>
        <v>7.1406533645020139E-3</v>
      </c>
      <c r="F919" s="23">
        <f t="shared" si="169"/>
        <v>0.99999999999999978</v>
      </c>
      <c r="G919" s="114"/>
      <c r="H919" s="114"/>
      <c r="I919" s="23"/>
      <c r="K919" s="114"/>
      <c r="R919" s="26"/>
      <c r="T919" s="114"/>
      <c r="U919" s="26"/>
      <c r="W919" s="114"/>
      <c r="Y919" s="26"/>
      <c r="AA919" s="114"/>
      <c r="AE919" s="26"/>
      <c r="AG919" s="114"/>
      <c r="AH919" s="26"/>
      <c r="AJ919" s="114"/>
    </row>
    <row r="920" spans="1:36" x14ac:dyDescent="0.2">
      <c r="A920" s="24">
        <f t="shared" si="170"/>
        <v>22</v>
      </c>
      <c r="B920" s="94">
        <f t="shared" si="166"/>
        <v>5.7570737627476234E-3</v>
      </c>
      <c r="C920" s="23">
        <f t="shared" si="167"/>
        <v>1</v>
      </c>
      <c r="D920" s="227"/>
      <c r="E920" s="94">
        <f t="shared" si="168"/>
        <v>6.846846731513226E-3</v>
      </c>
      <c r="F920" s="23">
        <f t="shared" si="169"/>
        <v>1</v>
      </c>
      <c r="G920" s="114"/>
      <c r="H920" s="114"/>
      <c r="I920" s="23"/>
      <c r="K920" s="114"/>
      <c r="R920" s="26"/>
      <c r="T920" s="114"/>
      <c r="U920" s="26"/>
      <c r="W920" s="114"/>
      <c r="Y920" s="26"/>
      <c r="AA920" s="114"/>
      <c r="AE920" s="26"/>
      <c r="AG920" s="114"/>
      <c r="AH920" s="26"/>
      <c r="AJ920" s="114"/>
    </row>
    <row r="921" spans="1:36" x14ac:dyDescent="0.2">
      <c r="A921" s="24">
        <f t="shared" si="170"/>
        <v>23</v>
      </c>
      <c r="B921" s="94">
        <f t="shared" si="166"/>
        <v>6.1724996991522497E-3</v>
      </c>
      <c r="C921" s="23">
        <f t="shared" si="167"/>
        <v>1</v>
      </c>
      <c r="D921" s="227"/>
      <c r="E921" s="94">
        <f t="shared" si="168"/>
        <v>7.0119929435199964E-3</v>
      </c>
      <c r="F921" s="23">
        <f t="shared" si="169"/>
        <v>1</v>
      </c>
      <c r="G921" s="114"/>
      <c r="H921" s="114"/>
      <c r="I921" s="23"/>
      <c r="K921" s="114"/>
      <c r="R921" s="26"/>
      <c r="T921" s="114"/>
      <c r="U921" s="26"/>
      <c r="W921" s="114"/>
      <c r="Y921" s="26"/>
      <c r="AA921" s="114"/>
      <c r="AE921" s="26"/>
      <c r="AG921" s="114"/>
      <c r="AH921" s="26"/>
      <c r="AJ921" s="114"/>
    </row>
    <row r="922" spans="1:36" x14ac:dyDescent="0.2">
      <c r="A922" s="24">
        <f t="shared" si="170"/>
        <v>24</v>
      </c>
      <c r="B922" s="94">
        <f t="shared" si="166"/>
        <v>5.6741806059457753E-3</v>
      </c>
      <c r="C922" s="23">
        <f t="shared" si="167"/>
        <v>1</v>
      </c>
      <c r="D922" s="227"/>
      <c r="E922" s="94">
        <f t="shared" si="168"/>
        <v>6.6148099026277444E-3</v>
      </c>
      <c r="F922" s="23">
        <f t="shared" si="169"/>
        <v>1</v>
      </c>
      <c r="G922" s="114"/>
      <c r="H922" s="114"/>
      <c r="I922" s="23"/>
      <c r="K922" s="114"/>
      <c r="R922" s="26"/>
      <c r="T922" s="114"/>
      <c r="U922" s="26"/>
      <c r="W922" s="114"/>
      <c r="Y922" s="26"/>
      <c r="AA922" s="114"/>
      <c r="AE922" s="26"/>
      <c r="AG922" s="114"/>
      <c r="AH922" s="26"/>
      <c r="AJ922" s="114"/>
    </row>
    <row r="923" spans="1:36" x14ac:dyDescent="0.2">
      <c r="A923" s="24">
        <f t="shared" si="170"/>
        <v>25</v>
      </c>
      <c r="B923" s="94">
        <f t="shared" si="166"/>
        <v>5.9878303884392525E-3</v>
      </c>
      <c r="C923" s="23">
        <f t="shared" si="167"/>
        <v>1</v>
      </c>
      <c r="D923" s="227"/>
      <c r="E923" s="94">
        <f t="shared" si="168"/>
        <v>6.9255792279350583E-3</v>
      </c>
      <c r="F923" s="23">
        <f t="shared" si="169"/>
        <v>1</v>
      </c>
      <c r="G923" s="114"/>
      <c r="H923" s="114"/>
      <c r="I923" s="23"/>
      <c r="K923" s="114"/>
      <c r="R923" s="26"/>
      <c r="T923" s="114"/>
      <c r="U923" s="26"/>
      <c r="W923" s="114"/>
      <c r="Y923" s="26"/>
      <c r="AA923" s="114"/>
      <c r="AE923" s="26"/>
      <c r="AG923" s="114"/>
      <c r="AH923" s="26"/>
      <c r="AJ923" s="114"/>
    </row>
    <row r="924" spans="1:36" x14ac:dyDescent="0.2">
      <c r="A924" s="24">
        <f t="shared" si="170"/>
        <v>26</v>
      </c>
      <c r="B924" s="94">
        <f t="shared" si="166"/>
        <v>6.0496001925425605E-3</v>
      </c>
      <c r="C924" s="23">
        <f t="shared" si="167"/>
        <v>1</v>
      </c>
      <c r="D924" s="227"/>
      <c r="E924" s="94">
        <f t="shared" si="168"/>
        <v>6.9114969928026973E-3</v>
      </c>
      <c r="F924" s="23">
        <f t="shared" si="169"/>
        <v>1</v>
      </c>
      <c r="G924" s="114"/>
      <c r="H924" s="114"/>
      <c r="I924" s="23"/>
      <c r="K924" s="114"/>
      <c r="R924" s="26"/>
      <c r="T924" s="114"/>
      <c r="U924" s="26"/>
      <c r="W924" s="114"/>
      <c r="Y924" s="26"/>
      <c r="AA924" s="114"/>
      <c r="AE924" s="26"/>
      <c r="AG924" s="114"/>
      <c r="AH924" s="26"/>
      <c r="AJ924" s="114"/>
    </row>
    <row r="925" spans="1:36" x14ac:dyDescent="0.2">
      <c r="A925" s="24">
        <f t="shared" si="170"/>
        <v>27</v>
      </c>
      <c r="B925" s="94">
        <f t="shared" si="166"/>
        <v>6.1853017310907589E-3</v>
      </c>
      <c r="C925" s="23">
        <f t="shared" si="167"/>
        <v>1</v>
      </c>
      <c r="D925" s="227"/>
      <c r="E925" s="94">
        <f t="shared" si="168"/>
        <v>7.0574401569017033E-3</v>
      </c>
      <c r="F925" s="23">
        <f t="shared" si="169"/>
        <v>1</v>
      </c>
      <c r="G925" s="114"/>
      <c r="H925" s="114"/>
      <c r="I925" s="23"/>
      <c r="K925" s="114"/>
      <c r="R925" s="26"/>
      <c r="T925" s="114"/>
      <c r="U925" s="26"/>
      <c r="W925" s="114"/>
      <c r="Y925" s="26"/>
      <c r="AA925" s="114"/>
      <c r="AE925" s="26"/>
      <c r="AG925" s="114"/>
      <c r="AH925" s="26"/>
      <c r="AJ925" s="114"/>
    </row>
    <row r="926" spans="1:36" x14ac:dyDescent="0.2">
      <c r="A926" s="24">
        <f t="shared" si="170"/>
        <v>28</v>
      </c>
      <c r="B926" s="94">
        <f t="shared" si="166"/>
        <v>6.2745959038618612E-3</v>
      </c>
      <c r="C926" s="23">
        <f t="shared" si="167"/>
        <v>1.0000000000000002</v>
      </c>
      <c r="D926" s="227"/>
      <c r="E926" s="94">
        <f t="shared" si="168"/>
        <v>7.0321561438231473E-3</v>
      </c>
      <c r="F926" s="23">
        <f t="shared" si="169"/>
        <v>1.0000000000000002</v>
      </c>
      <c r="G926" s="114"/>
      <c r="H926" s="114"/>
      <c r="I926" s="23"/>
      <c r="K926" s="114"/>
      <c r="R926" s="26"/>
      <c r="T926" s="114"/>
      <c r="U926" s="26"/>
      <c r="W926" s="114"/>
      <c r="Y926" s="26"/>
      <c r="AA926" s="114"/>
      <c r="AE926" s="26"/>
      <c r="AG926" s="114"/>
      <c r="AH926" s="26"/>
      <c r="AJ926" s="114"/>
    </row>
    <row r="927" spans="1:36" x14ac:dyDescent="0.2">
      <c r="A927" s="24">
        <f t="shared" si="170"/>
        <v>29</v>
      </c>
      <c r="B927" s="94">
        <f t="shared" si="166"/>
        <v>6.5536802001213632E-3</v>
      </c>
      <c r="C927" s="23">
        <f t="shared" si="167"/>
        <v>1</v>
      </c>
      <c r="D927" s="227"/>
      <c r="E927" s="94">
        <f t="shared" si="168"/>
        <v>7.4062955272260807E-3</v>
      </c>
      <c r="F927" s="23">
        <f t="shared" si="169"/>
        <v>1</v>
      </c>
      <c r="G927" s="114"/>
      <c r="H927" s="114"/>
      <c r="I927" s="23"/>
      <c r="K927" s="114"/>
      <c r="R927" s="26"/>
      <c r="T927" s="114"/>
      <c r="U927" s="26"/>
      <c r="W927" s="114"/>
      <c r="Y927" s="26"/>
      <c r="AA927" s="114"/>
      <c r="AE927" s="26"/>
      <c r="AG927" s="114"/>
      <c r="AH927" s="26"/>
      <c r="AJ927" s="114"/>
    </row>
    <row r="928" spans="1:36" x14ac:dyDescent="0.2">
      <c r="A928" s="24">
        <f t="shared" si="170"/>
        <v>30</v>
      </c>
      <c r="B928" s="94">
        <f t="shared" si="166"/>
        <v>7.3515668406889546E-3</v>
      </c>
      <c r="C928" s="23">
        <f t="shared" si="167"/>
        <v>0.99999999999999978</v>
      </c>
      <c r="D928" s="227"/>
      <c r="E928" s="94">
        <f t="shared" si="168"/>
        <v>8.0944047439209556E-3</v>
      </c>
      <c r="F928" s="23">
        <f t="shared" si="169"/>
        <v>0.99999999999999978</v>
      </c>
      <c r="G928" s="114"/>
      <c r="H928" s="114"/>
      <c r="I928" s="23"/>
      <c r="K928" s="114"/>
      <c r="R928" s="22"/>
      <c r="T928" s="114"/>
      <c r="U928" s="22"/>
      <c r="W928" s="114"/>
      <c r="Y928" s="22"/>
      <c r="AA928" s="114"/>
      <c r="AE928" s="22"/>
      <c r="AG928" s="114"/>
      <c r="AH928" s="22"/>
      <c r="AJ928" s="114"/>
    </row>
    <row r="929" spans="1:36" x14ac:dyDescent="0.2">
      <c r="A929" s="24">
        <f t="shared" si="170"/>
        <v>31</v>
      </c>
      <c r="B929" s="94">
        <f t="shared" si="166"/>
        <v>7.2936376461672E-3</v>
      </c>
      <c r="C929" s="23">
        <f t="shared" si="167"/>
        <v>1</v>
      </c>
      <c r="D929" s="227"/>
      <c r="E929" s="94">
        <f t="shared" si="168"/>
        <v>8.245468720795365E-3</v>
      </c>
      <c r="F929" s="23">
        <f t="shared" si="169"/>
        <v>1</v>
      </c>
      <c r="G929" s="114"/>
      <c r="H929" s="114"/>
      <c r="I929" s="23"/>
      <c r="K929" s="114"/>
      <c r="R929" s="22"/>
      <c r="T929" s="114"/>
      <c r="U929" s="22"/>
      <c r="W929" s="114"/>
      <c r="Y929" s="22"/>
      <c r="AA929" s="114"/>
      <c r="AE929" s="22"/>
      <c r="AG929" s="114"/>
      <c r="AH929" s="22"/>
      <c r="AJ929" s="114"/>
    </row>
    <row r="930" spans="1:36" x14ac:dyDescent="0.2">
      <c r="A930" s="24">
        <f t="shared" si="170"/>
        <v>32</v>
      </c>
      <c r="B930" s="94">
        <f t="shared" ref="B930:B961" si="171">SUM(B832,E832)</f>
        <v>6.7498713395790179E-3</v>
      </c>
      <c r="C930" s="23">
        <f t="shared" ref="C930:C961" si="172">SUM(D832,G832)/B930</f>
        <v>1</v>
      </c>
      <c r="D930" s="227"/>
      <c r="E930" s="94">
        <f t="shared" ref="E930:E961" si="173">SUM(H832,K832)</f>
        <v>7.5528787929220118E-3</v>
      </c>
      <c r="F930" s="23">
        <f t="shared" ref="F930:F961" si="174">SUM(J832,M832)/E930</f>
        <v>1</v>
      </c>
      <c r="G930" s="114"/>
      <c r="H930" s="114"/>
      <c r="I930" s="23"/>
      <c r="K930" s="114"/>
      <c r="R930" s="22"/>
      <c r="T930" s="114"/>
      <c r="U930" s="22"/>
      <c r="W930" s="114"/>
      <c r="Y930" s="22"/>
      <c r="AA930" s="114"/>
      <c r="AE930" s="22"/>
      <c r="AG930" s="114"/>
      <c r="AH930" s="22"/>
      <c r="AJ930" s="114"/>
    </row>
    <row r="931" spans="1:36" x14ac:dyDescent="0.2">
      <c r="A931" s="24">
        <f t="shared" si="170"/>
        <v>33</v>
      </c>
      <c r="B931" s="94">
        <f t="shared" si="171"/>
        <v>6.5773639592076058E-3</v>
      </c>
      <c r="C931" s="23">
        <f t="shared" si="172"/>
        <v>1.0000000000000002</v>
      </c>
      <c r="D931" s="227"/>
      <c r="E931" s="94">
        <f t="shared" si="173"/>
        <v>7.4251785243353826E-3</v>
      </c>
      <c r="F931" s="23">
        <f t="shared" si="174"/>
        <v>1.0000000000000002</v>
      </c>
      <c r="G931" s="114"/>
      <c r="H931" s="114"/>
      <c r="I931" s="23"/>
      <c r="K931" s="114"/>
      <c r="R931" s="22"/>
      <c r="T931" s="114"/>
      <c r="U931" s="22"/>
      <c r="W931" s="114"/>
      <c r="Y931" s="22"/>
      <c r="AA931" s="114"/>
      <c r="AE931" s="22"/>
      <c r="AG931" s="114"/>
      <c r="AH931" s="22"/>
      <c r="AJ931" s="114"/>
    </row>
    <row r="932" spans="1:36" x14ac:dyDescent="0.2">
      <c r="A932" s="24">
        <f t="shared" si="170"/>
        <v>34</v>
      </c>
      <c r="B932" s="94">
        <f t="shared" si="171"/>
        <v>6.4570248589856183E-3</v>
      </c>
      <c r="C932" s="23">
        <f t="shared" si="172"/>
        <v>1</v>
      </c>
      <c r="D932" s="227"/>
      <c r="E932" s="94">
        <f t="shared" si="173"/>
        <v>7.2875566809964074E-3</v>
      </c>
      <c r="F932" s="23">
        <f t="shared" si="174"/>
        <v>1</v>
      </c>
      <c r="G932" s="114"/>
      <c r="H932" s="114"/>
      <c r="I932" s="23"/>
      <c r="K932" s="114"/>
      <c r="R932" s="22"/>
      <c r="T932" s="114"/>
      <c r="U932" s="22"/>
      <c r="W932" s="114"/>
      <c r="Y932" s="22"/>
      <c r="AA932" s="114"/>
      <c r="AE932" s="22"/>
      <c r="AG932" s="114"/>
      <c r="AH932" s="22"/>
      <c r="AJ932" s="114"/>
    </row>
    <row r="933" spans="1:36" x14ac:dyDescent="0.2">
      <c r="A933" s="24">
        <f t="shared" si="170"/>
        <v>35</v>
      </c>
      <c r="B933" s="94">
        <f t="shared" si="171"/>
        <v>6.7642736255098413E-3</v>
      </c>
      <c r="C933" s="23">
        <f t="shared" si="172"/>
        <v>1</v>
      </c>
      <c r="D933" s="227"/>
      <c r="E933" s="94">
        <f t="shared" si="173"/>
        <v>7.4757465504924937E-3</v>
      </c>
      <c r="F933" s="23">
        <f t="shared" si="174"/>
        <v>1.0000000000000002</v>
      </c>
      <c r="G933" s="114"/>
      <c r="H933" s="114"/>
      <c r="I933" s="23"/>
      <c r="K933" s="114"/>
      <c r="R933" s="22"/>
      <c r="T933" s="114"/>
      <c r="U933" s="22"/>
      <c r="W933" s="114"/>
      <c r="Y933" s="22"/>
      <c r="AA933" s="114"/>
      <c r="AE933" s="22"/>
      <c r="AG933" s="114"/>
      <c r="AH933" s="22"/>
      <c r="AJ933" s="114"/>
    </row>
    <row r="934" spans="1:36" x14ac:dyDescent="0.2">
      <c r="A934" s="24">
        <f t="shared" si="170"/>
        <v>36</v>
      </c>
      <c r="B934" s="94">
        <f t="shared" si="171"/>
        <v>7.0910454907402902E-3</v>
      </c>
      <c r="C934" s="23">
        <f t="shared" si="172"/>
        <v>1</v>
      </c>
      <c r="D934" s="227"/>
      <c r="E934" s="94">
        <f t="shared" si="173"/>
        <v>7.9046146204325551E-3</v>
      </c>
      <c r="F934" s="23">
        <f t="shared" si="174"/>
        <v>1</v>
      </c>
      <c r="G934" s="114"/>
      <c r="H934" s="114"/>
      <c r="I934" s="23"/>
      <c r="K934" s="114"/>
      <c r="R934" s="22"/>
      <c r="T934" s="114"/>
      <c r="U934" s="22"/>
      <c r="W934" s="114"/>
      <c r="Y934" s="22"/>
      <c r="AA934" s="114"/>
      <c r="AE934" s="22"/>
      <c r="AG934" s="114"/>
      <c r="AH934" s="22"/>
      <c r="AJ934" s="114"/>
    </row>
    <row r="935" spans="1:36" x14ac:dyDescent="0.2">
      <c r="A935" s="24">
        <f t="shared" si="170"/>
        <v>37</v>
      </c>
      <c r="B935" s="94">
        <f t="shared" si="171"/>
        <v>7.3813315649459881E-3</v>
      </c>
      <c r="C935" s="23">
        <f t="shared" si="172"/>
        <v>1</v>
      </c>
      <c r="D935" s="227"/>
      <c r="E935" s="94">
        <f t="shared" si="173"/>
        <v>8.2294661808722282E-3</v>
      </c>
      <c r="F935" s="23">
        <f t="shared" si="174"/>
        <v>1</v>
      </c>
      <c r="G935" s="114"/>
      <c r="H935" s="114"/>
      <c r="I935" s="23"/>
      <c r="K935" s="114"/>
      <c r="R935" s="22"/>
      <c r="T935" s="114"/>
      <c r="U935" s="22"/>
      <c r="W935" s="114"/>
      <c r="Y935" s="22"/>
      <c r="AA935" s="114"/>
      <c r="AE935" s="22"/>
      <c r="AG935" s="114"/>
      <c r="AH935" s="22"/>
      <c r="AJ935" s="114"/>
    </row>
    <row r="936" spans="1:36" x14ac:dyDescent="0.2">
      <c r="A936" s="24">
        <f t="shared" si="170"/>
        <v>38</v>
      </c>
      <c r="B936" s="94">
        <f t="shared" si="171"/>
        <v>7.1288114849588921E-3</v>
      </c>
      <c r="C936" s="23">
        <f t="shared" si="172"/>
        <v>1</v>
      </c>
      <c r="D936" s="227"/>
      <c r="E936" s="94">
        <f t="shared" si="173"/>
        <v>7.9692648817220272E-3</v>
      </c>
      <c r="F936" s="23">
        <f t="shared" si="174"/>
        <v>1</v>
      </c>
      <c r="G936" s="114"/>
      <c r="H936" s="114"/>
      <c r="I936" s="23"/>
      <c r="K936" s="114"/>
      <c r="R936" s="22"/>
      <c r="T936" s="114"/>
      <c r="U936" s="22"/>
      <c r="W936" s="114"/>
      <c r="Y936" s="22"/>
      <c r="AA936" s="114"/>
      <c r="AE936" s="22"/>
      <c r="AG936" s="114"/>
      <c r="AH936" s="22"/>
      <c r="AJ936" s="114"/>
    </row>
    <row r="937" spans="1:36" x14ac:dyDescent="0.2">
      <c r="A937" s="24">
        <f t="shared" si="170"/>
        <v>39</v>
      </c>
      <c r="B937" s="94">
        <f t="shared" si="171"/>
        <v>7.0932858463295294E-3</v>
      </c>
      <c r="C937" s="23">
        <f t="shared" si="172"/>
        <v>1</v>
      </c>
      <c r="D937" s="227"/>
      <c r="E937" s="94">
        <f t="shared" si="173"/>
        <v>7.9465412750311729E-3</v>
      </c>
      <c r="F937" s="23">
        <f t="shared" si="174"/>
        <v>1</v>
      </c>
      <c r="G937" s="114"/>
      <c r="H937" s="114"/>
      <c r="I937" s="23"/>
      <c r="K937" s="114"/>
      <c r="R937" s="22"/>
      <c r="T937" s="114"/>
      <c r="U937" s="22"/>
      <c r="W937" s="114"/>
      <c r="Y937" s="22"/>
      <c r="AA937" s="114"/>
      <c r="AE937" s="22"/>
      <c r="AG937" s="114"/>
      <c r="AH937" s="22"/>
      <c r="AJ937" s="114"/>
    </row>
    <row r="938" spans="1:36" x14ac:dyDescent="0.2">
      <c r="A938" s="24">
        <f t="shared" si="170"/>
        <v>40</v>
      </c>
      <c r="B938" s="94">
        <f t="shared" si="171"/>
        <v>7.1390531105096997E-3</v>
      </c>
      <c r="C938" s="23">
        <f t="shared" si="172"/>
        <v>1</v>
      </c>
      <c r="D938" s="227"/>
      <c r="E938" s="94">
        <f t="shared" si="173"/>
        <v>7.9250978715341702E-3</v>
      </c>
      <c r="F938" s="23">
        <f t="shared" si="174"/>
        <v>1</v>
      </c>
      <c r="G938" s="114"/>
      <c r="H938" s="114"/>
      <c r="I938" s="23"/>
      <c r="K938" s="114"/>
      <c r="R938" s="22"/>
      <c r="T938" s="114"/>
      <c r="U938" s="22"/>
      <c r="W938" s="114"/>
      <c r="Y938" s="22"/>
      <c r="AA938" s="114"/>
      <c r="AE938" s="22"/>
      <c r="AG938" s="114"/>
      <c r="AH938" s="22"/>
      <c r="AJ938" s="114"/>
    </row>
    <row r="939" spans="1:36" x14ac:dyDescent="0.2">
      <c r="A939" s="24">
        <f t="shared" si="170"/>
        <v>41</v>
      </c>
      <c r="B939" s="94">
        <f t="shared" si="171"/>
        <v>6.9681459841306019E-3</v>
      </c>
      <c r="C939" s="23">
        <f t="shared" si="172"/>
        <v>1</v>
      </c>
      <c r="D939" s="227"/>
      <c r="E939" s="94">
        <f t="shared" si="173"/>
        <v>8.0390359557869027E-3</v>
      </c>
      <c r="F939" s="23">
        <f t="shared" si="174"/>
        <v>1</v>
      </c>
      <c r="G939" s="114"/>
      <c r="H939" s="114"/>
      <c r="I939" s="23"/>
      <c r="K939" s="114"/>
      <c r="R939" s="22"/>
      <c r="T939" s="114"/>
      <c r="U939" s="22"/>
      <c r="W939" s="114"/>
      <c r="Y939" s="22"/>
      <c r="AA939" s="114"/>
      <c r="AE939" s="22"/>
      <c r="AG939" s="114"/>
      <c r="AH939" s="22"/>
      <c r="AJ939" s="114"/>
    </row>
    <row r="940" spans="1:36" x14ac:dyDescent="0.2">
      <c r="A940" s="24">
        <f t="shared" si="170"/>
        <v>42</v>
      </c>
      <c r="B940" s="94">
        <f t="shared" si="171"/>
        <v>6.8097208388915483E-3</v>
      </c>
      <c r="C940" s="23">
        <f t="shared" si="172"/>
        <v>1.0000000000000002</v>
      </c>
      <c r="D940" s="227"/>
      <c r="E940" s="94">
        <f t="shared" si="173"/>
        <v>7.7426689164104123E-3</v>
      </c>
      <c r="F940" s="23">
        <f t="shared" si="174"/>
        <v>1.0000000000000002</v>
      </c>
      <c r="G940" s="114"/>
      <c r="H940" s="114"/>
      <c r="I940" s="23"/>
      <c r="K940" s="114"/>
      <c r="R940" s="22"/>
      <c r="T940" s="114"/>
      <c r="U940" s="22"/>
      <c r="W940" s="114"/>
      <c r="Y940" s="22"/>
      <c r="AA940" s="114"/>
      <c r="AE940" s="22"/>
      <c r="AG940" s="114"/>
      <c r="AH940" s="22"/>
      <c r="AJ940" s="114"/>
    </row>
    <row r="941" spans="1:36" x14ac:dyDescent="0.2">
      <c r="A941" s="24">
        <f t="shared" si="170"/>
        <v>43</v>
      </c>
      <c r="B941" s="94">
        <f t="shared" si="171"/>
        <v>6.6842609258941582E-3</v>
      </c>
      <c r="C941" s="23">
        <f t="shared" si="172"/>
        <v>1.0000000000000002</v>
      </c>
      <c r="D941" s="227"/>
      <c r="E941" s="94">
        <f t="shared" si="173"/>
        <v>7.6712975883532243E-3</v>
      </c>
      <c r="F941" s="23">
        <f t="shared" si="174"/>
        <v>1</v>
      </c>
      <c r="G941" s="114"/>
      <c r="H941" s="114"/>
      <c r="I941" s="23"/>
      <c r="K941" s="114"/>
      <c r="R941" s="22"/>
      <c r="T941" s="114"/>
      <c r="U941" s="22"/>
      <c r="W941" s="114"/>
      <c r="Y941" s="22"/>
      <c r="AA941" s="114"/>
      <c r="AE941" s="22"/>
      <c r="AG941" s="114"/>
      <c r="AH941" s="22"/>
      <c r="AJ941" s="114"/>
    </row>
    <row r="942" spans="1:36" x14ac:dyDescent="0.2">
      <c r="A942" s="24">
        <f t="shared" si="170"/>
        <v>44</v>
      </c>
      <c r="B942" s="94">
        <f t="shared" si="171"/>
        <v>6.5565606573075273E-3</v>
      </c>
      <c r="C942" s="23">
        <f t="shared" si="172"/>
        <v>1</v>
      </c>
      <c r="D942" s="227"/>
      <c r="E942" s="94">
        <f t="shared" si="173"/>
        <v>7.6415328640961891E-3</v>
      </c>
      <c r="F942" s="23">
        <f t="shared" si="174"/>
        <v>1</v>
      </c>
      <c r="G942" s="114"/>
      <c r="H942" s="114"/>
      <c r="I942" s="23"/>
      <c r="K942" s="114"/>
      <c r="R942" s="22"/>
      <c r="T942" s="114"/>
      <c r="U942" s="22"/>
      <c r="W942" s="114"/>
      <c r="Y942" s="22"/>
      <c r="AA942" s="114"/>
      <c r="AE942" s="22"/>
      <c r="AG942" s="114"/>
      <c r="AH942" s="22"/>
      <c r="AJ942" s="114"/>
    </row>
    <row r="943" spans="1:36" x14ac:dyDescent="0.2">
      <c r="A943" s="24">
        <f t="shared" si="170"/>
        <v>45</v>
      </c>
      <c r="B943" s="94">
        <f t="shared" si="171"/>
        <v>6.3040405773204331E-3</v>
      </c>
      <c r="C943" s="23">
        <f t="shared" si="172"/>
        <v>1</v>
      </c>
      <c r="D943" s="227"/>
      <c r="E943" s="94">
        <f t="shared" si="173"/>
        <v>7.4968699031910347E-3</v>
      </c>
      <c r="F943" s="23">
        <f t="shared" si="174"/>
        <v>1</v>
      </c>
      <c r="G943" s="114"/>
      <c r="H943" s="114"/>
      <c r="I943" s="23"/>
      <c r="K943" s="114"/>
      <c r="R943" s="22"/>
      <c r="T943" s="114"/>
      <c r="U943" s="22"/>
      <c r="W943" s="114"/>
      <c r="Y943" s="22"/>
      <c r="AA943" s="114"/>
      <c r="AE943" s="22"/>
      <c r="AG943" s="114"/>
      <c r="AH943" s="22"/>
      <c r="AJ943" s="114"/>
    </row>
    <row r="944" spans="1:36" x14ac:dyDescent="0.2">
      <c r="A944" s="24">
        <f t="shared" si="170"/>
        <v>46</v>
      </c>
      <c r="B944" s="94">
        <f t="shared" si="171"/>
        <v>6.243550976410976E-3</v>
      </c>
      <c r="C944" s="23">
        <f t="shared" si="172"/>
        <v>1</v>
      </c>
      <c r="D944" s="227"/>
      <c r="E944" s="94">
        <f t="shared" si="173"/>
        <v>7.4126965431953358E-3</v>
      </c>
      <c r="F944" s="23">
        <f t="shared" si="174"/>
        <v>1</v>
      </c>
      <c r="G944" s="114"/>
      <c r="H944" s="114"/>
      <c r="I944" s="23"/>
      <c r="K944" s="114"/>
      <c r="R944" s="22"/>
      <c r="T944" s="114"/>
      <c r="U944" s="22"/>
      <c r="W944" s="114"/>
      <c r="Y944" s="22"/>
      <c r="AA944" s="114"/>
      <c r="AE944" s="22"/>
      <c r="AG944" s="114"/>
      <c r="AH944" s="22"/>
      <c r="AJ944" s="114"/>
    </row>
    <row r="945" spans="1:36" x14ac:dyDescent="0.2">
      <c r="A945" s="24">
        <f t="shared" si="170"/>
        <v>47</v>
      </c>
      <c r="B945" s="94">
        <f t="shared" si="171"/>
        <v>6.2806768690326529E-3</v>
      </c>
      <c r="C945" s="23">
        <f t="shared" si="172"/>
        <v>1</v>
      </c>
      <c r="D945" s="227"/>
      <c r="E945" s="94">
        <f t="shared" si="173"/>
        <v>7.4443815722431469E-3</v>
      </c>
      <c r="F945" s="23">
        <f t="shared" si="174"/>
        <v>1</v>
      </c>
      <c r="G945" s="114"/>
      <c r="H945" s="114"/>
      <c r="I945" s="23"/>
      <c r="K945" s="114"/>
      <c r="R945" s="22"/>
      <c r="T945" s="114"/>
      <c r="U945" s="22"/>
      <c r="W945" s="114"/>
      <c r="Y945" s="22"/>
      <c r="AA945" s="114"/>
      <c r="AE945" s="22"/>
      <c r="AG945" s="114"/>
      <c r="AH945" s="22"/>
      <c r="AJ945" s="114"/>
    </row>
    <row r="946" spans="1:36" x14ac:dyDescent="0.2">
      <c r="A946" s="24">
        <f t="shared" si="170"/>
        <v>48</v>
      </c>
      <c r="B946" s="94">
        <f t="shared" si="171"/>
        <v>6.0694433420472507E-3</v>
      </c>
      <c r="C946" s="23">
        <f t="shared" si="172"/>
        <v>1</v>
      </c>
      <c r="D946" s="227"/>
      <c r="E946" s="94">
        <f t="shared" si="173"/>
        <v>7.2513909407701197E-3</v>
      </c>
      <c r="F946" s="23">
        <f t="shared" si="174"/>
        <v>1</v>
      </c>
      <c r="G946" s="114"/>
      <c r="H946" s="114"/>
      <c r="I946" s="23"/>
      <c r="K946" s="114"/>
      <c r="R946" s="22"/>
      <c r="T946" s="114"/>
      <c r="U946" s="22"/>
      <c r="W946" s="114"/>
      <c r="Y946" s="22"/>
      <c r="AA946" s="114"/>
      <c r="AE946" s="22"/>
      <c r="AG946" s="114"/>
      <c r="AH946" s="22"/>
      <c r="AJ946" s="114"/>
    </row>
    <row r="947" spans="1:36" x14ac:dyDescent="0.2">
      <c r="A947" s="24">
        <f t="shared" si="170"/>
        <v>49</v>
      </c>
      <c r="B947" s="94">
        <f t="shared" si="171"/>
        <v>5.6552976088364744E-3</v>
      </c>
      <c r="C947" s="23">
        <f t="shared" si="172"/>
        <v>1</v>
      </c>
      <c r="D947" s="227"/>
      <c r="E947" s="94">
        <f t="shared" si="173"/>
        <v>6.5642418764706341E-3</v>
      </c>
      <c r="F947" s="23">
        <f t="shared" si="174"/>
        <v>1</v>
      </c>
      <c r="G947" s="114"/>
      <c r="H947" s="114"/>
      <c r="I947" s="23"/>
      <c r="K947" s="114"/>
      <c r="R947" s="22"/>
      <c r="T947" s="114"/>
      <c r="U947" s="22"/>
      <c r="W947" s="114"/>
      <c r="Y947" s="22"/>
      <c r="AA947" s="114"/>
      <c r="AE947" s="22"/>
      <c r="AG947" s="114"/>
      <c r="AH947" s="22"/>
      <c r="AJ947" s="114"/>
    </row>
    <row r="948" spans="1:36" x14ac:dyDescent="0.2">
      <c r="A948" s="24">
        <f t="shared" si="170"/>
        <v>50</v>
      </c>
      <c r="B948" s="94">
        <f t="shared" si="171"/>
        <v>5.4443841326495346E-3</v>
      </c>
      <c r="C948" s="23">
        <f t="shared" si="172"/>
        <v>1</v>
      </c>
      <c r="D948" s="227"/>
      <c r="E948" s="94">
        <f t="shared" si="173"/>
        <v>6.5088730883365812E-3</v>
      </c>
      <c r="F948" s="23">
        <f t="shared" si="174"/>
        <v>1</v>
      </c>
      <c r="G948" s="114"/>
      <c r="H948" s="114"/>
      <c r="I948" s="23"/>
      <c r="K948" s="114"/>
      <c r="R948" s="22"/>
      <c r="T948" s="114"/>
      <c r="U948" s="22"/>
      <c r="W948" s="114"/>
      <c r="Y948" s="22"/>
      <c r="AA948" s="114"/>
      <c r="AE948" s="22"/>
      <c r="AG948" s="114"/>
      <c r="AH948" s="22"/>
      <c r="AJ948" s="114"/>
    </row>
    <row r="949" spans="1:36" x14ac:dyDescent="0.2">
      <c r="A949" s="24">
        <f t="shared" si="170"/>
        <v>51</v>
      </c>
      <c r="B949" s="94">
        <f t="shared" si="171"/>
        <v>5.457186164588043E-3</v>
      </c>
      <c r="C949" s="23">
        <f t="shared" si="172"/>
        <v>1</v>
      </c>
      <c r="D949" s="227"/>
      <c r="E949" s="94">
        <f t="shared" si="173"/>
        <v>6.3786124133622495E-3</v>
      </c>
      <c r="F949" s="23">
        <f t="shared" si="174"/>
        <v>1</v>
      </c>
      <c r="G949" s="114"/>
      <c r="H949" s="114"/>
      <c r="I949" s="23"/>
      <c r="K949" s="114"/>
      <c r="R949" s="22"/>
      <c r="T949" s="114"/>
      <c r="U949" s="22"/>
      <c r="W949" s="114"/>
      <c r="Y949" s="22"/>
      <c r="AA949" s="114"/>
      <c r="AE949" s="22"/>
      <c r="AG949" s="114"/>
      <c r="AH949" s="22"/>
      <c r="AJ949" s="114"/>
    </row>
    <row r="950" spans="1:36" x14ac:dyDescent="0.2">
      <c r="A950" s="24">
        <f t="shared" si="170"/>
        <v>52</v>
      </c>
      <c r="B950" s="94">
        <f t="shared" si="171"/>
        <v>5.5013531747759E-3</v>
      </c>
      <c r="C950" s="23">
        <f t="shared" si="172"/>
        <v>0.99999999999999989</v>
      </c>
      <c r="D950" s="227"/>
      <c r="E950" s="94">
        <f t="shared" si="173"/>
        <v>6.2963593581573263E-3</v>
      </c>
      <c r="F950" s="23">
        <f t="shared" si="174"/>
        <v>1</v>
      </c>
      <c r="G950" s="114"/>
      <c r="H950" s="114"/>
      <c r="I950" s="23"/>
      <c r="K950" s="114"/>
      <c r="R950" s="22"/>
      <c r="T950" s="114"/>
      <c r="U950" s="22"/>
      <c r="W950" s="114"/>
      <c r="Y950" s="22"/>
      <c r="AA950" s="114"/>
      <c r="AE950" s="22"/>
      <c r="AG950" s="114"/>
      <c r="AH950" s="22"/>
      <c r="AJ950" s="114"/>
    </row>
    <row r="951" spans="1:36" x14ac:dyDescent="0.2">
      <c r="A951" s="24">
        <f t="shared" si="170"/>
        <v>53</v>
      </c>
      <c r="B951" s="94">
        <f t="shared" si="171"/>
        <v>5.4616668757665222E-3</v>
      </c>
      <c r="C951" s="23">
        <f t="shared" si="172"/>
        <v>1</v>
      </c>
      <c r="D951" s="227"/>
      <c r="E951" s="94">
        <f t="shared" si="173"/>
        <v>6.2614738211248895E-3</v>
      </c>
      <c r="F951" s="23">
        <f t="shared" si="174"/>
        <v>1</v>
      </c>
      <c r="G951" s="114"/>
      <c r="H951" s="114"/>
      <c r="I951" s="23"/>
      <c r="K951" s="114"/>
      <c r="R951" s="22"/>
      <c r="T951" s="114"/>
      <c r="U951" s="22"/>
      <c r="W951" s="114"/>
      <c r="Y951" s="22"/>
      <c r="AA951" s="114"/>
      <c r="AE951" s="22"/>
      <c r="AG951" s="114"/>
      <c r="AH951" s="22"/>
      <c r="AJ951" s="114"/>
    </row>
    <row r="952" spans="1:36" x14ac:dyDescent="0.2">
      <c r="A952" s="24">
        <f t="shared" si="170"/>
        <v>54</v>
      </c>
      <c r="B952" s="94">
        <f t="shared" si="171"/>
        <v>5.6764209615350154E-3</v>
      </c>
      <c r="C952" s="23">
        <f t="shared" si="172"/>
        <v>1</v>
      </c>
      <c r="D952" s="227"/>
      <c r="E952" s="94">
        <f t="shared" si="173"/>
        <v>6.5127136979181337E-3</v>
      </c>
      <c r="F952" s="23">
        <f t="shared" si="174"/>
        <v>1</v>
      </c>
      <c r="G952" s="114"/>
      <c r="H952" s="114"/>
      <c r="I952" s="23"/>
      <c r="K952" s="114"/>
      <c r="R952" s="22"/>
      <c r="T952" s="114"/>
      <c r="U952" s="22"/>
      <c r="W952" s="114"/>
      <c r="Y952" s="22"/>
      <c r="AA952" s="114"/>
      <c r="AE952" s="22"/>
      <c r="AG952" s="114"/>
      <c r="AH952" s="22"/>
      <c r="AJ952" s="114"/>
    </row>
    <row r="953" spans="1:36" x14ac:dyDescent="0.2">
      <c r="A953" s="24">
        <f t="shared" si="170"/>
        <v>55</v>
      </c>
      <c r="B953" s="94">
        <f t="shared" si="171"/>
        <v>4.468869298935127E-3</v>
      </c>
      <c r="C953" s="23">
        <f t="shared" si="172"/>
        <v>1</v>
      </c>
      <c r="D953" s="227"/>
      <c r="E953" s="94">
        <f t="shared" si="173"/>
        <v>4.9495855982261503E-3</v>
      </c>
      <c r="F953" s="23">
        <f t="shared" si="174"/>
        <v>1</v>
      </c>
      <c r="G953" s="114"/>
      <c r="H953" s="114"/>
      <c r="I953" s="23"/>
      <c r="K953" s="114"/>
      <c r="R953" s="22"/>
      <c r="T953" s="114"/>
      <c r="U953" s="22"/>
      <c r="W953" s="114"/>
      <c r="Y953" s="22"/>
      <c r="AA953" s="114"/>
      <c r="AE953" s="22"/>
      <c r="AG953" s="114"/>
      <c r="AH953" s="22"/>
      <c r="AJ953" s="114"/>
    </row>
    <row r="954" spans="1:36" x14ac:dyDescent="0.2">
      <c r="A954" s="24">
        <f t="shared" si="170"/>
        <v>56</v>
      </c>
      <c r="B954" s="94">
        <f t="shared" si="171"/>
        <v>4.238112673243497E-3</v>
      </c>
      <c r="C954" s="23">
        <f t="shared" si="172"/>
        <v>1</v>
      </c>
      <c r="D954" s="227"/>
      <c r="E954" s="94">
        <f t="shared" si="173"/>
        <v>4.7719574050793341E-3</v>
      </c>
      <c r="F954" s="23">
        <f t="shared" si="174"/>
        <v>1.0000000000000002</v>
      </c>
      <c r="G954" s="114"/>
      <c r="H954" s="114"/>
      <c r="I954" s="23"/>
      <c r="K954" s="114"/>
      <c r="R954" s="22"/>
      <c r="T954" s="114"/>
      <c r="U954" s="22"/>
      <c r="W954" s="114"/>
      <c r="Y954" s="22"/>
      <c r="AA954" s="114"/>
      <c r="AE954" s="22"/>
      <c r="AG954" s="114"/>
      <c r="AH954" s="22"/>
      <c r="AJ954" s="114"/>
    </row>
    <row r="955" spans="1:36" x14ac:dyDescent="0.2">
      <c r="A955" s="24">
        <f t="shared" si="170"/>
        <v>57</v>
      </c>
      <c r="B955" s="94">
        <f t="shared" si="171"/>
        <v>4.1805035295202058E-3</v>
      </c>
      <c r="C955" s="23">
        <f t="shared" si="172"/>
        <v>1</v>
      </c>
      <c r="D955" s="227"/>
      <c r="E955" s="94">
        <f t="shared" si="173"/>
        <v>4.7428327824192255E-3</v>
      </c>
      <c r="F955" s="23">
        <f t="shared" si="174"/>
        <v>1</v>
      </c>
      <c r="G955" s="114"/>
      <c r="H955" s="114"/>
      <c r="I955" s="23"/>
      <c r="K955" s="114"/>
      <c r="R955" s="22"/>
      <c r="T955" s="114"/>
      <c r="U955" s="22"/>
      <c r="W955" s="114"/>
      <c r="Y955" s="22"/>
      <c r="AA955" s="114"/>
      <c r="AE955" s="22"/>
      <c r="AG955" s="114"/>
      <c r="AH955" s="22"/>
      <c r="AJ955" s="114"/>
    </row>
    <row r="956" spans="1:36" x14ac:dyDescent="0.2">
      <c r="A956" s="24">
        <f t="shared" si="170"/>
        <v>58</v>
      </c>
      <c r="B956" s="94">
        <f t="shared" si="171"/>
        <v>4.1344162145415721E-3</v>
      </c>
      <c r="C956" s="23">
        <f t="shared" si="172"/>
        <v>1</v>
      </c>
      <c r="D956" s="227"/>
      <c r="E956" s="94">
        <f t="shared" si="173"/>
        <v>4.6122520566464313E-3</v>
      </c>
      <c r="F956" s="23">
        <f t="shared" si="174"/>
        <v>1</v>
      </c>
      <c r="G956" s="114"/>
      <c r="H956" s="114"/>
      <c r="I956" s="23"/>
      <c r="K956" s="114"/>
      <c r="R956" s="22"/>
      <c r="T956" s="114"/>
      <c r="U956" s="22"/>
      <c r="W956" s="114"/>
      <c r="Y956" s="22"/>
      <c r="AA956" s="114"/>
      <c r="AE956" s="22"/>
      <c r="AG956" s="114"/>
      <c r="AH956" s="22"/>
      <c r="AJ956" s="114"/>
    </row>
    <row r="957" spans="1:36" x14ac:dyDescent="0.2">
      <c r="A957" s="24">
        <f t="shared" si="170"/>
        <v>59</v>
      </c>
      <c r="B957" s="94">
        <f t="shared" si="171"/>
        <v>3.6597808804213405E-3</v>
      </c>
      <c r="C957" s="23">
        <f t="shared" si="172"/>
        <v>1</v>
      </c>
      <c r="D957" s="227"/>
      <c r="E957" s="94">
        <f t="shared" si="173"/>
        <v>4.0809677311982959E-3</v>
      </c>
      <c r="F957" s="23">
        <f t="shared" si="174"/>
        <v>1</v>
      </c>
      <c r="G957" s="114"/>
      <c r="H957" s="114"/>
      <c r="I957" s="23"/>
      <c r="K957" s="114"/>
      <c r="R957" s="22"/>
      <c r="T957" s="114"/>
      <c r="U957" s="22"/>
      <c r="W957" s="114"/>
      <c r="Y957" s="22"/>
      <c r="AA957" s="114"/>
      <c r="AE957" s="22"/>
      <c r="AG957" s="114"/>
      <c r="AH957" s="22"/>
      <c r="AJ957" s="114"/>
    </row>
    <row r="958" spans="1:36" x14ac:dyDescent="0.2">
      <c r="A958" s="24">
        <f t="shared" si="170"/>
        <v>60</v>
      </c>
      <c r="B958" s="94">
        <f t="shared" si="171"/>
        <v>3.0036767435727397E-3</v>
      </c>
      <c r="C958" s="23">
        <f t="shared" si="172"/>
        <v>1.0000000000000002</v>
      </c>
      <c r="D958" s="227"/>
      <c r="E958" s="94">
        <f t="shared" si="173"/>
        <v>3.4415062358697573E-3</v>
      </c>
      <c r="F958" s="23">
        <f t="shared" si="174"/>
        <v>1.0000000000000002</v>
      </c>
      <c r="G958" s="114"/>
      <c r="H958" s="114"/>
      <c r="I958" s="23"/>
      <c r="K958" s="114"/>
      <c r="R958" s="22"/>
      <c r="T958" s="114"/>
      <c r="U958" s="22"/>
      <c r="W958" s="114"/>
      <c r="Y958" s="22"/>
      <c r="AA958" s="114"/>
      <c r="AE958" s="22"/>
      <c r="AG958" s="114"/>
      <c r="AH958" s="22"/>
      <c r="AJ958" s="114"/>
    </row>
    <row r="959" spans="1:36" x14ac:dyDescent="0.2">
      <c r="A959" s="24">
        <f t="shared" si="170"/>
        <v>61</v>
      </c>
      <c r="B959" s="94">
        <f t="shared" si="171"/>
        <v>2.9118221644139357E-3</v>
      </c>
      <c r="C959" s="23">
        <f t="shared" si="172"/>
        <v>1</v>
      </c>
      <c r="D959" s="227"/>
      <c r="E959" s="94">
        <f t="shared" si="173"/>
        <v>3.2190709309381582E-3</v>
      </c>
      <c r="F959" s="23">
        <f t="shared" si="174"/>
        <v>1</v>
      </c>
      <c r="G959" s="114"/>
      <c r="H959" s="114"/>
      <c r="I959" s="23"/>
      <c r="K959" s="114"/>
      <c r="R959" s="22"/>
      <c r="T959" s="114"/>
      <c r="U959" s="22"/>
      <c r="W959" s="114"/>
      <c r="Y959" s="22"/>
      <c r="AA959" s="114"/>
      <c r="AE959" s="22"/>
      <c r="AG959" s="114"/>
      <c r="AH959" s="22"/>
      <c r="AJ959" s="114"/>
    </row>
    <row r="960" spans="1:36" x14ac:dyDescent="0.2">
      <c r="A960" s="24">
        <f t="shared" si="170"/>
        <v>62</v>
      </c>
      <c r="B960" s="94">
        <f t="shared" si="171"/>
        <v>2.7767607274626627E-3</v>
      </c>
      <c r="C960" s="23">
        <f t="shared" si="172"/>
        <v>0.99999999999999989</v>
      </c>
      <c r="D960" s="227"/>
      <c r="E960" s="94">
        <f t="shared" si="173"/>
        <v>3.0356818234190128E-3</v>
      </c>
      <c r="F960" s="23">
        <f t="shared" si="174"/>
        <v>0.99999999999999989</v>
      </c>
      <c r="G960" s="114"/>
      <c r="H960" s="114"/>
      <c r="I960" s="23"/>
      <c r="K960" s="114"/>
      <c r="R960" s="22"/>
      <c r="T960" s="114"/>
      <c r="U960" s="22"/>
      <c r="W960" s="114"/>
      <c r="Y960" s="22"/>
      <c r="AA960" s="114"/>
      <c r="AE960" s="22"/>
      <c r="AG960" s="114"/>
      <c r="AH960" s="22"/>
      <c r="AJ960" s="114"/>
    </row>
    <row r="961" spans="1:36" x14ac:dyDescent="0.2">
      <c r="A961" s="24">
        <f t="shared" si="170"/>
        <v>63</v>
      </c>
      <c r="B961" s="94">
        <f t="shared" si="171"/>
        <v>2.4058218520443563E-3</v>
      </c>
      <c r="C961" s="23">
        <f t="shared" si="172"/>
        <v>0.99999999999999978</v>
      </c>
      <c r="D961" s="227"/>
      <c r="E961" s="94">
        <f t="shared" si="173"/>
        <v>2.6545013224498989E-3</v>
      </c>
      <c r="F961" s="23">
        <f t="shared" si="174"/>
        <v>0.99999999999999989</v>
      </c>
      <c r="G961" s="114"/>
      <c r="H961" s="114"/>
      <c r="I961" s="23"/>
      <c r="K961" s="114"/>
      <c r="R961" s="22"/>
      <c r="T961" s="114"/>
      <c r="U961" s="22"/>
      <c r="W961" s="114"/>
      <c r="Y961" s="22"/>
      <c r="AA961" s="114"/>
      <c r="AE961" s="22"/>
      <c r="AG961" s="114"/>
      <c r="AH961" s="22"/>
      <c r="AJ961" s="114"/>
    </row>
    <row r="962" spans="1:36" x14ac:dyDescent="0.2">
      <c r="A962" s="24">
        <f t="shared" si="170"/>
        <v>64</v>
      </c>
      <c r="B962" s="94">
        <f t="shared" ref="B962:B982" si="175">SUM(B864,E864)</f>
        <v>2.2457964528129907E-3</v>
      </c>
      <c r="C962" s="23">
        <f t="shared" ref="C962:C982" si="176">SUM(D864,G864)/B962</f>
        <v>1</v>
      </c>
      <c r="D962" s="227"/>
      <c r="E962" s="94">
        <f t="shared" ref="E962:E981" si="177">SUM(H864,K864)</f>
        <v>2.3709363150119186E-3</v>
      </c>
      <c r="F962" s="23">
        <f t="shared" ref="F962:F981" si="178">SUM(J864,M864)/E962</f>
        <v>1</v>
      </c>
      <c r="G962" s="114"/>
      <c r="H962" s="114"/>
      <c r="I962" s="23"/>
      <c r="K962" s="114"/>
      <c r="R962" s="22"/>
      <c r="T962" s="114"/>
      <c r="U962" s="22"/>
      <c r="W962" s="114"/>
      <c r="Y962" s="22"/>
      <c r="AA962" s="114"/>
      <c r="AE962" s="22"/>
      <c r="AG962" s="114"/>
      <c r="AH962" s="22"/>
      <c r="AJ962" s="114"/>
    </row>
    <row r="963" spans="1:36" x14ac:dyDescent="0.2">
      <c r="A963" s="24">
        <f t="shared" ref="A963:A982" si="179">A865</f>
        <v>65</v>
      </c>
      <c r="B963" s="94">
        <f t="shared" si="175"/>
        <v>2.1091347618694039E-3</v>
      </c>
      <c r="C963" s="23">
        <f t="shared" si="176"/>
        <v>1</v>
      </c>
      <c r="D963" s="227"/>
      <c r="E963" s="94">
        <f t="shared" si="177"/>
        <v>2.1152157270401956E-3</v>
      </c>
      <c r="F963" s="23">
        <f t="shared" si="178"/>
        <v>1</v>
      </c>
      <c r="G963" s="114"/>
      <c r="H963" s="114"/>
      <c r="I963" s="23"/>
      <c r="K963" s="114"/>
      <c r="R963" s="22"/>
      <c r="T963" s="114"/>
      <c r="U963" s="22"/>
      <c r="W963" s="114"/>
      <c r="Y963" s="22"/>
      <c r="AA963" s="114"/>
      <c r="AE963" s="22"/>
      <c r="AG963" s="114"/>
      <c r="AH963" s="22"/>
      <c r="AJ963" s="114"/>
    </row>
    <row r="964" spans="1:36" x14ac:dyDescent="0.2">
      <c r="A964" s="24">
        <f t="shared" si="179"/>
        <v>66</v>
      </c>
      <c r="B964" s="94">
        <f t="shared" si="175"/>
        <v>1.8361314307806934E-3</v>
      </c>
      <c r="C964" s="23">
        <f t="shared" si="176"/>
        <v>1.0000000000000002</v>
      </c>
      <c r="D964" s="227"/>
      <c r="E964" s="94">
        <f t="shared" si="177"/>
        <v>1.9225451463656313E-3</v>
      </c>
      <c r="F964" s="23">
        <f t="shared" si="178"/>
        <v>1.0000000000000002</v>
      </c>
      <c r="G964" s="114"/>
      <c r="H964" s="114"/>
      <c r="I964" s="23"/>
      <c r="K964" s="114"/>
      <c r="R964" s="22"/>
      <c r="T964" s="114"/>
      <c r="U964" s="22"/>
      <c r="W964" s="114"/>
      <c r="Y964" s="22"/>
      <c r="AA964" s="114"/>
      <c r="AE964" s="22"/>
      <c r="AG964" s="114"/>
      <c r="AH964" s="22"/>
      <c r="AJ964" s="114"/>
    </row>
    <row r="965" spans="1:36" x14ac:dyDescent="0.2">
      <c r="A965" s="24">
        <f t="shared" si="179"/>
        <v>67</v>
      </c>
      <c r="B965" s="94">
        <f t="shared" si="175"/>
        <v>1.6457012056953679E-3</v>
      </c>
      <c r="C965" s="23">
        <f t="shared" si="176"/>
        <v>1.0000000000000002</v>
      </c>
      <c r="D965" s="227"/>
      <c r="E965" s="94">
        <f t="shared" si="177"/>
        <v>1.6553027296492499E-3</v>
      </c>
      <c r="F965" s="23">
        <f t="shared" si="178"/>
        <v>1.0000000000000002</v>
      </c>
      <c r="G965" s="114"/>
      <c r="H965" s="114"/>
      <c r="I965" s="23"/>
      <c r="K965" s="114"/>
      <c r="R965" s="22"/>
      <c r="T965" s="114"/>
      <c r="U965" s="22"/>
      <c r="W965" s="114"/>
      <c r="Y965" s="22"/>
      <c r="AA965" s="114"/>
      <c r="AE965" s="22"/>
      <c r="AG965" s="114"/>
      <c r="AH965" s="22"/>
      <c r="AJ965" s="114"/>
    </row>
    <row r="966" spans="1:36" x14ac:dyDescent="0.2">
      <c r="A966" s="24">
        <f t="shared" si="179"/>
        <v>68</v>
      </c>
      <c r="B966" s="94">
        <f t="shared" si="175"/>
        <v>1.4328674247176512E-3</v>
      </c>
      <c r="C966" s="23">
        <f t="shared" si="176"/>
        <v>1</v>
      </c>
      <c r="D966" s="227"/>
      <c r="E966" s="94">
        <f t="shared" si="177"/>
        <v>1.4591115901915952E-3</v>
      </c>
      <c r="F966" s="23">
        <f t="shared" si="178"/>
        <v>1</v>
      </c>
      <c r="G966" s="114"/>
      <c r="H966" s="114"/>
      <c r="I966" s="23"/>
      <c r="K966" s="114"/>
      <c r="R966" s="22"/>
      <c r="T966" s="114"/>
      <c r="U966" s="22"/>
      <c r="W966" s="114"/>
      <c r="Y966" s="22"/>
      <c r="AA966" s="114"/>
      <c r="AE966" s="22"/>
      <c r="AG966" s="114"/>
      <c r="AH966" s="22"/>
      <c r="AJ966" s="114"/>
    </row>
    <row r="967" spans="1:36" x14ac:dyDescent="0.2">
      <c r="A967" s="24">
        <f t="shared" si="179"/>
        <v>69</v>
      </c>
      <c r="B967" s="94">
        <f t="shared" si="175"/>
        <v>1.3544549790942819E-3</v>
      </c>
      <c r="C967" s="23">
        <f t="shared" si="176"/>
        <v>1</v>
      </c>
      <c r="D967" s="227"/>
      <c r="E967" s="94">
        <f t="shared" si="177"/>
        <v>1.3534948266988936E-3</v>
      </c>
      <c r="F967" s="23">
        <f t="shared" si="178"/>
        <v>1</v>
      </c>
      <c r="G967" s="114"/>
      <c r="H967" s="114"/>
      <c r="I967" s="23"/>
      <c r="K967" s="114"/>
      <c r="R967" s="22"/>
      <c r="T967" s="114"/>
      <c r="U967" s="22"/>
      <c r="W967" s="114"/>
      <c r="Y967" s="22"/>
      <c r="AA967" s="114"/>
      <c r="AE967" s="22"/>
      <c r="AG967" s="114"/>
      <c r="AH967" s="22"/>
      <c r="AJ967" s="114"/>
    </row>
    <row r="968" spans="1:36" x14ac:dyDescent="0.2">
      <c r="A968" s="24">
        <f t="shared" si="179"/>
        <v>70</v>
      </c>
      <c r="B968" s="94">
        <f t="shared" si="175"/>
        <v>1.1595440428304781E-3</v>
      </c>
      <c r="C968" s="23">
        <f t="shared" si="176"/>
        <v>1</v>
      </c>
      <c r="D968" s="227"/>
      <c r="E968" s="94">
        <f t="shared" si="177"/>
        <v>1.1176173882318601E-3</v>
      </c>
      <c r="F968" s="23">
        <f t="shared" si="178"/>
        <v>1</v>
      </c>
      <c r="G968" s="114"/>
      <c r="H968" s="114"/>
      <c r="I968" s="23"/>
      <c r="K968" s="114"/>
      <c r="R968" s="22"/>
      <c r="T968" s="114"/>
      <c r="U968" s="22"/>
      <c r="W968" s="114"/>
      <c r="Y968" s="22"/>
      <c r="AA968" s="114"/>
      <c r="AE968" s="22"/>
      <c r="AG968" s="114"/>
      <c r="AH968" s="22"/>
      <c r="AJ968" s="114"/>
    </row>
    <row r="969" spans="1:36" x14ac:dyDescent="0.2">
      <c r="A969" s="24">
        <f t="shared" si="179"/>
        <v>71</v>
      </c>
      <c r="B969" s="94">
        <f t="shared" si="175"/>
        <v>1.0107204215453077E-3</v>
      </c>
      <c r="C969" s="23">
        <f t="shared" si="176"/>
        <v>1</v>
      </c>
      <c r="D969" s="227"/>
      <c r="E969" s="94">
        <f t="shared" si="177"/>
        <v>9.4799046504661223E-4</v>
      </c>
      <c r="F969" s="23">
        <f t="shared" si="178"/>
        <v>1</v>
      </c>
      <c r="G969" s="114"/>
      <c r="H969" s="114"/>
      <c r="I969" s="23"/>
      <c r="K969" s="114"/>
      <c r="R969" s="22"/>
      <c r="T969" s="114"/>
      <c r="U969" s="22"/>
      <c r="W969" s="114"/>
      <c r="Y969" s="22"/>
      <c r="AA969" s="114"/>
      <c r="AE969" s="22"/>
      <c r="AG969" s="114"/>
      <c r="AH969" s="22"/>
      <c r="AJ969" s="114"/>
    </row>
    <row r="970" spans="1:36" x14ac:dyDescent="0.2">
      <c r="A970" s="24">
        <f t="shared" si="179"/>
        <v>72</v>
      </c>
      <c r="B970" s="94">
        <f t="shared" si="175"/>
        <v>8.1804984087074299E-4</v>
      </c>
      <c r="C970" s="23">
        <f t="shared" si="176"/>
        <v>1</v>
      </c>
      <c r="D970" s="227"/>
      <c r="E970" s="94">
        <f t="shared" si="177"/>
        <v>7.818841006444543E-4</v>
      </c>
      <c r="F970" s="23">
        <f t="shared" si="178"/>
        <v>1</v>
      </c>
      <c r="G970" s="114"/>
      <c r="H970" s="114"/>
      <c r="I970" s="23"/>
      <c r="K970" s="114"/>
      <c r="R970" s="22"/>
      <c r="T970" s="114"/>
      <c r="U970" s="22"/>
      <c r="W970" s="114"/>
      <c r="Y970" s="22"/>
      <c r="AA970" s="114"/>
      <c r="AE970" s="22"/>
      <c r="AG970" s="114"/>
      <c r="AH970" s="22"/>
      <c r="AJ970" s="114"/>
    </row>
    <row r="971" spans="1:36" x14ac:dyDescent="0.2">
      <c r="A971" s="24">
        <f t="shared" si="179"/>
        <v>73</v>
      </c>
      <c r="B971" s="94">
        <f t="shared" si="175"/>
        <v>6.5482393365474977E-4</v>
      </c>
      <c r="C971" s="23">
        <f t="shared" si="176"/>
        <v>1</v>
      </c>
      <c r="D971" s="227"/>
      <c r="E971" s="94">
        <f t="shared" si="177"/>
        <v>6.3946149532853852E-4</v>
      </c>
      <c r="F971" s="23">
        <f t="shared" si="178"/>
        <v>1</v>
      </c>
      <c r="G971" s="114"/>
      <c r="H971" s="114"/>
      <c r="I971" s="23"/>
      <c r="K971" s="114"/>
      <c r="R971" s="22"/>
      <c r="T971" s="114"/>
      <c r="U971" s="22"/>
      <c r="W971" s="114"/>
      <c r="Y971" s="22"/>
      <c r="AA971" s="114"/>
      <c r="AE971" s="22"/>
      <c r="AG971" s="114"/>
      <c r="AH971" s="22"/>
      <c r="AJ971" s="114"/>
    </row>
    <row r="972" spans="1:36" x14ac:dyDescent="0.2">
      <c r="A972" s="24">
        <f t="shared" si="179"/>
        <v>74</v>
      </c>
      <c r="B972" s="94">
        <f t="shared" si="175"/>
        <v>4.8263660408179987E-4</v>
      </c>
      <c r="C972" s="23">
        <f t="shared" si="176"/>
        <v>1</v>
      </c>
      <c r="D972" s="227"/>
      <c r="E972" s="94">
        <f t="shared" si="177"/>
        <v>5.0600031236957936E-4</v>
      </c>
      <c r="F972" s="23">
        <f t="shared" si="178"/>
        <v>1</v>
      </c>
      <c r="G972" s="114"/>
      <c r="H972" s="114"/>
      <c r="I972" s="23"/>
      <c r="K972" s="114"/>
      <c r="R972" s="22"/>
      <c r="T972" s="114"/>
      <c r="U972" s="22"/>
      <c r="W972" s="114"/>
      <c r="Y972" s="22"/>
      <c r="AA972" s="114"/>
      <c r="AE972" s="22"/>
      <c r="AG972" s="114"/>
      <c r="AH972" s="22"/>
      <c r="AJ972" s="114"/>
    </row>
    <row r="973" spans="1:36" x14ac:dyDescent="0.2">
      <c r="A973" s="24">
        <f t="shared" si="179"/>
        <v>75</v>
      </c>
      <c r="B973" s="94">
        <f t="shared" si="175"/>
        <v>3.8758151693836848E-4</v>
      </c>
      <c r="C973" s="23">
        <f t="shared" si="176"/>
        <v>1</v>
      </c>
      <c r="D973" s="227"/>
      <c r="E973" s="94">
        <f t="shared" si="177"/>
        <v>4.04864260055356E-4</v>
      </c>
      <c r="F973" s="23">
        <f t="shared" si="178"/>
        <v>1</v>
      </c>
      <c r="G973" s="114"/>
      <c r="H973" s="114"/>
      <c r="I973" s="23"/>
      <c r="K973" s="114"/>
      <c r="R973" s="22"/>
      <c r="T973" s="114"/>
      <c r="U973" s="22"/>
      <c r="W973" s="114"/>
      <c r="Y973" s="22"/>
      <c r="AA973" s="114"/>
      <c r="AE973" s="22"/>
      <c r="AG973" s="114"/>
      <c r="AH973" s="22"/>
      <c r="AJ973" s="114"/>
    </row>
    <row r="974" spans="1:36" x14ac:dyDescent="0.2">
      <c r="A974" s="24">
        <f t="shared" si="179"/>
        <v>76</v>
      </c>
      <c r="B974" s="94">
        <f t="shared" si="175"/>
        <v>2.451589116224527E-4</v>
      </c>
      <c r="C974" s="23">
        <f t="shared" si="176"/>
        <v>1</v>
      </c>
      <c r="D974" s="227"/>
      <c r="E974" s="94">
        <f t="shared" si="177"/>
        <v>2.9188632819801162E-4</v>
      </c>
      <c r="F974" s="23">
        <f t="shared" si="178"/>
        <v>1</v>
      </c>
      <c r="G974" s="114"/>
      <c r="H974" s="114"/>
      <c r="I974" s="23"/>
      <c r="K974" s="114"/>
      <c r="R974" s="22"/>
      <c r="T974" s="114"/>
      <c r="U974" s="22"/>
      <c r="W974" s="114"/>
      <c r="Y974" s="22"/>
      <c r="AA974" s="114"/>
      <c r="AE974" s="22"/>
      <c r="AG974" s="114"/>
      <c r="AH974" s="22"/>
      <c r="AJ974" s="114"/>
    </row>
    <row r="975" spans="1:36" x14ac:dyDescent="0.2">
      <c r="A975" s="24">
        <f t="shared" si="179"/>
        <v>77</v>
      </c>
      <c r="B975" s="94">
        <f t="shared" si="175"/>
        <v>1.7826829474374171E-4</v>
      </c>
      <c r="C975" s="23">
        <f t="shared" si="176"/>
        <v>1</v>
      </c>
      <c r="D975" s="227"/>
      <c r="E975" s="94">
        <f t="shared" si="177"/>
        <v>2.009919014345957E-4</v>
      </c>
      <c r="F975" s="23">
        <f t="shared" si="178"/>
        <v>1</v>
      </c>
      <c r="G975" s="114"/>
      <c r="H975" s="114"/>
      <c r="I975" s="23"/>
      <c r="K975" s="114"/>
      <c r="R975" s="22"/>
      <c r="T975" s="114"/>
      <c r="U975" s="22"/>
      <c r="W975" s="114"/>
      <c r="Y975" s="22"/>
      <c r="AA975" s="114"/>
      <c r="AE975" s="22"/>
      <c r="AG975" s="114"/>
      <c r="AH975" s="22"/>
      <c r="AJ975" s="114"/>
    </row>
    <row r="976" spans="1:36" x14ac:dyDescent="0.2">
      <c r="A976" s="24">
        <f t="shared" si="179"/>
        <v>78</v>
      </c>
      <c r="B976" s="94">
        <f t="shared" si="175"/>
        <v>1.6322590721599332E-4</v>
      </c>
      <c r="C976" s="23">
        <f t="shared" si="176"/>
        <v>1</v>
      </c>
      <c r="D976" s="227"/>
      <c r="E976" s="94">
        <f t="shared" si="177"/>
        <v>1.5330433246364862E-4</v>
      </c>
      <c r="F976" s="23">
        <f t="shared" si="178"/>
        <v>1</v>
      </c>
      <c r="G976" s="114"/>
      <c r="H976" s="114"/>
      <c r="I976" s="23"/>
      <c r="K976" s="114"/>
      <c r="R976" s="22"/>
      <c r="T976" s="114"/>
      <c r="U976" s="22"/>
      <c r="W976" s="114"/>
      <c r="Y976" s="22"/>
      <c r="AA976" s="114"/>
      <c r="AE976" s="22"/>
      <c r="AG976" s="114"/>
      <c r="AH976" s="22"/>
      <c r="AJ976" s="114"/>
    </row>
    <row r="977" spans="1:36" x14ac:dyDescent="0.2">
      <c r="A977" s="24">
        <f t="shared" si="179"/>
        <v>79</v>
      </c>
      <c r="B977" s="94">
        <f t="shared" si="175"/>
        <v>1.0849722067886615E-4</v>
      </c>
      <c r="C977" s="23">
        <f t="shared" si="176"/>
        <v>1</v>
      </c>
      <c r="D977" s="227"/>
      <c r="E977" s="94">
        <f t="shared" si="177"/>
        <v>1.0689696668655249E-4</v>
      </c>
      <c r="F977" s="23">
        <f t="shared" si="178"/>
        <v>1</v>
      </c>
      <c r="G977" s="114"/>
      <c r="H977" s="114"/>
      <c r="I977" s="23"/>
      <c r="K977" s="114"/>
      <c r="R977" s="22"/>
      <c r="T977" s="114"/>
      <c r="U977" s="22"/>
      <c r="W977" s="114"/>
      <c r="Y977" s="22"/>
      <c r="AA977" s="114"/>
      <c r="AE977" s="22"/>
      <c r="AG977" s="114"/>
      <c r="AH977" s="22"/>
      <c r="AJ977" s="114"/>
    </row>
    <row r="978" spans="1:36" x14ac:dyDescent="0.2">
      <c r="A978" s="24">
        <f t="shared" si="179"/>
        <v>80</v>
      </c>
      <c r="B978" s="94">
        <f t="shared" si="175"/>
        <v>8.1292902809533939E-5</v>
      </c>
      <c r="C978" s="23">
        <f t="shared" si="176"/>
        <v>1</v>
      </c>
      <c r="D978" s="227"/>
      <c r="E978" s="94">
        <f t="shared" si="177"/>
        <v>7.4891886840279298E-5</v>
      </c>
      <c r="F978" s="23">
        <f t="shared" si="178"/>
        <v>1</v>
      </c>
      <c r="G978" s="114"/>
      <c r="H978" s="114"/>
      <c r="I978" s="23"/>
      <c r="K978" s="114"/>
      <c r="R978" s="22"/>
      <c r="T978" s="114"/>
      <c r="U978" s="22"/>
      <c r="W978" s="114"/>
      <c r="Y978" s="22"/>
      <c r="AA978" s="114"/>
      <c r="AE978" s="22"/>
      <c r="AG978" s="114"/>
      <c r="AH978" s="22"/>
      <c r="AJ978" s="114"/>
    </row>
    <row r="979" spans="1:36" x14ac:dyDescent="0.2">
      <c r="A979" s="24">
        <f t="shared" si="179"/>
        <v>81</v>
      </c>
      <c r="B979" s="94">
        <f t="shared" si="175"/>
        <v>4.0006349807841503E-5</v>
      </c>
      <c r="C979" s="23">
        <f t="shared" si="176"/>
        <v>1</v>
      </c>
      <c r="D979" s="227"/>
      <c r="E979" s="94">
        <f t="shared" si="177"/>
        <v>5.2168280149425318E-5</v>
      </c>
      <c r="F979" s="23">
        <f t="shared" si="178"/>
        <v>1</v>
      </c>
      <c r="G979" s="114"/>
      <c r="H979" s="114"/>
      <c r="I979" s="23"/>
      <c r="K979" s="114"/>
      <c r="R979" s="22"/>
      <c r="T979" s="114"/>
      <c r="U979" s="22"/>
      <c r="W979" s="114"/>
      <c r="Y979" s="22"/>
      <c r="AA979" s="114"/>
      <c r="AE979" s="22"/>
      <c r="AG979" s="114"/>
      <c r="AH979" s="22"/>
      <c r="AJ979" s="114"/>
    </row>
    <row r="980" spans="1:36" x14ac:dyDescent="0.2">
      <c r="A980" s="24">
        <f t="shared" si="179"/>
        <v>82</v>
      </c>
      <c r="B980" s="94">
        <f t="shared" si="175"/>
        <v>2.5604063877018561E-5</v>
      </c>
      <c r="C980" s="23">
        <f t="shared" si="176"/>
        <v>1</v>
      </c>
      <c r="D980" s="227"/>
      <c r="E980" s="94">
        <f t="shared" si="177"/>
        <v>2.5284013078555827E-5</v>
      </c>
      <c r="F980" s="23">
        <f t="shared" si="178"/>
        <v>1</v>
      </c>
      <c r="G980" s="114"/>
      <c r="H980" s="114"/>
      <c r="I980" s="23"/>
      <c r="K980" s="114"/>
      <c r="R980" s="22"/>
      <c r="T980" s="114"/>
      <c r="U980" s="22"/>
      <c r="W980" s="114"/>
      <c r="Y980" s="22"/>
      <c r="AA980" s="114"/>
      <c r="AE980" s="22"/>
      <c r="AG980" s="114"/>
      <c r="AH980" s="22"/>
      <c r="AJ980" s="114"/>
    </row>
    <row r="981" spans="1:36" x14ac:dyDescent="0.2">
      <c r="A981" s="24">
        <f t="shared" si="179"/>
        <v>83</v>
      </c>
      <c r="B981" s="94">
        <f t="shared" si="175"/>
        <v>2.8804571861645881E-5</v>
      </c>
      <c r="C981" s="23">
        <f t="shared" si="176"/>
        <v>1</v>
      </c>
      <c r="D981" s="227"/>
      <c r="E981" s="94">
        <f t="shared" si="177"/>
        <v>4.09665022032297E-5</v>
      </c>
      <c r="F981" s="23">
        <f t="shared" si="178"/>
        <v>1</v>
      </c>
      <c r="G981" s="114"/>
      <c r="H981" s="114"/>
      <c r="I981" s="23"/>
      <c r="K981" s="114"/>
      <c r="R981" s="22"/>
      <c r="T981" s="114"/>
      <c r="U981" s="22"/>
      <c r="W981" s="114"/>
      <c r="Y981" s="22"/>
      <c r="AA981" s="114"/>
      <c r="AE981" s="22"/>
      <c r="AG981" s="114"/>
      <c r="AH981" s="22"/>
      <c r="AJ981" s="114"/>
    </row>
    <row r="982" spans="1:36" x14ac:dyDescent="0.2">
      <c r="A982" s="24" t="str">
        <f t="shared" si="179"/>
        <v>NNNN</v>
      </c>
      <c r="B982" s="94">
        <f t="shared" si="175"/>
        <v>0.18744191078007902</v>
      </c>
      <c r="C982" s="23">
        <f t="shared" si="176"/>
        <v>1</v>
      </c>
      <c r="D982" s="227"/>
      <c r="E982" s="94"/>
      <c r="F982" s="23"/>
      <c r="G982" s="114"/>
      <c r="H982" s="114"/>
      <c r="I982" s="23"/>
      <c r="K982" s="114"/>
      <c r="R982" s="22"/>
      <c r="T982" s="114"/>
      <c r="U982" s="22"/>
      <c r="W982" s="114"/>
      <c r="Y982" s="22"/>
      <c r="AA982" s="114"/>
      <c r="AE982" s="22"/>
      <c r="AG982" s="114"/>
      <c r="AH982" s="22"/>
      <c r="AJ982" s="114"/>
    </row>
    <row r="983" spans="1:36" x14ac:dyDescent="0.2">
      <c r="A983" s="226"/>
      <c r="B983" s="227"/>
      <c r="C983" s="227"/>
      <c r="E983" s="26"/>
      <c r="F983" s="26"/>
      <c r="G983" s="114"/>
      <c r="H983" s="114"/>
      <c r="I983" s="23"/>
      <c r="K983" s="114"/>
      <c r="R983" s="22"/>
      <c r="T983" s="114"/>
      <c r="U983" s="22"/>
      <c r="W983" s="114"/>
      <c r="Y983" s="22"/>
      <c r="AA983" s="114"/>
      <c r="AE983" s="22"/>
      <c r="AG983" s="114"/>
      <c r="AH983" s="22"/>
      <c r="AJ983" s="114"/>
    </row>
    <row r="984" spans="1:36" x14ac:dyDescent="0.2">
      <c r="A984" s="226"/>
      <c r="B984" s="94"/>
      <c r="C984" s="114"/>
      <c r="D984" s="23"/>
      <c r="E984" s="114"/>
      <c r="F984" s="114"/>
      <c r="G984" s="114"/>
      <c r="H984" s="114"/>
      <c r="K984" s="114"/>
      <c r="M984" s="22"/>
      <c r="P984" s="22"/>
      <c r="W984" s="114"/>
      <c r="Z984" s="22"/>
      <c r="AA984" s="114"/>
      <c r="AC984" s="22"/>
      <c r="AG984" s="114"/>
      <c r="AJ984" s="114"/>
    </row>
    <row r="985" spans="1:36" x14ac:dyDescent="0.2">
      <c r="A985" s="226"/>
      <c r="B985" s="227"/>
      <c r="C985" s="114"/>
      <c r="D985" s="114"/>
      <c r="E985" s="23"/>
      <c r="F985" s="114"/>
      <c r="G985" s="114"/>
      <c r="H985" s="114"/>
      <c r="K985" s="114"/>
      <c r="N985" s="22"/>
      <c r="Q985" s="22"/>
      <c r="T985" s="114"/>
      <c r="U985" s="22"/>
      <c r="W985" s="114"/>
      <c r="AD985" s="22"/>
      <c r="AG985" s="114"/>
      <c r="AJ985" s="114"/>
    </row>
    <row r="986" spans="1:36" x14ac:dyDescent="0.2">
      <c r="A986" s="226"/>
      <c r="B986" s="227"/>
      <c r="C986" s="114"/>
      <c r="D986" s="114"/>
      <c r="E986" s="23"/>
      <c r="F986" s="114"/>
      <c r="G986" s="114"/>
      <c r="H986" s="114"/>
      <c r="K986" s="114"/>
      <c r="N986" s="22"/>
      <c r="Q986" s="22"/>
      <c r="T986" s="114"/>
      <c r="U986" s="22"/>
      <c r="W986" s="114"/>
      <c r="AD986" s="22"/>
      <c r="AG986" s="114"/>
      <c r="AJ986" s="114"/>
    </row>
    <row r="987" spans="1:36" x14ac:dyDescent="0.2">
      <c r="A987" s="226"/>
      <c r="B987" s="227"/>
      <c r="C987" s="114"/>
      <c r="D987" s="114"/>
      <c r="E987" s="23"/>
      <c r="F987" s="114"/>
      <c r="G987" s="114"/>
      <c r="H987" s="114"/>
      <c r="K987" s="114"/>
      <c r="N987" s="22"/>
      <c r="Q987" s="22"/>
      <c r="T987" s="114"/>
      <c r="U987" s="22"/>
      <c r="W987" s="114"/>
      <c r="AD987" s="22"/>
      <c r="AG987" s="114"/>
      <c r="AJ987" s="114"/>
    </row>
    <row r="988" spans="1:36" s="232" customFormat="1" x14ac:dyDescent="0.2">
      <c r="A988" s="287"/>
      <c r="C988" s="233"/>
      <c r="D988" s="233"/>
      <c r="E988" s="233"/>
      <c r="F988" s="233"/>
      <c r="G988" s="233"/>
      <c r="H988" s="233"/>
      <c r="K988" s="234"/>
      <c r="T988" s="233"/>
      <c r="W988" s="233"/>
      <c r="AA988" s="233"/>
      <c r="AG988" s="233"/>
      <c r="AJ988" s="233"/>
    </row>
    <row r="989" spans="1:36" s="232" customFormat="1" ht="15.75" x14ac:dyDescent="0.25">
      <c r="A989" s="235" t="s">
        <v>134</v>
      </c>
      <c r="C989" s="233"/>
      <c r="D989" s="233"/>
      <c r="E989" s="233"/>
      <c r="F989" s="236"/>
      <c r="G989" s="233"/>
      <c r="H989" s="233"/>
      <c r="K989" s="234"/>
      <c r="T989" s="233"/>
      <c r="W989" s="233"/>
      <c r="AA989" s="233"/>
      <c r="AG989" s="233"/>
      <c r="AJ989" s="233"/>
    </row>
    <row r="990" spans="1:36" s="232" customFormat="1" x14ac:dyDescent="0.2">
      <c r="A990" s="237" t="s">
        <v>166</v>
      </c>
      <c r="C990" s="233"/>
      <c r="D990" s="233"/>
      <c r="E990" s="233"/>
      <c r="F990" s="236"/>
      <c r="G990" s="233"/>
      <c r="H990" s="233"/>
      <c r="K990" s="234"/>
      <c r="T990" s="233"/>
      <c r="W990" s="233"/>
      <c r="AA990" s="233"/>
      <c r="AG990" s="233"/>
      <c r="AJ990" s="233"/>
    </row>
    <row r="991" spans="1:36" s="232" customFormat="1" x14ac:dyDescent="0.2">
      <c r="A991" s="237" t="s">
        <v>54</v>
      </c>
      <c r="C991" s="233"/>
      <c r="D991" s="233"/>
      <c r="E991" s="233"/>
      <c r="F991" s="236"/>
      <c r="G991" s="233"/>
      <c r="H991" s="233"/>
      <c r="K991" s="234"/>
      <c r="T991" s="233"/>
      <c r="W991" s="233"/>
      <c r="AA991" s="233"/>
      <c r="AG991" s="233"/>
      <c r="AJ991" s="233"/>
    </row>
    <row r="992" spans="1:36" s="232" customFormat="1" x14ac:dyDescent="0.2">
      <c r="A992" s="287"/>
      <c r="C992" s="233"/>
      <c r="D992" s="233"/>
      <c r="E992" s="233"/>
      <c r="F992" s="236"/>
      <c r="G992" s="233"/>
      <c r="H992" s="233"/>
      <c r="K992" s="234"/>
      <c r="T992" s="233"/>
      <c r="W992" s="233"/>
      <c r="AA992" s="233"/>
      <c r="AG992" s="233"/>
      <c r="AJ992" s="233"/>
    </row>
    <row r="993" spans="1:36" s="232" customFormat="1" ht="13.5" thickBot="1" x14ac:dyDescent="0.25">
      <c r="A993" s="287"/>
      <c r="C993" s="233"/>
      <c r="D993" s="233"/>
      <c r="E993" s="233"/>
      <c r="F993" s="236"/>
      <c r="G993" s="233"/>
      <c r="H993" s="233"/>
      <c r="K993" s="234"/>
      <c r="T993" s="233"/>
      <c r="W993" s="233"/>
      <c r="AA993" s="233"/>
      <c r="AG993" s="233"/>
      <c r="AJ993" s="233"/>
    </row>
    <row r="994" spans="1:36" s="232" customFormat="1" ht="63.75" x14ac:dyDescent="0.2">
      <c r="A994" s="238" t="s">
        <v>36</v>
      </c>
      <c r="B994" s="239" t="s">
        <v>19</v>
      </c>
      <c r="C994" s="240" t="s">
        <v>158</v>
      </c>
      <c r="D994" s="241" t="s">
        <v>45</v>
      </c>
      <c r="E994" s="239" t="s">
        <v>19</v>
      </c>
      <c r="F994" s="240" t="s">
        <v>158</v>
      </c>
      <c r="G994" s="241" t="s">
        <v>45</v>
      </c>
      <c r="H994" s="239" t="s">
        <v>19</v>
      </c>
      <c r="I994" s="240" t="s">
        <v>158</v>
      </c>
      <c r="J994" s="241" t="s">
        <v>45</v>
      </c>
      <c r="K994" s="239" t="s">
        <v>19</v>
      </c>
      <c r="L994" s="240" t="s">
        <v>158</v>
      </c>
      <c r="M994" s="241" t="s">
        <v>45</v>
      </c>
    </row>
    <row r="995" spans="1:36" s="232" customFormat="1" x14ac:dyDescent="0.2">
      <c r="A995" s="242"/>
      <c r="B995" s="243" t="s">
        <v>94</v>
      </c>
      <c r="C995" s="244" t="s">
        <v>94</v>
      </c>
      <c r="D995" s="245"/>
      <c r="E995" s="243" t="s">
        <v>95</v>
      </c>
      <c r="F995" s="244" t="s">
        <v>95</v>
      </c>
      <c r="G995" s="245"/>
      <c r="H995" s="243" t="s">
        <v>96</v>
      </c>
      <c r="I995" s="244" t="s">
        <v>96</v>
      </c>
      <c r="J995" s="245"/>
      <c r="K995" s="243" t="s">
        <v>97</v>
      </c>
      <c r="L995" s="244" t="s">
        <v>97</v>
      </c>
      <c r="M995" s="245"/>
    </row>
    <row r="996" spans="1:36" s="232" customFormat="1" ht="13.5" thickBot="1" x14ac:dyDescent="0.25">
      <c r="A996" s="246"/>
      <c r="B996" s="330" t="s">
        <v>37</v>
      </c>
      <c r="C996" s="330"/>
      <c r="D996" s="99"/>
      <c r="E996" s="329" t="s">
        <v>38</v>
      </c>
      <c r="F996" s="330"/>
      <c r="G996" s="134"/>
      <c r="H996" s="329" t="s">
        <v>39</v>
      </c>
      <c r="I996" s="330"/>
      <c r="J996" s="99"/>
      <c r="K996" s="329" t="s">
        <v>40</v>
      </c>
      <c r="L996" s="330"/>
      <c r="M996" s="247"/>
    </row>
    <row r="997" spans="1:36" s="232" customFormat="1" ht="13.5" thickBot="1" x14ac:dyDescent="0.25">
      <c r="A997" s="248"/>
      <c r="B997" s="249"/>
      <c r="C997" s="250"/>
      <c r="D997" s="251"/>
      <c r="E997" s="252"/>
      <c r="F997" s="250"/>
      <c r="G997" s="251"/>
      <c r="H997" s="252"/>
      <c r="I997" s="250"/>
      <c r="J997" s="251"/>
      <c r="K997" s="262"/>
      <c r="L997" s="264"/>
      <c r="M997" s="255"/>
    </row>
    <row r="998" spans="1:36" s="232" customFormat="1" x14ac:dyDescent="0.2">
      <c r="A998" s="256">
        <f>A898</f>
        <v>0</v>
      </c>
      <c r="B998" s="257">
        <f>B800</f>
        <v>2.1929880710666399E-3</v>
      </c>
      <c r="C998" s="258">
        <f t="shared" ref="C998:C1029" si="180">C800/$C898</f>
        <v>0.99786591339990671</v>
      </c>
      <c r="D998" s="259">
        <f>B998*C998</f>
        <v>2.1883080446100122E-3</v>
      </c>
      <c r="E998" s="257">
        <f>E800</f>
        <v>2.3043657489316705E-4</v>
      </c>
      <c r="F998" s="258">
        <f t="shared" ref="F998:F1029" si="181">F800/$C898</f>
        <v>1.0203093908108876</v>
      </c>
      <c r="G998" s="259">
        <f>E998*F998</f>
        <v>2.3511660134979475E-4</v>
      </c>
      <c r="H998" s="257">
        <f>H800</f>
        <v>2.5520850669418249E-3</v>
      </c>
      <c r="I998" s="258">
        <f>I800/$F898</f>
        <v>0.99699019155802016</v>
      </c>
      <c r="J998" s="259">
        <f>H998*I998</f>
        <v>2.5444037797626926E-3</v>
      </c>
      <c r="K998" s="257">
        <f>K800</f>
        <v>4.9255817883414458E-4</v>
      </c>
      <c r="L998" s="258">
        <f>L800/$F898</f>
        <v>1.0155946799976263</v>
      </c>
      <c r="M998" s="245">
        <f>K998*L998</f>
        <v>5.0023946601327667E-4</v>
      </c>
    </row>
    <row r="999" spans="1:36" s="232" customFormat="1" x14ac:dyDescent="0.2">
      <c r="A999" s="256">
        <f>A899</f>
        <v>1</v>
      </c>
      <c r="B999" s="260">
        <f>B801</f>
        <v>2.759798035144138E-3</v>
      </c>
      <c r="C999" s="250">
        <f t="shared" si="180"/>
        <v>0.99709586479747425</v>
      </c>
      <c r="D999" s="245">
        <f>B999*C999</f>
        <v>2.7517832085184146E-3</v>
      </c>
      <c r="E999" s="260">
        <f>E801</f>
        <v>5.802520976129331E-4</v>
      </c>
      <c r="F999" s="250">
        <f t="shared" si="181"/>
        <v>1.0138126629075448</v>
      </c>
      <c r="G999" s="245">
        <f>E999*F999</f>
        <v>5.8826692423865636E-4</v>
      </c>
      <c r="H999" s="260">
        <f>H801</f>
        <v>3.3717351618048818E-3</v>
      </c>
      <c r="I999" s="250">
        <f>I801/$F899</f>
        <v>0.99663518428321951</v>
      </c>
      <c r="J999" s="245">
        <f>H999*I999</f>
        <v>3.3603898943396194E-3</v>
      </c>
      <c r="K999" s="260">
        <f>K801</f>
        <v>1.1067356610841273E-3</v>
      </c>
      <c r="L999" s="250">
        <f>L801/$F899</f>
        <v>1.010251108610839</v>
      </c>
      <c r="M999" s="245">
        <f>K999*L999</f>
        <v>1.1180809285493893E-3</v>
      </c>
    </row>
    <row r="1000" spans="1:36" s="232" customFormat="1" x14ac:dyDescent="0.2">
      <c r="A1000" s="256">
        <f t="shared" ref="A1000:A1063" si="182">A900</f>
        <v>2</v>
      </c>
      <c r="B1000" s="260">
        <f t="shared" ref="B1000:B1063" si="183">B802</f>
        <v>2.7245924473132377E-3</v>
      </c>
      <c r="C1000" s="250">
        <f t="shared" si="180"/>
        <v>0.99739208413089653</v>
      </c>
      <c r="D1000" s="245">
        <f t="shared" ref="D1000:D1063" si="184">B1000*C1000</f>
        <v>2.7174869394330499E-3</v>
      </c>
      <c r="E1000" s="260">
        <f t="shared" ref="E1000:E1063" si="185">E802</f>
        <v>9.2142624877420548E-4</v>
      </c>
      <c r="F1000" s="250">
        <f t="shared" si="181"/>
        <v>1.0077114233392428</v>
      </c>
      <c r="G1000" s="245">
        <f t="shared" ref="G1000:G1063" si="186">E1000*F1000</f>
        <v>9.2853175665439378E-4</v>
      </c>
      <c r="H1000" s="260">
        <f t="shared" ref="H1000:H1063" si="187">H802</f>
        <v>3.3637338918433134E-3</v>
      </c>
      <c r="I1000" s="250">
        <f t="shared" ref="I1000:I1063" si="188">I802/$F900</f>
        <v>0.99469048666326665</v>
      </c>
      <c r="J1000" s="245">
        <f t="shared" ref="J1000:J1063" si="189">H1000*I1000</f>
        <v>3.3458741018833494E-3</v>
      </c>
      <c r="K1000" s="260">
        <f t="shared" ref="K1000:K1063" si="190">K802</f>
        <v>1.7100314161863771E-3</v>
      </c>
      <c r="L1000" s="250">
        <f t="shared" ref="L1000:L1063" si="191">L802/$F900</f>
        <v>1.0104441297340572</v>
      </c>
      <c r="M1000" s="245">
        <f t="shared" ref="M1000:M1063" si="192">K1000*L1000</f>
        <v>1.7278912061463412E-3</v>
      </c>
    </row>
    <row r="1001" spans="1:36" s="232" customFormat="1" x14ac:dyDescent="0.2">
      <c r="A1001" s="256">
        <f t="shared" si="182"/>
        <v>3</v>
      </c>
      <c r="B1001" s="260">
        <f t="shared" si="183"/>
        <v>2.7790010830519019E-3</v>
      </c>
      <c r="C1001" s="250">
        <f t="shared" si="180"/>
        <v>0.99812016270952042</v>
      </c>
      <c r="D1001" s="245">
        <f t="shared" si="184"/>
        <v>2.7737770131856976E-3</v>
      </c>
      <c r="E1001" s="260">
        <f t="shared" si="185"/>
        <v>7.3067597289041717E-4</v>
      </c>
      <c r="F1001" s="250">
        <f t="shared" si="181"/>
        <v>1.0071496395940585</v>
      </c>
      <c r="G1001" s="245">
        <f t="shared" si="186"/>
        <v>7.3590004275662165E-4</v>
      </c>
      <c r="H1001" s="260">
        <f t="shared" si="187"/>
        <v>3.5743273172317912E-3</v>
      </c>
      <c r="I1001" s="250">
        <f t="shared" si="188"/>
        <v>0.99452815791891847</v>
      </c>
      <c r="J1001" s="245">
        <f t="shared" si="189"/>
        <v>3.5547691626058031E-3</v>
      </c>
      <c r="K1001" s="260">
        <f t="shared" si="190"/>
        <v>1.4786346888978218E-3</v>
      </c>
      <c r="L1001" s="250">
        <f t="shared" si="191"/>
        <v>1.0132271715068217</v>
      </c>
      <c r="M1001" s="245">
        <f t="shared" si="192"/>
        <v>1.4981928435238091E-3</v>
      </c>
    </row>
    <row r="1002" spans="1:36" s="232" customFormat="1" x14ac:dyDescent="0.2">
      <c r="A1002" s="256">
        <f t="shared" si="182"/>
        <v>4</v>
      </c>
      <c r="B1002" s="260">
        <f t="shared" si="183"/>
        <v>2.4144632236028502E-3</v>
      </c>
      <c r="C1002" s="250">
        <f t="shared" si="180"/>
        <v>0.99844522703221417</v>
      </c>
      <c r="D1002" s="245">
        <f t="shared" si="184"/>
        <v>2.4107092814510795E-3</v>
      </c>
      <c r="E1002" s="260">
        <f t="shared" si="185"/>
        <v>8.2637116163077398E-4</v>
      </c>
      <c r="F1002" s="250">
        <f t="shared" si="181"/>
        <v>1.0045426829082016</v>
      </c>
      <c r="G1002" s="245">
        <f t="shared" si="186"/>
        <v>8.3012510378254476E-4</v>
      </c>
      <c r="H1002" s="260">
        <f t="shared" si="187"/>
        <v>3.1428988409040281E-3</v>
      </c>
      <c r="I1002" s="250">
        <f t="shared" si="188"/>
        <v>0.99372920556721611</v>
      </c>
      <c r="J1002" s="245">
        <f t="shared" si="189"/>
        <v>3.1231903683496842E-3</v>
      </c>
      <c r="K1002" s="260">
        <f t="shared" si="190"/>
        <v>1.6220174466091259E-3</v>
      </c>
      <c r="L1002" s="250">
        <f t="shared" si="191"/>
        <v>1.0121505922119054</v>
      </c>
      <c r="M1002" s="245">
        <f t="shared" si="192"/>
        <v>1.6417259191634694E-3</v>
      </c>
    </row>
    <row r="1003" spans="1:36" s="232" customFormat="1" x14ac:dyDescent="0.2">
      <c r="A1003" s="256">
        <f t="shared" si="182"/>
        <v>5</v>
      </c>
      <c r="B1003" s="260">
        <f t="shared" si="183"/>
        <v>2.9457475490509855E-3</v>
      </c>
      <c r="C1003" s="250">
        <f t="shared" si="180"/>
        <v>0.99732333911343574</v>
      </c>
      <c r="D1003" s="245">
        <f t="shared" si="184"/>
        <v>2.9378627818047484E-3</v>
      </c>
      <c r="E1003" s="260">
        <f t="shared" si="185"/>
        <v>9.0158309926951607E-4</v>
      </c>
      <c r="F1003" s="250">
        <f t="shared" si="181"/>
        <v>1.0087454692225553</v>
      </c>
      <c r="G1003" s="245">
        <f t="shared" si="186"/>
        <v>9.0946786651575364E-4</v>
      </c>
      <c r="H1003" s="260">
        <f t="shared" si="187"/>
        <v>3.6697024551736851E-3</v>
      </c>
      <c r="I1003" s="250">
        <f t="shared" si="188"/>
        <v>0.99663418615722754</v>
      </c>
      <c r="J1003" s="245">
        <f t="shared" si="189"/>
        <v>3.6573509198512054E-3</v>
      </c>
      <c r="K1003" s="260">
        <f t="shared" si="190"/>
        <v>1.7823628966389545E-3</v>
      </c>
      <c r="L1003" s="250">
        <f t="shared" si="191"/>
        <v>1.0069298655990717</v>
      </c>
      <c r="M1003" s="245">
        <f t="shared" si="192"/>
        <v>1.7947144319614347E-3</v>
      </c>
    </row>
    <row r="1004" spans="1:36" s="232" customFormat="1" x14ac:dyDescent="0.2">
      <c r="A1004" s="256">
        <f t="shared" si="182"/>
        <v>6</v>
      </c>
      <c r="B1004" s="260">
        <f t="shared" si="183"/>
        <v>3.4469470994436236E-3</v>
      </c>
      <c r="C1004" s="250">
        <f t="shared" si="180"/>
        <v>1.0002220530062274</v>
      </c>
      <c r="D1004" s="245">
        <f t="shared" si="184"/>
        <v>3.4477125044093618E-3</v>
      </c>
      <c r="E1004" s="260">
        <f t="shared" si="185"/>
        <v>1.1038552038979627E-3</v>
      </c>
      <c r="F1004" s="250">
        <f t="shared" si="181"/>
        <v>0.9993066074580832</v>
      </c>
      <c r="G1004" s="245">
        <f t="shared" si="186"/>
        <v>1.1030897989322238E-3</v>
      </c>
      <c r="H1004" s="260">
        <f t="shared" si="187"/>
        <v>4.2582758735466497E-3</v>
      </c>
      <c r="I1004" s="250">
        <f t="shared" si="188"/>
        <v>0.99458176309066393</v>
      </c>
      <c r="J1004" s="245">
        <f t="shared" si="189"/>
        <v>4.2352035260384635E-3</v>
      </c>
      <c r="K1004" s="260">
        <f t="shared" si="190"/>
        <v>2.0924921203493417E-3</v>
      </c>
      <c r="L1004" s="250">
        <f t="shared" si="191"/>
        <v>1.0110262529946039</v>
      </c>
      <c r="M1004" s="245">
        <f t="shared" si="192"/>
        <v>2.1155644678575287E-3</v>
      </c>
    </row>
    <row r="1005" spans="1:36" s="232" customFormat="1" x14ac:dyDescent="0.2">
      <c r="A1005" s="256">
        <f t="shared" si="182"/>
        <v>7</v>
      </c>
      <c r="B1005" s="260">
        <f t="shared" si="183"/>
        <v>3.7589966279447874E-3</v>
      </c>
      <c r="C1005" s="250">
        <f t="shared" si="180"/>
        <v>1.0005987335246393</v>
      </c>
      <c r="D1005" s="245">
        <f t="shared" si="184"/>
        <v>3.7612472652449442E-3</v>
      </c>
      <c r="E1005" s="260">
        <f t="shared" si="185"/>
        <v>1.2600399935477759E-3</v>
      </c>
      <c r="F1005" s="250">
        <f t="shared" si="181"/>
        <v>0.99821383661496366</v>
      </c>
      <c r="G1005" s="245">
        <f t="shared" si="186"/>
        <v>1.2577893562476193E-3</v>
      </c>
      <c r="H1005" s="260">
        <f t="shared" si="187"/>
        <v>4.3686933990162921E-3</v>
      </c>
      <c r="I1005" s="250">
        <f t="shared" si="188"/>
        <v>0.99370705099103573</v>
      </c>
      <c r="J1005" s="245">
        <f t="shared" si="189"/>
        <v>4.3412014342204836E-3</v>
      </c>
      <c r="K1005" s="260">
        <f t="shared" si="190"/>
        <v>2.4199040871767169E-3</v>
      </c>
      <c r="L1005" s="250">
        <f t="shared" si="191"/>
        <v>1.0113607662970987</v>
      </c>
      <c r="M1005" s="245">
        <f t="shared" si="192"/>
        <v>2.4473960519725254E-3</v>
      </c>
    </row>
    <row r="1006" spans="1:36" s="232" customFormat="1" x14ac:dyDescent="0.2">
      <c r="A1006" s="256">
        <f t="shared" si="182"/>
        <v>8</v>
      </c>
      <c r="B1006" s="260">
        <f t="shared" si="183"/>
        <v>3.9439859894562466E-3</v>
      </c>
      <c r="C1006" s="250">
        <f t="shared" si="180"/>
        <v>1.0019718091903034</v>
      </c>
      <c r="D1006" s="245">
        <f t="shared" si="184"/>
        <v>3.9517627772766841E-3</v>
      </c>
      <c r="E1006" s="260">
        <f t="shared" si="185"/>
        <v>1.3262905088295615E-3</v>
      </c>
      <c r="F1006" s="250">
        <f t="shared" si="181"/>
        <v>0.99413643710132549</v>
      </c>
      <c r="G1006" s="245">
        <f t="shared" si="186"/>
        <v>1.3185137210091245E-3</v>
      </c>
      <c r="H1006" s="260">
        <f t="shared" si="187"/>
        <v>4.6676208447804833E-3</v>
      </c>
      <c r="I1006" s="250">
        <f t="shared" si="188"/>
        <v>0.99310158710578444</v>
      </c>
      <c r="J1006" s="245">
        <f t="shared" si="189"/>
        <v>4.6354216689595404E-3</v>
      </c>
      <c r="K1006" s="260">
        <f t="shared" si="190"/>
        <v>2.6276170553790295E-3</v>
      </c>
      <c r="L1006" s="250">
        <f t="shared" si="191"/>
        <v>1.0122541356454617</v>
      </c>
      <c r="M1006" s="245">
        <f t="shared" si="192"/>
        <v>2.659816231199973E-3</v>
      </c>
    </row>
    <row r="1007" spans="1:36" s="232" customFormat="1" x14ac:dyDescent="0.2">
      <c r="A1007" s="256">
        <f t="shared" si="182"/>
        <v>9</v>
      </c>
      <c r="B1007" s="260">
        <f t="shared" si="183"/>
        <v>4.4707896037259037E-3</v>
      </c>
      <c r="C1007" s="250">
        <f t="shared" si="180"/>
        <v>1.0018743710029656</v>
      </c>
      <c r="D1007" s="245">
        <f t="shared" si="184"/>
        <v>4.4791695221194873E-3</v>
      </c>
      <c r="E1007" s="260">
        <f t="shared" si="185"/>
        <v>1.9510296674288142E-3</v>
      </c>
      <c r="F1007" s="250">
        <f t="shared" si="181"/>
        <v>0.99570487392709506</v>
      </c>
      <c r="G1007" s="245">
        <f t="shared" si="186"/>
        <v>1.9426497490352297E-3</v>
      </c>
      <c r="H1007" s="260">
        <f t="shared" si="187"/>
        <v>5.1774617667316152E-3</v>
      </c>
      <c r="I1007" s="250">
        <f t="shared" si="188"/>
        <v>0.99779577882095583</v>
      </c>
      <c r="J1007" s="245">
        <f t="shared" si="189"/>
        <v>5.1660494958516937E-3</v>
      </c>
      <c r="K1007" s="260">
        <f t="shared" si="190"/>
        <v>3.6079326510703781E-3</v>
      </c>
      <c r="L1007" s="250">
        <f t="shared" si="191"/>
        <v>1.003163105297028</v>
      </c>
      <c r="M1007" s="245">
        <f t="shared" si="192"/>
        <v>3.6193449219502991E-3</v>
      </c>
    </row>
    <row r="1008" spans="1:36" s="232" customFormat="1" x14ac:dyDescent="0.2">
      <c r="A1008" s="256">
        <f t="shared" si="182"/>
        <v>10</v>
      </c>
      <c r="B1008" s="260">
        <f t="shared" si="183"/>
        <v>3.7589966279447874E-3</v>
      </c>
      <c r="C1008" s="250">
        <f t="shared" si="180"/>
        <v>1.0010230350673275</v>
      </c>
      <c r="D1008" s="245">
        <f t="shared" si="184"/>
        <v>3.7628422133131408E-3</v>
      </c>
      <c r="E1008" s="260">
        <f t="shared" si="185"/>
        <v>1.8406121419591718E-3</v>
      </c>
      <c r="F1008" s="250">
        <f t="shared" si="181"/>
        <v>0.99791070303151364</v>
      </c>
      <c r="G1008" s="245">
        <f t="shared" si="186"/>
        <v>1.8367665565908174E-3</v>
      </c>
      <c r="H1008" s="260">
        <f t="shared" si="187"/>
        <v>4.1769829707371158E-3</v>
      </c>
      <c r="I1008" s="250">
        <f t="shared" si="188"/>
        <v>0.99879666973292291</v>
      </c>
      <c r="J1008" s="245">
        <f t="shared" si="189"/>
        <v>4.1719566807033618E-3</v>
      </c>
      <c r="K1008" s="260">
        <f t="shared" si="190"/>
        <v>3.1259361485855034E-3</v>
      </c>
      <c r="L1008" s="250">
        <f t="shared" si="191"/>
        <v>1.0016079311268169</v>
      </c>
      <c r="M1008" s="245">
        <f t="shared" si="192"/>
        <v>3.1309624386192561E-3</v>
      </c>
    </row>
    <row r="1009" spans="1:13" s="232" customFormat="1" x14ac:dyDescent="0.2">
      <c r="A1009" s="256">
        <f t="shared" si="182"/>
        <v>11</v>
      </c>
      <c r="B1009" s="260">
        <f t="shared" si="183"/>
        <v>3.7327524624708435E-3</v>
      </c>
      <c r="C1009" s="250">
        <f t="shared" si="180"/>
        <v>1.0006358506759421</v>
      </c>
      <c r="D1009" s="245">
        <f t="shared" si="184"/>
        <v>3.73512593564723E-3</v>
      </c>
      <c r="E1009" s="260">
        <f t="shared" si="185"/>
        <v>2.0918520187524162E-3</v>
      </c>
      <c r="F1009" s="250">
        <f t="shared" si="181"/>
        <v>0.99886537233269368</v>
      </c>
      <c r="G1009" s="245">
        <f t="shared" si="186"/>
        <v>2.0894785455760293E-3</v>
      </c>
      <c r="H1009" s="260">
        <f t="shared" si="187"/>
        <v>4.0111966571334205E-3</v>
      </c>
      <c r="I1009" s="250">
        <f t="shared" si="188"/>
        <v>0.99923158226149167</v>
      </c>
      <c r="J1009" s="245">
        <f t="shared" si="189"/>
        <v>4.0081143824694338E-3</v>
      </c>
      <c r="K1009" s="260">
        <f t="shared" si="190"/>
        <v>3.4927143636237943E-3</v>
      </c>
      <c r="L1009" s="250">
        <f t="shared" si="191"/>
        <v>1.0008824868978945</v>
      </c>
      <c r="M1009" s="245">
        <f t="shared" si="192"/>
        <v>3.4957966382877801E-3</v>
      </c>
    </row>
    <row r="1010" spans="1:13" s="232" customFormat="1" x14ac:dyDescent="0.2">
      <c r="A1010" s="256">
        <f t="shared" si="182"/>
        <v>12</v>
      </c>
      <c r="B1010" s="260">
        <f t="shared" si="183"/>
        <v>3.4485473534359374E-3</v>
      </c>
      <c r="C1010" s="250">
        <f t="shared" si="180"/>
        <v>1.0005170544643389</v>
      </c>
      <c r="D1010" s="245">
        <f t="shared" si="184"/>
        <v>3.4503304402405156E-3</v>
      </c>
      <c r="E1010" s="260">
        <f t="shared" si="185"/>
        <v>2.1677040579880839E-3</v>
      </c>
      <c r="F1010" s="250">
        <f t="shared" si="181"/>
        <v>0.99917743070231002</v>
      </c>
      <c r="G1010" s="245">
        <f t="shared" si="186"/>
        <v>2.1659209711835047E-3</v>
      </c>
      <c r="H1010" s="260">
        <f t="shared" si="187"/>
        <v>3.7218707353231105E-3</v>
      </c>
      <c r="I1010" s="250">
        <f t="shared" si="188"/>
        <v>0.9993860764718101</v>
      </c>
      <c r="J1010" s="245">
        <f t="shared" si="189"/>
        <v>3.7195857913098142E-3</v>
      </c>
      <c r="K1010" s="260">
        <f t="shared" si="190"/>
        <v>3.6319364609550828E-3</v>
      </c>
      <c r="L1010" s="250">
        <f t="shared" si="191"/>
        <v>1.0006291255471731</v>
      </c>
      <c r="M1010" s="245">
        <f t="shared" si="192"/>
        <v>3.6342214049683791E-3</v>
      </c>
    </row>
    <row r="1011" spans="1:13" s="232" customFormat="1" x14ac:dyDescent="0.2">
      <c r="A1011" s="256">
        <f t="shared" si="182"/>
        <v>13</v>
      </c>
      <c r="B1011" s="260">
        <f t="shared" si="183"/>
        <v>3.2555567219629098E-3</v>
      </c>
      <c r="C1011" s="250">
        <f t="shared" si="180"/>
        <v>1.0006085954175306</v>
      </c>
      <c r="D1011" s="245">
        <f t="shared" si="184"/>
        <v>3.2575380388654073E-3</v>
      </c>
      <c r="E1011" s="260">
        <f t="shared" si="185"/>
        <v>2.6192957346189987E-3</v>
      </c>
      <c r="F1011" s="250">
        <f t="shared" si="181"/>
        <v>0.99924356884321597</v>
      </c>
      <c r="G1011" s="245">
        <f t="shared" si="186"/>
        <v>2.6173144177165015E-3</v>
      </c>
      <c r="H1011" s="260">
        <f t="shared" si="187"/>
        <v>3.6079326510703781E-3</v>
      </c>
      <c r="I1011" s="250">
        <f t="shared" si="188"/>
        <v>0.99934269995020386</v>
      </c>
      <c r="J1011" s="245">
        <f t="shared" si="189"/>
        <v>3.6055611567591683E-3</v>
      </c>
      <c r="K1011" s="260">
        <f t="shared" si="190"/>
        <v>4.116813420626122E-3</v>
      </c>
      <c r="L1011" s="250">
        <f t="shared" si="191"/>
        <v>1.0005760509571138</v>
      </c>
      <c r="M1011" s="245">
        <f t="shared" si="192"/>
        <v>4.1191849149373322E-3</v>
      </c>
    </row>
    <row r="1012" spans="1:13" s="232" customFormat="1" x14ac:dyDescent="0.2">
      <c r="A1012" s="256">
        <f t="shared" si="182"/>
        <v>14</v>
      </c>
      <c r="B1012" s="260">
        <f t="shared" si="183"/>
        <v>3.114734370639308E-3</v>
      </c>
      <c r="C1012" s="250">
        <f t="shared" si="180"/>
        <v>1</v>
      </c>
      <c r="D1012" s="245">
        <f t="shared" si="184"/>
        <v>3.114734370639308E-3</v>
      </c>
      <c r="E1012" s="260">
        <f t="shared" si="185"/>
        <v>2.7793211338503648E-3</v>
      </c>
      <c r="F1012" s="250">
        <f t="shared" si="181"/>
        <v>1</v>
      </c>
      <c r="G1012" s="245">
        <f t="shared" si="186"/>
        <v>2.7793211338503648E-3</v>
      </c>
      <c r="H1012" s="260">
        <f t="shared" si="187"/>
        <v>3.4011798352634529E-3</v>
      </c>
      <c r="I1012" s="250">
        <f t="shared" si="188"/>
        <v>1</v>
      </c>
      <c r="J1012" s="245">
        <f t="shared" si="189"/>
        <v>3.4011798352634529E-3</v>
      </c>
      <c r="K1012" s="260">
        <f t="shared" si="190"/>
        <v>4.3210058300453451E-3</v>
      </c>
      <c r="L1012" s="250">
        <f t="shared" si="191"/>
        <v>1</v>
      </c>
      <c r="M1012" s="245">
        <f t="shared" si="192"/>
        <v>4.3210058300453451E-3</v>
      </c>
    </row>
    <row r="1013" spans="1:13" s="232" customFormat="1" x14ac:dyDescent="0.2">
      <c r="A1013" s="256">
        <f t="shared" si="182"/>
        <v>15</v>
      </c>
      <c r="B1013" s="260">
        <f t="shared" si="183"/>
        <v>2.9927950164250071E-3</v>
      </c>
      <c r="C1013" s="250">
        <f t="shared" si="180"/>
        <v>1</v>
      </c>
      <c r="D1013" s="245">
        <f t="shared" si="184"/>
        <v>2.9927950164250071E-3</v>
      </c>
      <c r="E1013" s="260">
        <f t="shared" si="185"/>
        <v>3.1704232095718233E-3</v>
      </c>
      <c r="F1013" s="250">
        <f t="shared" si="181"/>
        <v>1</v>
      </c>
      <c r="G1013" s="245">
        <f t="shared" si="186"/>
        <v>3.1704232095718233E-3</v>
      </c>
      <c r="H1013" s="260">
        <f t="shared" si="187"/>
        <v>3.1889861558826618E-3</v>
      </c>
      <c r="I1013" s="250">
        <f t="shared" si="188"/>
        <v>1</v>
      </c>
      <c r="J1013" s="245">
        <f t="shared" si="189"/>
        <v>3.1889861558826618E-3</v>
      </c>
      <c r="K1013" s="260">
        <f t="shared" si="190"/>
        <v>4.7716373542808716E-3</v>
      </c>
      <c r="L1013" s="250">
        <f t="shared" si="191"/>
        <v>1</v>
      </c>
      <c r="M1013" s="245">
        <f t="shared" si="192"/>
        <v>4.7716373542808716E-3</v>
      </c>
    </row>
    <row r="1014" spans="1:13" s="232" customFormat="1" x14ac:dyDescent="0.2">
      <c r="A1014" s="256">
        <f t="shared" si="182"/>
        <v>16</v>
      </c>
      <c r="B1014" s="260">
        <f t="shared" si="183"/>
        <v>2.7985241817581287E-3</v>
      </c>
      <c r="C1014" s="250">
        <f t="shared" si="180"/>
        <v>1</v>
      </c>
      <c r="D1014" s="245">
        <f t="shared" si="184"/>
        <v>2.7985241817581287E-3</v>
      </c>
      <c r="E1014" s="260">
        <f t="shared" si="185"/>
        <v>3.4338250167066518E-3</v>
      </c>
      <c r="F1014" s="250">
        <f t="shared" si="181"/>
        <v>1</v>
      </c>
      <c r="G1014" s="245">
        <f t="shared" si="186"/>
        <v>3.4338250167066518E-3</v>
      </c>
      <c r="H1014" s="260">
        <f t="shared" si="187"/>
        <v>2.9883143052465287E-3</v>
      </c>
      <c r="I1014" s="250">
        <f t="shared" si="188"/>
        <v>1</v>
      </c>
      <c r="J1014" s="245">
        <f t="shared" si="189"/>
        <v>2.9883143052465287E-3</v>
      </c>
      <c r="K1014" s="260">
        <f t="shared" si="190"/>
        <v>4.9066987912321442E-3</v>
      </c>
      <c r="L1014" s="250">
        <f t="shared" si="191"/>
        <v>1</v>
      </c>
      <c r="M1014" s="245">
        <f t="shared" si="192"/>
        <v>4.9066987912321442E-3</v>
      </c>
    </row>
    <row r="1015" spans="1:13" s="232" customFormat="1" x14ac:dyDescent="0.2">
      <c r="A1015" s="256">
        <f t="shared" si="182"/>
        <v>17</v>
      </c>
      <c r="B1015" s="260">
        <f t="shared" si="183"/>
        <v>2.5319218666386731E-3</v>
      </c>
      <c r="C1015" s="250">
        <f t="shared" si="180"/>
        <v>1</v>
      </c>
      <c r="D1015" s="245">
        <f t="shared" si="184"/>
        <v>2.5319218666386731E-3</v>
      </c>
      <c r="E1015" s="260">
        <f t="shared" si="185"/>
        <v>3.6037719906903622E-3</v>
      </c>
      <c r="F1015" s="250">
        <f t="shared" si="181"/>
        <v>1</v>
      </c>
      <c r="G1015" s="245">
        <f t="shared" si="186"/>
        <v>3.6037719906903622E-3</v>
      </c>
      <c r="H1015" s="260">
        <f t="shared" si="187"/>
        <v>2.7642787463226163E-3</v>
      </c>
      <c r="I1015" s="250">
        <f t="shared" si="188"/>
        <v>1</v>
      </c>
      <c r="J1015" s="245">
        <f t="shared" si="189"/>
        <v>2.7642787463226163E-3</v>
      </c>
      <c r="K1015" s="260">
        <f t="shared" si="190"/>
        <v>5.0356792630126251E-3</v>
      </c>
      <c r="L1015" s="250">
        <f t="shared" si="191"/>
        <v>1</v>
      </c>
      <c r="M1015" s="245">
        <f t="shared" si="192"/>
        <v>5.0356792630126251E-3</v>
      </c>
    </row>
    <row r="1016" spans="1:13" s="232" customFormat="1" x14ac:dyDescent="0.2">
      <c r="A1016" s="256">
        <f t="shared" si="182"/>
        <v>18</v>
      </c>
      <c r="B1016" s="260">
        <f t="shared" si="183"/>
        <v>2.3050058505285961E-3</v>
      </c>
      <c r="C1016" s="250">
        <f t="shared" si="180"/>
        <v>1</v>
      </c>
      <c r="D1016" s="245">
        <f t="shared" si="184"/>
        <v>2.3050058505285961E-3</v>
      </c>
      <c r="E1016" s="260">
        <f t="shared" si="185"/>
        <v>3.6719428107629243E-3</v>
      </c>
      <c r="F1016" s="250">
        <f t="shared" si="181"/>
        <v>1</v>
      </c>
      <c r="G1016" s="245">
        <f t="shared" si="186"/>
        <v>3.6719428107629243E-3</v>
      </c>
      <c r="H1016" s="260">
        <f t="shared" si="187"/>
        <v>2.5767289784234555E-3</v>
      </c>
      <c r="I1016" s="250">
        <f t="shared" si="188"/>
        <v>1</v>
      </c>
      <c r="J1016" s="245">
        <f t="shared" si="189"/>
        <v>2.5767289784234555E-3</v>
      </c>
      <c r="K1016" s="260">
        <f t="shared" si="190"/>
        <v>5.0609632760911811E-3</v>
      </c>
      <c r="L1016" s="250">
        <f t="shared" si="191"/>
        <v>1</v>
      </c>
      <c r="M1016" s="245">
        <f t="shared" si="192"/>
        <v>5.0609632760911811E-3</v>
      </c>
    </row>
    <row r="1017" spans="1:13" s="232" customFormat="1" x14ac:dyDescent="0.2">
      <c r="A1017" s="256">
        <f t="shared" si="182"/>
        <v>19</v>
      </c>
      <c r="B1017" s="260">
        <f t="shared" si="183"/>
        <v>2.3120469680947761E-3</v>
      </c>
      <c r="C1017" s="250">
        <f t="shared" si="180"/>
        <v>1</v>
      </c>
      <c r="D1017" s="245">
        <f t="shared" si="184"/>
        <v>2.3120469680947761E-3</v>
      </c>
      <c r="E1017" s="260">
        <f t="shared" si="185"/>
        <v>3.9295837035254232E-3</v>
      </c>
      <c r="F1017" s="250">
        <f t="shared" si="181"/>
        <v>1</v>
      </c>
      <c r="G1017" s="245">
        <f t="shared" si="186"/>
        <v>3.9295837035254232E-3</v>
      </c>
      <c r="H1017" s="260">
        <f t="shared" si="187"/>
        <v>2.5552855749264524E-3</v>
      </c>
      <c r="I1017" s="250">
        <f t="shared" si="188"/>
        <v>1</v>
      </c>
      <c r="J1017" s="245">
        <f t="shared" si="189"/>
        <v>2.5552855749264524E-3</v>
      </c>
      <c r="K1017" s="260">
        <f t="shared" si="190"/>
        <v>5.1115313022482931E-3</v>
      </c>
      <c r="L1017" s="250">
        <f t="shared" si="191"/>
        <v>1</v>
      </c>
      <c r="M1017" s="245">
        <f t="shared" si="192"/>
        <v>5.1115313022482931E-3</v>
      </c>
    </row>
    <row r="1018" spans="1:13" s="232" customFormat="1" x14ac:dyDescent="0.2">
      <c r="A1018" s="256">
        <f t="shared" si="182"/>
        <v>20</v>
      </c>
      <c r="B1018" s="260">
        <f t="shared" si="183"/>
        <v>2.1046540506909255E-3</v>
      </c>
      <c r="C1018" s="250">
        <f t="shared" si="180"/>
        <v>1</v>
      </c>
      <c r="D1018" s="245">
        <f t="shared" si="184"/>
        <v>2.1046540506909255E-3</v>
      </c>
      <c r="E1018" s="260">
        <f t="shared" si="185"/>
        <v>4.0742466644305784E-3</v>
      </c>
      <c r="F1018" s="250">
        <f t="shared" si="181"/>
        <v>1</v>
      </c>
      <c r="G1018" s="245">
        <f t="shared" si="186"/>
        <v>4.0742466644305784E-3</v>
      </c>
      <c r="H1018" s="260">
        <f t="shared" si="187"/>
        <v>2.3085264093116861E-3</v>
      </c>
      <c r="I1018" s="250">
        <f t="shared" si="188"/>
        <v>1</v>
      </c>
      <c r="J1018" s="245">
        <f t="shared" si="189"/>
        <v>2.3085264093116861E-3</v>
      </c>
      <c r="K1018" s="260">
        <f t="shared" si="190"/>
        <v>5.1230531309929515E-3</v>
      </c>
      <c r="L1018" s="250">
        <f t="shared" si="191"/>
        <v>1</v>
      </c>
      <c r="M1018" s="245">
        <f t="shared" si="192"/>
        <v>5.1230531309929515E-3</v>
      </c>
    </row>
    <row r="1019" spans="1:13" s="232" customFormat="1" x14ac:dyDescent="0.2">
      <c r="A1019" s="256">
        <f t="shared" si="182"/>
        <v>21</v>
      </c>
      <c r="B1019" s="260">
        <f t="shared" si="183"/>
        <v>1.9750334773135192E-3</v>
      </c>
      <c r="C1019" s="250">
        <f t="shared" si="180"/>
        <v>1</v>
      </c>
      <c r="D1019" s="245">
        <f t="shared" si="184"/>
        <v>1.9750334773135192E-3</v>
      </c>
      <c r="E1019" s="260">
        <f t="shared" si="185"/>
        <v>3.951987259417815E-3</v>
      </c>
      <c r="F1019" s="250">
        <f t="shared" si="181"/>
        <v>0.99999999999999978</v>
      </c>
      <c r="G1019" s="245">
        <f t="shared" si="186"/>
        <v>3.9519872594178142E-3</v>
      </c>
      <c r="H1019" s="260">
        <f t="shared" si="187"/>
        <v>2.2397154876421985E-3</v>
      </c>
      <c r="I1019" s="250">
        <f t="shared" si="188"/>
        <v>1.0000000000000002</v>
      </c>
      <c r="J1019" s="245">
        <f t="shared" si="189"/>
        <v>2.239715487642199E-3</v>
      </c>
      <c r="K1019" s="260">
        <f t="shared" si="190"/>
        <v>4.900937876859815E-3</v>
      </c>
      <c r="L1019" s="250">
        <f t="shared" si="191"/>
        <v>1</v>
      </c>
      <c r="M1019" s="245">
        <f t="shared" si="192"/>
        <v>4.900937876859815E-3</v>
      </c>
    </row>
    <row r="1020" spans="1:13" s="232" customFormat="1" x14ac:dyDescent="0.2">
      <c r="A1020" s="256">
        <f t="shared" si="182"/>
        <v>22</v>
      </c>
      <c r="B1020" s="260">
        <f t="shared" si="183"/>
        <v>1.8620555454561748E-3</v>
      </c>
      <c r="C1020" s="250">
        <f t="shared" si="180"/>
        <v>1</v>
      </c>
      <c r="D1020" s="245">
        <f t="shared" si="184"/>
        <v>1.8620555454561748E-3</v>
      </c>
      <c r="E1020" s="260">
        <f t="shared" si="185"/>
        <v>3.8950182172914484E-3</v>
      </c>
      <c r="F1020" s="250">
        <f t="shared" si="181"/>
        <v>1</v>
      </c>
      <c r="G1020" s="245">
        <f t="shared" si="186"/>
        <v>3.8950182172914484E-3</v>
      </c>
      <c r="H1020" s="260">
        <f t="shared" si="187"/>
        <v>2.03840353540914E-3</v>
      </c>
      <c r="I1020" s="250">
        <f t="shared" si="188"/>
        <v>1</v>
      </c>
      <c r="J1020" s="245">
        <f t="shared" si="189"/>
        <v>2.03840353540914E-3</v>
      </c>
      <c r="K1020" s="260">
        <f t="shared" si="190"/>
        <v>4.808443196104086E-3</v>
      </c>
      <c r="L1020" s="250">
        <f t="shared" si="191"/>
        <v>1</v>
      </c>
      <c r="M1020" s="245">
        <f t="shared" si="192"/>
        <v>4.808443196104086E-3</v>
      </c>
    </row>
    <row r="1021" spans="1:13" s="232" customFormat="1" x14ac:dyDescent="0.2">
      <c r="A1021" s="256">
        <f t="shared" si="182"/>
        <v>23</v>
      </c>
      <c r="B1021" s="260">
        <f t="shared" si="183"/>
        <v>1.8358113799822307E-3</v>
      </c>
      <c r="C1021" s="250">
        <f t="shared" si="180"/>
        <v>1</v>
      </c>
      <c r="D1021" s="245">
        <f t="shared" si="184"/>
        <v>1.8358113799822307E-3</v>
      </c>
      <c r="E1021" s="260">
        <f t="shared" si="185"/>
        <v>4.3366883191700185E-3</v>
      </c>
      <c r="F1021" s="250">
        <f t="shared" si="181"/>
        <v>1</v>
      </c>
      <c r="G1021" s="245">
        <f t="shared" si="186"/>
        <v>4.3366883191700185E-3</v>
      </c>
      <c r="H1021" s="260">
        <f t="shared" si="187"/>
        <v>2.0630474468907706E-3</v>
      </c>
      <c r="I1021" s="250">
        <f t="shared" si="188"/>
        <v>1</v>
      </c>
      <c r="J1021" s="245">
        <f t="shared" si="189"/>
        <v>2.0630474468907706E-3</v>
      </c>
      <c r="K1021" s="260">
        <f t="shared" si="190"/>
        <v>4.9489454966292253E-3</v>
      </c>
      <c r="L1021" s="250">
        <f t="shared" si="191"/>
        <v>1</v>
      </c>
      <c r="M1021" s="245">
        <f t="shared" si="192"/>
        <v>4.9489454966292253E-3</v>
      </c>
    </row>
    <row r="1022" spans="1:13" s="232" customFormat="1" x14ac:dyDescent="0.2">
      <c r="A1022" s="256">
        <f t="shared" si="182"/>
        <v>24</v>
      </c>
      <c r="B1022" s="260">
        <f t="shared" si="183"/>
        <v>1.6821869967201194E-3</v>
      </c>
      <c r="C1022" s="250">
        <f t="shared" si="180"/>
        <v>1</v>
      </c>
      <c r="D1022" s="245">
        <f t="shared" si="184"/>
        <v>1.6821869967201194E-3</v>
      </c>
      <c r="E1022" s="260">
        <f t="shared" si="185"/>
        <v>3.9919936092256561E-3</v>
      </c>
      <c r="F1022" s="250">
        <f t="shared" si="181"/>
        <v>1</v>
      </c>
      <c r="G1022" s="245">
        <f t="shared" si="186"/>
        <v>3.9919936092256561E-3</v>
      </c>
      <c r="H1022" s="260">
        <f t="shared" si="187"/>
        <v>1.9868753568566401E-3</v>
      </c>
      <c r="I1022" s="250">
        <f t="shared" si="188"/>
        <v>1</v>
      </c>
      <c r="J1022" s="245">
        <f t="shared" si="189"/>
        <v>1.9868753568566401E-3</v>
      </c>
      <c r="K1022" s="260">
        <f t="shared" si="190"/>
        <v>4.6279345457711047E-3</v>
      </c>
      <c r="L1022" s="250">
        <f t="shared" si="191"/>
        <v>1</v>
      </c>
      <c r="M1022" s="245">
        <f t="shared" si="192"/>
        <v>4.6279345457711047E-3</v>
      </c>
    </row>
    <row r="1023" spans="1:13" s="232" customFormat="1" x14ac:dyDescent="0.2">
      <c r="A1023" s="256">
        <f t="shared" si="182"/>
        <v>25</v>
      </c>
      <c r="B1023" s="260">
        <f t="shared" si="183"/>
        <v>1.6709852187739237E-3</v>
      </c>
      <c r="C1023" s="250">
        <f t="shared" si="180"/>
        <v>1</v>
      </c>
      <c r="D1023" s="245">
        <f t="shared" si="184"/>
        <v>1.6709852187739237E-3</v>
      </c>
      <c r="E1023" s="260">
        <f t="shared" si="185"/>
        <v>4.3168451696653292E-3</v>
      </c>
      <c r="F1023" s="250">
        <f t="shared" si="181"/>
        <v>1</v>
      </c>
      <c r="G1023" s="245">
        <f t="shared" si="186"/>
        <v>4.3168451696653292E-3</v>
      </c>
      <c r="H1023" s="260">
        <f t="shared" si="187"/>
        <v>2.0275218082614075E-3</v>
      </c>
      <c r="I1023" s="250">
        <f t="shared" si="188"/>
        <v>1</v>
      </c>
      <c r="J1023" s="245">
        <f t="shared" si="189"/>
        <v>2.0275218082614075E-3</v>
      </c>
      <c r="K1023" s="260">
        <f t="shared" si="190"/>
        <v>4.8980574196736508E-3</v>
      </c>
      <c r="L1023" s="250">
        <f t="shared" si="191"/>
        <v>1</v>
      </c>
      <c r="M1023" s="245">
        <f t="shared" si="192"/>
        <v>4.8980574196736508E-3</v>
      </c>
    </row>
    <row r="1024" spans="1:13" s="232" customFormat="1" x14ac:dyDescent="0.2">
      <c r="A1024" s="256">
        <f t="shared" si="182"/>
        <v>26</v>
      </c>
      <c r="B1024" s="260">
        <f t="shared" si="183"/>
        <v>1.6258580561906786E-3</v>
      </c>
      <c r="C1024" s="250">
        <f t="shared" si="180"/>
        <v>1</v>
      </c>
      <c r="D1024" s="245">
        <f t="shared" si="184"/>
        <v>1.6258580561906786E-3</v>
      </c>
      <c r="E1024" s="260">
        <f t="shared" si="185"/>
        <v>4.4237421363518816E-3</v>
      </c>
      <c r="F1024" s="250">
        <f t="shared" si="181"/>
        <v>1</v>
      </c>
      <c r="G1024" s="245">
        <f t="shared" si="186"/>
        <v>4.4237421363518816E-3</v>
      </c>
      <c r="H1024" s="260">
        <f t="shared" si="187"/>
        <v>2.0214408430906153E-3</v>
      </c>
      <c r="I1024" s="250">
        <f t="shared" si="188"/>
        <v>1</v>
      </c>
      <c r="J1024" s="245">
        <f t="shared" si="189"/>
        <v>2.0214408430906153E-3</v>
      </c>
      <c r="K1024" s="260">
        <f t="shared" si="190"/>
        <v>4.8900561497120824E-3</v>
      </c>
      <c r="L1024" s="250">
        <f t="shared" si="191"/>
        <v>1</v>
      </c>
      <c r="M1024" s="245">
        <f t="shared" si="192"/>
        <v>4.8900561497120824E-3</v>
      </c>
    </row>
    <row r="1025" spans="1:13" s="232" customFormat="1" x14ac:dyDescent="0.2">
      <c r="A1025" s="256">
        <f t="shared" si="182"/>
        <v>27</v>
      </c>
      <c r="B1025" s="260">
        <f t="shared" si="183"/>
        <v>1.6901882666816878E-3</v>
      </c>
      <c r="C1025" s="250">
        <f t="shared" si="180"/>
        <v>1</v>
      </c>
      <c r="D1025" s="245">
        <f t="shared" si="184"/>
        <v>1.6901882666816878E-3</v>
      </c>
      <c r="E1025" s="260">
        <f t="shared" si="185"/>
        <v>4.4951134644090713E-3</v>
      </c>
      <c r="F1025" s="250">
        <f t="shared" si="181"/>
        <v>1</v>
      </c>
      <c r="G1025" s="245">
        <f t="shared" si="186"/>
        <v>4.4951134644090713E-3</v>
      </c>
      <c r="H1025" s="260">
        <f t="shared" si="187"/>
        <v>2.038723586207603E-3</v>
      </c>
      <c r="I1025" s="250">
        <f t="shared" si="188"/>
        <v>1</v>
      </c>
      <c r="J1025" s="245">
        <f t="shared" si="189"/>
        <v>2.038723586207603E-3</v>
      </c>
      <c r="K1025" s="260">
        <f t="shared" si="190"/>
        <v>5.0187165706941008E-3</v>
      </c>
      <c r="L1025" s="250">
        <f t="shared" si="191"/>
        <v>1</v>
      </c>
      <c r="M1025" s="245">
        <f t="shared" si="192"/>
        <v>5.0187165706941008E-3</v>
      </c>
    </row>
    <row r="1026" spans="1:13" s="232" customFormat="1" x14ac:dyDescent="0.2">
      <c r="A1026" s="256">
        <f t="shared" si="182"/>
        <v>28</v>
      </c>
      <c r="B1026" s="260">
        <f t="shared" si="183"/>
        <v>1.678026336340104E-3</v>
      </c>
      <c r="C1026" s="250">
        <f t="shared" si="180"/>
        <v>0.99999999999999978</v>
      </c>
      <c r="D1026" s="245">
        <f t="shared" si="184"/>
        <v>1.6780263363401036E-3</v>
      </c>
      <c r="E1026" s="260">
        <f t="shared" si="185"/>
        <v>4.596569567521757E-3</v>
      </c>
      <c r="F1026" s="250">
        <f t="shared" si="181"/>
        <v>1</v>
      </c>
      <c r="G1026" s="245">
        <f t="shared" si="186"/>
        <v>4.596569567521757E-3</v>
      </c>
      <c r="H1026" s="260">
        <f t="shared" si="187"/>
        <v>2.1228969462033015E-3</v>
      </c>
      <c r="I1026" s="250">
        <f t="shared" si="188"/>
        <v>0.99999999999999978</v>
      </c>
      <c r="J1026" s="245">
        <f t="shared" si="189"/>
        <v>2.122896946203301E-3</v>
      </c>
      <c r="K1026" s="260">
        <f t="shared" si="190"/>
        <v>4.9092591976198459E-3</v>
      </c>
      <c r="L1026" s="250">
        <f t="shared" si="191"/>
        <v>1</v>
      </c>
      <c r="M1026" s="245">
        <f t="shared" si="192"/>
        <v>4.9092591976198459E-3</v>
      </c>
    </row>
    <row r="1027" spans="1:13" s="232" customFormat="1" x14ac:dyDescent="0.2">
      <c r="A1027" s="256">
        <f t="shared" si="182"/>
        <v>29</v>
      </c>
      <c r="B1027" s="260">
        <f t="shared" si="183"/>
        <v>1.7490776135988303E-3</v>
      </c>
      <c r="C1027" s="250">
        <f t="shared" si="180"/>
        <v>1</v>
      </c>
      <c r="D1027" s="245">
        <f t="shared" si="184"/>
        <v>1.7490776135988303E-3</v>
      </c>
      <c r="E1027" s="260">
        <f t="shared" si="185"/>
        <v>4.8046025865225326E-3</v>
      </c>
      <c r="F1027" s="250">
        <f t="shared" si="181"/>
        <v>1</v>
      </c>
      <c r="G1027" s="245">
        <f t="shared" si="186"/>
        <v>4.8046025865225326E-3</v>
      </c>
      <c r="H1027" s="260">
        <f t="shared" si="187"/>
        <v>2.2778015326592638E-3</v>
      </c>
      <c r="I1027" s="250">
        <f t="shared" si="188"/>
        <v>1</v>
      </c>
      <c r="J1027" s="245">
        <f t="shared" si="189"/>
        <v>2.2778015326592638E-3</v>
      </c>
      <c r="K1027" s="260">
        <f t="shared" si="190"/>
        <v>5.1284939945668174E-3</v>
      </c>
      <c r="L1027" s="250">
        <f t="shared" si="191"/>
        <v>1</v>
      </c>
      <c r="M1027" s="245">
        <f t="shared" si="192"/>
        <v>5.1284939945668174E-3</v>
      </c>
    </row>
    <row r="1028" spans="1:13" s="232" customFormat="1" x14ac:dyDescent="0.2">
      <c r="A1028" s="256">
        <f t="shared" si="182"/>
        <v>30</v>
      </c>
      <c r="B1028" s="260">
        <f t="shared" si="183"/>
        <v>1.9753535281119821E-3</v>
      </c>
      <c r="C1028" s="250">
        <f t="shared" si="180"/>
        <v>1.0000000000000002</v>
      </c>
      <c r="D1028" s="245">
        <f t="shared" si="184"/>
        <v>1.9753535281119825E-3</v>
      </c>
      <c r="E1028" s="260">
        <f t="shared" si="185"/>
        <v>5.3762133125769725E-3</v>
      </c>
      <c r="F1028" s="250">
        <f t="shared" si="181"/>
        <v>1.0000000000000002</v>
      </c>
      <c r="G1028" s="245">
        <f t="shared" si="186"/>
        <v>5.3762133125769733E-3</v>
      </c>
      <c r="H1028" s="260">
        <f t="shared" si="187"/>
        <v>2.4682317577445893E-3</v>
      </c>
      <c r="I1028" s="250">
        <f t="shared" si="188"/>
        <v>1.0000000000000002</v>
      </c>
      <c r="J1028" s="245">
        <f t="shared" si="189"/>
        <v>2.4682317577445897E-3</v>
      </c>
      <c r="K1028" s="260">
        <f t="shared" si="190"/>
        <v>5.6261729861763659E-3</v>
      </c>
      <c r="L1028" s="250">
        <f t="shared" si="191"/>
        <v>1.0000000000000002</v>
      </c>
      <c r="M1028" s="245">
        <f t="shared" si="192"/>
        <v>5.6261729861763667E-3</v>
      </c>
    </row>
    <row r="1029" spans="1:13" s="232" customFormat="1" x14ac:dyDescent="0.2">
      <c r="A1029" s="256">
        <f t="shared" si="182"/>
        <v>31</v>
      </c>
      <c r="B1029" s="260">
        <f t="shared" si="183"/>
        <v>1.9683124105458016E-3</v>
      </c>
      <c r="C1029" s="250">
        <f t="shared" si="180"/>
        <v>1</v>
      </c>
      <c r="D1029" s="245">
        <f t="shared" si="184"/>
        <v>1.9683124105458016E-3</v>
      </c>
      <c r="E1029" s="260">
        <f t="shared" si="185"/>
        <v>5.3253252356213979E-3</v>
      </c>
      <c r="F1029" s="250">
        <f t="shared" si="181"/>
        <v>1</v>
      </c>
      <c r="G1029" s="245">
        <f t="shared" si="186"/>
        <v>5.3253252356213979E-3</v>
      </c>
      <c r="H1029" s="260">
        <f t="shared" si="187"/>
        <v>2.5415233905925548E-3</v>
      </c>
      <c r="I1029" s="250">
        <f t="shared" si="188"/>
        <v>1</v>
      </c>
      <c r="J1029" s="245">
        <f t="shared" si="189"/>
        <v>2.5415233905925548E-3</v>
      </c>
      <c r="K1029" s="260">
        <f t="shared" si="190"/>
        <v>5.7039453302028097E-3</v>
      </c>
      <c r="L1029" s="250">
        <f t="shared" si="191"/>
        <v>1</v>
      </c>
      <c r="M1029" s="245">
        <f t="shared" si="192"/>
        <v>5.7039453302028097E-3</v>
      </c>
    </row>
    <row r="1030" spans="1:13" s="232" customFormat="1" x14ac:dyDescent="0.2">
      <c r="A1030" s="256">
        <f t="shared" si="182"/>
        <v>32</v>
      </c>
      <c r="B1030" s="260">
        <f t="shared" si="183"/>
        <v>1.8454129039361126E-3</v>
      </c>
      <c r="C1030" s="250">
        <f t="shared" ref="C1030:C1061" si="193">C832/$C930</f>
        <v>1</v>
      </c>
      <c r="D1030" s="245">
        <f t="shared" si="184"/>
        <v>1.8454129039361126E-3</v>
      </c>
      <c r="E1030" s="260">
        <f t="shared" si="185"/>
        <v>4.904458435642905E-3</v>
      </c>
      <c r="F1030" s="250">
        <f t="shared" ref="F1030:F1061" si="194">F832/$C930</f>
        <v>1</v>
      </c>
      <c r="G1030" s="245">
        <f t="shared" si="186"/>
        <v>4.904458435642905E-3</v>
      </c>
      <c r="H1030" s="260">
        <f t="shared" si="187"/>
        <v>2.3766972293842478E-3</v>
      </c>
      <c r="I1030" s="250">
        <f t="shared" si="188"/>
        <v>1</v>
      </c>
      <c r="J1030" s="245">
        <f t="shared" si="189"/>
        <v>2.3766972293842478E-3</v>
      </c>
      <c r="K1030" s="260">
        <f t="shared" si="190"/>
        <v>5.1761815635377644E-3</v>
      </c>
      <c r="L1030" s="250">
        <f t="shared" si="191"/>
        <v>1</v>
      </c>
      <c r="M1030" s="245">
        <f t="shared" si="192"/>
        <v>5.1761815635377644E-3</v>
      </c>
    </row>
    <row r="1031" spans="1:13" s="232" customFormat="1" x14ac:dyDescent="0.2">
      <c r="A1031" s="256">
        <f t="shared" si="182"/>
        <v>33</v>
      </c>
      <c r="B1031" s="260">
        <f t="shared" si="183"/>
        <v>1.7929245729882248E-3</v>
      </c>
      <c r="C1031" s="250">
        <f t="shared" si="193"/>
        <v>0.99999999999999978</v>
      </c>
      <c r="D1031" s="245">
        <f t="shared" si="184"/>
        <v>1.7929245729882244E-3</v>
      </c>
      <c r="E1031" s="260">
        <f t="shared" si="185"/>
        <v>4.7844393862193808E-3</v>
      </c>
      <c r="F1031" s="250">
        <f t="shared" si="194"/>
        <v>1</v>
      </c>
      <c r="G1031" s="245">
        <f t="shared" si="186"/>
        <v>4.7844393862193808E-3</v>
      </c>
      <c r="H1031" s="260">
        <f t="shared" si="187"/>
        <v>2.342131743150273E-3</v>
      </c>
      <c r="I1031" s="250">
        <f t="shared" si="188"/>
        <v>0.99999999999999978</v>
      </c>
      <c r="J1031" s="245">
        <f t="shared" si="189"/>
        <v>2.3421317431502726E-3</v>
      </c>
      <c r="K1031" s="260">
        <f t="shared" si="190"/>
        <v>5.0830467811851096E-3</v>
      </c>
      <c r="L1031" s="250">
        <f t="shared" si="191"/>
        <v>1</v>
      </c>
      <c r="M1031" s="245">
        <f t="shared" si="192"/>
        <v>5.0830467811851096E-3</v>
      </c>
    </row>
    <row r="1032" spans="1:13" s="232" customFormat="1" x14ac:dyDescent="0.2">
      <c r="A1032" s="256">
        <f t="shared" si="182"/>
        <v>34</v>
      </c>
      <c r="B1032" s="260">
        <f t="shared" si="183"/>
        <v>1.7983654365620911E-3</v>
      </c>
      <c r="C1032" s="250">
        <f t="shared" si="193"/>
        <v>1</v>
      </c>
      <c r="D1032" s="245">
        <f t="shared" si="184"/>
        <v>1.7983654365620911E-3</v>
      </c>
      <c r="E1032" s="260">
        <f t="shared" si="185"/>
        <v>4.6586594224235275E-3</v>
      </c>
      <c r="F1032" s="250">
        <f t="shared" si="194"/>
        <v>1</v>
      </c>
      <c r="G1032" s="245">
        <f t="shared" si="186"/>
        <v>4.6586594224235275E-3</v>
      </c>
      <c r="H1032" s="260">
        <f t="shared" si="187"/>
        <v>2.2803619390469655E-3</v>
      </c>
      <c r="I1032" s="250">
        <f t="shared" si="188"/>
        <v>1</v>
      </c>
      <c r="J1032" s="245">
        <f t="shared" si="189"/>
        <v>2.2803619390469655E-3</v>
      </c>
      <c r="K1032" s="260">
        <f t="shared" si="190"/>
        <v>5.0071947419494424E-3</v>
      </c>
      <c r="L1032" s="250">
        <f t="shared" si="191"/>
        <v>1</v>
      </c>
      <c r="M1032" s="245">
        <f t="shared" si="192"/>
        <v>5.0071947419494424E-3</v>
      </c>
    </row>
    <row r="1033" spans="1:13" s="232" customFormat="1" x14ac:dyDescent="0.2">
      <c r="A1033" s="256">
        <f t="shared" si="182"/>
        <v>35</v>
      </c>
      <c r="B1033" s="260">
        <f t="shared" si="183"/>
        <v>1.8825387965577896E-3</v>
      </c>
      <c r="C1033" s="250">
        <f t="shared" si="193"/>
        <v>0.99999999999999989</v>
      </c>
      <c r="D1033" s="245">
        <f t="shared" si="184"/>
        <v>1.8825387965577894E-3</v>
      </c>
      <c r="E1033" s="260">
        <f t="shared" si="185"/>
        <v>4.8817348289520515E-3</v>
      </c>
      <c r="F1033" s="250">
        <f t="shared" si="194"/>
        <v>1.0000000000000002</v>
      </c>
      <c r="G1033" s="245">
        <f t="shared" si="186"/>
        <v>4.8817348289520524E-3</v>
      </c>
      <c r="H1033" s="260">
        <f t="shared" si="187"/>
        <v>2.400701039268953E-3</v>
      </c>
      <c r="I1033" s="250">
        <f t="shared" si="188"/>
        <v>0.99999999999999967</v>
      </c>
      <c r="J1033" s="245">
        <f t="shared" si="189"/>
        <v>2.4007010392689521E-3</v>
      </c>
      <c r="K1033" s="260">
        <f t="shared" si="190"/>
        <v>5.0750455112235412E-3</v>
      </c>
      <c r="L1033" s="250">
        <f t="shared" si="191"/>
        <v>1</v>
      </c>
      <c r="M1033" s="245">
        <f t="shared" si="192"/>
        <v>5.0750455112235412E-3</v>
      </c>
    </row>
    <row r="1034" spans="1:13" s="232" customFormat="1" x14ac:dyDescent="0.2">
      <c r="A1034" s="256">
        <f t="shared" si="182"/>
        <v>36</v>
      </c>
      <c r="B1034" s="260">
        <f t="shared" si="183"/>
        <v>1.9827146964766246E-3</v>
      </c>
      <c r="C1034" s="250">
        <f t="shared" si="193"/>
        <v>1</v>
      </c>
      <c r="D1034" s="245">
        <f t="shared" si="184"/>
        <v>1.9827146964766246E-3</v>
      </c>
      <c r="E1034" s="260">
        <f t="shared" si="185"/>
        <v>5.1083307942636656E-3</v>
      </c>
      <c r="F1034" s="250">
        <f t="shared" si="194"/>
        <v>1</v>
      </c>
      <c r="G1034" s="245">
        <f t="shared" si="186"/>
        <v>5.1083307942636656E-3</v>
      </c>
      <c r="H1034" s="260">
        <f t="shared" si="187"/>
        <v>2.5613665400972441E-3</v>
      </c>
      <c r="I1034" s="250">
        <f t="shared" si="188"/>
        <v>1</v>
      </c>
      <c r="J1034" s="245">
        <f t="shared" si="189"/>
        <v>2.5613665400972441E-3</v>
      </c>
      <c r="K1034" s="260">
        <f t="shared" si="190"/>
        <v>5.3432480803353105E-3</v>
      </c>
      <c r="L1034" s="250">
        <f t="shared" si="191"/>
        <v>1</v>
      </c>
      <c r="M1034" s="245">
        <f t="shared" si="192"/>
        <v>5.3432480803353105E-3</v>
      </c>
    </row>
    <row r="1035" spans="1:13" s="232" customFormat="1" x14ac:dyDescent="0.2">
      <c r="A1035" s="256">
        <f t="shared" si="182"/>
        <v>37</v>
      </c>
      <c r="B1035" s="260">
        <f t="shared" si="183"/>
        <v>2.0915319679539537E-3</v>
      </c>
      <c r="C1035" s="250">
        <f t="shared" si="193"/>
        <v>1</v>
      </c>
      <c r="D1035" s="245">
        <f t="shared" si="184"/>
        <v>2.0915319679539537E-3</v>
      </c>
      <c r="E1035" s="260">
        <f t="shared" si="185"/>
        <v>5.2897995969920343E-3</v>
      </c>
      <c r="F1035" s="250">
        <f t="shared" si="194"/>
        <v>1</v>
      </c>
      <c r="G1035" s="245">
        <f t="shared" si="186"/>
        <v>5.2897995969920343E-3</v>
      </c>
      <c r="H1035" s="260">
        <f t="shared" si="187"/>
        <v>2.6493805096744955E-3</v>
      </c>
      <c r="I1035" s="250">
        <f t="shared" si="188"/>
        <v>1</v>
      </c>
      <c r="J1035" s="245">
        <f t="shared" si="189"/>
        <v>2.6493805096744955E-3</v>
      </c>
      <c r="K1035" s="260">
        <f t="shared" si="190"/>
        <v>5.5800856711977322E-3</v>
      </c>
      <c r="L1035" s="250">
        <f t="shared" si="191"/>
        <v>1</v>
      </c>
      <c r="M1035" s="245">
        <f t="shared" si="192"/>
        <v>5.5800856711977322E-3</v>
      </c>
    </row>
    <row r="1036" spans="1:13" s="232" customFormat="1" x14ac:dyDescent="0.2">
      <c r="A1036" s="256">
        <f t="shared" si="182"/>
        <v>38</v>
      </c>
      <c r="B1036" s="260">
        <f t="shared" si="183"/>
        <v>2.0083187603536432E-3</v>
      </c>
      <c r="C1036" s="250">
        <f t="shared" si="193"/>
        <v>1</v>
      </c>
      <c r="D1036" s="245">
        <f t="shared" si="184"/>
        <v>2.0083187603536432E-3</v>
      </c>
      <c r="E1036" s="260">
        <f t="shared" si="185"/>
        <v>5.120492724605249E-3</v>
      </c>
      <c r="F1036" s="250">
        <f t="shared" si="194"/>
        <v>1</v>
      </c>
      <c r="G1036" s="245">
        <f t="shared" si="186"/>
        <v>5.120492724605249E-3</v>
      </c>
      <c r="H1036" s="260">
        <f t="shared" si="187"/>
        <v>2.5988124835173839E-3</v>
      </c>
      <c r="I1036" s="250">
        <f t="shared" si="188"/>
        <v>1</v>
      </c>
      <c r="J1036" s="245">
        <f t="shared" si="189"/>
        <v>2.5988124835173839E-3</v>
      </c>
      <c r="K1036" s="260">
        <f t="shared" si="190"/>
        <v>5.3704523982046433E-3</v>
      </c>
      <c r="L1036" s="250">
        <f t="shared" si="191"/>
        <v>1</v>
      </c>
      <c r="M1036" s="245">
        <f t="shared" si="192"/>
        <v>5.3704523982046433E-3</v>
      </c>
    </row>
    <row r="1037" spans="1:13" s="232" customFormat="1" x14ac:dyDescent="0.2">
      <c r="A1037" s="256">
        <f t="shared" si="182"/>
        <v>39</v>
      </c>
      <c r="B1037" s="260">
        <f t="shared" si="183"/>
        <v>1.9718329693288921E-3</v>
      </c>
      <c r="C1037" s="250">
        <f t="shared" si="193"/>
        <v>1</v>
      </c>
      <c r="D1037" s="245">
        <f t="shared" si="184"/>
        <v>1.9718329693288921E-3</v>
      </c>
      <c r="E1037" s="260">
        <f t="shared" si="185"/>
        <v>5.1214528770006373E-3</v>
      </c>
      <c r="F1037" s="250">
        <f t="shared" si="194"/>
        <v>1</v>
      </c>
      <c r="G1037" s="245">
        <f t="shared" si="186"/>
        <v>5.1214528770006373E-3</v>
      </c>
      <c r="H1037" s="260">
        <f t="shared" si="187"/>
        <v>2.591451315152741E-3</v>
      </c>
      <c r="I1037" s="250">
        <f t="shared" si="188"/>
        <v>1</v>
      </c>
      <c r="J1037" s="245">
        <f t="shared" si="189"/>
        <v>2.591451315152741E-3</v>
      </c>
      <c r="K1037" s="260">
        <f t="shared" si="190"/>
        <v>5.3550899598784323E-3</v>
      </c>
      <c r="L1037" s="250">
        <f t="shared" si="191"/>
        <v>1</v>
      </c>
      <c r="M1037" s="245">
        <f t="shared" si="192"/>
        <v>5.3550899598784323E-3</v>
      </c>
    </row>
    <row r="1038" spans="1:13" s="232" customFormat="1" x14ac:dyDescent="0.2">
      <c r="A1038" s="256">
        <f t="shared" si="182"/>
        <v>40</v>
      </c>
      <c r="B1038" s="260">
        <f t="shared" si="183"/>
        <v>2.016960131912137E-3</v>
      </c>
      <c r="C1038" s="250">
        <f t="shared" si="193"/>
        <v>1</v>
      </c>
      <c r="D1038" s="245">
        <f t="shared" si="184"/>
        <v>2.016960131912137E-3</v>
      </c>
      <c r="E1038" s="260">
        <f t="shared" si="185"/>
        <v>5.1220929785975632E-3</v>
      </c>
      <c r="F1038" s="250">
        <f t="shared" si="194"/>
        <v>1</v>
      </c>
      <c r="G1038" s="245">
        <f t="shared" si="186"/>
        <v>5.1220929785975632E-3</v>
      </c>
      <c r="H1038" s="260">
        <f t="shared" si="187"/>
        <v>2.5495246605541232E-3</v>
      </c>
      <c r="I1038" s="250">
        <f t="shared" si="188"/>
        <v>1</v>
      </c>
      <c r="J1038" s="245">
        <f t="shared" si="189"/>
        <v>2.5495246605541232E-3</v>
      </c>
      <c r="K1038" s="260">
        <f t="shared" si="190"/>
        <v>5.3755732109800466E-3</v>
      </c>
      <c r="L1038" s="250">
        <f t="shared" si="191"/>
        <v>1</v>
      </c>
      <c r="M1038" s="245">
        <f t="shared" si="192"/>
        <v>5.3755732109800466E-3</v>
      </c>
    </row>
    <row r="1039" spans="1:13" s="232" customFormat="1" x14ac:dyDescent="0.2">
      <c r="A1039" s="256">
        <f t="shared" si="182"/>
        <v>41</v>
      </c>
      <c r="B1039" s="260">
        <f t="shared" si="183"/>
        <v>1.9587108865919199E-3</v>
      </c>
      <c r="C1039" s="250">
        <f t="shared" si="193"/>
        <v>1</v>
      </c>
      <c r="D1039" s="245">
        <f t="shared" si="184"/>
        <v>1.9587108865919199E-3</v>
      </c>
      <c r="E1039" s="260">
        <f t="shared" si="185"/>
        <v>5.0094350975386816E-3</v>
      </c>
      <c r="F1039" s="250">
        <f t="shared" si="194"/>
        <v>1</v>
      </c>
      <c r="G1039" s="245">
        <f t="shared" si="186"/>
        <v>5.0094350975386816E-3</v>
      </c>
      <c r="H1039" s="260">
        <f t="shared" si="187"/>
        <v>2.5191198347001638E-3</v>
      </c>
      <c r="I1039" s="250">
        <f t="shared" si="188"/>
        <v>1</v>
      </c>
      <c r="J1039" s="245">
        <f t="shared" si="189"/>
        <v>2.5191198347001638E-3</v>
      </c>
      <c r="K1039" s="260">
        <f t="shared" si="190"/>
        <v>5.5199161210867393E-3</v>
      </c>
      <c r="L1039" s="250">
        <f t="shared" si="191"/>
        <v>1</v>
      </c>
      <c r="M1039" s="245">
        <f t="shared" si="192"/>
        <v>5.5199161210867393E-3</v>
      </c>
    </row>
    <row r="1040" spans="1:13" s="232" customFormat="1" x14ac:dyDescent="0.2">
      <c r="A1040" s="256">
        <f t="shared" si="182"/>
        <v>42</v>
      </c>
      <c r="B1040" s="260">
        <f t="shared" si="183"/>
        <v>1.8761377805885349E-3</v>
      </c>
      <c r="C1040" s="250">
        <f t="shared" si="193"/>
        <v>0.99999999999999978</v>
      </c>
      <c r="D1040" s="245">
        <f t="shared" si="184"/>
        <v>1.8761377805885345E-3</v>
      </c>
      <c r="E1040" s="260">
        <f t="shared" si="185"/>
        <v>4.9335830583030135E-3</v>
      </c>
      <c r="F1040" s="250">
        <f t="shared" si="194"/>
        <v>1</v>
      </c>
      <c r="G1040" s="245">
        <f t="shared" si="186"/>
        <v>4.9335830583030135E-3</v>
      </c>
      <c r="H1040" s="260">
        <f t="shared" si="187"/>
        <v>2.485194450063114E-3</v>
      </c>
      <c r="I1040" s="250">
        <f t="shared" si="188"/>
        <v>0.99999999999999978</v>
      </c>
      <c r="J1040" s="245">
        <f t="shared" si="189"/>
        <v>2.4851944500631135E-3</v>
      </c>
      <c r="K1040" s="260">
        <f t="shared" si="190"/>
        <v>5.2574744663472983E-3</v>
      </c>
      <c r="L1040" s="250">
        <f t="shared" si="191"/>
        <v>1</v>
      </c>
      <c r="M1040" s="245">
        <f t="shared" si="192"/>
        <v>5.2574744663472983E-3</v>
      </c>
    </row>
    <row r="1041" spans="1:13" s="232" customFormat="1" x14ac:dyDescent="0.2">
      <c r="A1041" s="256">
        <f t="shared" si="182"/>
        <v>43</v>
      </c>
      <c r="B1041" s="260">
        <f t="shared" si="183"/>
        <v>1.8326108719976034E-3</v>
      </c>
      <c r="C1041" s="250">
        <f t="shared" si="193"/>
        <v>0.99999999999999967</v>
      </c>
      <c r="D1041" s="245">
        <f t="shared" si="184"/>
        <v>1.8326108719976027E-3</v>
      </c>
      <c r="E1041" s="260">
        <f t="shared" si="185"/>
        <v>4.8516500538965546E-3</v>
      </c>
      <c r="F1041" s="250">
        <f t="shared" si="194"/>
        <v>1</v>
      </c>
      <c r="G1041" s="245">
        <f t="shared" si="186"/>
        <v>4.8516500538965546E-3</v>
      </c>
      <c r="H1041" s="260">
        <f t="shared" si="187"/>
        <v>2.4090223600289839E-3</v>
      </c>
      <c r="I1041" s="250">
        <f t="shared" si="188"/>
        <v>0.99999999999999989</v>
      </c>
      <c r="J1041" s="245">
        <f t="shared" si="189"/>
        <v>2.4090223600289834E-3</v>
      </c>
      <c r="K1041" s="260">
        <f t="shared" si="190"/>
        <v>5.26227522832424E-3</v>
      </c>
      <c r="L1041" s="250">
        <f t="shared" si="191"/>
        <v>1.0000000000000002</v>
      </c>
      <c r="M1041" s="245">
        <f t="shared" si="192"/>
        <v>5.2622752283242409E-3</v>
      </c>
    </row>
    <row r="1042" spans="1:13" s="232" customFormat="1" x14ac:dyDescent="0.2">
      <c r="A1042" s="256">
        <f t="shared" si="182"/>
        <v>44</v>
      </c>
      <c r="B1042" s="260">
        <f t="shared" si="183"/>
        <v>1.7487575628003676E-3</v>
      </c>
      <c r="C1042" s="250">
        <f t="shared" si="193"/>
        <v>1</v>
      </c>
      <c r="D1042" s="245">
        <f t="shared" si="184"/>
        <v>1.7487575628003676E-3</v>
      </c>
      <c r="E1042" s="260">
        <f t="shared" si="185"/>
        <v>4.8078030945071602E-3</v>
      </c>
      <c r="F1042" s="250">
        <f t="shared" si="194"/>
        <v>1</v>
      </c>
      <c r="G1042" s="245">
        <f t="shared" si="186"/>
        <v>4.8078030945071602E-3</v>
      </c>
      <c r="H1042" s="260">
        <f t="shared" si="187"/>
        <v>2.3888591597258316E-3</v>
      </c>
      <c r="I1042" s="250">
        <f t="shared" si="188"/>
        <v>1</v>
      </c>
      <c r="J1042" s="245">
        <f t="shared" si="189"/>
        <v>2.3888591597258316E-3</v>
      </c>
      <c r="K1042" s="260">
        <f t="shared" si="190"/>
        <v>5.2526737043703574E-3</v>
      </c>
      <c r="L1042" s="250">
        <f t="shared" si="191"/>
        <v>1</v>
      </c>
      <c r="M1042" s="245">
        <f t="shared" si="192"/>
        <v>5.2526737043703574E-3</v>
      </c>
    </row>
    <row r="1043" spans="1:13" s="232" customFormat="1" x14ac:dyDescent="0.2">
      <c r="A1043" s="256">
        <f t="shared" si="182"/>
        <v>45</v>
      </c>
      <c r="B1043" s="260">
        <f t="shared" si="183"/>
        <v>1.6383400373307252E-3</v>
      </c>
      <c r="C1043" s="250">
        <f t="shared" si="193"/>
        <v>1</v>
      </c>
      <c r="D1043" s="245">
        <f t="shared" si="184"/>
        <v>1.6383400373307252E-3</v>
      </c>
      <c r="E1043" s="260">
        <f t="shared" si="185"/>
        <v>4.6657005399897075E-3</v>
      </c>
      <c r="F1043" s="250">
        <f t="shared" si="194"/>
        <v>1</v>
      </c>
      <c r="G1043" s="245">
        <f t="shared" si="186"/>
        <v>4.6657005399897075E-3</v>
      </c>
      <c r="H1043" s="260">
        <f t="shared" si="187"/>
        <v>2.3920596677104592E-3</v>
      </c>
      <c r="I1043" s="250">
        <f t="shared" si="188"/>
        <v>1</v>
      </c>
      <c r="J1043" s="245">
        <f t="shared" si="189"/>
        <v>2.3920596677104592E-3</v>
      </c>
      <c r="K1043" s="260">
        <f t="shared" si="190"/>
        <v>5.1048102354805756E-3</v>
      </c>
      <c r="L1043" s="250">
        <f t="shared" si="191"/>
        <v>1</v>
      </c>
      <c r="M1043" s="245">
        <f t="shared" si="192"/>
        <v>5.1048102354805756E-3</v>
      </c>
    </row>
    <row r="1044" spans="1:13" s="232" customFormat="1" x14ac:dyDescent="0.2">
      <c r="A1044" s="256">
        <f t="shared" si="182"/>
        <v>46</v>
      </c>
      <c r="B1044" s="260">
        <f t="shared" si="183"/>
        <v>1.5778504364212687E-3</v>
      </c>
      <c r="C1044" s="250">
        <f t="shared" si="193"/>
        <v>1</v>
      </c>
      <c r="D1044" s="245">
        <f t="shared" si="184"/>
        <v>1.5778504364212687E-3</v>
      </c>
      <c r="E1044" s="260">
        <f t="shared" si="185"/>
        <v>4.6657005399897075E-3</v>
      </c>
      <c r="F1044" s="250">
        <f t="shared" si="194"/>
        <v>1</v>
      </c>
      <c r="G1044" s="245">
        <f t="shared" si="186"/>
        <v>4.6657005399897075E-3</v>
      </c>
      <c r="H1044" s="260">
        <f t="shared" si="187"/>
        <v>2.3610147402595739E-3</v>
      </c>
      <c r="I1044" s="250">
        <f t="shared" si="188"/>
        <v>1</v>
      </c>
      <c r="J1044" s="245">
        <f t="shared" si="189"/>
        <v>2.3610147402595739E-3</v>
      </c>
      <c r="K1044" s="260">
        <f t="shared" si="190"/>
        <v>5.0516818029357619E-3</v>
      </c>
      <c r="L1044" s="250">
        <f t="shared" si="191"/>
        <v>1</v>
      </c>
      <c r="M1044" s="245">
        <f t="shared" si="192"/>
        <v>5.0516818029357619E-3</v>
      </c>
    </row>
    <row r="1045" spans="1:13" s="232" customFormat="1" x14ac:dyDescent="0.2">
      <c r="A1045" s="256">
        <f t="shared" si="182"/>
        <v>47</v>
      </c>
      <c r="B1045" s="260">
        <f t="shared" si="183"/>
        <v>1.5218415466902906E-3</v>
      </c>
      <c r="C1045" s="250">
        <f t="shared" si="193"/>
        <v>1</v>
      </c>
      <c r="D1045" s="245">
        <f t="shared" si="184"/>
        <v>1.5218415466902906E-3</v>
      </c>
      <c r="E1045" s="260">
        <f t="shared" si="185"/>
        <v>4.7588353223423623E-3</v>
      </c>
      <c r="F1045" s="250">
        <f t="shared" si="194"/>
        <v>1</v>
      </c>
      <c r="G1045" s="245">
        <f t="shared" si="186"/>
        <v>4.7588353223423623E-3</v>
      </c>
      <c r="H1045" s="260">
        <f t="shared" si="187"/>
        <v>2.2934840217839376E-3</v>
      </c>
      <c r="I1045" s="250">
        <f t="shared" si="188"/>
        <v>1</v>
      </c>
      <c r="J1045" s="245">
        <f t="shared" si="189"/>
        <v>2.2934840217839376E-3</v>
      </c>
      <c r="K1045" s="260">
        <f t="shared" si="190"/>
        <v>5.1508975504592092E-3</v>
      </c>
      <c r="L1045" s="250">
        <f t="shared" si="191"/>
        <v>1</v>
      </c>
      <c r="M1045" s="245">
        <f t="shared" si="192"/>
        <v>5.1508975504592092E-3</v>
      </c>
    </row>
    <row r="1046" spans="1:13" s="232" customFormat="1" x14ac:dyDescent="0.2">
      <c r="A1046" s="256">
        <f t="shared" si="182"/>
        <v>48</v>
      </c>
      <c r="B1046" s="260">
        <f t="shared" si="183"/>
        <v>1.4664727585562381E-3</v>
      </c>
      <c r="C1046" s="250">
        <f t="shared" si="193"/>
        <v>1</v>
      </c>
      <c r="D1046" s="245">
        <f t="shared" si="184"/>
        <v>1.4664727585562381E-3</v>
      </c>
      <c r="E1046" s="260">
        <f t="shared" si="185"/>
        <v>4.6029705834910121E-3</v>
      </c>
      <c r="F1046" s="250">
        <f t="shared" si="194"/>
        <v>1</v>
      </c>
      <c r="G1046" s="245">
        <f t="shared" si="186"/>
        <v>4.6029705834910121E-3</v>
      </c>
      <c r="H1046" s="260">
        <f t="shared" si="187"/>
        <v>2.2259533033083009E-3</v>
      </c>
      <c r="I1046" s="250">
        <f t="shared" si="188"/>
        <v>1</v>
      </c>
      <c r="J1046" s="245">
        <f t="shared" si="189"/>
        <v>2.2259533033083009E-3</v>
      </c>
      <c r="K1046" s="260">
        <f t="shared" si="190"/>
        <v>5.0254376374618184E-3</v>
      </c>
      <c r="L1046" s="250">
        <f t="shared" si="191"/>
        <v>1</v>
      </c>
      <c r="M1046" s="245">
        <f t="shared" si="192"/>
        <v>5.0254376374618184E-3</v>
      </c>
    </row>
    <row r="1047" spans="1:13" s="232" customFormat="1" x14ac:dyDescent="0.2">
      <c r="A1047" s="256">
        <f t="shared" si="182"/>
        <v>49</v>
      </c>
      <c r="B1047" s="260">
        <f t="shared" si="183"/>
        <v>1.3784587889789867E-3</v>
      </c>
      <c r="C1047" s="250">
        <f t="shared" si="193"/>
        <v>1</v>
      </c>
      <c r="D1047" s="245">
        <f t="shared" si="184"/>
        <v>1.3784587889789867E-3</v>
      </c>
      <c r="E1047" s="260">
        <f t="shared" si="185"/>
        <v>4.2768388198574881E-3</v>
      </c>
      <c r="F1047" s="250">
        <f t="shared" si="194"/>
        <v>1</v>
      </c>
      <c r="G1047" s="245">
        <f t="shared" si="186"/>
        <v>4.2768388198574881E-3</v>
      </c>
      <c r="H1047" s="260">
        <f t="shared" si="187"/>
        <v>2.1001733395124476E-3</v>
      </c>
      <c r="I1047" s="250">
        <f t="shared" si="188"/>
        <v>1</v>
      </c>
      <c r="J1047" s="245">
        <f t="shared" si="189"/>
        <v>2.1001733395124476E-3</v>
      </c>
      <c r="K1047" s="260">
        <f t="shared" si="190"/>
        <v>4.4640685369581861E-3</v>
      </c>
      <c r="L1047" s="250">
        <f t="shared" si="191"/>
        <v>1</v>
      </c>
      <c r="M1047" s="245">
        <f t="shared" si="192"/>
        <v>4.4640685369581861E-3</v>
      </c>
    </row>
    <row r="1048" spans="1:13" s="232" customFormat="1" x14ac:dyDescent="0.2">
      <c r="A1048" s="256">
        <f t="shared" si="182"/>
        <v>50</v>
      </c>
      <c r="B1048" s="260">
        <f t="shared" si="183"/>
        <v>1.3218097976510832E-3</v>
      </c>
      <c r="C1048" s="250">
        <f t="shared" si="193"/>
        <v>1</v>
      </c>
      <c r="D1048" s="245">
        <f t="shared" si="184"/>
        <v>1.3218097976510832E-3</v>
      </c>
      <c r="E1048" s="260">
        <f t="shared" si="185"/>
        <v>4.1225743349984512E-3</v>
      </c>
      <c r="F1048" s="250">
        <f t="shared" si="194"/>
        <v>1</v>
      </c>
      <c r="G1048" s="245">
        <f t="shared" si="186"/>
        <v>4.1225743349984512E-3</v>
      </c>
      <c r="H1048" s="260">
        <f t="shared" si="187"/>
        <v>2.0451246021768576E-3</v>
      </c>
      <c r="I1048" s="250">
        <f t="shared" si="188"/>
        <v>1</v>
      </c>
      <c r="J1048" s="245">
        <f t="shared" si="189"/>
        <v>2.0451246021768576E-3</v>
      </c>
      <c r="K1048" s="260">
        <f t="shared" si="190"/>
        <v>4.4637484861597236E-3</v>
      </c>
      <c r="L1048" s="250">
        <f t="shared" si="191"/>
        <v>1</v>
      </c>
      <c r="M1048" s="245">
        <f t="shared" si="192"/>
        <v>4.4637484861597236E-3</v>
      </c>
    </row>
    <row r="1049" spans="1:13" s="232" customFormat="1" x14ac:dyDescent="0.2">
      <c r="A1049" s="256">
        <f t="shared" si="182"/>
        <v>51</v>
      </c>
      <c r="B1049" s="260">
        <f t="shared" si="183"/>
        <v>1.2305953200892046E-3</v>
      </c>
      <c r="C1049" s="250">
        <f t="shared" si="193"/>
        <v>1</v>
      </c>
      <c r="D1049" s="245">
        <f t="shared" si="184"/>
        <v>1.2305953200892046E-3</v>
      </c>
      <c r="E1049" s="260">
        <f t="shared" si="185"/>
        <v>4.2265908444988386E-3</v>
      </c>
      <c r="F1049" s="250">
        <f t="shared" si="194"/>
        <v>1</v>
      </c>
      <c r="G1049" s="245">
        <f t="shared" si="186"/>
        <v>4.2265908444988386E-3</v>
      </c>
      <c r="H1049" s="260">
        <f t="shared" si="187"/>
        <v>1.994556576019746E-3</v>
      </c>
      <c r="I1049" s="250">
        <f t="shared" si="188"/>
        <v>1</v>
      </c>
      <c r="J1049" s="245">
        <f t="shared" si="189"/>
        <v>1.994556576019746E-3</v>
      </c>
      <c r="K1049" s="260">
        <f t="shared" si="190"/>
        <v>4.384055837342503E-3</v>
      </c>
      <c r="L1049" s="250">
        <f t="shared" si="191"/>
        <v>1</v>
      </c>
      <c r="M1049" s="245">
        <f t="shared" si="192"/>
        <v>4.384055837342503E-3</v>
      </c>
    </row>
    <row r="1050" spans="1:13" s="232" customFormat="1" x14ac:dyDescent="0.2">
      <c r="A1050" s="256">
        <f t="shared" si="182"/>
        <v>52</v>
      </c>
      <c r="B1050" s="260">
        <f t="shared" si="183"/>
        <v>1.1851481067074966E-3</v>
      </c>
      <c r="C1050" s="250">
        <f t="shared" si="193"/>
        <v>1.0000000000000002</v>
      </c>
      <c r="D1050" s="245">
        <f t="shared" si="184"/>
        <v>1.1851481067074968E-3</v>
      </c>
      <c r="E1050" s="260">
        <f t="shared" si="185"/>
        <v>4.3162050680684034E-3</v>
      </c>
      <c r="F1050" s="250">
        <f t="shared" si="194"/>
        <v>0.99999999999999989</v>
      </c>
      <c r="G1050" s="245">
        <f t="shared" si="186"/>
        <v>4.3162050680684025E-3</v>
      </c>
      <c r="H1050" s="260">
        <f t="shared" si="187"/>
        <v>1.97279312172428E-3</v>
      </c>
      <c r="I1050" s="250">
        <f t="shared" si="188"/>
        <v>1</v>
      </c>
      <c r="J1050" s="245">
        <f t="shared" si="189"/>
        <v>1.97279312172428E-3</v>
      </c>
      <c r="K1050" s="260">
        <f t="shared" si="190"/>
        <v>4.3235662364330468E-3</v>
      </c>
      <c r="L1050" s="250">
        <f t="shared" si="191"/>
        <v>0.99999999999999978</v>
      </c>
      <c r="M1050" s="245">
        <f t="shared" si="192"/>
        <v>4.3235662364330459E-3</v>
      </c>
    </row>
    <row r="1051" spans="1:13" s="232" customFormat="1" x14ac:dyDescent="0.2">
      <c r="A1051" s="256">
        <f t="shared" si="182"/>
        <v>53</v>
      </c>
      <c r="B1051" s="260">
        <f t="shared" si="183"/>
        <v>1.178747090738242E-3</v>
      </c>
      <c r="C1051" s="250">
        <f t="shared" si="193"/>
        <v>1</v>
      </c>
      <c r="D1051" s="245">
        <f t="shared" si="184"/>
        <v>1.178747090738242E-3</v>
      </c>
      <c r="E1051" s="260">
        <f t="shared" si="185"/>
        <v>4.2829197850282798E-3</v>
      </c>
      <c r="F1051" s="250">
        <f t="shared" si="194"/>
        <v>1</v>
      </c>
      <c r="G1051" s="245">
        <f t="shared" si="186"/>
        <v>4.2829197850282798E-3</v>
      </c>
      <c r="H1051" s="260">
        <f t="shared" si="187"/>
        <v>1.9139037748071373E-3</v>
      </c>
      <c r="I1051" s="250">
        <f t="shared" si="188"/>
        <v>1</v>
      </c>
      <c r="J1051" s="245">
        <f t="shared" si="189"/>
        <v>1.9139037748071373E-3</v>
      </c>
      <c r="K1051" s="260">
        <f t="shared" si="190"/>
        <v>4.347570046317752E-3</v>
      </c>
      <c r="L1051" s="250">
        <f t="shared" si="191"/>
        <v>1</v>
      </c>
      <c r="M1051" s="245">
        <f t="shared" si="192"/>
        <v>4.347570046317752E-3</v>
      </c>
    </row>
    <row r="1052" spans="1:13" s="232" customFormat="1" x14ac:dyDescent="0.2">
      <c r="A1052" s="256">
        <f t="shared" si="182"/>
        <v>54</v>
      </c>
      <c r="B1052" s="260">
        <f t="shared" si="183"/>
        <v>1.1918691734752139E-3</v>
      </c>
      <c r="C1052" s="250">
        <f t="shared" si="193"/>
        <v>1</v>
      </c>
      <c r="D1052" s="245">
        <f t="shared" si="184"/>
        <v>1.1918691734752139E-3</v>
      </c>
      <c r="E1052" s="260">
        <f t="shared" si="185"/>
        <v>4.4845517880598013E-3</v>
      </c>
      <c r="F1052" s="250">
        <f t="shared" si="194"/>
        <v>1</v>
      </c>
      <c r="G1052" s="245">
        <f t="shared" si="186"/>
        <v>4.4845517880598013E-3</v>
      </c>
      <c r="H1052" s="260">
        <f t="shared" si="187"/>
        <v>1.9996773887951498E-3</v>
      </c>
      <c r="I1052" s="250">
        <f t="shared" si="188"/>
        <v>1</v>
      </c>
      <c r="J1052" s="245">
        <f t="shared" si="189"/>
        <v>1.9996773887951498E-3</v>
      </c>
      <c r="K1052" s="260">
        <f t="shared" si="190"/>
        <v>4.5130363091229839E-3</v>
      </c>
      <c r="L1052" s="250">
        <f t="shared" si="191"/>
        <v>1</v>
      </c>
      <c r="M1052" s="245">
        <f t="shared" si="192"/>
        <v>4.5130363091229839E-3</v>
      </c>
    </row>
    <row r="1053" spans="1:13" s="232" customFormat="1" x14ac:dyDescent="0.2">
      <c r="A1053" s="256">
        <f t="shared" si="182"/>
        <v>55</v>
      </c>
      <c r="B1053" s="260">
        <f t="shared" si="183"/>
        <v>8.967823372925751E-4</v>
      </c>
      <c r="C1053" s="250">
        <f t="shared" si="193"/>
        <v>1</v>
      </c>
      <c r="D1053" s="245">
        <f t="shared" si="184"/>
        <v>8.967823372925751E-4</v>
      </c>
      <c r="E1053" s="260">
        <f t="shared" si="185"/>
        <v>3.572086961642552E-3</v>
      </c>
      <c r="F1053" s="250">
        <f t="shared" si="194"/>
        <v>1</v>
      </c>
      <c r="G1053" s="245">
        <f t="shared" si="186"/>
        <v>3.572086961642552E-3</v>
      </c>
      <c r="H1053" s="260">
        <f t="shared" si="187"/>
        <v>1.4773544857039709E-3</v>
      </c>
      <c r="I1053" s="250">
        <f t="shared" si="188"/>
        <v>1</v>
      </c>
      <c r="J1053" s="245">
        <f t="shared" si="189"/>
        <v>1.4773544857039709E-3</v>
      </c>
      <c r="K1053" s="260">
        <f t="shared" si="190"/>
        <v>3.4722311125221796E-3</v>
      </c>
      <c r="L1053" s="250">
        <f t="shared" si="191"/>
        <v>1</v>
      </c>
      <c r="M1053" s="245">
        <f t="shared" si="192"/>
        <v>3.4722311125221796E-3</v>
      </c>
    </row>
    <row r="1054" spans="1:13" s="232" customFormat="1" x14ac:dyDescent="0.2">
      <c r="A1054" s="256">
        <f t="shared" si="182"/>
        <v>56</v>
      </c>
      <c r="B1054" s="260">
        <f t="shared" si="183"/>
        <v>8.0748816452147281E-4</v>
      </c>
      <c r="C1054" s="250">
        <f t="shared" si="193"/>
        <v>1.0000000000000002</v>
      </c>
      <c r="D1054" s="245">
        <f t="shared" si="184"/>
        <v>8.0748816452147303E-4</v>
      </c>
      <c r="E1054" s="260">
        <f t="shared" si="185"/>
        <v>3.4306245087220243E-3</v>
      </c>
      <c r="F1054" s="250">
        <f t="shared" si="194"/>
        <v>1</v>
      </c>
      <c r="G1054" s="245">
        <f t="shared" si="186"/>
        <v>3.4306245087220243E-3</v>
      </c>
      <c r="H1054" s="260">
        <f t="shared" si="187"/>
        <v>1.4459895074546232E-3</v>
      </c>
      <c r="I1054" s="250">
        <f t="shared" si="188"/>
        <v>1</v>
      </c>
      <c r="J1054" s="245">
        <f t="shared" si="189"/>
        <v>1.4459895074546232E-3</v>
      </c>
      <c r="K1054" s="260">
        <f t="shared" si="190"/>
        <v>3.3259678976247111E-3</v>
      </c>
      <c r="L1054" s="250">
        <f t="shared" si="191"/>
        <v>0.99999999999999978</v>
      </c>
      <c r="M1054" s="245">
        <f t="shared" si="192"/>
        <v>3.3259678976247102E-3</v>
      </c>
    </row>
    <row r="1055" spans="1:13" s="232" customFormat="1" x14ac:dyDescent="0.2">
      <c r="A1055" s="256">
        <f t="shared" si="182"/>
        <v>57</v>
      </c>
      <c r="B1055" s="260">
        <f t="shared" si="183"/>
        <v>7.6556150992285492E-4</v>
      </c>
      <c r="C1055" s="250">
        <f t="shared" si="193"/>
        <v>1</v>
      </c>
      <c r="D1055" s="245">
        <f t="shared" si="184"/>
        <v>7.6556150992285492E-4</v>
      </c>
      <c r="E1055" s="260">
        <f t="shared" si="185"/>
        <v>3.4149420195973505E-3</v>
      </c>
      <c r="F1055" s="250">
        <f t="shared" si="194"/>
        <v>1</v>
      </c>
      <c r="G1055" s="245">
        <f t="shared" si="186"/>
        <v>3.4149420195973505E-3</v>
      </c>
      <c r="H1055" s="260">
        <f t="shared" si="187"/>
        <v>1.3678971126297166E-3</v>
      </c>
      <c r="I1055" s="250">
        <f t="shared" si="188"/>
        <v>1</v>
      </c>
      <c r="J1055" s="245">
        <f t="shared" si="189"/>
        <v>1.3678971126297166E-3</v>
      </c>
      <c r="K1055" s="260">
        <f t="shared" si="190"/>
        <v>3.3749356697895089E-3</v>
      </c>
      <c r="L1055" s="250">
        <f t="shared" si="191"/>
        <v>1</v>
      </c>
      <c r="M1055" s="245">
        <f t="shared" si="192"/>
        <v>3.3749356697895089E-3</v>
      </c>
    </row>
    <row r="1056" spans="1:13" s="232" customFormat="1" x14ac:dyDescent="0.2">
      <c r="A1056" s="256">
        <f t="shared" si="182"/>
        <v>58</v>
      </c>
      <c r="B1056" s="260">
        <f t="shared" si="183"/>
        <v>7.1723383935498239E-4</v>
      </c>
      <c r="C1056" s="250">
        <f t="shared" si="193"/>
        <v>1.0000000000000002</v>
      </c>
      <c r="D1056" s="245">
        <f t="shared" si="184"/>
        <v>7.172338393549825E-4</v>
      </c>
      <c r="E1056" s="260">
        <f t="shared" si="185"/>
        <v>3.4171823751865896E-3</v>
      </c>
      <c r="F1056" s="250">
        <f t="shared" si="194"/>
        <v>1</v>
      </c>
      <c r="G1056" s="245">
        <f t="shared" si="186"/>
        <v>3.4171823751865896E-3</v>
      </c>
      <c r="H1056" s="260">
        <f t="shared" si="187"/>
        <v>1.3355719819849806E-3</v>
      </c>
      <c r="I1056" s="250">
        <f t="shared" si="188"/>
        <v>1.0000000000000002</v>
      </c>
      <c r="J1056" s="245">
        <f t="shared" si="189"/>
        <v>1.3355719819849808E-3</v>
      </c>
      <c r="K1056" s="260">
        <f t="shared" si="190"/>
        <v>3.2766800746614503E-3</v>
      </c>
      <c r="L1056" s="250">
        <f t="shared" si="191"/>
        <v>1</v>
      </c>
      <c r="M1056" s="245">
        <f t="shared" si="192"/>
        <v>3.2766800746614503E-3</v>
      </c>
    </row>
    <row r="1057" spans="1:13" s="232" customFormat="1" x14ac:dyDescent="0.2">
      <c r="A1057" s="256">
        <f t="shared" si="182"/>
        <v>59</v>
      </c>
      <c r="B1057" s="260">
        <f t="shared" si="183"/>
        <v>6.192982950253864E-4</v>
      </c>
      <c r="C1057" s="250">
        <f t="shared" si="193"/>
        <v>1</v>
      </c>
      <c r="D1057" s="245">
        <f t="shared" si="184"/>
        <v>6.192982950253864E-4</v>
      </c>
      <c r="E1057" s="260">
        <f t="shared" si="185"/>
        <v>3.0404825853959541E-3</v>
      </c>
      <c r="F1057" s="250">
        <f t="shared" si="194"/>
        <v>1</v>
      </c>
      <c r="G1057" s="245">
        <f t="shared" si="186"/>
        <v>3.0404825853959541E-3</v>
      </c>
      <c r="H1057" s="260">
        <f t="shared" si="187"/>
        <v>1.1099361690687546E-3</v>
      </c>
      <c r="I1057" s="250">
        <f t="shared" si="188"/>
        <v>1</v>
      </c>
      <c r="J1057" s="245">
        <f t="shared" si="189"/>
        <v>1.1099361690687546E-3</v>
      </c>
      <c r="K1057" s="260">
        <f t="shared" si="190"/>
        <v>2.9710315621295411E-3</v>
      </c>
      <c r="L1057" s="250">
        <f t="shared" si="191"/>
        <v>1</v>
      </c>
      <c r="M1057" s="245">
        <f t="shared" si="192"/>
        <v>2.9710315621295411E-3</v>
      </c>
    </row>
    <row r="1058" spans="1:13" s="232" customFormat="1" x14ac:dyDescent="0.2">
      <c r="A1058" s="256">
        <f t="shared" si="182"/>
        <v>60</v>
      </c>
      <c r="B1058" s="260">
        <f t="shared" si="183"/>
        <v>5.0375995678034018E-4</v>
      </c>
      <c r="C1058" s="250">
        <f t="shared" si="193"/>
        <v>0.99999999999999978</v>
      </c>
      <c r="D1058" s="245">
        <f t="shared" si="184"/>
        <v>5.0375995678034007E-4</v>
      </c>
      <c r="E1058" s="260">
        <f t="shared" si="185"/>
        <v>2.4999167867923995E-3</v>
      </c>
      <c r="F1058" s="250">
        <f t="shared" si="194"/>
        <v>1</v>
      </c>
      <c r="G1058" s="245">
        <f t="shared" si="186"/>
        <v>2.4999167867923995E-3</v>
      </c>
      <c r="H1058" s="260">
        <f t="shared" si="187"/>
        <v>9.3678868710041652E-4</v>
      </c>
      <c r="I1058" s="250">
        <f t="shared" si="188"/>
        <v>0.99999999999999978</v>
      </c>
      <c r="J1058" s="245">
        <f t="shared" si="189"/>
        <v>9.3678868710041631E-4</v>
      </c>
      <c r="K1058" s="260">
        <f t="shared" si="190"/>
        <v>2.5047175487693408E-3</v>
      </c>
      <c r="L1058" s="250">
        <f t="shared" si="191"/>
        <v>1</v>
      </c>
      <c r="M1058" s="245">
        <f t="shared" si="192"/>
        <v>2.5047175487693408E-3</v>
      </c>
    </row>
    <row r="1059" spans="1:13" s="232" customFormat="1" x14ac:dyDescent="0.2">
      <c r="A1059" s="256">
        <f t="shared" si="182"/>
        <v>61</v>
      </c>
      <c r="B1059" s="260">
        <f t="shared" si="183"/>
        <v>4.8103635008948622E-4</v>
      </c>
      <c r="C1059" s="250">
        <f t="shared" si="193"/>
        <v>1</v>
      </c>
      <c r="D1059" s="245">
        <f t="shared" si="184"/>
        <v>4.8103635008948622E-4</v>
      </c>
      <c r="E1059" s="260">
        <f t="shared" si="185"/>
        <v>2.4307858143244494E-3</v>
      </c>
      <c r="F1059" s="250">
        <f t="shared" si="194"/>
        <v>1</v>
      </c>
      <c r="G1059" s="245">
        <f t="shared" si="186"/>
        <v>2.4307858143244494E-3</v>
      </c>
      <c r="H1059" s="260">
        <f t="shared" si="187"/>
        <v>8.3405238079387956E-4</v>
      </c>
      <c r="I1059" s="250">
        <f t="shared" si="188"/>
        <v>1</v>
      </c>
      <c r="J1059" s="245">
        <f t="shared" si="189"/>
        <v>8.3405238079387956E-4</v>
      </c>
      <c r="K1059" s="260">
        <f t="shared" si="190"/>
        <v>2.3850185501442787E-3</v>
      </c>
      <c r="L1059" s="250">
        <f t="shared" si="191"/>
        <v>1</v>
      </c>
      <c r="M1059" s="245">
        <f t="shared" si="192"/>
        <v>2.3850185501442787E-3</v>
      </c>
    </row>
    <row r="1060" spans="1:13" s="232" customFormat="1" x14ac:dyDescent="0.2">
      <c r="A1060" s="256">
        <f t="shared" si="182"/>
        <v>62</v>
      </c>
      <c r="B1060" s="260">
        <f t="shared" si="183"/>
        <v>4.2630766355235901E-4</v>
      </c>
      <c r="C1060" s="250">
        <f t="shared" si="193"/>
        <v>0.99999999999999989</v>
      </c>
      <c r="D1060" s="245">
        <f t="shared" si="184"/>
        <v>4.2630766355235896E-4</v>
      </c>
      <c r="E1060" s="260">
        <f t="shared" si="185"/>
        <v>2.3504530639103039E-3</v>
      </c>
      <c r="F1060" s="250">
        <f t="shared" si="194"/>
        <v>0.99999999999999989</v>
      </c>
      <c r="G1060" s="245">
        <f t="shared" si="186"/>
        <v>2.3504530639103034E-3</v>
      </c>
      <c r="H1060" s="260">
        <f t="shared" si="187"/>
        <v>7.5884044315513758E-4</v>
      </c>
      <c r="I1060" s="250">
        <f t="shared" si="188"/>
        <v>0.99999999999999989</v>
      </c>
      <c r="J1060" s="245">
        <f t="shared" si="189"/>
        <v>7.5884044315513747E-4</v>
      </c>
      <c r="K1060" s="260">
        <f t="shared" si="190"/>
        <v>2.2768413802638754E-3</v>
      </c>
      <c r="L1060" s="250">
        <f t="shared" si="191"/>
        <v>0.99999999999999989</v>
      </c>
      <c r="M1060" s="245">
        <f t="shared" si="192"/>
        <v>2.276841380263875E-3</v>
      </c>
    </row>
    <row r="1061" spans="1:13" s="232" customFormat="1" x14ac:dyDescent="0.2">
      <c r="A1061" s="256">
        <f t="shared" si="182"/>
        <v>63</v>
      </c>
      <c r="B1061" s="260">
        <f t="shared" si="183"/>
        <v>3.5941704667364802E-4</v>
      </c>
      <c r="C1061" s="250">
        <f t="shared" si="193"/>
        <v>1.0000000000000002</v>
      </c>
      <c r="D1061" s="245">
        <f t="shared" si="184"/>
        <v>3.5941704667364808E-4</v>
      </c>
      <c r="E1061" s="260">
        <f t="shared" si="185"/>
        <v>2.0464048053707084E-3</v>
      </c>
      <c r="F1061" s="250">
        <f t="shared" si="194"/>
        <v>1</v>
      </c>
      <c r="G1061" s="245">
        <f t="shared" si="186"/>
        <v>2.0464048053707084E-3</v>
      </c>
      <c r="H1061" s="260">
        <f t="shared" si="187"/>
        <v>6.7690743874867815E-4</v>
      </c>
      <c r="I1061" s="250">
        <f t="shared" si="188"/>
        <v>1.0000000000000002</v>
      </c>
      <c r="J1061" s="245">
        <f t="shared" si="189"/>
        <v>6.7690743874867826E-4</v>
      </c>
      <c r="K1061" s="260">
        <f t="shared" si="190"/>
        <v>1.9775938837012209E-3</v>
      </c>
      <c r="L1061" s="250">
        <f t="shared" si="191"/>
        <v>0.99999999999999989</v>
      </c>
      <c r="M1061" s="245">
        <f t="shared" si="192"/>
        <v>1.9775938837012204E-3</v>
      </c>
    </row>
    <row r="1062" spans="1:13" s="232" customFormat="1" x14ac:dyDescent="0.2">
      <c r="A1062" s="256">
        <f t="shared" si="182"/>
        <v>64</v>
      </c>
      <c r="B1062" s="260">
        <f t="shared" si="183"/>
        <v>2.9188632819801156E-4</v>
      </c>
      <c r="C1062" s="250">
        <f t="shared" ref="C1062:C1082" si="195">C864/$C962</f>
        <v>1</v>
      </c>
      <c r="D1062" s="245">
        <f t="shared" si="184"/>
        <v>2.9188632819801156E-4</v>
      </c>
      <c r="E1062" s="260">
        <f t="shared" si="185"/>
        <v>1.953910124614979E-3</v>
      </c>
      <c r="F1062" s="250">
        <f t="shared" ref="F1062:F1081" si="196">F864/$C962</f>
        <v>1</v>
      </c>
      <c r="G1062" s="245">
        <f t="shared" si="186"/>
        <v>1.953910124614979E-3</v>
      </c>
      <c r="H1062" s="260">
        <f t="shared" si="187"/>
        <v>5.5464803373591459E-4</v>
      </c>
      <c r="I1062" s="250">
        <f t="shared" si="188"/>
        <v>1</v>
      </c>
      <c r="J1062" s="245">
        <f t="shared" si="189"/>
        <v>5.5464803373591459E-4</v>
      </c>
      <c r="K1062" s="260">
        <f t="shared" si="190"/>
        <v>1.8162882812760041E-3</v>
      </c>
      <c r="L1062" s="250">
        <f t="shared" si="191"/>
        <v>1</v>
      </c>
      <c r="M1062" s="245">
        <f t="shared" si="192"/>
        <v>1.8162882812760041E-3</v>
      </c>
    </row>
    <row r="1063" spans="1:13" s="232" customFormat="1" x14ac:dyDescent="0.2">
      <c r="A1063" s="256">
        <f t="shared" si="182"/>
        <v>65</v>
      </c>
      <c r="B1063" s="260">
        <f t="shared" si="183"/>
        <v>2.6948277230562037E-4</v>
      </c>
      <c r="C1063" s="250">
        <f t="shared" si="195"/>
        <v>1</v>
      </c>
      <c r="D1063" s="245">
        <f t="shared" si="184"/>
        <v>2.6948277230562037E-4</v>
      </c>
      <c r="E1063" s="260">
        <f t="shared" si="185"/>
        <v>1.8396519895637837E-3</v>
      </c>
      <c r="F1063" s="250">
        <f t="shared" si="196"/>
        <v>1</v>
      </c>
      <c r="G1063" s="245">
        <f t="shared" si="186"/>
        <v>1.8396519895637837E-3</v>
      </c>
      <c r="H1063" s="260">
        <f t="shared" si="187"/>
        <v>4.6951452134482785E-4</v>
      </c>
      <c r="I1063" s="250">
        <f t="shared" si="188"/>
        <v>1</v>
      </c>
      <c r="J1063" s="245">
        <f t="shared" si="189"/>
        <v>4.6951452134482785E-4</v>
      </c>
      <c r="K1063" s="260">
        <f t="shared" si="190"/>
        <v>1.6457012056953679E-3</v>
      </c>
      <c r="L1063" s="250">
        <f t="shared" si="191"/>
        <v>1</v>
      </c>
      <c r="M1063" s="245">
        <f t="shared" si="192"/>
        <v>1.6457012056953679E-3</v>
      </c>
    </row>
    <row r="1064" spans="1:13" s="232" customFormat="1" x14ac:dyDescent="0.2">
      <c r="A1064" s="256">
        <f t="shared" ref="A1064:A1082" si="197">A964</f>
        <v>66</v>
      </c>
      <c r="B1064" s="260">
        <f t="shared" ref="B1064:B1082" si="198">B866</f>
        <v>2.3363708287779436E-4</v>
      </c>
      <c r="C1064" s="250">
        <f t="shared" si="195"/>
        <v>0.99999999999999978</v>
      </c>
      <c r="D1064" s="245">
        <f t="shared" ref="D1064:D1082" si="199">B1064*C1064</f>
        <v>2.3363708287779431E-4</v>
      </c>
      <c r="E1064" s="260">
        <f t="shared" ref="E1064:E1081" si="200">E866</f>
        <v>1.6024943479028991E-3</v>
      </c>
      <c r="F1064" s="250">
        <f t="shared" si="196"/>
        <v>1</v>
      </c>
      <c r="G1064" s="245">
        <f t="shared" ref="G1064:G1081" si="201">E1064*F1064</f>
        <v>1.6024943479028991E-3</v>
      </c>
      <c r="H1064" s="260">
        <f t="shared" ref="H1064:H1081" si="202">H866</f>
        <v>4.2150690157541804E-4</v>
      </c>
      <c r="I1064" s="250">
        <f t="shared" ref="I1064:I1081" si="203">I866/$F964</f>
        <v>0.99999999999999978</v>
      </c>
      <c r="J1064" s="245">
        <f t="shared" ref="J1064:J1081" si="204">H1064*I1064</f>
        <v>4.2150690157541793E-4</v>
      </c>
      <c r="K1064" s="260">
        <f t="shared" ref="K1064:K1081" si="205">K866</f>
        <v>1.5010382447902132E-3</v>
      </c>
      <c r="L1064" s="250">
        <f t="shared" ref="L1064:L1081" si="206">L866/$F964</f>
        <v>1</v>
      </c>
      <c r="M1064" s="245">
        <f t="shared" ref="M1064:M1081" si="207">K1064*L1064</f>
        <v>1.5010382447902132E-3</v>
      </c>
    </row>
    <row r="1065" spans="1:13" s="232" customFormat="1" x14ac:dyDescent="0.2">
      <c r="A1065" s="256">
        <f t="shared" si="197"/>
        <v>67</v>
      </c>
      <c r="B1065" s="260">
        <f t="shared" si="198"/>
        <v>2.0963327299308945E-4</v>
      </c>
      <c r="C1065" s="250">
        <f t="shared" si="195"/>
        <v>0.99999999999999978</v>
      </c>
      <c r="D1065" s="245">
        <f t="shared" si="199"/>
        <v>2.096332729930894E-4</v>
      </c>
      <c r="E1065" s="260">
        <f t="shared" si="200"/>
        <v>1.4360679327022785E-3</v>
      </c>
      <c r="F1065" s="250">
        <f t="shared" si="196"/>
        <v>1</v>
      </c>
      <c r="G1065" s="245">
        <f t="shared" si="201"/>
        <v>1.4360679327022785E-3</v>
      </c>
      <c r="H1065" s="260">
        <f t="shared" si="202"/>
        <v>3.5013557351822879E-4</v>
      </c>
      <c r="I1065" s="250">
        <f t="shared" si="203"/>
        <v>0.99999999999999978</v>
      </c>
      <c r="J1065" s="245">
        <f t="shared" si="204"/>
        <v>3.5013557351822874E-4</v>
      </c>
      <c r="K1065" s="260">
        <f t="shared" si="205"/>
        <v>1.3051671561310212E-3</v>
      </c>
      <c r="L1065" s="250">
        <f t="shared" si="206"/>
        <v>1</v>
      </c>
      <c r="M1065" s="245">
        <f t="shared" si="207"/>
        <v>1.3051671561310212E-3</v>
      </c>
    </row>
    <row r="1066" spans="1:13" s="232" customFormat="1" x14ac:dyDescent="0.2">
      <c r="A1066" s="256">
        <f t="shared" si="197"/>
        <v>68</v>
      </c>
      <c r="B1066" s="260">
        <f t="shared" si="198"/>
        <v>1.590652468359778E-4</v>
      </c>
      <c r="C1066" s="250">
        <f t="shared" si="195"/>
        <v>1</v>
      </c>
      <c r="D1066" s="245">
        <f t="shared" si="199"/>
        <v>1.590652468359778E-4</v>
      </c>
      <c r="E1066" s="260">
        <f t="shared" si="200"/>
        <v>1.2738021778816735E-3</v>
      </c>
      <c r="F1066" s="250">
        <f t="shared" si="196"/>
        <v>1</v>
      </c>
      <c r="G1066" s="245">
        <f t="shared" si="201"/>
        <v>1.2738021778816735E-3</v>
      </c>
      <c r="H1066" s="260">
        <f t="shared" si="202"/>
        <v>2.8132465184874144E-4</v>
      </c>
      <c r="I1066" s="250">
        <f t="shared" si="203"/>
        <v>1</v>
      </c>
      <c r="J1066" s="245">
        <f t="shared" si="204"/>
        <v>2.8132465184874144E-4</v>
      </c>
      <c r="K1066" s="260">
        <f t="shared" si="205"/>
        <v>1.1777869383428538E-3</v>
      </c>
      <c r="L1066" s="250">
        <f t="shared" si="206"/>
        <v>1</v>
      </c>
      <c r="M1066" s="245">
        <f t="shared" si="207"/>
        <v>1.1777869383428538E-3</v>
      </c>
    </row>
    <row r="1067" spans="1:13" s="232" customFormat="1" x14ac:dyDescent="0.2">
      <c r="A1067" s="256">
        <f t="shared" si="197"/>
        <v>69</v>
      </c>
      <c r="B1067" s="260">
        <f t="shared" si="198"/>
        <v>1.6162565322367967E-4</v>
      </c>
      <c r="C1067" s="250">
        <f t="shared" si="195"/>
        <v>1</v>
      </c>
      <c r="D1067" s="245">
        <f t="shared" si="199"/>
        <v>1.6162565322367967E-4</v>
      </c>
      <c r="E1067" s="260">
        <f t="shared" si="200"/>
        <v>1.1928293258706023E-3</v>
      </c>
      <c r="F1067" s="250">
        <f t="shared" si="196"/>
        <v>1</v>
      </c>
      <c r="G1067" s="245">
        <f t="shared" si="201"/>
        <v>1.1928293258706023E-3</v>
      </c>
      <c r="H1067" s="260">
        <f t="shared" si="202"/>
        <v>2.5284013078555827E-4</v>
      </c>
      <c r="I1067" s="250">
        <f t="shared" si="203"/>
        <v>1</v>
      </c>
      <c r="J1067" s="245">
        <f t="shared" si="204"/>
        <v>2.5284013078555827E-4</v>
      </c>
      <c r="K1067" s="260">
        <f t="shared" si="205"/>
        <v>1.1006546959133354E-3</v>
      </c>
      <c r="L1067" s="250">
        <f t="shared" si="206"/>
        <v>1</v>
      </c>
      <c r="M1067" s="245">
        <f t="shared" si="207"/>
        <v>1.1006546959133354E-3</v>
      </c>
    </row>
    <row r="1068" spans="1:13" s="232" customFormat="1" x14ac:dyDescent="0.2">
      <c r="A1068" s="256">
        <f t="shared" si="197"/>
        <v>70</v>
      </c>
      <c r="B1068" s="260">
        <f t="shared" si="198"/>
        <v>1.3250103056357105E-4</v>
      </c>
      <c r="C1068" s="250">
        <f t="shared" si="195"/>
        <v>1</v>
      </c>
      <c r="D1068" s="245">
        <f t="shared" si="199"/>
        <v>1.3250103056357105E-4</v>
      </c>
      <c r="E1068" s="260">
        <f t="shared" si="200"/>
        <v>1.0270430122669069E-3</v>
      </c>
      <c r="F1068" s="250">
        <f t="shared" si="196"/>
        <v>1</v>
      </c>
      <c r="G1068" s="245">
        <f t="shared" si="201"/>
        <v>1.0270430122669069E-3</v>
      </c>
      <c r="H1068" s="260">
        <f t="shared" si="202"/>
        <v>2.0899317139616401E-4</v>
      </c>
      <c r="I1068" s="250">
        <f t="shared" si="203"/>
        <v>1</v>
      </c>
      <c r="J1068" s="245">
        <f t="shared" si="204"/>
        <v>2.0899317139616401E-4</v>
      </c>
      <c r="K1068" s="260">
        <f t="shared" si="205"/>
        <v>9.0862421683569612E-4</v>
      </c>
      <c r="L1068" s="250">
        <f t="shared" si="206"/>
        <v>1</v>
      </c>
      <c r="M1068" s="245">
        <f t="shared" si="207"/>
        <v>9.0862421683569612E-4</v>
      </c>
    </row>
    <row r="1069" spans="1:13" s="232" customFormat="1" x14ac:dyDescent="0.2">
      <c r="A1069" s="256">
        <f t="shared" si="197"/>
        <v>71</v>
      </c>
      <c r="B1069" s="260">
        <f t="shared" si="198"/>
        <v>1.1457818584965806E-4</v>
      </c>
      <c r="C1069" s="250">
        <f t="shared" si="195"/>
        <v>1</v>
      </c>
      <c r="D1069" s="245">
        <f t="shared" si="199"/>
        <v>1.1457818584965806E-4</v>
      </c>
      <c r="E1069" s="260">
        <f t="shared" si="200"/>
        <v>8.9614223569564957E-4</v>
      </c>
      <c r="F1069" s="250">
        <f t="shared" si="196"/>
        <v>1</v>
      </c>
      <c r="G1069" s="245">
        <f t="shared" si="201"/>
        <v>8.9614223569564957E-4</v>
      </c>
      <c r="H1069" s="260">
        <f t="shared" si="202"/>
        <v>1.7218732957294982E-4</v>
      </c>
      <c r="I1069" s="250">
        <f t="shared" si="203"/>
        <v>1</v>
      </c>
      <c r="J1069" s="245">
        <f t="shared" si="204"/>
        <v>1.7218732957294982E-4</v>
      </c>
      <c r="K1069" s="260">
        <f t="shared" si="205"/>
        <v>7.7580313547366238E-4</v>
      </c>
      <c r="L1069" s="250">
        <f t="shared" si="206"/>
        <v>1</v>
      </c>
      <c r="M1069" s="245">
        <f t="shared" si="207"/>
        <v>7.7580313547366238E-4</v>
      </c>
    </row>
    <row r="1070" spans="1:13" s="232" customFormat="1" x14ac:dyDescent="0.2">
      <c r="A1070" s="256">
        <f t="shared" si="197"/>
        <v>72</v>
      </c>
      <c r="B1070" s="260">
        <f t="shared" si="198"/>
        <v>8.673376638340037E-5</v>
      </c>
      <c r="C1070" s="250">
        <f t="shared" si="195"/>
        <v>1</v>
      </c>
      <c r="D1070" s="245">
        <f t="shared" si="199"/>
        <v>8.673376638340037E-5</v>
      </c>
      <c r="E1070" s="260">
        <f t="shared" si="200"/>
        <v>7.3131607448734259E-4</v>
      </c>
      <c r="F1070" s="250">
        <f t="shared" si="196"/>
        <v>1</v>
      </c>
      <c r="G1070" s="245">
        <f t="shared" si="201"/>
        <v>7.3131607448734259E-4</v>
      </c>
      <c r="H1070" s="260">
        <f t="shared" si="202"/>
        <v>1.4466296090515486E-4</v>
      </c>
      <c r="I1070" s="250">
        <f t="shared" si="203"/>
        <v>1</v>
      </c>
      <c r="J1070" s="245">
        <f t="shared" si="204"/>
        <v>1.4466296090515486E-4</v>
      </c>
      <c r="K1070" s="260">
        <f t="shared" si="205"/>
        <v>6.3722113973929944E-4</v>
      </c>
      <c r="L1070" s="250">
        <f t="shared" si="206"/>
        <v>1</v>
      </c>
      <c r="M1070" s="245">
        <f t="shared" si="207"/>
        <v>6.3722113973929944E-4</v>
      </c>
    </row>
    <row r="1071" spans="1:13" s="232" customFormat="1" x14ac:dyDescent="0.2">
      <c r="A1071" s="256">
        <f t="shared" si="197"/>
        <v>73</v>
      </c>
      <c r="B1071" s="260">
        <f t="shared" si="198"/>
        <v>6.9130972467950117E-5</v>
      </c>
      <c r="C1071" s="250">
        <f t="shared" si="195"/>
        <v>1</v>
      </c>
      <c r="D1071" s="245">
        <f t="shared" si="199"/>
        <v>6.9130972467950117E-5</v>
      </c>
      <c r="E1071" s="260">
        <f t="shared" si="200"/>
        <v>5.856929611867996E-4</v>
      </c>
      <c r="F1071" s="250">
        <f t="shared" si="196"/>
        <v>1</v>
      </c>
      <c r="G1071" s="245">
        <f t="shared" si="201"/>
        <v>5.856929611867996E-4</v>
      </c>
      <c r="H1071" s="260">
        <f t="shared" si="202"/>
        <v>1.1393808425273259E-4</v>
      </c>
      <c r="I1071" s="250">
        <f t="shared" si="203"/>
        <v>1</v>
      </c>
      <c r="J1071" s="245">
        <f t="shared" si="204"/>
        <v>1.1393808425273259E-4</v>
      </c>
      <c r="K1071" s="260">
        <f t="shared" si="205"/>
        <v>5.2552341107580595E-4</v>
      </c>
      <c r="L1071" s="250">
        <f t="shared" si="206"/>
        <v>1</v>
      </c>
      <c r="M1071" s="245">
        <f t="shared" si="207"/>
        <v>5.2552341107580595E-4</v>
      </c>
    </row>
    <row r="1072" spans="1:13" s="232" customFormat="1" x14ac:dyDescent="0.2">
      <c r="A1072" s="256">
        <f t="shared" si="197"/>
        <v>74</v>
      </c>
      <c r="B1072" s="260">
        <f t="shared" si="198"/>
        <v>4.6087314978633407E-5</v>
      </c>
      <c r="C1072" s="250">
        <f t="shared" si="195"/>
        <v>1</v>
      </c>
      <c r="D1072" s="245">
        <f t="shared" si="199"/>
        <v>4.6087314978633407E-5</v>
      </c>
      <c r="E1072" s="260">
        <f t="shared" si="200"/>
        <v>4.3654928910316648E-4</v>
      </c>
      <c r="F1072" s="250">
        <f t="shared" si="196"/>
        <v>1</v>
      </c>
      <c r="G1072" s="245">
        <f t="shared" si="201"/>
        <v>4.3654928910316648E-4</v>
      </c>
      <c r="H1072" s="260">
        <f t="shared" si="202"/>
        <v>7.8732496421832072E-5</v>
      </c>
      <c r="I1072" s="250">
        <f t="shared" si="203"/>
        <v>1</v>
      </c>
      <c r="J1072" s="245">
        <f t="shared" si="204"/>
        <v>7.8732496421832072E-5</v>
      </c>
      <c r="K1072" s="260">
        <f t="shared" si="205"/>
        <v>4.2726781594774725E-4</v>
      </c>
      <c r="L1072" s="250">
        <f t="shared" si="206"/>
        <v>1</v>
      </c>
      <c r="M1072" s="245">
        <f t="shared" si="207"/>
        <v>4.2726781594774725E-4</v>
      </c>
    </row>
    <row r="1073" spans="1:36" s="232" customFormat="1" x14ac:dyDescent="0.2">
      <c r="A1073" s="256">
        <f t="shared" si="197"/>
        <v>75</v>
      </c>
      <c r="B1073" s="260">
        <f t="shared" si="198"/>
        <v>3.7125892621676912E-5</v>
      </c>
      <c r="C1073" s="250">
        <f t="shared" si="195"/>
        <v>1</v>
      </c>
      <c r="D1073" s="245">
        <f t="shared" si="199"/>
        <v>3.7125892621676912E-5</v>
      </c>
      <c r="E1073" s="260">
        <f t="shared" si="200"/>
        <v>3.5045562431669156E-4</v>
      </c>
      <c r="F1073" s="250">
        <f t="shared" si="196"/>
        <v>1</v>
      </c>
      <c r="G1073" s="245">
        <f t="shared" si="201"/>
        <v>3.5045562431669156E-4</v>
      </c>
      <c r="H1073" s="260">
        <f t="shared" si="202"/>
        <v>6.0489600909456346E-5</v>
      </c>
      <c r="I1073" s="250">
        <f t="shared" si="203"/>
        <v>1</v>
      </c>
      <c r="J1073" s="245">
        <f t="shared" si="204"/>
        <v>6.0489600909456346E-5</v>
      </c>
      <c r="K1073" s="260">
        <f t="shared" si="205"/>
        <v>3.4437465914589964E-4</v>
      </c>
      <c r="L1073" s="250">
        <f t="shared" si="206"/>
        <v>1</v>
      </c>
      <c r="M1073" s="245">
        <f t="shared" si="207"/>
        <v>3.4437465914589964E-4</v>
      </c>
    </row>
    <row r="1074" spans="1:36" s="232" customFormat="1" x14ac:dyDescent="0.2">
      <c r="A1074" s="256">
        <f t="shared" si="197"/>
        <v>76</v>
      </c>
      <c r="B1074" s="260">
        <f t="shared" si="198"/>
        <v>2.9764724257034078E-5</v>
      </c>
      <c r="C1074" s="250">
        <f t="shared" si="195"/>
        <v>1</v>
      </c>
      <c r="D1074" s="245">
        <f t="shared" si="199"/>
        <v>2.9764724257034078E-5</v>
      </c>
      <c r="E1074" s="260">
        <f t="shared" si="200"/>
        <v>2.1539418736541864E-4</v>
      </c>
      <c r="F1074" s="250">
        <f t="shared" si="196"/>
        <v>1</v>
      </c>
      <c r="G1074" s="245">
        <f t="shared" si="201"/>
        <v>2.1539418736541864E-4</v>
      </c>
      <c r="H1074" s="260">
        <f t="shared" si="202"/>
        <v>4.8967772164797997E-5</v>
      </c>
      <c r="I1074" s="250">
        <f t="shared" si="203"/>
        <v>1</v>
      </c>
      <c r="J1074" s="245">
        <f t="shared" si="204"/>
        <v>4.8967772164797997E-5</v>
      </c>
      <c r="K1074" s="260">
        <f t="shared" si="205"/>
        <v>2.4291855603321359E-4</v>
      </c>
      <c r="L1074" s="250">
        <f t="shared" si="206"/>
        <v>1</v>
      </c>
      <c r="M1074" s="245">
        <f t="shared" si="207"/>
        <v>2.4291855603321359E-4</v>
      </c>
    </row>
    <row r="1075" spans="1:36" s="232" customFormat="1" x14ac:dyDescent="0.2">
      <c r="A1075" s="256">
        <f t="shared" si="197"/>
        <v>77</v>
      </c>
      <c r="B1075" s="260">
        <f t="shared" si="198"/>
        <v>1.5362438326211136E-5</v>
      </c>
      <c r="C1075" s="250">
        <f t="shared" si="195"/>
        <v>1</v>
      </c>
      <c r="D1075" s="245">
        <f t="shared" si="199"/>
        <v>1.5362438326211136E-5</v>
      </c>
      <c r="E1075" s="260">
        <f t="shared" si="200"/>
        <v>1.6290585641753059E-4</v>
      </c>
      <c r="F1075" s="250">
        <f t="shared" si="196"/>
        <v>1</v>
      </c>
      <c r="G1075" s="245">
        <f t="shared" si="201"/>
        <v>1.6290585641753059E-4</v>
      </c>
      <c r="H1075" s="260">
        <f t="shared" si="202"/>
        <v>2.8484521063183148E-5</v>
      </c>
      <c r="I1075" s="250">
        <f t="shared" si="203"/>
        <v>1</v>
      </c>
      <c r="J1075" s="245">
        <f t="shared" si="204"/>
        <v>2.8484521063183148E-5</v>
      </c>
      <c r="K1075" s="260">
        <f t="shared" si="205"/>
        <v>1.7250738037141256E-4</v>
      </c>
      <c r="L1075" s="250">
        <f t="shared" si="206"/>
        <v>1</v>
      </c>
      <c r="M1075" s="245">
        <f t="shared" si="207"/>
        <v>1.7250738037141256E-4</v>
      </c>
    </row>
    <row r="1076" spans="1:36" s="232" customFormat="1" x14ac:dyDescent="0.2">
      <c r="A1076" s="256">
        <f t="shared" si="197"/>
        <v>78</v>
      </c>
      <c r="B1076" s="260">
        <f t="shared" si="198"/>
        <v>1.6002539923136599E-5</v>
      </c>
      <c r="C1076" s="250">
        <f t="shared" si="195"/>
        <v>1</v>
      </c>
      <c r="D1076" s="245">
        <f t="shared" si="199"/>
        <v>1.6002539923136599E-5</v>
      </c>
      <c r="E1076" s="260">
        <f t="shared" si="200"/>
        <v>1.4722336729285673E-4</v>
      </c>
      <c r="F1076" s="250">
        <f t="shared" si="196"/>
        <v>1</v>
      </c>
      <c r="G1076" s="245">
        <f t="shared" si="201"/>
        <v>1.4722336729285673E-4</v>
      </c>
      <c r="H1076" s="260">
        <f t="shared" si="202"/>
        <v>2.1763454295465777E-5</v>
      </c>
      <c r="I1076" s="250">
        <f t="shared" si="203"/>
        <v>1</v>
      </c>
      <c r="J1076" s="245">
        <f t="shared" si="204"/>
        <v>2.1763454295465777E-5</v>
      </c>
      <c r="K1076" s="260">
        <f t="shared" si="205"/>
        <v>1.3154087816818284E-4</v>
      </c>
      <c r="L1076" s="250">
        <f t="shared" si="206"/>
        <v>1</v>
      </c>
      <c r="M1076" s="245">
        <f t="shared" si="207"/>
        <v>1.3154087816818284E-4</v>
      </c>
    </row>
    <row r="1077" spans="1:36" s="232" customFormat="1" x14ac:dyDescent="0.2">
      <c r="A1077" s="256">
        <f t="shared" si="197"/>
        <v>79</v>
      </c>
      <c r="B1077" s="260">
        <f t="shared" si="198"/>
        <v>1.0881727147732888E-5</v>
      </c>
      <c r="C1077" s="250">
        <f t="shared" si="195"/>
        <v>1</v>
      </c>
      <c r="D1077" s="245">
        <f t="shared" si="199"/>
        <v>1.0881727147732888E-5</v>
      </c>
      <c r="E1077" s="260">
        <f t="shared" si="200"/>
        <v>9.7615493531133258E-5</v>
      </c>
      <c r="F1077" s="250">
        <f t="shared" si="196"/>
        <v>1</v>
      </c>
      <c r="G1077" s="245">
        <f t="shared" si="201"/>
        <v>9.7615493531133258E-5</v>
      </c>
      <c r="H1077" s="260">
        <f t="shared" si="202"/>
        <v>1.1841879543121083E-5</v>
      </c>
      <c r="I1077" s="250">
        <f t="shared" si="203"/>
        <v>1</v>
      </c>
      <c r="J1077" s="245">
        <f t="shared" si="204"/>
        <v>1.1841879543121083E-5</v>
      </c>
      <c r="K1077" s="260">
        <f t="shared" si="205"/>
        <v>9.5055087143431404E-5</v>
      </c>
      <c r="L1077" s="250">
        <f t="shared" si="206"/>
        <v>1</v>
      </c>
      <c r="M1077" s="245">
        <f t="shared" si="207"/>
        <v>9.5055087143431404E-5</v>
      </c>
    </row>
    <row r="1078" spans="1:36" s="232" customFormat="1" x14ac:dyDescent="0.2">
      <c r="A1078" s="256">
        <f t="shared" si="197"/>
        <v>80</v>
      </c>
      <c r="B1078" s="260">
        <f t="shared" si="198"/>
        <v>6.7210667677173718E-6</v>
      </c>
      <c r="C1078" s="250">
        <f t="shared" si="195"/>
        <v>1</v>
      </c>
      <c r="D1078" s="245">
        <f t="shared" si="199"/>
        <v>6.7210667677173718E-6</v>
      </c>
      <c r="E1078" s="260">
        <f t="shared" si="200"/>
        <v>7.4571836041816561E-5</v>
      </c>
      <c r="F1078" s="250">
        <f t="shared" si="196"/>
        <v>1</v>
      </c>
      <c r="G1078" s="245">
        <f t="shared" si="201"/>
        <v>7.4571836041816561E-5</v>
      </c>
      <c r="H1078" s="260">
        <f t="shared" si="202"/>
        <v>1.120177794619562E-5</v>
      </c>
      <c r="I1078" s="250">
        <f t="shared" si="203"/>
        <v>1</v>
      </c>
      <c r="J1078" s="245">
        <f t="shared" si="204"/>
        <v>1.120177794619562E-5</v>
      </c>
      <c r="K1078" s="260">
        <f t="shared" si="205"/>
        <v>6.3690108894083673E-5</v>
      </c>
      <c r="L1078" s="250">
        <f t="shared" si="206"/>
        <v>1</v>
      </c>
      <c r="M1078" s="245">
        <f t="shared" si="207"/>
        <v>6.3690108894083673E-5</v>
      </c>
    </row>
    <row r="1079" spans="1:36" s="232" customFormat="1" x14ac:dyDescent="0.2">
      <c r="A1079" s="256">
        <f t="shared" si="197"/>
        <v>81</v>
      </c>
      <c r="B1079" s="260">
        <f t="shared" si="198"/>
        <v>2.8804571861645879E-6</v>
      </c>
      <c r="C1079" s="250">
        <f t="shared" si="195"/>
        <v>1</v>
      </c>
      <c r="D1079" s="245">
        <f t="shared" si="199"/>
        <v>2.8804571861645879E-6</v>
      </c>
      <c r="E1079" s="260">
        <f t="shared" si="200"/>
        <v>3.7125892621676912E-5</v>
      </c>
      <c r="F1079" s="250">
        <f t="shared" si="196"/>
        <v>1</v>
      </c>
      <c r="G1079" s="245">
        <f t="shared" si="201"/>
        <v>3.7125892621676912E-5</v>
      </c>
      <c r="H1079" s="260">
        <f t="shared" si="202"/>
        <v>5.4408635738664442E-6</v>
      </c>
      <c r="I1079" s="250">
        <f t="shared" si="203"/>
        <v>1</v>
      </c>
      <c r="J1079" s="245">
        <f t="shared" si="204"/>
        <v>5.4408635738664442E-6</v>
      </c>
      <c r="K1079" s="260">
        <f t="shared" si="205"/>
        <v>4.6727416575558874E-5</v>
      </c>
      <c r="L1079" s="250">
        <f t="shared" si="206"/>
        <v>1</v>
      </c>
      <c r="M1079" s="245">
        <f t="shared" si="207"/>
        <v>4.6727416575558874E-5</v>
      </c>
    </row>
    <row r="1080" spans="1:36" s="232" customFormat="1" x14ac:dyDescent="0.2">
      <c r="A1080" s="256">
        <f t="shared" si="197"/>
        <v>82</v>
      </c>
      <c r="B1080" s="260">
        <f t="shared" si="198"/>
        <v>2.8804571861645879E-6</v>
      </c>
      <c r="C1080" s="250">
        <f t="shared" si="195"/>
        <v>1</v>
      </c>
      <c r="D1080" s="245">
        <f t="shared" si="199"/>
        <v>2.8804571861645879E-6</v>
      </c>
      <c r="E1080" s="260">
        <f t="shared" si="200"/>
        <v>2.2723606690853973E-5</v>
      </c>
      <c r="F1080" s="250">
        <f t="shared" si="196"/>
        <v>1</v>
      </c>
      <c r="G1080" s="245">
        <f t="shared" si="201"/>
        <v>2.2723606690853973E-5</v>
      </c>
      <c r="H1080" s="260">
        <f t="shared" si="202"/>
        <v>3.8406095815527839E-6</v>
      </c>
      <c r="I1080" s="250">
        <f t="shared" si="203"/>
        <v>1</v>
      </c>
      <c r="J1080" s="245">
        <f t="shared" si="204"/>
        <v>3.8406095815527839E-6</v>
      </c>
      <c r="K1080" s="260">
        <f t="shared" si="205"/>
        <v>2.1443403497003043E-5</v>
      </c>
      <c r="L1080" s="250">
        <f t="shared" si="206"/>
        <v>1</v>
      </c>
      <c r="M1080" s="245">
        <f t="shared" si="207"/>
        <v>2.1443403497003043E-5</v>
      </c>
    </row>
    <row r="1081" spans="1:36" s="232" customFormat="1" x14ac:dyDescent="0.2">
      <c r="A1081" s="256">
        <f t="shared" si="197"/>
        <v>83</v>
      </c>
      <c r="B1081" s="260">
        <f t="shared" si="198"/>
        <v>6.4010159692546406E-7</v>
      </c>
      <c r="C1081" s="250">
        <f t="shared" si="195"/>
        <v>1</v>
      </c>
      <c r="D1081" s="245">
        <f t="shared" si="199"/>
        <v>6.4010159692546406E-7</v>
      </c>
      <c r="E1081" s="260">
        <f t="shared" si="200"/>
        <v>2.8164470264720418E-5</v>
      </c>
      <c r="F1081" s="250">
        <f t="shared" si="196"/>
        <v>1</v>
      </c>
      <c r="G1081" s="245">
        <f t="shared" si="201"/>
        <v>2.8164470264720418E-5</v>
      </c>
      <c r="H1081" s="260">
        <f t="shared" si="202"/>
        <v>7.0411175661801044E-6</v>
      </c>
      <c r="I1081" s="250">
        <f t="shared" si="203"/>
        <v>1</v>
      </c>
      <c r="J1081" s="245">
        <f t="shared" si="204"/>
        <v>7.0411175661801044E-6</v>
      </c>
      <c r="K1081" s="260">
        <f t="shared" si="205"/>
        <v>3.3925384637049592E-5</v>
      </c>
      <c r="L1081" s="250">
        <f t="shared" si="206"/>
        <v>1</v>
      </c>
      <c r="M1081" s="245">
        <f t="shared" si="207"/>
        <v>3.3925384637049592E-5</v>
      </c>
    </row>
    <row r="1082" spans="1:36" s="232" customFormat="1" ht="13.5" thickBot="1" x14ac:dyDescent="0.25">
      <c r="A1082" s="256" t="str">
        <f t="shared" si="197"/>
        <v>NNNN</v>
      </c>
      <c r="B1082" s="260">
        <f t="shared" si="198"/>
        <v>0.18744191078007902</v>
      </c>
      <c r="C1082" s="250">
        <f t="shared" si="195"/>
        <v>1</v>
      </c>
      <c r="D1082" s="261">
        <f t="shared" si="199"/>
        <v>0.18744191078007902</v>
      </c>
      <c r="E1082" s="253"/>
      <c r="F1082" s="254"/>
      <c r="G1082" s="255"/>
      <c r="H1082" s="262"/>
      <c r="I1082" s="254"/>
      <c r="J1082" s="255"/>
      <c r="K1082" s="253"/>
      <c r="L1082" s="265"/>
      <c r="M1082" s="266"/>
    </row>
    <row r="1083" spans="1:36" s="286" customFormat="1" x14ac:dyDescent="0.2">
      <c r="A1083" s="285"/>
      <c r="B1083" s="25"/>
      <c r="C1083" s="26"/>
      <c r="D1083" s="26"/>
      <c r="E1083" s="26"/>
      <c r="F1083" s="26"/>
      <c r="G1083" s="22"/>
      <c r="H1083" s="26"/>
      <c r="K1083" s="23"/>
      <c r="T1083" s="26"/>
      <c r="W1083" s="26"/>
      <c r="AA1083" s="26"/>
      <c r="AG1083" s="26"/>
      <c r="AJ1083" s="26"/>
    </row>
    <row r="1084" spans="1:36" x14ac:dyDescent="0.2">
      <c r="A1084" s="267"/>
      <c r="B1084" s="232"/>
      <c r="C1084" s="233"/>
      <c r="D1084" s="233"/>
      <c r="E1084" s="233"/>
      <c r="F1084" s="233"/>
      <c r="G1084" s="233"/>
      <c r="H1084" s="233"/>
      <c r="I1084" s="232"/>
      <c r="J1084" s="232"/>
      <c r="K1084" s="234"/>
      <c r="L1084" s="232"/>
      <c r="M1084" s="232"/>
      <c r="N1084" s="232"/>
      <c r="O1084" s="232"/>
      <c r="P1084" s="232"/>
      <c r="Q1084" s="232"/>
      <c r="R1084" s="232"/>
      <c r="S1084" s="232"/>
      <c r="T1084" s="233"/>
      <c r="U1084" s="232"/>
    </row>
    <row r="1085" spans="1:36" ht="15.75" x14ac:dyDescent="0.25">
      <c r="A1085" s="235" t="s">
        <v>135</v>
      </c>
      <c r="B1085" s="232"/>
      <c r="C1085" s="267"/>
      <c r="D1085" s="267"/>
      <c r="E1085" s="267"/>
      <c r="F1085" s="236"/>
      <c r="G1085" s="233"/>
      <c r="H1085" s="233"/>
      <c r="I1085" s="232"/>
      <c r="J1085" s="232"/>
      <c r="K1085" s="234"/>
      <c r="L1085" s="232"/>
      <c r="M1085" s="232"/>
      <c r="N1085" s="232"/>
      <c r="O1085" s="232"/>
      <c r="P1085" s="232"/>
      <c r="Q1085" s="232"/>
      <c r="R1085" s="232"/>
      <c r="S1085" s="232"/>
      <c r="T1085" s="233"/>
      <c r="U1085" s="232"/>
    </row>
    <row r="1086" spans="1:36" x14ac:dyDescent="0.2">
      <c r="A1086" s="237" t="s">
        <v>163</v>
      </c>
      <c r="B1086" s="267"/>
      <c r="C1086" s="267"/>
      <c r="D1086" s="267"/>
      <c r="E1086" s="233"/>
      <c r="F1086" s="236"/>
      <c r="G1086" s="233"/>
      <c r="H1086" s="233"/>
      <c r="I1086" s="232"/>
      <c r="J1086" s="232"/>
      <c r="K1086" s="234"/>
      <c r="L1086" s="232"/>
      <c r="M1086" s="232"/>
      <c r="N1086" s="232"/>
      <c r="O1086" s="232"/>
      <c r="P1086" s="232"/>
      <c r="Q1086" s="232"/>
      <c r="R1086" s="232"/>
      <c r="S1086" s="232"/>
      <c r="T1086" s="233"/>
      <c r="U1086" s="232"/>
    </row>
    <row r="1087" spans="1:36" x14ac:dyDescent="0.2">
      <c r="A1087" s="237" t="s">
        <v>164</v>
      </c>
      <c r="B1087" s="267"/>
      <c r="C1087" s="267"/>
      <c r="D1087" s="267"/>
      <c r="E1087" s="233"/>
      <c r="F1087" s="236"/>
      <c r="G1087" s="233"/>
      <c r="H1087" s="233"/>
      <c r="I1087" s="232"/>
      <c r="J1087" s="232"/>
      <c r="K1087" s="234"/>
      <c r="L1087" s="232"/>
      <c r="M1087" s="232"/>
      <c r="N1087" s="232"/>
      <c r="O1087" s="232"/>
      <c r="P1087" s="232"/>
      <c r="Q1087" s="232"/>
      <c r="R1087" s="232"/>
      <c r="S1087" s="232"/>
      <c r="T1087" s="233"/>
      <c r="U1087" s="232"/>
    </row>
    <row r="1088" spans="1:36" x14ac:dyDescent="0.2">
      <c r="A1088" s="267"/>
      <c r="B1088" s="232"/>
      <c r="C1088" s="233"/>
      <c r="D1088" s="233"/>
      <c r="E1088" s="233"/>
      <c r="F1088" s="236"/>
      <c r="G1088" s="233"/>
      <c r="H1088" s="233"/>
      <c r="I1088" s="232"/>
      <c r="J1088" s="232"/>
      <c r="K1088" s="234"/>
      <c r="L1088" s="232"/>
      <c r="M1088" s="232"/>
      <c r="N1088" s="232"/>
      <c r="O1088" s="232"/>
      <c r="P1088" s="232"/>
      <c r="Q1088" s="232"/>
      <c r="R1088" s="232"/>
      <c r="S1088" s="232"/>
      <c r="T1088" s="233"/>
      <c r="U1088" s="232"/>
    </row>
    <row r="1089" spans="1:36" ht="13.5" thickBot="1" x14ac:dyDescent="0.25">
      <c r="A1089" s="267"/>
      <c r="B1089" s="232"/>
      <c r="C1089" s="233"/>
      <c r="D1089" s="233"/>
      <c r="E1089" s="233"/>
      <c r="F1089" s="236"/>
      <c r="G1089" s="233"/>
      <c r="H1089" s="233"/>
      <c r="I1089" s="232"/>
      <c r="J1089" s="232"/>
      <c r="K1089" s="234"/>
      <c r="L1089" s="232"/>
      <c r="M1089" s="232"/>
      <c r="N1089" s="232"/>
      <c r="O1089" s="232"/>
      <c r="P1089" s="232"/>
      <c r="Q1089" s="232"/>
      <c r="R1089" s="232"/>
      <c r="S1089" s="232"/>
      <c r="T1089" s="233"/>
      <c r="U1089" s="232"/>
    </row>
    <row r="1090" spans="1:36" ht="38.25" x14ac:dyDescent="0.2">
      <c r="A1090" s="239" t="s">
        <v>36</v>
      </c>
      <c r="B1090" s="239" t="s">
        <v>19</v>
      </c>
      <c r="C1090" s="240" t="s">
        <v>158</v>
      </c>
      <c r="D1090" s="239" t="s">
        <v>19</v>
      </c>
      <c r="E1090" s="241" t="s">
        <v>158</v>
      </c>
      <c r="F1090" s="114"/>
      <c r="H1090" s="114"/>
      <c r="K1090" s="22"/>
      <c r="Q1090" s="22"/>
      <c r="W1090" s="114"/>
      <c r="AA1090" s="114"/>
      <c r="AG1090" s="114"/>
      <c r="AJ1090" s="114"/>
    </row>
    <row r="1091" spans="1:36" x14ac:dyDescent="0.2">
      <c r="A1091" s="276"/>
      <c r="B1091" s="243"/>
      <c r="C1091" s="244"/>
      <c r="D1091" s="243"/>
      <c r="E1091" s="245"/>
      <c r="F1091" s="114"/>
      <c r="H1091" s="114"/>
      <c r="K1091" s="22"/>
      <c r="Q1091" s="22"/>
      <c r="W1091" s="114"/>
      <c r="AA1091" s="114"/>
      <c r="AG1091" s="114"/>
      <c r="AJ1091" s="114"/>
    </row>
    <row r="1092" spans="1:36" ht="13.5" thickBot="1" x14ac:dyDescent="0.25">
      <c r="A1092" s="262"/>
      <c r="B1092" s="335" t="s">
        <v>69</v>
      </c>
      <c r="C1092" s="336"/>
      <c r="D1092" s="335" t="s">
        <v>70</v>
      </c>
      <c r="E1092" s="336"/>
      <c r="F1092" s="114"/>
      <c r="H1092" s="114"/>
      <c r="K1092" s="22"/>
      <c r="Q1092" s="22"/>
      <c r="W1092" s="114"/>
      <c r="AA1092" s="114"/>
      <c r="AG1092" s="114"/>
      <c r="AJ1092" s="114"/>
    </row>
    <row r="1093" spans="1:36" ht="13.5" thickBot="1" x14ac:dyDescent="0.25">
      <c r="A1093" s="277"/>
      <c r="B1093" s="281"/>
      <c r="C1093" s="282"/>
      <c r="D1093" s="284"/>
      <c r="E1093" s="283"/>
      <c r="F1093" s="114"/>
      <c r="H1093" s="114"/>
      <c r="K1093" s="22"/>
      <c r="Q1093" s="22"/>
      <c r="W1093" s="114"/>
      <c r="AA1093" s="114"/>
      <c r="AG1093" s="114"/>
      <c r="AJ1093" s="114"/>
    </row>
    <row r="1094" spans="1:36" x14ac:dyDescent="0.2">
      <c r="A1094" s="272">
        <f>A998</f>
        <v>0</v>
      </c>
      <c r="B1094" s="273">
        <f>B998+H998</f>
        <v>4.7450731380084647E-3</v>
      </c>
      <c r="C1094" s="293">
        <f>C302*C700</f>
        <v>1.2283081769860031</v>
      </c>
      <c r="D1094" s="260">
        <f>E998+K998</f>
        <v>7.229947537273116E-4</v>
      </c>
      <c r="E1094" s="251">
        <f>C302*F700</f>
        <v>1.1712142052673018</v>
      </c>
      <c r="F1094" s="114"/>
      <c r="H1094" s="114"/>
      <c r="K1094" s="22"/>
      <c r="Q1094" s="22"/>
      <c r="W1094" s="114"/>
      <c r="AA1094" s="114"/>
      <c r="AG1094" s="114"/>
      <c r="AJ1094" s="114"/>
    </row>
    <row r="1095" spans="1:36" x14ac:dyDescent="0.2">
      <c r="A1095" s="272">
        <f>A999</f>
        <v>1</v>
      </c>
      <c r="B1095" s="274">
        <f>B999+H999</f>
        <v>6.1315331969490194E-3</v>
      </c>
      <c r="C1095" s="251">
        <f>C303*C701</f>
        <v>1.2196806253047661</v>
      </c>
      <c r="D1095" s="274">
        <f>E999+K999</f>
        <v>1.6869877586970605E-3</v>
      </c>
      <c r="E1095" s="251">
        <f>C303*F701</f>
        <v>1.1685236161248573</v>
      </c>
      <c r="F1095" s="114"/>
      <c r="H1095" s="114"/>
      <c r="K1095" s="22"/>
      <c r="Q1095" s="22"/>
      <c r="W1095" s="114"/>
      <c r="AA1095" s="114"/>
      <c r="AG1095" s="114"/>
      <c r="AJ1095" s="114"/>
    </row>
    <row r="1096" spans="1:36" x14ac:dyDescent="0.2">
      <c r="A1096" s="272">
        <f t="shared" ref="A1096:A1159" si="208">A1000</f>
        <v>2</v>
      </c>
      <c r="B1096" s="274">
        <f t="shared" ref="B1096:B1159" si="209">B1000+H1000</f>
        <v>6.0883263391565516E-3</v>
      </c>
      <c r="C1096" s="251">
        <f t="shared" ref="C1096:C1159" si="210">C304*C702</f>
        <v>1.2060411473142807</v>
      </c>
      <c r="D1096" s="274">
        <f t="shared" ref="D1096:D1159" si="211">E1000+K1000</f>
        <v>2.6314576649605825E-3</v>
      </c>
      <c r="E1096" s="251">
        <f t="shared" ref="E1096:E1159" si="212">C304*F702</f>
        <v>1.1624832344689036</v>
      </c>
      <c r="F1096" s="114"/>
      <c r="H1096" s="114"/>
      <c r="K1096" s="22"/>
      <c r="Q1096" s="22"/>
      <c r="W1096" s="114"/>
      <c r="AA1096" s="114"/>
      <c r="AG1096" s="114"/>
      <c r="AJ1096" s="114"/>
    </row>
    <row r="1097" spans="1:36" x14ac:dyDescent="0.2">
      <c r="A1097" s="272">
        <f t="shared" si="208"/>
        <v>3</v>
      </c>
      <c r="B1097" s="274">
        <f t="shared" si="209"/>
        <v>6.3533284002836934E-3</v>
      </c>
      <c r="C1097" s="251">
        <f t="shared" si="210"/>
        <v>1.1911401435272442</v>
      </c>
      <c r="D1097" s="274">
        <f t="shared" si="211"/>
        <v>2.2093106617882387E-3</v>
      </c>
      <c r="E1097" s="251">
        <f t="shared" si="212"/>
        <v>1.1553449281968609</v>
      </c>
      <c r="F1097" s="114"/>
      <c r="H1097" s="114"/>
      <c r="K1097" s="22"/>
      <c r="Q1097" s="22"/>
      <c r="W1097" s="114"/>
      <c r="AA1097" s="114"/>
      <c r="AG1097" s="114"/>
      <c r="AJ1097" s="114"/>
    </row>
    <row r="1098" spans="1:36" x14ac:dyDescent="0.2">
      <c r="A1098" s="272">
        <f t="shared" si="208"/>
        <v>4</v>
      </c>
      <c r="B1098" s="274">
        <f t="shared" si="209"/>
        <v>5.5573620645068787E-3</v>
      </c>
      <c r="C1098" s="251">
        <f t="shared" si="210"/>
        <v>1.1770307177237633</v>
      </c>
      <c r="D1098" s="274">
        <f t="shared" si="211"/>
        <v>2.4483886082399E-3</v>
      </c>
      <c r="E1098" s="251">
        <f t="shared" si="212"/>
        <v>1.151661048412461</v>
      </c>
      <c r="F1098" s="114"/>
      <c r="H1098" s="114"/>
      <c r="K1098" s="22"/>
      <c r="Q1098" s="22"/>
      <c r="W1098" s="114"/>
      <c r="AA1098" s="114"/>
      <c r="AG1098" s="114"/>
      <c r="AJ1098" s="114"/>
    </row>
    <row r="1099" spans="1:36" x14ac:dyDescent="0.2">
      <c r="A1099" s="272">
        <f t="shared" si="208"/>
        <v>5</v>
      </c>
      <c r="B1099" s="274">
        <f t="shared" si="209"/>
        <v>6.6154500042246711E-3</v>
      </c>
      <c r="C1099" s="251">
        <f t="shared" si="210"/>
        <v>1.136659774641229</v>
      </c>
      <c r="D1099" s="274">
        <f t="shared" si="211"/>
        <v>2.6839459959084704E-3</v>
      </c>
      <c r="E1099" s="251">
        <f t="shared" si="212"/>
        <v>1.1211346372235167</v>
      </c>
      <c r="F1099" s="114"/>
      <c r="H1099" s="114"/>
      <c r="K1099" s="22"/>
      <c r="Q1099" s="22"/>
      <c r="W1099" s="114"/>
      <c r="AA1099" s="114"/>
      <c r="AG1099" s="114"/>
      <c r="AJ1099" s="114"/>
    </row>
    <row r="1100" spans="1:36" x14ac:dyDescent="0.2">
      <c r="A1100" s="272">
        <f t="shared" si="208"/>
        <v>6</v>
      </c>
      <c r="B1100" s="274">
        <f t="shared" si="209"/>
        <v>7.7052229729902728E-3</v>
      </c>
      <c r="C1100" s="251">
        <f t="shared" si="210"/>
        <v>1.1335372101307373</v>
      </c>
      <c r="D1100" s="274">
        <f t="shared" si="211"/>
        <v>3.1963473242473043E-3</v>
      </c>
      <c r="E1100" s="251">
        <f t="shared" si="212"/>
        <v>1.1121885731758856</v>
      </c>
      <c r="F1100" s="114"/>
      <c r="H1100" s="114"/>
      <c r="K1100" s="22"/>
      <c r="Q1100" s="22"/>
      <c r="W1100" s="114"/>
      <c r="AA1100" s="114"/>
      <c r="AG1100" s="114"/>
      <c r="AJ1100" s="114"/>
    </row>
    <row r="1101" spans="1:36" x14ac:dyDescent="0.2">
      <c r="A1101" s="272">
        <f t="shared" si="208"/>
        <v>7</v>
      </c>
      <c r="B1101" s="274">
        <f t="shared" si="209"/>
        <v>8.1276900269610791E-3</v>
      </c>
      <c r="C1101" s="251">
        <f t="shared" si="210"/>
        <v>1.1258493001288825</v>
      </c>
      <c r="D1101" s="274">
        <f t="shared" si="211"/>
        <v>3.6799440807244927E-3</v>
      </c>
      <c r="E1101" s="251">
        <f t="shared" si="212"/>
        <v>1.1023360686530921</v>
      </c>
      <c r="F1101" s="114"/>
      <c r="H1101" s="114"/>
      <c r="K1101" s="22"/>
      <c r="Q1101" s="22"/>
      <c r="W1101" s="114"/>
      <c r="AA1101" s="114"/>
      <c r="AG1101" s="114"/>
      <c r="AJ1101" s="114"/>
    </row>
    <row r="1102" spans="1:36" x14ac:dyDescent="0.2">
      <c r="A1102" s="272">
        <f t="shared" si="208"/>
        <v>8</v>
      </c>
      <c r="B1102" s="274">
        <f t="shared" si="209"/>
        <v>8.6116068342367291E-3</v>
      </c>
      <c r="C1102" s="251">
        <f t="shared" si="210"/>
        <v>1.117318780333904</v>
      </c>
      <c r="D1102" s="274">
        <f t="shared" si="211"/>
        <v>3.9539075642085909E-3</v>
      </c>
      <c r="E1102" s="251">
        <f t="shared" si="212"/>
        <v>1.0932987081783825</v>
      </c>
      <c r="F1102" s="114"/>
      <c r="H1102" s="114"/>
      <c r="K1102" s="22"/>
      <c r="Q1102" s="22"/>
      <c r="W1102" s="114"/>
      <c r="AA1102" s="114"/>
      <c r="AG1102" s="114"/>
      <c r="AJ1102" s="114"/>
    </row>
    <row r="1103" spans="1:36" x14ac:dyDescent="0.2">
      <c r="A1103" s="272">
        <f t="shared" si="208"/>
        <v>9</v>
      </c>
      <c r="B1103" s="274">
        <f t="shared" si="209"/>
        <v>9.6482513704575189E-3</v>
      </c>
      <c r="C1103" s="251">
        <f t="shared" si="210"/>
        <v>1.1436293199461534</v>
      </c>
      <c r="D1103" s="274">
        <f t="shared" si="211"/>
        <v>5.5589623184991921E-3</v>
      </c>
      <c r="E1103" s="251">
        <f t="shared" si="212"/>
        <v>1.1375104426715135</v>
      </c>
      <c r="F1103" s="114"/>
      <c r="H1103" s="114"/>
      <c r="K1103" s="22"/>
      <c r="Q1103" s="22"/>
      <c r="W1103" s="114"/>
      <c r="AA1103" s="114"/>
      <c r="AG1103" s="114"/>
      <c r="AJ1103" s="114"/>
    </row>
    <row r="1104" spans="1:36" x14ac:dyDescent="0.2">
      <c r="A1104" s="272">
        <f t="shared" si="208"/>
        <v>10</v>
      </c>
      <c r="B1104" s="274">
        <f t="shared" si="209"/>
        <v>7.9359795986819037E-3</v>
      </c>
      <c r="C1104" s="251">
        <f t="shared" si="210"/>
        <v>1.1142279390613816</v>
      </c>
      <c r="D1104" s="274">
        <f t="shared" si="211"/>
        <v>4.9665482905446754E-3</v>
      </c>
      <c r="E1104" s="251">
        <f t="shared" si="212"/>
        <v>1.1111005816476307</v>
      </c>
      <c r="F1104" s="114"/>
      <c r="H1104" s="114"/>
      <c r="K1104" s="22"/>
      <c r="Q1104" s="22"/>
      <c r="W1104" s="114"/>
      <c r="AA1104" s="114"/>
      <c r="AG1104" s="114"/>
      <c r="AJ1104" s="114"/>
    </row>
    <row r="1105" spans="1:36" x14ac:dyDescent="0.2">
      <c r="A1105" s="272">
        <f t="shared" si="208"/>
        <v>11</v>
      </c>
      <c r="B1105" s="274">
        <f t="shared" si="209"/>
        <v>7.743949119604264E-3</v>
      </c>
      <c r="C1105" s="251">
        <f t="shared" si="210"/>
        <v>1.102543869005951</v>
      </c>
      <c r="D1105" s="274">
        <f t="shared" si="211"/>
        <v>5.5845663823762106E-3</v>
      </c>
      <c r="E1105" s="251">
        <f t="shared" si="212"/>
        <v>1.1007252791025339</v>
      </c>
      <c r="F1105" s="114"/>
      <c r="H1105" s="114"/>
      <c r="K1105" s="22"/>
      <c r="Q1105" s="22"/>
      <c r="W1105" s="114"/>
      <c r="AA1105" s="114"/>
      <c r="AG1105" s="114"/>
      <c r="AJ1105" s="114"/>
    </row>
    <row r="1106" spans="1:36" x14ac:dyDescent="0.2">
      <c r="A1106" s="272">
        <f t="shared" si="208"/>
        <v>12</v>
      </c>
      <c r="B1106" s="274">
        <f t="shared" si="209"/>
        <v>7.1704180887590483E-3</v>
      </c>
      <c r="C1106" s="251">
        <f t="shared" si="210"/>
        <v>1.095483697677252</v>
      </c>
      <c r="D1106" s="274">
        <f t="shared" si="211"/>
        <v>5.7996405189431662E-3</v>
      </c>
      <c r="E1106" s="251">
        <f t="shared" si="212"/>
        <v>1.0941228138465635</v>
      </c>
      <c r="F1106" s="114"/>
      <c r="H1106" s="114"/>
      <c r="K1106" s="22"/>
      <c r="Q1106" s="22"/>
      <c r="W1106" s="114"/>
      <c r="AA1106" s="114"/>
      <c r="AG1106" s="114"/>
      <c r="AJ1106" s="114"/>
    </row>
    <row r="1107" spans="1:36" x14ac:dyDescent="0.2">
      <c r="A1107" s="272">
        <f t="shared" si="208"/>
        <v>13</v>
      </c>
      <c r="B1107" s="274">
        <f t="shared" si="209"/>
        <v>6.8634893730332878E-3</v>
      </c>
      <c r="C1107" s="251">
        <f t="shared" si="210"/>
        <v>1.0888625251202613</v>
      </c>
      <c r="D1107" s="274">
        <f t="shared" si="211"/>
        <v>6.7361091552451211E-3</v>
      </c>
      <c r="E1107" s="251">
        <f t="shared" si="212"/>
        <v>1.0875203485905924</v>
      </c>
      <c r="F1107" s="114"/>
      <c r="H1107" s="114"/>
      <c r="K1107" s="22"/>
      <c r="Q1107" s="22"/>
      <c r="W1107" s="114"/>
      <c r="AA1107" s="114"/>
      <c r="AG1107" s="114"/>
      <c r="AJ1107" s="114"/>
    </row>
    <row r="1108" spans="1:36" x14ac:dyDescent="0.2">
      <c r="A1108" s="272">
        <f t="shared" si="208"/>
        <v>14</v>
      </c>
      <c r="B1108" s="274">
        <f t="shared" si="209"/>
        <v>6.5159142059027612E-3</v>
      </c>
      <c r="C1108" s="251">
        <f t="shared" si="210"/>
        <v>1.0837475113014665</v>
      </c>
      <c r="D1108" s="274">
        <f t="shared" si="211"/>
        <v>7.1003269638957103E-3</v>
      </c>
      <c r="E1108" s="251">
        <f t="shared" si="212"/>
        <v>1.0837475113014665</v>
      </c>
      <c r="F1108" s="114"/>
      <c r="H1108" s="114"/>
      <c r="K1108" s="22"/>
      <c r="Q1108" s="22"/>
      <c r="W1108" s="114"/>
      <c r="AA1108" s="114"/>
      <c r="AG1108" s="114"/>
      <c r="AJ1108" s="114"/>
    </row>
    <row r="1109" spans="1:36" x14ac:dyDescent="0.2">
      <c r="A1109" s="272">
        <f t="shared" si="208"/>
        <v>15</v>
      </c>
      <c r="B1109" s="274">
        <f t="shared" si="209"/>
        <v>6.1817811723076689E-3</v>
      </c>
      <c r="C1109" s="251">
        <f t="shared" si="210"/>
        <v>1.080917883334622</v>
      </c>
      <c r="D1109" s="274">
        <f t="shared" si="211"/>
        <v>7.9420605638526945E-3</v>
      </c>
      <c r="E1109" s="251">
        <f t="shared" si="212"/>
        <v>1.080917883334622</v>
      </c>
      <c r="F1109" s="114"/>
      <c r="H1109" s="114"/>
      <c r="K1109" s="22"/>
      <c r="Q1109" s="22"/>
      <c r="W1109" s="114"/>
      <c r="AA1109" s="114"/>
      <c r="AG1109" s="114"/>
      <c r="AJ1109" s="114"/>
    </row>
    <row r="1110" spans="1:36" x14ac:dyDescent="0.2">
      <c r="A1110" s="272">
        <f t="shared" si="208"/>
        <v>16</v>
      </c>
      <c r="B1110" s="274">
        <f t="shared" si="209"/>
        <v>5.7868384870046578E-3</v>
      </c>
      <c r="C1110" s="251">
        <f t="shared" si="210"/>
        <v>1.0771450460454959</v>
      </c>
      <c r="D1110" s="274">
        <f t="shared" si="211"/>
        <v>8.3405238079387965E-3</v>
      </c>
      <c r="E1110" s="251">
        <f t="shared" si="212"/>
        <v>1.0771450460454959</v>
      </c>
      <c r="F1110" s="114"/>
      <c r="H1110" s="114"/>
      <c r="K1110" s="22"/>
      <c r="Q1110" s="22"/>
      <c r="W1110" s="114"/>
      <c r="AA1110" s="114"/>
      <c r="AG1110" s="114"/>
      <c r="AJ1110" s="114"/>
    </row>
    <row r="1111" spans="1:36" x14ac:dyDescent="0.2">
      <c r="A1111" s="272">
        <f t="shared" si="208"/>
        <v>17</v>
      </c>
      <c r="B1111" s="274">
        <f t="shared" si="209"/>
        <v>5.2962006129612894E-3</v>
      </c>
      <c r="C1111" s="251">
        <f t="shared" si="210"/>
        <v>1.0743154180786514</v>
      </c>
      <c r="D1111" s="274">
        <f t="shared" si="211"/>
        <v>8.6394512537029868E-3</v>
      </c>
      <c r="E1111" s="251">
        <f t="shared" si="212"/>
        <v>1.0743154180786514</v>
      </c>
      <c r="F1111" s="114"/>
      <c r="H1111" s="114"/>
      <c r="K1111" s="22"/>
      <c r="Q1111" s="22"/>
      <c r="W1111" s="114"/>
      <c r="AA1111" s="114"/>
      <c r="AG1111" s="114"/>
      <c r="AJ1111" s="114"/>
    </row>
    <row r="1112" spans="1:36" x14ac:dyDescent="0.2">
      <c r="A1112" s="272">
        <f t="shared" si="208"/>
        <v>18</v>
      </c>
      <c r="B1112" s="274">
        <f t="shared" si="209"/>
        <v>4.8817348289520515E-3</v>
      </c>
      <c r="C1112" s="251">
        <f t="shared" si="210"/>
        <v>1.0705425807895252</v>
      </c>
      <c r="D1112" s="274">
        <f t="shared" si="211"/>
        <v>8.7329060868541059E-3</v>
      </c>
      <c r="E1112" s="251">
        <f t="shared" si="212"/>
        <v>1.0705425807895252</v>
      </c>
      <c r="F1112" s="114"/>
      <c r="H1112" s="114"/>
      <c r="K1112" s="22"/>
      <c r="Q1112" s="22"/>
      <c r="W1112" s="114"/>
      <c r="AA1112" s="114"/>
      <c r="AG1112" s="114"/>
      <c r="AJ1112" s="114"/>
    </row>
    <row r="1113" spans="1:36" x14ac:dyDescent="0.2">
      <c r="A1113" s="272">
        <f t="shared" si="208"/>
        <v>19</v>
      </c>
      <c r="B1113" s="274">
        <f t="shared" si="209"/>
        <v>4.8673325430212289E-3</v>
      </c>
      <c r="C1113" s="251">
        <f t="shared" si="210"/>
        <v>1.0507351850216136</v>
      </c>
      <c r="D1113" s="274">
        <f t="shared" si="211"/>
        <v>9.0411150057737172E-3</v>
      </c>
      <c r="E1113" s="251">
        <f t="shared" si="212"/>
        <v>1.0507351850216136</v>
      </c>
      <c r="F1113" s="114"/>
      <c r="H1113" s="114"/>
      <c r="K1113" s="22"/>
      <c r="Q1113" s="22"/>
      <c r="W1113" s="114"/>
      <c r="AA1113" s="114"/>
      <c r="AG1113" s="114"/>
      <c r="AJ1113" s="114"/>
    </row>
    <row r="1114" spans="1:36" x14ac:dyDescent="0.2">
      <c r="A1114" s="272">
        <f t="shared" si="208"/>
        <v>20</v>
      </c>
      <c r="B1114" s="274">
        <f t="shared" si="209"/>
        <v>4.4131804600026116E-3</v>
      </c>
      <c r="C1114" s="251">
        <f t="shared" si="210"/>
        <v>1.0441327197656427</v>
      </c>
      <c r="D1114" s="274">
        <f t="shared" si="211"/>
        <v>9.1972997954235299E-3</v>
      </c>
      <c r="E1114" s="251">
        <f t="shared" si="212"/>
        <v>1.0441327197656427</v>
      </c>
      <c r="F1114" s="114"/>
      <c r="H1114" s="114"/>
      <c r="K1114" s="22"/>
      <c r="Q1114" s="22"/>
      <c r="W1114" s="114"/>
      <c r="AA1114" s="114"/>
      <c r="AG1114" s="114"/>
      <c r="AJ1114" s="114"/>
    </row>
    <row r="1115" spans="1:36" x14ac:dyDescent="0.2">
      <c r="A1115" s="272">
        <f t="shared" si="208"/>
        <v>21</v>
      </c>
      <c r="B1115" s="274">
        <f t="shared" si="209"/>
        <v>4.2147489649557177E-3</v>
      </c>
      <c r="C1115" s="251">
        <f t="shared" si="210"/>
        <v>1.0375302545096721</v>
      </c>
      <c r="D1115" s="274">
        <f t="shared" si="211"/>
        <v>8.8529251362776291E-3</v>
      </c>
      <c r="E1115" s="251">
        <f t="shared" si="212"/>
        <v>1.0375302545096723</v>
      </c>
      <c r="F1115" s="114"/>
      <c r="H1115" s="114"/>
      <c r="K1115" s="22"/>
      <c r="Q1115" s="22"/>
      <c r="W1115" s="114"/>
      <c r="AA1115" s="114"/>
      <c r="AG1115" s="114"/>
      <c r="AJ1115" s="114"/>
    </row>
    <row r="1116" spans="1:36" x14ac:dyDescent="0.2">
      <c r="A1116" s="272">
        <f t="shared" si="208"/>
        <v>22</v>
      </c>
      <c r="B1116" s="274">
        <f t="shared" si="209"/>
        <v>3.9004590808653147E-3</v>
      </c>
      <c r="C1116" s="251">
        <f t="shared" si="210"/>
        <v>1.0167796494194787</v>
      </c>
      <c r="D1116" s="274">
        <f t="shared" si="211"/>
        <v>8.703461413395534E-3</v>
      </c>
      <c r="E1116" s="251">
        <f t="shared" si="212"/>
        <v>1.0167796494194787</v>
      </c>
      <c r="F1116" s="114"/>
      <c r="H1116" s="114"/>
      <c r="K1116" s="22"/>
      <c r="Q1116" s="22"/>
      <c r="W1116" s="114"/>
      <c r="AA1116" s="114"/>
      <c r="AG1116" s="114"/>
      <c r="AJ1116" s="114"/>
    </row>
    <row r="1117" spans="1:36" x14ac:dyDescent="0.2">
      <c r="A1117" s="272">
        <f t="shared" si="208"/>
        <v>23</v>
      </c>
      <c r="B1117" s="274">
        <f t="shared" si="209"/>
        <v>3.8988588268730013E-3</v>
      </c>
      <c r="C1117" s="251">
        <f t="shared" si="210"/>
        <v>1.0101771841635079</v>
      </c>
      <c r="D1117" s="274">
        <f t="shared" si="211"/>
        <v>9.2856338157992439E-3</v>
      </c>
      <c r="E1117" s="251">
        <f t="shared" si="212"/>
        <v>1.0101771841635079</v>
      </c>
      <c r="F1117" s="114"/>
      <c r="H1117" s="114"/>
      <c r="K1117" s="22"/>
      <c r="Q1117" s="22"/>
      <c r="W1117" s="114"/>
      <c r="AA1117" s="114"/>
      <c r="AG1117" s="114"/>
      <c r="AJ1117" s="114"/>
    </row>
    <row r="1118" spans="1:36" x14ac:dyDescent="0.2">
      <c r="A1118" s="272">
        <f t="shared" si="208"/>
        <v>24</v>
      </c>
      <c r="B1118" s="274">
        <f t="shared" si="209"/>
        <v>3.6690623535767597E-3</v>
      </c>
      <c r="C1118" s="251">
        <f t="shared" si="210"/>
        <v>1.0035747189075375</v>
      </c>
      <c r="D1118" s="274">
        <f t="shared" si="211"/>
        <v>8.6199281549967609E-3</v>
      </c>
      <c r="E1118" s="251">
        <f t="shared" si="212"/>
        <v>1.0035747189075375</v>
      </c>
      <c r="F1118" s="114"/>
      <c r="H1118" s="114"/>
      <c r="K1118" s="22"/>
      <c r="Q1118" s="22"/>
      <c r="W1118" s="114"/>
      <c r="AA1118" s="114"/>
      <c r="AG1118" s="114"/>
      <c r="AJ1118" s="114"/>
    </row>
    <row r="1119" spans="1:36" x14ac:dyDescent="0.2">
      <c r="A1119" s="272">
        <f t="shared" si="208"/>
        <v>25</v>
      </c>
      <c r="B1119" s="274">
        <f t="shared" si="209"/>
        <v>3.6985070270353312E-3</v>
      </c>
      <c r="C1119" s="251">
        <f t="shared" si="210"/>
        <v>0.99697225365156672</v>
      </c>
      <c r="D1119" s="274">
        <f t="shared" si="211"/>
        <v>9.2149025893389809E-3</v>
      </c>
      <c r="E1119" s="251">
        <f t="shared" si="212"/>
        <v>0.99697225365156672</v>
      </c>
      <c r="F1119" s="114"/>
      <c r="H1119" s="114"/>
      <c r="K1119" s="22"/>
      <c r="Q1119" s="22"/>
      <c r="W1119" s="114"/>
      <c r="AA1119" s="114"/>
      <c r="AG1119" s="114"/>
      <c r="AJ1119" s="114"/>
    </row>
    <row r="1120" spans="1:36" x14ac:dyDescent="0.2">
      <c r="A1120" s="272">
        <f t="shared" si="208"/>
        <v>26</v>
      </c>
      <c r="B1120" s="274">
        <f t="shared" si="209"/>
        <v>3.6472988992812937E-3</v>
      </c>
      <c r="C1120" s="251">
        <f t="shared" si="210"/>
        <v>0.98376732313962534</v>
      </c>
      <c r="D1120" s="274">
        <f t="shared" si="211"/>
        <v>9.3137982860639641E-3</v>
      </c>
      <c r="E1120" s="251">
        <f t="shared" si="212"/>
        <v>0.98376732313962534</v>
      </c>
      <c r="F1120" s="114"/>
      <c r="H1120" s="114"/>
      <c r="K1120" s="22"/>
      <c r="Q1120" s="22"/>
      <c r="W1120" s="114"/>
      <c r="AA1120" s="114"/>
      <c r="AG1120" s="114"/>
      <c r="AJ1120" s="114"/>
    </row>
    <row r="1121" spans="1:36" x14ac:dyDescent="0.2">
      <c r="A1121" s="272">
        <f t="shared" si="208"/>
        <v>27</v>
      </c>
      <c r="B1121" s="274">
        <f t="shared" si="209"/>
        <v>3.728911852889291E-3</v>
      </c>
      <c r="C1121" s="251">
        <f t="shared" si="210"/>
        <v>0.9630167180494319</v>
      </c>
      <c r="D1121" s="274">
        <f t="shared" si="211"/>
        <v>9.5138300351031713E-3</v>
      </c>
      <c r="E1121" s="251">
        <f t="shared" si="212"/>
        <v>0.9630167180494319</v>
      </c>
      <c r="F1121" s="114"/>
      <c r="H1121" s="114"/>
      <c r="K1121" s="22"/>
      <c r="Q1121" s="22"/>
      <c r="W1121" s="114"/>
      <c r="AA1121" s="114"/>
      <c r="AG1121" s="114"/>
      <c r="AJ1121" s="114"/>
    </row>
    <row r="1122" spans="1:36" x14ac:dyDescent="0.2">
      <c r="A1122" s="272">
        <f t="shared" si="208"/>
        <v>28</v>
      </c>
      <c r="B1122" s="274">
        <f t="shared" si="209"/>
        <v>3.8009232825434057E-3</v>
      </c>
      <c r="C1122" s="251">
        <f t="shared" si="210"/>
        <v>0.95641425279346137</v>
      </c>
      <c r="D1122" s="274">
        <f t="shared" si="211"/>
        <v>9.5058287651416037E-3</v>
      </c>
      <c r="E1122" s="251">
        <f t="shared" si="212"/>
        <v>0.95641425279346115</v>
      </c>
      <c r="F1122" s="114"/>
      <c r="H1122" s="114"/>
      <c r="K1122" s="22"/>
      <c r="Q1122" s="22"/>
      <c r="W1122" s="114"/>
      <c r="AA1122" s="114"/>
      <c r="AG1122" s="114"/>
      <c r="AJ1122" s="114"/>
    </row>
    <row r="1123" spans="1:36" x14ac:dyDescent="0.2">
      <c r="A1123" s="272">
        <f t="shared" si="208"/>
        <v>29</v>
      </c>
      <c r="B1123" s="274">
        <f t="shared" si="209"/>
        <v>4.0268791462580939E-3</v>
      </c>
      <c r="C1123" s="251">
        <f t="shared" si="210"/>
        <v>0.94981178753749063</v>
      </c>
      <c r="D1123" s="274">
        <f t="shared" si="211"/>
        <v>9.9330965810893491E-3</v>
      </c>
      <c r="E1123" s="251">
        <f t="shared" si="212"/>
        <v>0.94981178753749063</v>
      </c>
      <c r="F1123" s="114"/>
      <c r="H1123" s="114"/>
      <c r="K1123" s="22"/>
      <c r="Q1123" s="22"/>
      <c r="W1123" s="114"/>
      <c r="AA1123" s="114"/>
      <c r="AG1123" s="114"/>
      <c r="AJ1123" s="114"/>
    </row>
    <row r="1124" spans="1:36" x14ac:dyDescent="0.2">
      <c r="A1124" s="272">
        <f t="shared" si="208"/>
        <v>30</v>
      </c>
      <c r="B1124" s="274">
        <f t="shared" si="209"/>
        <v>4.4435852858565709E-3</v>
      </c>
      <c r="C1124" s="251">
        <f t="shared" si="210"/>
        <v>0.94320932228152021</v>
      </c>
      <c r="D1124" s="274">
        <f t="shared" si="211"/>
        <v>1.1002386298753337E-2</v>
      </c>
      <c r="E1124" s="251">
        <f t="shared" si="212"/>
        <v>0.94320932228152021</v>
      </c>
      <c r="F1124" s="114"/>
      <c r="H1124" s="114"/>
      <c r="K1124" s="22"/>
      <c r="Q1124" s="22"/>
      <c r="W1124" s="114"/>
      <c r="AA1124" s="114"/>
      <c r="AG1124" s="114"/>
      <c r="AJ1124" s="114"/>
    </row>
    <row r="1125" spans="1:36" x14ac:dyDescent="0.2">
      <c r="A1125" s="272">
        <f t="shared" si="208"/>
        <v>31</v>
      </c>
      <c r="B1125" s="274">
        <f t="shared" si="209"/>
        <v>4.5098358011383564E-3</v>
      </c>
      <c r="C1125" s="251">
        <f t="shared" si="210"/>
        <v>0.93849327567011254</v>
      </c>
      <c r="D1125" s="274">
        <f t="shared" si="211"/>
        <v>1.1029270565824208E-2</v>
      </c>
      <c r="E1125" s="251">
        <f t="shared" si="212"/>
        <v>0.93849327567011254</v>
      </c>
      <c r="F1125" s="114"/>
      <c r="H1125" s="114"/>
      <c r="K1125" s="22"/>
      <c r="Q1125" s="22"/>
      <c r="W1125" s="114"/>
      <c r="AA1125" s="114"/>
      <c r="AG1125" s="114"/>
      <c r="AJ1125" s="114"/>
    </row>
    <row r="1126" spans="1:36" x14ac:dyDescent="0.2">
      <c r="A1126" s="272">
        <f t="shared" si="208"/>
        <v>32</v>
      </c>
      <c r="B1126" s="274">
        <f t="shared" si="209"/>
        <v>4.2221101333203602E-3</v>
      </c>
      <c r="C1126" s="251">
        <f t="shared" si="210"/>
        <v>0.93660685702554947</v>
      </c>
      <c r="D1126" s="274">
        <f t="shared" si="211"/>
        <v>1.0080639999180669E-2</v>
      </c>
      <c r="E1126" s="251">
        <f t="shared" si="212"/>
        <v>0.93660685702554947</v>
      </c>
      <c r="F1126" s="114"/>
      <c r="H1126" s="114"/>
      <c r="K1126" s="22"/>
      <c r="Q1126" s="22"/>
      <c r="W1126" s="114"/>
      <c r="AA1126" s="114"/>
      <c r="AG1126" s="114"/>
      <c r="AJ1126" s="114"/>
    </row>
    <row r="1127" spans="1:36" x14ac:dyDescent="0.2">
      <c r="A1127" s="272">
        <f t="shared" si="208"/>
        <v>33</v>
      </c>
      <c r="B1127" s="274">
        <f t="shared" si="209"/>
        <v>4.135056316138498E-3</v>
      </c>
      <c r="C1127" s="251">
        <f t="shared" si="210"/>
        <v>0.9318908104141419</v>
      </c>
      <c r="D1127" s="274">
        <f t="shared" si="211"/>
        <v>9.8674861674044913E-3</v>
      </c>
      <c r="E1127" s="251">
        <f t="shared" si="212"/>
        <v>0.93189081041414168</v>
      </c>
      <c r="F1127" s="114"/>
      <c r="H1127" s="114"/>
      <c r="K1127" s="22"/>
      <c r="Q1127" s="22"/>
      <c r="W1127" s="114"/>
      <c r="AA1127" s="114"/>
      <c r="AG1127" s="114"/>
      <c r="AJ1127" s="114"/>
    </row>
    <row r="1128" spans="1:36" x14ac:dyDescent="0.2">
      <c r="A1128" s="272">
        <f t="shared" si="208"/>
        <v>34</v>
      </c>
      <c r="B1128" s="274">
        <f t="shared" si="209"/>
        <v>4.0787273756090568E-3</v>
      </c>
      <c r="C1128" s="251">
        <f t="shared" si="210"/>
        <v>0.93000439176957894</v>
      </c>
      <c r="D1128" s="274">
        <f t="shared" si="211"/>
        <v>9.6658541643729699E-3</v>
      </c>
      <c r="E1128" s="251">
        <f t="shared" si="212"/>
        <v>0.93000439176957894</v>
      </c>
      <c r="F1128" s="114"/>
      <c r="H1128" s="114"/>
      <c r="K1128" s="22"/>
      <c r="Q1128" s="22"/>
      <c r="W1128" s="114"/>
      <c r="AA1128" s="114"/>
      <c r="AG1128" s="114"/>
      <c r="AJ1128" s="114"/>
    </row>
    <row r="1129" spans="1:36" x14ac:dyDescent="0.2">
      <c r="A1129" s="272">
        <f t="shared" si="208"/>
        <v>35</v>
      </c>
      <c r="B1129" s="274">
        <f t="shared" si="209"/>
        <v>4.2832398358267423E-3</v>
      </c>
      <c r="C1129" s="251">
        <f t="shared" si="210"/>
        <v>0.92811797312501587</v>
      </c>
      <c r="D1129" s="274">
        <f t="shared" si="211"/>
        <v>9.9567803401755927E-3</v>
      </c>
      <c r="E1129" s="251">
        <f t="shared" si="212"/>
        <v>0.92811797312501565</v>
      </c>
      <c r="F1129" s="114"/>
      <c r="H1129" s="114"/>
      <c r="K1129" s="22"/>
      <c r="Q1129" s="22"/>
      <c r="W1129" s="114"/>
      <c r="AA1129" s="114"/>
      <c r="AG1129" s="114"/>
      <c r="AJ1129" s="114"/>
    </row>
    <row r="1130" spans="1:36" x14ac:dyDescent="0.2">
      <c r="A1130" s="272">
        <f t="shared" si="208"/>
        <v>36</v>
      </c>
      <c r="B1130" s="274">
        <f t="shared" si="209"/>
        <v>4.5440812365738683E-3</v>
      </c>
      <c r="C1130" s="251">
        <f t="shared" si="210"/>
        <v>0.92623155448045269</v>
      </c>
      <c r="D1130" s="274">
        <f t="shared" si="211"/>
        <v>1.0451578874598976E-2</v>
      </c>
      <c r="E1130" s="251">
        <f t="shared" si="212"/>
        <v>0.92623155448045269</v>
      </c>
      <c r="F1130" s="114"/>
      <c r="H1130" s="114"/>
      <c r="K1130" s="22"/>
      <c r="Q1130" s="22"/>
      <c r="W1130" s="114"/>
      <c r="AA1130" s="114"/>
      <c r="AG1130" s="114"/>
      <c r="AJ1130" s="114"/>
    </row>
    <row r="1131" spans="1:36" x14ac:dyDescent="0.2">
      <c r="A1131" s="272">
        <f t="shared" si="208"/>
        <v>37</v>
      </c>
      <c r="B1131" s="274">
        <f t="shared" si="209"/>
        <v>4.7409124776284488E-3</v>
      </c>
      <c r="C1131" s="251">
        <f t="shared" si="210"/>
        <v>0.90736736803482232</v>
      </c>
      <c r="D1131" s="274">
        <f t="shared" si="211"/>
        <v>1.0869885268189767E-2</v>
      </c>
      <c r="E1131" s="251">
        <f t="shared" si="212"/>
        <v>0.90736736803482232</v>
      </c>
      <c r="F1131" s="114"/>
      <c r="H1131" s="114"/>
      <c r="K1131" s="22"/>
      <c r="Q1131" s="22"/>
      <c r="W1131" s="114"/>
      <c r="AA1131" s="114"/>
      <c r="AG1131" s="114"/>
      <c r="AJ1131" s="114"/>
    </row>
    <row r="1132" spans="1:36" x14ac:dyDescent="0.2">
      <c r="A1132" s="272">
        <f t="shared" si="208"/>
        <v>38</v>
      </c>
      <c r="B1132" s="274">
        <f t="shared" si="209"/>
        <v>4.6071312438710271E-3</v>
      </c>
      <c r="C1132" s="251">
        <f t="shared" si="210"/>
        <v>0.90548094939025936</v>
      </c>
      <c r="D1132" s="274">
        <f t="shared" si="211"/>
        <v>1.0490945122809892E-2</v>
      </c>
      <c r="E1132" s="251">
        <f t="shared" si="212"/>
        <v>0.90548094939025936</v>
      </c>
      <c r="F1132" s="114"/>
      <c r="H1132" s="114"/>
      <c r="K1132" s="22"/>
      <c r="Q1132" s="22"/>
      <c r="W1132" s="114"/>
      <c r="AA1132" s="114"/>
      <c r="AG1132" s="114"/>
      <c r="AJ1132" s="114"/>
    </row>
    <row r="1133" spans="1:36" x14ac:dyDescent="0.2">
      <c r="A1133" s="272">
        <f t="shared" si="208"/>
        <v>39</v>
      </c>
      <c r="B1133" s="274">
        <f t="shared" si="209"/>
        <v>4.5632842844816335E-3</v>
      </c>
      <c r="C1133" s="251">
        <f t="shared" si="210"/>
        <v>0.90453774006797771</v>
      </c>
      <c r="D1133" s="274">
        <f t="shared" si="211"/>
        <v>1.047654283687907E-2</v>
      </c>
      <c r="E1133" s="251">
        <f t="shared" si="212"/>
        <v>0.90453774006797771</v>
      </c>
      <c r="F1133" s="114"/>
      <c r="H1133" s="114"/>
      <c r="K1133" s="22"/>
      <c r="Q1133" s="22"/>
      <c r="W1133" s="114"/>
      <c r="AA1133" s="114"/>
      <c r="AG1133" s="114"/>
      <c r="AJ1133" s="114"/>
    </row>
    <row r="1134" spans="1:36" x14ac:dyDescent="0.2">
      <c r="A1134" s="272">
        <f t="shared" si="208"/>
        <v>40</v>
      </c>
      <c r="B1134" s="274">
        <f t="shared" si="209"/>
        <v>4.5664847924662601E-3</v>
      </c>
      <c r="C1134" s="251">
        <f t="shared" si="210"/>
        <v>0.88944639091147337</v>
      </c>
      <c r="D1134" s="274">
        <f t="shared" si="211"/>
        <v>1.049766618957761E-2</v>
      </c>
      <c r="E1134" s="251">
        <f t="shared" si="212"/>
        <v>0.88944639091147337</v>
      </c>
      <c r="F1134" s="114"/>
      <c r="H1134" s="114"/>
      <c r="K1134" s="22"/>
      <c r="Q1134" s="22"/>
      <c r="W1134" s="114"/>
      <c r="AA1134" s="114"/>
      <c r="AG1134" s="114"/>
      <c r="AJ1134" s="114"/>
    </row>
    <row r="1135" spans="1:36" x14ac:dyDescent="0.2">
      <c r="A1135" s="272">
        <f t="shared" si="208"/>
        <v>41</v>
      </c>
      <c r="B1135" s="274">
        <f t="shared" si="209"/>
        <v>4.4778307212920837E-3</v>
      </c>
      <c r="C1135" s="251">
        <f t="shared" si="210"/>
        <v>0.88284392565550285</v>
      </c>
      <c r="D1135" s="274">
        <f t="shared" si="211"/>
        <v>1.0529351218625421E-2</v>
      </c>
      <c r="E1135" s="251">
        <f t="shared" si="212"/>
        <v>0.88284392565550285</v>
      </c>
      <c r="F1135" s="114"/>
      <c r="H1135" s="114"/>
      <c r="K1135" s="22"/>
      <c r="Q1135" s="22"/>
      <c r="W1135" s="114"/>
      <c r="AA1135" s="114"/>
      <c r="AG1135" s="114"/>
      <c r="AJ1135" s="114"/>
    </row>
    <row r="1136" spans="1:36" x14ac:dyDescent="0.2">
      <c r="A1136" s="272">
        <f t="shared" si="208"/>
        <v>42</v>
      </c>
      <c r="B1136" s="274">
        <f t="shared" si="209"/>
        <v>4.3613322306516487E-3</v>
      </c>
      <c r="C1136" s="251">
        <f t="shared" si="210"/>
        <v>0.87812787904409539</v>
      </c>
      <c r="D1136" s="274">
        <f t="shared" si="211"/>
        <v>1.0191057524650313E-2</v>
      </c>
      <c r="E1136" s="251">
        <f t="shared" si="212"/>
        <v>0.87812787904409517</v>
      </c>
      <c r="F1136" s="114"/>
      <c r="H1136" s="114"/>
      <c r="K1136" s="22"/>
      <c r="Q1136" s="22"/>
      <c r="W1136" s="114"/>
      <c r="AA1136" s="114"/>
      <c r="AG1136" s="114"/>
      <c r="AJ1136" s="114"/>
    </row>
    <row r="1137" spans="1:36" x14ac:dyDescent="0.2">
      <c r="A1137" s="272">
        <f t="shared" si="208"/>
        <v>43</v>
      </c>
      <c r="B1137" s="274">
        <f t="shared" si="209"/>
        <v>4.241633232026587E-3</v>
      </c>
      <c r="C1137" s="251">
        <f t="shared" si="210"/>
        <v>0.87529825107725079</v>
      </c>
      <c r="D1137" s="274">
        <f t="shared" si="211"/>
        <v>1.0113925282220795E-2</v>
      </c>
      <c r="E1137" s="251">
        <f t="shared" si="212"/>
        <v>0.87529825107725057</v>
      </c>
      <c r="F1137" s="114"/>
      <c r="H1137" s="114"/>
      <c r="K1137" s="22"/>
      <c r="Q1137" s="22"/>
      <c r="W1137" s="114"/>
      <c r="AA1137" s="114"/>
      <c r="AG1137" s="114"/>
      <c r="AJ1137" s="114"/>
    </row>
    <row r="1138" spans="1:36" x14ac:dyDescent="0.2">
      <c r="A1138" s="272">
        <f t="shared" si="208"/>
        <v>44</v>
      </c>
      <c r="B1138" s="274">
        <f t="shared" si="209"/>
        <v>4.1376167225261988E-3</v>
      </c>
      <c r="C1138" s="251">
        <f t="shared" si="210"/>
        <v>0.86963899514356158</v>
      </c>
      <c r="D1138" s="274">
        <f t="shared" si="211"/>
        <v>1.0060476798877518E-2</v>
      </c>
      <c r="E1138" s="251">
        <f t="shared" si="212"/>
        <v>0.86963899514356158</v>
      </c>
      <c r="F1138" s="114"/>
      <c r="H1138" s="114"/>
      <c r="K1138" s="22"/>
      <c r="Q1138" s="22"/>
      <c r="W1138" s="114"/>
      <c r="AA1138" s="114"/>
      <c r="AG1138" s="114"/>
      <c r="AJ1138" s="114"/>
    </row>
    <row r="1139" spans="1:36" x14ac:dyDescent="0.2">
      <c r="A1139" s="272">
        <f t="shared" si="208"/>
        <v>45</v>
      </c>
      <c r="B1139" s="274">
        <f t="shared" si="209"/>
        <v>4.0303997050411839E-3</v>
      </c>
      <c r="C1139" s="251">
        <f t="shared" si="210"/>
        <v>0.86303652988759094</v>
      </c>
      <c r="D1139" s="274">
        <f t="shared" si="211"/>
        <v>9.7705107754702831E-3</v>
      </c>
      <c r="E1139" s="251">
        <f t="shared" si="212"/>
        <v>0.86303652988759094</v>
      </c>
      <c r="F1139" s="114"/>
      <c r="H1139" s="114"/>
      <c r="K1139" s="22"/>
      <c r="Q1139" s="22"/>
      <c r="W1139" s="114"/>
      <c r="AA1139" s="114"/>
      <c r="AG1139" s="114"/>
      <c r="AJ1139" s="114"/>
    </row>
    <row r="1140" spans="1:36" x14ac:dyDescent="0.2">
      <c r="A1140" s="272">
        <f t="shared" si="208"/>
        <v>46</v>
      </c>
      <c r="B1140" s="274">
        <f t="shared" si="209"/>
        <v>3.9388651766808424E-3</v>
      </c>
      <c r="C1140" s="251">
        <f t="shared" si="210"/>
        <v>0.85643406463162042</v>
      </c>
      <c r="D1140" s="274">
        <f t="shared" si="211"/>
        <v>9.7173823429254694E-3</v>
      </c>
      <c r="E1140" s="251">
        <f t="shared" si="212"/>
        <v>0.85643406463162042</v>
      </c>
      <c r="F1140" s="114"/>
      <c r="H1140" s="114"/>
      <c r="K1140" s="22"/>
      <c r="Q1140" s="22"/>
      <c r="W1140" s="114"/>
      <c r="AA1140" s="114"/>
      <c r="AG1140" s="114"/>
      <c r="AJ1140" s="114"/>
    </row>
    <row r="1141" spans="1:36" x14ac:dyDescent="0.2">
      <c r="A1141" s="272">
        <f t="shared" si="208"/>
        <v>47</v>
      </c>
      <c r="B1141" s="274">
        <f t="shared" si="209"/>
        <v>3.8153255684742282E-3</v>
      </c>
      <c r="C1141" s="251">
        <f t="shared" si="210"/>
        <v>0.845115552764242</v>
      </c>
      <c r="D1141" s="274">
        <f t="shared" si="211"/>
        <v>9.9097328728015716E-3</v>
      </c>
      <c r="E1141" s="251">
        <f t="shared" si="212"/>
        <v>0.845115552764242</v>
      </c>
      <c r="F1141" s="114"/>
      <c r="H1141" s="114"/>
      <c r="K1141" s="22"/>
      <c r="Q1141" s="22"/>
      <c r="W1141" s="114"/>
      <c r="AA1141" s="114"/>
      <c r="AG1141" s="114"/>
      <c r="AJ1141" s="114"/>
    </row>
    <row r="1142" spans="1:36" x14ac:dyDescent="0.2">
      <c r="A1142" s="272">
        <f t="shared" si="208"/>
        <v>48</v>
      </c>
      <c r="B1142" s="274">
        <f t="shared" si="209"/>
        <v>3.6924260618645391E-3</v>
      </c>
      <c r="C1142" s="251">
        <f t="shared" si="210"/>
        <v>0.83568345954142687</v>
      </c>
      <c r="D1142" s="274">
        <f t="shared" si="211"/>
        <v>9.6284082209528304E-3</v>
      </c>
      <c r="E1142" s="251">
        <f t="shared" si="212"/>
        <v>0.83568345954142687</v>
      </c>
      <c r="F1142" s="114"/>
      <c r="H1142" s="114"/>
      <c r="K1142" s="22"/>
      <c r="Q1142" s="22"/>
      <c r="W1142" s="114"/>
      <c r="AA1142" s="114"/>
      <c r="AG1142" s="114"/>
      <c r="AJ1142" s="114"/>
    </row>
    <row r="1143" spans="1:36" x14ac:dyDescent="0.2">
      <c r="A1143" s="272">
        <f t="shared" si="208"/>
        <v>49</v>
      </c>
      <c r="B1143" s="274">
        <f t="shared" si="209"/>
        <v>3.4786321284914342E-3</v>
      </c>
      <c r="C1143" s="251">
        <f t="shared" si="210"/>
        <v>0.83285383157458226</v>
      </c>
      <c r="D1143" s="274">
        <f t="shared" si="211"/>
        <v>8.7409073568156734E-3</v>
      </c>
      <c r="E1143" s="251">
        <f t="shared" si="212"/>
        <v>0.83285383157458226</v>
      </c>
      <c r="F1143" s="114"/>
      <c r="H1143" s="114"/>
      <c r="K1143" s="22"/>
      <c r="Q1143" s="22"/>
      <c r="W1143" s="114"/>
      <c r="AA1143" s="114"/>
      <c r="AG1143" s="114"/>
      <c r="AJ1143" s="114"/>
    </row>
    <row r="1144" spans="1:36" x14ac:dyDescent="0.2">
      <c r="A1144" s="272">
        <f t="shared" si="208"/>
        <v>50</v>
      </c>
      <c r="B1144" s="274">
        <f t="shared" si="209"/>
        <v>3.366934399827941E-3</v>
      </c>
      <c r="C1144" s="251">
        <f t="shared" si="210"/>
        <v>0.82908099428545623</v>
      </c>
      <c r="D1144" s="274">
        <f t="shared" si="211"/>
        <v>8.5863228211581748E-3</v>
      </c>
      <c r="E1144" s="251">
        <f t="shared" si="212"/>
        <v>0.82908099428545623</v>
      </c>
      <c r="F1144" s="114"/>
      <c r="H1144" s="114"/>
      <c r="K1144" s="22"/>
      <c r="Q1144" s="22"/>
      <c r="W1144" s="114"/>
      <c r="AA1144" s="114"/>
      <c r="AG1144" s="114"/>
      <c r="AJ1144" s="114"/>
    </row>
    <row r="1145" spans="1:36" x14ac:dyDescent="0.2">
      <c r="A1145" s="272">
        <f t="shared" si="208"/>
        <v>51</v>
      </c>
      <c r="B1145" s="274">
        <f t="shared" si="209"/>
        <v>3.2251518961089508E-3</v>
      </c>
      <c r="C1145" s="251">
        <f t="shared" si="210"/>
        <v>0.82625136631861174</v>
      </c>
      <c r="D1145" s="274">
        <f t="shared" si="211"/>
        <v>8.6106466818413416E-3</v>
      </c>
      <c r="E1145" s="251">
        <f t="shared" si="212"/>
        <v>0.82625136631861174</v>
      </c>
      <c r="F1145" s="114"/>
      <c r="H1145" s="114"/>
      <c r="K1145" s="22"/>
      <c r="Q1145" s="22"/>
      <c r="W1145" s="114"/>
      <c r="AA1145" s="114"/>
      <c r="AG1145" s="114"/>
      <c r="AJ1145" s="114"/>
    </row>
    <row r="1146" spans="1:36" x14ac:dyDescent="0.2">
      <c r="A1146" s="272">
        <f t="shared" si="208"/>
        <v>52</v>
      </c>
      <c r="B1146" s="274">
        <f t="shared" si="209"/>
        <v>3.1579412284317766E-3</v>
      </c>
      <c r="C1146" s="251">
        <f t="shared" si="210"/>
        <v>0.82247852902948559</v>
      </c>
      <c r="D1146" s="274">
        <f t="shared" si="211"/>
        <v>8.6397713045014493E-3</v>
      </c>
      <c r="E1146" s="251">
        <f t="shared" si="212"/>
        <v>0.82247852902948571</v>
      </c>
      <c r="F1146" s="114"/>
      <c r="H1146" s="114"/>
      <c r="K1146" s="22"/>
      <c r="Q1146" s="22"/>
      <c r="W1146" s="114"/>
      <c r="AA1146" s="114"/>
      <c r="AG1146" s="114"/>
      <c r="AJ1146" s="114"/>
    </row>
    <row r="1147" spans="1:36" x14ac:dyDescent="0.2">
      <c r="A1147" s="272">
        <f t="shared" si="208"/>
        <v>53</v>
      </c>
      <c r="B1147" s="274">
        <f t="shared" si="209"/>
        <v>3.092650865545379E-3</v>
      </c>
      <c r="C1147" s="251">
        <f t="shared" si="210"/>
        <v>0.81870569174035945</v>
      </c>
      <c r="D1147" s="274">
        <f t="shared" si="211"/>
        <v>8.6304898313460318E-3</v>
      </c>
      <c r="E1147" s="251">
        <f t="shared" si="212"/>
        <v>0.81870569174035945</v>
      </c>
      <c r="F1147" s="114"/>
      <c r="H1147" s="114"/>
      <c r="K1147" s="22"/>
      <c r="Q1147" s="22"/>
      <c r="W1147" s="114"/>
      <c r="AA1147" s="114"/>
      <c r="AG1147" s="114"/>
      <c r="AJ1147" s="114"/>
    </row>
    <row r="1148" spans="1:36" x14ac:dyDescent="0.2">
      <c r="A1148" s="272">
        <f t="shared" si="208"/>
        <v>54</v>
      </c>
      <c r="B1148" s="274">
        <f t="shared" si="209"/>
        <v>3.1915465622703639E-3</v>
      </c>
      <c r="C1148" s="251">
        <f t="shared" si="210"/>
        <v>0.81587606377351496</v>
      </c>
      <c r="D1148" s="274">
        <f t="shared" si="211"/>
        <v>8.9975880971827852E-3</v>
      </c>
      <c r="E1148" s="251">
        <f t="shared" si="212"/>
        <v>0.81587606377351496</v>
      </c>
      <c r="F1148" s="114"/>
      <c r="H1148" s="114"/>
      <c r="K1148" s="22"/>
      <c r="Q1148" s="22"/>
      <c r="W1148" s="114"/>
      <c r="AA1148" s="114"/>
      <c r="AG1148" s="114"/>
      <c r="AJ1148" s="114"/>
    </row>
    <row r="1149" spans="1:36" x14ac:dyDescent="0.2">
      <c r="A1149" s="272">
        <f t="shared" si="208"/>
        <v>55</v>
      </c>
      <c r="B1149" s="274">
        <f t="shared" si="209"/>
        <v>2.3741368229965461E-3</v>
      </c>
      <c r="C1149" s="251">
        <f t="shared" si="210"/>
        <v>0.81210322648438882</v>
      </c>
      <c r="D1149" s="274">
        <f t="shared" si="211"/>
        <v>7.0443180741647316E-3</v>
      </c>
      <c r="E1149" s="251">
        <f t="shared" si="212"/>
        <v>0.81210322648438882</v>
      </c>
      <c r="F1149" s="114"/>
      <c r="H1149" s="114"/>
      <c r="K1149" s="22"/>
      <c r="Q1149" s="22"/>
      <c r="W1149" s="114"/>
      <c r="AA1149" s="114"/>
      <c r="AG1149" s="114"/>
      <c r="AJ1149" s="114"/>
    </row>
    <row r="1150" spans="1:36" x14ac:dyDescent="0.2">
      <c r="A1150" s="272">
        <f t="shared" si="208"/>
        <v>56</v>
      </c>
      <c r="B1150" s="274">
        <f t="shared" si="209"/>
        <v>2.2534776719760961E-3</v>
      </c>
      <c r="C1150" s="251">
        <f t="shared" si="210"/>
        <v>0.8092735985175441</v>
      </c>
      <c r="D1150" s="274">
        <f t="shared" si="211"/>
        <v>6.7565924063467354E-3</v>
      </c>
      <c r="E1150" s="251">
        <f t="shared" si="212"/>
        <v>0.80927359851754421</v>
      </c>
      <c r="F1150" s="114"/>
      <c r="H1150" s="114"/>
      <c r="K1150" s="22"/>
      <c r="Q1150" s="22"/>
      <c r="W1150" s="114"/>
      <c r="AA1150" s="114"/>
      <c r="AG1150" s="114"/>
      <c r="AJ1150" s="114"/>
    </row>
    <row r="1151" spans="1:36" x14ac:dyDescent="0.2">
      <c r="A1151" s="272">
        <f t="shared" si="208"/>
        <v>57</v>
      </c>
      <c r="B1151" s="274">
        <f t="shared" si="209"/>
        <v>2.1334586225525715E-3</v>
      </c>
      <c r="C1151" s="251">
        <f t="shared" si="210"/>
        <v>0.80927359851754432</v>
      </c>
      <c r="D1151" s="274">
        <f t="shared" si="211"/>
        <v>6.7898776893868598E-3</v>
      </c>
      <c r="E1151" s="251">
        <f t="shared" si="212"/>
        <v>0.80927359851754432</v>
      </c>
      <c r="F1151" s="114"/>
      <c r="H1151" s="114"/>
      <c r="K1151" s="22"/>
      <c r="Q1151" s="22"/>
      <c r="W1151" s="114"/>
      <c r="AA1151" s="114"/>
      <c r="AG1151" s="114"/>
      <c r="AJ1151" s="114"/>
    </row>
    <row r="1152" spans="1:36" x14ac:dyDescent="0.2">
      <c r="A1152" s="272">
        <f t="shared" si="208"/>
        <v>58</v>
      </c>
      <c r="B1152" s="274">
        <f t="shared" si="209"/>
        <v>2.0528058213399631E-3</v>
      </c>
      <c r="C1152" s="251">
        <f t="shared" si="210"/>
        <v>0.81210322648438871</v>
      </c>
      <c r="D1152" s="274">
        <f t="shared" si="211"/>
        <v>6.69386244984804E-3</v>
      </c>
      <c r="E1152" s="251">
        <f t="shared" si="212"/>
        <v>0.81210322648438882</v>
      </c>
      <c r="F1152" s="114"/>
      <c r="H1152" s="114"/>
      <c r="K1152" s="22"/>
      <c r="Q1152" s="22"/>
      <c r="W1152" s="114"/>
      <c r="AA1152" s="114"/>
      <c r="AG1152" s="114"/>
      <c r="AJ1152" s="114"/>
    </row>
    <row r="1153" spans="1:36" x14ac:dyDescent="0.2">
      <c r="A1153" s="272">
        <f t="shared" si="208"/>
        <v>59</v>
      </c>
      <c r="B1153" s="274">
        <f t="shared" si="209"/>
        <v>1.729234464094141E-3</v>
      </c>
      <c r="C1153" s="251">
        <f t="shared" si="210"/>
        <v>0.81210322648438882</v>
      </c>
      <c r="D1153" s="274">
        <f t="shared" si="211"/>
        <v>6.0115141475254952E-3</v>
      </c>
      <c r="E1153" s="251">
        <f t="shared" si="212"/>
        <v>0.81210322648438882</v>
      </c>
      <c r="F1153" s="114"/>
      <c r="H1153" s="114"/>
      <c r="K1153" s="22"/>
      <c r="Q1153" s="22"/>
      <c r="W1153" s="114"/>
      <c r="AA1153" s="114"/>
      <c r="AG1153" s="114"/>
      <c r="AJ1153" s="114"/>
    </row>
    <row r="1154" spans="1:36" x14ac:dyDescent="0.2">
      <c r="A1154" s="272">
        <f t="shared" si="208"/>
        <v>60</v>
      </c>
      <c r="B1154" s="274">
        <f t="shared" si="209"/>
        <v>1.4405486438807567E-3</v>
      </c>
      <c r="C1154" s="251">
        <f t="shared" si="210"/>
        <v>0.81587606377351485</v>
      </c>
      <c r="D1154" s="274">
        <f t="shared" si="211"/>
        <v>5.0046343355617407E-3</v>
      </c>
      <c r="E1154" s="251">
        <f t="shared" si="212"/>
        <v>0.81587606377351474</v>
      </c>
      <c r="F1154" s="114"/>
      <c r="H1154" s="114"/>
      <c r="K1154" s="22"/>
      <c r="Q1154" s="22"/>
      <c r="W1154" s="114"/>
      <c r="AA1154" s="114"/>
      <c r="AG1154" s="114"/>
      <c r="AJ1154" s="114"/>
    </row>
    <row r="1155" spans="1:36" x14ac:dyDescent="0.2">
      <c r="A1155" s="272">
        <f t="shared" si="208"/>
        <v>61</v>
      </c>
      <c r="B1155" s="274">
        <f t="shared" si="209"/>
        <v>1.3150887308833658E-3</v>
      </c>
      <c r="C1155" s="251">
        <f t="shared" si="210"/>
        <v>0.84888839005336814</v>
      </c>
      <c r="D1155" s="274">
        <f t="shared" si="211"/>
        <v>4.8158043644687277E-3</v>
      </c>
      <c r="E1155" s="251">
        <f t="shared" si="212"/>
        <v>0.84888839005336814</v>
      </c>
      <c r="F1155" s="114"/>
      <c r="H1155" s="114"/>
      <c r="K1155" s="22"/>
      <c r="Q1155" s="22"/>
      <c r="W1155" s="114"/>
      <c r="AA1155" s="114"/>
      <c r="AG1155" s="114"/>
      <c r="AJ1155" s="114"/>
    </row>
    <row r="1156" spans="1:36" x14ac:dyDescent="0.2">
      <c r="A1156" s="272">
        <f t="shared" si="208"/>
        <v>62</v>
      </c>
      <c r="B1156" s="274">
        <f t="shared" si="209"/>
        <v>1.1851481067074966E-3</v>
      </c>
      <c r="C1156" s="251">
        <f t="shared" si="210"/>
        <v>0.88284392565550318</v>
      </c>
      <c r="D1156" s="274">
        <f t="shared" si="211"/>
        <v>4.6272944441741789E-3</v>
      </c>
      <c r="E1156" s="251">
        <f t="shared" si="212"/>
        <v>0.88284392565550318</v>
      </c>
      <c r="F1156" s="114"/>
      <c r="H1156" s="114"/>
      <c r="K1156" s="22"/>
      <c r="Q1156" s="22"/>
      <c r="W1156" s="114"/>
      <c r="AA1156" s="114"/>
      <c r="AG1156" s="114"/>
      <c r="AJ1156" s="114"/>
    </row>
    <row r="1157" spans="1:36" x14ac:dyDescent="0.2">
      <c r="A1157" s="272">
        <f t="shared" si="208"/>
        <v>63</v>
      </c>
      <c r="B1157" s="274">
        <f t="shared" si="209"/>
        <v>1.0363244854223262E-3</v>
      </c>
      <c r="C1157" s="251">
        <f t="shared" si="210"/>
        <v>0.89604885616744412</v>
      </c>
      <c r="D1157" s="274">
        <f t="shared" si="211"/>
        <v>4.0239986890719288E-3</v>
      </c>
      <c r="E1157" s="251">
        <f t="shared" si="212"/>
        <v>0.89604885616744434</v>
      </c>
      <c r="F1157" s="114"/>
      <c r="H1157" s="114"/>
      <c r="K1157" s="22"/>
      <c r="Q1157" s="22"/>
      <c r="W1157" s="114"/>
      <c r="AA1157" s="114"/>
      <c r="AG1157" s="114"/>
      <c r="AJ1157" s="114"/>
    </row>
    <row r="1158" spans="1:36" x14ac:dyDescent="0.2">
      <c r="A1158" s="272">
        <f t="shared" si="208"/>
        <v>64</v>
      </c>
      <c r="B1158" s="274">
        <f t="shared" si="209"/>
        <v>8.465343619339261E-4</v>
      </c>
      <c r="C1158" s="251">
        <f t="shared" si="210"/>
        <v>0.90265132142341475</v>
      </c>
      <c r="D1158" s="274">
        <f t="shared" si="211"/>
        <v>3.7701984058909829E-3</v>
      </c>
      <c r="E1158" s="251">
        <f t="shared" si="212"/>
        <v>0.90265132142341475</v>
      </c>
      <c r="F1158" s="114"/>
      <c r="H1158" s="114"/>
      <c r="K1158" s="22"/>
      <c r="Q1158" s="22"/>
      <c r="W1158" s="114"/>
      <c r="AA1158" s="114"/>
      <c r="AG1158" s="114"/>
      <c r="AJ1158" s="114"/>
    </row>
    <row r="1159" spans="1:36" x14ac:dyDescent="0.2">
      <c r="A1159" s="272">
        <f t="shared" si="208"/>
        <v>65</v>
      </c>
      <c r="B1159" s="274">
        <f t="shared" si="209"/>
        <v>7.3899729365044828E-4</v>
      </c>
      <c r="C1159" s="251">
        <f t="shared" si="210"/>
        <v>0.90925378667938528</v>
      </c>
      <c r="D1159" s="274">
        <f t="shared" si="211"/>
        <v>3.4853531952591518E-3</v>
      </c>
      <c r="E1159" s="251">
        <f t="shared" si="212"/>
        <v>0.90925378667938528</v>
      </c>
      <c r="F1159" s="114"/>
      <c r="H1159" s="114"/>
      <c r="K1159" s="22"/>
      <c r="Q1159" s="22"/>
      <c r="W1159" s="114"/>
      <c r="AA1159" s="114"/>
      <c r="AG1159" s="114"/>
      <c r="AJ1159" s="114"/>
    </row>
    <row r="1160" spans="1:36" x14ac:dyDescent="0.2">
      <c r="A1160" s="272">
        <f t="shared" ref="A1160:A1178" si="213">A1064</f>
        <v>66</v>
      </c>
      <c r="B1160" s="274">
        <f t="shared" ref="B1160:B1178" si="214">B1064+H1064</f>
        <v>6.5514398445321238E-4</v>
      </c>
      <c r="C1160" s="251">
        <f t="shared" ref="C1160:C1178" si="215">C368*C766</f>
        <v>0.91679946125763745</v>
      </c>
      <c r="D1160" s="274">
        <f t="shared" ref="D1160:D1177" si="216">E1064+K1064</f>
        <v>3.1035325926931125E-3</v>
      </c>
      <c r="E1160" s="251">
        <f t="shared" ref="E1160:E1177" si="217">C368*F766</f>
        <v>0.91679946125763723</v>
      </c>
      <c r="F1160" s="114"/>
      <c r="H1160" s="114"/>
      <c r="K1160" s="22"/>
      <c r="Q1160" s="22"/>
      <c r="W1160" s="114"/>
      <c r="AA1160" s="114"/>
      <c r="AG1160" s="114"/>
      <c r="AJ1160" s="114"/>
    </row>
    <row r="1161" spans="1:36" x14ac:dyDescent="0.2">
      <c r="A1161" s="272">
        <f t="shared" si="213"/>
        <v>67</v>
      </c>
      <c r="B1161" s="274">
        <f t="shared" si="214"/>
        <v>5.5976884651131827E-4</v>
      </c>
      <c r="C1161" s="251">
        <f t="shared" si="215"/>
        <v>0.93000439176957894</v>
      </c>
      <c r="D1161" s="274">
        <f t="shared" si="216"/>
        <v>2.7412350888332999E-3</v>
      </c>
      <c r="E1161" s="251">
        <f t="shared" si="217"/>
        <v>0.93000439176957872</v>
      </c>
      <c r="F1161" s="114"/>
      <c r="H1161" s="114"/>
      <c r="K1161" s="22"/>
      <c r="Q1161" s="22"/>
      <c r="W1161" s="114"/>
      <c r="AA1161" s="114"/>
      <c r="AG1161" s="114"/>
      <c r="AJ1161" s="114"/>
    </row>
    <row r="1162" spans="1:36" x14ac:dyDescent="0.2">
      <c r="A1162" s="272">
        <f t="shared" si="213"/>
        <v>68</v>
      </c>
      <c r="B1162" s="274">
        <f t="shared" si="214"/>
        <v>4.4038989868471921E-4</v>
      </c>
      <c r="C1162" s="251">
        <f t="shared" si="215"/>
        <v>0.93660685702554947</v>
      </c>
      <c r="D1162" s="274">
        <f t="shared" si="216"/>
        <v>2.4515891162245271E-3</v>
      </c>
      <c r="E1162" s="251">
        <f t="shared" si="217"/>
        <v>0.93660685702554947</v>
      </c>
      <c r="F1162" s="114"/>
      <c r="H1162" s="114"/>
      <c r="K1162" s="22"/>
      <c r="Q1162" s="22"/>
      <c r="W1162" s="114"/>
      <c r="AA1162" s="114"/>
      <c r="AG1162" s="114"/>
      <c r="AJ1162" s="114"/>
    </row>
    <row r="1163" spans="1:36" x14ac:dyDescent="0.2">
      <c r="A1163" s="272">
        <f t="shared" si="213"/>
        <v>69</v>
      </c>
      <c r="B1163" s="274">
        <f t="shared" si="214"/>
        <v>4.1446578400923794E-4</v>
      </c>
      <c r="C1163" s="251">
        <f t="shared" si="215"/>
        <v>0.95641425279346137</v>
      </c>
      <c r="D1163" s="274">
        <f t="shared" si="216"/>
        <v>2.2934840217839376E-3</v>
      </c>
      <c r="E1163" s="251">
        <f t="shared" si="217"/>
        <v>0.95641425279346137</v>
      </c>
      <c r="F1163" s="114"/>
      <c r="H1163" s="114"/>
      <c r="K1163" s="22"/>
      <c r="Q1163" s="22"/>
      <c r="W1163" s="114"/>
      <c r="AA1163" s="114"/>
      <c r="AG1163" s="114"/>
      <c r="AJ1163" s="114"/>
    </row>
    <row r="1164" spans="1:36" x14ac:dyDescent="0.2">
      <c r="A1164" s="272">
        <f t="shared" si="213"/>
        <v>70</v>
      </c>
      <c r="B1164" s="274">
        <f t="shared" si="214"/>
        <v>3.4149420195973509E-4</v>
      </c>
      <c r="C1164" s="251">
        <f t="shared" si="215"/>
        <v>0.96961918330540264</v>
      </c>
      <c r="D1164" s="274">
        <f t="shared" si="216"/>
        <v>1.9356672291026031E-3</v>
      </c>
      <c r="E1164" s="251">
        <f t="shared" si="217"/>
        <v>0.96961918330540264</v>
      </c>
      <c r="F1164" s="114"/>
      <c r="H1164" s="114"/>
      <c r="K1164" s="22"/>
      <c r="Q1164" s="22"/>
      <c r="W1164" s="114"/>
      <c r="AA1164" s="114"/>
      <c r="AG1164" s="114"/>
      <c r="AJ1164" s="114"/>
    </row>
    <row r="1165" spans="1:36" x14ac:dyDescent="0.2">
      <c r="A1165" s="272">
        <f t="shared" si="213"/>
        <v>71</v>
      </c>
      <c r="B1165" s="274">
        <f t="shared" si="214"/>
        <v>2.8676551542260788E-4</v>
      </c>
      <c r="C1165" s="251">
        <f t="shared" si="215"/>
        <v>0.98376732313962534</v>
      </c>
      <c r="D1165" s="274">
        <f t="shared" si="216"/>
        <v>1.6719453711693121E-3</v>
      </c>
      <c r="E1165" s="251">
        <f t="shared" si="217"/>
        <v>0.98376732313962534</v>
      </c>
      <c r="F1165" s="114"/>
      <c r="H1165" s="114"/>
      <c r="K1165" s="22"/>
      <c r="Q1165" s="22"/>
      <c r="W1165" s="114"/>
      <c r="AA1165" s="114"/>
      <c r="AG1165" s="114"/>
      <c r="AJ1165" s="114"/>
    </row>
    <row r="1166" spans="1:36" x14ac:dyDescent="0.2">
      <c r="A1166" s="272">
        <f t="shared" si="213"/>
        <v>72</v>
      </c>
      <c r="B1166" s="274">
        <f t="shared" si="214"/>
        <v>2.3139672728855523E-4</v>
      </c>
      <c r="C1166" s="251">
        <f t="shared" si="215"/>
        <v>0.99036978839559608</v>
      </c>
      <c r="D1166" s="274">
        <f t="shared" si="216"/>
        <v>1.368537214226642E-3</v>
      </c>
      <c r="E1166" s="251">
        <f t="shared" si="217"/>
        <v>0.99036978839559608</v>
      </c>
      <c r="F1166" s="114"/>
      <c r="H1166" s="114"/>
      <c r="K1166" s="22"/>
      <c r="Q1166" s="22"/>
      <c r="W1166" s="114"/>
      <c r="AA1166" s="114"/>
      <c r="AG1166" s="114"/>
      <c r="AJ1166" s="114"/>
    </row>
    <row r="1167" spans="1:36" x14ac:dyDescent="0.2">
      <c r="A1167" s="272">
        <f t="shared" si="213"/>
        <v>73</v>
      </c>
      <c r="B1167" s="274">
        <f t="shared" si="214"/>
        <v>1.8306905672068271E-4</v>
      </c>
      <c r="C1167" s="251">
        <f t="shared" si="215"/>
        <v>1.0035747189075375</v>
      </c>
      <c r="D1167" s="274">
        <f t="shared" si="216"/>
        <v>1.1112163722626057E-3</v>
      </c>
      <c r="E1167" s="251">
        <f t="shared" si="217"/>
        <v>1.0035747189075375</v>
      </c>
      <c r="F1167" s="114"/>
      <c r="H1167" s="114"/>
      <c r="K1167" s="22"/>
      <c r="Q1167" s="22"/>
      <c r="W1167" s="114"/>
      <c r="AA1167" s="114"/>
      <c r="AG1167" s="114"/>
      <c r="AJ1167" s="114"/>
    </row>
    <row r="1168" spans="1:36" x14ac:dyDescent="0.2">
      <c r="A1168" s="272">
        <f t="shared" si="213"/>
        <v>74</v>
      </c>
      <c r="B1168" s="274">
        <f t="shared" si="214"/>
        <v>1.2481981140046548E-4</v>
      </c>
      <c r="C1168" s="251">
        <f t="shared" si="215"/>
        <v>1.0101771841635079</v>
      </c>
      <c r="D1168" s="274">
        <f t="shared" si="216"/>
        <v>8.6381710505091373E-4</v>
      </c>
      <c r="E1168" s="251">
        <f t="shared" si="217"/>
        <v>1.0101771841635079</v>
      </c>
      <c r="F1168" s="114"/>
      <c r="H1168" s="114"/>
      <c r="K1168" s="22"/>
      <c r="Q1168" s="22"/>
      <c r="W1168" s="114"/>
      <c r="AA1168" s="114"/>
      <c r="AG1168" s="114"/>
      <c r="AJ1168" s="114"/>
    </row>
    <row r="1169" spans="1:36" x14ac:dyDescent="0.2">
      <c r="A1169" s="272">
        <f t="shared" si="213"/>
        <v>75</v>
      </c>
      <c r="B1169" s="274">
        <f t="shared" si="214"/>
        <v>9.7615493531133258E-5</v>
      </c>
      <c r="C1169" s="251">
        <f t="shared" si="215"/>
        <v>1.0167796494194787</v>
      </c>
      <c r="D1169" s="274">
        <f t="shared" si="216"/>
        <v>6.948302834625912E-4</v>
      </c>
      <c r="E1169" s="251">
        <f t="shared" si="217"/>
        <v>1.0167796494194787</v>
      </c>
      <c r="F1169" s="114"/>
      <c r="H1169" s="114"/>
      <c r="K1169" s="22"/>
      <c r="Q1169" s="22"/>
      <c r="W1169" s="114"/>
      <c r="AA1169" s="114"/>
      <c r="AG1169" s="114"/>
      <c r="AJ1169" s="114"/>
    </row>
    <row r="1170" spans="1:36" x14ac:dyDescent="0.2">
      <c r="A1170" s="272">
        <f t="shared" si="213"/>
        <v>76</v>
      </c>
      <c r="B1170" s="274">
        <f t="shared" si="214"/>
        <v>7.8732496421832072E-5</v>
      </c>
      <c r="C1170" s="251">
        <f t="shared" si="215"/>
        <v>1.0233821146754492</v>
      </c>
      <c r="D1170" s="274">
        <f t="shared" si="216"/>
        <v>4.5831274339863226E-4</v>
      </c>
      <c r="E1170" s="251">
        <f t="shared" si="217"/>
        <v>1.0233821146754492</v>
      </c>
      <c r="F1170" s="114"/>
      <c r="H1170" s="114"/>
      <c r="K1170" s="22"/>
      <c r="Q1170" s="22"/>
      <c r="W1170" s="114"/>
      <c r="AA1170" s="114"/>
      <c r="AG1170" s="114"/>
      <c r="AJ1170" s="114"/>
    </row>
    <row r="1171" spans="1:36" x14ac:dyDescent="0.2">
      <c r="A1171" s="272">
        <f t="shared" si="213"/>
        <v>77</v>
      </c>
      <c r="B1171" s="274">
        <f t="shared" si="214"/>
        <v>4.3846959389394283E-5</v>
      </c>
      <c r="C1171" s="251">
        <f t="shared" si="215"/>
        <v>1.02998457993142</v>
      </c>
      <c r="D1171" s="274">
        <f t="shared" si="216"/>
        <v>3.3541323678894317E-4</v>
      </c>
      <c r="E1171" s="251">
        <f t="shared" si="217"/>
        <v>1.02998457993142</v>
      </c>
      <c r="F1171" s="114"/>
      <c r="H1171" s="114"/>
      <c r="K1171" s="22"/>
      <c r="Q1171" s="22"/>
      <c r="W1171" s="114"/>
      <c r="AA1171" s="114"/>
      <c r="AG1171" s="114"/>
      <c r="AJ1171" s="114"/>
    </row>
    <row r="1172" spans="1:36" x14ac:dyDescent="0.2">
      <c r="A1172" s="272">
        <f t="shared" si="213"/>
        <v>78</v>
      </c>
      <c r="B1172" s="274">
        <f t="shared" si="214"/>
        <v>3.7765994218602372E-5</v>
      </c>
      <c r="C1172" s="251">
        <f t="shared" si="215"/>
        <v>1.0375302545096721</v>
      </c>
      <c r="D1172" s="274">
        <f t="shared" si="216"/>
        <v>2.7876424546103955E-4</v>
      </c>
      <c r="E1172" s="251">
        <f t="shared" si="217"/>
        <v>1.0375302545096721</v>
      </c>
      <c r="F1172" s="114"/>
      <c r="H1172" s="114"/>
      <c r="K1172" s="22"/>
      <c r="Q1172" s="22"/>
      <c r="W1172" s="114"/>
      <c r="AA1172" s="114"/>
      <c r="AG1172" s="114"/>
      <c r="AJ1172" s="114"/>
    </row>
    <row r="1173" spans="1:36" x14ac:dyDescent="0.2">
      <c r="A1173" s="272">
        <f t="shared" si="213"/>
        <v>79</v>
      </c>
      <c r="B1173" s="274">
        <f t="shared" si="214"/>
        <v>2.2723606690853973E-5</v>
      </c>
      <c r="C1173" s="251">
        <f t="shared" si="215"/>
        <v>1.0507351850216136</v>
      </c>
      <c r="D1173" s="274">
        <f t="shared" si="216"/>
        <v>1.9267058067456468E-4</v>
      </c>
      <c r="E1173" s="251">
        <f t="shared" si="217"/>
        <v>1.0507351850216136</v>
      </c>
      <c r="F1173" s="114"/>
      <c r="H1173" s="114"/>
      <c r="K1173" s="22"/>
      <c r="Q1173" s="22"/>
      <c r="W1173" s="114"/>
      <c r="AA1173" s="114"/>
      <c r="AG1173" s="114"/>
      <c r="AJ1173" s="114"/>
    </row>
    <row r="1174" spans="1:36" x14ac:dyDescent="0.2">
      <c r="A1174" s="272">
        <f t="shared" si="213"/>
        <v>80</v>
      </c>
      <c r="B1174" s="274">
        <f t="shared" si="214"/>
        <v>1.7922844713912993E-5</v>
      </c>
      <c r="C1174" s="251">
        <f t="shared" si="215"/>
        <v>1.0563944409553025</v>
      </c>
      <c r="D1174" s="274">
        <f t="shared" si="216"/>
        <v>1.3826194493590023E-4</v>
      </c>
      <c r="E1174" s="251">
        <f t="shared" si="217"/>
        <v>1.0563944409553025</v>
      </c>
      <c r="F1174" s="114"/>
      <c r="H1174" s="114"/>
      <c r="K1174" s="22"/>
      <c r="Q1174" s="22"/>
      <c r="W1174" s="114"/>
      <c r="AA1174" s="114"/>
      <c r="AG1174" s="114"/>
      <c r="AJ1174" s="114"/>
    </row>
    <row r="1175" spans="1:36" x14ac:dyDescent="0.2">
      <c r="A1175" s="272">
        <f t="shared" si="213"/>
        <v>81</v>
      </c>
      <c r="B1175" s="274">
        <f t="shared" si="214"/>
        <v>8.3213207600310312E-6</v>
      </c>
      <c r="C1175" s="251">
        <f t="shared" si="215"/>
        <v>1.059224068922147</v>
      </c>
      <c r="D1175" s="274">
        <f t="shared" si="216"/>
        <v>8.3853309197235793E-5</v>
      </c>
      <c r="E1175" s="251">
        <f t="shared" si="217"/>
        <v>1.059224068922147</v>
      </c>
      <c r="F1175" s="114"/>
      <c r="H1175" s="114"/>
      <c r="K1175" s="22"/>
      <c r="Q1175" s="22"/>
      <c r="W1175" s="114"/>
      <c r="AA1175" s="114"/>
      <c r="AG1175" s="114"/>
      <c r="AJ1175" s="114"/>
    </row>
    <row r="1176" spans="1:36" x14ac:dyDescent="0.2">
      <c r="A1176" s="272">
        <f t="shared" si="213"/>
        <v>82</v>
      </c>
      <c r="B1176" s="274">
        <f t="shared" si="214"/>
        <v>6.7210667677173718E-6</v>
      </c>
      <c r="C1176" s="251">
        <f t="shared" si="215"/>
        <v>1.0611104875667101</v>
      </c>
      <c r="D1176" s="274">
        <f t="shared" si="216"/>
        <v>4.4167010187857013E-5</v>
      </c>
      <c r="E1176" s="251">
        <f t="shared" si="217"/>
        <v>1.0611104875667101</v>
      </c>
      <c r="F1176" s="114"/>
      <c r="H1176" s="114"/>
      <c r="K1176" s="22"/>
      <c r="Q1176" s="22"/>
      <c r="W1176" s="114"/>
      <c r="AA1176" s="114"/>
      <c r="AG1176" s="114"/>
      <c r="AJ1176" s="114"/>
    </row>
    <row r="1177" spans="1:36" x14ac:dyDescent="0.2">
      <c r="A1177" s="272">
        <f t="shared" si="213"/>
        <v>83</v>
      </c>
      <c r="B1177" s="274">
        <f t="shared" si="214"/>
        <v>7.6812191631055678E-6</v>
      </c>
      <c r="C1177" s="251">
        <f t="shared" si="215"/>
        <v>1.0629969062112732</v>
      </c>
      <c r="D1177" s="274">
        <f t="shared" si="216"/>
        <v>6.2089854901770016E-5</v>
      </c>
      <c r="E1177" s="251">
        <f t="shared" si="217"/>
        <v>1.0629969062112732</v>
      </c>
      <c r="F1177" s="114"/>
      <c r="H1177" s="114"/>
      <c r="K1177" s="22"/>
      <c r="Q1177" s="22"/>
      <c r="W1177" s="114"/>
      <c r="AA1177" s="114"/>
      <c r="AG1177" s="114"/>
      <c r="AJ1177" s="114"/>
    </row>
    <row r="1178" spans="1:36" ht="13.5" thickBot="1" x14ac:dyDescent="0.25">
      <c r="A1178" s="272" t="str">
        <f t="shared" si="213"/>
        <v>NNNN</v>
      </c>
      <c r="B1178" s="274">
        <f t="shared" si="214"/>
        <v>0.18744191078007902</v>
      </c>
      <c r="C1178" s="251">
        <f t="shared" si="215"/>
        <v>1.1507153731834545</v>
      </c>
      <c r="D1178" s="262"/>
      <c r="E1178" s="255"/>
      <c r="F1178" s="114"/>
      <c r="H1178" s="114"/>
      <c r="K1178" s="22"/>
      <c r="Q1178" s="22"/>
      <c r="W1178" s="114"/>
      <c r="AA1178" s="114"/>
      <c r="AG1178" s="114"/>
      <c r="AJ1178" s="114"/>
    </row>
    <row r="1179" spans="1:36" x14ac:dyDescent="0.2">
      <c r="A1179" s="267"/>
      <c r="B1179" s="232"/>
      <c r="C1179" s="236"/>
      <c r="D1179" s="236"/>
      <c r="E1179" s="236"/>
      <c r="F1179" s="236"/>
      <c r="G1179" s="236"/>
      <c r="H1179" s="236"/>
      <c r="I1179" s="232"/>
      <c r="J1179" s="232"/>
      <c r="K1179" s="234"/>
      <c r="L1179" s="232"/>
      <c r="M1179" s="232"/>
      <c r="N1179" s="232"/>
      <c r="O1179" s="232"/>
      <c r="P1179" s="232"/>
      <c r="Q1179" s="232"/>
      <c r="R1179" s="232"/>
      <c r="S1179" s="236"/>
      <c r="T1179" s="232"/>
      <c r="V1179" s="22"/>
      <c r="W1179" s="114"/>
      <c r="Z1179" s="22"/>
      <c r="AA1179" s="114"/>
      <c r="AF1179" s="22"/>
      <c r="AG1179" s="114"/>
      <c r="AI1179" s="22"/>
      <c r="AJ1179" s="114"/>
    </row>
    <row r="1180" spans="1:36" x14ac:dyDescent="0.2">
      <c r="A1180" s="229"/>
      <c r="B1180" s="230"/>
    </row>
    <row r="1181" spans="1:36" ht="15.75" x14ac:dyDescent="0.25">
      <c r="A1181" s="235" t="s">
        <v>156</v>
      </c>
      <c r="B1181" s="230"/>
    </row>
    <row r="1182" spans="1:36" x14ac:dyDescent="0.2">
      <c r="A1182" s="237" t="s">
        <v>508</v>
      </c>
      <c r="B1182" s="230"/>
    </row>
    <row r="1183" spans="1:36" ht="13.5" thickBot="1" x14ac:dyDescent="0.25">
      <c r="A1183" s="229"/>
      <c r="B1183" s="230"/>
    </row>
    <row r="1184" spans="1:36" ht="38.25" x14ac:dyDescent="0.2">
      <c r="A1184" s="238" t="s">
        <v>36</v>
      </c>
      <c r="B1184" s="239" t="s">
        <v>19</v>
      </c>
      <c r="C1184" s="240" t="s">
        <v>158</v>
      </c>
      <c r="D1184" s="239" t="s">
        <v>19</v>
      </c>
      <c r="E1184" s="241" t="s">
        <v>158</v>
      </c>
      <c r="G1184" s="114"/>
      <c r="H1184" s="114"/>
      <c r="I1184" s="23"/>
      <c r="K1184" s="114"/>
      <c r="R1184" s="22"/>
      <c r="T1184" s="114"/>
      <c r="U1184" s="22"/>
      <c r="W1184" s="114"/>
      <c r="Y1184" s="22"/>
      <c r="AA1184" s="114"/>
      <c r="AE1184" s="22"/>
      <c r="AG1184" s="114"/>
      <c r="AH1184" s="22"/>
      <c r="AJ1184" s="114"/>
    </row>
    <row r="1185" spans="1:36" x14ac:dyDescent="0.2">
      <c r="A1185" s="242"/>
      <c r="B1185" s="243"/>
      <c r="C1185" s="244"/>
      <c r="D1185" s="243"/>
      <c r="E1185" s="245"/>
      <c r="G1185" s="114"/>
      <c r="H1185" s="114"/>
      <c r="I1185" s="23"/>
      <c r="K1185" s="114"/>
      <c r="R1185" s="22"/>
      <c r="T1185" s="114"/>
      <c r="U1185" s="22"/>
      <c r="W1185" s="114"/>
      <c r="Y1185" s="22"/>
      <c r="AA1185" s="114"/>
      <c r="AE1185" s="22"/>
      <c r="AG1185" s="114"/>
      <c r="AH1185" s="22"/>
      <c r="AJ1185" s="114"/>
    </row>
    <row r="1186" spans="1:36" ht="13.5" thickBot="1" x14ac:dyDescent="0.25">
      <c r="A1186" s="246"/>
      <c r="B1186" s="335" t="s">
        <v>69</v>
      </c>
      <c r="C1186" s="336"/>
      <c r="D1186" s="335" t="s">
        <v>70</v>
      </c>
      <c r="E1186" s="337"/>
      <c r="G1186" s="114"/>
      <c r="H1186" s="114"/>
      <c r="I1186" s="23"/>
      <c r="K1186" s="114"/>
      <c r="R1186" s="22"/>
      <c r="T1186" s="114"/>
      <c r="U1186" s="22"/>
      <c r="W1186" s="114"/>
      <c r="Y1186" s="22"/>
      <c r="AA1186" s="114"/>
      <c r="AE1186" s="22"/>
      <c r="AG1186" s="114"/>
      <c r="AH1186" s="22"/>
      <c r="AJ1186" s="114"/>
    </row>
    <row r="1187" spans="1:36" ht="13.5" thickBot="1" x14ac:dyDescent="0.25">
      <c r="A1187" s="248"/>
      <c r="B1187" s="281"/>
      <c r="C1187" s="282"/>
      <c r="D1187" s="284"/>
      <c r="E1187" s="283"/>
      <c r="G1187" s="114"/>
      <c r="H1187" s="114"/>
      <c r="I1187" s="23"/>
      <c r="K1187" s="114"/>
      <c r="R1187" s="22"/>
      <c r="T1187" s="114"/>
      <c r="U1187" s="22"/>
      <c r="W1187" s="114"/>
      <c r="Y1187" s="22"/>
      <c r="AA1187" s="114"/>
      <c r="AE1187" s="22"/>
      <c r="AG1187" s="114"/>
      <c r="AH1187" s="22"/>
      <c r="AJ1187" s="114"/>
    </row>
    <row r="1188" spans="1:36" x14ac:dyDescent="0.2">
      <c r="A1188" s="302">
        <f>A1094</f>
        <v>0</v>
      </c>
      <c r="B1188" s="273">
        <f>B1094</f>
        <v>4.7450731380084647E-3</v>
      </c>
      <c r="C1188" s="301">
        <f>ROUND(C1094/$C$1124,3)</f>
        <v>1.302</v>
      </c>
      <c r="D1188" s="273">
        <f>D1094</f>
        <v>7.229947537273116E-4</v>
      </c>
      <c r="E1188" s="301">
        <f>ROUND(E1094/$E$1124,3)</f>
        <v>1.242</v>
      </c>
      <c r="G1188" s="23"/>
      <c r="H1188" s="114"/>
      <c r="I1188" s="23"/>
      <c r="K1188" s="114"/>
      <c r="R1188" s="22"/>
      <c r="T1188" s="114"/>
      <c r="U1188" s="22"/>
      <c r="W1188" s="114"/>
      <c r="Y1188" s="22"/>
      <c r="AA1188" s="114"/>
      <c r="AE1188" s="22"/>
      <c r="AG1188" s="114"/>
      <c r="AH1188" s="22"/>
      <c r="AJ1188" s="114"/>
    </row>
    <row r="1189" spans="1:36" x14ac:dyDescent="0.2">
      <c r="A1189" s="272">
        <f>A1095</f>
        <v>1</v>
      </c>
      <c r="B1189" s="274">
        <f>B1095</f>
        <v>6.1315331969490194E-3</v>
      </c>
      <c r="C1189" s="279">
        <f>ROUND(C1095/$C$1124,3)</f>
        <v>1.2929999999999999</v>
      </c>
      <c r="D1189" s="274">
        <f>D1095</f>
        <v>1.6869877586970605E-3</v>
      </c>
      <c r="E1189" s="279">
        <f>ROUND(E1095/$E$1124,3)</f>
        <v>1.2390000000000001</v>
      </c>
      <c r="G1189" s="23"/>
      <c r="H1189" s="114"/>
      <c r="I1189" s="23"/>
      <c r="K1189" s="114"/>
      <c r="R1189" s="22"/>
      <c r="T1189" s="114"/>
      <c r="U1189" s="22"/>
      <c r="W1189" s="114"/>
      <c r="Y1189" s="22"/>
      <c r="AA1189" s="114"/>
      <c r="AE1189" s="22"/>
      <c r="AG1189" s="114"/>
      <c r="AH1189" s="22"/>
      <c r="AJ1189" s="114"/>
    </row>
    <row r="1190" spans="1:36" x14ac:dyDescent="0.2">
      <c r="A1190" s="272">
        <f t="shared" ref="A1190:B1253" si="218">A1096</f>
        <v>2</v>
      </c>
      <c r="B1190" s="274">
        <f t="shared" si="218"/>
        <v>6.0883263391565516E-3</v>
      </c>
      <c r="C1190" s="279">
        <f t="shared" ref="C1190:C1253" si="219">ROUND(C1096/$C$1124,3)</f>
        <v>1.2789999999999999</v>
      </c>
      <c r="D1190" s="274">
        <f t="shared" ref="D1190:D1253" si="220">D1096</f>
        <v>2.6314576649605825E-3</v>
      </c>
      <c r="E1190" s="279">
        <f t="shared" ref="E1190:E1253" si="221">ROUND(E1096/$E$1124,3)</f>
        <v>1.232</v>
      </c>
      <c r="G1190" s="23"/>
      <c r="H1190" s="114"/>
      <c r="I1190" s="23"/>
      <c r="K1190" s="114"/>
      <c r="R1190" s="22"/>
      <c r="T1190" s="114"/>
      <c r="U1190" s="22"/>
      <c r="W1190" s="114"/>
      <c r="Y1190" s="22"/>
      <c r="AA1190" s="114"/>
      <c r="AE1190" s="22"/>
      <c r="AG1190" s="114"/>
      <c r="AH1190" s="22"/>
      <c r="AJ1190" s="114"/>
    </row>
    <row r="1191" spans="1:36" x14ac:dyDescent="0.2">
      <c r="A1191" s="272">
        <f t="shared" si="218"/>
        <v>3</v>
      </c>
      <c r="B1191" s="274">
        <f t="shared" si="218"/>
        <v>6.3533284002836934E-3</v>
      </c>
      <c r="C1191" s="279">
        <f t="shared" si="219"/>
        <v>1.2629999999999999</v>
      </c>
      <c r="D1191" s="274">
        <f t="shared" si="220"/>
        <v>2.2093106617882387E-3</v>
      </c>
      <c r="E1191" s="279">
        <f t="shared" si="221"/>
        <v>1.2250000000000001</v>
      </c>
      <c r="G1191" s="114"/>
      <c r="H1191" s="114"/>
      <c r="I1191" s="23"/>
      <c r="K1191" s="114"/>
      <c r="R1191" s="22"/>
      <c r="T1191" s="114"/>
      <c r="U1191" s="22"/>
      <c r="W1191" s="114"/>
      <c r="Y1191" s="22"/>
      <c r="AA1191" s="114"/>
      <c r="AE1191" s="22"/>
      <c r="AG1191" s="114"/>
      <c r="AH1191" s="22"/>
      <c r="AJ1191" s="114"/>
    </row>
    <row r="1192" spans="1:36" x14ac:dyDescent="0.2">
      <c r="A1192" s="272">
        <f t="shared" si="218"/>
        <v>4</v>
      </c>
      <c r="B1192" s="274">
        <f t="shared" si="218"/>
        <v>5.5573620645068787E-3</v>
      </c>
      <c r="C1192" s="279">
        <f t="shared" si="219"/>
        <v>1.248</v>
      </c>
      <c r="D1192" s="274">
        <f t="shared" si="220"/>
        <v>2.4483886082399E-3</v>
      </c>
      <c r="E1192" s="279">
        <f t="shared" si="221"/>
        <v>1.2210000000000001</v>
      </c>
      <c r="G1192" s="114"/>
      <c r="H1192" s="114"/>
      <c r="I1192" s="23"/>
      <c r="K1192" s="114"/>
      <c r="R1192" s="22"/>
      <c r="T1192" s="114"/>
      <c r="U1192" s="22"/>
      <c r="W1192" s="114"/>
      <c r="Y1192" s="22"/>
      <c r="AA1192" s="114"/>
      <c r="AE1192" s="22"/>
      <c r="AG1192" s="114"/>
      <c r="AH1192" s="22"/>
      <c r="AJ1192" s="114"/>
    </row>
    <row r="1193" spans="1:36" x14ac:dyDescent="0.2">
      <c r="A1193" s="272">
        <f t="shared" si="218"/>
        <v>5</v>
      </c>
      <c r="B1193" s="274">
        <f t="shared" si="218"/>
        <v>6.6154500042246711E-3</v>
      </c>
      <c r="C1193" s="279">
        <f t="shared" si="219"/>
        <v>1.2050000000000001</v>
      </c>
      <c r="D1193" s="274">
        <f t="shared" si="220"/>
        <v>2.6839459959084704E-3</v>
      </c>
      <c r="E1193" s="279">
        <f t="shared" si="221"/>
        <v>1.1890000000000001</v>
      </c>
      <c r="G1193" s="114"/>
      <c r="H1193" s="114"/>
      <c r="I1193" s="23"/>
      <c r="K1193" s="114"/>
      <c r="R1193" s="22"/>
      <c r="T1193" s="114"/>
      <c r="U1193" s="22"/>
      <c r="W1193" s="114"/>
      <c r="Y1193" s="22"/>
      <c r="AA1193" s="114"/>
      <c r="AE1193" s="22"/>
      <c r="AG1193" s="114"/>
      <c r="AH1193" s="22"/>
      <c r="AJ1193" s="114"/>
    </row>
    <row r="1194" spans="1:36" x14ac:dyDescent="0.2">
      <c r="A1194" s="272">
        <f t="shared" si="218"/>
        <v>6</v>
      </c>
      <c r="B1194" s="274">
        <f t="shared" si="218"/>
        <v>7.7052229729902728E-3</v>
      </c>
      <c r="C1194" s="279">
        <f t="shared" si="219"/>
        <v>1.202</v>
      </c>
      <c r="D1194" s="274">
        <f t="shared" si="220"/>
        <v>3.1963473242473043E-3</v>
      </c>
      <c r="E1194" s="279">
        <f t="shared" si="221"/>
        <v>1.179</v>
      </c>
      <c r="G1194" s="114"/>
      <c r="H1194" s="114"/>
      <c r="I1194" s="23"/>
      <c r="K1194" s="114"/>
      <c r="R1194" s="22"/>
      <c r="T1194" s="114"/>
      <c r="U1194" s="22"/>
      <c r="W1194" s="114"/>
      <c r="Y1194" s="22"/>
      <c r="AA1194" s="114"/>
      <c r="AE1194" s="22"/>
      <c r="AG1194" s="114"/>
      <c r="AH1194" s="22"/>
      <c r="AJ1194" s="114"/>
    </row>
    <row r="1195" spans="1:36" x14ac:dyDescent="0.2">
      <c r="A1195" s="272">
        <f t="shared" si="218"/>
        <v>7</v>
      </c>
      <c r="B1195" s="274">
        <f t="shared" si="218"/>
        <v>8.1276900269610791E-3</v>
      </c>
      <c r="C1195" s="279">
        <f t="shared" si="219"/>
        <v>1.194</v>
      </c>
      <c r="D1195" s="274">
        <f t="shared" si="220"/>
        <v>3.6799440807244927E-3</v>
      </c>
      <c r="E1195" s="279">
        <f t="shared" si="221"/>
        <v>1.169</v>
      </c>
      <c r="G1195" s="114"/>
      <c r="H1195" s="114"/>
      <c r="I1195" s="23"/>
      <c r="K1195" s="114"/>
      <c r="R1195" s="22"/>
      <c r="T1195" s="114"/>
      <c r="U1195" s="22"/>
      <c r="W1195" s="114"/>
      <c r="Y1195" s="22"/>
      <c r="AA1195" s="114"/>
      <c r="AE1195" s="22"/>
      <c r="AG1195" s="114"/>
      <c r="AH1195" s="22"/>
      <c r="AJ1195" s="114"/>
    </row>
    <row r="1196" spans="1:36" x14ac:dyDescent="0.2">
      <c r="A1196" s="272">
        <f t="shared" si="218"/>
        <v>8</v>
      </c>
      <c r="B1196" s="274">
        <f t="shared" si="218"/>
        <v>8.6116068342367291E-3</v>
      </c>
      <c r="C1196" s="279">
        <f t="shared" si="219"/>
        <v>1.1850000000000001</v>
      </c>
      <c r="D1196" s="274">
        <f t="shared" si="220"/>
        <v>3.9539075642085909E-3</v>
      </c>
      <c r="E1196" s="279">
        <f t="shared" si="221"/>
        <v>1.159</v>
      </c>
      <c r="G1196" s="114"/>
      <c r="H1196" s="114"/>
      <c r="I1196" s="23"/>
      <c r="K1196" s="114"/>
      <c r="R1196" s="22"/>
      <c r="T1196" s="114"/>
      <c r="U1196" s="22"/>
      <c r="W1196" s="114"/>
      <c r="Y1196" s="22"/>
      <c r="AA1196" s="114"/>
      <c r="AE1196" s="22"/>
      <c r="AG1196" s="114"/>
      <c r="AH1196" s="22"/>
      <c r="AJ1196" s="114"/>
    </row>
    <row r="1197" spans="1:36" x14ac:dyDescent="0.2">
      <c r="A1197" s="272">
        <f t="shared" si="218"/>
        <v>9</v>
      </c>
      <c r="B1197" s="274">
        <f t="shared" si="218"/>
        <v>9.6482513704575189E-3</v>
      </c>
      <c r="C1197" s="279">
        <f t="shared" si="219"/>
        <v>1.212</v>
      </c>
      <c r="D1197" s="274">
        <f t="shared" si="220"/>
        <v>5.5589623184991921E-3</v>
      </c>
      <c r="E1197" s="279">
        <f t="shared" si="221"/>
        <v>1.206</v>
      </c>
      <c r="G1197" s="114"/>
      <c r="H1197" s="114"/>
      <c r="I1197" s="23"/>
      <c r="K1197" s="114"/>
      <c r="R1197" s="22"/>
      <c r="T1197" s="114"/>
      <c r="U1197" s="22"/>
      <c r="W1197" s="114"/>
      <c r="Y1197" s="22"/>
      <c r="AA1197" s="114"/>
      <c r="AE1197" s="22"/>
      <c r="AG1197" s="114"/>
      <c r="AH1197" s="22"/>
      <c r="AJ1197" s="114"/>
    </row>
    <row r="1198" spans="1:36" x14ac:dyDescent="0.2">
      <c r="A1198" s="272">
        <f t="shared" si="218"/>
        <v>10</v>
      </c>
      <c r="B1198" s="274">
        <f t="shared" si="218"/>
        <v>7.9359795986819037E-3</v>
      </c>
      <c r="C1198" s="279">
        <f t="shared" si="219"/>
        <v>1.181</v>
      </c>
      <c r="D1198" s="274">
        <f t="shared" si="220"/>
        <v>4.9665482905446754E-3</v>
      </c>
      <c r="E1198" s="279">
        <f t="shared" si="221"/>
        <v>1.1779999999999999</v>
      </c>
      <c r="G1198" s="114"/>
      <c r="H1198" s="114"/>
      <c r="I1198" s="23"/>
      <c r="K1198" s="114"/>
      <c r="R1198" s="22"/>
      <c r="T1198" s="114"/>
      <c r="U1198" s="22"/>
      <c r="W1198" s="114"/>
      <c r="Y1198" s="22"/>
      <c r="AA1198" s="114"/>
      <c r="AE1198" s="22"/>
      <c r="AG1198" s="114"/>
      <c r="AH1198" s="22"/>
      <c r="AJ1198" s="114"/>
    </row>
    <row r="1199" spans="1:36" x14ac:dyDescent="0.2">
      <c r="A1199" s="272">
        <f t="shared" si="218"/>
        <v>11</v>
      </c>
      <c r="B1199" s="274">
        <f t="shared" si="218"/>
        <v>7.743949119604264E-3</v>
      </c>
      <c r="C1199" s="279">
        <f t="shared" si="219"/>
        <v>1.169</v>
      </c>
      <c r="D1199" s="274">
        <f t="shared" si="220"/>
        <v>5.5845663823762106E-3</v>
      </c>
      <c r="E1199" s="279">
        <f t="shared" si="221"/>
        <v>1.167</v>
      </c>
      <c r="G1199" s="114"/>
      <c r="H1199" s="114"/>
      <c r="I1199" s="23"/>
      <c r="K1199" s="114"/>
      <c r="R1199" s="22"/>
      <c r="T1199" s="114"/>
      <c r="U1199" s="22"/>
      <c r="W1199" s="114"/>
      <c r="Y1199" s="22"/>
      <c r="AA1199" s="114"/>
      <c r="AE1199" s="22"/>
      <c r="AG1199" s="114"/>
      <c r="AH1199" s="22"/>
      <c r="AJ1199" s="114"/>
    </row>
    <row r="1200" spans="1:36" x14ac:dyDescent="0.2">
      <c r="A1200" s="272">
        <f t="shared" si="218"/>
        <v>12</v>
      </c>
      <c r="B1200" s="274">
        <f t="shared" si="218"/>
        <v>7.1704180887590483E-3</v>
      </c>
      <c r="C1200" s="279">
        <f t="shared" si="219"/>
        <v>1.161</v>
      </c>
      <c r="D1200" s="274">
        <f t="shared" si="220"/>
        <v>5.7996405189431662E-3</v>
      </c>
      <c r="E1200" s="279">
        <f t="shared" si="221"/>
        <v>1.1599999999999999</v>
      </c>
      <c r="G1200" s="114"/>
      <c r="H1200" s="114"/>
      <c r="I1200" s="23"/>
      <c r="K1200" s="114"/>
      <c r="R1200" s="22"/>
      <c r="T1200" s="114"/>
      <c r="U1200" s="22"/>
      <c r="W1200" s="114"/>
      <c r="Y1200" s="22"/>
      <c r="AA1200" s="114"/>
      <c r="AE1200" s="22"/>
      <c r="AG1200" s="114"/>
      <c r="AH1200" s="22"/>
      <c r="AJ1200" s="114"/>
    </row>
    <row r="1201" spans="1:36" x14ac:dyDescent="0.2">
      <c r="A1201" s="272">
        <f t="shared" si="218"/>
        <v>13</v>
      </c>
      <c r="B1201" s="274">
        <f t="shared" si="218"/>
        <v>6.8634893730332878E-3</v>
      </c>
      <c r="C1201" s="279">
        <f t="shared" si="219"/>
        <v>1.1539999999999999</v>
      </c>
      <c r="D1201" s="274">
        <f t="shared" si="220"/>
        <v>6.7361091552451211E-3</v>
      </c>
      <c r="E1201" s="279">
        <f t="shared" si="221"/>
        <v>1.153</v>
      </c>
      <c r="G1201" s="114"/>
      <c r="H1201" s="114"/>
      <c r="I1201" s="23"/>
      <c r="K1201" s="114"/>
      <c r="R1201" s="22"/>
      <c r="T1201" s="114"/>
      <c r="U1201" s="22"/>
      <c r="W1201" s="114"/>
      <c r="Y1201" s="22"/>
      <c r="AA1201" s="114"/>
      <c r="AE1201" s="22"/>
      <c r="AG1201" s="114"/>
      <c r="AH1201" s="22"/>
      <c r="AJ1201" s="114"/>
    </row>
    <row r="1202" spans="1:36" x14ac:dyDescent="0.2">
      <c r="A1202" s="272">
        <f t="shared" si="218"/>
        <v>14</v>
      </c>
      <c r="B1202" s="274">
        <f t="shared" si="218"/>
        <v>6.5159142059027612E-3</v>
      </c>
      <c r="C1202" s="279">
        <f t="shared" si="219"/>
        <v>1.149</v>
      </c>
      <c r="D1202" s="274">
        <f t="shared" si="220"/>
        <v>7.1003269638957103E-3</v>
      </c>
      <c r="E1202" s="279">
        <f t="shared" si="221"/>
        <v>1.149</v>
      </c>
      <c r="G1202" s="114"/>
      <c r="H1202" s="114"/>
      <c r="I1202" s="23"/>
      <c r="K1202" s="114"/>
      <c r="R1202" s="22"/>
      <c r="T1202" s="114"/>
      <c r="U1202" s="22"/>
      <c r="W1202" s="114"/>
      <c r="Y1202" s="22"/>
      <c r="AA1202" s="114"/>
      <c r="AE1202" s="22"/>
      <c r="AG1202" s="114"/>
      <c r="AH1202" s="22"/>
      <c r="AJ1202" s="114"/>
    </row>
    <row r="1203" spans="1:36" x14ac:dyDescent="0.2">
      <c r="A1203" s="272">
        <f t="shared" si="218"/>
        <v>15</v>
      </c>
      <c r="B1203" s="274">
        <f t="shared" si="218"/>
        <v>6.1817811723076689E-3</v>
      </c>
      <c r="C1203" s="279">
        <f t="shared" si="219"/>
        <v>1.1459999999999999</v>
      </c>
      <c r="D1203" s="274">
        <f t="shared" si="220"/>
        <v>7.9420605638526945E-3</v>
      </c>
      <c r="E1203" s="279">
        <f t="shared" si="221"/>
        <v>1.1459999999999999</v>
      </c>
      <c r="G1203" s="114"/>
      <c r="H1203" s="114"/>
      <c r="I1203" s="23"/>
      <c r="K1203" s="114"/>
      <c r="R1203" s="22"/>
      <c r="T1203" s="114"/>
      <c r="U1203" s="22"/>
      <c r="W1203" s="114"/>
      <c r="Y1203" s="22"/>
      <c r="AA1203" s="114"/>
      <c r="AE1203" s="22"/>
      <c r="AG1203" s="114"/>
      <c r="AH1203" s="22"/>
      <c r="AJ1203" s="114"/>
    </row>
    <row r="1204" spans="1:36" x14ac:dyDescent="0.2">
      <c r="A1204" s="272">
        <f t="shared" si="218"/>
        <v>16</v>
      </c>
      <c r="B1204" s="274">
        <f t="shared" si="218"/>
        <v>5.7868384870046578E-3</v>
      </c>
      <c r="C1204" s="279">
        <f t="shared" si="219"/>
        <v>1.1419999999999999</v>
      </c>
      <c r="D1204" s="274">
        <f t="shared" si="220"/>
        <v>8.3405238079387965E-3</v>
      </c>
      <c r="E1204" s="279">
        <f t="shared" si="221"/>
        <v>1.1419999999999999</v>
      </c>
      <c r="G1204" s="114"/>
      <c r="H1204" s="114"/>
      <c r="I1204" s="23"/>
      <c r="K1204" s="114"/>
      <c r="R1204" s="22"/>
      <c r="T1204" s="114"/>
      <c r="U1204" s="22"/>
      <c r="W1204" s="114"/>
      <c r="Y1204" s="22"/>
      <c r="AA1204" s="114"/>
      <c r="AE1204" s="22"/>
      <c r="AG1204" s="114"/>
      <c r="AH1204" s="22"/>
      <c r="AJ1204" s="114"/>
    </row>
    <row r="1205" spans="1:36" x14ac:dyDescent="0.2">
      <c r="A1205" s="272">
        <f t="shared" si="218"/>
        <v>17</v>
      </c>
      <c r="B1205" s="274">
        <f t="shared" si="218"/>
        <v>5.2962006129612894E-3</v>
      </c>
      <c r="C1205" s="279">
        <f t="shared" si="219"/>
        <v>1.139</v>
      </c>
      <c r="D1205" s="274">
        <f t="shared" si="220"/>
        <v>8.6394512537029868E-3</v>
      </c>
      <c r="E1205" s="279">
        <f t="shared" si="221"/>
        <v>1.139</v>
      </c>
      <c r="G1205" s="114"/>
      <c r="H1205" s="114"/>
      <c r="I1205" s="23"/>
      <c r="K1205" s="114"/>
      <c r="R1205" s="22"/>
      <c r="T1205" s="114"/>
      <c r="U1205" s="22"/>
      <c r="W1205" s="114"/>
      <c r="Y1205" s="22"/>
      <c r="AA1205" s="114"/>
      <c r="AE1205" s="22"/>
      <c r="AG1205" s="114"/>
      <c r="AH1205" s="22"/>
      <c r="AJ1205" s="114"/>
    </row>
    <row r="1206" spans="1:36" x14ac:dyDescent="0.2">
      <c r="A1206" s="272">
        <f t="shared" si="218"/>
        <v>18</v>
      </c>
      <c r="B1206" s="274">
        <f t="shared" si="218"/>
        <v>4.8817348289520515E-3</v>
      </c>
      <c r="C1206" s="279">
        <f t="shared" si="219"/>
        <v>1.135</v>
      </c>
      <c r="D1206" s="274">
        <f t="shared" si="220"/>
        <v>8.7329060868541059E-3</v>
      </c>
      <c r="E1206" s="279">
        <f t="shared" si="221"/>
        <v>1.135</v>
      </c>
      <c r="G1206" s="114"/>
      <c r="H1206" s="114"/>
      <c r="I1206" s="23"/>
      <c r="K1206" s="114"/>
      <c r="R1206" s="22"/>
      <c r="T1206" s="114"/>
      <c r="U1206" s="22"/>
      <c r="W1206" s="114"/>
      <c r="Y1206" s="22"/>
      <c r="AA1206" s="114"/>
      <c r="AE1206" s="22"/>
      <c r="AG1206" s="114"/>
      <c r="AH1206" s="22"/>
      <c r="AJ1206" s="114"/>
    </row>
    <row r="1207" spans="1:36" x14ac:dyDescent="0.2">
      <c r="A1207" s="272">
        <f t="shared" si="218"/>
        <v>19</v>
      </c>
      <c r="B1207" s="274">
        <f t="shared" si="218"/>
        <v>4.8673325430212289E-3</v>
      </c>
      <c r="C1207" s="279">
        <f t="shared" si="219"/>
        <v>1.1140000000000001</v>
      </c>
      <c r="D1207" s="274">
        <f t="shared" si="220"/>
        <v>9.0411150057737172E-3</v>
      </c>
      <c r="E1207" s="279">
        <f t="shared" si="221"/>
        <v>1.1140000000000001</v>
      </c>
      <c r="G1207" s="114"/>
      <c r="H1207" s="114"/>
      <c r="I1207" s="23"/>
      <c r="K1207" s="114"/>
      <c r="R1207" s="22"/>
      <c r="T1207" s="114"/>
      <c r="U1207" s="22"/>
      <c r="W1207" s="114"/>
      <c r="Y1207" s="22"/>
      <c r="AA1207" s="114"/>
      <c r="AE1207" s="22"/>
      <c r="AG1207" s="114"/>
      <c r="AH1207" s="22"/>
      <c r="AJ1207" s="114"/>
    </row>
    <row r="1208" spans="1:36" x14ac:dyDescent="0.2">
      <c r="A1208" s="272">
        <f t="shared" si="218"/>
        <v>20</v>
      </c>
      <c r="B1208" s="274">
        <f t="shared" si="218"/>
        <v>4.4131804600026116E-3</v>
      </c>
      <c r="C1208" s="279">
        <f t="shared" si="219"/>
        <v>1.107</v>
      </c>
      <c r="D1208" s="274">
        <f t="shared" si="220"/>
        <v>9.1972997954235299E-3</v>
      </c>
      <c r="E1208" s="279">
        <f t="shared" si="221"/>
        <v>1.107</v>
      </c>
      <c r="G1208" s="114"/>
      <c r="H1208" s="114"/>
      <c r="I1208" s="23"/>
      <c r="K1208" s="114"/>
      <c r="R1208" s="22"/>
      <c r="T1208" s="114"/>
      <c r="U1208" s="22"/>
      <c r="W1208" s="114"/>
      <c r="Y1208" s="22"/>
      <c r="AA1208" s="114"/>
      <c r="AE1208" s="22"/>
      <c r="AG1208" s="114"/>
      <c r="AH1208" s="22"/>
      <c r="AJ1208" s="114"/>
    </row>
    <row r="1209" spans="1:36" x14ac:dyDescent="0.2">
      <c r="A1209" s="272">
        <f t="shared" si="218"/>
        <v>21</v>
      </c>
      <c r="B1209" s="274">
        <f t="shared" si="218"/>
        <v>4.2147489649557177E-3</v>
      </c>
      <c r="C1209" s="279">
        <f t="shared" si="219"/>
        <v>1.1000000000000001</v>
      </c>
      <c r="D1209" s="274">
        <f t="shared" si="220"/>
        <v>8.8529251362776291E-3</v>
      </c>
      <c r="E1209" s="279">
        <f t="shared" si="221"/>
        <v>1.1000000000000001</v>
      </c>
      <c r="G1209" s="114"/>
      <c r="H1209" s="114"/>
      <c r="I1209" s="23"/>
      <c r="K1209" s="114"/>
      <c r="R1209" s="22"/>
      <c r="T1209" s="114"/>
      <c r="U1209" s="22"/>
      <c r="W1209" s="114"/>
      <c r="Y1209" s="22"/>
      <c r="AA1209" s="114"/>
      <c r="AE1209" s="22"/>
      <c r="AG1209" s="114"/>
      <c r="AH1209" s="22"/>
      <c r="AJ1209" s="114"/>
    </row>
    <row r="1210" spans="1:36" x14ac:dyDescent="0.2">
      <c r="A1210" s="272">
        <f t="shared" si="218"/>
        <v>22</v>
      </c>
      <c r="B1210" s="274">
        <f t="shared" si="218"/>
        <v>3.9004590808653147E-3</v>
      </c>
      <c r="C1210" s="279">
        <f t="shared" si="219"/>
        <v>1.0780000000000001</v>
      </c>
      <c r="D1210" s="274">
        <f t="shared" si="220"/>
        <v>8.703461413395534E-3</v>
      </c>
      <c r="E1210" s="279">
        <f t="shared" si="221"/>
        <v>1.0780000000000001</v>
      </c>
      <c r="G1210" s="114"/>
      <c r="H1210" s="114"/>
      <c r="I1210" s="23"/>
      <c r="K1210" s="114"/>
      <c r="R1210" s="22"/>
      <c r="T1210" s="114"/>
      <c r="U1210" s="22"/>
      <c r="W1210" s="114"/>
      <c r="Y1210" s="22"/>
      <c r="AA1210" s="114"/>
      <c r="AE1210" s="22"/>
      <c r="AG1210" s="114"/>
      <c r="AH1210" s="22"/>
      <c r="AJ1210" s="114"/>
    </row>
    <row r="1211" spans="1:36" x14ac:dyDescent="0.2">
      <c r="A1211" s="272">
        <f t="shared" si="218"/>
        <v>23</v>
      </c>
      <c r="B1211" s="274">
        <f t="shared" si="218"/>
        <v>3.8988588268730013E-3</v>
      </c>
      <c r="C1211" s="279">
        <f t="shared" si="219"/>
        <v>1.071</v>
      </c>
      <c r="D1211" s="274">
        <f t="shared" si="220"/>
        <v>9.2856338157992439E-3</v>
      </c>
      <c r="E1211" s="279">
        <f t="shared" si="221"/>
        <v>1.071</v>
      </c>
      <c r="G1211" s="114"/>
      <c r="H1211" s="114"/>
      <c r="I1211" s="23"/>
      <c r="K1211" s="114"/>
      <c r="R1211" s="22"/>
      <c r="T1211" s="114"/>
      <c r="U1211" s="22"/>
      <c r="W1211" s="114"/>
      <c r="Y1211" s="22"/>
      <c r="AA1211" s="114"/>
      <c r="AE1211" s="22"/>
      <c r="AG1211" s="114"/>
      <c r="AH1211" s="22"/>
      <c r="AJ1211" s="114"/>
    </row>
    <row r="1212" spans="1:36" x14ac:dyDescent="0.2">
      <c r="A1212" s="272">
        <f t="shared" si="218"/>
        <v>24</v>
      </c>
      <c r="B1212" s="274">
        <f t="shared" si="218"/>
        <v>3.6690623535767597E-3</v>
      </c>
      <c r="C1212" s="279">
        <f t="shared" si="219"/>
        <v>1.0640000000000001</v>
      </c>
      <c r="D1212" s="274">
        <f t="shared" si="220"/>
        <v>8.6199281549967609E-3</v>
      </c>
      <c r="E1212" s="279">
        <f t="shared" si="221"/>
        <v>1.0640000000000001</v>
      </c>
      <c r="G1212" s="114"/>
      <c r="H1212" s="114"/>
      <c r="I1212" s="23"/>
      <c r="K1212" s="114"/>
      <c r="R1212" s="22"/>
      <c r="T1212" s="114"/>
      <c r="U1212" s="22"/>
      <c r="W1212" s="114"/>
      <c r="Y1212" s="22"/>
      <c r="AA1212" s="114"/>
      <c r="AE1212" s="22"/>
      <c r="AG1212" s="114"/>
      <c r="AH1212" s="22"/>
      <c r="AJ1212" s="114"/>
    </row>
    <row r="1213" spans="1:36" x14ac:dyDescent="0.2">
      <c r="A1213" s="272">
        <f t="shared" si="218"/>
        <v>25</v>
      </c>
      <c r="B1213" s="274">
        <f t="shared" si="218"/>
        <v>3.6985070270353312E-3</v>
      </c>
      <c r="C1213" s="279">
        <f t="shared" si="219"/>
        <v>1.0569999999999999</v>
      </c>
      <c r="D1213" s="274">
        <f t="shared" si="220"/>
        <v>9.2149025893389809E-3</v>
      </c>
      <c r="E1213" s="279">
        <f t="shared" si="221"/>
        <v>1.0569999999999999</v>
      </c>
      <c r="G1213" s="114"/>
      <c r="H1213" s="114"/>
      <c r="I1213" s="23"/>
      <c r="K1213" s="114"/>
      <c r="R1213" s="22"/>
      <c r="T1213" s="114"/>
      <c r="U1213" s="22"/>
      <c r="W1213" s="114"/>
      <c r="Y1213" s="22"/>
      <c r="AA1213" s="114"/>
      <c r="AE1213" s="22"/>
      <c r="AG1213" s="114"/>
      <c r="AH1213" s="22"/>
      <c r="AJ1213" s="114"/>
    </row>
    <row r="1214" spans="1:36" x14ac:dyDescent="0.2">
      <c r="A1214" s="272">
        <f t="shared" si="218"/>
        <v>26</v>
      </c>
      <c r="B1214" s="274">
        <f t="shared" si="218"/>
        <v>3.6472988992812937E-3</v>
      </c>
      <c r="C1214" s="279">
        <f t="shared" si="219"/>
        <v>1.0429999999999999</v>
      </c>
      <c r="D1214" s="274">
        <f t="shared" si="220"/>
        <v>9.3137982860639641E-3</v>
      </c>
      <c r="E1214" s="279">
        <f t="shared" si="221"/>
        <v>1.0429999999999999</v>
      </c>
      <c r="G1214" s="114"/>
      <c r="H1214" s="114"/>
      <c r="I1214" s="23"/>
      <c r="K1214" s="114"/>
      <c r="R1214" s="22"/>
      <c r="T1214" s="114"/>
      <c r="U1214" s="22"/>
      <c r="W1214" s="114"/>
      <c r="Y1214" s="22"/>
      <c r="AA1214" s="114"/>
      <c r="AE1214" s="22"/>
      <c r="AG1214" s="114"/>
      <c r="AH1214" s="22"/>
      <c r="AJ1214" s="114"/>
    </row>
    <row r="1215" spans="1:36" x14ac:dyDescent="0.2">
      <c r="A1215" s="272">
        <f t="shared" si="218"/>
        <v>27</v>
      </c>
      <c r="B1215" s="274">
        <f t="shared" si="218"/>
        <v>3.728911852889291E-3</v>
      </c>
      <c r="C1215" s="279">
        <f t="shared" si="219"/>
        <v>1.0209999999999999</v>
      </c>
      <c r="D1215" s="274">
        <f t="shared" si="220"/>
        <v>9.5138300351031713E-3</v>
      </c>
      <c r="E1215" s="279">
        <f t="shared" si="221"/>
        <v>1.0209999999999999</v>
      </c>
      <c r="G1215" s="114"/>
      <c r="H1215" s="114"/>
      <c r="I1215" s="23"/>
      <c r="K1215" s="114"/>
      <c r="R1215" s="22"/>
      <c r="T1215" s="114"/>
      <c r="U1215" s="22"/>
      <c r="W1215" s="114"/>
      <c r="Y1215" s="22"/>
      <c r="AA1215" s="114"/>
      <c r="AE1215" s="22"/>
      <c r="AG1215" s="114"/>
      <c r="AH1215" s="22"/>
      <c r="AJ1215" s="114"/>
    </row>
    <row r="1216" spans="1:36" x14ac:dyDescent="0.2">
      <c r="A1216" s="272">
        <f t="shared" si="218"/>
        <v>28</v>
      </c>
      <c r="B1216" s="274">
        <f t="shared" si="218"/>
        <v>3.8009232825434057E-3</v>
      </c>
      <c r="C1216" s="279">
        <f t="shared" si="219"/>
        <v>1.014</v>
      </c>
      <c r="D1216" s="274">
        <f t="shared" si="220"/>
        <v>9.5058287651416037E-3</v>
      </c>
      <c r="E1216" s="279">
        <f t="shared" si="221"/>
        <v>1.014</v>
      </c>
      <c r="G1216" s="114"/>
      <c r="H1216" s="114"/>
      <c r="I1216" s="23"/>
      <c r="K1216" s="114"/>
      <c r="R1216" s="22"/>
      <c r="T1216" s="114"/>
      <c r="U1216" s="22"/>
      <c r="W1216" s="114"/>
      <c r="Y1216" s="22"/>
      <c r="AA1216" s="114"/>
      <c r="AE1216" s="22"/>
      <c r="AG1216" s="114"/>
      <c r="AH1216" s="22"/>
      <c r="AJ1216" s="114"/>
    </row>
    <row r="1217" spans="1:36" x14ac:dyDescent="0.2">
      <c r="A1217" s="272">
        <f t="shared" si="218"/>
        <v>29</v>
      </c>
      <c r="B1217" s="274">
        <f t="shared" si="218"/>
        <v>4.0268791462580939E-3</v>
      </c>
      <c r="C1217" s="279">
        <f t="shared" si="219"/>
        <v>1.0069999999999999</v>
      </c>
      <c r="D1217" s="274">
        <f t="shared" si="220"/>
        <v>9.9330965810893491E-3</v>
      </c>
      <c r="E1217" s="279">
        <f t="shared" si="221"/>
        <v>1.0069999999999999</v>
      </c>
      <c r="G1217" s="114"/>
      <c r="H1217" s="114"/>
      <c r="I1217" s="23"/>
      <c r="K1217" s="114"/>
      <c r="R1217" s="22"/>
      <c r="T1217" s="114"/>
      <c r="U1217" s="22"/>
      <c r="W1217" s="114"/>
      <c r="Y1217" s="22"/>
      <c r="AA1217" s="114"/>
      <c r="AE1217" s="22"/>
      <c r="AG1217" s="114"/>
      <c r="AH1217" s="22"/>
      <c r="AJ1217" s="114"/>
    </row>
    <row r="1218" spans="1:36" x14ac:dyDescent="0.2">
      <c r="A1218" s="272">
        <f t="shared" si="218"/>
        <v>30</v>
      </c>
      <c r="B1218" s="274">
        <f t="shared" si="218"/>
        <v>4.4435852858565709E-3</v>
      </c>
      <c r="C1218" s="279">
        <f t="shared" si="219"/>
        <v>1</v>
      </c>
      <c r="D1218" s="274">
        <f t="shared" si="220"/>
        <v>1.1002386298753337E-2</v>
      </c>
      <c r="E1218" s="279">
        <f t="shared" si="221"/>
        <v>1</v>
      </c>
      <c r="G1218" s="114"/>
      <c r="H1218" s="114"/>
      <c r="I1218" s="23"/>
      <c r="K1218" s="114"/>
      <c r="R1218" s="22"/>
      <c r="T1218" s="114"/>
      <c r="U1218" s="22"/>
      <c r="W1218" s="114"/>
      <c r="Y1218" s="22"/>
      <c r="AA1218" s="114"/>
      <c r="AE1218" s="22"/>
      <c r="AG1218" s="114"/>
      <c r="AH1218" s="22"/>
      <c r="AJ1218" s="114"/>
    </row>
    <row r="1219" spans="1:36" x14ac:dyDescent="0.2">
      <c r="A1219" s="272">
        <f t="shared" si="218"/>
        <v>31</v>
      </c>
      <c r="B1219" s="274">
        <f t="shared" si="218"/>
        <v>4.5098358011383564E-3</v>
      </c>
      <c r="C1219" s="279">
        <f t="shared" si="219"/>
        <v>0.995</v>
      </c>
      <c r="D1219" s="274">
        <f t="shared" si="220"/>
        <v>1.1029270565824208E-2</v>
      </c>
      <c r="E1219" s="279">
        <f t="shared" si="221"/>
        <v>0.995</v>
      </c>
      <c r="G1219" s="114"/>
      <c r="H1219" s="114"/>
      <c r="I1219" s="23"/>
      <c r="K1219" s="114"/>
      <c r="R1219" s="22"/>
      <c r="T1219" s="114"/>
      <c r="U1219" s="22"/>
      <c r="W1219" s="114"/>
      <c r="Y1219" s="22"/>
      <c r="AA1219" s="114"/>
      <c r="AE1219" s="22"/>
      <c r="AG1219" s="114"/>
      <c r="AH1219" s="22"/>
      <c r="AJ1219" s="114"/>
    </row>
    <row r="1220" spans="1:36" x14ac:dyDescent="0.2">
      <c r="A1220" s="272">
        <f t="shared" si="218"/>
        <v>32</v>
      </c>
      <c r="B1220" s="274">
        <f t="shared" si="218"/>
        <v>4.2221101333203602E-3</v>
      </c>
      <c r="C1220" s="279">
        <f t="shared" si="219"/>
        <v>0.99299999999999999</v>
      </c>
      <c r="D1220" s="274">
        <f t="shared" si="220"/>
        <v>1.0080639999180669E-2</v>
      </c>
      <c r="E1220" s="279">
        <f t="shared" si="221"/>
        <v>0.99299999999999999</v>
      </c>
      <c r="G1220" s="114"/>
      <c r="H1220" s="114"/>
      <c r="I1220" s="23"/>
      <c r="K1220" s="114"/>
      <c r="R1220" s="22"/>
      <c r="T1220" s="114"/>
      <c r="U1220" s="22"/>
      <c r="W1220" s="114"/>
      <c r="Y1220" s="22"/>
      <c r="AA1220" s="114"/>
      <c r="AE1220" s="22"/>
      <c r="AG1220" s="114"/>
      <c r="AH1220" s="22"/>
      <c r="AJ1220" s="114"/>
    </row>
    <row r="1221" spans="1:36" x14ac:dyDescent="0.2">
      <c r="A1221" s="272">
        <f t="shared" si="218"/>
        <v>33</v>
      </c>
      <c r="B1221" s="274">
        <f t="shared" si="218"/>
        <v>4.135056316138498E-3</v>
      </c>
      <c r="C1221" s="279">
        <f t="shared" si="219"/>
        <v>0.98799999999999999</v>
      </c>
      <c r="D1221" s="274">
        <f t="shared" si="220"/>
        <v>9.8674861674044913E-3</v>
      </c>
      <c r="E1221" s="279">
        <f t="shared" si="221"/>
        <v>0.98799999999999999</v>
      </c>
      <c r="G1221" s="114"/>
      <c r="H1221" s="114"/>
      <c r="I1221" s="23"/>
      <c r="K1221" s="114"/>
      <c r="R1221" s="22"/>
      <c r="T1221" s="114"/>
      <c r="U1221" s="22"/>
      <c r="W1221" s="114"/>
      <c r="Y1221" s="22"/>
      <c r="AA1221" s="114"/>
      <c r="AE1221" s="22"/>
      <c r="AG1221" s="114"/>
      <c r="AH1221" s="22"/>
      <c r="AJ1221" s="114"/>
    </row>
    <row r="1222" spans="1:36" x14ac:dyDescent="0.2">
      <c r="A1222" s="272">
        <f t="shared" si="218"/>
        <v>34</v>
      </c>
      <c r="B1222" s="274">
        <f t="shared" si="218"/>
        <v>4.0787273756090568E-3</v>
      </c>
      <c r="C1222" s="279">
        <f t="shared" si="219"/>
        <v>0.98599999999999999</v>
      </c>
      <c r="D1222" s="274">
        <f t="shared" si="220"/>
        <v>9.6658541643729699E-3</v>
      </c>
      <c r="E1222" s="279">
        <f t="shared" si="221"/>
        <v>0.98599999999999999</v>
      </c>
      <c r="G1222" s="114"/>
      <c r="H1222" s="114"/>
      <c r="I1222" s="23"/>
      <c r="K1222" s="114"/>
      <c r="R1222" s="22"/>
      <c r="T1222" s="114"/>
      <c r="U1222" s="22"/>
      <c r="W1222" s="114"/>
      <c r="Y1222" s="22"/>
      <c r="AA1222" s="114"/>
      <c r="AE1222" s="22"/>
      <c r="AG1222" s="114"/>
      <c r="AH1222" s="22"/>
      <c r="AJ1222" s="114"/>
    </row>
    <row r="1223" spans="1:36" x14ac:dyDescent="0.2">
      <c r="A1223" s="272">
        <f t="shared" si="218"/>
        <v>35</v>
      </c>
      <c r="B1223" s="274">
        <f t="shared" si="218"/>
        <v>4.2832398358267423E-3</v>
      </c>
      <c r="C1223" s="279">
        <f t="shared" si="219"/>
        <v>0.98399999999999999</v>
      </c>
      <c r="D1223" s="274">
        <f t="shared" si="220"/>
        <v>9.9567803401755927E-3</v>
      </c>
      <c r="E1223" s="279">
        <f t="shared" si="221"/>
        <v>0.98399999999999999</v>
      </c>
      <c r="G1223" s="114"/>
      <c r="H1223" s="114"/>
      <c r="I1223" s="23"/>
      <c r="K1223" s="114"/>
      <c r="R1223" s="22"/>
      <c r="T1223" s="114"/>
      <c r="U1223" s="22"/>
      <c r="W1223" s="114"/>
      <c r="Y1223" s="22"/>
      <c r="AA1223" s="114"/>
      <c r="AE1223" s="22"/>
      <c r="AG1223" s="114"/>
      <c r="AH1223" s="22"/>
      <c r="AJ1223" s="114"/>
    </row>
    <row r="1224" spans="1:36" x14ac:dyDescent="0.2">
      <c r="A1224" s="272">
        <f t="shared" si="218"/>
        <v>36</v>
      </c>
      <c r="B1224" s="274">
        <f t="shared" si="218"/>
        <v>4.5440812365738683E-3</v>
      </c>
      <c r="C1224" s="279">
        <f t="shared" si="219"/>
        <v>0.98199999999999998</v>
      </c>
      <c r="D1224" s="274">
        <f t="shared" si="220"/>
        <v>1.0451578874598976E-2</v>
      </c>
      <c r="E1224" s="279">
        <f t="shared" si="221"/>
        <v>0.98199999999999998</v>
      </c>
      <c r="G1224" s="114"/>
      <c r="H1224" s="114"/>
      <c r="I1224" s="23"/>
      <c r="K1224" s="114"/>
      <c r="R1224" s="22"/>
      <c r="T1224" s="114"/>
      <c r="U1224" s="22"/>
      <c r="W1224" s="114"/>
      <c r="Y1224" s="22"/>
      <c r="AA1224" s="114"/>
      <c r="AE1224" s="22"/>
      <c r="AG1224" s="114"/>
      <c r="AH1224" s="22"/>
      <c r="AJ1224" s="114"/>
    </row>
    <row r="1225" spans="1:36" x14ac:dyDescent="0.2">
      <c r="A1225" s="272">
        <f t="shared" si="218"/>
        <v>37</v>
      </c>
      <c r="B1225" s="274">
        <f t="shared" si="218"/>
        <v>4.7409124776284488E-3</v>
      </c>
      <c r="C1225" s="279">
        <f t="shared" si="219"/>
        <v>0.96199999999999997</v>
      </c>
      <c r="D1225" s="274">
        <f t="shared" si="220"/>
        <v>1.0869885268189767E-2</v>
      </c>
      <c r="E1225" s="279">
        <f t="shared" si="221"/>
        <v>0.96199999999999997</v>
      </c>
      <c r="G1225" s="114"/>
      <c r="H1225" s="114"/>
      <c r="I1225" s="23"/>
      <c r="K1225" s="114"/>
      <c r="R1225" s="22"/>
      <c r="T1225" s="114"/>
      <c r="U1225" s="22"/>
      <c r="W1225" s="114"/>
      <c r="Y1225" s="22"/>
      <c r="AA1225" s="114"/>
      <c r="AE1225" s="22"/>
      <c r="AG1225" s="114"/>
      <c r="AH1225" s="22"/>
      <c r="AJ1225" s="114"/>
    </row>
    <row r="1226" spans="1:36" x14ac:dyDescent="0.2">
      <c r="A1226" s="272">
        <f t="shared" si="218"/>
        <v>38</v>
      </c>
      <c r="B1226" s="274">
        <f t="shared" si="218"/>
        <v>4.6071312438710271E-3</v>
      </c>
      <c r="C1226" s="279">
        <f t="shared" si="219"/>
        <v>0.96</v>
      </c>
      <c r="D1226" s="274">
        <f t="shared" si="220"/>
        <v>1.0490945122809892E-2</v>
      </c>
      <c r="E1226" s="279">
        <f t="shared" si="221"/>
        <v>0.96</v>
      </c>
      <c r="G1226" s="114"/>
      <c r="H1226" s="114"/>
      <c r="I1226" s="23"/>
      <c r="K1226" s="114"/>
      <c r="R1226" s="22"/>
      <c r="T1226" s="114"/>
      <c r="U1226" s="22"/>
      <c r="W1226" s="114"/>
      <c r="Y1226" s="22"/>
      <c r="AA1226" s="114"/>
      <c r="AE1226" s="22"/>
      <c r="AG1226" s="114"/>
      <c r="AH1226" s="22"/>
      <c r="AJ1226" s="114"/>
    </row>
    <row r="1227" spans="1:36" x14ac:dyDescent="0.2">
      <c r="A1227" s="272">
        <f t="shared" si="218"/>
        <v>39</v>
      </c>
      <c r="B1227" s="274">
        <f t="shared" si="218"/>
        <v>4.5632842844816335E-3</v>
      </c>
      <c r="C1227" s="279">
        <f t="shared" si="219"/>
        <v>0.95899999999999996</v>
      </c>
      <c r="D1227" s="274">
        <f t="shared" si="220"/>
        <v>1.047654283687907E-2</v>
      </c>
      <c r="E1227" s="279">
        <f t="shared" si="221"/>
        <v>0.95899999999999996</v>
      </c>
      <c r="G1227" s="114"/>
      <c r="H1227" s="114"/>
      <c r="I1227" s="23"/>
      <c r="K1227" s="114"/>
      <c r="R1227" s="22"/>
      <c r="T1227" s="114"/>
      <c r="U1227" s="22"/>
      <c r="W1227" s="114"/>
      <c r="Y1227" s="22"/>
      <c r="AA1227" s="114"/>
      <c r="AE1227" s="22"/>
      <c r="AG1227" s="114"/>
      <c r="AH1227" s="22"/>
      <c r="AJ1227" s="114"/>
    </row>
    <row r="1228" spans="1:36" x14ac:dyDescent="0.2">
      <c r="A1228" s="272">
        <f t="shared" si="218"/>
        <v>40</v>
      </c>
      <c r="B1228" s="274">
        <f t="shared" si="218"/>
        <v>4.5664847924662601E-3</v>
      </c>
      <c r="C1228" s="279">
        <f t="shared" si="219"/>
        <v>0.94299999999999995</v>
      </c>
      <c r="D1228" s="274">
        <f t="shared" si="220"/>
        <v>1.049766618957761E-2</v>
      </c>
      <c r="E1228" s="279">
        <f t="shared" si="221"/>
        <v>0.94299999999999995</v>
      </c>
      <c r="G1228" s="114"/>
      <c r="H1228" s="114"/>
      <c r="I1228" s="23"/>
      <c r="K1228" s="114"/>
      <c r="R1228" s="22"/>
      <c r="T1228" s="114"/>
      <c r="U1228" s="22"/>
      <c r="W1228" s="114"/>
      <c r="Y1228" s="22"/>
      <c r="AA1228" s="114"/>
      <c r="AE1228" s="22"/>
      <c r="AG1228" s="114"/>
      <c r="AH1228" s="22"/>
      <c r="AJ1228" s="114"/>
    </row>
    <row r="1229" spans="1:36" x14ac:dyDescent="0.2">
      <c r="A1229" s="272">
        <f t="shared" si="218"/>
        <v>41</v>
      </c>
      <c r="B1229" s="274">
        <f t="shared" si="218"/>
        <v>4.4778307212920837E-3</v>
      </c>
      <c r="C1229" s="279">
        <f t="shared" si="219"/>
        <v>0.93600000000000005</v>
      </c>
      <c r="D1229" s="274">
        <f t="shared" si="220"/>
        <v>1.0529351218625421E-2</v>
      </c>
      <c r="E1229" s="279">
        <f t="shared" si="221"/>
        <v>0.93600000000000005</v>
      </c>
      <c r="G1229" s="114"/>
      <c r="H1229" s="114"/>
      <c r="I1229" s="23"/>
      <c r="K1229" s="114"/>
      <c r="R1229" s="22"/>
      <c r="T1229" s="114"/>
      <c r="U1229" s="22"/>
      <c r="W1229" s="114"/>
      <c r="Y1229" s="22"/>
      <c r="AA1229" s="114"/>
      <c r="AE1229" s="22"/>
      <c r="AG1229" s="114"/>
      <c r="AH1229" s="22"/>
      <c r="AJ1229" s="114"/>
    </row>
    <row r="1230" spans="1:36" x14ac:dyDescent="0.2">
      <c r="A1230" s="272">
        <f t="shared" si="218"/>
        <v>42</v>
      </c>
      <c r="B1230" s="274">
        <f t="shared" si="218"/>
        <v>4.3613322306516487E-3</v>
      </c>
      <c r="C1230" s="279">
        <f t="shared" si="219"/>
        <v>0.93100000000000005</v>
      </c>
      <c r="D1230" s="274">
        <f t="shared" si="220"/>
        <v>1.0191057524650313E-2</v>
      </c>
      <c r="E1230" s="279">
        <f t="shared" si="221"/>
        <v>0.93100000000000005</v>
      </c>
      <c r="G1230" s="114"/>
      <c r="H1230" s="114"/>
      <c r="I1230" s="23"/>
      <c r="K1230" s="114"/>
      <c r="R1230" s="22"/>
      <c r="T1230" s="114"/>
      <c r="U1230" s="22"/>
      <c r="W1230" s="114"/>
      <c r="Y1230" s="22"/>
      <c r="AA1230" s="114"/>
      <c r="AE1230" s="22"/>
      <c r="AG1230" s="114"/>
      <c r="AH1230" s="22"/>
      <c r="AJ1230" s="114"/>
    </row>
    <row r="1231" spans="1:36" x14ac:dyDescent="0.2">
      <c r="A1231" s="272">
        <f t="shared" si="218"/>
        <v>43</v>
      </c>
      <c r="B1231" s="274">
        <f t="shared" si="218"/>
        <v>4.241633232026587E-3</v>
      </c>
      <c r="C1231" s="279">
        <f t="shared" si="219"/>
        <v>0.92800000000000005</v>
      </c>
      <c r="D1231" s="274">
        <f t="shared" si="220"/>
        <v>1.0113925282220795E-2</v>
      </c>
      <c r="E1231" s="279">
        <f t="shared" si="221"/>
        <v>0.92800000000000005</v>
      </c>
      <c r="G1231" s="114"/>
      <c r="H1231" s="114"/>
      <c r="I1231" s="23"/>
      <c r="K1231" s="114"/>
      <c r="R1231" s="22"/>
      <c r="T1231" s="114"/>
      <c r="U1231" s="22"/>
      <c r="W1231" s="114"/>
      <c r="Y1231" s="22"/>
      <c r="AA1231" s="114"/>
      <c r="AE1231" s="22"/>
      <c r="AG1231" s="114"/>
      <c r="AH1231" s="22"/>
      <c r="AJ1231" s="114"/>
    </row>
    <row r="1232" spans="1:36" x14ac:dyDescent="0.2">
      <c r="A1232" s="272">
        <f t="shared" si="218"/>
        <v>44</v>
      </c>
      <c r="B1232" s="274">
        <f t="shared" si="218"/>
        <v>4.1376167225261988E-3</v>
      </c>
      <c r="C1232" s="279">
        <f t="shared" si="219"/>
        <v>0.92200000000000004</v>
      </c>
      <c r="D1232" s="274">
        <f t="shared" si="220"/>
        <v>1.0060476798877518E-2</v>
      </c>
      <c r="E1232" s="279">
        <f t="shared" si="221"/>
        <v>0.92200000000000004</v>
      </c>
      <c r="G1232" s="114"/>
      <c r="H1232" s="114"/>
      <c r="I1232" s="23"/>
      <c r="K1232" s="114"/>
      <c r="R1232" s="22"/>
      <c r="T1232" s="114"/>
      <c r="U1232" s="22"/>
      <c r="W1232" s="114"/>
      <c r="Y1232" s="22"/>
      <c r="AA1232" s="114"/>
      <c r="AE1232" s="22"/>
      <c r="AG1232" s="114"/>
      <c r="AH1232" s="22"/>
      <c r="AJ1232" s="114"/>
    </row>
    <row r="1233" spans="1:36" x14ac:dyDescent="0.2">
      <c r="A1233" s="272">
        <f t="shared" si="218"/>
        <v>45</v>
      </c>
      <c r="B1233" s="274">
        <f t="shared" si="218"/>
        <v>4.0303997050411839E-3</v>
      </c>
      <c r="C1233" s="279">
        <f t="shared" si="219"/>
        <v>0.91500000000000004</v>
      </c>
      <c r="D1233" s="274">
        <f t="shared" si="220"/>
        <v>9.7705107754702831E-3</v>
      </c>
      <c r="E1233" s="279">
        <f t="shared" si="221"/>
        <v>0.91500000000000004</v>
      </c>
      <c r="G1233" s="114"/>
      <c r="H1233" s="114"/>
      <c r="I1233" s="23"/>
      <c r="K1233" s="114"/>
      <c r="R1233" s="22"/>
      <c r="T1233" s="114"/>
      <c r="U1233" s="22"/>
      <c r="W1233" s="114"/>
      <c r="Y1233" s="22"/>
      <c r="AA1233" s="114"/>
      <c r="AE1233" s="22"/>
      <c r="AG1233" s="114"/>
      <c r="AH1233" s="22"/>
      <c r="AJ1233" s="114"/>
    </row>
    <row r="1234" spans="1:36" x14ac:dyDescent="0.2">
      <c r="A1234" s="272">
        <f t="shared" si="218"/>
        <v>46</v>
      </c>
      <c r="B1234" s="274">
        <f t="shared" si="218"/>
        <v>3.9388651766808424E-3</v>
      </c>
      <c r="C1234" s="279">
        <f t="shared" si="219"/>
        <v>0.90800000000000003</v>
      </c>
      <c r="D1234" s="274">
        <f t="shared" si="220"/>
        <v>9.7173823429254694E-3</v>
      </c>
      <c r="E1234" s="279">
        <f t="shared" si="221"/>
        <v>0.90800000000000003</v>
      </c>
      <c r="G1234" s="114"/>
      <c r="H1234" s="114"/>
      <c r="I1234" s="23"/>
      <c r="K1234" s="114"/>
      <c r="R1234" s="22"/>
      <c r="T1234" s="114"/>
      <c r="U1234" s="22"/>
      <c r="W1234" s="114"/>
      <c r="Y1234" s="22"/>
      <c r="AA1234" s="114"/>
      <c r="AE1234" s="22"/>
      <c r="AG1234" s="114"/>
      <c r="AH1234" s="22"/>
      <c r="AJ1234" s="114"/>
    </row>
    <row r="1235" spans="1:36" x14ac:dyDescent="0.2">
      <c r="A1235" s="272">
        <f t="shared" si="218"/>
        <v>47</v>
      </c>
      <c r="B1235" s="274">
        <f t="shared" si="218"/>
        <v>3.8153255684742282E-3</v>
      </c>
      <c r="C1235" s="279">
        <f t="shared" si="219"/>
        <v>0.89600000000000002</v>
      </c>
      <c r="D1235" s="274">
        <f t="shared" si="220"/>
        <v>9.9097328728015716E-3</v>
      </c>
      <c r="E1235" s="279">
        <f t="shared" si="221"/>
        <v>0.89600000000000002</v>
      </c>
      <c r="G1235" s="114"/>
      <c r="H1235" s="114"/>
      <c r="I1235" s="23"/>
      <c r="K1235" s="114"/>
      <c r="R1235" s="22"/>
      <c r="T1235" s="114"/>
      <c r="U1235" s="22"/>
      <c r="W1235" s="114"/>
      <c r="Y1235" s="22"/>
      <c r="AA1235" s="114"/>
      <c r="AE1235" s="22"/>
      <c r="AG1235" s="114"/>
      <c r="AH1235" s="22"/>
      <c r="AJ1235" s="114"/>
    </row>
    <row r="1236" spans="1:36" x14ac:dyDescent="0.2">
      <c r="A1236" s="272">
        <f t="shared" si="218"/>
        <v>48</v>
      </c>
      <c r="B1236" s="274">
        <f t="shared" si="218"/>
        <v>3.6924260618645391E-3</v>
      </c>
      <c r="C1236" s="279">
        <f t="shared" si="219"/>
        <v>0.88600000000000001</v>
      </c>
      <c r="D1236" s="274">
        <f t="shared" si="220"/>
        <v>9.6284082209528304E-3</v>
      </c>
      <c r="E1236" s="279">
        <f t="shared" si="221"/>
        <v>0.88600000000000001</v>
      </c>
      <c r="G1236" s="114"/>
      <c r="H1236" s="114"/>
      <c r="I1236" s="23"/>
      <c r="K1236" s="114"/>
      <c r="R1236" s="22"/>
      <c r="T1236" s="114"/>
      <c r="U1236" s="22"/>
      <c r="W1236" s="114"/>
      <c r="Y1236" s="22"/>
      <c r="AA1236" s="114"/>
      <c r="AE1236" s="22"/>
      <c r="AG1236" s="114"/>
      <c r="AH1236" s="22"/>
      <c r="AJ1236" s="114"/>
    </row>
    <row r="1237" spans="1:36" x14ac:dyDescent="0.2">
      <c r="A1237" s="272">
        <f t="shared" si="218"/>
        <v>49</v>
      </c>
      <c r="B1237" s="274">
        <f t="shared" si="218"/>
        <v>3.4786321284914342E-3</v>
      </c>
      <c r="C1237" s="279">
        <f t="shared" si="219"/>
        <v>0.88300000000000001</v>
      </c>
      <c r="D1237" s="274">
        <f t="shared" si="220"/>
        <v>8.7409073568156734E-3</v>
      </c>
      <c r="E1237" s="279">
        <f t="shared" si="221"/>
        <v>0.88300000000000001</v>
      </c>
      <c r="G1237" s="114"/>
      <c r="H1237" s="114"/>
      <c r="I1237" s="23"/>
      <c r="K1237" s="114"/>
      <c r="R1237" s="22"/>
      <c r="T1237" s="114"/>
      <c r="U1237" s="22"/>
      <c r="W1237" s="114"/>
      <c r="Y1237" s="22"/>
      <c r="AA1237" s="114"/>
      <c r="AE1237" s="22"/>
      <c r="AG1237" s="114"/>
      <c r="AH1237" s="22"/>
      <c r="AJ1237" s="114"/>
    </row>
    <row r="1238" spans="1:36" x14ac:dyDescent="0.2">
      <c r="A1238" s="272">
        <f t="shared" si="218"/>
        <v>50</v>
      </c>
      <c r="B1238" s="274">
        <f t="shared" si="218"/>
        <v>3.366934399827941E-3</v>
      </c>
      <c r="C1238" s="279">
        <f t="shared" si="219"/>
        <v>0.879</v>
      </c>
      <c r="D1238" s="274">
        <f t="shared" si="220"/>
        <v>8.5863228211581748E-3</v>
      </c>
      <c r="E1238" s="279">
        <f t="shared" si="221"/>
        <v>0.879</v>
      </c>
      <c r="G1238" s="114"/>
      <c r="H1238" s="114"/>
      <c r="I1238" s="23"/>
      <c r="K1238" s="114"/>
      <c r="R1238" s="22"/>
      <c r="T1238" s="114"/>
      <c r="U1238" s="22"/>
      <c r="W1238" s="114"/>
      <c r="Y1238" s="22"/>
      <c r="AA1238" s="114"/>
      <c r="AE1238" s="22"/>
      <c r="AG1238" s="114"/>
      <c r="AH1238" s="22"/>
      <c r="AJ1238" s="114"/>
    </row>
    <row r="1239" spans="1:36" x14ac:dyDescent="0.2">
      <c r="A1239" s="272">
        <f t="shared" si="218"/>
        <v>51</v>
      </c>
      <c r="B1239" s="274">
        <f t="shared" si="218"/>
        <v>3.2251518961089508E-3</v>
      </c>
      <c r="C1239" s="279">
        <f t="shared" si="219"/>
        <v>0.876</v>
      </c>
      <c r="D1239" s="274">
        <f t="shared" si="220"/>
        <v>8.6106466818413416E-3</v>
      </c>
      <c r="E1239" s="279">
        <f t="shared" si="221"/>
        <v>0.876</v>
      </c>
      <c r="G1239" s="114"/>
      <c r="H1239" s="114"/>
      <c r="I1239" s="23"/>
      <c r="K1239" s="114"/>
      <c r="R1239" s="22"/>
      <c r="T1239" s="114"/>
      <c r="U1239" s="22"/>
      <c r="W1239" s="114"/>
      <c r="Y1239" s="22"/>
      <c r="AA1239" s="114"/>
      <c r="AE1239" s="22"/>
      <c r="AG1239" s="114"/>
      <c r="AH1239" s="22"/>
      <c r="AJ1239" s="114"/>
    </row>
    <row r="1240" spans="1:36" x14ac:dyDescent="0.2">
      <c r="A1240" s="272">
        <f t="shared" si="218"/>
        <v>52</v>
      </c>
      <c r="B1240" s="274">
        <f t="shared" si="218"/>
        <v>3.1579412284317766E-3</v>
      </c>
      <c r="C1240" s="279">
        <f t="shared" si="219"/>
        <v>0.872</v>
      </c>
      <c r="D1240" s="274">
        <f t="shared" si="220"/>
        <v>8.6397713045014493E-3</v>
      </c>
      <c r="E1240" s="279">
        <f t="shared" si="221"/>
        <v>0.872</v>
      </c>
      <c r="G1240" s="114"/>
      <c r="H1240" s="114"/>
      <c r="I1240" s="23"/>
      <c r="K1240" s="114"/>
      <c r="R1240" s="22"/>
      <c r="T1240" s="114"/>
      <c r="U1240" s="22"/>
      <c r="W1240" s="114"/>
      <c r="Y1240" s="22"/>
      <c r="AA1240" s="114"/>
      <c r="AE1240" s="22"/>
      <c r="AG1240" s="114"/>
      <c r="AH1240" s="22"/>
      <c r="AJ1240" s="114"/>
    </row>
    <row r="1241" spans="1:36" x14ac:dyDescent="0.2">
      <c r="A1241" s="272">
        <f t="shared" si="218"/>
        <v>53</v>
      </c>
      <c r="B1241" s="274">
        <f t="shared" si="218"/>
        <v>3.092650865545379E-3</v>
      </c>
      <c r="C1241" s="279">
        <f t="shared" si="219"/>
        <v>0.86799999999999999</v>
      </c>
      <c r="D1241" s="274">
        <f t="shared" si="220"/>
        <v>8.6304898313460318E-3</v>
      </c>
      <c r="E1241" s="279">
        <f t="shared" si="221"/>
        <v>0.86799999999999999</v>
      </c>
      <c r="G1241" s="114"/>
      <c r="H1241" s="114"/>
      <c r="I1241" s="23"/>
      <c r="K1241" s="114"/>
      <c r="R1241" s="22"/>
      <c r="T1241" s="114"/>
      <c r="U1241" s="22"/>
      <c r="W1241" s="114"/>
      <c r="Y1241" s="22"/>
      <c r="AA1241" s="114"/>
      <c r="AE1241" s="22"/>
      <c r="AG1241" s="114"/>
      <c r="AH1241" s="22"/>
      <c r="AJ1241" s="114"/>
    </row>
    <row r="1242" spans="1:36" x14ac:dyDescent="0.2">
      <c r="A1242" s="272">
        <f t="shared" si="218"/>
        <v>54</v>
      </c>
      <c r="B1242" s="274">
        <f t="shared" si="218"/>
        <v>3.1915465622703639E-3</v>
      </c>
      <c r="C1242" s="279">
        <f t="shared" si="219"/>
        <v>0.86499999999999999</v>
      </c>
      <c r="D1242" s="274">
        <f t="shared" si="220"/>
        <v>8.9975880971827852E-3</v>
      </c>
      <c r="E1242" s="279">
        <f t="shared" si="221"/>
        <v>0.86499999999999999</v>
      </c>
      <c r="G1242" s="114"/>
      <c r="H1242" s="114"/>
      <c r="I1242" s="23"/>
      <c r="K1242" s="114"/>
      <c r="R1242" s="22"/>
      <c r="T1242" s="114"/>
      <c r="U1242" s="22"/>
      <c r="W1242" s="114"/>
      <c r="Y1242" s="22"/>
      <c r="AA1242" s="114"/>
      <c r="AE1242" s="22"/>
      <c r="AG1242" s="114"/>
      <c r="AH1242" s="22"/>
      <c r="AJ1242" s="114"/>
    </row>
    <row r="1243" spans="1:36" x14ac:dyDescent="0.2">
      <c r="A1243" s="272">
        <f t="shared" si="218"/>
        <v>55</v>
      </c>
      <c r="B1243" s="274">
        <f t="shared" si="218"/>
        <v>2.3741368229965461E-3</v>
      </c>
      <c r="C1243" s="279">
        <f t="shared" si="219"/>
        <v>0.86099999999999999</v>
      </c>
      <c r="D1243" s="274">
        <f t="shared" si="220"/>
        <v>7.0443180741647316E-3</v>
      </c>
      <c r="E1243" s="279">
        <f t="shared" si="221"/>
        <v>0.86099999999999999</v>
      </c>
      <c r="G1243" s="114"/>
      <c r="H1243" s="114"/>
      <c r="I1243" s="23"/>
      <c r="K1243" s="114"/>
      <c r="R1243" s="22"/>
      <c r="T1243" s="114"/>
      <c r="U1243" s="22"/>
      <c r="W1243" s="114"/>
      <c r="Y1243" s="22"/>
      <c r="AA1243" s="114"/>
      <c r="AE1243" s="22"/>
      <c r="AG1243" s="114"/>
      <c r="AH1243" s="22"/>
      <c r="AJ1243" s="114"/>
    </row>
    <row r="1244" spans="1:36" x14ac:dyDescent="0.2">
      <c r="A1244" s="272">
        <f t="shared" si="218"/>
        <v>56</v>
      </c>
      <c r="B1244" s="274">
        <f t="shared" si="218"/>
        <v>2.2534776719760961E-3</v>
      </c>
      <c r="C1244" s="279">
        <f t="shared" si="219"/>
        <v>0.85799999999999998</v>
      </c>
      <c r="D1244" s="274">
        <f t="shared" si="220"/>
        <v>6.7565924063467354E-3</v>
      </c>
      <c r="E1244" s="279">
        <f t="shared" si="221"/>
        <v>0.85799999999999998</v>
      </c>
      <c r="G1244" s="114"/>
      <c r="H1244" s="114"/>
      <c r="I1244" s="23"/>
      <c r="K1244" s="114"/>
      <c r="R1244" s="22"/>
      <c r="T1244" s="114"/>
      <c r="U1244" s="22"/>
      <c r="W1244" s="114"/>
      <c r="Y1244" s="22"/>
      <c r="AA1244" s="114"/>
      <c r="AE1244" s="22"/>
      <c r="AG1244" s="114"/>
      <c r="AH1244" s="22"/>
      <c r="AJ1244" s="114"/>
    </row>
    <row r="1245" spans="1:36" x14ac:dyDescent="0.2">
      <c r="A1245" s="272">
        <f t="shared" si="218"/>
        <v>57</v>
      </c>
      <c r="B1245" s="274">
        <f t="shared" si="218"/>
        <v>2.1334586225525715E-3</v>
      </c>
      <c r="C1245" s="279">
        <f t="shared" si="219"/>
        <v>0.85799999999999998</v>
      </c>
      <c r="D1245" s="274">
        <f t="shared" si="220"/>
        <v>6.7898776893868598E-3</v>
      </c>
      <c r="E1245" s="279">
        <f t="shared" si="221"/>
        <v>0.85799999999999998</v>
      </c>
      <c r="G1245" s="114"/>
      <c r="H1245" s="114"/>
      <c r="I1245" s="23"/>
      <c r="K1245" s="114"/>
      <c r="R1245" s="22"/>
      <c r="T1245" s="114"/>
      <c r="U1245" s="22"/>
      <c r="W1245" s="114"/>
      <c r="Y1245" s="22"/>
      <c r="AA1245" s="114"/>
      <c r="AE1245" s="22"/>
      <c r="AG1245" s="114"/>
      <c r="AH1245" s="22"/>
      <c r="AJ1245" s="114"/>
    </row>
    <row r="1246" spans="1:36" x14ac:dyDescent="0.2">
      <c r="A1246" s="272">
        <f t="shared" si="218"/>
        <v>58</v>
      </c>
      <c r="B1246" s="274">
        <f t="shared" si="218"/>
        <v>2.0528058213399631E-3</v>
      </c>
      <c r="C1246" s="279">
        <f t="shared" si="219"/>
        <v>0.86099999999999999</v>
      </c>
      <c r="D1246" s="274">
        <f t="shared" si="220"/>
        <v>6.69386244984804E-3</v>
      </c>
      <c r="E1246" s="279">
        <f t="shared" si="221"/>
        <v>0.86099999999999999</v>
      </c>
      <c r="G1246" s="114"/>
      <c r="H1246" s="114"/>
      <c r="I1246" s="23"/>
      <c r="K1246" s="114"/>
      <c r="R1246" s="22"/>
      <c r="T1246" s="114"/>
      <c r="U1246" s="22"/>
      <c r="W1246" s="114"/>
      <c r="Y1246" s="22"/>
      <c r="AA1246" s="114"/>
      <c r="AE1246" s="22"/>
      <c r="AG1246" s="114"/>
      <c r="AH1246" s="22"/>
      <c r="AJ1246" s="114"/>
    </row>
    <row r="1247" spans="1:36" x14ac:dyDescent="0.2">
      <c r="A1247" s="272">
        <f t="shared" si="218"/>
        <v>59</v>
      </c>
      <c r="B1247" s="274">
        <f t="shared" si="218"/>
        <v>1.729234464094141E-3</v>
      </c>
      <c r="C1247" s="279">
        <f t="shared" si="219"/>
        <v>0.86099999999999999</v>
      </c>
      <c r="D1247" s="274">
        <f t="shared" si="220"/>
        <v>6.0115141475254952E-3</v>
      </c>
      <c r="E1247" s="279">
        <f t="shared" si="221"/>
        <v>0.86099999999999999</v>
      </c>
      <c r="G1247" s="114"/>
      <c r="H1247" s="114"/>
      <c r="I1247" s="23"/>
      <c r="K1247" s="114"/>
      <c r="R1247" s="22"/>
      <c r="T1247" s="114"/>
      <c r="U1247" s="22"/>
      <c r="W1247" s="114"/>
      <c r="Y1247" s="22"/>
      <c r="AA1247" s="114"/>
      <c r="AE1247" s="22"/>
      <c r="AG1247" s="114"/>
      <c r="AH1247" s="22"/>
      <c r="AJ1247" s="114"/>
    </row>
    <row r="1248" spans="1:36" x14ac:dyDescent="0.2">
      <c r="A1248" s="272">
        <f t="shared" si="218"/>
        <v>60</v>
      </c>
      <c r="B1248" s="274">
        <f t="shared" si="218"/>
        <v>1.4405486438807567E-3</v>
      </c>
      <c r="C1248" s="279">
        <f t="shared" si="219"/>
        <v>0.86499999999999999</v>
      </c>
      <c r="D1248" s="274">
        <f t="shared" si="220"/>
        <v>5.0046343355617407E-3</v>
      </c>
      <c r="E1248" s="279">
        <f t="shared" si="221"/>
        <v>0.86499999999999999</v>
      </c>
      <c r="G1248" s="114"/>
      <c r="H1248" s="114"/>
      <c r="I1248" s="23"/>
      <c r="K1248" s="114"/>
      <c r="R1248" s="22"/>
      <c r="T1248" s="114"/>
      <c r="U1248" s="22"/>
      <c r="W1248" s="114"/>
      <c r="Y1248" s="22"/>
      <c r="AA1248" s="114"/>
      <c r="AE1248" s="22"/>
      <c r="AG1248" s="114"/>
      <c r="AH1248" s="22"/>
      <c r="AJ1248" s="114"/>
    </row>
    <row r="1249" spans="1:36" x14ac:dyDescent="0.2">
      <c r="A1249" s="272">
        <f t="shared" si="218"/>
        <v>61</v>
      </c>
      <c r="B1249" s="274">
        <f t="shared" si="218"/>
        <v>1.3150887308833658E-3</v>
      </c>
      <c r="C1249" s="279">
        <f t="shared" si="219"/>
        <v>0.9</v>
      </c>
      <c r="D1249" s="274">
        <f t="shared" si="220"/>
        <v>4.8158043644687277E-3</v>
      </c>
      <c r="E1249" s="279">
        <f t="shared" si="221"/>
        <v>0.9</v>
      </c>
      <c r="G1249" s="114"/>
      <c r="H1249" s="114"/>
      <c r="I1249" s="23"/>
      <c r="K1249" s="114"/>
      <c r="R1249" s="22"/>
      <c r="T1249" s="114"/>
      <c r="U1249" s="22"/>
      <c r="W1249" s="114"/>
      <c r="Y1249" s="22"/>
      <c r="AA1249" s="114"/>
      <c r="AE1249" s="22"/>
      <c r="AG1249" s="114"/>
      <c r="AH1249" s="22"/>
      <c r="AJ1249" s="114"/>
    </row>
    <row r="1250" spans="1:36" x14ac:dyDescent="0.2">
      <c r="A1250" s="272">
        <f t="shared" si="218"/>
        <v>62</v>
      </c>
      <c r="B1250" s="274">
        <f t="shared" si="218"/>
        <v>1.1851481067074966E-3</v>
      </c>
      <c r="C1250" s="279">
        <f t="shared" si="219"/>
        <v>0.93600000000000005</v>
      </c>
      <c r="D1250" s="274">
        <f t="shared" si="220"/>
        <v>4.6272944441741789E-3</v>
      </c>
      <c r="E1250" s="279">
        <f t="shared" si="221"/>
        <v>0.93600000000000005</v>
      </c>
      <c r="G1250" s="114"/>
      <c r="H1250" s="114"/>
      <c r="I1250" s="23"/>
      <c r="K1250" s="114"/>
      <c r="R1250" s="22"/>
      <c r="T1250" s="114"/>
      <c r="U1250" s="22"/>
      <c r="W1250" s="114"/>
      <c r="Y1250" s="22"/>
      <c r="AA1250" s="114"/>
      <c r="AE1250" s="22"/>
      <c r="AG1250" s="114"/>
      <c r="AH1250" s="22"/>
      <c r="AJ1250" s="114"/>
    </row>
    <row r="1251" spans="1:36" x14ac:dyDescent="0.2">
      <c r="A1251" s="272">
        <f t="shared" si="218"/>
        <v>63</v>
      </c>
      <c r="B1251" s="274">
        <f t="shared" si="218"/>
        <v>1.0363244854223262E-3</v>
      </c>
      <c r="C1251" s="279">
        <f t="shared" si="219"/>
        <v>0.95</v>
      </c>
      <c r="D1251" s="274">
        <f t="shared" si="220"/>
        <v>4.0239986890719288E-3</v>
      </c>
      <c r="E1251" s="279">
        <f t="shared" si="221"/>
        <v>0.95</v>
      </c>
      <c r="G1251" s="114"/>
      <c r="H1251" s="114"/>
      <c r="I1251" s="23"/>
      <c r="K1251" s="114"/>
      <c r="R1251" s="22"/>
      <c r="T1251" s="114"/>
      <c r="U1251" s="22"/>
      <c r="W1251" s="114"/>
      <c r="Y1251" s="22"/>
      <c r="AA1251" s="114"/>
      <c r="AE1251" s="22"/>
      <c r="AG1251" s="114"/>
      <c r="AH1251" s="22"/>
      <c r="AJ1251" s="114"/>
    </row>
    <row r="1252" spans="1:36" x14ac:dyDescent="0.2">
      <c r="A1252" s="272">
        <f t="shared" si="218"/>
        <v>64</v>
      </c>
      <c r="B1252" s="274">
        <f t="shared" si="218"/>
        <v>8.465343619339261E-4</v>
      </c>
      <c r="C1252" s="279">
        <f t="shared" si="219"/>
        <v>0.95699999999999996</v>
      </c>
      <c r="D1252" s="274">
        <f t="shared" si="220"/>
        <v>3.7701984058909829E-3</v>
      </c>
      <c r="E1252" s="279">
        <f t="shared" si="221"/>
        <v>0.95699999999999996</v>
      </c>
      <c r="G1252" s="114"/>
      <c r="H1252" s="114"/>
      <c r="I1252" s="23"/>
      <c r="K1252" s="114"/>
      <c r="R1252" s="22"/>
      <c r="T1252" s="114"/>
      <c r="U1252" s="22"/>
      <c r="W1252" s="114"/>
      <c r="Y1252" s="22"/>
      <c r="AA1252" s="114"/>
      <c r="AE1252" s="22"/>
      <c r="AG1252" s="114"/>
      <c r="AH1252" s="22"/>
      <c r="AJ1252" s="114"/>
    </row>
    <row r="1253" spans="1:36" x14ac:dyDescent="0.2">
      <c r="A1253" s="272">
        <f t="shared" si="218"/>
        <v>65</v>
      </c>
      <c r="B1253" s="274">
        <f t="shared" si="218"/>
        <v>7.3899729365044828E-4</v>
      </c>
      <c r="C1253" s="279">
        <f t="shared" si="219"/>
        <v>0.96399999999999997</v>
      </c>
      <c r="D1253" s="274">
        <f t="shared" si="220"/>
        <v>3.4853531952591518E-3</v>
      </c>
      <c r="E1253" s="279">
        <f t="shared" si="221"/>
        <v>0.96399999999999997</v>
      </c>
      <c r="G1253" s="114"/>
      <c r="H1253" s="114"/>
      <c r="I1253" s="23"/>
      <c r="K1253" s="114"/>
      <c r="R1253" s="22"/>
      <c r="T1253" s="114"/>
      <c r="U1253" s="22"/>
      <c r="W1253" s="114"/>
      <c r="Y1253" s="22"/>
      <c r="AA1253" s="114"/>
      <c r="AE1253" s="22"/>
      <c r="AG1253" s="114"/>
      <c r="AH1253" s="22"/>
      <c r="AJ1253" s="114"/>
    </row>
    <row r="1254" spans="1:36" x14ac:dyDescent="0.2">
      <c r="A1254" s="272">
        <f t="shared" ref="A1254:B1272" si="222">A1160</f>
        <v>66</v>
      </c>
      <c r="B1254" s="274">
        <f t="shared" si="222"/>
        <v>6.5514398445321238E-4</v>
      </c>
      <c r="C1254" s="279">
        <f t="shared" ref="C1254:C1272" si="223">ROUND(C1160/$C$1124,3)</f>
        <v>0.97199999999999998</v>
      </c>
      <c r="D1254" s="274">
        <f t="shared" ref="D1254:D1271" si="224">D1160</f>
        <v>3.1035325926931125E-3</v>
      </c>
      <c r="E1254" s="279">
        <f t="shared" ref="E1254:E1271" si="225">ROUND(E1160/$E$1124,3)</f>
        <v>0.97199999999999998</v>
      </c>
      <c r="G1254" s="114"/>
      <c r="H1254" s="114"/>
      <c r="I1254" s="23"/>
      <c r="K1254" s="114"/>
      <c r="R1254" s="22"/>
      <c r="T1254" s="114"/>
      <c r="U1254" s="22"/>
      <c r="W1254" s="114"/>
      <c r="Y1254" s="22"/>
      <c r="AA1254" s="114"/>
      <c r="AE1254" s="22"/>
      <c r="AG1254" s="114"/>
      <c r="AH1254" s="22"/>
      <c r="AJ1254" s="114"/>
    </row>
    <row r="1255" spans="1:36" x14ac:dyDescent="0.2">
      <c r="A1255" s="272">
        <f t="shared" si="222"/>
        <v>67</v>
      </c>
      <c r="B1255" s="274">
        <f t="shared" si="222"/>
        <v>5.5976884651131827E-4</v>
      </c>
      <c r="C1255" s="279">
        <f t="shared" si="223"/>
        <v>0.98599999999999999</v>
      </c>
      <c r="D1255" s="274">
        <f t="shared" si="224"/>
        <v>2.7412350888332999E-3</v>
      </c>
      <c r="E1255" s="279">
        <f t="shared" si="225"/>
        <v>0.98599999999999999</v>
      </c>
      <c r="G1255" s="114"/>
      <c r="H1255" s="114"/>
      <c r="I1255" s="23"/>
      <c r="K1255" s="114"/>
      <c r="R1255" s="22"/>
      <c r="T1255" s="114"/>
      <c r="U1255" s="22"/>
      <c r="W1255" s="114"/>
      <c r="Y1255" s="22"/>
      <c r="AA1255" s="114"/>
      <c r="AE1255" s="22"/>
      <c r="AG1255" s="114"/>
      <c r="AH1255" s="22"/>
      <c r="AJ1255" s="114"/>
    </row>
    <row r="1256" spans="1:36" x14ac:dyDescent="0.2">
      <c r="A1256" s="272">
        <f t="shared" si="222"/>
        <v>68</v>
      </c>
      <c r="B1256" s="274">
        <f t="shared" si="222"/>
        <v>4.4038989868471921E-4</v>
      </c>
      <c r="C1256" s="279">
        <f t="shared" si="223"/>
        <v>0.99299999999999999</v>
      </c>
      <c r="D1256" s="274">
        <f t="shared" si="224"/>
        <v>2.4515891162245271E-3</v>
      </c>
      <c r="E1256" s="279">
        <f t="shared" si="225"/>
        <v>0.99299999999999999</v>
      </c>
      <c r="G1256" s="114"/>
      <c r="H1256" s="114"/>
      <c r="I1256" s="23"/>
      <c r="K1256" s="114"/>
      <c r="R1256" s="22"/>
      <c r="T1256" s="114"/>
      <c r="U1256" s="22"/>
      <c r="W1256" s="114"/>
      <c r="Y1256" s="22"/>
      <c r="AA1256" s="114"/>
      <c r="AE1256" s="22"/>
      <c r="AG1256" s="114"/>
      <c r="AH1256" s="22"/>
      <c r="AJ1256" s="114"/>
    </row>
    <row r="1257" spans="1:36" x14ac:dyDescent="0.2">
      <c r="A1257" s="272">
        <f t="shared" si="222"/>
        <v>69</v>
      </c>
      <c r="B1257" s="274">
        <f t="shared" si="222"/>
        <v>4.1446578400923794E-4</v>
      </c>
      <c r="C1257" s="279">
        <f t="shared" si="223"/>
        <v>1.014</v>
      </c>
      <c r="D1257" s="274">
        <f t="shared" si="224"/>
        <v>2.2934840217839376E-3</v>
      </c>
      <c r="E1257" s="279">
        <f t="shared" si="225"/>
        <v>1.014</v>
      </c>
      <c r="G1257" s="114"/>
      <c r="H1257" s="114"/>
      <c r="I1257" s="23"/>
      <c r="K1257" s="114"/>
      <c r="R1257" s="22"/>
      <c r="T1257" s="114"/>
      <c r="U1257" s="22"/>
      <c r="W1257" s="114"/>
      <c r="Y1257" s="22"/>
      <c r="AA1257" s="114"/>
      <c r="AE1257" s="22"/>
      <c r="AG1257" s="114"/>
      <c r="AH1257" s="22"/>
      <c r="AJ1257" s="114"/>
    </row>
    <row r="1258" spans="1:36" x14ac:dyDescent="0.2">
      <c r="A1258" s="272">
        <f t="shared" si="222"/>
        <v>70</v>
      </c>
      <c r="B1258" s="274">
        <f t="shared" si="222"/>
        <v>3.4149420195973509E-4</v>
      </c>
      <c r="C1258" s="279">
        <f t="shared" si="223"/>
        <v>1.028</v>
      </c>
      <c r="D1258" s="274">
        <f t="shared" si="224"/>
        <v>1.9356672291026031E-3</v>
      </c>
      <c r="E1258" s="279">
        <f t="shared" si="225"/>
        <v>1.028</v>
      </c>
      <c r="G1258" s="114"/>
      <c r="H1258" s="114"/>
      <c r="I1258" s="23"/>
      <c r="K1258" s="114"/>
      <c r="R1258" s="22"/>
      <c r="T1258" s="114"/>
      <c r="U1258" s="22"/>
      <c r="W1258" s="114"/>
      <c r="Y1258" s="22"/>
      <c r="AA1258" s="114"/>
      <c r="AE1258" s="22"/>
      <c r="AG1258" s="114"/>
      <c r="AH1258" s="22"/>
      <c r="AJ1258" s="114"/>
    </row>
    <row r="1259" spans="1:36" x14ac:dyDescent="0.2">
      <c r="A1259" s="272">
        <f t="shared" si="222"/>
        <v>71</v>
      </c>
      <c r="B1259" s="274">
        <f t="shared" si="222"/>
        <v>2.8676551542260788E-4</v>
      </c>
      <c r="C1259" s="279">
        <f t="shared" si="223"/>
        <v>1.0429999999999999</v>
      </c>
      <c r="D1259" s="274">
        <f t="shared" si="224"/>
        <v>1.6719453711693121E-3</v>
      </c>
      <c r="E1259" s="279">
        <f t="shared" si="225"/>
        <v>1.0429999999999999</v>
      </c>
      <c r="G1259" s="114"/>
      <c r="H1259" s="114"/>
      <c r="I1259" s="23"/>
      <c r="K1259" s="114"/>
      <c r="R1259" s="22"/>
      <c r="T1259" s="114"/>
      <c r="U1259" s="22"/>
      <c r="W1259" s="114"/>
      <c r="Y1259" s="22"/>
      <c r="AA1259" s="114"/>
      <c r="AE1259" s="22"/>
      <c r="AG1259" s="114"/>
      <c r="AH1259" s="22"/>
      <c r="AJ1259" s="114"/>
    </row>
    <row r="1260" spans="1:36" x14ac:dyDescent="0.2">
      <c r="A1260" s="272">
        <f t="shared" si="222"/>
        <v>72</v>
      </c>
      <c r="B1260" s="274">
        <f t="shared" si="222"/>
        <v>2.3139672728855523E-4</v>
      </c>
      <c r="C1260" s="279">
        <f t="shared" si="223"/>
        <v>1.05</v>
      </c>
      <c r="D1260" s="274">
        <f t="shared" si="224"/>
        <v>1.368537214226642E-3</v>
      </c>
      <c r="E1260" s="279">
        <f t="shared" si="225"/>
        <v>1.05</v>
      </c>
      <c r="G1260" s="114"/>
      <c r="H1260" s="114"/>
      <c r="I1260" s="23"/>
      <c r="K1260" s="114"/>
      <c r="R1260" s="22"/>
      <c r="T1260" s="114"/>
      <c r="U1260" s="22"/>
      <c r="W1260" s="114"/>
      <c r="Y1260" s="22"/>
      <c r="AA1260" s="114"/>
      <c r="AE1260" s="22"/>
      <c r="AG1260" s="114"/>
      <c r="AH1260" s="22"/>
      <c r="AJ1260" s="114"/>
    </row>
    <row r="1261" spans="1:36" x14ac:dyDescent="0.2">
      <c r="A1261" s="272">
        <f t="shared" si="222"/>
        <v>73</v>
      </c>
      <c r="B1261" s="274">
        <f t="shared" si="222"/>
        <v>1.8306905672068271E-4</v>
      </c>
      <c r="C1261" s="279">
        <f t="shared" si="223"/>
        <v>1.0640000000000001</v>
      </c>
      <c r="D1261" s="274">
        <f t="shared" si="224"/>
        <v>1.1112163722626057E-3</v>
      </c>
      <c r="E1261" s="279">
        <f t="shared" si="225"/>
        <v>1.0640000000000001</v>
      </c>
      <c r="G1261" s="114"/>
      <c r="H1261" s="114"/>
      <c r="I1261" s="23"/>
      <c r="K1261" s="114"/>
      <c r="R1261" s="22"/>
      <c r="T1261" s="114"/>
      <c r="U1261" s="22"/>
      <c r="W1261" s="114"/>
      <c r="Y1261" s="22"/>
      <c r="AA1261" s="114"/>
      <c r="AE1261" s="22"/>
      <c r="AG1261" s="114"/>
      <c r="AH1261" s="22"/>
      <c r="AJ1261" s="114"/>
    </row>
    <row r="1262" spans="1:36" x14ac:dyDescent="0.2">
      <c r="A1262" s="272">
        <f t="shared" si="222"/>
        <v>74</v>
      </c>
      <c r="B1262" s="274">
        <f t="shared" si="222"/>
        <v>1.2481981140046548E-4</v>
      </c>
      <c r="C1262" s="279">
        <f t="shared" si="223"/>
        <v>1.071</v>
      </c>
      <c r="D1262" s="274">
        <f t="shared" si="224"/>
        <v>8.6381710505091373E-4</v>
      </c>
      <c r="E1262" s="279">
        <f t="shared" si="225"/>
        <v>1.071</v>
      </c>
      <c r="G1262" s="114"/>
      <c r="H1262" s="114"/>
      <c r="I1262" s="23"/>
      <c r="K1262" s="114"/>
      <c r="R1262" s="22"/>
      <c r="T1262" s="114"/>
      <c r="U1262" s="22"/>
      <c r="W1262" s="114"/>
      <c r="Y1262" s="22"/>
      <c r="AA1262" s="114"/>
      <c r="AE1262" s="22"/>
      <c r="AG1262" s="114"/>
      <c r="AH1262" s="22"/>
      <c r="AJ1262" s="114"/>
    </row>
    <row r="1263" spans="1:36" x14ac:dyDescent="0.2">
      <c r="A1263" s="272">
        <f t="shared" si="222"/>
        <v>75</v>
      </c>
      <c r="B1263" s="274">
        <f t="shared" si="222"/>
        <v>9.7615493531133258E-5</v>
      </c>
      <c r="C1263" s="279">
        <f t="shared" si="223"/>
        <v>1.0780000000000001</v>
      </c>
      <c r="D1263" s="274">
        <f t="shared" si="224"/>
        <v>6.948302834625912E-4</v>
      </c>
      <c r="E1263" s="279">
        <f t="shared" si="225"/>
        <v>1.0780000000000001</v>
      </c>
      <c r="G1263" s="114"/>
      <c r="H1263" s="114"/>
      <c r="I1263" s="23"/>
      <c r="K1263" s="114"/>
      <c r="R1263" s="22"/>
      <c r="T1263" s="114"/>
      <c r="U1263" s="22"/>
      <c r="W1263" s="114"/>
      <c r="Y1263" s="22"/>
      <c r="AA1263" s="114"/>
      <c r="AE1263" s="22"/>
      <c r="AG1263" s="114"/>
      <c r="AH1263" s="22"/>
      <c r="AJ1263" s="114"/>
    </row>
    <row r="1264" spans="1:36" x14ac:dyDescent="0.2">
      <c r="A1264" s="272">
        <f t="shared" si="222"/>
        <v>76</v>
      </c>
      <c r="B1264" s="274">
        <f t="shared" si="222"/>
        <v>7.8732496421832072E-5</v>
      </c>
      <c r="C1264" s="279">
        <f t="shared" si="223"/>
        <v>1.085</v>
      </c>
      <c r="D1264" s="274">
        <f t="shared" si="224"/>
        <v>4.5831274339863226E-4</v>
      </c>
      <c r="E1264" s="279">
        <f t="shared" si="225"/>
        <v>1.085</v>
      </c>
      <c r="G1264" s="114"/>
      <c r="H1264" s="114"/>
      <c r="I1264" s="23"/>
      <c r="K1264" s="114"/>
      <c r="R1264" s="22"/>
      <c r="T1264" s="114"/>
      <c r="U1264" s="22"/>
      <c r="W1264" s="114"/>
      <c r="Y1264" s="22"/>
      <c r="AA1264" s="114"/>
      <c r="AE1264" s="22"/>
      <c r="AG1264" s="114"/>
      <c r="AH1264" s="22"/>
      <c r="AJ1264" s="114"/>
    </row>
    <row r="1265" spans="1:36" x14ac:dyDescent="0.2">
      <c r="A1265" s="272">
        <f t="shared" si="222"/>
        <v>77</v>
      </c>
      <c r="B1265" s="274">
        <f t="shared" si="222"/>
        <v>4.3846959389394283E-5</v>
      </c>
      <c r="C1265" s="279">
        <f t="shared" si="223"/>
        <v>1.0920000000000001</v>
      </c>
      <c r="D1265" s="274">
        <f t="shared" si="224"/>
        <v>3.3541323678894317E-4</v>
      </c>
      <c r="E1265" s="279">
        <f t="shared" si="225"/>
        <v>1.0920000000000001</v>
      </c>
      <c r="G1265" s="114"/>
      <c r="H1265" s="114"/>
      <c r="I1265" s="23"/>
      <c r="K1265" s="114"/>
      <c r="R1265" s="22"/>
      <c r="T1265" s="114"/>
      <c r="U1265" s="22"/>
      <c r="W1265" s="114"/>
      <c r="Y1265" s="22"/>
      <c r="AA1265" s="114"/>
      <c r="AE1265" s="22"/>
      <c r="AG1265" s="114"/>
      <c r="AH1265" s="22"/>
      <c r="AJ1265" s="114"/>
    </row>
    <row r="1266" spans="1:36" x14ac:dyDescent="0.2">
      <c r="A1266" s="272">
        <f t="shared" si="222"/>
        <v>78</v>
      </c>
      <c r="B1266" s="274">
        <f t="shared" si="222"/>
        <v>3.7765994218602372E-5</v>
      </c>
      <c r="C1266" s="279">
        <f t="shared" si="223"/>
        <v>1.1000000000000001</v>
      </c>
      <c r="D1266" s="274">
        <f t="shared" si="224"/>
        <v>2.7876424546103955E-4</v>
      </c>
      <c r="E1266" s="279">
        <f t="shared" si="225"/>
        <v>1.1000000000000001</v>
      </c>
      <c r="G1266" s="114"/>
      <c r="H1266" s="114"/>
      <c r="I1266" s="23"/>
      <c r="K1266" s="114"/>
      <c r="R1266" s="22"/>
      <c r="T1266" s="114"/>
      <c r="U1266" s="22"/>
      <c r="W1266" s="114"/>
      <c r="Y1266" s="22"/>
      <c r="AA1266" s="114"/>
      <c r="AE1266" s="22"/>
      <c r="AG1266" s="114"/>
      <c r="AH1266" s="22"/>
      <c r="AJ1266" s="114"/>
    </row>
    <row r="1267" spans="1:36" x14ac:dyDescent="0.2">
      <c r="A1267" s="272">
        <f t="shared" si="222"/>
        <v>79</v>
      </c>
      <c r="B1267" s="274">
        <f t="shared" si="222"/>
        <v>2.2723606690853973E-5</v>
      </c>
      <c r="C1267" s="279">
        <f t="shared" si="223"/>
        <v>1.1140000000000001</v>
      </c>
      <c r="D1267" s="274">
        <f t="shared" si="224"/>
        <v>1.9267058067456468E-4</v>
      </c>
      <c r="E1267" s="279">
        <f t="shared" si="225"/>
        <v>1.1140000000000001</v>
      </c>
      <c r="G1267" s="114"/>
      <c r="H1267" s="114"/>
      <c r="I1267" s="23"/>
      <c r="K1267" s="114"/>
      <c r="R1267" s="22"/>
      <c r="T1267" s="114"/>
      <c r="U1267" s="22"/>
      <c r="W1267" s="114"/>
      <c r="Y1267" s="22"/>
      <c r="AA1267" s="114"/>
      <c r="AE1267" s="22"/>
      <c r="AG1267" s="114"/>
      <c r="AH1267" s="22"/>
      <c r="AJ1267" s="114"/>
    </row>
    <row r="1268" spans="1:36" x14ac:dyDescent="0.2">
      <c r="A1268" s="272">
        <f t="shared" si="222"/>
        <v>80</v>
      </c>
      <c r="B1268" s="274">
        <f t="shared" si="222"/>
        <v>1.7922844713912993E-5</v>
      </c>
      <c r="C1268" s="279">
        <f t="shared" si="223"/>
        <v>1.1200000000000001</v>
      </c>
      <c r="D1268" s="274">
        <f t="shared" si="224"/>
        <v>1.3826194493590023E-4</v>
      </c>
      <c r="E1268" s="279">
        <f t="shared" si="225"/>
        <v>1.1200000000000001</v>
      </c>
      <c r="G1268" s="114"/>
      <c r="H1268" s="114"/>
      <c r="I1268" s="23"/>
      <c r="K1268" s="114"/>
      <c r="R1268" s="22"/>
      <c r="T1268" s="114"/>
      <c r="U1268" s="22"/>
      <c r="W1268" s="114"/>
      <c r="Y1268" s="22"/>
      <c r="AA1268" s="114"/>
      <c r="AE1268" s="22"/>
      <c r="AG1268" s="114"/>
      <c r="AH1268" s="22"/>
      <c r="AJ1268" s="114"/>
    </row>
    <row r="1269" spans="1:36" x14ac:dyDescent="0.2">
      <c r="A1269" s="272">
        <f t="shared" si="222"/>
        <v>81</v>
      </c>
      <c r="B1269" s="274">
        <f t="shared" si="222"/>
        <v>8.3213207600310312E-6</v>
      </c>
      <c r="C1269" s="279">
        <f t="shared" si="223"/>
        <v>1.123</v>
      </c>
      <c r="D1269" s="274">
        <f t="shared" si="224"/>
        <v>8.3853309197235793E-5</v>
      </c>
      <c r="E1269" s="279">
        <f t="shared" si="225"/>
        <v>1.123</v>
      </c>
      <c r="G1269" s="114"/>
      <c r="H1269" s="114"/>
      <c r="I1269" s="23"/>
      <c r="K1269" s="114"/>
      <c r="R1269" s="22"/>
      <c r="T1269" s="114"/>
      <c r="U1269" s="22"/>
      <c r="W1269" s="114"/>
      <c r="Y1269" s="22"/>
      <c r="AA1269" s="114"/>
      <c r="AE1269" s="22"/>
      <c r="AG1269" s="114"/>
      <c r="AH1269" s="22"/>
      <c r="AJ1269" s="114"/>
    </row>
    <row r="1270" spans="1:36" x14ac:dyDescent="0.2">
      <c r="A1270" s="272">
        <f t="shared" si="222"/>
        <v>82</v>
      </c>
      <c r="B1270" s="274">
        <f t="shared" si="222"/>
        <v>6.7210667677173718E-6</v>
      </c>
      <c r="C1270" s="279">
        <f t="shared" si="223"/>
        <v>1.125</v>
      </c>
      <c r="D1270" s="274">
        <f t="shared" si="224"/>
        <v>4.4167010187857013E-5</v>
      </c>
      <c r="E1270" s="279">
        <f t="shared" si="225"/>
        <v>1.125</v>
      </c>
      <c r="G1270" s="114"/>
      <c r="H1270" s="114"/>
      <c r="I1270" s="23"/>
      <c r="K1270" s="114"/>
      <c r="R1270" s="22"/>
      <c r="T1270" s="114"/>
      <c r="U1270" s="22"/>
      <c r="W1270" s="114"/>
      <c r="Y1270" s="22"/>
      <c r="AA1270" s="114"/>
      <c r="AE1270" s="22"/>
      <c r="AG1270" s="114"/>
      <c r="AH1270" s="22"/>
      <c r="AJ1270" s="114"/>
    </row>
    <row r="1271" spans="1:36" x14ac:dyDescent="0.2">
      <c r="A1271" s="272">
        <f t="shared" si="222"/>
        <v>83</v>
      </c>
      <c r="B1271" s="274">
        <f t="shared" si="222"/>
        <v>7.6812191631055678E-6</v>
      </c>
      <c r="C1271" s="279">
        <f t="shared" si="223"/>
        <v>1.127</v>
      </c>
      <c r="D1271" s="274">
        <f t="shared" si="224"/>
        <v>6.2089854901770016E-5</v>
      </c>
      <c r="E1271" s="279">
        <f t="shared" si="225"/>
        <v>1.127</v>
      </c>
      <c r="G1271" s="114"/>
      <c r="H1271" s="114"/>
      <c r="I1271" s="23"/>
      <c r="K1271" s="114"/>
      <c r="R1271" s="22"/>
      <c r="T1271" s="114"/>
      <c r="U1271" s="22"/>
      <c r="W1271" s="114"/>
      <c r="Y1271" s="22"/>
      <c r="AA1271" s="114"/>
      <c r="AE1271" s="22"/>
      <c r="AG1271" s="114"/>
      <c r="AH1271" s="22"/>
      <c r="AJ1271" s="114"/>
    </row>
    <row r="1272" spans="1:36" ht="13.5" thickBot="1" x14ac:dyDescent="0.25">
      <c r="A1272" s="278" t="str">
        <f t="shared" si="222"/>
        <v>NNNN</v>
      </c>
      <c r="B1272" s="275">
        <f t="shared" si="222"/>
        <v>0.18744191078007902</v>
      </c>
      <c r="C1272" s="280">
        <f t="shared" si="223"/>
        <v>1.22</v>
      </c>
      <c r="D1272" s="275"/>
      <c r="E1272" s="294"/>
      <c r="G1272" s="114"/>
      <c r="H1272" s="114"/>
      <c r="I1272" s="23"/>
      <c r="K1272" s="114"/>
      <c r="R1272" s="22"/>
      <c r="T1272" s="114"/>
      <c r="U1272" s="22"/>
      <c r="W1272" s="114"/>
      <c r="Y1272" s="22"/>
      <c r="AA1272" s="114"/>
      <c r="AE1272" s="22"/>
      <c r="AG1272" s="114"/>
      <c r="AH1272" s="22"/>
      <c r="AJ1272" s="114"/>
    </row>
    <row r="1273" spans="1:36" x14ac:dyDescent="0.2">
      <c r="G1273" s="114"/>
      <c r="H1273" s="114"/>
      <c r="I1273" s="23"/>
      <c r="K1273" s="114"/>
      <c r="R1273" s="22"/>
      <c r="T1273" s="114"/>
      <c r="U1273" s="22"/>
      <c r="W1273" s="114"/>
      <c r="Y1273" s="22"/>
      <c r="AA1273" s="114"/>
      <c r="AE1273" s="22"/>
      <c r="AG1273" s="114"/>
      <c r="AH1273" s="22"/>
      <c r="AJ1273" s="114"/>
    </row>
  </sheetData>
  <mergeCells count="43">
    <mergeCell ref="B1092:C1092"/>
    <mergeCell ref="D1092:E1092"/>
    <mergeCell ref="B996:C996"/>
    <mergeCell ref="E996:F996"/>
    <mergeCell ref="B1186:C1186"/>
    <mergeCell ref="D1186:E1186"/>
    <mergeCell ref="B396:Q396"/>
    <mergeCell ref="B400:C400"/>
    <mergeCell ref="E400:F400"/>
    <mergeCell ref="H400:I400"/>
    <mergeCell ref="K400:L400"/>
    <mergeCell ref="B497:H497"/>
    <mergeCell ref="B501:D501"/>
    <mergeCell ref="F501:H501"/>
    <mergeCell ref="B601:C601"/>
    <mergeCell ref="E601:F601"/>
    <mergeCell ref="H601:I601"/>
    <mergeCell ref="B10:C10"/>
    <mergeCell ref="E10:F10"/>
    <mergeCell ref="H10:I10"/>
    <mergeCell ref="K10:L10"/>
    <mergeCell ref="B298:D298"/>
    <mergeCell ref="K107:L107"/>
    <mergeCell ref="B205:C205"/>
    <mergeCell ref="E205:F205"/>
    <mergeCell ref="H205:I205"/>
    <mergeCell ref="K205:L205"/>
    <mergeCell ref="B107:C107"/>
    <mergeCell ref="E107:F107"/>
    <mergeCell ref="H107:I107"/>
    <mergeCell ref="H996:I996"/>
    <mergeCell ref="K996:L996"/>
    <mergeCell ref="B892:H892"/>
    <mergeCell ref="B694:H694"/>
    <mergeCell ref="K601:L601"/>
    <mergeCell ref="B798:C798"/>
    <mergeCell ref="E798:F798"/>
    <mergeCell ref="H798:I798"/>
    <mergeCell ref="K798:L798"/>
    <mergeCell ref="E698:F698"/>
    <mergeCell ref="B698:C698"/>
    <mergeCell ref="B896:C896"/>
    <mergeCell ref="E896:F896"/>
  </mergeCells>
  <pageMargins left="0.5" right="0.5" top="0.5" bottom="1" header="0.5" footer="0.5"/>
  <pageSetup scale="50" fitToHeight="7" orientation="landscape" r:id="rId1"/>
  <headerFooter alignWithMargins="0"/>
  <rowBreaks count="1" manualBreakCount="1">
    <brk id="293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M1273"/>
  <sheetViews>
    <sheetView view="pageBreakPreview" zoomScale="60" zoomScaleNormal="80" workbookViewId="0"/>
  </sheetViews>
  <sheetFormatPr defaultColWidth="9.7109375" defaultRowHeight="12.75" x14ac:dyDescent="0.2"/>
  <cols>
    <col min="1" max="1" width="11.85546875" style="111" customWidth="1"/>
    <col min="2" max="2" width="15" style="114" customWidth="1"/>
    <col min="3" max="3" width="15" style="22" customWidth="1"/>
    <col min="4" max="4" width="12" style="22" customWidth="1"/>
    <col min="5" max="5" width="15.85546875" style="22" customWidth="1"/>
    <col min="6" max="7" width="17.5703125" style="22" customWidth="1"/>
    <col min="8" max="8" width="18" style="22" customWidth="1"/>
    <col min="9" max="9" width="18" style="114" customWidth="1"/>
    <col min="10" max="10" width="10.7109375" style="114" customWidth="1"/>
    <col min="11" max="11" width="15.85546875" style="23" customWidth="1"/>
    <col min="12" max="13" width="15.85546875" style="114" customWidth="1"/>
    <col min="14" max="14" width="8.140625" style="114" customWidth="1"/>
    <col min="15" max="15" width="17.140625" style="114" customWidth="1"/>
    <col min="16" max="17" width="11.5703125" style="114" bestFit="1" customWidth="1"/>
    <col min="18" max="18" width="18.5703125" style="114" customWidth="1"/>
    <col min="19" max="19" width="11.5703125" style="114" bestFit="1" customWidth="1"/>
    <col min="20" max="20" width="8.7109375" style="22" customWidth="1"/>
    <col min="21" max="21" width="22.140625" style="114" customWidth="1"/>
    <col min="22" max="22" width="11.7109375" style="114" customWidth="1"/>
    <col min="23" max="23" width="9.140625" style="22" customWidth="1"/>
    <col min="24" max="24" width="21.7109375" style="114" customWidth="1"/>
    <col min="25" max="26" width="11.7109375" style="114" customWidth="1"/>
    <col min="27" max="27" width="9" style="22" customWidth="1"/>
    <col min="28" max="28" width="17.140625" style="114" customWidth="1"/>
    <col min="29" max="30" width="11.5703125" style="114" bestFit="1" customWidth="1"/>
    <col min="31" max="31" width="19.85546875" style="114" customWidth="1"/>
    <col min="32" max="32" width="11.7109375" style="114" customWidth="1"/>
    <col min="33" max="33" width="8.7109375" style="22" customWidth="1"/>
    <col min="34" max="34" width="20.28515625" style="114" customWidth="1"/>
    <col min="35" max="35" width="11.7109375" style="114" customWidth="1"/>
    <col min="36" max="36" width="9.140625" style="22" customWidth="1"/>
    <col min="37" max="37" width="21" style="114" customWidth="1"/>
    <col min="38" max="38" width="11.7109375" style="114" customWidth="1"/>
    <col min="39" max="256" width="9.7109375" style="114"/>
    <col min="257" max="257" width="11.85546875" style="114" customWidth="1"/>
    <col min="258" max="258" width="10.7109375" style="114" customWidth="1"/>
    <col min="259" max="259" width="11.7109375" style="114" customWidth="1"/>
    <col min="260" max="260" width="12" style="114" customWidth="1"/>
    <col min="261" max="261" width="11.140625" style="114" customWidth="1"/>
    <col min="262" max="265" width="11.7109375" style="114" customWidth="1"/>
    <col min="266" max="266" width="10.7109375" style="114" customWidth="1"/>
    <col min="267" max="268" width="11.7109375" style="114" customWidth="1"/>
    <col min="269" max="269" width="8.140625" style="114" customWidth="1"/>
    <col min="270" max="270" width="10.7109375" style="114" customWidth="1"/>
    <col min="271" max="272" width="11.7109375" style="114" customWidth="1"/>
    <col min="273" max="273" width="9.28515625" style="114" customWidth="1"/>
    <col min="274" max="274" width="9.7109375" style="114" customWidth="1"/>
    <col min="275" max="276" width="8.7109375" style="114" customWidth="1"/>
    <col min="277" max="277" width="2.42578125" style="114" customWidth="1"/>
    <col min="278" max="278" width="9.140625" style="114" customWidth="1"/>
    <col min="279" max="279" width="10.7109375" style="114" customWidth="1"/>
    <col min="280" max="281" width="9" style="114" customWidth="1"/>
    <col min="282" max="282" width="2.140625" style="114" customWidth="1"/>
    <col min="283" max="286" width="9.7109375" style="114" customWidth="1"/>
    <col min="287" max="287" width="1.28515625" style="114" customWidth="1"/>
    <col min="288" max="512" width="9.7109375" style="114"/>
    <col min="513" max="513" width="11.85546875" style="114" customWidth="1"/>
    <col min="514" max="514" width="10.7109375" style="114" customWidth="1"/>
    <col min="515" max="515" width="11.7109375" style="114" customWidth="1"/>
    <col min="516" max="516" width="12" style="114" customWidth="1"/>
    <col min="517" max="517" width="11.140625" style="114" customWidth="1"/>
    <col min="518" max="521" width="11.7109375" style="114" customWidth="1"/>
    <col min="522" max="522" width="10.7109375" style="114" customWidth="1"/>
    <col min="523" max="524" width="11.7109375" style="114" customWidth="1"/>
    <col min="525" max="525" width="8.140625" style="114" customWidth="1"/>
    <col min="526" max="526" width="10.7109375" style="114" customWidth="1"/>
    <col min="527" max="528" width="11.7109375" style="114" customWidth="1"/>
    <col min="529" max="529" width="9.28515625" style="114" customWidth="1"/>
    <col min="530" max="530" width="9.7109375" style="114" customWidth="1"/>
    <col min="531" max="532" width="8.7109375" style="114" customWidth="1"/>
    <col min="533" max="533" width="2.42578125" style="114" customWidth="1"/>
    <col min="534" max="534" width="9.140625" style="114" customWidth="1"/>
    <col min="535" max="535" width="10.7109375" style="114" customWidth="1"/>
    <col min="536" max="537" width="9" style="114" customWidth="1"/>
    <col min="538" max="538" width="2.140625" style="114" customWidth="1"/>
    <col min="539" max="542" width="9.7109375" style="114" customWidth="1"/>
    <col min="543" max="543" width="1.28515625" style="114" customWidth="1"/>
    <col min="544" max="768" width="9.7109375" style="114"/>
    <col min="769" max="769" width="11.85546875" style="114" customWidth="1"/>
    <col min="770" max="770" width="10.7109375" style="114" customWidth="1"/>
    <col min="771" max="771" width="11.7109375" style="114" customWidth="1"/>
    <col min="772" max="772" width="12" style="114" customWidth="1"/>
    <col min="773" max="773" width="11.140625" style="114" customWidth="1"/>
    <col min="774" max="777" width="11.7109375" style="114" customWidth="1"/>
    <col min="778" max="778" width="10.7109375" style="114" customWidth="1"/>
    <col min="779" max="780" width="11.7109375" style="114" customWidth="1"/>
    <col min="781" max="781" width="8.140625" style="114" customWidth="1"/>
    <col min="782" max="782" width="10.7109375" style="114" customWidth="1"/>
    <col min="783" max="784" width="11.7109375" style="114" customWidth="1"/>
    <col min="785" max="785" width="9.28515625" style="114" customWidth="1"/>
    <col min="786" max="786" width="9.7109375" style="114" customWidth="1"/>
    <col min="787" max="788" width="8.7109375" style="114" customWidth="1"/>
    <col min="789" max="789" width="2.42578125" style="114" customWidth="1"/>
    <col min="790" max="790" width="9.140625" style="114" customWidth="1"/>
    <col min="791" max="791" width="10.7109375" style="114" customWidth="1"/>
    <col min="792" max="793" width="9" style="114" customWidth="1"/>
    <col min="794" max="794" width="2.140625" style="114" customWidth="1"/>
    <col min="795" max="798" width="9.7109375" style="114" customWidth="1"/>
    <col min="799" max="799" width="1.28515625" style="114" customWidth="1"/>
    <col min="800" max="1024" width="9.7109375" style="114"/>
    <col min="1025" max="1025" width="11.85546875" style="114" customWidth="1"/>
    <col min="1026" max="1026" width="10.7109375" style="114" customWidth="1"/>
    <col min="1027" max="1027" width="11.7109375" style="114" customWidth="1"/>
    <col min="1028" max="1028" width="12" style="114" customWidth="1"/>
    <col min="1029" max="1029" width="11.140625" style="114" customWidth="1"/>
    <col min="1030" max="1033" width="11.7109375" style="114" customWidth="1"/>
    <col min="1034" max="1034" width="10.7109375" style="114" customWidth="1"/>
    <col min="1035" max="1036" width="11.7109375" style="114" customWidth="1"/>
    <col min="1037" max="1037" width="8.140625" style="114" customWidth="1"/>
    <col min="1038" max="1038" width="10.7109375" style="114" customWidth="1"/>
    <col min="1039" max="1040" width="11.7109375" style="114" customWidth="1"/>
    <col min="1041" max="1041" width="9.28515625" style="114" customWidth="1"/>
    <col min="1042" max="1042" width="9.7109375" style="114" customWidth="1"/>
    <col min="1043" max="1044" width="8.7109375" style="114" customWidth="1"/>
    <col min="1045" max="1045" width="2.42578125" style="114" customWidth="1"/>
    <col min="1046" max="1046" width="9.140625" style="114" customWidth="1"/>
    <col min="1047" max="1047" width="10.7109375" style="114" customWidth="1"/>
    <col min="1048" max="1049" width="9" style="114" customWidth="1"/>
    <col min="1050" max="1050" width="2.140625" style="114" customWidth="1"/>
    <col min="1051" max="1054" width="9.7109375" style="114" customWidth="1"/>
    <col min="1055" max="1055" width="1.28515625" style="114" customWidth="1"/>
    <col min="1056" max="1280" width="9.7109375" style="114"/>
    <col min="1281" max="1281" width="11.85546875" style="114" customWidth="1"/>
    <col min="1282" max="1282" width="10.7109375" style="114" customWidth="1"/>
    <col min="1283" max="1283" width="11.7109375" style="114" customWidth="1"/>
    <col min="1284" max="1284" width="12" style="114" customWidth="1"/>
    <col min="1285" max="1285" width="11.140625" style="114" customWidth="1"/>
    <col min="1286" max="1289" width="11.7109375" style="114" customWidth="1"/>
    <col min="1290" max="1290" width="10.7109375" style="114" customWidth="1"/>
    <col min="1291" max="1292" width="11.7109375" style="114" customWidth="1"/>
    <col min="1293" max="1293" width="8.140625" style="114" customWidth="1"/>
    <col min="1294" max="1294" width="10.7109375" style="114" customWidth="1"/>
    <col min="1295" max="1296" width="11.7109375" style="114" customWidth="1"/>
    <col min="1297" max="1297" width="9.28515625" style="114" customWidth="1"/>
    <col min="1298" max="1298" width="9.7109375" style="114" customWidth="1"/>
    <col min="1299" max="1300" width="8.7109375" style="114" customWidth="1"/>
    <col min="1301" max="1301" width="2.42578125" style="114" customWidth="1"/>
    <col min="1302" max="1302" width="9.140625" style="114" customWidth="1"/>
    <col min="1303" max="1303" width="10.7109375" style="114" customWidth="1"/>
    <col min="1304" max="1305" width="9" style="114" customWidth="1"/>
    <col min="1306" max="1306" width="2.140625" style="114" customWidth="1"/>
    <col min="1307" max="1310" width="9.7109375" style="114" customWidth="1"/>
    <col min="1311" max="1311" width="1.28515625" style="114" customWidth="1"/>
    <col min="1312" max="1536" width="9.7109375" style="114"/>
    <col min="1537" max="1537" width="11.85546875" style="114" customWidth="1"/>
    <col min="1538" max="1538" width="10.7109375" style="114" customWidth="1"/>
    <col min="1539" max="1539" width="11.7109375" style="114" customWidth="1"/>
    <col min="1540" max="1540" width="12" style="114" customWidth="1"/>
    <col min="1541" max="1541" width="11.140625" style="114" customWidth="1"/>
    <col min="1542" max="1545" width="11.7109375" style="114" customWidth="1"/>
    <col min="1546" max="1546" width="10.7109375" style="114" customWidth="1"/>
    <col min="1547" max="1548" width="11.7109375" style="114" customWidth="1"/>
    <col min="1549" max="1549" width="8.140625" style="114" customWidth="1"/>
    <col min="1550" max="1550" width="10.7109375" style="114" customWidth="1"/>
    <col min="1551" max="1552" width="11.7109375" style="114" customWidth="1"/>
    <col min="1553" max="1553" width="9.28515625" style="114" customWidth="1"/>
    <col min="1554" max="1554" width="9.7109375" style="114" customWidth="1"/>
    <col min="1555" max="1556" width="8.7109375" style="114" customWidth="1"/>
    <col min="1557" max="1557" width="2.42578125" style="114" customWidth="1"/>
    <col min="1558" max="1558" width="9.140625" style="114" customWidth="1"/>
    <col min="1559" max="1559" width="10.7109375" style="114" customWidth="1"/>
    <col min="1560" max="1561" width="9" style="114" customWidth="1"/>
    <col min="1562" max="1562" width="2.140625" style="114" customWidth="1"/>
    <col min="1563" max="1566" width="9.7109375" style="114" customWidth="1"/>
    <col min="1567" max="1567" width="1.28515625" style="114" customWidth="1"/>
    <col min="1568" max="1792" width="9.7109375" style="114"/>
    <col min="1793" max="1793" width="11.85546875" style="114" customWidth="1"/>
    <col min="1794" max="1794" width="10.7109375" style="114" customWidth="1"/>
    <col min="1795" max="1795" width="11.7109375" style="114" customWidth="1"/>
    <col min="1796" max="1796" width="12" style="114" customWidth="1"/>
    <col min="1797" max="1797" width="11.140625" style="114" customWidth="1"/>
    <col min="1798" max="1801" width="11.7109375" style="114" customWidth="1"/>
    <col min="1802" max="1802" width="10.7109375" style="114" customWidth="1"/>
    <col min="1803" max="1804" width="11.7109375" style="114" customWidth="1"/>
    <col min="1805" max="1805" width="8.140625" style="114" customWidth="1"/>
    <col min="1806" max="1806" width="10.7109375" style="114" customWidth="1"/>
    <col min="1807" max="1808" width="11.7109375" style="114" customWidth="1"/>
    <col min="1809" max="1809" width="9.28515625" style="114" customWidth="1"/>
    <col min="1810" max="1810" width="9.7109375" style="114" customWidth="1"/>
    <col min="1811" max="1812" width="8.7109375" style="114" customWidth="1"/>
    <col min="1813" max="1813" width="2.42578125" style="114" customWidth="1"/>
    <col min="1814" max="1814" width="9.140625" style="114" customWidth="1"/>
    <col min="1815" max="1815" width="10.7109375" style="114" customWidth="1"/>
    <col min="1816" max="1817" width="9" style="114" customWidth="1"/>
    <col min="1818" max="1818" width="2.140625" style="114" customWidth="1"/>
    <col min="1819" max="1822" width="9.7109375" style="114" customWidth="1"/>
    <col min="1823" max="1823" width="1.28515625" style="114" customWidth="1"/>
    <col min="1824" max="2048" width="9.7109375" style="114"/>
    <col min="2049" max="2049" width="11.85546875" style="114" customWidth="1"/>
    <col min="2050" max="2050" width="10.7109375" style="114" customWidth="1"/>
    <col min="2051" max="2051" width="11.7109375" style="114" customWidth="1"/>
    <col min="2052" max="2052" width="12" style="114" customWidth="1"/>
    <col min="2053" max="2053" width="11.140625" style="114" customWidth="1"/>
    <col min="2054" max="2057" width="11.7109375" style="114" customWidth="1"/>
    <col min="2058" max="2058" width="10.7109375" style="114" customWidth="1"/>
    <col min="2059" max="2060" width="11.7109375" style="114" customWidth="1"/>
    <col min="2061" max="2061" width="8.140625" style="114" customWidth="1"/>
    <col min="2062" max="2062" width="10.7109375" style="114" customWidth="1"/>
    <col min="2063" max="2064" width="11.7109375" style="114" customWidth="1"/>
    <col min="2065" max="2065" width="9.28515625" style="114" customWidth="1"/>
    <col min="2066" max="2066" width="9.7109375" style="114" customWidth="1"/>
    <col min="2067" max="2068" width="8.7109375" style="114" customWidth="1"/>
    <col min="2069" max="2069" width="2.42578125" style="114" customWidth="1"/>
    <col min="2070" max="2070" width="9.140625" style="114" customWidth="1"/>
    <col min="2071" max="2071" width="10.7109375" style="114" customWidth="1"/>
    <col min="2072" max="2073" width="9" style="114" customWidth="1"/>
    <col min="2074" max="2074" width="2.140625" style="114" customWidth="1"/>
    <col min="2075" max="2078" width="9.7109375" style="114" customWidth="1"/>
    <col min="2079" max="2079" width="1.28515625" style="114" customWidth="1"/>
    <col min="2080" max="2304" width="9.7109375" style="114"/>
    <col min="2305" max="2305" width="11.85546875" style="114" customWidth="1"/>
    <col min="2306" max="2306" width="10.7109375" style="114" customWidth="1"/>
    <col min="2307" max="2307" width="11.7109375" style="114" customWidth="1"/>
    <col min="2308" max="2308" width="12" style="114" customWidth="1"/>
    <col min="2309" max="2309" width="11.140625" style="114" customWidth="1"/>
    <col min="2310" max="2313" width="11.7109375" style="114" customWidth="1"/>
    <col min="2314" max="2314" width="10.7109375" style="114" customWidth="1"/>
    <col min="2315" max="2316" width="11.7109375" style="114" customWidth="1"/>
    <col min="2317" max="2317" width="8.140625" style="114" customWidth="1"/>
    <col min="2318" max="2318" width="10.7109375" style="114" customWidth="1"/>
    <col min="2319" max="2320" width="11.7109375" style="114" customWidth="1"/>
    <col min="2321" max="2321" width="9.28515625" style="114" customWidth="1"/>
    <col min="2322" max="2322" width="9.7109375" style="114" customWidth="1"/>
    <col min="2323" max="2324" width="8.7109375" style="114" customWidth="1"/>
    <col min="2325" max="2325" width="2.42578125" style="114" customWidth="1"/>
    <col min="2326" max="2326" width="9.140625" style="114" customWidth="1"/>
    <col min="2327" max="2327" width="10.7109375" style="114" customWidth="1"/>
    <col min="2328" max="2329" width="9" style="114" customWidth="1"/>
    <col min="2330" max="2330" width="2.140625" style="114" customWidth="1"/>
    <col min="2331" max="2334" width="9.7109375" style="114" customWidth="1"/>
    <col min="2335" max="2335" width="1.28515625" style="114" customWidth="1"/>
    <col min="2336" max="2560" width="9.7109375" style="114"/>
    <col min="2561" max="2561" width="11.85546875" style="114" customWidth="1"/>
    <col min="2562" max="2562" width="10.7109375" style="114" customWidth="1"/>
    <col min="2563" max="2563" width="11.7109375" style="114" customWidth="1"/>
    <col min="2564" max="2564" width="12" style="114" customWidth="1"/>
    <col min="2565" max="2565" width="11.140625" style="114" customWidth="1"/>
    <col min="2566" max="2569" width="11.7109375" style="114" customWidth="1"/>
    <col min="2570" max="2570" width="10.7109375" style="114" customWidth="1"/>
    <col min="2571" max="2572" width="11.7109375" style="114" customWidth="1"/>
    <col min="2573" max="2573" width="8.140625" style="114" customWidth="1"/>
    <col min="2574" max="2574" width="10.7109375" style="114" customWidth="1"/>
    <col min="2575" max="2576" width="11.7109375" style="114" customWidth="1"/>
    <col min="2577" max="2577" width="9.28515625" style="114" customWidth="1"/>
    <col min="2578" max="2578" width="9.7109375" style="114" customWidth="1"/>
    <col min="2579" max="2580" width="8.7109375" style="114" customWidth="1"/>
    <col min="2581" max="2581" width="2.42578125" style="114" customWidth="1"/>
    <col min="2582" max="2582" width="9.140625" style="114" customWidth="1"/>
    <col min="2583" max="2583" width="10.7109375" style="114" customWidth="1"/>
    <col min="2584" max="2585" width="9" style="114" customWidth="1"/>
    <col min="2586" max="2586" width="2.140625" style="114" customWidth="1"/>
    <col min="2587" max="2590" width="9.7109375" style="114" customWidth="1"/>
    <col min="2591" max="2591" width="1.28515625" style="114" customWidth="1"/>
    <col min="2592" max="2816" width="9.7109375" style="114"/>
    <col min="2817" max="2817" width="11.85546875" style="114" customWidth="1"/>
    <col min="2818" max="2818" width="10.7109375" style="114" customWidth="1"/>
    <col min="2819" max="2819" width="11.7109375" style="114" customWidth="1"/>
    <col min="2820" max="2820" width="12" style="114" customWidth="1"/>
    <col min="2821" max="2821" width="11.140625" style="114" customWidth="1"/>
    <col min="2822" max="2825" width="11.7109375" style="114" customWidth="1"/>
    <col min="2826" max="2826" width="10.7109375" style="114" customWidth="1"/>
    <col min="2827" max="2828" width="11.7109375" style="114" customWidth="1"/>
    <col min="2829" max="2829" width="8.140625" style="114" customWidth="1"/>
    <col min="2830" max="2830" width="10.7109375" style="114" customWidth="1"/>
    <col min="2831" max="2832" width="11.7109375" style="114" customWidth="1"/>
    <col min="2833" max="2833" width="9.28515625" style="114" customWidth="1"/>
    <col min="2834" max="2834" width="9.7109375" style="114" customWidth="1"/>
    <col min="2835" max="2836" width="8.7109375" style="114" customWidth="1"/>
    <col min="2837" max="2837" width="2.42578125" style="114" customWidth="1"/>
    <col min="2838" max="2838" width="9.140625" style="114" customWidth="1"/>
    <col min="2839" max="2839" width="10.7109375" style="114" customWidth="1"/>
    <col min="2840" max="2841" width="9" style="114" customWidth="1"/>
    <col min="2842" max="2842" width="2.140625" style="114" customWidth="1"/>
    <col min="2843" max="2846" width="9.7109375" style="114" customWidth="1"/>
    <col min="2847" max="2847" width="1.28515625" style="114" customWidth="1"/>
    <col min="2848" max="3072" width="9.7109375" style="114"/>
    <col min="3073" max="3073" width="11.85546875" style="114" customWidth="1"/>
    <col min="3074" max="3074" width="10.7109375" style="114" customWidth="1"/>
    <col min="3075" max="3075" width="11.7109375" style="114" customWidth="1"/>
    <col min="3076" max="3076" width="12" style="114" customWidth="1"/>
    <col min="3077" max="3077" width="11.140625" style="114" customWidth="1"/>
    <col min="3078" max="3081" width="11.7109375" style="114" customWidth="1"/>
    <col min="3082" max="3082" width="10.7109375" style="114" customWidth="1"/>
    <col min="3083" max="3084" width="11.7109375" style="114" customWidth="1"/>
    <col min="3085" max="3085" width="8.140625" style="114" customWidth="1"/>
    <col min="3086" max="3086" width="10.7109375" style="114" customWidth="1"/>
    <col min="3087" max="3088" width="11.7109375" style="114" customWidth="1"/>
    <col min="3089" max="3089" width="9.28515625" style="114" customWidth="1"/>
    <col min="3090" max="3090" width="9.7109375" style="114" customWidth="1"/>
    <col min="3091" max="3092" width="8.7109375" style="114" customWidth="1"/>
    <col min="3093" max="3093" width="2.42578125" style="114" customWidth="1"/>
    <col min="3094" max="3094" width="9.140625" style="114" customWidth="1"/>
    <col min="3095" max="3095" width="10.7109375" style="114" customWidth="1"/>
    <col min="3096" max="3097" width="9" style="114" customWidth="1"/>
    <col min="3098" max="3098" width="2.140625" style="114" customWidth="1"/>
    <col min="3099" max="3102" width="9.7109375" style="114" customWidth="1"/>
    <col min="3103" max="3103" width="1.28515625" style="114" customWidth="1"/>
    <col min="3104" max="3328" width="9.7109375" style="114"/>
    <col min="3329" max="3329" width="11.85546875" style="114" customWidth="1"/>
    <col min="3330" max="3330" width="10.7109375" style="114" customWidth="1"/>
    <col min="3331" max="3331" width="11.7109375" style="114" customWidth="1"/>
    <col min="3332" max="3332" width="12" style="114" customWidth="1"/>
    <col min="3333" max="3333" width="11.140625" style="114" customWidth="1"/>
    <col min="3334" max="3337" width="11.7109375" style="114" customWidth="1"/>
    <col min="3338" max="3338" width="10.7109375" style="114" customWidth="1"/>
    <col min="3339" max="3340" width="11.7109375" style="114" customWidth="1"/>
    <col min="3341" max="3341" width="8.140625" style="114" customWidth="1"/>
    <col min="3342" max="3342" width="10.7109375" style="114" customWidth="1"/>
    <col min="3343" max="3344" width="11.7109375" style="114" customWidth="1"/>
    <col min="3345" max="3345" width="9.28515625" style="114" customWidth="1"/>
    <col min="3346" max="3346" width="9.7109375" style="114" customWidth="1"/>
    <col min="3347" max="3348" width="8.7109375" style="114" customWidth="1"/>
    <col min="3349" max="3349" width="2.42578125" style="114" customWidth="1"/>
    <col min="3350" max="3350" width="9.140625" style="114" customWidth="1"/>
    <col min="3351" max="3351" width="10.7109375" style="114" customWidth="1"/>
    <col min="3352" max="3353" width="9" style="114" customWidth="1"/>
    <col min="3354" max="3354" width="2.140625" style="114" customWidth="1"/>
    <col min="3355" max="3358" width="9.7109375" style="114" customWidth="1"/>
    <col min="3359" max="3359" width="1.28515625" style="114" customWidth="1"/>
    <col min="3360" max="3584" width="9.7109375" style="114"/>
    <col min="3585" max="3585" width="11.85546875" style="114" customWidth="1"/>
    <col min="3586" max="3586" width="10.7109375" style="114" customWidth="1"/>
    <col min="3587" max="3587" width="11.7109375" style="114" customWidth="1"/>
    <col min="3588" max="3588" width="12" style="114" customWidth="1"/>
    <col min="3589" max="3589" width="11.140625" style="114" customWidth="1"/>
    <col min="3590" max="3593" width="11.7109375" style="114" customWidth="1"/>
    <col min="3594" max="3594" width="10.7109375" style="114" customWidth="1"/>
    <col min="3595" max="3596" width="11.7109375" style="114" customWidth="1"/>
    <col min="3597" max="3597" width="8.140625" style="114" customWidth="1"/>
    <col min="3598" max="3598" width="10.7109375" style="114" customWidth="1"/>
    <col min="3599" max="3600" width="11.7109375" style="114" customWidth="1"/>
    <col min="3601" max="3601" width="9.28515625" style="114" customWidth="1"/>
    <col min="3602" max="3602" width="9.7109375" style="114" customWidth="1"/>
    <col min="3603" max="3604" width="8.7109375" style="114" customWidth="1"/>
    <col min="3605" max="3605" width="2.42578125" style="114" customWidth="1"/>
    <col min="3606" max="3606" width="9.140625" style="114" customWidth="1"/>
    <col min="3607" max="3607" width="10.7109375" style="114" customWidth="1"/>
    <col min="3608" max="3609" width="9" style="114" customWidth="1"/>
    <col min="3610" max="3610" width="2.140625" style="114" customWidth="1"/>
    <col min="3611" max="3614" width="9.7109375" style="114" customWidth="1"/>
    <col min="3615" max="3615" width="1.28515625" style="114" customWidth="1"/>
    <col min="3616" max="3840" width="9.7109375" style="114"/>
    <col min="3841" max="3841" width="11.85546875" style="114" customWidth="1"/>
    <col min="3842" max="3842" width="10.7109375" style="114" customWidth="1"/>
    <col min="3843" max="3843" width="11.7109375" style="114" customWidth="1"/>
    <col min="3844" max="3844" width="12" style="114" customWidth="1"/>
    <col min="3845" max="3845" width="11.140625" style="114" customWidth="1"/>
    <col min="3846" max="3849" width="11.7109375" style="114" customWidth="1"/>
    <col min="3850" max="3850" width="10.7109375" style="114" customWidth="1"/>
    <col min="3851" max="3852" width="11.7109375" style="114" customWidth="1"/>
    <col min="3853" max="3853" width="8.140625" style="114" customWidth="1"/>
    <col min="3854" max="3854" width="10.7109375" style="114" customWidth="1"/>
    <col min="3855" max="3856" width="11.7109375" style="114" customWidth="1"/>
    <col min="3857" max="3857" width="9.28515625" style="114" customWidth="1"/>
    <col min="3858" max="3858" width="9.7109375" style="114" customWidth="1"/>
    <col min="3859" max="3860" width="8.7109375" style="114" customWidth="1"/>
    <col min="3861" max="3861" width="2.42578125" style="114" customWidth="1"/>
    <col min="3862" max="3862" width="9.140625" style="114" customWidth="1"/>
    <col min="3863" max="3863" width="10.7109375" style="114" customWidth="1"/>
    <col min="3864" max="3865" width="9" style="114" customWidth="1"/>
    <col min="3866" max="3866" width="2.140625" style="114" customWidth="1"/>
    <col min="3867" max="3870" width="9.7109375" style="114" customWidth="1"/>
    <col min="3871" max="3871" width="1.28515625" style="114" customWidth="1"/>
    <col min="3872" max="4096" width="9.7109375" style="114"/>
    <col min="4097" max="4097" width="11.85546875" style="114" customWidth="1"/>
    <col min="4098" max="4098" width="10.7109375" style="114" customWidth="1"/>
    <col min="4099" max="4099" width="11.7109375" style="114" customWidth="1"/>
    <col min="4100" max="4100" width="12" style="114" customWidth="1"/>
    <col min="4101" max="4101" width="11.140625" style="114" customWidth="1"/>
    <col min="4102" max="4105" width="11.7109375" style="114" customWidth="1"/>
    <col min="4106" max="4106" width="10.7109375" style="114" customWidth="1"/>
    <col min="4107" max="4108" width="11.7109375" style="114" customWidth="1"/>
    <col min="4109" max="4109" width="8.140625" style="114" customWidth="1"/>
    <col min="4110" max="4110" width="10.7109375" style="114" customWidth="1"/>
    <col min="4111" max="4112" width="11.7109375" style="114" customWidth="1"/>
    <col min="4113" max="4113" width="9.28515625" style="114" customWidth="1"/>
    <col min="4114" max="4114" width="9.7109375" style="114" customWidth="1"/>
    <col min="4115" max="4116" width="8.7109375" style="114" customWidth="1"/>
    <col min="4117" max="4117" width="2.42578125" style="114" customWidth="1"/>
    <col min="4118" max="4118" width="9.140625" style="114" customWidth="1"/>
    <col min="4119" max="4119" width="10.7109375" style="114" customWidth="1"/>
    <col min="4120" max="4121" width="9" style="114" customWidth="1"/>
    <col min="4122" max="4122" width="2.140625" style="114" customWidth="1"/>
    <col min="4123" max="4126" width="9.7109375" style="114" customWidth="1"/>
    <col min="4127" max="4127" width="1.28515625" style="114" customWidth="1"/>
    <col min="4128" max="4352" width="9.7109375" style="114"/>
    <col min="4353" max="4353" width="11.85546875" style="114" customWidth="1"/>
    <col min="4354" max="4354" width="10.7109375" style="114" customWidth="1"/>
    <col min="4355" max="4355" width="11.7109375" style="114" customWidth="1"/>
    <col min="4356" max="4356" width="12" style="114" customWidth="1"/>
    <col min="4357" max="4357" width="11.140625" style="114" customWidth="1"/>
    <col min="4358" max="4361" width="11.7109375" style="114" customWidth="1"/>
    <col min="4362" max="4362" width="10.7109375" style="114" customWidth="1"/>
    <col min="4363" max="4364" width="11.7109375" style="114" customWidth="1"/>
    <col min="4365" max="4365" width="8.140625" style="114" customWidth="1"/>
    <col min="4366" max="4366" width="10.7109375" style="114" customWidth="1"/>
    <col min="4367" max="4368" width="11.7109375" style="114" customWidth="1"/>
    <col min="4369" max="4369" width="9.28515625" style="114" customWidth="1"/>
    <col min="4370" max="4370" width="9.7109375" style="114" customWidth="1"/>
    <col min="4371" max="4372" width="8.7109375" style="114" customWidth="1"/>
    <col min="4373" max="4373" width="2.42578125" style="114" customWidth="1"/>
    <col min="4374" max="4374" width="9.140625" style="114" customWidth="1"/>
    <col min="4375" max="4375" width="10.7109375" style="114" customWidth="1"/>
    <col min="4376" max="4377" width="9" style="114" customWidth="1"/>
    <col min="4378" max="4378" width="2.140625" style="114" customWidth="1"/>
    <col min="4379" max="4382" width="9.7109375" style="114" customWidth="1"/>
    <col min="4383" max="4383" width="1.28515625" style="114" customWidth="1"/>
    <col min="4384" max="4608" width="9.7109375" style="114"/>
    <col min="4609" max="4609" width="11.85546875" style="114" customWidth="1"/>
    <col min="4610" max="4610" width="10.7109375" style="114" customWidth="1"/>
    <col min="4611" max="4611" width="11.7109375" style="114" customWidth="1"/>
    <col min="4612" max="4612" width="12" style="114" customWidth="1"/>
    <col min="4613" max="4613" width="11.140625" style="114" customWidth="1"/>
    <col min="4614" max="4617" width="11.7109375" style="114" customWidth="1"/>
    <col min="4618" max="4618" width="10.7109375" style="114" customWidth="1"/>
    <col min="4619" max="4620" width="11.7109375" style="114" customWidth="1"/>
    <col min="4621" max="4621" width="8.140625" style="114" customWidth="1"/>
    <col min="4622" max="4622" width="10.7109375" style="114" customWidth="1"/>
    <col min="4623" max="4624" width="11.7109375" style="114" customWidth="1"/>
    <col min="4625" max="4625" width="9.28515625" style="114" customWidth="1"/>
    <col min="4626" max="4626" width="9.7109375" style="114" customWidth="1"/>
    <col min="4627" max="4628" width="8.7109375" style="114" customWidth="1"/>
    <col min="4629" max="4629" width="2.42578125" style="114" customWidth="1"/>
    <col min="4630" max="4630" width="9.140625" style="114" customWidth="1"/>
    <col min="4631" max="4631" width="10.7109375" style="114" customWidth="1"/>
    <col min="4632" max="4633" width="9" style="114" customWidth="1"/>
    <col min="4634" max="4634" width="2.140625" style="114" customWidth="1"/>
    <col min="4635" max="4638" width="9.7109375" style="114" customWidth="1"/>
    <col min="4639" max="4639" width="1.28515625" style="114" customWidth="1"/>
    <col min="4640" max="4864" width="9.7109375" style="114"/>
    <col min="4865" max="4865" width="11.85546875" style="114" customWidth="1"/>
    <col min="4866" max="4866" width="10.7109375" style="114" customWidth="1"/>
    <col min="4867" max="4867" width="11.7109375" style="114" customWidth="1"/>
    <col min="4868" max="4868" width="12" style="114" customWidth="1"/>
    <col min="4869" max="4869" width="11.140625" style="114" customWidth="1"/>
    <col min="4870" max="4873" width="11.7109375" style="114" customWidth="1"/>
    <col min="4874" max="4874" width="10.7109375" style="114" customWidth="1"/>
    <col min="4875" max="4876" width="11.7109375" style="114" customWidth="1"/>
    <col min="4877" max="4877" width="8.140625" style="114" customWidth="1"/>
    <col min="4878" max="4878" width="10.7109375" style="114" customWidth="1"/>
    <col min="4879" max="4880" width="11.7109375" style="114" customWidth="1"/>
    <col min="4881" max="4881" width="9.28515625" style="114" customWidth="1"/>
    <col min="4882" max="4882" width="9.7109375" style="114" customWidth="1"/>
    <col min="4883" max="4884" width="8.7109375" style="114" customWidth="1"/>
    <col min="4885" max="4885" width="2.42578125" style="114" customWidth="1"/>
    <col min="4886" max="4886" width="9.140625" style="114" customWidth="1"/>
    <col min="4887" max="4887" width="10.7109375" style="114" customWidth="1"/>
    <col min="4888" max="4889" width="9" style="114" customWidth="1"/>
    <col min="4890" max="4890" width="2.140625" style="114" customWidth="1"/>
    <col min="4891" max="4894" width="9.7109375" style="114" customWidth="1"/>
    <col min="4895" max="4895" width="1.28515625" style="114" customWidth="1"/>
    <col min="4896" max="5120" width="9.7109375" style="114"/>
    <col min="5121" max="5121" width="11.85546875" style="114" customWidth="1"/>
    <col min="5122" max="5122" width="10.7109375" style="114" customWidth="1"/>
    <col min="5123" max="5123" width="11.7109375" style="114" customWidth="1"/>
    <col min="5124" max="5124" width="12" style="114" customWidth="1"/>
    <col min="5125" max="5125" width="11.140625" style="114" customWidth="1"/>
    <col min="5126" max="5129" width="11.7109375" style="114" customWidth="1"/>
    <col min="5130" max="5130" width="10.7109375" style="114" customWidth="1"/>
    <col min="5131" max="5132" width="11.7109375" style="114" customWidth="1"/>
    <col min="5133" max="5133" width="8.140625" style="114" customWidth="1"/>
    <col min="5134" max="5134" width="10.7109375" style="114" customWidth="1"/>
    <col min="5135" max="5136" width="11.7109375" style="114" customWidth="1"/>
    <col min="5137" max="5137" width="9.28515625" style="114" customWidth="1"/>
    <col min="5138" max="5138" width="9.7109375" style="114" customWidth="1"/>
    <col min="5139" max="5140" width="8.7109375" style="114" customWidth="1"/>
    <col min="5141" max="5141" width="2.42578125" style="114" customWidth="1"/>
    <col min="5142" max="5142" width="9.140625" style="114" customWidth="1"/>
    <col min="5143" max="5143" width="10.7109375" style="114" customWidth="1"/>
    <col min="5144" max="5145" width="9" style="114" customWidth="1"/>
    <col min="5146" max="5146" width="2.140625" style="114" customWidth="1"/>
    <col min="5147" max="5150" width="9.7109375" style="114" customWidth="1"/>
    <col min="5151" max="5151" width="1.28515625" style="114" customWidth="1"/>
    <col min="5152" max="5376" width="9.7109375" style="114"/>
    <col min="5377" max="5377" width="11.85546875" style="114" customWidth="1"/>
    <col min="5378" max="5378" width="10.7109375" style="114" customWidth="1"/>
    <col min="5379" max="5379" width="11.7109375" style="114" customWidth="1"/>
    <col min="5380" max="5380" width="12" style="114" customWidth="1"/>
    <col min="5381" max="5381" width="11.140625" style="114" customWidth="1"/>
    <col min="5382" max="5385" width="11.7109375" style="114" customWidth="1"/>
    <col min="5386" max="5386" width="10.7109375" style="114" customWidth="1"/>
    <col min="5387" max="5388" width="11.7109375" style="114" customWidth="1"/>
    <col min="5389" max="5389" width="8.140625" style="114" customWidth="1"/>
    <col min="5390" max="5390" width="10.7109375" style="114" customWidth="1"/>
    <col min="5391" max="5392" width="11.7109375" style="114" customWidth="1"/>
    <col min="5393" max="5393" width="9.28515625" style="114" customWidth="1"/>
    <col min="5394" max="5394" width="9.7109375" style="114" customWidth="1"/>
    <col min="5395" max="5396" width="8.7109375" style="114" customWidth="1"/>
    <col min="5397" max="5397" width="2.42578125" style="114" customWidth="1"/>
    <col min="5398" max="5398" width="9.140625" style="114" customWidth="1"/>
    <col min="5399" max="5399" width="10.7109375" style="114" customWidth="1"/>
    <col min="5400" max="5401" width="9" style="114" customWidth="1"/>
    <col min="5402" max="5402" width="2.140625" style="114" customWidth="1"/>
    <col min="5403" max="5406" width="9.7109375" style="114" customWidth="1"/>
    <col min="5407" max="5407" width="1.28515625" style="114" customWidth="1"/>
    <col min="5408" max="5632" width="9.7109375" style="114"/>
    <col min="5633" max="5633" width="11.85546875" style="114" customWidth="1"/>
    <col min="5634" max="5634" width="10.7109375" style="114" customWidth="1"/>
    <col min="5635" max="5635" width="11.7109375" style="114" customWidth="1"/>
    <col min="5636" max="5636" width="12" style="114" customWidth="1"/>
    <col min="5637" max="5637" width="11.140625" style="114" customWidth="1"/>
    <col min="5638" max="5641" width="11.7109375" style="114" customWidth="1"/>
    <col min="5642" max="5642" width="10.7109375" style="114" customWidth="1"/>
    <col min="5643" max="5644" width="11.7109375" style="114" customWidth="1"/>
    <col min="5645" max="5645" width="8.140625" style="114" customWidth="1"/>
    <col min="5646" max="5646" width="10.7109375" style="114" customWidth="1"/>
    <col min="5647" max="5648" width="11.7109375" style="114" customWidth="1"/>
    <col min="5649" max="5649" width="9.28515625" style="114" customWidth="1"/>
    <col min="5650" max="5650" width="9.7109375" style="114" customWidth="1"/>
    <col min="5651" max="5652" width="8.7109375" style="114" customWidth="1"/>
    <col min="5653" max="5653" width="2.42578125" style="114" customWidth="1"/>
    <col min="5654" max="5654" width="9.140625" style="114" customWidth="1"/>
    <col min="5655" max="5655" width="10.7109375" style="114" customWidth="1"/>
    <col min="5656" max="5657" width="9" style="114" customWidth="1"/>
    <col min="5658" max="5658" width="2.140625" style="114" customWidth="1"/>
    <col min="5659" max="5662" width="9.7109375" style="114" customWidth="1"/>
    <col min="5663" max="5663" width="1.28515625" style="114" customWidth="1"/>
    <col min="5664" max="5888" width="9.7109375" style="114"/>
    <col min="5889" max="5889" width="11.85546875" style="114" customWidth="1"/>
    <col min="5890" max="5890" width="10.7109375" style="114" customWidth="1"/>
    <col min="5891" max="5891" width="11.7109375" style="114" customWidth="1"/>
    <col min="5892" max="5892" width="12" style="114" customWidth="1"/>
    <col min="5893" max="5893" width="11.140625" style="114" customWidth="1"/>
    <col min="5894" max="5897" width="11.7109375" style="114" customWidth="1"/>
    <col min="5898" max="5898" width="10.7109375" style="114" customWidth="1"/>
    <col min="5899" max="5900" width="11.7109375" style="114" customWidth="1"/>
    <col min="5901" max="5901" width="8.140625" style="114" customWidth="1"/>
    <col min="5902" max="5902" width="10.7109375" style="114" customWidth="1"/>
    <col min="5903" max="5904" width="11.7109375" style="114" customWidth="1"/>
    <col min="5905" max="5905" width="9.28515625" style="114" customWidth="1"/>
    <col min="5906" max="5906" width="9.7109375" style="114" customWidth="1"/>
    <col min="5907" max="5908" width="8.7109375" style="114" customWidth="1"/>
    <col min="5909" max="5909" width="2.42578125" style="114" customWidth="1"/>
    <col min="5910" max="5910" width="9.140625" style="114" customWidth="1"/>
    <col min="5911" max="5911" width="10.7109375" style="114" customWidth="1"/>
    <col min="5912" max="5913" width="9" style="114" customWidth="1"/>
    <col min="5914" max="5914" width="2.140625" style="114" customWidth="1"/>
    <col min="5915" max="5918" width="9.7109375" style="114" customWidth="1"/>
    <col min="5919" max="5919" width="1.28515625" style="114" customWidth="1"/>
    <col min="5920" max="6144" width="9.7109375" style="114"/>
    <col min="6145" max="6145" width="11.85546875" style="114" customWidth="1"/>
    <col min="6146" max="6146" width="10.7109375" style="114" customWidth="1"/>
    <col min="6147" max="6147" width="11.7109375" style="114" customWidth="1"/>
    <col min="6148" max="6148" width="12" style="114" customWidth="1"/>
    <col min="6149" max="6149" width="11.140625" style="114" customWidth="1"/>
    <col min="6150" max="6153" width="11.7109375" style="114" customWidth="1"/>
    <col min="6154" max="6154" width="10.7109375" style="114" customWidth="1"/>
    <col min="6155" max="6156" width="11.7109375" style="114" customWidth="1"/>
    <col min="6157" max="6157" width="8.140625" style="114" customWidth="1"/>
    <col min="6158" max="6158" width="10.7109375" style="114" customWidth="1"/>
    <col min="6159" max="6160" width="11.7109375" style="114" customWidth="1"/>
    <col min="6161" max="6161" width="9.28515625" style="114" customWidth="1"/>
    <col min="6162" max="6162" width="9.7109375" style="114" customWidth="1"/>
    <col min="6163" max="6164" width="8.7109375" style="114" customWidth="1"/>
    <col min="6165" max="6165" width="2.42578125" style="114" customWidth="1"/>
    <col min="6166" max="6166" width="9.140625" style="114" customWidth="1"/>
    <col min="6167" max="6167" width="10.7109375" style="114" customWidth="1"/>
    <col min="6168" max="6169" width="9" style="114" customWidth="1"/>
    <col min="6170" max="6170" width="2.140625" style="114" customWidth="1"/>
    <col min="6171" max="6174" width="9.7109375" style="114" customWidth="1"/>
    <col min="6175" max="6175" width="1.28515625" style="114" customWidth="1"/>
    <col min="6176" max="6400" width="9.7109375" style="114"/>
    <col min="6401" max="6401" width="11.85546875" style="114" customWidth="1"/>
    <col min="6402" max="6402" width="10.7109375" style="114" customWidth="1"/>
    <col min="6403" max="6403" width="11.7109375" style="114" customWidth="1"/>
    <col min="6404" max="6404" width="12" style="114" customWidth="1"/>
    <col min="6405" max="6405" width="11.140625" style="114" customWidth="1"/>
    <col min="6406" max="6409" width="11.7109375" style="114" customWidth="1"/>
    <col min="6410" max="6410" width="10.7109375" style="114" customWidth="1"/>
    <col min="6411" max="6412" width="11.7109375" style="114" customWidth="1"/>
    <col min="6413" max="6413" width="8.140625" style="114" customWidth="1"/>
    <col min="6414" max="6414" width="10.7109375" style="114" customWidth="1"/>
    <col min="6415" max="6416" width="11.7109375" style="114" customWidth="1"/>
    <col min="6417" max="6417" width="9.28515625" style="114" customWidth="1"/>
    <col min="6418" max="6418" width="9.7109375" style="114" customWidth="1"/>
    <col min="6419" max="6420" width="8.7109375" style="114" customWidth="1"/>
    <col min="6421" max="6421" width="2.42578125" style="114" customWidth="1"/>
    <col min="6422" max="6422" width="9.140625" style="114" customWidth="1"/>
    <col min="6423" max="6423" width="10.7109375" style="114" customWidth="1"/>
    <col min="6424" max="6425" width="9" style="114" customWidth="1"/>
    <col min="6426" max="6426" width="2.140625" style="114" customWidth="1"/>
    <col min="6427" max="6430" width="9.7109375" style="114" customWidth="1"/>
    <col min="6431" max="6431" width="1.28515625" style="114" customWidth="1"/>
    <col min="6432" max="6656" width="9.7109375" style="114"/>
    <col min="6657" max="6657" width="11.85546875" style="114" customWidth="1"/>
    <col min="6658" max="6658" width="10.7109375" style="114" customWidth="1"/>
    <col min="6659" max="6659" width="11.7109375" style="114" customWidth="1"/>
    <col min="6660" max="6660" width="12" style="114" customWidth="1"/>
    <col min="6661" max="6661" width="11.140625" style="114" customWidth="1"/>
    <col min="6662" max="6665" width="11.7109375" style="114" customWidth="1"/>
    <col min="6666" max="6666" width="10.7109375" style="114" customWidth="1"/>
    <col min="6667" max="6668" width="11.7109375" style="114" customWidth="1"/>
    <col min="6669" max="6669" width="8.140625" style="114" customWidth="1"/>
    <col min="6670" max="6670" width="10.7109375" style="114" customWidth="1"/>
    <col min="6671" max="6672" width="11.7109375" style="114" customWidth="1"/>
    <col min="6673" max="6673" width="9.28515625" style="114" customWidth="1"/>
    <col min="6674" max="6674" width="9.7109375" style="114" customWidth="1"/>
    <col min="6675" max="6676" width="8.7109375" style="114" customWidth="1"/>
    <col min="6677" max="6677" width="2.42578125" style="114" customWidth="1"/>
    <col min="6678" max="6678" width="9.140625" style="114" customWidth="1"/>
    <col min="6679" max="6679" width="10.7109375" style="114" customWidth="1"/>
    <col min="6680" max="6681" width="9" style="114" customWidth="1"/>
    <col min="6682" max="6682" width="2.140625" style="114" customWidth="1"/>
    <col min="6683" max="6686" width="9.7109375" style="114" customWidth="1"/>
    <col min="6687" max="6687" width="1.28515625" style="114" customWidth="1"/>
    <col min="6688" max="6912" width="9.7109375" style="114"/>
    <col min="6913" max="6913" width="11.85546875" style="114" customWidth="1"/>
    <col min="6914" max="6914" width="10.7109375" style="114" customWidth="1"/>
    <col min="6915" max="6915" width="11.7109375" style="114" customWidth="1"/>
    <col min="6916" max="6916" width="12" style="114" customWidth="1"/>
    <col min="6917" max="6917" width="11.140625" style="114" customWidth="1"/>
    <col min="6918" max="6921" width="11.7109375" style="114" customWidth="1"/>
    <col min="6922" max="6922" width="10.7109375" style="114" customWidth="1"/>
    <col min="6923" max="6924" width="11.7109375" style="114" customWidth="1"/>
    <col min="6925" max="6925" width="8.140625" style="114" customWidth="1"/>
    <col min="6926" max="6926" width="10.7109375" style="114" customWidth="1"/>
    <col min="6927" max="6928" width="11.7109375" style="114" customWidth="1"/>
    <col min="6929" max="6929" width="9.28515625" style="114" customWidth="1"/>
    <col min="6930" max="6930" width="9.7109375" style="114" customWidth="1"/>
    <col min="6931" max="6932" width="8.7109375" style="114" customWidth="1"/>
    <col min="6933" max="6933" width="2.42578125" style="114" customWidth="1"/>
    <col min="6934" max="6934" width="9.140625" style="114" customWidth="1"/>
    <col min="6935" max="6935" width="10.7109375" style="114" customWidth="1"/>
    <col min="6936" max="6937" width="9" style="114" customWidth="1"/>
    <col min="6938" max="6938" width="2.140625" style="114" customWidth="1"/>
    <col min="6939" max="6942" width="9.7109375" style="114" customWidth="1"/>
    <col min="6943" max="6943" width="1.28515625" style="114" customWidth="1"/>
    <col min="6944" max="7168" width="9.7109375" style="114"/>
    <col min="7169" max="7169" width="11.85546875" style="114" customWidth="1"/>
    <col min="7170" max="7170" width="10.7109375" style="114" customWidth="1"/>
    <col min="7171" max="7171" width="11.7109375" style="114" customWidth="1"/>
    <col min="7172" max="7172" width="12" style="114" customWidth="1"/>
    <col min="7173" max="7173" width="11.140625" style="114" customWidth="1"/>
    <col min="7174" max="7177" width="11.7109375" style="114" customWidth="1"/>
    <col min="7178" max="7178" width="10.7109375" style="114" customWidth="1"/>
    <col min="7179" max="7180" width="11.7109375" style="114" customWidth="1"/>
    <col min="7181" max="7181" width="8.140625" style="114" customWidth="1"/>
    <col min="7182" max="7182" width="10.7109375" style="114" customWidth="1"/>
    <col min="7183" max="7184" width="11.7109375" style="114" customWidth="1"/>
    <col min="7185" max="7185" width="9.28515625" style="114" customWidth="1"/>
    <col min="7186" max="7186" width="9.7109375" style="114" customWidth="1"/>
    <col min="7187" max="7188" width="8.7109375" style="114" customWidth="1"/>
    <col min="7189" max="7189" width="2.42578125" style="114" customWidth="1"/>
    <col min="7190" max="7190" width="9.140625" style="114" customWidth="1"/>
    <col min="7191" max="7191" width="10.7109375" style="114" customWidth="1"/>
    <col min="7192" max="7193" width="9" style="114" customWidth="1"/>
    <col min="7194" max="7194" width="2.140625" style="114" customWidth="1"/>
    <col min="7195" max="7198" width="9.7109375" style="114" customWidth="1"/>
    <col min="7199" max="7199" width="1.28515625" style="114" customWidth="1"/>
    <col min="7200" max="7424" width="9.7109375" style="114"/>
    <col min="7425" max="7425" width="11.85546875" style="114" customWidth="1"/>
    <col min="7426" max="7426" width="10.7109375" style="114" customWidth="1"/>
    <col min="7427" max="7427" width="11.7109375" style="114" customWidth="1"/>
    <col min="7428" max="7428" width="12" style="114" customWidth="1"/>
    <col min="7429" max="7429" width="11.140625" style="114" customWidth="1"/>
    <col min="7430" max="7433" width="11.7109375" style="114" customWidth="1"/>
    <col min="7434" max="7434" width="10.7109375" style="114" customWidth="1"/>
    <col min="7435" max="7436" width="11.7109375" style="114" customWidth="1"/>
    <col min="7437" max="7437" width="8.140625" style="114" customWidth="1"/>
    <col min="7438" max="7438" width="10.7109375" style="114" customWidth="1"/>
    <col min="7439" max="7440" width="11.7109375" style="114" customWidth="1"/>
    <col min="7441" max="7441" width="9.28515625" style="114" customWidth="1"/>
    <col min="7442" max="7442" width="9.7109375" style="114" customWidth="1"/>
    <col min="7443" max="7444" width="8.7109375" style="114" customWidth="1"/>
    <col min="7445" max="7445" width="2.42578125" style="114" customWidth="1"/>
    <col min="7446" max="7446" width="9.140625" style="114" customWidth="1"/>
    <col min="7447" max="7447" width="10.7109375" style="114" customWidth="1"/>
    <col min="7448" max="7449" width="9" style="114" customWidth="1"/>
    <col min="7450" max="7450" width="2.140625" style="114" customWidth="1"/>
    <col min="7451" max="7454" width="9.7109375" style="114" customWidth="1"/>
    <col min="7455" max="7455" width="1.28515625" style="114" customWidth="1"/>
    <col min="7456" max="7680" width="9.7109375" style="114"/>
    <col min="7681" max="7681" width="11.85546875" style="114" customWidth="1"/>
    <col min="7682" max="7682" width="10.7109375" style="114" customWidth="1"/>
    <col min="7683" max="7683" width="11.7109375" style="114" customWidth="1"/>
    <col min="7684" max="7684" width="12" style="114" customWidth="1"/>
    <col min="7685" max="7685" width="11.140625" style="114" customWidth="1"/>
    <col min="7686" max="7689" width="11.7109375" style="114" customWidth="1"/>
    <col min="7690" max="7690" width="10.7109375" style="114" customWidth="1"/>
    <col min="7691" max="7692" width="11.7109375" style="114" customWidth="1"/>
    <col min="7693" max="7693" width="8.140625" style="114" customWidth="1"/>
    <col min="7694" max="7694" width="10.7109375" style="114" customWidth="1"/>
    <col min="7695" max="7696" width="11.7109375" style="114" customWidth="1"/>
    <col min="7697" max="7697" width="9.28515625" style="114" customWidth="1"/>
    <col min="7698" max="7698" width="9.7109375" style="114" customWidth="1"/>
    <col min="7699" max="7700" width="8.7109375" style="114" customWidth="1"/>
    <col min="7701" max="7701" width="2.42578125" style="114" customWidth="1"/>
    <col min="7702" max="7702" width="9.140625" style="114" customWidth="1"/>
    <col min="7703" max="7703" width="10.7109375" style="114" customWidth="1"/>
    <col min="7704" max="7705" width="9" style="114" customWidth="1"/>
    <col min="7706" max="7706" width="2.140625" style="114" customWidth="1"/>
    <col min="7707" max="7710" width="9.7109375" style="114" customWidth="1"/>
    <col min="7711" max="7711" width="1.28515625" style="114" customWidth="1"/>
    <col min="7712" max="7936" width="9.7109375" style="114"/>
    <col min="7937" max="7937" width="11.85546875" style="114" customWidth="1"/>
    <col min="7938" max="7938" width="10.7109375" style="114" customWidth="1"/>
    <col min="7939" max="7939" width="11.7109375" style="114" customWidth="1"/>
    <col min="7940" max="7940" width="12" style="114" customWidth="1"/>
    <col min="7941" max="7941" width="11.140625" style="114" customWidth="1"/>
    <col min="7942" max="7945" width="11.7109375" style="114" customWidth="1"/>
    <col min="7946" max="7946" width="10.7109375" style="114" customWidth="1"/>
    <col min="7947" max="7948" width="11.7109375" style="114" customWidth="1"/>
    <col min="7949" max="7949" width="8.140625" style="114" customWidth="1"/>
    <col min="7950" max="7950" width="10.7109375" style="114" customWidth="1"/>
    <col min="7951" max="7952" width="11.7109375" style="114" customWidth="1"/>
    <col min="7953" max="7953" width="9.28515625" style="114" customWidth="1"/>
    <col min="7954" max="7954" width="9.7109375" style="114" customWidth="1"/>
    <col min="7955" max="7956" width="8.7109375" style="114" customWidth="1"/>
    <col min="7957" max="7957" width="2.42578125" style="114" customWidth="1"/>
    <col min="7958" max="7958" width="9.140625" style="114" customWidth="1"/>
    <col min="7959" max="7959" width="10.7109375" style="114" customWidth="1"/>
    <col min="7960" max="7961" width="9" style="114" customWidth="1"/>
    <col min="7962" max="7962" width="2.140625" style="114" customWidth="1"/>
    <col min="7963" max="7966" width="9.7109375" style="114" customWidth="1"/>
    <col min="7967" max="7967" width="1.28515625" style="114" customWidth="1"/>
    <col min="7968" max="8192" width="9.7109375" style="114"/>
    <col min="8193" max="8193" width="11.85546875" style="114" customWidth="1"/>
    <col min="8194" max="8194" width="10.7109375" style="114" customWidth="1"/>
    <col min="8195" max="8195" width="11.7109375" style="114" customWidth="1"/>
    <col min="8196" max="8196" width="12" style="114" customWidth="1"/>
    <col min="8197" max="8197" width="11.140625" style="114" customWidth="1"/>
    <col min="8198" max="8201" width="11.7109375" style="114" customWidth="1"/>
    <col min="8202" max="8202" width="10.7109375" style="114" customWidth="1"/>
    <col min="8203" max="8204" width="11.7109375" style="114" customWidth="1"/>
    <col min="8205" max="8205" width="8.140625" style="114" customWidth="1"/>
    <col min="8206" max="8206" width="10.7109375" style="114" customWidth="1"/>
    <col min="8207" max="8208" width="11.7109375" style="114" customWidth="1"/>
    <col min="8209" max="8209" width="9.28515625" style="114" customWidth="1"/>
    <col min="8210" max="8210" width="9.7109375" style="114" customWidth="1"/>
    <col min="8211" max="8212" width="8.7109375" style="114" customWidth="1"/>
    <col min="8213" max="8213" width="2.42578125" style="114" customWidth="1"/>
    <col min="8214" max="8214" width="9.140625" style="114" customWidth="1"/>
    <col min="8215" max="8215" width="10.7109375" style="114" customWidth="1"/>
    <col min="8216" max="8217" width="9" style="114" customWidth="1"/>
    <col min="8218" max="8218" width="2.140625" style="114" customWidth="1"/>
    <col min="8219" max="8222" width="9.7109375" style="114" customWidth="1"/>
    <col min="8223" max="8223" width="1.28515625" style="114" customWidth="1"/>
    <col min="8224" max="8448" width="9.7109375" style="114"/>
    <col min="8449" max="8449" width="11.85546875" style="114" customWidth="1"/>
    <col min="8450" max="8450" width="10.7109375" style="114" customWidth="1"/>
    <col min="8451" max="8451" width="11.7109375" style="114" customWidth="1"/>
    <col min="8452" max="8452" width="12" style="114" customWidth="1"/>
    <col min="8453" max="8453" width="11.140625" style="114" customWidth="1"/>
    <col min="8454" max="8457" width="11.7109375" style="114" customWidth="1"/>
    <col min="8458" max="8458" width="10.7109375" style="114" customWidth="1"/>
    <col min="8459" max="8460" width="11.7109375" style="114" customWidth="1"/>
    <col min="8461" max="8461" width="8.140625" style="114" customWidth="1"/>
    <col min="8462" max="8462" width="10.7109375" style="114" customWidth="1"/>
    <col min="8463" max="8464" width="11.7109375" style="114" customWidth="1"/>
    <col min="8465" max="8465" width="9.28515625" style="114" customWidth="1"/>
    <col min="8466" max="8466" width="9.7109375" style="114" customWidth="1"/>
    <col min="8467" max="8468" width="8.7109375" style="114" customWidth="1"/>
    <col min="8469" max="8469" width="2.42578125" style="114" customWidth="1"/>
    <col min="8470" max="8470" width="9.140625" style="114" customWidth="1"/>
    <col min="8471" max="8471" width="10.7109375" style="114" customWidth="1"/>
    <col min="8472" max="8473" width="9" style="114" customWidth="1"/>
    <col min="8474" max="8474" width="2.140625" style="114" customWidth="1"/>
    <col min="8475" max="8478" width="9.7109375" style="114" customWidth="1"/>
    <col min="8479" max="8479" width="1.28515625" style="114" customWidth="1"/>
    <col min="8480" max="8704" width="9.7109375" style="114"/>
    <col min="8705" max="8705" width="11.85546875" style="114" customWidth="1"/>
    <col min="8706" max="8706" width="10.7109375" style="114" customWidth="1"/>
    <col min="8707" max="8707" width="11.7109375" style="114" customWidth="1"/>
    <col min="8708" max="8708" width="12" style="114" customWidth="1"/>
    <col min="8709" max="8709" width="11.140625" style="114" customWidth="1"/>
    <col min="8710" max="8713" width="11.7109375" style="114" customWidth="1"/>
    <col min="8714" max="8714" width="10.7109375" style="114" customWidth="1"/>
    <col min="8715" max="8716" width="11.7109375" style="114" customWidth="1"/>
    <col min="8717" max="8717" width="8.140625" style="114" customWidth="1"/>
    <col min="8718" max="8718" width="10.7109375" style="114" customWidth="1"/>
    <col min="8719" max="8720" width="11.7109375" style="114" customWidth="1"/>
    <col min="8721" max="8721" width="9.28515625" style="114" customWidth="1"/>
    <col min="8722" max="8722" width="9.7109375" style="114" customWidth="1"/>
    <col min="8723" max="8724" width="8.7109375" style="114" customWidth="1"/>
    <col min="8725" max="8725" width="2.42578125" style="114" customWidth="1"/>
    <col min="8726" max="8726" width="9.140625" style="114" customWidth="1"/>
    <col min="8727" max="8727" width="10.7109375" style="114" customWidth="1"/>
    <col min="8728" max="8729" width="9" style="114" customWidth="1"/>
    <col min="8730" max="8730" width="2.140625" style="114" customWidth="1"/>
    <col min="8731" max="8734" width="9.7109375" style="114" customWidth="1"/>
    <col min="8735" max="8735" width="1.28515625" style="114" customWidth="1"/>
    <col min="8736" max="8960" width="9.7109375" style="114"/>
    <col min="8961" max="8961" width="11.85546875" style="114" customWidth="1"/>
    <col min="8962" max="8962" width="10.7109375" style="114" customWidth="1"/>
    <col min="8963" max="8963" width="11.7109375" style="114" customWidth="1"/>
    <col min="8964" max="8964" width="12" style="114" customWidth="1"/>
    <col min="8965" max="8965" width="11.140625" style="114" customWidth="1"/>
    <col min="8966" max="8969" width="11.7109375" style="114" customWidth="1"/>
    <col min="8970" max="8970" width="10.7109375" style="114" customWidth="1"/>
    <col min="8971" max="8972" width="11.7109375" style="114" customWidth="1"/>
    <col min="8973" max="8973" width="8.140625" style="114" customWidth="1"/>
    <col min="8974" max="8974" width="10.7109375" style="114" customWidth="1"/>
    <col min="8975" max="8976" width="11.7109375" style="114" customWidth="1"/>
    <col min="8977" max="8977" width="9.28515625" style="114" customWidth="1"/>
    <col min="8978" max="8978" width="9.7109375" style="114" customWidth="1"/>
    <col min="8979" max="8980" width="8.7109375" style="114" customWidth="1"/>
    <col min="8981" max="8981" width="2.42578125" style="114" customWidth="1"/>
    <col min="8982" max="8982" width="9.140625" style="114" customWidth="1"/>
    <col min="8983" max="8983" width="10.7109375" style="114" customWidth="1"/>
    <col min="8984" max="8985" width="9" style="114" customWidth="1"/>
    <col min="8986" max="8986" width="2.140625" style="114" customWidth="1"/>
    <col min="8987" max="8990" width="9.7109375" style="114" customWidth="1"/>
    <col min="8991" max="8991" width="1.28515625" style="114" customWidth="1"/>
    <col min="8992" max="9216" width="9.7109375" style="114"/>
    <col min="9217" max="9217" width="11.85546875" style="114" customWidth="1"/>
    <col min="9218" max="9218" width="10.7109375" style="114" customWidth="1"/>
    <col min="9219" max="9219" width="11.7109375" style="114" customWidth="1"/>
    <col min="9220" max="9220" width="12" style="114" customWidth="1"/>
    <col min="9221" max="9221" width="11.140625" style="114" customWidth="1"/>
    <col min="9222" max="9225" width="11.7109375" style="114" customWidth="1"/>
    <col min="9226" max="9226" width="10.7109375" style="114" customWidth="1"/>
    <col min="9227" max="9228" width="11.7109375" style="114" customWidth="1"/>
    <col min="9229" max="9229" width="8.140625" style="114" customWidth="1"/>
    <col min="9230" max="9230" width="10.7109375" style="114" customWidth="1"/>
    <col min="9231" max="9232" width="11.7109375" style="114" customWidth="1"/>
    <col min="9233" max="9233" width="9.28515625" style="114" customWidth="1"/>
    <col min="9234" max="9234" width="9.7109375" style="114" customWidth="1"/>
    <col min="9235" max="9236" width="8.7109375" style="114" customWidth="1"/>
    <col min="9237" max="9237" width="2.42578125" style="114" customWidth="1"/>
    <col min="9238" max="9238" width="9.140625" style="114" customWidth="1"/>
    <col min="9239" max="9239" width="10.7109375" style="114" customWidth="1"/>
    <col min="9240" max="9241" width="9" style="114" customWidth="1"/>
    <col min="9242" max="9242" width="2.140625" style="114" customWidth="1"/>
    <col min="9243" max="9246" width="9.7109375" style="114" customWidth="1"/>
    <col min="9247" max="9247" width="1.28515625" style="114" customWidth="1"/>
    <col min="9248" max="9472" width="9.7109375" style="114"/>
    <col min="9473" max="9473" width="11.85546875" style="114" customWidth="1"/>
    <col min="9474" max="9474" width="10.7109375" style="114" customWidth="1"/>
    <col min="9475" max="9475" width="11.7109375" style="114" customWidth="1"/>
    <col min="9476" max="9476" width="12" style="114" customWidth="1"/>
    <col min="9477" max="9477" width="11.140625" style="114" customWidth="1"/>
    <col min="9478" max="9481" width="11.7109375" style="114" customWidth="1"/>
    <col min="9482" max="9482" width="10.7109375" style="114" customWidth="1"/>
    <col min="9483" max="9484" width="11.7109375" style="114" customWidth="1"/>
    <col min="9485" max="9485" width="8.140625" style="114" customWidth="1"/>
    <col min="9486" max="9486" width="10.7109375" style="114" customWidth="1"/>
    <col min="9487" max="9488" width="11.7109375" style="114" customWidth="1"/>
    <col min="9489" max="9489" width="9.28515625" style="114" customWidth="1"/>
    <col min="9490" max="9490" width="9.7109375" style="114" customWidth="1"/>
    <col min="9491" max="9492" width="8.7109375" style="114" customWidth="1"/>
    <col min="9493" max="9493" width="2.42578125" style="114" customWidth="1"/>
    <col min="9494" max="9494" width="9.140625" style="114" customWidth="1"/>
    <col min="9495" max="9495" width="10.7109375" style="114" customWidth="1"/>
    <col min="9496" max="9497" width="9" style="114" customWidth="1"/>
    <col min="9498" max="9498" width="2.140625" style="114" customWidth="1"/>
    <col min="9499" max="9502" width="9.7109375" style="114" customWidth="1"/>
    <col min="9503" max="9503" width="1.28515625" style="114" customWidth="1"/>
    <col min="9504" max="9728" width="9.7109375" style="114"/>
    <col min="9729" max="9729" width="11.85546875" style="114" customWidth="1"/>
    <col min="9730" max="9730" width="10.7109375" style="114" customWidth="1"/>
    <col min="9731" max="9731" width="11.7109375" style="114" customWidth="1"/>
    <col min="9732" max="9732" width="12" style="114" customWidth="1"/>
    <col min="9733" max="9733" width="11.140625" style="114" customWidth="1"/>
    <col min="9734" max="9737" width="11.7109375" style="114" customWidth="1"/>
    <col min="9738" max="9738" width="10.7109375" style="114" customWidth="1"/>
    <col min="9739" max="9740" width="11.7109375" style="114" customWidth="1"/>
    <col min="9741" max="9741" width="8.140625" style="114" customWidth="1"/>
    <col min="9742" max="9742" width="10.7109375" style="114" customWidth="1"/>
    <col min="9743" max="9744" width="11.7109375" style="114" customWidth="1"/>
    <col min="9745" max="9745" width="9.28515625" style="114" customWidth="1"/>
    <col min="9746" max="9746" width="9.7109375" style="114" customWidth="1"/>
    <col min="9747" max="9748" width="8.7109375" style="114" customWidth="1"/>
    <col min="9749" max="9749" width="2.42578125" style="114" customWidth="1"/>
    <col min="9750" max="9750" width="9.140625" style="114" customWidth="1"/>
    <col min="9751" max="9751" width="10.7109375" style="114" customWidth="1"/>
    <col min="9752" max="9753" width="9" style="114" customWidth="1"/>
    <col min="9754" max="9754" width="2.140625" style="114" customWidth="1"/>
    <col min="9755" max="9758" width="9.7109375" style="114" customWidth="1"/>
    <col min="9759" max="9759" width="1.28515625" style="114" customWidth="1"/>
    <col min="9760" max="9984" width="9.7109375" style="114"/>
    <col min="9985" max="9985" width="11.85546875" style="114" customWidth="1"/>
    <col min="9986" max="9986" width="10.7109375" style="114" customWidth="1"/>
    <col min="9987" max="9987" width="11.7109375" style="114" customWidth="1"/>
    <col min="9988" max="9988" width="12" style="114" customWidth="1"/>
    <col min="9989" max="9989" width="11.140625" style="114" customWidth="1"/>
    <col min="9990" max="9993" width="11.7109375" style="114" customWidth="1"/>
    <col min="9994" max="9994" width="10.7109375" style="114" customWidth="1"/>
    <col min="9995" max="9996" width="11.7109375" style="114" customWidth="1"/>
    <col min="9997" max="9997" width="8.140625" style="114" customWidth="1"/>
    <col min="9998" max="9998" width="10.7109375" style="114" customWidth="1"/>
    <col min="9999" max="10000" width="11.7109375" style="114" customWidth="1"/>
    <col min="10001" max="10001" width="9.28515625" style="114" customWidth="1"/>
    <col min="10002" max="10002" width="9.7109375" style="114" customWidth="1"/>
    <col min="10003" max="10004" width="8.7109375" style="114" customWidth="1"/>
    <col min="10005" max="10005" width="2.42578125" style="114" customWidth="1"/>
    <col min="10006" max="10006" width="9.140625" style="114" customWidth="1"/>
    <col min="10007" max="10007" width="10.7109375" style="114" customWidth="1"/>
    <col min="10008" max="10009" width="9" style="114" customWidth="1"/>
    <col min="10010" max="10010" width="2.140625" style="114" customWidth="1"/>
    <col min="10011" max="10014" width="9.7109375" style="114" customWidth="1"/>
    <col min="10015" max="10015" width="1.28515625" style="114" customWidth="1"/>
    <col min="10016" max="10240" width="9.7109375" style="114"/>
    <col min="10241" max="10241" width="11.85546875" style="114" customWidth="1"/>
    <col min="10242" max="10242" width="10.7109375" style="114" customWidth="1"/>
    <col min="10243" max="10243" width="11.7109375" style="114" customWidth="1"/>
    <col min="10244" max="10244" width="12" style="114" customWidth="1"/>
    <col min="10245" max="10245" width="11.140625" style="114" customWidth="1"/>
    <col min="10246" max="10249" width="11.7109375" style="114" customWidth="1"/>
    <col min="10250" max="10250" width="10.7109375" style="114" customWidth="1"/>
    <col min="10251" max="10252" width="11.7109375" style="114" customWidth="1"/>
    <col min="10253" max="10253" width="8.140625" style="114" customWidth="1"/>
    <col min="10254" max="10254" width="10.7109375" style="114" customWidth="1"/>
    <col min="10255" max="10256" width="11.7109375" style="114" customWidth="1"/>
    <col min="10257" max="10257" width="9.28515625" style="114" customWidth="1"/>
    <col min="10258" max="10258" width="9.7109375" style="114" customWidth="1"/>
    <col min="10259" max="10260" width="8.7109375" style="114" customWidth="1"/>
    <col min="10261" max="10261" width="2.42578125" style="114" customWidth="1"/>
    <col min="10262" max="10262" width="9.140625" style="114" customWidth="1"/>
    <col min="10263" max="10263" width="10.7109375" style="114" customWidth="1"/>
    <col min="10264" max="10265" width="9" style="114" customWidth="1"/>
    <col min="10266" max="10266" width="2.140625" style="114" customWidth="1"/>
    <col min="10267" max="10270" width="9.7109375" style="114" customWidth="1"/>
    <col min="10271" max="10271" width="1.28515625" style="114" customWidth="1"/>
    <col min="10272" max="10496" width="9.7109375" style="114"/>
    <col min="10497" max="10497" width="11.85546875" style="114" customWidth="1"/>
    <col min="10498" max="10498" width="10.7109375" style="114" customWidth="1"/>
    <col min="10499" max="10499" width="11.7109375" style="114" customWidth="1"/>
    <col min="10500" max="10500" width="12" style="114" customWidth="1"/>
    <col min="10501" max="10501" width="11.140625" style="114" customWidth="1"/>
    <col min="10502" max="10505" width="11.7109375" style="114" customWidth="1"/>
    <col min="10506" max="10506" width="10.7109375" style="114" customWidth="1"/>
    <col min="10507" max="10508" width="11.7109375" style="114" customWidth="1"/>
    <col min="10509" max="10509" width="8.140625" style="114" customWidth="1"/>
    <col min="10510" max="10510" width="10.7109375" style="114" customWidth="1"/>
    <col min="10511" max="10512" width="11.7109375" style="114" customWidth="1"/>
    <col min="10513" max="10513" width="9.28515625" style="114" customWidth="1"/>
    <col min="10514" max="10514" width="9.7109375" style="114" customWidth="1"/>
    <col min="10515" max="10516" width="8.7109375" style="114" customWidth="1"/>
    <col min="10517" max="10517" width="2.42578125" style="114" customWidth="1"/>
    <col min="10518" max="10518" width="9.140625" style="114" customWidth="1"/>
    <col min="10519" max="10519" width="10.7109375" style="114" customWidth="1"/>
    <col min="10520" max="10521" width="9" style="114" customWidth="1"/>
    <col min="10522" max="10522" width="2.140625" style="114" customWidth="1"/>
    <col min="10523" max="10526" width="9.7109375" style="114" customWidth="1"/>
    <col min="10527" max="10527" width="1.28515625" style="114" customWidth="1"/>
    <col min="10528" max="10752" width="9.7109375" style="114"/>
    <col min="10753" max="10753" width="11.85546875" style="114" customWidth="1"/>
    <col min="10754" max="10754" width="10.7109375" style="114" customWidth="1"/>
    <col min="10755" max="10755" width="11.7109375" style="114" customWidth="1"/>
    <col min="10756" max="10756" width="12" style="114" customWidth="1"/>
    <col min="10757" max="10757" width="11.140625" style="114" customWidth="1"/>
    <col min="10758" max="10761" width="11.7109375" style="114" customWidth="1"/>
    <col min="10762" max="10762" width="10.7109375" style="114" customWidth="1"/>
    <col min="10763" max="10764" width="11.7109375" style="114" customWidth="1"/>
    <col min="10765" max="10765" width="8.140625" style="114" customWidth="1"/>
    <col min="10766" max="10766" width="10.7109375" style="114" customWidth="1"/>
    <col min="10767" max="10768" width="11.7109375" style="114" customWidth="1"/>
    <col min="10769" max="10769" width="9.28515625" style="114" customWidth="1"/>
    <col min="10770" max="10770" width="9.7109375" style="114" customWidth="1"/>
    <col min="10771" max="10772" width="8.7109375" style="114" customWidth="1"/>
    <col min="10773" max="10773" width="2.42578125" style="114" customWidth="1"/>
    <col min="10774" max="10774" width="9.140625" style="114" customWidth="1"/>
    <col min="10775" max="10775" width="10.7109375" style="114" customWidth="1"/>
    <col min="10776" max="10777" width="9" style="114" customWidth="1"/>
    <col min="10778" max="10778" width="2.140625" style="114" customWidth="1"/>
    <col min="10779" max="10782" width="9.7109375" style="114" customWidth="1"/>
    <col min="10783" max="10783" width="1.28515625" style="114" customWidth="1"/>
    <col min="10784" max="11008" width="9.7109375" style="114"/>
    <col min="11009" max="11009" width="11.85546875" style="114" customWidth="1"/>
    <col min="11010" max="11010" width="10.7109375" style="114" customWidth="1"/>
    <col min="11011" max="11011" width="11.7109375" style="114" customWidth="1"/>
    <col min="11012" max="11012" width="12" style="114" customWidth="1"/>
    <col min="11013" max="11013" width="11.140625" style="114" customWidth="1"/>
    <col min="11014" max="11017" width="11.7109375" style="114" customWidth="1"/>
    <col min="11018" max="11018" width="10.7109375" style="114" customWidth="1"/>
    <col min="11019" max="11020" width="11.7109375" style="114" customWidth="1"/>
    <col min="11021" max="11021" width="8.140625" style="114" customWidth="1"/>
    <col min="11022" max="11022" width="10.7109375" style="114" customWidth="1"/>
    <col min="11023" max="11024" width="11.7109375" style="114" customWidth="1"/>
    <col min="11025" max="11025" width="9.28515625" style="114" customWidth="1"/>
    <col min="11026" max="11026" width="9.7109375" style="114" customWidth="1"/>
    <col min="11027" max="11028" width="8.7109375" style="114" customWidth="1"/>
    <col min="11029" max="11029" width="2.42578125" style="114" customWidth="1"/>
    <col min="11030" max="11030" width="9.140625" style="114" customWidth="1"/>
    <col min="11031" max="11031" width="10.7109375" style="114" customWidth="1"/>
    <col min="11032" max="11033" width="9" style="114" customWidth="1"/>
    <col min="11034" max="11034" width="2.140625" style="114" customWidth="1"/>
    <col min="11035" max="11038" width="9.7109375" style="114" customWidth="1"/>
    <col min="11039" max="11039" width="1.28515625" style="114" customWidth="1"/>
    <col min="11040" max="11264" width="9.7109375" style="114"/>
    <col min="11265" max="11265" width="11.85546875" style="114" customWidth="1"/>
    <col min="11266" max="11266" width="10.7109375" style="114" customWidth="1"/>
    <col min="11267" max="11267" width="11.7109375" style="114" customWidth="1"/>
    <col min="11268" max="11268" width="12" style="114" customWidth="1"/>
    <col min="11269" max="11269" width="11.140625" style="114" customWidth="1"/>
    <col min="11270" max="11273" width="11.7109375" style="114" customWidth="1"/>
    <col min="11274" max="11274" width="10.7109375" style="114" customWidth="1"/>
    <col min="11275" max="11276" width="11.7109375" style="114" customWidth="1"/>
    <col min="11277" max="11277" width="8.140625" style="114" customWidth="1"/>
    <col min="11278" max="11278" width="10.7109375" style="114" customWidth="1"/>
    <col min="11279" max="11280" width="11.7109375" style="114" customWidth="1"/>
    <col min="11281" max="11281" width="9.28515625" style="114" customWidth="1"/>
    <col min="11282" max="11282" width="9.7109375" style="114" customWidth="1"/>
    <col min="11283" max="11284" width="8.7109375" style="114" customWidth="1"/>
    <col min="11285" max="11285" width="2.42578125" style="114" customWidth="1"/>
    <col min="11286" max="11286" width="9.140625" style="114" customWidth="1"/>
    <col min="11287" max="11287" width="10.7109375" style="114" customWidth="1"/>
    <col min="11288" max="11289" width="9" style="114" customWidth="1"/>
    <col min="11290" max="11290" width="2.140625" style="114" customWidth="1"/>
    <col min="11291" max="11294" width="9.7109375" style="114" customWidth="1"/>
    <col min="11295" max="11295" width="1.28515625" style="114" customWidth="1"/>
    <col min="11296" max="11520" width="9.7109375" style="114"/>
    <col min="11521" max="11521" width="11.85546875" style="114" customWidth="1"/>
    <col min="11522" max="11522" width="10.7109375" style="114" customWidth="1"/>
    <col min="11523" max="11523" width="11.7109375" style="114" customWidth="1"/>
    <col min="11524" max="11524" width="12" style="114" customWidth="1"/>
    <col min="11525" max="11525" width="11.140625" style="114" customWidth="1"/>
    <col min="11526" max="11529" width="11.7109375" style="114" customWidth="1"/>
    <col min="11530" max="11530" width="10.7109375" style="114" customWidth="1"/>
    <col min="11531" max="11532" width="11.7109375" style="114" customWidth="1"/>
    <col min="11533" max="11533" width="8.140625" style="114" customWidth="1"/>
    <col min="11534" max="11534" width="10.7109375" style="114" customWidth="1"/>
    <col min="11535" max="11536" width="11.7109375" style="114" customWidth="1"/>
    <col min="11537" max="11537" width="9.28515625" style="114" customWidth="1"/>
    <col min="11538" max="11538" width="9.7109375" style="114" customWidth="1"/>
    <col min="11539" max="11540" width="8.7109375" style="114" customWidth="1"/>
    <col min="11541" max="11541" width="2.42578125" style="114" customWidth="1"/>
    <col min="11542" max="11542" width="9.140625" style="114" customWidth="1"/>
    <col min="11543" max="11543" width="10.7109375" style="114" customWidth="1"/>
    <col min="11544" max="11545" width="9" style="114" customWidth="1"/>
    <col min="11546" max="11546" width="2.140625" style="114" customWidth="1"/>
    <col min="11547" max="11550" width="9.7109375" style="114" customWidth="1"/>
    <col min="11551" max="11551" width="1.28515625" style="114" customWidth="1"/>
    <col min="11552" max="11776" width="9.7109375" style="114"/>
    <col min="11777" max="11777" width="11.85546875" style="114" customWidth="1"/>
    <col min="11778" max="11778" width="10.7109375" style="114" customWidth="1"/>
    <col min="11779" max="11779" width="11.7109375" style="114" customWidth="1"/>
    <col min="11780" max="11780" width="12" style="114" customWidth="1"/>
    <col min="11781" max="11781" width="11.140625" style="114" customWidth="1"/>
    <col min="11782" max="11785" width="11.7109375" style="114" customWidth="1"/>
    <col min="11786" max="11786" width="10.7109375" style="114" customWidth="1"/>
    <col min="11787" max="11788" width="11.7109375" style="114" customWidth="1"/>
    <col min="11789" max="11789" width="8.140625" style="114" customWidth="1"/>
    <col min="11790" max="11790" width="10.7109375" style="114" customWidth="1"/>
    <col min="11791" max="11792" width="11.7109375" style="114" customWidth="1"/>
    <col min="11793" max="11793" width="9.28515625" style="114" customWidth="1"/>
    <col min="11794" max="11794" width="9.7109375" style="114" customWidth="1"/>
    <col min="11795" max="11796" width="8.7109375" style="114" customWidth="1"/>
    <col min="11797" max="11797" width="2.42578125" style="114" customWidth="1"/>
    <col min="11798" max="11798" width="9.140625" style="114" customWidth="1"/>
    <col min="11799" max="11799" width="10.7109375" style="114" customWidth="1"/>
    <col min="11800" max="11801" width="9" style="114" customWidth="1"/>
    <col min="11802" max="11802" width="2.140625" style="114" customWidth="1"/>
    <col min="11803" max="11806" width="9.7109375" style="114" customWidth="1"/>
    <col min="11807" max="11807" width="1.28515625" style="114" customWidth="1"/>
    <col min="11808" max="12032" width="9.7109375" style="114"/>
    <col min="12033" max="12033" width="11.85546875" style="114" customWidth="1"/>
    <col min="12034" max="12034" width="10.7109375" style="114" customWidth="1"/>
    <col min="12035" max="12035" width="11.7109375" style="114" customWidth="1"/>
    <col min="12036" max="12036" width="12" style="114" customWidth="1"/>
    <col min="12037" max="12037" width="11.140625" style="114" customWidth="1"/>
    <col min="12038" max="12041" width="11.7109375" style="114" customWidth="1"/>
    <col min="12042" max="12042" width="10.7109375" style="114" customWidth="1"/>
    <col min="12043" max="12044" width="11.7109375" style="114" customWidth="1"/>
    <col min="12045" max="12045" width="8.140625" style="114" customWidth="1"/>
    <col min="12046" max="12046" width="10.7109375" style="114" customWidth="1"/>
    <col min="12047" max="12048" width="11.7109375" style="114" customWidth="1"/>
    <col min="12049" max="12049" width="9.28515625" style="114" customWidth="1"/>
    <col min="12050" max="12050" width="9.7109375" style="114" customWidth="1"/>
    <col min="12051" max="12052" width="8.7109375" style="114" customWidth="1"/>
    <col min="12053" max="12053" width="2.42578125" style="114" customWidth="1"/>
    <col min="12054" max="12054" width="9.140625" style="114" customWidth="1"/>
    <col min="12055" max="12055" width="10.7109375" style="114" customWidth="1"/>
    <col min="12056" max="12057" width="9" style="114" customWidth="1"/>
    <col min="12058" max="12058" width="2.140625" style="114" customWidth="1"/>
    <col min="12059" max="12062" width="9.7109375" style="114" customWidth="1"/>
    <col min="12063" max="12063" width="1.28515625" style="114" customWidth="1"/>
    <col min="12064" max="12288" width="9.7109375" style="114"/>
    <col min="12289" max="12289" width="11.85546875" style="114" customWidth="1"/>
    <col min="12290" max="12290" width="10.7109375" style="114" customWidth="1"/>
    <col min="12291" max="12291" width="11.7109375" style="114" customWidth="1"/>
    <col min="12292" max="12292" width="12" style="114" customWidth="1"/>
    <col min="12293" max="12293" width="11.140625" style="114" customWidth="1"/>
    <col min="12294" max="12297" width="11.7109375" style="114" customWidth="1"/>
    <col min="12298" max="12298" width="10.7109375" style="114" customWidth="1"/>
    <col min="12299" max="12300" width="11.7109375" style="114" customWidth="1"/>
    <col min="12301" max="12301" width="8.140625" style="114" customWidth="1"/>
    <col min="12302" max="12302" width="10.7109375" style="114" customWidth="1"/>
    <col min="12303" max="12304" width="11.7109375" style="114" customWidth="1"/>
    <col min="12305" max="12305" width="9.28515625" style="114" customWidth="1"/>
    <col min="12306" max="12306" width="9.7109375" style="114" customWidth="1"/>
    <col min="12307" max="12308" width="8.7109375" style="114" customWidth="1"/>
    <col min="12309" max="12309" width="2.42578125" style="114" customWidth="1"/>
    <col min="12310" max="12310" width="9.140625" style="114" customWidth="1"/>
    <col min="12311" max="12311" width="10.7109375" style="114" customWidth="1"/>
    <col min="12312" max="12313" width="9" style="114" customWidth="1"/>
    <col min="12314" max="12314" width="2.140625" style="114" customWidth="1"/>
    <col min="12315" max="12318" width="9.7109375" style="114" customWidth="1"/>
    <col min="12319" max="12319" width="1.28515625" style="114" customWidth="1"/>
    <col min="12320" max="12544" width="9.7109375" style="114"/>
    <col min="12545" max="12545" width="11.85546875" style="114" customWidth="1"/>
    <col min="12546" max="12546" width="10.7109375" style="114" customWidth="1"/>
    <col min="12547" max="12547" width="11.7109375" style="114" customWidth="1"/>
    <col min="12548" max="12548" width="12" style="114" customWidth="1"/>
    <col min="12549" max="12549" width="11.140625" style="114" customWidth="1"/>
    <col min="12550" max="12553" width="11.7109375" style="114" customWidth="1"/>
    <col min="12554" max="12554" width="10.7109375" style="114" customWidth="1"/>
    <col min="12555" max="12556" width="11.7109375" style="114" customWidth="1"/>
    <col min="12557" max="12557" width="8.140625" style="114" customWidth="1"/>
    <col min="12558" max="12558" width="10.7109375" style="114" customWidth="1"/>
    <col min="12559" max="12560" width="11.7109375" style="114" customWidth="1"/>
    <col min="12561" max="12561" width="9.28515625" style="114" customWidth="1"/>
    <col min="12562" max="12562" width="9.7109375" style="114" customWidth="1"/>
    <col min="12563" max="12564" width="8.7109375" style="114" customWidth="1"/>
    <col min="12565" max="12565" width="2.42578125" style="114" customWidth="1"/>
    <col min="12566" max="12566" width="9.140625" style="114" customWidth="1"/>
    <col min="12567" max="12567" width="10.7109375" style="114" customWidth="1"/>
    <col min="12568" max="12569" width="9" style="114" customWidth="1"/>
    <col min="12570" max="12570" width="2.140625" style="114" customWidth="1"/>
    <col min="12571" max="12574" width="9.7109375" style="114" customWidth="1"/>
    <col min="12575" max="12575" width="1.28515625" style="114" customWidth="1"/>
    <col min="12576" max="12800" width="9.7109375" style="114"/>
    <col min="12801" max="12801" width="11.85546875" style="114" customWidth="1"/>
    <col min="12802" max="12802" width="10.7109375" style="114" customWidth="1"/>
    <col min="12803" max="12803" width="11.7109375" style="114" customWidth="1"/>
    <col min="12804" max="12804" width="12" style="114" customWidth="1"/>
    <col min="12805" max="12805" width="11.140625" style="114" customWidth="1"/>
    <col min="12806" max="12809" width="11.7109375" style="114" customWidth="1"/>
    <col min="12810" max="12810" width="10.7109375" style="114" customWidth="1"/>
    <col min="12811" max="12812" width="11.7109375" style="114" customWidth="1"/>
    <col min="12813" max="12813" width="8.140625" style="114" customWidth="1"/>
    <col min="12814" max="12814" width="10.7109375" style="114" customWidth="1"/>
    <col min="12815" max="12816" width="11.7109375" style="114" customWidth="1"/>
    <col min="12817" max="12817" width="9.28515625" style="114" customWidth="1"/>
    <col min="12818" max="12818" width="9.7109375" style="114" customWidth="1"/>
    <col min="12819" max="12820" width="8.7109375" style="114" customWidth="1"/>
    <col min="12821" max="12821" width="2.42578125" style="114" customWidth="1"/>
    <col min="12822" max="12822" width="9.140625" style="114" customWidth="1"/>
    <col min="12823" max="12823" width="10.7109375" style="114" customWidth="1"/>
    <col min="12824" max="12825" width="9" style="114" customWidth="1"/>
    <col min="12826" max="12826" width="2.140625" style="114" customWidth="1"/>
    <col min="12827" max="12830" width="9.7109375" style="114" customWidth="1"/>
    <col min="12831" max="12831" width="1.28515625" style="114" customWidth="1"/>
    <col min="12832" max="13056" width="9.7109375" style="114"/>
    <col min="13057" max="13057" width="11.85546875" style="114" customWidth="1"/>
    <col min="13058" max="13058" width="10.7109375" style="114" customWidth="1"/>
    <col min="13059" max="13059" width="11.7109375" style="114" customWidth="1"/>
    <col min="13060" max="13060" width="12" style="114" customWidth="1"/>
    <col min="13061" max="13061" width="11.140625" style="114" customWidth="1"/>
    <col min="13062" max="13065" width="11.7109375" style="114" customWidth="1"/>
    <col min="13066" max="13066" width="10.7109375" style="114" customWidth="1"/>
    <col min="13067" max="13068" width="11.7109375" style="114" customWidth="1"/>
    <col min="13069" max="13069" width="8.140625" style="114" customWidth="1"/>
    <col min="13070" max="13070" width="10.7109375" style="114" customWidth="1"/>
    <col min="13071" max="13072" width="11.7109375" style="114" customWidth="1"/>
    <col min="13073" max="13073" width="9.28515625" style="114" customWidth="1"/>
    <col min="13074" max="13074" width="9.7109375" style="114" customWidth="1"/>
    <col min="13075" max="13076" width="8.7109375" style="114" customWidth="1"/>
    <col min="13077" max="13077" width="2.42578125" style="114" customWidth="1"/>
    <col min="13078" max="13078" width="9.140625" style="114" customWidth="1"/>
    <col min="13079" max="13079" width="10.7109375" style="114" customWidth="1"/>
    <col min="13080" max="13081" width="9" style="114" customWidth="1"/>
    <col min="13082" max="13082" width="2.140625" style="114" customWidth="1"/>
    <col min="13083" max="13086" width="9.7109375" style="114" customWidth="1"/>
    <col min="13087" max="13087" width="1.28515625" style="114" customWidth="1"/>
    <col min="13088" max="13312" width="9.7109375" style="114"/>
    <col min="13313" max="13313" width="11.85546875" style="114" customWidth="1"/>
    <col min="13314" max="13314" width="10.7109375" style="114" customWidth="1"/>
    <col min="13315" max="13315" width="11.7109375" style="114" customWidth="1"/>
    <col min="13316" max="13316" width="12" style="114" customWidth="1"/>
    <col min="13317" max="13317" width="11.140625" style="114" customWidth="1"/>
    <col min="13318" max="13321" width="11.7109375" style="114" customWidth="1"/>
    <col min="13322" max="13322" width="10.7109375" style="114" customWidth="1"/>
    <col min="13323" max="13324" width="11.7109375" style="114" customWidth="1"/>
    <col min="13325" max="13325" width="8.140625" style="114" customWidth="1"/>
    <col min="13326" max="13326" width="10.7109375" style="114" customWidth="1"/>
    <col min="13327" max="13328" width="11.7109375" style="114" customWidth="1"/>
    <col min="13329" max="13329" width="9.28515625" style="114" customWidth="1"/>
    <col min="13330" max="13330" width="9.7109375" style="114" customWidth="1"/>
    <col min="13331" max="13332" width="8.7109375" style="114" customWidth="1"/>
    <col min="13333" max="13333" width="2.42578125" style="114" customWidth="1"/>
    <col min="13334" max="13334" width="9.140625" style="114" customWidth="1"/>
    <col min="13335" max="13335" width="10.7109375" style="114" customWidth="1"/>
    <col min="13336" max="13337" width="9" style="114" customWidth="1"/>
    <col min="13338" max="13338" width="2.140625" style="114" customWidth="1"/>
    <col min="13339" max="13342" width="9.7109375" style="114" customWidth="1"/>
    <col min="13343" max="13343" width="1.28515625" style="114" customWidth="1"/>
    <col min="13344" max="13568" width="9.7109375" style="114"/>
    <col min="13569" max="13569" width="11.85546875" style="114" customWidth="1"/>
    <col min="13570" max="13570" width="10.7109375" style="114" customWidth="1"/>
    <col min="13571" max="13571" width="11.7109375" style="114" customWidth="1"/>
    <col min="13572" max="13572" width="12" style="114" customWidth="1"/>
    <col min="13573" max="13573" width="11.140625" style="114" customWidth="1"/>
    <col min="13574" max="13577" width="11.7109375" style="114" customWidth="1"/>
    <col min="13578" max="13578" width="10.7109375" style="114" customWidth="1"/>
    <col min="13579" max="13580" width="11.7109375" style="114" customWidth="1"/>
    <col min="13581" max="13581" width="8.140625" style="114" customWidth="1"/>
    <col min="13582" max="13582" width="10.7109375" style="114" customWidth="1"/>
    <col min="13583" max="13584" width="11.7109375" style="114" customWidth="1"/>
    <col min="13585" max="13585" width="9.28515625" style="114" customWidth="1"/>
    <col min="13586" max="13586" width="9.7109375" style="114" customWidth="1"/>
    <col min="13587" max="13588" width="8.7109375" style="114" customWidth="1"/>
    <col min="13589" max="13589" width="2.42578125" style="114" customWidth="1"/>
    <col min="13590" max="13590" width="9.140625" style="114" customWidth="1"/>
    <col min="13591" max="13591" width="10.7109375" style="114" customWidth="1"/>
    <col min="13592" max="13593" width="9" style="114" customWidth="1"/>
    <col min="13594" max="13594" width="2.140625" style="114" customWidth="1"/>
    <col min="13595" max="13598" width="9.7109375" style="114" customWidth="1"/>
    <col min="13599" max="13599" width="1.28515625" style="114" customWidth="1"/>
    <col min="13600" max="13824" width="9.7109375" style="114"/>
    <col min="13825" max="13825" width="11.85546875" style="114" customWidth="1"/>
    <col min="13826" max="13826" width="10.7109375" style="114" customWidth="1"/>
    <col min="13827" max="13827" width="11.7109375" style="114" customWidth="1"/>
    <col min="13828" max="13828" width="12" style="114" customWidth="1"/>
    <col min="13829" max="13829" width="11.140625" style="114" customWidth="1"/>
    <col min="13830" max="13833" width="11.7109375" style="114" customWidth="1"/>
    <col min="13834" max="13834" width="10.7109375" style="114" customWidth="1"/>
    <col min="13835" max="13836" width="11.7109375" style="114" customWidth="1"/>
    <col min="13837" max="13837" width="8.140625" style="114" customWidth="1"/>
    <col min="13838" max="13838" width="10.7109375" style="114" customWidth="1"/>
    <col min="13839" max="13840" width="11.7109375" style="114" customWidth="1"/>
    <col min="13841" max="13841" width="9.28515625" style="114" customWidth="1"/>
    <col min="13842" max="13842" width="9.7109375" style="114" customWidth="1"/>
    <col min="13843" max="13844" width="8.7109375" style="114" customWidth="1"/>
    <col min="13845" max="13845" width="2.42578125" style="114" customWidth="1"/>
    <col min="13846" max="13846" width="9.140625" style="114" customWidth="1"/>
    <col min="13847" max="13847" width="10.7109375" style="114" customWidth="1"/>
    <col min="13848" max="13849" width="9" style="114" customWidth="1"/>
    <col min="13850" max="13850" width="2.140625" style="114" customWidth="1"/>
    <col min="13851" max="13854" width="9.7109375" style="114" customWidth="1"/>
    <col min="13855" max="13855" width="1.28515625" style="114" customWidth="1"/>
    <col min="13856" max="14080" width="9.7109375" style="114"/>
    <col min="14081" max="14081" width="11.85546875" style="114" customWidth="1"/>
    <col min="14082" max="14082" width="10.7109375" style="114" customWidth="1"/>
    <col min="14083" max="14083" width="11.7109375" style="114" customWidth="1"/>
    <col min="14084" max="14084" width="12" style="114" customWidth="1"/>
    <col min="14085" max="14085" width="11.140625" style="114" customWidth="1"/>
    <col min="14086" max="14089" width="11.7109375" style="114" customWidth="1"/>
    <col min="14090" max="14090" width="10.7109375" style="114" customWidth="1"/>
    <col min="14091" max="14092" width="11.7109375" style="114" customWidth="1"/>
    <col min="14093" max="14093" width="8.140625" style="114" customWidth="1"/>
    <col min="14094" max="14094" width="10.7109375" style="114" customWidth="1"/>
    <col min="14095" max="14096" width="11.7109375" style="114" customWidth="1"/>
    <col min="14097" max="14097" width="9.28515625" style="114" customWidth="1"/>
    <col min="14098" max="14098" width="9.7109375" style="114" customWidth="1"/>
    <col min="14099" max="14100" width="8.7109375" style="114" customWidth="1"/>
    <col min="14101" max="14101" width="2.42578125" style="114" customWidth="1"/>
    <col min="14102" max="14102" width="9.140625" style="114" customWidth="1"/>
    <col min="14103" max="14103" width="10.7109375" style="114" customWidth="1"/>
    <col min="14104" max="14105" width="9" style="114" customWidth="1"/>
    <col min="14106" max="14106" width="2.140625" style="114" customWidth="1"/>
    <col min="14107" max="14110" width="9.7109375" style="114" customWidth="1"/>
    <col min="14111" max="14111" width="1.28515625" style="114" customWidth="1"/>
    <col min="14112" max="14336" width="9.7109375" style="114"/>
    <col min="14337" max="14337" width="11.85546875" style="114" customWidth="1"/>
    <col min="14338" max="14338" width="10.7109375" style="114" customWidth="1"/>
    <col min="14339" max="14339" width="11.7109375" style="114" customWidth="1"/>
    <col min="14340" max="14340" width="12" style="114" customWidth="1"/>
    <col min="14341" max="14341" width="11.140625" style="114" customWidth="1"/>
    <col min="14342" max="14345" width="11.7109375" style="114" customWidth="1"/>
    <col min="14346" max="14346" width="10.7109375" style="114" customWidth="1"/>
    <col min="14347" max="14348" width="11.7109375" style="114" customWidth="1"/>
    <col min="14349" max="14349" width="8.140625" style="114" customWidth="1"/>
    <col min="14350" max="14350" width="10.7109375" style="114" customWidth="1"/>
    <col min="14351" max="14352" width="11.7109375" style="114" customWidth="1"/>
    <col min="14353" max="14353" width="9.28515625" style="114" customWidth="1"/>
    <col min="14354" max="14354" width="9.7109375" style="114" customWidth="1"/>
    <col min="14355" max="14356" width="8.7109375" style="114" customWidth="1"/>
    <col min="14357" max="14357" width="2.42578125" style="114" customWidth="1"/>
    <col min="14358" max="14358" width="9.140625" style="114" customWidth="1"/>
    <col min="14359" max="14359" width="10.7109375" style="114" customWidth="1"/>
    <col min="14360" max="14361" width="9" style="114" customWidth="1"/>
    <col min="14362" max="14362" width="2.140625" style="114" customWidth="1"/>
    <col min="14363" max="14366" width="9.7109375" style="114" customWidth="1"/>
    <col min="14367" max="14367" width="1.28515625" style="114" customWidth="1"/>
    <col min="14368" max="14592" width="9.7109375" style="114"/>
    <col min="14593" max="14593" width="11.85546875" style="114" customWidth="1"/>
    <col min="14594" max="14594" width="10.7109375" style="114" customWidth="1"/>
    <col min="14595" max="14595" width="11.7109375" style="114" customWidth="1"/>
    <col min="14596" max="14596" width="12" style="114" customWidth="1"/>
    <col min="14597" max="14597" width="11.140625" style="114" customWidth="1"/>
    <col min="14598" max="14601" width="11.7109375" style="114" customWidth="1"/>
    <col min="14602" max="14602" width="10.7109375" style="114" customWidth="1"/>
    <col min="14603" max="14604" width="11.7109375" style="114" customWidth="1"/>
    <col min="14605" max="14605" width="8.140625" style="114" customWidth="1"/>
    <col min="14606" max="14606" width="10.7109375" style="114" customWidth="1"/>
    <col min="14607" max="14608" width="11.7109375" style="114" customWidth="1"/>
    <col min="14609" max="14609" width="9.28515625" style="114" customWidth="1"/>
    <col min="14610" max="14610" width="9.7109375" style="114" customWidth="1"/>
    <col min="14611" max="14612" width="8.7109375" style="114" customWidth="1"/>
    <col min="14613" max="14613" width="2.42578125" style="114" customWidth="1"/>
    <col min="14614" max="14614" width="9.140625" style="114" customWidth="1"/>
    <col min="14615" max="14615" width="10.7109375" style="114" customWidth="1"/>
    <col min="14616" max="14617" width="9" style="114" customWidth="1"/>
    <col min="14618" max="14618" width="2.140625" style="114" customWidth="1"/>
    <col min="14619" max="14622" width="9.7109375" style="114" customWidth="1"/>
    <col min="14623" max="14623" width="1.28515625" style="114" customWidth="1"/>
    <col min="14624" max="14848" width="9.7109375" style="114"/>
    <col min="14849" max="14849" width="11.85546875" style="114" customWidth="1"/>
    <col min="14850" max="14850" width="10.7109375" style="114" customWidth="1"/>
    <col min="14851" max="14851" width="11.7109375" style="114" customWidth="1"/>
    <col min="14852" max="14852" width="12" style="114" customWidth="1"/>
    <col min="14853" max="14853" width="11.140625" style="114" customWidth="1"/>
    <col min="14854" max="14857" width="11.7109375" style="114" customWidth="1"/>
    <col min="14858" max="14858" width="10.7109375" style="114" customWidth="1"/>
    <col min="14859" max="14860" width="11.7109375" style="114" customWidth="1"/>
    <col min="14861" max="14861" width="8.140625" style="114" customWidth="1"/>
    <col min="14862" max="14862" width="10.7109375" style="114" customWidth="1"/>
    <col min="14863" max="14864" width="11.7109375" style="114" customWidth="1"/>
    <col min="14865" max="14865" width="9.28515625" style="114" customWidth="1"/>
    <col min="14866" max="14866" width="9.7109375" style="114" customWidth="1"/>
    <col min="14867" max="14868" width="8.7109375" style="114" customWidth="1"/>
    <col min="14869" max="14869" width="2.42578125" style="114" customWidth="1"/>
    <col min="14870" max="14870" width="9.140625" style="114" customWidth="1"/>
    <col min="14871" max="14871" width="10.7109375" style="114" customWidth="1"/>
    <col min="14872" max="14873" width="9" style="114" customWidth="1"/>
    <col min="14874" max="14874" width="2.140625" style="114" customWidth="1"/>
    <col min="14875" max="14878" width="9.7109375" style="114" customWidth="1"/>
    <col min="14879" max="14879" width="1.28515625" style="114" customWidth="1"/>
    <col min="14880" max="15104" width="9.7109375" style="114"/>
    <col min="15105" max="15105" width="11.85546875" style="114" customWidth="1"/>
    <col min="15106" max="15106" width="10.7109375" style="114" customWidth="1"/>
    <col min="15107" max="15107" width="11.7109375" style="114" customWidth="1"/>
    <col min="15108" max="15108" width="12" style="114" customWidth="1"/>
    <col min="15109" max="15109" width="11.140625" style="114" customWidth="1"/>
    <col min="15110" max="15113" width="11.7109375" style="114" customWidth="1"/>
    <col min="15114" max="15114" width="10.7109375" style="114" customWidth="1"/>
    <col min="15115" max="15116" width="11.7109375" style="114" customWidth="1"/>
    <col min="15117" max="15117" width="8.140625" style="114" customWidth="1"/>
    <col min="15118" max="15118" width="10.7109375" style="114" customWidth="1"/>
    <col min="15119" max="15120" width="11.7109375" style="114" customWidth="1"/>
    <col min="15121" max="15121" width="9.28515625" style="114" customWidth="1"/>
    <col min="15122" max="15122" width="9.7109375" style="114" customWidth="1"/>
    <col min="15123" max="15124" width="8.7109375" style="114" customWidth="1"/>
    <col min="15125" max="15125" width="2.42578125" style="114" customWidth="1"/>
    <col min="15126" max="15126" width="9.140625" style="114" customWidth="1"/>
    <col min="15127" max="15127" width="10.7109375" style="114" customWidth="1"/>
    <col min="15128" max="15129" width="9" style="114" customWidth="1"/>
    <col min="15130" max="15130" width="2.140625" style="114" customWidth="1"/>
    <col min="15131" max="15134" width="9.7109375" style="114" customWidth="1"/>
    <col min="15135" max="15135" width="1.28515625" style="114" customWidth="1"/>
    <col min="15136" max="15360" width="9.7109375" style="114"/>
    <col min="15361" max="15361" width="11.85546875" style="114" customWidth="1"/>
    <col min="15362" max="15362" width="10.7109375" style="114" customWidth="1"/>
    <col min="15363" max="15363" width="11.7109375" style="114" customWidth="1"/>
    <col min="15364" max="15364" width="12" style="114" customWidth="1"/>
    <col min="15365" max="15365" width="11.140625" style="114" customWidth="1"/>
    <col min="15366" max="15369" width="11.7109375" style="114" customWidth="1"/>
    <col min="15370" max="15370" width="10.7109375" style="114" customWidth="1"/>
    <col min="15371" max="15372" width="11.7109375" style="114" customWidth="1"/>
    <col min="15373" max="15373" width="8.140625" style="114" customWidth="1"/>
    <col min="15374" max="15374" width="10.7109375" style="114" customWidth="1"/>
    <col min="15375" max="15376" width="11.7109375" style="114" customWidth="1"/>
    <col min="15377" max="15377" width="9.28515625" style="114" customWidth="1"/>
    <col min="15378" max="15378" width="9.7109375" style="114" customWidth="1"/>
    <col min="15379" max="15380" width="8.7109375" style="114" customWidth="1"/>
    <col min="15381" max="15381" width="2.42578125" style="114" customWidth="1"/>
    <col min="15382" max="15382" width="9.140625" style="114" customWidth="1"/>
    <col min="15383" max="15383" width="10.7109375" style="114" customWidth="1"/>
    <col min="15384" max="15385" width="9" style="114" customWidth="1"/>
    <col min="15386" max="15386" width="2.140625" style="114" customWidth="1"/>
    <col min="15387" max="15390" width="9.7109375" style="114" customWidth="1"/>
    <col min="15391" max="15391" width="1.28515625" style="114" customWidth="1"/>
    <col min="15392" max="15616" width="9.7109375" style="114"/>
    <col min="15617" max="15617" width="11.85546875" style="114" customWidth="1"/>
    <col min="15618" max="15618" width="10.7109375" style="114" customWidth="1"/>
    <col min="15619" max="15619" width="11.7109375" style="114" customWidth="1"/>
    <col min="15620" max="15620" width="12" style="114" customWidth="1"/>
    <col min="15621" max="15621" width="11.140625" style="114" customWidth="1"/>
    <col min="15622" max="15625" width="11.7109375" style="114" customWidth="1"/>
    <col min="15626" max="15626" width="10.7109375" style="114" customWidth="1"/>
    <col min="15627" max="15628" width="11.7109375" style="114" customWidth="1"/>
    <col min="15629" max="15629" width="8.140625" style="114" customWidth="1"/>
    <col min="15630" max="15630" width="10.7109375" style="114" customWidth="1"/>
    <col min="15631" max="15632" width="11.7109375" style="114" customWidth="1"/>
    <col min="15633" max="15633" width="9.28515625" style="114" customWidth="1"/>
    <col min="15634" max="15634" width="9.7109375" style="114" customWidth="1"/>
    <col min="15635" max="15636" width="8.7109375" style="114" customWidth="1"/>
    <col min="15637" max="15637" width="2.42578125" style="114" customWidth="1"/>
    <col min="15638" max="15638" width="9.140625" style="114" customWidth="1"/>
    <col min="15639" max="15639" width="10.7109375" style="114" customWidth="1"/>
    <col min="15640" max="15641" width="9" style="114" customWidth="1"/>
    <col min="15642" max="15642" width="2.140625" style="114" customWidth="1"/>
    <col min="15643" max="15646" width="9.7109375" style="114" customWidth="1"/>
    <col min="15647" max="15647" width="1.28515625" style="114" customWidth="1"/>
    <col min="15648" max="15872" width="9.7109375" style="114"/>
    <col min="15873" max="15873" width="11.85546875" style="114" customWidth="1"/>
    <col min="15874" max="15874" width="10.7109375" style="114" customWidth="1"/>
    <col min="15875" max="15875" width="11.7109375" style="114" customWidth="1"/>
    <col min="15876" max="15876" width="12" style="114" customWidth="1"/>
    <col min="15877" max="15877" width="11.140625" style="114" customWidth="1"/>
    <col min="15878" max="15881" width="11.7109375" style="114" customWidth="1"/>
    <col min="15882" max="15882" width="10.7109375" style="114" customWidth="1"/>
    <col min="15883" max="15884" width="11.7109375" style="114" customWidth="1"/>
    <col min="15885" max="15885" width="8.140625" style="114" customWidth="1"/>
    <col min="15886" max="15886" width="10.7109375" style="114" customWidth="1"/>
    <col min="15887" max="15888" width="11.7109375" style="114" customWidth="1"/>
    <col min="15889" max="15889" width="9.28515625" style="114" customWidth="1"/>
    <col min="15890" max="15890" width="9.7109375" style="114" customWidth="1"/>
    <col min="15891" max="15892" width="8.7109375" style="114" customWidth="1"/>
    <col min="15893" max="15893" width="2.42578125" style="114" customWidth="1"/>
    <col min="15894" max="15894" width="9.140625" style="114" customWidth="1"/>
    <col min="15895" max="15895" width="10.7109375" style="114" customWidth="1"/>
    <col min="15896" max="15897" width="9" style="114" customWidth="1"/>
    <col min="15898" max="15898" width="2.140625" style="114" customWidth="1"/>
    <col min="15899" max="15902" width="9.7109375" style="114" customWidth="1"/>
    <col min="15903" max="15903" width="1.28515625" style="114" customWidth="1"/>
    <col min="15904" max="16128" width="9.7109375" style="114"/>
    <col min="16129" max="16129" width="11.85546875" style="114" customWidth="1"/>
    <col min="16130" max="16130" width="10.7109375" style="114" customWidth="1"/>
    <col min="16131" max="16131" width="11.7109375" style="114" customWidth="1"/>
    <col min="16132" max="16132" width="12" style="114" customWidth="1"/>
    <col min="16133" max="16133" width="11.140625" style="114" customWidth="1"/>
    <col min="16134" max="16137" width="11.7109375" style="114" customWidth="1"/>
    <col min="16138" max="16138" width="10.7109375" style="114" customWidth="1"/>
    <col min="16139" max="16140" width="11.7109375" style="114" customWidth="1"/>
    <col min="16141" max="16141" width="8.140625" style="114" customWidth="1"/>
    <col min="16142" max="16142" width="10.7109375" style="114" customWidth="1"/>
    <col min="16143" max="16144" width="11.7109375" style="114" customWidth="1"/>
    <col min="16145" max="16145" width="9.28515625" style="114" customWidth="1"/>
    <col min="16146" max="16146" width="9.7109375" style="114" customWidth="1"/>
    <col min="16147" max="16148" width="8.7109375" style="114" customWidth="1"/>
    <col min="16149" max="16149" width="2.42578125" style="114" customWidth="1"/>
    <col min="16150" max="16150" width="9.140625" style="114" customWidth="1"/>
    <col min="16151" max="16151" width="10.7109375" style="114" customWidth="1"/>
    <col min="16152" max="16153" width="9" style="114" customWidth="1"/>
    <col min="16154" max="16154" width="2.140625" style="114" customWidth="1"/>
    <col min="16155" max="16158" width="9.7109375" style="114" customWidth="1"/>
    <col min="16159" max="16159" width="1.28515625" style="114" customWidth="1"/>
    <col min="16160" max="16384" width="9.7109375" style="114"/>
  </cols>
  <sheetData>
    <row r="1" spans="1:36" s="111" customFormat="1" ht="15.75" x14ac:dyDescent="0.25">
      <c r="A1" s="140" t="s">
        <v>31</v>
      </c>
      <c r="D1" s="113" t="str">
        <f>"This is "&amp;A7&amp;" Only"</f>
        <v>This is COLL- Only</v>
      </c>
      <c r="E1" s="113"/>
      <c r="F1" s="113"/>
      <c r="G1" s="113"/>
      <c r="H1" s="113"/>
      <c r="J1" s="11" t="s">
        <v>159</v>
      </c>
      <c r="K1" s="17"/>
    </row>
    <row r="2" spans="1:36" s="111" customFormat="1" ht="15" x14ac:dyDescent="0.25">
      <c r="A2" s="18" t="s">
        <v>32</v>
      </c>
      <c r="C2" s="113"/>
      <c r="D2" s="113"/>
      <c r="E2" s="113"/>
      <c r="F2" s="113"/>
      <c r="G2" s="113"/>
      <c r="H2" s="113"/>
      <c r="J2" s="11" t="s">
        <v>160</v>
      </c>
      <c r="K2" s="17"/>
    </row>
    <row r="3" spans="1:36" s="111" customFormat="1" ht="15" x14ac:dyDescent="0.25">
      <c r="A3" s="18" t="s">
        <v>33</v>
      </c>
      <c r="C3" s="113"/>
      <c r="D3" s="113"/>
      <c r="E3" s="113"/>
      <c r="F3" s="113"/>
      <c r="G3" s="113"/>
      <c r="H3" s="113"/>
      <c r="J3" s="11"/>
      <c r="V3" s="39"/>
    </row>
    <row r="4" spans="1:36" s="111" customFormat="1" ht="15" x14ac:dyDescent="0.25">
      <c r="A4" s="18" t="s">
        <v>34</v>
      </c>
      <c r="C4" s="113"/>
      <c r="D4" s="113"/>
      <c r="E4" s="113"/>
      <c r="F4" s="113"/>
      <c r="G4" s="113"/>
      <c r="H4" s="8" t="s">
        <v>18</v>
      </c>
      <c r="I4" s="9">
        <v>204.91</v>
      </c>
      <c r="J4" s="11" t="s">
        <v>167</v>
      </c>
      <c r="V4" s="112"/>
    </row>
    <row r="5" spans="1:36" s="111" customFormat="1" ht="15" x14ac:dyDescent="0.25">
      <c r="A5" s="18" t="s">
        <v>35</v>
      </c>
      <c r="C5" s="113"/>
      <c r="D5" s="113"/>
      <c r="E5" s="113"/>
      <c r="F5" s="113"/>
      <c r="G5" s="113"/>
      <c r="H5" s="113"/>
      <c r="J5" s="11" t="s">
        <v>162</v>
      </c>
      <c r="K5" s="17"/>
    </row>
    <row r="6" spans="1:36" s="111" customFormat="1" x14ac:dyDescent="0.2">
      <c r="C6" s="113"/>
      <c r="D6" s="113"/>
      <c r="E6" s="113"/>
      <c r="F6" s="113"/>
      <c r="G6" s="113"/>
      <c r="H6" s="113"/>
      <c r="K6" s="17"/>
    </row>
    <row r="7" spans="1:36" s="111" customFormat="1" ht="13.5" thickBot="1" x14ac:dyDescent="0.25">
      <c r="A7" s="39" t="s">
        <v>140</v>
      </c>
      <c r="C7" s="113"/>
      <c r="D7" s="113"/>
      <c r="E7" s="113"/>
      <c r="F7" s="113"/>
      <c r="G7" s="113"/>
      <c r="H7" s="113"/>
      <c r="K7" s="17"/>
    </row>
    <row r="8" spans="1:36" s="21" customFormat="1" ht="38.25" x14ac:dyDescent="0.2">
      <c r="A8" s="36" t="s">
        <v>36</v>
      </c>
      <c r="B8" s="37" t="s">
        <v>19</v>
      </c>
      <c r="C8" s="37" t="s">
        <v>158</v>
      </c>
      <c r="D8" s="100"/>
      <c r="E8" s="36" t="s">
        <v>19</v>
      </c>
      <c r="F8" s="37" t="s">
        <v>158</v>
      </c>
      <c r="G8" s="56"/>
      <c r="H8" s="36" t="s">
        <v>19</v>
      </c>
      <c r="I8" s="37" t="s">
        <v>158</v>
      </c>
      <c r="J8" s="80"/>
      <c r="K8" s="36" t="s">
        <v>19</v>
      </c>
      <c r="L8" s="37" t="s">
        <v>158</v>
      </c>
      <c r="M8" s="80"/>
    </row>
    <row r="9" spans="1:36" hidden="1" x14ac:dyDescent="0.2">
      <c r="A9" s="38"/>
      <c r="B9" s="39" t="s">
        <v>171</v>
      </c>
      <c r="C9" s="39" t="s">
        <v>171</v>
      </c>
      <c r="D9" s="101"/>
      <c r="E9" s="81" t="s">
        <v>170</v>
      </c>
      <c r="F9" s="39" t="s">
        <v>170</v>
      </c>
      <c r="G9" s="102"/>
      <c r="H9" s="81" t="s">
        <v>169</v>
      </c>
      <c r="I9" s="39" t="s">
        <v>169</v>
      </c>
      <c r="J9" s="42"/>
      <c r="K9" s="81" t="s">
        <v>168</v>
      </c>
      <c r="L9" s="39" t="s">
        <v>168</v>
      </c>
      <c r="M9" s="42"/>
      <c r="T9" s="114"/>
      <c r="W9" s="114"/>
      <c r="AA9" s="114"/>
      <c r="AG9" s="114"/>
      <c r="AJ9" s="114"/>
    </row>
    <row r="10" spans="1:36" s="111" customFormat="1" ht="13.5" thickBot="1" x14ac:dyDescent="0.25">
      <c r="A10" s="98"/>
      <c r="B10" s="330" t="s">
        <v>37</v>
      </c>
      <c r="C10" s="330"/>
      <c r="D10" s="99"/>
      <c r="E10" s="329" t="s">
        <v>38</v>
      </c>
      <c r="F10" s="330"/>
      <c r="G10" s="134"/>
      <c r="H10" s="329" t="s">
        <v>39</v>
      </c>
      <c r="I10" s="330"/>
      <c r="J10" s="99"/>
      <c r="K10" s="329" t="s">
        <v>40</v>
      </c>
      <c r="L10" s="330"/>
      <c r="M10" s="134"/>
    </row>
    <row r="11" spans="1:36" s="111" customFormat="1" ht="13.5" hidden="1" thickBot="1" x14ac:dyDescent="0.25">
      <c r="A11" s="98"/>
      <c r="B11" s="74" t="s">
        <v>128</v>
      </c>
      <c r="C11" s="74" t="s">
        <v>6</v>
      </c>
      <c r="D11" s="99"/>
      <c r="E11" s="103" t="s">
        <v>128</v>
      </c>
      <c r="F11" s="74" t="s">
        <v>6</v>
      </c>
      <c r="G11" s="99"/>
      <c r="H11" s="103" t="s">
        <v>128</v>
      </c>
      <c r="I11" s="74" t="s">
        <v>6</v>
      </c>
      <c r="J11" s="99"/>
      <c r="K11" s="297" t="s">
        <v>128</v>
      </c>
      <c r="L11" s="296" t="s">
        <v>6</v>
      </c>
      <c r="M11" s="99"/>
    </row>
    <row r="12" spans="1:36" x14ac:dyDescent="0.2">
      <c r="A12" s="44">
        <v>0</v>
      </c>
      <c r="B12" s="141">
        <f>VLOOKUP(CONCATENATE($A12,B$9),lookups,MATCH(CONCATENATE($A$7,B$11),'Query Result 1'!$CL$7:$CV$7,FALSE),FALSE)</f>
        <v>2.0686198810767158E-3</v>
      </c>
      <c r="C12" s="40">
        <f>VLOOKUP(CONCATENATE($A12,C$9),lookups,MATCH(CONCATENATE($A$7,C$11),'Query Result 1'!$CL$7:$CV$7,FALSE),FALSE)</f>
        <v>1.7222651543844103</v>
      </c>
      <c r="D12" s="101"/>
      <c r="E12" s="142">
        <f>VLOOKUP(CONCATENATE($A12,E$9),lookups,MATCH(CONCATENATE($A$7,E$11),'Query Result 1'!$CL$7:$CV$7,FALSE),FALSE)</f>
        <v>2.2557728406937447E-4</v>
      </c>
      <c r="F12" s="40">
        <f>VLOOKUP(CONCATENATE($A12,F$9),lookups,MATCH(CONCATENATE($A$7,F$11),'Query Result 1'!$CL$7:$CV$7,FALSE),FALSE)</f>
        <v>1.4347496250536795</v>
      </c>
      <c r="G12" s="102"/>
      <c r="H12" s="142">
        <f>VLOOKUP(CONCATENATE($A12,H$9),lookups,MATCH(CONCATENATE($A$7,H$11),'Query Result 1'!$CL$7:$CV$7,FALSE),FALSE)</f>
        <v>2.4840000781736257E-3</v>
      </c>
      <c r="I12" s="40">
        <f>VLOOKUP(CONCATENATE($A12,I$9),lookups,MATCH(CONCATENATE($A$7,I$11),'Query Result 1'!$CL$7:$CV$7,FALSE),FALSE)</f>
        <v>1.4988514479864328</v>
      </c>
      <c r="J12" s="72"/>
      <c r="K12" s="142">
        <f>VLOOKUP(CONCATENATE($A12,K$9),lookups,MATCH(CONCATENATE($A$7,K$11),'Query Result 1'!$CL$7:$CV$7,FALSE),FALSE)</f>
        <v>4.9222884600160128E-4</v>
      </c>
      <c r="L12" s="40">
        <f>VLOOKUP(CONCATENATE($A12,L$9),lookups,MATCH(CONCATENATE($A$7,L$11),'Query Result 1'!$CL$7:$CV$7,FALSE),FALSE)</f>
        <v>1.2047372015890949</v>
      </c>
      <c r="M12" s="101"/>
      <c r="T12" s="114"/>
      <c r="W12" s="114"/>
      <c r="AA12" s="114"/>
      <c r="AG12" s="114"/>
      <c r="AJ12" s="114"/>
    </row>
    <row r="13" spans="1:36" x14ac:dyDescent="0.2">
      <c r="A13" s="44">
        <v>1</v>
      </c>
      <c r="B13" s="141">
        <f>VLOOKUP(CONCATENATE($A13,B$9),lookups,MATCH(CONCATENATE($A$7,B$11),'Query Result 1'!$CL$7:$CV$7,FALSE),FALSE)</f>
        <v>2.5684673431335234E-3</v>
      </c>
      <c r="C13" s="40">
        <f>VLOOKUP(CONCATENATE($A13,C$9),lookups,MATCH(CONCATENATE($A$7,C$11),'Query Result 1'!$CL$7:$CV$7,FALSE),FALSE)</f>
        <v>1.5120488821196467</v>
      </c>
      <c r="D13" s="101"/>
      <c r="E13" s="142">
        <f>VLOOKUP(CONCATENATE($A13,E$9),lookups,MATCH(CONCATENATE($A$7,E$11),'Query Result 1'!$CL$7:$CV$7,FALSE),FALSE)</f>
        <v>5.6709002984841272E-4</v>
      </c>
      <c r="F13" s="40">
        <f>VLOOKUP(CONCATENATE($A13,F$9),lookups,MATCH(CONCATENATE($A$7,F$11),'Query Result 1'!$CL$7:$CV$7,FALSE),FALSE)</f>
        <v>1.402698713587303</v>
      </c>
      <c r="G13" s="102"/>
      <c r="H13" s="142">
        <f>VLOOKUP(CONCATENATE($A13,H$9),lookups,MATCH(CONCATENATE($A$7,H$11),'Query Result 1'!$CL$7:$CV$7,FALSE),FALSE)</f>
        <v>3.2872672057334394E-3</v>
      </c>
      <c r="I13" s="40">
        <f>VLOOKUP(CONCATENATE($A13,I$9),lookups,MATCH(CONCATENATE($A$7,I$11),'Query Result 1'!$CL$7:$CV$7,FALSE),FALSE)</f>
        <v>1.3772465191875336</v>
      </c>
      <c r="J13" s="72"/>
      <c r="K13" s="142">
        <f>VLOOKUP(CONCATENATE($A13,K$9),lookups,MATCH(CONCATENATE($A$7,K$11),'Query Result 1'!$CL$7:$CV$7,FALSE),FALSE)</f>
        <v>1.113311676589086E-3</v>
      </c>
      <c r="L13" s="40">
        <f>VLOOKUP(CONCATENATE($A13,L$9),lookups,MATCH(CONCATENATE($A$7,L$11),'Query Result 1'!$CL$7:$CV$7,FALSE),FALSE)</f>
        <v>1.1858837242559324</v>
      </c>
      <c r="M13" s="101"/>
      <c r="T13" s="114"/>
      <c r="W13" s="114"/>
      <c r="AA13" s="114"/>
      <c r="AG13" s="114"/>
      <c r="AJ13" s="114"/>
    </row>
    <row r="14" spans="1:36" x14ac:dyDescent="0.2">
      <c r="A14" s="45">
        <v>2</v>
      </c>
      <c r="B14" s="141">
        <f>VLOOKUP(CONCATENATE($A14,B$9),lookups,MATCH(CONCATENATE($A$7,B$11),'Query Result 1'!$CL$7:$CV$7,FALSE),FALSE)</f>
        <v>2.57012356401509E-3</v>
      </c>
      <c r="C14" s="40">
        <f>VLOOKUP(CONCATENATE($A14,C$9),lookups,MATCH(CONCATENATE($A$7,C$11),'Query Result 1'!$CL$7:$CV$7,FALSE),FALSE)</f>
        <v>1.4479470591868935</v>
      </c>
      <c r="D14" s="101"/>
      <c r="E14" s="142">
        <f>VLOOKUP(CONCATENATE($A14,E$9),lookups,MATCH(CONCATENATE($A$7,E$11),'Query Result 1'!$CL$7:$CV$7,FALSE),FALSE)</f>
        <v>9.0330286880643785E-4</v>
      </c>
      <c r="F14" s="40">
        <f>VLOOKUP(CONCATENATE($A14,F$9),lookups,MATCH(CONCATENATE($A$7,F$11),'Query Result 1'!$CL$7:$CV$7,FALSE),FALSE)</f>
        <v>1.3838452362541405</v>
      </c>
      <c r="G14" s="102"/>
      <c r="H14" s="142">
        <f>VLOOKUP(CONCATENATE($A14,H$9),lookups,MATCH(CONCATENATE($A$7,H$11),'Query Result 1'!$CL$7:$CV$7,FALSE),FALSE)</f>
        <v>3.2856109848518724E-3</v>
      </c>
      <c r="I14" s="40">
        <f>VLOOKUP(CONCATENATE($A14,I$9),lookups,MATCH(CONCATENATE($A$7,I$11),'Query Result 1'!$CL$7:$CV$7,FALSE),FALSE)</f>
        <v>1.2876925018550109</v>
      </c>
      <c r="J14" s="72"/>
      <c r="K14" s="142">
        <f>VLOOKUP(CONCATENATE($A14,K$9),lookups,MATCH(CONCATENATE($A$7,K$11),'Query Result 1'!$CL$7:$CV$7,FALSE),FALSE)</f>
        <v>1.7131948798925179E-3</v>
      </c>
      <c r="L14" s="40">
        <f>VLOOKUP(CONCATENATE($A14,L$9),lookups,MATCH(CONCATENATE($A$7,L$11),'Query Result 1'!$CL$7:$CV$7,FALSE),FALSE)</f>
        <v>1.1660875730561115</v>
      </c>
      <c r="M14" s="101"/>
      <c r="T14" s="114"/>
      <c r="W14" s="114"/>
      <c r="AA14" s="114"/>
      <c r="AG14" s="114"/>
      <c r="AJ14" s="114"/>
    </row>
    <row r="15" spans="1:36" x14ac:dyDescent="0.2">
      <c r="A15" s="45">
        <v>3</v>
      </c>
      <c r="B15" s="141">
        <f>VLOOKUP(CONCATENATE($A15,B$9),lookups,MATCH(CONCATENATE($A$7,B$11),'Query Result 1'!$CL$7:$CV$7,FALSE),FALSE)</f>
        <v>2.6376973759830087E-3</v>
      </c>
      <c r="C15" s="40">
        <f>VLOOKUP(CONCATENATE($A15,C$9),lookups,MATCH(CONCATENATE($A$7,C$11),'Query Result 1'!$CL$7:$CV$7,FALSE),FALSE)</f>
        <v>1.4413483421202864</v>
      </c>
      <c r="D15" s="101"/>
      <c r="E15" s="142">
        <f>VLOOKUP(CONCATENATE($A15,E$9),lookups,MATCH(CONCATENATE($A$7,E$11),'Query Result 1'!$CL$7:$CV$7,FALSE),FALSE)</f>
        <v>7.2343728106830226E-4</v>
      </c>
      <c r="F15" s="40">
        <f>VLOOKUP(CONCATENATE($A15,F$9),lookups,MATCH(CONCATENATE($A$7,F$11),'Query Result 1'!$CL$7:$CV$7,FALSE),FALSE)</f>
        <v>1.3649917589209777</v>
      </c>
      <c r="G15" s="102"/>
      <c r="H15" s="142">
        <f>VLOOKUP(CONCATENATE($A15,H$9),lookups,MATCH(CONCATENATE($A$7,H$11),'Query Result 1'!$CL$7:$CV$7,FALSE),FALSE)</f>
        <v>3.5145007106843801E-3</v>
      </c>
      <c r="I15" s="40">
        <f>VLOOKUP(CONCATENATE($A15,I$9),lookups,MATCH(CONCATENATE($A$7,I$11),'Query Result 1'!$CL$7:$CV$7,FALSE),FALSE)</f>
        <v>1.2876925018550109</v>
      </c>
      <c r="J15" s="72"/>
      <c r="K15" s="142">
        <f>VLOOKUP(CONCATENATE($A15,K$9),lookups,MATCH(CONCATENATE($A$7,K$11),'Query Result 1'!$CL$7:$CV$7,FALSE),FALSE)</f>
        <v>1.4872863516468301E-3</v>
      </c>
      <c r="L15" s="40">
        <f>VLOOKUP(CONCATENATE($A15,L$9),lookups,MATCH(CONCATENATE($A$7,L$11),'Query Result 1'!$CL$7:$CV$7,FALSE),FALSE)</f>
        <v>1.147234095722949</v>
      </c>
      <c r="M15" s="101"/>
      <c r="T15" s="114"/>
      <c r="W15" s="114"/>
      <c r="AA15" s="114"/>
      <c r="AG15" s="114"/>
      <c r="AJ15" s="114"/>
    </row>
    <row r="16" spans="1:36" x14ac:dyDescent="0.2">
      <c r="A16" s="44">
        <v>4</v>
      </c>
      <c r="B16" s="141">
        <f>VLOOKUP(CONCATENATE($A16,B$9),lookups,MATCH(CONCATENATE($A$7,B$11),'Query Result 1'!$CL$7:$CV$7,FALSE),FALSE)</f>
        <v>2.3197029667222165E-3</v>
      </c>
      <c r="C16" s="40">
        <f>VLOOKUP(CONCATENATE($A16,C$9),lookups,MATCH(CONCATENATE($A$7,C$11),'Query Result 1'!$CL$7:$CV$7,FALSE),FALSE)</f>
        <v>1.3838452362541405</v>
      </c>
      <c r="D16" s="101"/>
      <c r="E16" s="142">
        <f>VLOOKUP(CONCATENATE($A16,E$9),lookups,MATCH(CONCATENATE($A$7,E$11),'Query Result 1'!$CL$7:$CV$7,FALSE),FALSE)</f>
        <v>8.188356038465399E-4</v>
      </c>
      <c r="F16" s="40">
        <f>VLOOKUP(CONCATENATE($A16,F$9),lookups,MATCH(CONCATENATE($A$7,F$11),'Query Result 1'!$CL$7:$CV$7,FALSE),FALSE)</f>
        <v>1.3451956077211569</v>
      </c>
      <c r="G16" s="102"/>
      <c r="H16" s="142">
        <f>VLOOKUP(CONCATENATE($A16,H$9),lookups,MATCH(CONCATENATE($A$7,H$11),'Query Result 1'!$CL$7:$CV$7,FALSE),FALSE)</f>
        <v>3.1189951641662698E-3</v>
      </c>
      <c r="I16" s="40">
        <f>VLOOKUP(CONCATENATE($A16,I$9),lookups,MATCH(CONCATENATE($A$7,I$11),'Query Result 1'!$CL$7:$CV$7,FALSE),FALSE)</f>
        <v>1.2556415903886342</v>
      </c>
      <c r="J16" s="72"/>
      <c r="K16" s="142">
        <f>VLOOKUP(CONCATENATE($A16,K$9),lookups,MATCH(CONCATENATE($A$7,K$11),'Query Result 1'!$CL$7:$CV$7,FALSE),FALSE)</f>
        <v>1.6366774751641398E-3</v>
      </c>
      <c r="L16" s="40">
        <f>VLOOKUP(CONCATENATE($A16,L$9),lookups,MATCH(CONCATENATE($A$7,L$11),'Query Result 1'!$CL$7:$CV$7,FALSE),FALSE)</f>
        <v>1.1406353786563419</v>
      </c>
      <c r="M16" s="101"/>
      <c r="T16" s="114"/>
      <c r="W16" s="114"/>
      <c r="AA16" s="114"/>
      <c r="AG16" s="114"/>
      <c r="AJ16" s="114"/>
    </row>
    <row r="17" spans="1:36" x14ac:dyDescent="0.2">
      <c r="A17" s="45">
        <v>5</v>
      </c>
      <c r="B17" s="141">
        <f>VLOOKUP(CONCATENATE($A17,B$9),lookups,MATCH(CONCATENATE($A$7,B$11),'Query Result 1'!$CL$7:$CV$7,FALSE),FALSE)</f>
        <v>2.8583059974076831E-3</v>
      </c>
      <c r="C17" s="40">
        <f>VLOOKUP(CONCATENATE($A17,C$9),lookups,MATCH(CONCATENATE($A$7,C$11),'Query Result 1'!$CL$7:$CV$7,FALSE),FALSE)</f>
        <v>1.3772465191875336</v>
      </c>
      <c r="D17" s="101"/>
      <c r="E17" s="142">
        <f>VLOOKUP(CONCATENATE($A17,E$9),lookups,MATCH(CONCATENATE($A$7,E$11),'Query Result 1'!$CL$7:$CV$7,FALSE),FALSE)</f>
        <v>8.9071559010653139E-4</v>
      </c>
      <c r="F17" s="40">
        <f>VLOOKUP(CONCATENATE($A17,F$9),lookups,MATCH(CONCATENATE($A$7,F$11),'Query Result 1'!$CL$7:$CV$7,FALSE),FALSE)</f>
        <v>1.3197434133213872</v>
      </c>
      <c r="G17" s="102"/>
      <c r="H17" s="142">
        <f>VLOOKUP(CONCATENATE($A17,H$9),lookups,MATCH(CONCATENATE($A$7,H$11),'Query Result 1'!$CL$7:$CV$7,FALSE),FALSE)</f>
        <v>3.6582606832043633E-3</v>
      </c>
      <c r="I17" s="40">
        <f>VLOOKUP(CONCATENATE($A17,I$9),lookups,MATCH(CONCATENATE($A$7,I$11),'Query Result 1'!$CL$7:$CV$7,FALSE),FALSE)</f>
        <v>1.2499855471886854</v>
      </c>
      <c r="J17" s="72"/>
      <c r="K17" s="142">
        <f>VLOOKUP(CONCATENATE($A17,K$9),lookups,MATCH(CONCATENATE($A$7,K$11),'Query Result 1'!$CL$7:$CV$7,FALSE),FALSE)</f>
        <v>1.8059432492602489E-3</v>
      </c>
      <c r="L17" s="40">
        <f>VLOOKUP(CONCATENATE($A17,L$9),lookups,MATCH(CONCATENATE($A$7,L$11),'Query Result 1'!$CL$7:$CV$7,FALSE),FALSE)</f>
        <v>1.134036661589735</v>
      </c>
      <c r="M17" s="101"/>
      <c r="T17" s="114"/>
      <c r="W17" s="114"/>
      <c r="AA17" s="114"/>
      <c r="AG17" s="114"/>
      <c r="AJ17" s="114"/>
    </row>
    <row r="18" spans="1:36" x14ac:dyDescent="0.2">
      <c r="A18" s="45">
        <v>6</v>
      </c>
      <c r="B18" s="141">
        <f>VLOOKUP(CONCATENATE($A18,B$9),lookups,MATCH(CONCATENATE($A$7,B$11),'Query Result 1'!$CL$7:$CV$7,FALSE),FALSE)</f>
        <v>3.3531847968197911E-3</v>
      </c>
      <c r="C18" s="40">
        <f>VLOOKUP(CONCATENATE($A18,C$9),lookups,MATCH(CONCATENATE($A$7,C$11),'Query Result 1'!$CL$7:$CV$7,FALSE),FALSE)</f>
        <v>1.339539564521208</v>
      </c>
      <c r="D18" s="101"/>
      <c r="E18" s="142">
        <f>VLOOKUP(CONCATENATE($A18,E$9),lookups,MATCH(CONCATENATE($A$7,E$11),'Query Result 1'!$CL$7:$CV$7,FALSE),FALSE)</f>
        <v>1.1037055954759996E-3</v>
      </c>
      <c r="F18" s="40">
        <f>VLOOKUP(CONCATENATE($A18,F$9),lookups,MATCH(CONCATENATE($A$7,F$11),'Query Result 1'!$CL$7:$CV$7,FALSE),FALSE)</f>
        <v>1.2876925018550109</v>
      </c>
      <c r="G18" s="102"/>
      <c r="H18" s="142">
        <f>VLOOKUP(CONCATENATE($A18,H$9),lookups,MATCH(CONCATENATE($A$7,H$11),'Query Result 1'!$CL$7:$CV$7,FALSE),FALSE)</f>
        <v>4.2488690495710224E-3</v>
      </c>
      <c r="I18" s="40">
        <f>VLOOKUP(CONCATENATE($A18,I$9),lookups,MATCH(CONCATENATE($A$7,I$11),'Query Result 1'!$CL$7:$CV$7,FALSE),FALSE)</f>
        <v>1.2301893959888646</v>
      </c>
      <c r="J18" s="72"/>
      <c r="K18" s="142">
        <f>VLOOKUP(CONCATENATE($A18,K$9),lookups,MATCH(CONCATENATE($A$7,K$11),'Query Result 1'!$CL$7:$CV$7,FALSE),FALSE)</f>
        <v>2.1153253099368947E-3</v>
      </c>
      <c r="L18" s="40">
        <f>VLOOKUP(CONCATENATE($A18,L$9),lookups,MATCH(CONCATENATE($A$7,L$11),'Query Result 1'!$CL$7:$CV$7,FALSE),FALSE)</f>
        <v>1.1283806183897862</v>
      </c>
      <c r="M18" s="101"/>
      <c r="T18" s="114"/>
      <c r="W18" s="114"/>
      <c r="AA18" s="114"/>
      <c r="AG18" s="114"/>
      <c r="AJ18" s="114"/>
    </row>
    <row r="19" spans="1:36" x14ac:dyDescent="0.2">
      <c r="A19" s="44">
        <v>7</v>
      </c>
      <c r="B19" s="141">
        <f>VLOOKUP(CONCATENATE($A19,B$9),lookups,MATCH(CONCATENATE($A$7,B$11),'Query Result 1'!$CL$7:$CV$7,FALSE),FALSE)</f>
        <v>3.6903913683067561E-3</v>
      </c>
      <c r="C19" s="40">
        <f>VLOOKUP(CONCATENATE($A19,C$9),lookups,MATCH(CONCATENATE($A$7,C$11),'Query Result 1'!$CL$7:$CV$7,FALSE),FALSE)</f>
        <v>1.275437741588455</v>
      </c>
      <c r="D19" s="101"/>
      <c r="E19" s="142">
        <f>VLOOKUP(CONCATENATE($A19,E$9),lookups,MATCH(CONCATENATE($A$7,E$11),'Query Result 1'!$CL$7:$CV$7,FALSE),FALSE)</f>
        <v>1.2660152418695289E-3</v>
      </c>
      <c r="F19" s="40">
        <f>VLOOKUP(CONCATENATE($A19,F$9),lookups,MATCH(CONCATENATE($A$7,F$11),'Query Result 1'!$CL$7:$CV$7,FALSE),FALSE)</f>
        <v>1.2301893959888646</v>
      </c>
      <c r="G19" s="102"/>
      <c r="H19" s="142">
        <f>VLOOKUP(CONCATENATE($A19,H$9),lookups,MATCH(CONCATENATE($A$7,H$11),'Query Result 1'!$CL$7:$CV$7,FALSE),FALSE)</f>
        <v>4.3969351963830785E-3</v>
      </c>
      <c r="I19" s="40">
        <f>VLOOKUP(CONCATENATE($A19,I$9),lookups,MATCH(CONCATENATE($A$7,I$11),'Query Result 1'!$CL$7:$CV$7,FALSE),FALSE)</f>
        <v>1.2113359186557018</v>
      </c>
      <c r="J19" s="72"/>
      <c r="K19" s="142">
        <f>VLOOKUP(CONCATENATE($A19,K$9),lookups,MATCH(CONCATENATE($A$7,K$11),'Query Result 1'!$CL$7:$CV$7,FALSE),FALSE)</f>
        <v>2.4624692067132595E-3</v>
      </c>
      <c r="L19" s="40">
        <f>VLOOKUP(CONCATENATE($A19,L$9),lookups,MATCH(CONCATENATE($A$7,L$11),'Query Result 1'!$CL$7:$CV$7,FALSE),FALSE)</f>
        <v>1.1217819013231791</v>
      </c>
      <c r="M19" s="101"/>
      <c r="T19" s="114"/>
      <c r="W19" s="114"/>
      <c r="AA19" s="114"/>
      <c r="AG19" s="114"/>
      <c r="AJ19" s="114"/>
    </row>
    <row r="20" spans="1:36" x14ac:dyDescent="0.2">
      <c r="A20" s="45">
        <v>8</v>
      </c>
      <c r="B20" s="141">
        <f>VLOOKUP(CONCATENATE($A20,B$9),lookups,MATCH(CONCATENATE($A$7,B$11),'Query Result 1'!$CL$7:$CV$7,FALSE),FALSE)</f>
        <v>3.8901316066236912E-3</v>
      </c>
      <c r="C20" s="40">
        <f>VLOOKUP(CONCATENATE($A20,C$9),lookups,MATCH(CONCATENATE($A$7,C$11),'Query Result 1'!$CL$7:$CV$7,FALSE),FALSE)</f>
        <v>1.2433868301220785</v>
      </c>
      <c r="D20" s="101"/>
      <c r="E20" s="142">
        <f>VLOOKUP(CONCATENATE($A20,E$9),lookups,MATCH(CONCATENATE($A$7,E$11),'Query Result 1'!$CL$7:$CV$7,FALSE),FALSE)</f>
        <v>1.332264077132194E-3</v>
      </c>
      <c r="F20" s="40">
        <f>VLOOKUP(CONCATENATE($A20,F$9),lookups,MATCH(CONCATENATE($A$7,F$11),'Query Result 1'!$CL$7:$CV$7,FALSE),FALSE)</f>
        <v>1.1924824413225392</v>
      </c>
      <c r="G20" s="102"/>
      <c r="H20" s="142">
        <f>VLOOKUP(CONCATENATE($A20,H$9),lookups,MATCH(CONCATENATE($A$7,H$11),'Query Result 1'!$CL$7:$CV$7,FALSE),FALSE)</f>
        <v>4.7036673036492177E-3</v>
      </c>
      <c r="I20" s="40">
        <f>VLOOKUP(CONCATENATE($A20,I$9),lookups,MATCH(CONCATENATE($A$7,I$11),'Query Result 1'!$CL$7:$CV$7,FALSE),FALSE)</f>
        <v>1.1924824413225392</v>
      </c>
      <c r="J20" s="72"/>
      <c r="K20" s="142">
        <f>VLOOKUP(CONCATENATE($A20,K$9),lookups,MATCH(CONCATENATE($A$7,K$11),'Query Result 1'!$CL$7:$CV$7,FALSE),FALSE)</f>
        <v>2.662540689206508E-3</v>
      </c>
      <c r="L20" s="40">
        <f>VLOOKUP(CONCATENATE($A20,L$9),lookups,MATCH(CONCATENATE($A$7,L$11),'Query Result 1'!$CL$7:$CV$7,FALSE),FALSE)</f>
        <v>1.1151831842565723</v>
      </c>
      <c r="M20" s="101"/>
      <c r="T20" s="114"/>
      <c r="W20" s="114"/>
      <c r="AA20" s="114"/>
      <c r="AG20" s="114"/>
      <c r="AJ20" s="114"/>
    </row>
    <row r="21" spans="1:36" x14ac:dyDescent="0.2">
      <c r="A21" s="45">
        <v>9</v>
      </c>
      <c r="B21" s="141">
        <f>VLOOKUP(CONCATENATE($A21,B$9),lookups,MATCH(CONCATENATE($A$7,B$11),'Query Result 1'!$CL$7:$CV$7,FALSE),FALSE)</f>
        <v>4.4340345441301714E-3</v>
      </c>
      <c r="C21" s="40">
        <f>VLOOKUP(CONCATENATE($A21,C$9),lookups,MATCH(CONCATENATE($A$7,C$11),'Query Result 1'!$CL$7:$CV$7,FALSE),FALSE)</f>
        <v>1.1924824413225392</v>
      </c>
      <c r="D21" s="101"/>
      <c r="E21" s="142">
        <f>VLOOKUP(CONCATENATE($A21,E$9),lookups,MATCH(CONCATENATE($A$7,E$11),'Query Result 1'!$CL$7:$CV$7,FALSE),FALSE)</f>
        <v>1.9685841398300917E-3</v>
      </c>
      <c r="F21" s="40">
        <f>VLOOKUP(CONCATENATE($A21,F$9),lookups,MATCH(CONCATENATE($A$7,F$11),'Query Result 1'!$CL$7:$CV$7,FALSE),FALSE)</f>
        <v>1.1604315298561627</v>
      </c>
      <c r="G21" s="102"/>
      <c r="H21" s="142">
        <f>VLOOKUP(CONCATENATE($A21,H$9),lookups,MATCH(CONCATENATE($A$7,H$11),'Query Result 1'!$CL$7:$CV$7,FALSE),FALSE)</f>
        <v>5.2197457303453784E-3</v>
      </c>
      <c r="I21" s="40">
        <f>VLOOKUP(CONCATENATE($A21,I$9),lookups,MATCH(CONCATENATE($A$7,I$11),'Query Result 1'!$CL$7:$CV$7,FALSE),FALSE)</f>
        <v>1.1604315298561627</v>
      </c>
      <c r="J21" s="72"/>
      <c r="K21" s="142">
        <f>VLOOKUP(CONCATENATE($A21,K$9),lookups,MATCH(CONCATENATE($A$7,K$11),'Query Result 1'!$CL$7:$CV$7,FALSE),FALSE)</f>
        <v>3.6658792992595697E-3</v>
      </c>
      <c r="L21" s="40">
        <f>VLOOKUP(CONCATENATE($A21,L$9),lookups,MATCH(CONCATENATE($A$7,L$11),'Query Result 1'!$CL$7:$CV$7,FALSE),FALSE)</f>
        <v>1.1604315298561627</v>
      </c>
      <c r="M21" s="101"/>
      <c r="T21" s="114"/>
      <c r="W21" s="114"/>
      <c r="AA21" s="114"/>
      <c r="AG21" s="114"/>
      <c r="AJ21" s="114"/>
    </row>
    <row r="22" spans="1:36" x14ac:dyDescent="0.2">
      <c r="A22" s="44">
        <v>10</v>
      </c>
      <c r="B22" s="141">
        <f>VLOOKUP(CONCATENATE($A22,B$9),lookups,MATCH(CONCATENATE($A$7,B$11),'Query Result 1'!$CL$7:$CV$7,FALSE),FALSE)</f>
        <v>3.7490215875142143E-3</v>
      </c>
      <c r="C22" s="40">
        <f>VLOOKUP(CONCATENATE($A22,C$9),lookups,MATCH(CONCATENATE($A$7,C$11),'Query Result 1'!$CL$7:$CV$7,FALSE),FALSE)</f>
        <v>1.1792850071893253</v>
      </c>
      <c r="D22" s="101"/>
      <c r="E22" s="142">
        <f>VLOOKUP(CONCATENATE($A22,E$9),lookups,MATCH(CONCATENATE($A$7,E$11),'Query Result 1'!$CL$7:$CV$7,FALSE),FALSE)</f>
        <v>1.8556298757072477E-3</v>
      </c>
      <c r="F22" s="40">
        <f>VLOOKUP(CONCATENATE($A22,F$9),lookups,MATCH(CONCATENATE($A$7,F$11),'Query Result 1'!$CL$7:$CV$7,FALSE),FALSE)</f>
        <v>1.147234095722949</v>
      </c>
      <c r="G22" s="102"/>
      <c r="H22" s="142">
        <f>VLOOKUP(CONCATENATE($A22,H$9),lookups,MATCH(CONCATENATE($A$7,H$11),'Query Result 1'!$CL$7:$CV$7,FALSE),FALSE)</f>
        <v>4.2319755965790429E-3</v>
      </c>
      <c r="I22" s="40">
        <f>VLOOKUP(CONCATENATE($A22,I$9),lookups,MATCH(CONCATENATE($A$7,I$11),'Query Result 1'!$CL$7:$CV$7,FALSE),FALSE)</f>
        <v>1.147234095722949</v>
      </c>
      <c r="J22" s="72"/>
      <c r="K22" s="142">
        <f>VLOOKUP(CONCATENATE($A22,K$9),lookups,MATCH(CONCATENATE($A$7,K$11),'Query Result 1'!$CL$7:$CV$7,FALSE),FALSE)</f>
        <v>3.1849127552526215E-3</v>
      </c>
      <c r="L22" s="40">
        <f>VLOOKUP(CONCATENATE($A22,L$9),lookups,MATCH(CONCATENATE($A$7,L$11),'Query Result 1'!$CL$7:$CV$7,FALSE),FALSE)</f>
        <v>1.147234095722949</v>
      </c>
      <c r="M22" s="101"/>
      <c r="T22" s="114"/>
      <c r="W22" s="114"/>
      <c r="AA22" s="114"/>
      <c r="AG22" s="114"/>
      <c r="AJ22" s="114"/>
    </row>
    <row r="23" spans="1:36" x14ac:dyDescent="0.2">
      <c r="A23" s="45">
        <v>11</v>
      </c>
      <c r="B23" s="141">
        <f>VLOOKUP(CONCATENATE($A23,B$9),lookups,MATCH(CONCATENATE($A$7,B$11),'Query Result 1'!$CL$7:$CV$7,FALSE),FALSE)</f>
        <v>3.722190809232835E-3</v>
      </c>
      <c r="C23" s="40">
        <f>VLOOKUP(CONCATENATE($A23,C$9),lookups,MATCH(CONCATENATE($A$7,C$11),'Query Result 1'!$CL$7:$CV$7,FALSE),FALSE)</f>
        <v>1.1604315298561627</v>
      </c>
      <c r="D23" s="101"/>
      <c r="E23" s="142">
        <f>VLOOKUP(CONCATENATE($A23,E$9),lookups,MATCH(CONCATENATE($A$7,E$11),'Query Result 1'!$CL$7:$CV$7,FALSE),FALSE)</f>
        <v>2.1166502866421478E-3</v>
      </c>
      <c r="F23" s="40">
        <f>VLOOKUP(CONCATENATE($A23,F$9),lookups,MATCH(CONCATENATE($A$7,F$11),'Query Result 1'!$CL$7:$CV$7,FALSE),FALSE)</f>
        <v>1.134036661589735</v>
      </c>
      <c r="G23" s="102"/>
      <c r="H23" s="142">
        <f>VLOOKUP(CONCATENATE($A23,H$9),lookups,MATCH(CONCATENATE($A$7,H$11),'Query Result 1'!$CL$7:$CV$7,FALSE),FALSE)</f>
        <v>4.0686722176565731E-3</v>
      </c>
      <c r="I23" s="40">
        <f>VLOOKUP(CONCATENATE($A23,I$9),lookups,MATCH(CONCATENATE($A$7,I$11),'Query Result 1'!$CL$7:$CV$7,FALSE),FALSE)</f>
        <v>1.134036661589735</v>
      </c>
      <c r="J23" s="72"/>
      <c r="K23" s="142">
        <f>VLOOKUP(CONCATENATE($A23,K$9),lookups,MATCH(CONCATENATE($A$7,K$11),'Query Result 1'!$CL$7:$CV$7,FALSE),FALSE)</f>
        <v>3.5522625467840994E-3</v>
      </c>
      <c r="L23" s="40">
        <f>VLOOKUP(CONCATENATE($A23,L$9),lookups,MATCH(CONCATENATE($A$7,L$11),'Query Result 1'!$CL$7:$CV$7,FALSE),FALSE)</f>
        <v>1.134036661589735</v>
      </c>
      <c r="M23" s="101"/>
      <c r="T23" s="114"/>
      <c r="W23" s="114"/>
      <c r="AA23" s="114"/>
      <c r="AG23" s="114"/>
      <c r="AJ23" s="114"/>
    </row>
    <row r="24" spans="1:36" x14ac:dyDescent="0.2">
      <c r="A24" s="45">
        <v>12</v>
      </c>
      <c r="B24" s="141">
        <f>VLOOKUP(CONCATENATE($A24,B$9),lookups,MATCH(CONCATENATE($A$7,B$11),'Query Result 1'!$CL$7:$CV$7,FALSE),FALSE)</f>
        <v>3.4462644103638355E-3</v>
      </c>
      <c r="C24" s="40">
        <f>VLOOKUP(CONCATENATE($A24,C$9),lookups,MATCH(CONCATENATE($A$7,C$11),'Query Result 1'!$CL$7:$CV$7,FALSE),FALSE)</f>
        <v>1.147234095722949</v>
      </c>
      <c r="D24" s="101"/>
      <c r="E24" s="142">
        <f>VLOOKUP(CONCATENATE($A24,E$9),lookups,MATCH(CONCATENATE($A$7,E$11),'Query Result 1'!$CL$7:$CV$7,FALSE),FALSE)</f>
        <v>2.1832303660811263E-3</v>
      </c>
      <c r="F24" s="40">
        <f>VLOOKUP(CONCATENATE($A24,F$9),lookups,MATCH(CONCATENATE($A$7,F$11),'Query Result 1'!$CL$7:$CV$7,FALSE),FALSE)</f>
        <v>1.1123551626565977</v>
      </c>
      <c r="G24" s="102"/>
      <c r="H24" s="142">
        <f>VLOOKUP(CONCATENATE($A24,H$9),lookups,MATCH(CONCATENATE($A$7,H$11),'Query Result 1'!$CL$7:$CV$7,FALSE),FALSE)</f>
        <v>3.7659150405061942E-3</v>
      </c>
      <c r="I24" s="40">
        <f>VLOOKUP(CONCATENATE($A24,I$9),lookups,MATCH(CONCATENATE($A$7,I$11),'Query Result 1'!$CL$7:$CV$7,FALSE),FALSE)</f>
        <v>1.1123551626565977</v>
      </c>
      <c r="J24" s="72"/>
      <c r="K24" s="142">
        <f>VLOOKUP(CONCATENATE($A24,K$9),lookups,MATCH(CONCATENATE($A$7,K$11),'Query Result 1'!$CL$7:$CV$7,FALSE),FALSE)</f>
        <v>3.6973474960093357E-3</v>
      </c>
      <c r="L24" s="40">
        <f>VLOOKUP(CONCATENATE($A24,L$9),lookups,MATCH(CONCATENATE($A$7,L$11),'Query Result 1'!$CL$7:$CV$7,FALSE),FALSE)</f>
        <v>1.1123551626565977</v>
      </c>
      <c r="M24" s="101"/>
      <c r="T24" s="114"/>
      <c r="W24" s="114"/>
      <c r="AA24" s="114"/>
      <c r="AG24" s="114"/>
      <c r="AJ24" s="114"/>
    </row>
    <row r="25" spans="1:36" x14ac:dyDescent="0.2">
      <c r="A25" s="44">
        <v>13</v>
      </c>
      <c r="B25" s="141">
        <f>VLOOKUP(CONCATENATE($A25,B$9),lookups,MATCH(CONCATENATE($A$7,B$11),'Query Result 1'!$CL$7:$CV$7,FALSE),FALSE)</f>
        <v>3.2495053696337201E-3</v>
      </c>
      <c r="C25" s="40">
        <f>VLOOKUP(CONCATENATE($A25,C$9),lookups,MATCH(CONCATENATE($A$7,C$11),'Query Result 1'!$CL$7:$CV$7,FALSE),FALSE)</f>
        <v>1.134036661589735</v>
      </c>
      <c r="D25" s="101"/>
      <c r="E25" s="142">
        <f>VLOOKUP(CONCATENATE($A25,E$9),lookups,MATCH(CONCATENATE($A$7,E$11),'Query Result 1'!$CL$7:$CV$7,FALSE),FALSE)</f>
        <v>2.6486284338013482E-3</v>
      </c>
      <c r="F25" s="40">
        <f>VLOOKUP(CONCATENATE($A25,F$9),lookups,MATCH(CONCATENATE($A$7,F$11),'Query Result 1'!$CL$7:$CV$7,FALSE),FALSE)</f>
        <v>1.0454253181238704</v>
      </c>
      <c r="G25" s="102"/>
      <c r="H25" s="142">
        <f>VLOOKUP(CONCATENATE($A25,H$9),lookups,MATCH(CONCATENATE($A$7,H$11),'Query Result 1'!$CL$7:$CV$7,FALSE),FALSE)</f>
        <v>3.6705167177279565E-3</v>
      </c>
      <c r="I25" s="40">
        <f>VLOOKUP(CONCATENATE($A25,I$9),lookups,MATCH(CONCATENATE($A$7,I$11),'Query Result 1'!$CL$7:$CV$7,FALSE),FALSE)</f>
        <v>1.0454253181238704</v>
      </c>
      <c r="J25" s="72"/>
      <c r="K25" s="142">
        <f>VLOOKUP(CONCATENATE($A25,K$9),lookups,MATCH(CONCATENATE($A$7,K$11),'Query Result 1'!$CL$7:$CV$7,FALSE),FALSE)</f>
        <v>4.1981886905950831E-3</v>
      </c>
      <c r="L25" s="40">
        <f>VLOOKUP(CONCATENATE($A25,L$9),lookups,MATCH(CONCATENATE($A$7,L$11),'Query Result 1'!$CL$7:$CV$7,FALSE),FALSE)</f>
        <v>1.0454253181238704</v>
      </c>
      <c r="M25" s="101"/>
      <c r="T25" s="114"/>
      <c r="W25" s="114"/>
      <c r="AA25" s="114"/>
      <c r="AG25" s="114"/>
      <c r="AJ25" s="114"/>
    </row>
    <row r="26" spans="1:36" x14ac:dyDescent="0.2">
      <c r="A26" s="45">
        <v>14</v>
      </c>
      <c r="B26" s="141">
        <f>VLOOKUP(CONCATENATE($A26,B$9),lookups,MATCH(CONCATENATE($A$7,B$11),'Query Result 1'!$CL$7:$CV$7,FALSE),FALSE)</f>
        <v>3.1249575593399097E-3</v>
      </c>
      <c r="C26" s="40">
        <f>VLOOKUP(CONCATENATE($A26,C$9),lookups,MATCH(CONCATENATE($A$7,C$11),'Query Result 1'!$CL$7:$CV$7,FALSE),FALSE)</f>
        <v>1.035055905590631</v>
      </c>
      <c r="D26" s="101"/>
      <c r="E26" s="142">
        <f>VLOOKUP(CONCATENATE($A26,E$9),lookups,MATCH(CONCATENATE($A$7,E$11),'Query Result 1'!$CL$7:$CV$7,FALSE),FALSE)</f>
        <v>2.8135880336053842E-3</v>
      </c>
      <c r="F26" s="40">
        <f>VLOOKUP(CONCATENATE($A26,F$9),lookups,MATCH(CONCATENATE($A$7,F$11),'Query Result 1'!$CL$7:$CV$7,FALSE),FALSE)</f>
        <v>1.035055905590631</v>
      </c>
      <c r="G26" s="102"/>
      <c r="H26" s="142">
        <f>VLOOKUP(CONCATENATE($A26,H$9),lookups,MATCH(CONCATENATE($A$7,H$11),'Query Result 1'!$CL$7:$CV$7,FALSE),FALSE)</f>
        <v>3.459182933240055E-3</v>
      </c>
      <c r="I26" s="40">
        <f>VLOOKUP(CONCATENATE($A26,I$9),lookups,MATCH(CONCATENATE($A$7,I$11),'Query Result 1'!$CL$7:$CV$7,FALSE),FALSE)</f>
        <v>1.035055905590631</v>
      </c>
      <c r="J26" s="72"/>
      <c r="K26" s="142">
        <f>VLOOKUP(CONCATENATE($A26,K$9),lookups,MATCH(CONCATENATE($A$7,K$11),'Query Result 1'!$CL$7:$CV$7,FALSE),FALSE)</f>
        <v>4.4028975915567188E-3</v>
      </c>
      <c r="L26" s="40">
        <f>VLOOKUP(CONCATENATE($A26,L$9),lookups,MATCH(CONCATENATE($A$7,L$11),'Query Result 1'!$CL$7:$CV$7,FALSE),FALSE)</f>
        <v>1.035055905590631</v>
      </c>
      <c r="M26" s="101"/>
      <c r="T26" s="114"/>
      <c r="W26" s="114"/>
      <c r="AA26" s="114"/>
      <c r="AG26" s="114"/>
      <c r="AJ26" s="114"/>
    </row>
    <row r="27" spans="1:36" x14ac:dyDescent="0.2">
      <c r="A27" s="45">
        <v>15</v>
      </c>
      <c r="B27" s="141">
        <f>VLOOKUP(CONCATENATE($A27,B$9),lookups,MATCH(CONCATENATE($A$7,B$11),'Query Result 1'!$CL$7:$CV$7,FALSE),FALSE)</f>
        <v>2.9984222839882198E-3</v>
      </c>
      <c r="C27" s="40">
        <f>VLOOKUP(CONCATENATE($A27,C$9),lookups,MATCH(CONCATENATE($A$7,C$11),'Query Result 1'!$CL$7:$CV$7,FALSE),FALSE)</f>
        <v>1.0190304498574425</v>
      </c>
      <c r="D27" s="101"/>
      <c r="E27" s="142">
        <f>VLOOKUP(CONCATENATE($A27,E$9),lookups,MATCH(CONCATENATE($A$7,E$11),'Query Result 1'!$CL$7:$CV$7,FALSE),FALSE)</f>
        <v>3.2104185568287476E-3</v>
      </c>
      <c r="F27" s="40">
        <f>VLOOKUP(CONCATENATE($A27,F$9),lookups,MATCH(CONCATENATE($A$7,F$11),'Query Result 1'!$CL$7:$CV$7,FALSE),FALSE)</f>
        <v>1.0190304498574425</v>
      </c>
      <c r="G27" s="102"/>
      <c r="H27" s="142">
        <f>VLOOKUP(CONCATENATE($A27,H$9),lookups,MATCH(CONCATENATE($A$7,H$11),'Query Result 1'!$CL$7:$CV$7,FALSE),FALSE)</f>
        <v>3.242217997754827E-3</v>
      </c>
      <c r="I27" s="40">
        <f>VLOOKUP(CONCATENATE($A27,I$9),lookups,MATCH(CONCATENATE($A$7,I$11),'Query Result 1'!$CL$7:$CV$7,FALSE),FALSE)</f>
        <v>1.0190304498574425</v>
      </c>
      <c r="J27" s="72"/>
      <c r="K27" s="142">
        <f>VLOOKUP(CONCATENATE($A27,K$9),lookups,MATCH(CONCATENATE($A$7,K$11),'Query Result 1'!$CL$7:$CV$7,FALSE),FALSE)</f>
        <v>4.8673019267480005E-3</v>
      </c>
      <c r="L27" s="40">
        <f>VLOOKUP(CONCATENATE($A27,L$9),lookups,MATCH(CONCATENATE($A$7,L$11),'Query Result 1'!$CL$7:$CV$7,FALSE),FALSE)</f>
        <v>1.0190304498574425</v>
      </c>
      <c r="M27" s="101"/>
      <c r="T27" s="114"/>
      <c r="W27" s="114"/>
      <c r="AA27" s="114"/>
      <c r="AG27" s="114"/>
      <c r="AJ27" s="114"/>
    </row>
    <row r="28" spans="1:36" x14ac:dyDescent="0.2">
      <c r="A28" s="44">
        <v>16</v>
      </c>
      <c r="B28" s="141">
        <f>VLOOKUP(CONCATENATE($A28,B$9),lookups,MATCH(CONCATENATE($A$7,B$11),'Query Result 1'!$CL$7:$CV$7,FALSE),FALSE)</f>
        <v>2.8082881267843711E-3</v>
      </c>
      <c r="C28" s="40">
        <f>VLOOKUP(CONCATENATE($A28,C$9),lookups,MATCH(CONCATENATE($A$7,C$11),'Query Result 1'!$CL$7:$CV$7,FALSE),FALSE)</f>
        <v>1.006775689590887</v>
      </c>
      <c r="D28" s="101"/>
      <c r="E28" s="142">
        <f>VLOOKUP(CONCATENATE($A28,E$9),lookups,MATCH(CONCATENATE($A$7,E$11),'Query Result 1'!$CL$7:$CV$7,FALSE),FALSE)</f>
        <v>3.4747514095267813E-3</v>
      </c>
      <c r="F28" s="40">
        <f>VLOOKUP(CONCATENATE($A28,F$9),lookups,MATCH(CONCATENATE($A$7,F$11),'Query Result 1'!$CL$7:$CV$7,FALSE),FALSE)</f>
        <v>1.006775689590887</v>
      </c>
      <c r="G28" s="102"/>
      <c r="H28" s="142">
        <f>VLOOKUP(CONCATENATE($A28,H$9),lookups,MATCH(CONCATENATE($A$7,H$11),'Query Result 1'!$CL$7:$CV$7,FALSE),FALSE)</f>
        <v>3.0341966550300587E-3</v>
      </c>
      <c r="I28" s="40">
        <f>VLOOKUP(CONCATENATE($A28,I$9),lookups,MATCH(CONCATENATE($A$7,I$11),'Query Result 1'!$CL$7:$CV$7,FALSE),FALSE)</f>
        <v>1.006775689590887</v>
      </c>
      <c r="J28" s="72"/>
      <c r="K28" s="142">
        <f>VLOOKUP(CONCATENATE($A28,K$9),lookups,MATCH(CONCATENATE($A$7,K$11),'Query Result 1'!$CL$7:$CV$7,FALSE),FALSE)</f>
        <v>5.0067557249759099E-3</v>
      </c>
      <c r="L28" s="40">
        <f>VLOOKUP(CONCATENATE($A28,L$9),lookups,MATCH(CONCATENATE($A$7,L$11),'Query Result 1'!$CL$7:$CV$7,FALSE),FALSE)</f>
        <v>1.006775689590887</v>
      </c>
      <c r="M28" s="101"/>
      <c r="T28" s="114"/>
      <c r="W28" s="114"/>
      <c r="AA28" s="114"/>
      <c r="AG28" s="114"/>
      <c r="AJ28" s="114"/>
    </row>
    <row r="29" spans="1:36" x14ac:dyDescent="0.2">
      <c r="A29" s="45">
        <v>17</v>
      </c>
      <c r="B29" s="141">
        <f>VLOOKUP(CONCATENATE($A29,B$9),lookups,MATCH(CONCATENATE($A$7,B$11),'Query Result 1'!$CL$7:$CV$7,FALSE),FALSE)</f>
        <v>2.5515738901415439E-3</v>
      </c>
      <c r="C29" s="40">
        <f>VLOOKUP(CONCATENATE($A29,C$9),lookups,MATCH(CONCATENATE($A$7,C$11),'Query Result 1'!$CL$7:$CV$7,FALSE),FALSE)</f>
        <v>0.99357825545767309</v>
      </c>
      <c r="D29" s="101"/>
      <c r="E29" s="142">
        <f>VLOOKUP(CONCATENATE($A29,E$9),lookups,MATCH(CONCATENATE($A$7,E$11),'Query Result 1'!$CL$7:$CV$7,FALSE),FALSE)</f>
        <v>3.655610729793857E-3</v>
      </c>
      <c r="F29" s="40">
        <f>VLOOKUP(CONCATENATE($A29,F$9),lookups,MATCH(CONCATENATE($A$7,F$11),'Query Result 1'!$CL$7:$CV$7,FALSE),FALSE)</f>
        <v>0.99357825545767309</v>
      </c>
      <c r="G29" s="102"/>
      <c r="H29" s="142">
        <f>VLOOKUP(CONCATENATE($A29,H$9),lookups,MATCH(CONCATENATE($A$7,H$11),'Query Result 1'!$CL$7:$CV$7,FALSE),FALSE)</f>
        <v>2.8049756850212376E-3</v>
      </c>
      <c r="I29" s="40">
        <f>VLOOKUP(CONCATENATE($A29,I$9),lookups,MATCH(CONCATENATE($A$7,I$11),'Query Result 1'!$CL$7:$CV$7,FALSE),FALSE)</f>
        <v>0.99357825545767309</v>
      </c>
      <c r="J29" s="72"/>
      <c r="K29" s="142">
        <f>VLOOKUP(CONCATENATE($A29,K$9),lookups,MATCH(CONCATENATE($A$7,K$11),'Query Result 1'!$CL$7:$CV$7,FALSE),FALSE)</f>
        <v>5.1422345930880603E-3</v>
      </c>
      <c r="L29" s="40">
        <f>VLOOKUP(CONCATENATE($A29,L$9),lookups,MATCH(CONCATENATE($A$7,L$11),'Query Result 1'!$CL$7:$CV$7,FALSE),FALSE)</f>
        <v>0.99357825545767309</v>
      </c>
      <c r="M29" s="101"/>
      <c r="T29" s="114"/>
      <c r="W29" s="114"/>
      <c r="AA29" s="114"/>
      <c r="AG29" s="114"/>
      <c r="AJ29" s="114"/>
    </row>
    <row r="30" spans="1:36" x14ac:dyDescent="0.2">
      <c r="A30" s="45">
        <v>18</v>
      </c>
      <c r="B30" s="141">
        <f>VLOOKUP(CONCATENATE($A30,B$9),lookups,MATCH(CONCATENATE($A$7,B$11),'Query Result 1'!$CL$7:$CV$7,FALSE),FALSE)</f>
        <v>2.3147343040775164E-3</v>
      </c>
      <c r="C30" s="40">
        <f>VLOOKUP(CONCATENATE($A30,C$9),lookups,MATCH(CONCATENATE($A$7,C$11),'Query Result 1'!$CL$7:$CV$7,FALSE),FALSE)</f>
        <v>0.99075023385769856</v>
      </c>
      <c r="D30" s="101"/>
      <c r="E30" s="142">
        <f>VLOOKUP(CONCATENATE($A30,E$9),lookups,MATCH(CONCATENATE($A$7,E$11),'Query Result 1'!$CL$7:$CV$7,FALSE),FALSE)</f>
        <v>3.7142409490013152E-3</v>
      </c>
      <c r="F30" s="40">
        <f>VLOOKUP(CONCATENATE($A30,F$9),lookups,MATCH(CONCATENATE($A$7,F$11),'Query Result 1'!$CL$7:$CV$7,FALSE),FALSE)</f>
        <v>0.99075023385769856</v>
      </c>
      <c r="G30" s="102"/>
      <c r="H30" s="142">
        <f>VLOOKUP(CONCATENATE($A30,H$9),lookups,MATCH(CONCATENATE($A$7,H$11),'Query Result 1'!$CL$7:$CV$7,FALSE),FALSE)</f>
        <v>2.6188164579331488E-3</v>
      </c>
      <c r="I30" s="40">
        <f>VLOOKUP(CONCATENATE($A30,I$9),lookups,MATCH(CONCATENATE($A$7,I$11),'Query Result 1'!$CL$7:$CV$7,FALSE),FALSE)</f>
        <v>0.99075023385769856</v>
      </c>
      <c r="J30" s="72"/>
      <c r="K30" s="142">
        <f>VLOOKUP(CONCATENATE($A30,K$9),lookups,MATCH(CONCATENATE($A$7,K$11),'Query Result 1'!$CL$7:$CV$7,FALSE),FALSE)</f>
        <v>5.1601217786089795E-3</v>
      </c>
      <c r="L30" s="40">
        <f>VLOOKUP(CONCATENATE($A30,L$9),lookups,MATCH(CONCATENATE($A$7,L$11),'Query Result 1'!$CL$7:$CV$7,FALSE),FALSE)</f>
        <v>0.99075023385769856</v>
      </c>
      <c r="M30" s="101"/>
      <c r="T30" s="114"/>
      <c r="W30" s="114"/>
      <c r="AA30" s="114"/>
      <c r="AG30" s="114"/>
      <c r="AJ30" s="114"/>
    </row>
    <row r="31" spans="1:36" x14ac:dyDescent="0.2">
      <c r="A31" s="44">
        <v>19</v>
      </c>
      <c r="B31" s="141">
        <f>VLOOKUP(CONCATENATE($A31,B$9),lookups,MATCH(CONCATENATE($A$7,B$11),'Query Result 1'!$CL$7:$CV$7,FALSE),FALSE)</f>
        <v>2.3216904317800964E-3</v>
      </c>
      <c r="C31" s="40">
        <f>VLOOKUP(CONCATENATE($A31,C$9),lookups,MATCH(CONCATENATE($A$7,C$11),'Query Result 1'!$CL$7:$CV$7,FALSE),FALSE)</f>
        <v>0.98132349519111717</v>
      </c>
      <c r="D31" s="101"/>
      <c r="E31" s="142">
        <f>VLOOKUP(CONCATENATE($A31,E$9),lookups,MATCH(CONCATENATE($A$7,E$11),'Query Result 1'!$CL$7:$CV$7,FALSE),FALSE)</f>
        <v>3.9848674410493017E-3</v>
      </c>
      <c r="F31" s="40">
        <f>VLOOKUP(CONCATENATE($A31,F$9),lookups,MATCH(CONCATENATE($A$7,F$11),'Query Result 1'!$CL$7:$CV$7,FALSE),FALSE)</f>
        <v>0.98132349519111717</v>
      </c>
      <c r="G31" s="102"/>
      <c r="H31" s="142">
        <f>VLOOKUP(CONCATENATE($A31,H$9),lookups,MATCH(CONCATENATE($A$7,H$11),'Query Result 1'!$CL$7:$CV$7,FALSE),FALSE)</f>
        <v>2.5956293655912161E-3</v>
      </c>
      <c r="I31" s="40">
        <f>VLOOKUP(CONCATENATE($A31,I$9),lookups,MATCH(CONCATENATE($A$7,I$11),'Query Result 1'!$CL$7:$CV$7,FALSE),FALSE)</f>
        <v>0.98132349519111717</v>
      </c>
      <c r="J31" s="72"/>
      <c r="K31" s="142">
        <f>VLOOKUP(CONCATENATE($A31,K$9),lookups,MATCH(CONCATENATE($A$7,K$11),'Query Result 1'!$CL$7:$CV$7,FALSE),FALSE)</f>
        <v>5.2114646259375456E-3</v>
      </c>
      <c r="L31" s="40">
        <f>VLOOKUP(CONCATENATE($A31,L$9),lookups,MATCH(CONCATENATE($A$7,L$11),'Query Result 1'!$CL$7:$CV$7,FALSE),FALSE)</f>
        <v>0.98132349519111717</v>
      </c>
      <c r="M31" s="101"/>
      <c r="T31" s="114"/>
      <c r="W31" s="114"/>
      <c r="AA31" s="114"/>
      <c r="AG31" s="114"/>
      <c r="AJ31" s="114"/>
    </row>
    <row r="32" spans="1:36" x14ac:dyDescent="0.2">
      <c r="A32" s="45">
        <v>20</v>
      </c>
      <c r="B32" s="141">
        <f>VLOOKUP(CONCATENATE($A32,B$9),lookups,MATCH(CONCATENATE($A$7,B$11),'Query Result 1'!$CL$7:$CV$7,FALSE),FALSE)</f>
        <v>2.1159877982895215E-3</v>
      </c>
      <c r="C32" s="40">
        <f>VLOOKUP(CONCATENATE($A32,C$9),lookups,MATCH(CONCATENATE($A$7,C$11),'Query Result 1'!$CL$7:$CV$7,FALSE),FALSE)</f>
        <v>0.9747247781245103</v>
      </c>
      <c r="D32" s="101"/>
      <c r="E32" s="142">
        <f>VLOOKUP(CONCATENATE($A32,E$9),lookups,MATCH(CONCATENATE($A$7,E$11),'Query Result 1'!$CL$7:$CV$7,FALSE),FALSE)</f>
        <v>4.135583541271865E-3</v>
      </c>
      <c r="F32" s="40">
        <f>VLOOKUP(CONCATENATE($A32,F$9),lookups,MATCH(CONCATENATE($A$7,F$11),'Query Result 1'!$CL$7:$CV$7,FALSE),FALSE)</f>
        <v>0.9747247781245103</v>
      </c>
      <c r="G32" s="102"/>
      <c r="H32" s="142">
        <f>VLOOKUP(CONCATENATE($A32,H$9),lookups,MATCH(CONCATENATE($A$7,H$11),'Query Result 1'!$CL$7:$CV$7,FALSE),FALSE)</f>
        <v>2.3524961401772356E-3</v>
      </c>
      <c r="I32" s="40">
        <f>VLOOKUP(CONCATENATE($A32,I$9),lookups,MATCH(CONCATENATE($A$7,I$11),'Query Result 1'!$CL$7:$CV$7,FALSE),FALSE)</f>
        <v>0.9747247781245103</v>
      </c>
      <c r="J32" s="72"/>
      <c r="K32" s="142">
        <f>VLOOKUP(CONCATENATE($A32,K$9),lookups,MATCH(CONCATENATE($A$7,K$11),'Query Result 1'!$CL$7:$CV$7,FALSE),FALSE)</f>
        <v>5.2290205672821518E-3</v>
      </c>
      <c r="L32" s="40">
        <f>VLOOKUP(CONCATENATE($A32,L$9),lookups,MATCH(CONCATENATE($A$7,L$11),'Query Result 1'!$CL$7:$CV$7,FALSE),FALSE)</f>
        <v>0.9747247781245103</v>
      </c>
      <c r="M32" s="101"/>
      <c r="T32" s="114"/>
      <c r="W32" s="114"/>
      <c r="AA32" s="114"/>
      <c r="AG32" s="114"/>
      <c r="AJ32" s="114"/>
    </row>
    <row r="33" spans="1:36" x14ac:dyDescent="0.2">
      <c r="A33" s="45">
        <v>21</v>
      </c>
      <c r="B33" s="141">
        <f>VLOOKUP(CONCATENATE($A33,B$9),lookups,MATCH(CONCATENATE($A$7,B$11),'Query Result 1'!$CL$7:$CV$7,FALSE),FALSE)</f>
        <v>1.9851463486457578E-3</v>
      </c>
      <c r="C33" s="40">
        <f>VLOOKUP(CONCATENATE($A33,C$9),lookups,MATCH(CONCATENATE($A$7,C$11),'Query Result 1'!$CL$7:$CV$7,FALSE),FALSE)</f>
        <v>0.97189675652453589</v>
      </c>
      <c r="D33" s="101"/>
      <c r="E33" s="142">
        <f>VLOOKUP(CONCATENATE($A33,E$9),lookups,MATCH(CONCATENATE($A$7,E$11),'Query Result 1'!$CL$7:$CV$7,FALSE),FALSE)</f>
        <v>4.0010984056886552E-3</v>
      </c>
      <c r="F33" s="40">
        <f>VLOOKUP(CONCATENATE($A33,F$9),lookups,MATCH(CONCATENATE($A$7,F$11),'Query Result 1'!$CL$7:$CV$7,FALSE),FALSE)</f>
        <v>0.97189675652453589</v>
      </c>
      <c r="G33" s="102"/>
      <c r="H33" s="142">
        <f>VLOOKUP(CONCATENATE($A33,H$9),lookups,MATCH(CONCATENATE($A$7,H$11),'Query Result 1'!$CL$7:$CV$7,FALSE),FALSE)</f>
        <v>2.2753162470962309E-3</v>
      </c>
      <c r="I33" s="40">
        <f>VLOOKUP(CONCATENATE($A33,I$9),lookups,MATCH(CONCATENATE($A$7,I$11),'Query Result 1'!$CL$7:$CV$7,FALSE),FALSE)</f>
        <v>0.97189675652453589</v>
      </c>
      <c r="J33" s="72"/>
      <c r="K33" s="142">
        <f>VLOOKUP(CONCATENATE($A33,K$9),lookups,MATCH(CONCATENATE($A$7,K$11),'Query Result 1'!$CL$7:$CV$7,FALSE),FALSE)</f>
        <v>5.0044370157417166E-3</v>
      </c>
      <c r="L33" s="40">
        <f>VLOOKUP(CONCATENATE($A33,L$9),lookups,MATCH(CONCATENATE($A$7,L$11),'Query Result 1'!$CL$7:$CV$7,FALSE),FALSE)</f>
        <v>0.97189675652453589</v>
      </c>
      <c r="M33" s="101"/>
      <c r="T33" s="114"/>
      <c r="W33" s="114"/>
      <c r="AA33" s="114"/>
      <c r="AG33" s="114"/>
      <c r="AJ33" s="114"/>
    </row>
    <row r="34" spans="1:36" x14ac:dyDescent="0.2">
      <c r="A34" s="44">
        <v>22</v>
      </c>
      <c r="B34" s="141">
        <f>VLOOKUP(CONCATENATE($A34,B$9),lookups,MATCH(CONCATENATE($A$7,B$11),'Query Result 1'!$CL$7:$CV$7,FALSE),FALSE)</f>
        <v>1.8791482122254939E-3</v>
      </c>
      <c r="C34" s="40">
        <f>VLOOKUP(CONCATENATE($A34,C$9),lookups,MATCH(CONCATENATE($A$7,C$11),'Query Result 1'!$CL$7:$CV$7,FALSE),FALSE)</f>
        <v>0.96812606105790333</v>
      </c>
      <c r="D34" s="101"/>
      <c r="E34" s="142">
        <f>VLOOKUP(CONCATENATE($A34,E$9),lookups,MATCH(CONCATENATE($A$7,E$11),'Query Result 1'!$CL$7:$CV$7,FALSE),FALSE)</f>
        <v>3.9514117792416566E-3</v>
      </c>
      <c r="F34" s="40">
        <f>VLOOKUP(CONCATENATE($A34,F$9),lookups,MATCH(CONCATENATE($A$7,F$11),'Query Result 1'!$CL$7:$CV$7,FALSE),FALSE)</f>
        <v>0.96812606105790333</v>
      </c>
      <c r="G34" s="102"/>
      <c r="H34" s="142">
        <f>VLOOKUP(CONCATENATE($A34,H$9),lookups,MATCH(CONCATENATE($A$7,H$11),'Query Result 1'!$CL$7:$CV$7,FALSE),FALSE)</f>
        <v>2.0706073461345957E-3</v>
      </c>
      <c r="I34" s="40">
        <f>VLOOKUP(CONCATENATE($A34,I$9),lookups,MATCH(CONCATENATE($A$7,I$11),'Query Result 1'!$CL$7:$CV$7,FALSE),FALSE)</f>
        <v>0.96812606105790333</v>
      </c>
      <c r="J34" s="72"/>
      <c r="K34" s="142">
        <f>VLOOKUP(CONCATENATE($A34,K$9),lookups,MATCH(CONCATENATE($A$7,K$11),'Query Result 1'!$CL$7:$CV$7,FALSE),FALSE)</f>
        <v>4.9203009949581322E-3</v>
      </c>
      <c r="L34" s="40">
        <f>VLOOKUP(CONCATENATE($A34,L$9),lookups,MATCH(CONCATENATE($A$7,L$11),'Query Result 1'!$CL$7:$CV$7,FALSE),FALSE)</f>
        <v>0.96812606105790333</v>
      </c>
      <c r="M34" s="101"/>
      <c r="T34" s="114"/>
      <c r="W34" s="114"/>
      <c r="AA34" s="114"/>
      <c r="AG34" s="114"/>
      <c r="AJ34" s="114"/>
    </row>
    <row r="35" spans="1:36" x14ac:dyDescent="0.2">
      <c r="A35" s="45">
        <v>23</v>
      </c>
      <c r="B35" s="141">
        <f>VLOOKUP(CONCATENATE($A35,B$9),lookups,MATCH(CONCATENATE($A$7,B$11),'Query Result 1'!$CL$7:$CV$7,FALSE),FALSE)</f>
        <v>1.8463550387704747E-3</v>
      </c>
      <c r="C35" s="40">
        <f>VLOOKUP(CONCATENATE($A35,C$9),lookups,MATCH(CONCATENATE($A$7,C$11),'Query Result 1'!$CL$7:$CV$7,FALSE),FALSE)</f>
        <v>0.96812606105790333</v>
      </c>
      <c r="D35" s="101"/>
      <c r="E35" s="142">
        <f>VLOOKUP(CONCATENATE($A35,E$9),lookups,MATCH(CONCATENATE($A$7,E$11),'Query Result 1'!$CL$7:$CV$7,FALSE),FALSE)</f>
        <v>4.4072037658487917E-3</v>
      </c>
      <c r="F35" s="40">
        <f>VLOOKUP(CONCATENATE($A35,F$9),lookups,MATCH(CONCATENATE($A$7,F$11),'Query Result 1'!$CL$7:$CV$7,FALSE),FALSE)</f>
        <v>0.96812606105790333</v>
      </c>
      <c r="G35" s="102"/>
      <c r="H35" s="142">
        <f>VLOOKUP(CONCATENATE($A35,H$9),lookups,MATCH(CONCATENATE($A$7,H$11),'Query Result 1'!$CL$7:$CV$7,FALSE),FALSE)</f>
        <v>2.1004193220027952E-3</v>
      </c>
      <c r="I35" s="40">
        <f>VLOOKUP(CONCATENATE($A35,I$9),lookups,MATCH(CONCATENATE($A$7,I$11),'Query Result 1'!$CL$7:$CV$7,FALSE),FALSE)</f>
        <v>0.96812606105790333</v>
      </c>
      <c r="J35" s="72"/>
      <c r="K35" s="142">
        <f>VLOOKUP(CONCATENATE($A35,K$9),lookups,MATCH(CONCATENATE($A$7,K$11),'Query Result 1'!$CL$7:$CV$7,FALSE),FALSE)</f>
        <v>5.0508112004255829E-3</v>
      </c>
      <c r="L35" s="40">
        <f>VLOOKUP(CONCATENATE($A35,L$9),lookups,MATCH(CONCATENATE($A$7,L$11),'Query Result 1'!$CL$7:$CV$7,FALSE),FALSE)</f>
        <v>0.96812606105790333</v>
      </c>
      <c r="M35" s="101"/>
      <c r="T35" s="114"/>
      <c r="W35" s="114"/>
      <c r="AA35" s="114"/>
      <c r="AG35" s="114"/>
      <c r="AJ35" s="114"/>
    </row>
    <row r="36" spans="1:36" x14ac:dyDescent="0.2">
      <c r="A36" s="45">
        <v>24</v>
      </c>
      <c r="B36" s="141">
        <f>VLOOKUP(CONCATENATE($A36,B$9),lookups,MATCH(CONCATENATE($A$7,B$11),'Query Result 1'!$CL$7:$CV$7,FALSE),FALSE)</f>
        <v>1.6919952526084651E-3</v>
      </c>
      <c r="C36" s="40">
        <f>VLOOKUP(CONCATENATE($A36,C$9),lookups,MATCH(CONCATENATE($A$7,C$11),'Query Result 1'!$CL$7:$CV$7,FALSE),FALSE)</f>
        <v>0.96152734399129647</v>
      </c>
      <c r="D36" s="101"/>
      <c r="E36" s="142">
        <f>VLOOKUP(CONCATENATE($A36,E$9),lookups,MATCH(CONCATENATE($A$7,E$11),'Query Result 1'!$CL$7:$CV$7,FALSE),FALSE)</f>
        <v>4.0653597758934399E-3</v>
      </c>
      <c r="F36" s="40">
        <f>VLOOKUP(CONCATENATE($A36,F$9),lookups,MATCH(CONCATENATE($A$7,F$11),'Query Result 1'!$CL$7:$CV$7,FALSE),FALSE)</f>
        <v>0.96152734399129647</v>
      </c>
      <c r="G36" s="102"/>
      <c r="H36" s="142">
        <f>VLOOKUP(CONCATENATE($A36,H$9),lookups,MATCH(CONCATENATE($A$7,H$11),'Query Result 1'!$CL$7:$CV$7,FALSE),FALSE)</f>
        <v>2.0232394289217905E-3</v>
      </c>
      <c r="I36" s="40">
        <f>VLOOKUP(CONCATENATE($A36,I$9),lookups,MATCH(CONCATENATE($A$7,I$11),'Query Result 1'!$CL$7:$CV$7,FALSE),FALSE)</f>
        <v>0.96152734399129647</v>
      </c>
      <c r="J36" s="72"/>
      <c r="K36" s="142">
        <f>VLOOKUP(CONCATENATE($A36,K$9),lookups,MATCH(CONCATENATE($A$7,K$11),'Query Result 1'!$CL$7:$CV$7,FALSE),FALSE)</f>
        <v>4.7235419542280173E-3</v>
      </c>
      <c r="L36" s="40">
        <f>VLOOKUP(CONCATENATE($A36,L$9),lookups,MATCH(CONCATENATE($A$7,L$11),'Query Result 1'!$CL$7:$CV$7,FALSE),FALSE)</f>
        <v>0.96152734399129647</v>
      </c>
      <c r="M36" s="101"/>
      <c r="T36" s="114"/>
      <c r="W36" s="114"/>
      <c r="AA36" s="114"/>
      <c r="AG36" s="114"/>
      <c r="AJ36" s="114"/>
    </row>
    <row r="37" spans="1:36" x14ac:dyDescent="0.2">
      <c r="A37" s="44">
        <v>25</v>
      </c>
      <c r="B37" s="141">
        <f>VLOOKUP(CONCATENATE($A37,B$9),lookups,MATCH(CONCATENATE($A$7,B$11),'Query Result 1'!$CL$7:$CV$7,FALSE),FALSE)</f>
        <v>1.6893452991979584E-3</v>
      </c>
      <c r="C37" s="40">
        <f>VLOOKUP(CONCATENATE($A37,C$9),lookups,MATCH(CONCATENATE($A$7,C$11),'Query Result 1'!$CL$7:$CV$7,FALSE),FALSE)</f>
        <v>0.96152734399129647</v>
      </c>
      <c r="D37" s="101"/>
      <c r="E37" s="142">
        <f>VLOOKUP(CONCATENATE($A37,E$9),lookups,MATCH(CONCATENATE($A$7,E$11),'Query Result 1'!$CL$7:$CV$7,FALSE),FALSE)</f>
        <v>4.3903103128568122E-3</v>
      </c>
      <c r="F37" s="40">
        <f>VLOOKUP(CONCATENATE($A37,F$9),lookups,MATCH(CONCATENATE($A$7,F$11),'Query Result 1'!$CL$7:$CV$7,FALSE),FALSE)</f>
        <v>0.96152734399129647</v>
      </c>
      <c r="G37" s="102"/>
      <c r="H37" s="142">
        <f>VLOOKUP(CONCATENATE($A37,H$9),lookups,MATCH(CONCATENATE($A$7,H$11),'Query Result 1'!$CL$7:$CV$7,FALSE),FALSE)</f>
        <v>2.0573575790820628E-3</v>
      </c>
      <c r="I37" s="40">
        <f>VLOOKUP(CONCATENATE($A37,I$9),lookups,MATCH(CONCATENATE($A$7,I$11),'Query Result 1'!$CL$7:$CV$7,FALSE),FALSE)</f>
        <v>0.96152734399129647</v>
      </c>
      <c r="J37" s="72"/>
      <c r="K37" s="142">
        <f>VLOOKUP(CONCATENATE($A37,K$9),lookups,MATCH(CONCATENATE($A$7,K$11),'Query Result 1'!$CL$7:$CV$7,FALSE),FALSE)</f>
        <v>5.0123868759732364E-3</v>
      </c>
      <c r="L37" s="40">
        <f>VLOOKUP(CONCATENATE($A37,L$9),lookups,MATCH(CONCATENATE($A$7,L$11),'Query Result 1'!$CL$7:$CV$7,FALSE),FALSE)</f>
        <v>0.96152734399129647</v>
      </c>
      <c r="M37" s="101"/>
      <c r="T37" s="114"/>
      <c r="W37" s="114"/>
      <c r="AA37" s="114"/>
      <c r="AG37" s="114"/>
      <c r="AJ37" s="114"/>
    </row>
    <row r="38" spans="1:36" x14ac:dyDescent="0.2">
      <c r="A38" s="45">
        <v>26</v>
      </c>
      <c r="B38" s="141">
        <f>VLOOKUP(CONCATENATE($A38,B$9),lookups,MATCH(CONCATENATE($A$7,B$11),'Query Result 1'!$CL$7:$CV$7,FALSE),FALSE)</f>
        <v>1.6423086261614663E-3</v>
      </c>
      <c r="C38" s="40">
        <f>VLOOKUP(CONCATENATE($A38,C$9),lookups,MATCH(CONCATENATE($A$7,C$11),'Query Result 1'!$CL$7:$CV$7,FALSE),FALSE)</f>
        <v>0.95587130079134763</v>
      </c>
      <c r="D38" s="101"/>
      <c r="E38" s="142">
        <f>VLOOKUP(CONCATENATE($A38,E$9),lookups,MATCH(CONCATENATE($A$7,E$11),'Query Result 1'!$CL$7:$CV$7,FALSE),FALSE)</f>
        <v>4.4939897400428832E-3</v>
      </c>
      <c r="F38" s="40">
        <f>VLOOKUP(CONCATENATE($A38,F$9),lookups,MATCH(CONCATENATE($A$7,F$11),'Query Result 1'!$CL$7:$CV$7,FALSE),FALSE)</f>
        <v>0.95587130079134763</v>
      </c>
      <c r="G38" s="102"/>
      <c r="H38" s="142">
        <f>VLOOKUP(CONCATENATE($A38,H$9),lookups,MATCH(CONCATENATE($A$7,H$11),'Query Result 1'!$CL$7:$CV$7,FALSE),FALSE)</f>
        <v>2.0557013582004962E-3</v>
      </c>
      <c r="I38" s="40">
        <f>VLOOKUP(CONCATENATE($A38,I$9),lookups,MATCH(CONCATENATE($A$7,I$11),'Query Result 1'!$CL$7:$CV$7,FALSE),FALSE)</f>
        <v>0.95587130079134763</v>
      </c>
      <c r="J38" s="72"/>
      <c r="K38" s="142">
        <f>VLOOKUP(CONCATENATE($A38,K$9),lookups,MATCH(CONCATENATE($A$7,K$11),'Query Result 1'!$CL$7:$CV$7,FALSE),FALSE)</f>
        <v>4.991518492865497E-3</v>
      </c>
      <c r="L38" s="40">
        <f>VLOOKUP(CONCATENATE($A38,L$9),lookups,MATCH(CONCATENATE($A$7,L$11),'Query Result 1'!$CL$7:$CV$7,FALSE),FALSE)</f>
        <v>0.95587130079134763</v>
      </c>
      <c r="M38" s="101"/>
      <c r="T38" s="114"/>
      <c r="W38" s="114"/>
      <c r="AA38" s="114"/>
      <c r="AG38" s="114"/>
      <c r="AJ38" s="114"/>
    </row>
    <row r="39" spans="1:36" x14ac:dyDescent="0.2">
      <c r="A39" s="45">
        <v>27</v>
      </c>
      <c r="B39" s="141">
        <f>VLOOKUP(CONCATENATE($A39,B$9),lookups,MATCH(CONCATENATE($A$7,B$11),'Query Result 1'!$CL$7:$CV$7,FALSE),FALSE)</f>
        <v>1.698951380311045E-3</v>
      </c>
      <c r="C39" s="40">
        <f>VLOOKUP(CONCATENATE($A39,C$9),lookups,MATCH(CONCATENATE($A$7,C$11),'Query Result 1'!$CL$7:$CV$7,FALSE),FALSE)</f>
        <v>0.95587130079134763</v>
      </c>
      <c r="D39" s="101"/>
      <c r="E39" s="142">
        <f>VLOOKUP(CONCATENATE($A39,E$9),lookups,MATCH(CONCATENATE($A$7,E$11),'Query Result 1'!$CL$7:$CV$7,FALSE),FALSE)</f>
        <v>4.5804444700606609E-3</v>
      </c>
      <c r="F39" s="40">
        <f>VLOOKUP(CONCATENATE($A39,F$9),lookups,MATCH(CONCATENATE($A$7,F$11),'Query Result 1'!$CL$7:$CV$7,FALSE),FALSE)</f>
        <v>0.95587130079134763</v>
      </c>
      <c r="G39" s="102"/>
      <c r="H39" s="142">
        <f>VLOOKUP(CONCATENATE($A39,H$9),lookups,MATCH(CONCATENATE($A$7,H$11),'Query Result 1'!$CL$7:$CV$7,FALSE),FALSE)</f>
        <v>2.0802134272476821E-3</v>
      </c>
      <c r="I39" s="40">
        <f>VLOOKUP(CONCATENATE($A39,I$9),lookups,MATCH(CONCATENATE($A$7,I$11),'Query Result 1'!$CL$7:$CV$7,FALSE),FALSE)</f>
        <v>0.95587130079134763</v>
      </c>
      <c r="J39" s="72"/>
      <c r="K39" s="142">
        <f>VLOOKUP(CONCATENATE($A39,K$9),lookups,MATCH(CONCATENATE($A$7,K$11),'Query Result 1'!$CL$7:$CV$7,FALSE),FALSE)</f>
        <v>5.1243474075671411E-3</v>
      </c>
      <c r="L39" s="40">
        <f>VLOOKUP(CONCATENATE($A39,L$9),lookups,MATCH(CONCATENATE($A$7,L$11),'Query Result 1'!$CL$7:$CV$7,FALSE),FALSE)</f>
        <v>0.95587130079134763</v>
      </c>
      <c r="M39" s="101"/>
      <c r="T39" s="114"/>
      <c r="W39" s="114"/>
      <c r="AA39" s="114"/>
      <c r="AG39" s="114"/>
      <c r="AJ39" s="114"/>
    </row>
    <row r="40" spans="1:36" x14ac:dyDescent="0.2">
      <c r="A40" s="44">
        <v>28</v>
      </c>
      <c r="B40" s="141">
        <f>VLOOKUP(CONCATENATE($A40,B$9),lookups,MATCH(CONCATENATE($A$7,B$11),'Query Result 1'!$CL$7:$CV$7,FALSE),FALSE)</f>
        <v>1.6823891714953787E-3</v>
      </c>
      <c r="C40" s="40">
        <f>VLOOKUP(CONCATENATE($A40,C$9),lookups,MATCH(CONCATENATE($A$7,C$11),'Query Result 1'!$CL$7:$CV$7,FALSE),FALSE)</f>
        <v>0.95210060532471508</v>
      </c>
      <c r="D40" s="101"/>
      <c r="E40" s="142">
        <f>VLOOKUP(CONCATENATE($A40,E$9),lookups,MATCH(CONCATENATE($A$7,E$11),'Query Result 1'!$CL$7:$CV$7,FALSE),FALSE)</f>
        <v>4.6678929326073784E-3</v>
      </c>
      <c r="F40" s="40">
        <f>VLOOKUP(CONCATENATE($A40,F$9),lookups,MATCH(CONCATENATE($A$7,F$11),'Query Result 1'!$CL$7:$CV$7,FALSE),FALSE)</f>
        <v>0.95210060532471508</v>
      </c>
      <c r="G40" s="102"/>
      <c r="H40" s="142">
        <f>VLOOKUP(CONCATENATE($A40,H$9),lookups,MATCH(CONCATENATE($A$7,H$11),'Query Result 1'!$CL$7:$CV$7,FALSE),FALSE)</f>
        <v>2.1630244713260133E-3</v>
      </c>
      <c r="I40" s="40">
        <f>VLOOKUP(CONCATENATE($A40,I$9),lookups,MATCH(CONCATENATE($A$7,I$11),'Query Result 1'!$CL$7:$CV$7,FALSE),FALSE)</f>
        <v>0.95210060532471508</v>
      </c>
      <c r="J40" s="72"/>
      <c r="K40" s="142">
        <f>VLOOKUP(CONCATENATE($A40,K$9),lookups,MATCH(CONCATENATE($A$7,K$11),'Query Result 1'!$CL$7:$CV$7,FALSE),FALSE)</f>
        <v>5.0050995040943434E-3</v>
      </c>
      <c r="L40" s="40">
        <f>VLOOKUP(CONCATENATE($A40,L$9),lookups,MATCH(CONCATENATE($A$7,L$11),'Query Result 1'!$CL$7:$CV$7,FALSE),FALSE)</f>
        <v>0.95210060532471508</v>
      </c>
      <c r="M40" s="101"/>
      <c r="T40" s="114"/>
      <c r="W40" s="114"/>
      <c r="AA40" s="114"/>
      <c r="AG40" s="114"/>
      <c r="AJ40" s="114"/>
    </row>
    <row r="41" spans="1:36" x14ac:dyDescent="0.2">
      <c r="A41" s="45">
        <v>29</v>
      </c>
      <c r="B41" s="141">
        <f>VLOOKUP(CONCATENATE($A41,B$9),lookups,MATCH(CONCATENATE($A$7,B$11),'Query Result 1'!$CL$7:$CV$7,FALSE),FALSE)</f>
        <v>1.7526129368738035E-3</v>
      </c>
      <c r="C41" s="40">
        <f>VLOOKUP(CONCATENATE($A41,C$9),lookups,MATCH(CONCATENATE($A$7,C$11),'Query Result 1'!$CL$7:$CV$7,FALSE),FALSE)</f>
        <v>0.95115793145805694</v>
      </c>
      <c r="D41" s="101"/>
      <c r="E41" s="142">
        <f>VLOOKUP(CONCATENATE($A41,E$9),lookups,MATCH(CONCATENATE($A$7,E$11),'Query Result 1'!$CL$7:$CV$7,FALSE),FALSE)</f>
        <v>4.8788954729189664E-3</v>
      </c>
      <c r="F41" s="40">
        <f>VLOOKUP(CONCATENATE($A41,F$9),lookups,MATCH(CONCATENATE($A$7,F$11),'Query Result 1'!$CL$7:$CV$7,FALSE),FALSE)</f>
        <v>0.95115793145805694</v>
      </c>
      <c r="G41" s="102"/>
      <c r="H41" s="142">
        <f>VLOOKUP(CONCATENATE($A41,H$9),lookups,MATCH(CONCATENATE($A$7,H$11),'Query Result 1'!$CL$7:$CV$7,FALSE),FALSE)</f>
        <v>2.3200342108985294E-3</v>
      </c>
      <c r="I41" s="40">
        <f>VLOOKUP(CONCATENATE($A41,I$9),lookups,MATCH(CONCATENATE($A$7,I$11),'Query Result 1'!$CL$7:$CV$7,FALSE),FALSE)</f>
        <v>0.95115793145805694</v>
      </c>
      <c r="J41" s="72"/>
      <c r="K41" s="142">
        <f>VLOOKUP(CONCATENATE($A41,K$9),lookups,MATCH(CONCATENATE($A$7,K$11),'Query Result 1'!$CL$7:$CV$7,FALSE),FALSE)</f>
        <v>5.2326642532215979E-3</v>
      </c>
      <c r="L41" s="40">
        <f>VLOOKUP(CONCATENATE($A41,L$9),lookups,MATCH(CONCATENATE($A$7,L$11),'Query Result 1'!$CL$7:$CV$7,FALSE),FALSE)</f>
        <v>0.95115793145805694</v>
      </c>
      <c r="M41" s="101"/>
      <c r="T41" s="114"/>
      <c r="W41" s="114"/>
      <c r="AA41" s="114"/>
      <c r="AG41" s="114"/>
      <c r="AJ41" s="114"/>
    </row>
    <row r="42" spans="1:36" x14ac:dyDescent="0.2">
      <c r="A42" s="45">
        <v>30</v>
      </c>
      <c r="B42" s="141">
        <f>VLOOKUP(CONCATENATE($A42,B$9),lookups,MATCH(CONCATENATE($A$7,B$11),'Query Result 1'!$CL$7:$CV$7,FALSE),FALSE)</f>
        <v>1.988127546232578E-3</v>
      </c>
      <c r="C42" s="40">
        <f>VLOOKUP(CONCATENATE($A42,C$9),lookups,MATCH(CONCATENATE($A$7,C$11),'Query Result 1'!$CL$7:$CV$7,FALSE),FALSE)</f>
        <v>0.9426738666581338</v>
      </c>
      <c r="D42" s="101"/>
      <c r="E42" s="142">
        <f>VLOOKUP(CONCATENATE($A42,E$9),lookups,MATCH(CONCATENATE($A$7,E$11),'Query Result 1'!$CL$7:$CV$7,FALSE),FALSE)</f>
        <v>5.4569165605857194E-3</v>
      </c>
      <c r="F42" s="40">
        <f>VLOOKUP(CONCATENATE($A42,F$9),lookups,MATCH(CONCATENATE($A$7,F$11),'Query Result 1'!$CL$7:$CV$7,FALSE),FALSE)</f>
        <v>0.9426738666581338</v>
      </c>
      <c r="G42" s="102"/>
      <c r="H42" s="142">
        <f>VLOOKUP(CONCATENATE($A42,H$9),lookups,MATCH(CONCATENATE($A$7,H$11),'Query Result 1'!$CL$7:$CV$7,FALSE),FALSE)</f>
        <v>2.5104996122786915E-3</v>
      </c>
      <c r="I42" s="40">
        <f>VLOOKUP(CONCATENATE($A42,I$9),lookups,MATCH(CONCATENATE($A$7,I$11),'Query Result 1'!$CL$7:$CV$7,FALSE),FALSE)</f>
        <v>0.9426738666581338</v>
      </c>
      <c r="J42" s="72"/>
      <c r="K42" s="142">
        <f>VLOOKUP(CONCATENATE($A42,K$9),lookups,MATCH(CONCATENATE($A$7,K$11),'Query Result 1'!$CL$7:$CV$7,FALSE),FALSE)</f>
        <v>5.7450989939783126E-3</v>
      </c>
      <c r="L42" s="40">
        <f>VLOOKUP(CONCATENATE($A42,L$9),lookups,MATCH(CONCATENATE($A$7,L$11),'Query Result 1'!$CL$7:$CV$7,FALSE),FALSE)</f>
        <v>0.9426738666581338</v>
      </c>
      <c r="M42" s="101"/>
      <c r="T42" s="114"/>
      <c r="W42" s="114"/>
      <c r="AA42" s="114"/>
      <c r="AG42" s="114"/>
      <c r="AJ42" s="114"/>
    </row>
    <row r="43" spans="1:36" x14ac:dyDescent="0.2">
      <c r="A43" s="44">
        <v>31</v>
      </c>
      <c r="B43" s="141">
        <f>VLOOKUP(CONCATENATE($A43,B$9),lookups,MATCH(CONCATENATE($A$7,B$11),'Query Result 1'!$CL$7:$CV$7,FALSE),FALSE)</f>
        <v>1.975209023356358E-3</v>
      </c>
      <c r="C43" s="40">
        <f>VLOOKUP(CONCATENATE($A43,C$9),lookups,MATCH(CONCATENATE($A$7,C$11),'Query Result 1'!$CL$7:$CV$7,FALSE),FALSE)</f>
        <v>0.93324712799155241</v>
      </c>
      <c r="D43" s="101"/>
      <c r="E43" s="142">
        <f>VLOOKUP(CONCATENATE($A43,E$9),lookups,MATCH(CONCATENATE($A$7,E$11),'Query Result 1'!$CL$7:$CV$7,FALSE),FALSE)</f>
        <v>5.4191547244860005E-3</v>
      </c>
      <c r="F43" s="40">
        <f>VLOOKUP(CONCATENATE($A43,F$9),lookups,MATCH(CONCATENATE($A$7,F$11),'Query Result 1'!$CL$7:$CV$7,FALSE),FALSE)</f>
        <v>0.93324712799155241</v>
      </c>
      <c r="G43" s="102"/>
      <c r="H43" s="142">
        <f>VLOOKUP(CONCATENATE($A43,H$9),lookups,MATCH(CONCATENATE($A$7,H$11),'Query Result 1'!$CL$7:$CV$7,FALSE),FALSE)</f>
        <v>2.5946356330622763E-3</v>
      </c>
      <c r="I43" s="40">
        <f>VLOOKUP(CONCATENATE($A43,I$9),lookups,MATCH(CONCATENATE($A$7,I$11),'Query Result 1'!$CL$7:$CV$7,FALSE),FALSE)</f>
        <v>0.93324712799155241</v>
      </c>
      <c r="J43" s="72"/>
      <c r="K43" s="142">
        <f>VLOOKUP(CONCATENATE($A43,K$9),lookups,MATCH(CONCATENATE($A$7,K$11),'Query Result 1'!$CL$7:$CV$7,FALSE),FALSE)</f>
        <v>5.8242663521171972E-3</v>
      </c>
      <c r="L43" s="40">
        <f>VLOOKUP(CONCATENATE($A43,L$9),lookups,MATCH(CONCATENATE($A$7,L$11),'Query Result 1'!$CL$7:$CV$7,FALSE),FALSE)</f>
        <v>0.93324712799155241</v>
      </c>
      <c r="M43" s="101"/>
      <c r="T43" s="114"/>
      <c r="W43" s="114"/>
      <c r="AA43" s="114"/>
      <c r="AG43" s="114"/>
      <c r="AJ43" s="114"/>
    </row>
    <row r="44" spans="1:36" x14ac:dyDescent="0.2">
      <c r="A44" s="45">
        <v>32</v>
      </c>
      <c r="B44" s="141">
        <f>VLOOKUP(CONCATENATE($A44,B$9),lookups,MATCH(CONCATENATE($A$7,B$11),'Query Result 1'!$CL$7:$CV$7,FALSE),FALSE)</f>
        <v>1.8519861897678012E-3</v>
      </c>
      <c r="C44" s="40">
        <f>VLOOKUP(CONCATENATE($A44,C$9),lookups,MATCH(CONCATENATE($A$7,C$11),'Query Result 1'!$CL$7:$CV$7,FALSE),FALSE)</f>
        <v>0.92947643252491985</v>
      </c>
      <c r="D44" s="101"/>
      <c r="E44" s="142">
        <f>VLOOKUP(CONCATENATE($A44,E$9),lookups,MATCH(CONCATENATE($A$7,E$11),'Query Result 1'!$CL$7:$CV$7,FALSE),FALSE)</f>
        <v>4.9822436559287244E-3</v>
      </c>
      <c r="F44" s="40">
        <f>VLOOKUP(CONCATENATE($A44,F$9),lookups,MATCH(CONCATENATE($A$7,F$11),'Query Result 1'!$CL$7:$CV$7,FALSE),FALSE)</f>
        <v>0.92947643252491985</v>
      </c>
      <c r="G44" s="102"/>
      <c r="H44" s="142">
        <f>VLOOKUP(CONCATENATE($A44,H$9),lookups,MATCH(CONCATENATE($A$7,H$11),'Query Result 1'!$CL$7:$CV$7,FALSE),FALSE)</f>
        <v>2.4151012895004538E-3</v>
      </c>
      <c r="I44" s="40">
        <f>VLOOKUP(CONCATENATE($A44,I$9),lookups,MATCH(CONCATENATE($A$7,I$11),'Query Result 1'!$CL$7:$CV$7,FALSE),FALSE)</f>
        <v>0.92947643252491985</v>
      </c>
      <c r="J44" s="72"/>
      <c r="K44" s="142">
        <f>VLOOKUP(CONCATENATE($A44,K$9),lookups,MATCH(CONCATENATE($A$7,K$11),'Query Result 1'!$CL$7:$CV$7,FALSE),FALSE)</f>
        <v>5.287982030665923E-3</v>
      </c>
      <c r="L44" s="40">
        <f>VLOOKUP(CONCATENATE($A44,L$9),lookups,MATCH(CONCATENATE($A$7,L$11),'Query Result 1'!$CL$7:$CV$7,FALSE),FALSE)</f>
        <v>0.92947643252491985</v>
      </c>
      <c r="M44" s="101"/>
      <c r="T44" s="114"/>
      <c r="W44" s="114"/>
      <c r="AA44" s="114"/>
      <c r="AG44" s="114"/>
      <c r="AJ44" s="114"/>
    </row>
    <row r="45" spans="1:36" x14ac:dyDescent="0.2">
      <c r="A45" s="45">
        <v>33</v>
      </c>
      <c r="B45" s="141">
        <f>VLOOKUP(CONCATENATE($A45,B$9),lookups,MATCH(CONCATENATE($A$7,B$11),'Query Result 1'!$CL$7:$CV$7,FALSE),FALSE)</f>
        <v>1.7940184589129691E-3</v>
      </c>
      <c r="C45" s="40">
        <f>VLOOKUP(CONCATENATE($A45,C$9),lookups,MATCH(CONCATENATE($A$7,C$11),'Query Result 1'!$CL$7:$CV$7,FALSE),FALSE)</f>
        <v>0.92664841092494554</v>
      </c>
      <c r="D45" s="101"/>
      <c r="E45" s="142">
        <f>VLOOKUP(CONCATENATE($A45,E$9),lookups,MATCH(CONCATENATE($A$7,E$11),'Query Result 1'!$CL$7:$CV$7,FALSE),FALSE)</f>
        <v>4.8600145548691074E-3</v>
      </c>
      <c r="F45" s="40">
        <f>VLOOKUP(CONCATENATE($A45,F$9),lookups,MATCH(CONCATENATE($A$7,F$11),'Query Result 1'!$CL$7:$CV$7,FALSE),FALSE)</f>
        <v>0.92664841092494554</v>
      </c>
      <c r="G45" s="102"/>
      <c r="H45" s="142">
        <f>VLOOKUP(CONCATENATE($A45,H$9),lookups,MATCH(CONCATENATE($A$7,H$11),'Query Result 1'!$CL$7:$CV$7,FALSE),FALSE)</f>
        <v>2.3796581626349283E-3</v>
      </c>
      <c r="I45" s="40">
        <f>VLOOKUP(CONCATENATE($A45,I$9),lookups,MATCH(CONCATENATE($A$7,I$11),'Query Result 1'!$CL$7:$CV$7,FALSE),FALSE)</f>
        <v>0.92664841092494554</v>
      </c>
      <c r="J45" s="72"/>
      <c r="K45" s="142">
        <f>VLOOKUP(CONCATENATE($A45,K$9),lookups,MATCH(CONCATENATE($A$7,K$11),'Query Result 1'!$CL$7:$CV$7,FALSE),FALSE)</f>
        <v>5.1776777199535858E-3</v>
      </c>
      <c r="L45" s="40">
        <f>VLOOKUP(CONCATENATE($A45,L$9),lookups,MATCH(CONCATENATE($A$7,L$11),'Query Result 1'!$CL$7:$CV$7,FALSE),FALSE)</f>
        <v>0.92664841092494554</v>
      </c>
      <c r="M45" s="101"/>
      <c r="T45" s="114"/>
      <c r="W45" s="114"/>
      <c r="AA45" s="114"/>
      <c r="AG45" s="114"/>
      <c r="AJ45" s="114"/>
    </row>
    <row r="46" spans="1:36" x14ac:dyDescent="0.2">
      <c r="A46" s="44">
        <v>34</v>
      </c>
      <c r="B46" s="141">
        <f>VLOOKUP(CONCATENATE($A46,B$9),lookups,MATCH(CONCATENATE($A$7,B$11),'Query Result 1'!$CL$7:$CV$7,FALSE),FALSE)</f>
        <v>1.8013058307918624E-3</v>
      </c>
      <c r="C46" s="40">
        <f>VLOOKUP(CONCATENATE($A46,C$9),lookups,MATCH(CONCATENATE($A$7,C$11),'Query Result 1'!$CL$7:$CV$7,FALSE),FALSE)</f>
        <v>0.92382038932497113</v>
      </c>
      <c r="D46" s="101"/>
      <c r="E46" s="142">
        <f>VLOOKUP(CONCATENATE($A46,E$9),lookups,MATCH(CONCATENATE($A$7,E$11),'Query Result 1'!$CL$7:$CV$7,FALSE),FALSE)</f>
        <v>4.7212232449938239E-3</v>
      </c>
      <c r="F46" s="40">
        <f>VLOOKUP(CONCATENATE($A46,F$9),lookups,MATCH(CONCATENATE($A$7,F$11),'Query Result 1'!$CL$7:$CV$7,FALSE),FALSE)</f>
        <v>0.92382038932497113</v>
      </c>
      <c r="G46" s="102"/>
      <c r="H46" s="142">
        <f>VLOOKUP(CONCATENATE($A46,H$9),lookups,MATCH(CONCATENATE($A$7,H$11),'Query Result 1'!$CL$7:$CV$7,FALSE),FALSE)</f>
        <v>2.3190404783695897E-3</v>
      </c>
      <c r="I46" s="40">
        <f>VLOOKUP(CONCATENATE($A46,I$9),lookups,MATCH(CONCATENATE($A$7,I$11),'Query Result 1'!$CL$7:$CV$7,FALSE),FALSE)</f>
        <v>0.92382038932497113</v>
      </c>
      <c r="J46" s="72"/>
      <c r="K46" s="142">
        <f>VLOOKUP(CONCATENATE($A46,K$9),lookups,MATCH(CONCATENATE($A$7,K$11),'Query Result 1'!$CL$7:$CV$7,FALSE),FALSE)</f>
        <v>5.1024852919304611E-3</v>
      </c>
      <c r="L46" s="40">
        <f>VLOOKUP(CONCATENATE($A46,L$9),lookups,MATCH(CONCATENATE($A$7,L$11),'Query Result 1'!$CL$7:$CV$7,FALSE),FALSE)</f>
        <v>0.92382038932497113</v>
      </c>
      <c r="M46" s="101"/>
      <c r="T46" s="114"/>
      <c r="W46" s="114"/>
      <c r="AA46" s="114"/>
      <c r="AG46" s="114"/>
      <c r="AJ46" s="114"/>
    </row>
    <row r="47" spans="1:36" x14ac:dyDescent="0.2">
      <c r="A47" s="45">
        <v>35</v>
      </c>
      <c r="B47" s="141">
        <f>VLOOKUP(CONCATENATE($A47,B$9),lookups,MATCH(CONCATENATE($A$7,B$11),'Query Result 1'!$CL$7:$CV$7,FALSE),FALSE)</f>
        <v>1.8880918049859535E-3</v>
      </c>
      <c r="C47" s="40">
        <f>VLOOKUP(CONCATENATE($A47,C$9),lookups,MATCH(CONCATENATE($A$7,C$11),'Query Result 1'!$CL$7:$CV$7,FALSE),FALSE)</f>
        <v>0.90402423812515031</v>
      </c>
      <c r="D47" s="101"/>
      <c r="E47" s="142">
        <f>VLOOKUP(CONCATENATE($A47,E$9),lookups,MATCH(CONCATENATE($A$7,E$11),'Query Result 1'!$CL$7:$CV$7,FALSE),FALSE)</f>
        <v>4.9554128776473447E-3</v>
      </c>
      <c r="F47" s="40">
        <f>VLOOKUP(CONCATENATE($A47,F$9),lookups,MATCH(CONCATENATE($A$7,F$11),'Query Result 1'!$CL$7:$CV$7,FALSE),FALSE)</f>
        <v>0.90402423812515031</v>
      </c>
      <c r="G47" s="102"/>
      <c r="H47" s="142">
        <f>VLOOKUP(CONCATENATE($A47,H$9),lookups,MATCH(CONCATENATE($A$7,H$11),'Query Result 1'!$CL$7:$CV$7,FALSE),FALSE)</f>
        <v>2.44557575372128E-3</v>
      </c>
      <c r="I47" s="40">
        <f>VLOOKUP(CONCATENATE($A47,I$9),lookups,MATCH(CONCATENATE($A$7,I$11),'Query Result 1'!$CL$7:$CV$7,FALSE),FALSE)</f>
        <v>0.90402423812515031</v>
      </c>
      <c r="J47" s="72"/>
      <c r="K47" s="142">
        <f>VLOOKUP(CONCATENATE($A47,K$9),lookups,MATCH(CONCATENATE($A$7,K$11),'Query Result 1'!$CL$7:$CV$7,FALSE),FALSE)</f>
        <v>5.187946289419299E-3</v>
      </c>
      <c r="L47" s="40">
        <f>VLOOKUP(CONCATENATE($A47,L$9),lookups,MATCH(CONCATENATE($A$7,L$11),'Query Result 1'!$CL$7:$CV$7,FALSE),FALSE)</f>
        <v>0.90402423812515031</v>
      </c>
      <c r="M47" s="101"/>
      <c r="T47" s="114"/>
      <c r="W47" s="114"/>
      <c r="AA47" s="114"/>
      <c r="AG47" s="114"/>
      <c r="AJ47" s="114"/>
    </row>
    <row r="48" spans="1:36" x14ac:dyDescent="0.2">
      <c r="A48" s="45">
        <v>36</v>
      </c>
      <c r="B48" s="141">
        <f>VLOOKUP(CONCATENATE($A48,B$9),lookups,MATCH(CONCATENATE($A$7,B$11),'Query Result 1'!$CL$7:$CV$7,FALSE),FALSE)</f>
        <v>1.9874650578799512E-3</v>
      </c>
      <c r="C48" s="40">
        <f>VLOOKUP(CONCATENATE($A48,C$9),lookups,MATCH(CONCATENATE($A$7,C$11),'Query Result 1'!$CL$7:$CV$7,FALSE),FALSE)</f>
        <v>0.89176947785859451</v>
      </c>
      <c r="D48" s="101"/>
      <c r="E48" s="142">
        <f>VLOOKUP(CONCATENATE($A48,E$9),lookups,MATCH(CONCATENATE($A$7,E$11),'Query Result 1'!$CL$7:$CV$7,FALSE),FALSE)</f>
        <v>5.1799964291877791E-3</v>
      </c>
      <c r="F48" s="40">
        <f>VLOOKUP(CONCATENATE($A48,F$9),lookups,MATCH(CONCATENATE($A$7,F$11),'Query Result 1'!$CL$7:$CV$7,FALSE),FALSE)</f>
        <v>0.89176947785859451</v>
      </c>
      <c r="G48" s="102"/>
      <c r="H48" s="142">
        <f>VLOOKUP(CONCATENATE($A48,H$9),lookups,MATCH(CONCATENATE($A$7,H$11),'Query Result 1'!$CL$7:$CV$7,FALSE),FALSE)</f>
        <v>2.6019230049411693E-3</v>
      </c>
      <c r="I48" s="40">
        <f>VLOOKUP(CONCATENATE($A48,I$9),lookups,MATCH(CONCATENATE($A$7,I$11),'Query Result 1'!$CL$7:$CV$7,FALSE),FALSE)</f>
        <v>0.89176947785859451</v>
      </c>
      <c r="J48" s="72"/>
      <c r="K48" s="142">
        <f>VLOOKUP(CONCATENATE($A48,K$9),lookups,MATCH(CONCATENATE($A$7,K$11),'Query Result 1'!$CL$7:$CV$7,FALSE),FALSE)</f>
        <v>5.4443292818858128E-3</v>
      </c>
      <c r="L48" s="40">
        <f>VLOOKUP(CONCATENATE($A48,L$9),lookups,MATCH(CONCATENATE($A$7,L$11),'Query Result 1'!$CL$7:$CV$7,FALSE),FALSE)</f>
        <v>0.89176947785859451</v>
      </c>
      <c r="M48" s="101"/>
      <c r="T48" s="114"/>
      <c r="W48" s="114"/>
      <c r="AA48" s="114"/>
      <c r="AG48" s="114"/>
      <c r="AJ48" s="114"/>
    </row>
    <row r="49" spans="1:36" x14ac:dyDescent="0.2">
      <c r="A49" s="44">
        <v>37</v>
      </c>
      <c r="B49" s="141">
        <f>VLOOKUP(CONCATENATE($A49,B$9),lookups,MATCH(CONCATENATE($A$7,B$11),'Query Result 1'!$CL$7:$CV$7,FALSE),FALSE)</f>
        <v>2.0841883573634421E-3</v>
      </c>
      <c r="C49" s="40">
        <f>VLOOKUP(CONCATENATE($A49,C$9),lookups,MATCH(CONCATENATE($A$7,C$11),'Query Result 1'!$CL$7:$CV$7,FALSE),FALSE)</f>
        <v>0.88799878239196195</v>
      </c>
      <c r="D49" s="101"/>
      <c r="E49" s="142">
        <f>VLOOKUP(CONCATENATE($A49,E$9),lookups,MATCH(CONCATENATE($A$7,E$11),'Query Result 1'!$CL$7:$CV$7,FALSE),FALSE)</f>
        <v>5.3598620169259146E-3</v>
      </c>
      <c r="F49" s="40">
        <f>VLOOKUP(CONCATENATE($A49,F$9),lookups,MATCH(CONCATENATE($A$7,F$11),'Query Result 1'!$CL$7:$CV$7,FALSE),FALSE)</f>
        <v>0.88799878239196195</v>
      </c>
      <c r="G49" s="102"/>
      <c r="H49" s="142">
        <f>VLOOKUP(CONCATENATE($A49,H$9),lookups,MATCH(CONCATENATE($A$7,H$11),'Query Result 1'!$CL$7:$CV$7,FALSE),FALSE)</f>
        <v>2.6913589325457672E-3</v>
      </c>
      <c r="I49" s="40">
        <f>VLOOKUP(CONCATENATE($A49,I$9),lookups,MATCH(CONCATENATE($A$7,I$11),'Query Result 1'!$CL$7:$CV$7,FALSE),FALSE)</f>
        <v>0.88799878239196195</v>
      </c>
      <c r="J49" s="72"/>
      <c r="K49" s="142">
        <f>VLOOKUP(CONCATENATE($A49,K$9),lookups,MATCH(CONCATENATE($A$7,K$11),'Query Result 1'!$CL$7:$CV$7,FALSE),FALSE)</f>
        <v>5.6927624141208067E-3</v>
      </c>
      <c r="L49" s="40">
        <f>VLOOKUP(CONCATENATE($A49,L$9),lookups,MATCH(CONCATENATE($A$7,L$11),'Query Result 1'!$CL$7:$CV$7,FALSE),FALSE)</f>
        <v>0.88799878239196195</v>
      </c>
      <c r="M49" s="101"/>
      <c r="T49" s="114"/>
      <c r="W49" s="114"/>
      <c r="AA49" s="114"/>
      <c r="AG49" s="114"/>
      <c r="AJ49" s="114"/>
    </row>
    <row r="50" spans="1:36" x14ac:dyDescent="0.2">
      <c r="A50" s="45">
        <v>38</v>
      </c>
      <c r="B50" s="141">
        <f>VLOOKUP(CONCATENATE($A50,B$9),lookups,MATCH(CONCATENATE($A$7,B$11),'Query Result 1'!$CL$7:$CV$7,FALSE),FALSE)</f>
        <v>1.9927649647009642E-3</v>
      </c>
      <c r="C50" s="40">
        <f>VLOOKUP(CONCATENATE($A50,C$9),lookups,MATCH(CONCATENATE($A$7,C$11),'Query Result 1'!$CL$7:$CV$7,FALSE),FALSE)</f>
        <v>0.88517076079198753</v>
      </c>
      <c r="D50" s="101"/>
      <c r="E50" s="142">
        <f>VLOOKUP(CONCATENATE($A50,E$9),lookups,MATCH(CONCATENATE($A$7,E$11),'Query Result 1'!$CL$7:$CV$7,FALSE),FALSE)</f>
        <v>5.1740340340141397E-3</v>
      </c>
      <c r="F50" s="40">
        <f>VLOOKUP(CONCATENATE($A50,F$9),lookups,MATCH(CONCATENATE($A$7,F$11),'Query Result 1'!$CL$7:$CV$7,FALSE),FALSE)</f>
        <v>0.88517076079198753</v>
      </c>
      <c r="G50" s="102"/>
      <c r="H50" s="142">
        <f>VLOOKUP(CONCATENATE($A50,H$9),lookups,MATCH(CONCATENATE($A$7,H$11),'Query Result 1'!$CL$7:$CV$7,FALSE),FALSE)</f>
        <v>2.6396848410408886E-3</v>
      </c>
      <c r="I50" s="40">
        <f>VLOOKUP(CONCATENATE($A50,I$9),lookups,MATCH(CONCATENATE($A$7,I$11),'Query Result 1'!$CL$7:$CV$7,FALSE),FALSE)</f>
        <v>0.88517076079198753</v>
      </c>
      <c r="J50" s="72"/>
      <c r="K50" s="142">
        <f>VLOOKUP(CONCATENATE($A50,K$9),lookups,MATCH(CONCATENATE($A$7,K$11),'Query Result 1'!$CL$7:$CV$7,FALSE),FALSE)</f>
        <v>5.4589040256435989E-3</v>
      </c>
      <c r="L50" s="40">
        <f>VLOOKUP(CONCATENATE($A50,L$9),lookups,MATCH(CONCATENATE($A$7,L$11),'Query Result 1'!$CL$7:$CV$7,FALSE),FALSE)</f>
        <v>0.88517076079198753</v>
      </c>
      <c r="M50" s="101"/>
      <c r="T50" s="114"/>
      <c r="W50" s="114"/>
      <c r="AA50" s="114"/>
      <c r="AG50" s="114"/>
      <c r="AJ50" s="114"/>
    </row>
    <row r="51" spans="1:36" x14ac:dyDescent="0.2">
      <c r="A51" s="45">
        <v>39</v>
      </c>
      <c r="B51" s="141">
        <f>VLOOKUP(CONCATENATE($A51,B$9),lookups,MATCH(CONCATENATE($A$7,B$11),'Query Result 1'!$CL$7:$CV$7,FALSE),FALSE)</f>
        <v>1.9665966747722118E-3</v>
      </c>
      <c r="C51" s="40">
        <f>VLOOKUP(CONCATENATE($A51,C$9),lookups,MATCH(CONCATENATE($A$7,C$11),'Query Result 1'!$CL$7:$CV$7,FALSE),FALSE)</f>
        <v>0.87857204372538078</v>
      </c>
      <c r="D51" s="101"/>
      <c r="E51" s="142">
        <f>VLOOKUP(CONCATENATE($A51,E$9),lookups,MATCH(CONCATENATE($A$7,E$11),'Query Result 1'!$CL$7:$CV$7,FALSE),FALSE)</f>
        <v>5.165752929606306E-3</v>
      </c>
      <c r="F51" s="40">
        <f>VLOOKUP(CONCATENATE($A51,F$9),lookups,MATCH(CONCATENATE($A$7,F$11),'Query Result 1'!$CL$7:$CV$7,FALSE),FALSE)</f>
        <v>0.87857204372538078</v>
      </c>
      <c r="G51" s="102"/>
      <c r="H51" s="142">
        <f>VLOOKUP(CONCATENATE($A51,H$9),lookups,MATCH(CONCATENATE($A$7,H$11),'Query Result 1'!$CL$7:$CV$7,FALSE),FALSE)</f>
        <v>2.629085027398862E-3</v>
      </c>
      <c r="I51" s="40">
        <f>VLOOKUP(CONCATENATE($A51,I$9),lookups,MATCH(CONCATENATE($A$7,I$11),'Query Result 1'!$CL$7:$CV$7,FALSE),FALSE)</f>
        <v>0.87857204372538078</v>
      </c>
      <c r="J51" s="72"/>
      <c r="K51" s="142">
        <f>VLOOKUP(CONCATENATE($A51,K$9),lookups,MATCH(CONCATENATE($A$7,K$11),'Query Result 1'!$CL$7:$CV$7,FALSE),FALSE)</f>
        <v>5.4502916770594531E-3</v>
      </c>
      <c r="L51" s="40">
        <f>VLOOKUP(CONCATENATE($A51,L$9),lookups,MATCH(CONCATENATE($A$7,L$11),'Query Result 1'!$CL$7:$CV$7,FALSE),FALSE)</f>
        <v>0.87857204372538078</v>
      </c>
      <c r="M51" s="101"/>
      <c r="T51" s="114"/>
      <c r="W51" s="114"/>
      <c r="AA51" s="114"/>
      <c r="AG51" s="114"/>
      <c r="AJ51" s="114"/>
    </row>
    <row r="52" spans="1:36" x14ac:dyDescent="0.2">
      <c r="A52" s="44">
        <v>40</v>
      </c>
      <c r="B52" s="141">
        <f>VLOOKUP(CONCATENATE($A52,B$9),lookups,MATCH(CONCATENATE($A$7,B$11),'Query Result 1'!$CL$7:$CV$7,FALSE),FALSE)</f>
        <v>2.0040272666956172E-3</v>
      </c>
      <c r="C52" s="40">
        <f>VLOOKUP(CONCATENATE($A52,C$9),lookups,MATCH(CONCATENATE($A$7,C$11),'Query Result 1'!$CL$7:$CV$7,FALSE),FALSE)</f>
        <v>0.87385867439209008</v>
      </c>
      <c r="D52" s="101"/>
      <c r="E52" s="142">
        <f>VLOOKUP(CONCATENATE($A52,E$9),lookups,MATCH(CONCATENATE($A$7,E$11),'Query Result 1'!$CL$7:$CV$7,FALSE),FALSE)</f>
        <v>5.1720465689562593E-3</v>
      </c>
      <c r="F52" s="40">
        <f>VLOOKUP(CONCATENATE($A52,F$9),lookups,MATCH(CONCATENATE($A$7,F$11),'Query Result 1'!$CL$7:$CV$7,FALSE),FALSE)</f>
        <v>0.87385867439209008</v>
      </c>
      <c r="G52" s="102"/>
      <c r="H52" s="142">
        <f>VLOOKUP(CONCATENATE($A52,H$9),lookups,MATCH(CONCATENATE($A$7,H$11),'Query Result 1'!$CL$7:$CV$7,FALSE),FALSE)</f>
        <v>2.5840358194202497E-3</v>
      </c>
      <c r="I52" s="40">
        <f>VLOOKUP(CONCATENATE($A52,I$9),lookups,MATCH(CONCATENATE($A$7,I$11),'Query Result 1'!$CL$7:$CV$7,FALSE),FALSE)</f>
        <v>0.87385867439209008</v>
      </c>
      <c r="J52" s="72"/>
      <c r="K52" s="142">
        <f>VLOOKUP(CONCATENATE($A52,K$9),lookups,MATCH(CONCATENATE($A$7,K$11),'Query Result 1'!$CL$7:$CV$7,FALSE),FALSE)</f>
        <v>5.4648664208172392E-3</v>
      </c>
      <c r="L52" s="40">
        <f>VLOOKUP(CONCATENATE($A52,L$9),lookups,MATCH(CONCATENATE($A$7,L$11),'Query Result 1'!$CL$7:$CV$7,FALSE),FALSE)</f>
        <v>0.87385867439209008</v>
      </c>
      <c r="M52" s="101"/>
      <c r="T52" s="114"/>
      <c r="W52" s="114"/>
      <c r="AA52" s="114"/>
      <c r="AG52" s="114"/>
      <c r="AJ52" s="114"/>
    </row>
    <row r="53" spans="1:36" x14ac:dyDescent="0.2">
      <c r="A53" s="45">
        <v>41</v>
      </c>
      <c r="B53" s="141">
        <f>VLOOKUP(CONCATENATE($A53,B$9),lookups,MATCH(CONCATENATE($A$7,B$11),'Query Result 1'!$CL$7:$CV$7,FALSE),FALSE)</f>
        <v>1.9377784314329523E-3</v>
      </c>
      <c r="C53" s="40">
        <f>VLOOKUP(CONCATENATE($A53,C$9),lookups,MATCH(CONCATENATE($A$7,C$11),'Query Result 1'!$CL$7:$CV$7,FALSE),FALSE)</f>
        <v>0.87762936985872264</v>
      </c>
      <c r="D53" s="101"/>
      <c r="E53" s="142">
        <f>VLOOKUP(CONCATENATE($A53,E$9),lookups,MATCH(CONCATENATE($A$7,E$11),'Query Result 1'!$CL$7:$CV$7,FALSE),FALSE)</f>
        <v>5.0524674213071495E-3</v>
      </c>
      <c r="F53" s="40">
        <f>VLOOKUP(CONCATENATE($A53,F$9),lookups,MATCH(CONCATENATE($A$7,F$11),'Query Result 1'!$CL$7:$CV$7,FALSE),FALSE)</f>
        <v>0.87762936985872264</v>
      </c>
      <c r="G53" s="102"/>
      <c r="H53" s="142">
        <f>VLOOKUP(CONCATENATE($A53,H$9),lookups,MATCH(CONCATENATE($A$7,H$11),'Query Result 1'!$CL$7:$CV$7,FALSE),FALSE)</f>
        <v>2.5519051343178573E-3</v>
      </c>
      <c r="I53" s="40">
        <f>VLOOKUP(CONCATENATE($A53,I$9),lookups,MATCH(CONCATENATE($A$7,I$11),'Query Result 1'!$CL$7:$CV$7,FALSE),FALSE)</f>
        <v>0.87762936985872264</v>
      </c>
      <c r="J53" s="72"/>
      <c r="K53" s="142">
        <f>VLOOKUP(CONCATENATE($A53,K$9),lookups,MATCH(CONCATENATE($A$7,K$11),'Query Result 1'!$CL$7:$CV$7,FALSE),FALSE)</f>
        <v>5.6188949628029356E-3</v>
      </c>
      <c r="L53" s="40">
        <f>VLOOKUP(CONCATENATE($A53,L$9),lookups,MATCH(CONCATENATE($A$7,L$11),'Query Result 1'!$CL$7:$CV$7,FALSE),FALSE)</f>
        <v>0.87762936985872264</v>
      </c>
      <c r="M53" s="101"/>
      <c r="T53" s="114"/>
      <c r="W53" s="114"/>
      <c r="AA53" s="114"/>
      <c r="AG53" s="114"/>
      <c r="AJ53" s="114"/>
    </row>
    <row r="54" spans="1:36" x14ac:dyDescent="0.2">
      <c r="A54" s="45">
        <v>42</v>
      </c>
      <c r="B54" s="141">
        <f>VLOOKUP(CONCATENATE($A54,B$9),lookups,MATCH(CONCATENATE($A$7,B$11),'Query Result 1'!$CL$7:$CV$7,FALSE),FALSE)</f>
        <v>1.8523174339441144E-3</v>
      </c>
      <c r="C54" s="40">
        <f>VLOOKUP(CONCATENATE($A54,C$9),lookups,MATCH(CONCATENATE($A$7,C$11),'Query Result 1'!$CL$7:$CV$7,FALSE),FALSE)</f>
        <v>0.85123450159229486</v>
      </c>
      <c r="D54" s="101"/>
      <c r="E54" s="142">
        <f>VLOOKUP(CONCATENATE($A54,E$9),lookups,MATCH(CONCATENATE($A$7,E$11),'Query Result 1'!$CL$7:$CV$7,FALSE),FALSE)</f>
        <v>4.9845623651629178E-3</v>
      </c>
      <c r="F54" s="40">
        <f>VLOOKUP(CONCATENATE($A54,F$9),lookups,MATCH(CONCATENATE($A$7,F$11),'Query Result 1'!$CL$7:$CV$7,FALSE),FALSE)</f>
        <v>0.85123450159229486</v>
      </c>
      <c r="G54" s="102"/>
      <c r="H54" s="142">
        <f>VLOOKUP(CONCATENATE($A54,H$9),lookups,MATCH(CONCATENATE($A$7,H$11),'Query Result 1'!$CL$7:$CV$7,FALSE),FALSE)</f>
        <v>2.5118245889839451E-3</v>
      </c>
      <c r="I54" s="40">
        <f>VLOOKUP(CONCATENATE($A54,I$9),lookups,MATCH(CONCATENATE($A$7,I$11),'Query Result 1'!$CL$7:$CV$7,FALSE),FALSE)</f>
        <v>0.85123450159229486</v>
      </c>
      <c r="J54" s="72"/>
      <c r="K54" s="142">
        <f>VLOOKUP(CONCATENATE($A54,K$9),lookups,MATCH(CONCATENATE($A$7,K$11),'Query Result 1'!$CL$7:$CV$7,FALSE),FALSE)</f>
        <v>5.3452872731681285E-3</v>
      </c>
      <c r="L54" s="40">
        <f>VLOOKUP(CONCATENATE($A54,L$9),lookups,MATCH(CONCATENATE($A$7,L$11),'Query Result 1'!$CL$7:$CV$7,FALSE),FALSE)</f>
        <v>0.85123450159229486</v>
      </c>
      <c r="M54" s="101"/>
      <c r="T54" s="114"/>
      <c r="W54" s="114"/>
      <c r="AA54" s="114"/>
      <c r="AG54" s="114"/>
      <c r="AJ54" s="114"/>
    </row>
    <row r="55" spans="1:36" x14ac:dyDescent="0.2">
      <c r="A55" s="44">
        <v>43</v>
      </c>
      <c r="B55" s="141">
        <f>VLOOKUP(CONCATENATE($A55,B$9),lookups,MATCH(CONCATENATE($A$7,B$11),'Query Result 1'!$CL$7:$CV$7,FALSE),FALSE)</f>
        <v>1.8049495167313089E-3</v>
      </c>
      <c r="C55" s="40">
        <f>VLOOKUP(CONCATENATE($A55,C$9),lookups,MATCH(CONCATENATE($A$7,C$11),'Query Result 1'!$CL$7:$CV$7,FALSE),FALSE)</f>
        <v>0.85029182772563672</v>
      </c>
      <c r="D55" s="101"/>
      <c r="E55" s="142">
        <f>VLOOKUP(CONCATENATE($A55,E$9),lookups,MATCH(CONCATENATE($A$7,E$11),'Query Result 1'!$CL$7:$CV$7,FALSE),FALSE)</f>
        <v>4.8918139957951868E-3</v>
      </c>
      <c r="F55" s="40">
        <f>VLOOKUP(CONCATENATE($A55,F$9),lookups,MATCH(CONCATENATE($A$7,F$11),'Query Result 1'!$CL$7:$CV$7,FALSE),FALSE)</f>
        <v>0.85029182772563672</v>
      </c>
      <c r="G55" s="102"/>
      <c r="H55" s="142">
        <f>VLOOKUP(CONCATENATE($A55,H$9),lookups,MATCH(CONCATENATE($A$7,H$11),'Query Result 1'!$CL$7:$CV$7,FALSE),FALSE)</f>
        <v>2.4359696726081936E-3</v>
      </c>
      <c r="I55" s="40">
        <f>VLOOKUP(CONCATENATE($A55,I$9),lookups,MATCH(CONCATENATE($A$7,I$11),'Query Result 1'!$CL$7:$CV$7,FALSE),FALSE)</f>
        <v>0.85029182772563672</v>
      </c>
      <c r="J55" s="72"/>
      <c r="K55" s="142">
        <f>VLOOKUP(CONCATENATE($A55,K$9),lookups,MATCH(CONCATENATE($A$7,K$11),'Query Result 1'!$CL$7:$CV$7,FALSE),FALSE)</f>
        <v>5.3406498546997418E-3</v>
      </c>
      <c r="L55" s="40">
        <f>VLOOKUP(CONCATENATE($A55,L$9),lookups,MATCH(CONCATENATE($A$7,L$11),'Query Result 1'!$CL$7:$CV$7,FALSE),FALSE)</f>
        <v>0.85029182772563672</v>
      </c>
      <c r="M55" s="101"/>
      <c r="T55" s="114"/>
      <c r="W55" s="114"/>
      <c r="AA55" s="114"/>
      <c r="AG55" s="114"/>
      <c r="AJ55" s="114"/>
    </row>
    <row r="56" spans="1:36" x14ac:dyDescent="0.2">
      <c r="A56" s="45">
        <v>44</v>
      </c>
      <c r="B56" s="141">
        <f>VLOOKUP(CONCATENATE($A56,B$9),lookups,MATCH(CONCATENATE($A$7,B$11),'Query Result 1'!$CL$7:$CV$7,FALSE),FALSE)</f>
        <v>1.7297570887081842E-3</v>
      </c>
      <c r="C56" s="40">
        <f>VLOOKUP(CONCATENATE($A56,C$9),lookups,MATCH(CONCATENATE($A$7,C$11),'Query Result 1'!$CL$7:$CV$7,FALSE),FALSE)</f>
        <v>0.84652113225900416</v>
      </c>
      <c r="D56" s="101"/>
      <c r="E56" s="142">
        <f>VLOOKUP(CONCATENATE($A56,E$9),lookups,MATCH(CONCATENATE($A$7,E$11),'Query Result 1'!$CL$7:$CV$7,FALSE),FALSE)</f>
        <v>4.8454398111113205E-3</v>
      </c>
      <c r="F56" s="40">
        <f>VLOOKUP(CONCATENATE($A56,F$9),lookups,MATCH(CONCATENATE($A$7,F$11),'Query Result 1'!$CL$7:$CV$7,FALSE),FALSE)</f>
        <v>0.84652113225900416</v>
      </c>
      <c r="G56" s="102"/>
      <c r="H56" s="142">
        <f>VLOOKUP(CONCATENATE($A56,H$9),lookups,MATCH(CONCATENATE($A$7,H$11),'Query Result 1'!$CL$7:$CV$7,FALSE),FALSE)</f>
        <v>2.4124513360899475E-3</v>
      </c>
      <c r="I56" s="40">
        <f>VLOOKUP(CONCATENATE($A56,I$9),lookups,MATCH(CONCATENATE($A$7,I$11),'Query Result 1'!$CL$7:$CV$7,FALSE),FALSE)</f>
        <v>0.84652113225900416</v>
      </c>
      <c r="J56" s="72"/>
      <c r="K56" s="142">
        <f>VLOOKUP(CONCATENATE($A56,K$9),lookups,MATCH(CONCATENATE($A$7,K$11),'Query Result 1'!$CL$7:$CV$7,FALSE),FALSE)</f>
        <v>5.3416435872286824E-3</v>
      </c>
      <c r="L56" s="40">
        <f>VLOOKUP(CONCATENATE($A56,L$9),lookups,MATCH(CONCATENATE($A$7,L$11),'Query Result 1'!$CL$7:$CV$7,FALSE),FALSE)</f>
        <v>0.84652113225900416</v>
      </c>
      <c r="M56" s="101"/>
      <c r="T56" s="114"/>
      <c r="W56" s="114"/>
      <c r="AA56" s="114"/>
      <c r="AG56" s="114"/>
      <c r="AJ56" s="114"/>
    </row>
    <row r="57" spans="1:36" x14ac:dyDescent="0.2">
      <c r="A57" s="45">
        <v>45</v>
      </c>
      <c r="B57" s="141">
        <f>VLOOKUP(CONCATENATE($A57,B$9),lookups,MATCH(CONCATENATE($A$7,B$11),'Query Result 1'!$CL$7:$CV$7,FALSE),FALSE)</f>
        <v>1.6128278944695803E-3</v>
      </c>
      <c r="C57" s="40">
        <f>VLOOKUP(CONCATENATE($A57,C$9),lookups,MATCH(CONCATENATE($A$7,C$11),'Query Result 1'!$CL$7:$CV$7,FALSE),FALSE)</f>
        <v>0.84463578452568788</v>
      </c>
      <c r="D57" s="101"/>
      <c r="E57" s="142">
        <f>VLOOKUP(CONCATENATE($A57,E$9),lookups,MATCH(CONCATENATE($A$7,E$11),'Query Result 1'!$CL$7:$CV$7,FALSE),FALSE)</f>
        <v>4.687767583186178E-3</v>
      </c>
      <c r="F57" s="40">
        <f>VLOOKUP(CONCATENATE($A57,F$9),lookups,MATCH(CONCATENATE($A$7,F$11),'Query Result 1'!$CL$7:$CV$7,FALSE),FALSE)</f>
        <v>0.84463578452568788</v>
      </c>
      <c r="G57" s="102"/>
      <c r="H57" s="142">
        <f>VLOOKUP(CONCATENATE($A57,H$9),lookups,MATCH(CONCATENATE($A$7,H$11),'Query Result 1'!$CL$7:$CV$7,FALSE),FALSE)</f>
        <v>2.4084764059741875E-3</v>
      </c>
      <c r="I57" s="40">
        <f>VLOOKUP(CONCATENATE($A57,I$9),lookups,MATCH(CONCATENATE($A$7,I$11),'Query Result 1'!$CL$7:$CV$7,FALSE),FALSE)</f>
        <v>0.84463578452568788</v>
      </c>
      <c r="J57" s="72"/>
      <c r="K57" s="142">
        <f>VLOOKUP(CONCATENATE($A57,K$9),lookups,MATCH(CONCATENATE($A$7,K$11),'Query Result 1'!$CL$7:$CV$7,FALSE),FALSE)</f>
        <v>5.1790026966588394E-3</v>
      </c>
      <c r="L57" s="40">
        <f>VLOOKUP(CONCATENATE($A57,L$9),lookups,MATCH(CONCATENATE($A$7,L$11),'Query Result 1'!$CL$7:$CV$7,FALSE),FALSE)</f>
        <v>0.84463578452568788</v>
      </c>
      <c r="M57" s="101"/>
      <c r="T57" s="114"/>
      <c r="W57" s="114"/>
      <c r="AA57" s="114"/>
      <c r="AG57" s="114"/>
      <c r="AJ57" s="114"/>
    </row>
    <row r="58" spans="1:36" x14ac:dyDescent="0.2">
      <c r="A58" s="44">
        <v>46</v>
      </c>
      <c r="B58" s="141">
        <f>VLOOKUP(CONCATENATE($A58,B$9),lookups,MATCH(CONCATENATE($A$7,B$11),'Query Result 1'!$CL$7:$CV$7,FALSE),FALSE)</f>
        <v>1.5515477218516153E-3</v>
      </c>
      <c r="C58" s="40">
        <f>VLOOKUP(CONCATENATE($A58,C$9),lookups,MATCH(CONCATENATE($A$7,C$11),'Query Result 1'!$CL$7:$CV$7,FALSE),FALSE)</f>
        <v>0.84463578452568788</v>
      </c>
      <c r="D58" s="101"/>
      <c r="E58" s="142">
        <f>VLOOKUP(CONCATENATE($A58,E$9),lookups,MATCH(CONCATENATE($A$7,E$11),'Query Result 1'!$CL$7:$CV$7,FALSE),FALSE)</f>
        <v>4.6907487807729981E-3</v>
      </c>
      <c r="F58" s="40">
        <f>VLOOKUP(CONCATENATE($A58,F$9),lookups,MATCH(CONCATENATE($A$7,F$11),'Query Result 1'!$CL$7:$CV$7,FALSE),FALSE)</f>
        <v>0.84463578452568788</v>
      </c>
      <c r="G58" s="102"/>
      <c r="H58" s="142">
        <f>VLOOKUP(CONCATENATE($A58,H$9),lookups,MATCH(CONCATENATE($A$7,H$11),'Query Result 1'!$CL$7:$CV$7,FALSE),FALSE)</f>
        <v>2.3925766855111478E-3</v>
      </c>
      <c r="I58" s="40">
        <f>VLOOKUP(CONCATENATE($A58,I$9),lookups,MATCH(CONCATENATE($A$7,I$11),'Query Result 1'!$CL$7:$CV$7,FALSE),FALSE)</f>
        <v>0.84463578452568788</v>
      </c>
      <c r="J58" s="72"/>
      <c r="K58" s="142">
        <f>VLOOKUP(CONCATENATE($A58,K$9),lookups,MATCH(CONCATENATE($A$7,K$11),'Query Result 1'!$CL$7:$CV$7,FALSE),FALSE)</f>
        <v>5.1183850123935008E-3</v>
      </c>
      <c r="L58" s="40">
        <f>VLOOKUP(CONCATENATE($A58,L$9),lookups,MATCH(CONCATENATE($A$7,L$11),'Query Result 1'!$CL$7:$CV$7,FALSE),FALSE)</f>
        <v>0.84463578452568788</v>
      </c>
      <c r="M58" s="101"/>
      <c r="T58" s="114"/>
      <c r="W58" s="114"/>
      <c r="AA58" s="114"/>
      <c r="AG58" s="114"/>
      <c r="AJ58" s="114"/>
    </row>
    <row r="59" spans="1:36" x14ac:dyDescent="0.2">
      <c r="A59" s="45">
        <v>47</v>
      </c>
      <c r="B59" s="141">
        <f>VLOOKUP(CONCATENATE($A59,B$9),lookups,MATCH(CONCATENATE($A$7,B$11),'Query Result 1'!$CL$7:$CV$7,FALSE),FALSE)</f>
        <v>1.49225501429153E-3</v>
      </c>
      <c r="C59" s="40">
        <f>VLOOKUP(CONCATENATE($A59,C$9),lookups,MATCH(CONCATENATE($A$7,C$11),'Query Result 1'!$CL$7:$CV$7,FALSE),FALSE)</f>
        <v>0.82766765492584149</v>
      </c>
      <c r="D59" s="101"/>
      <c r="E59" s="142">
        <f>VLOOKUP(CONCATENATE($A59,E$9),lookups,MATCH(CONCATENATE($A$7,E$11),'Query Result 1'!$CL$7:$CV$7,FALSE),FALSE)</f>
        <v>4.7934344754301285E-3</v>
      </c>
      <c r="F59" s="40">
        <f>VLOOKUP(CONCATENATE($A59,F$9),lookups,MATCH(CONCATENATE($A$7,F$11),'Query Result 1'!$CL$7:$CV$7,FALSE),FALSE)</f>
        <v>0.82766765492584149</v>
      </c>
      <c r="G59" s="102"/>
      <c r="H59" s="142">
        <f>VLOOKUP(CONCATENATE($A59,H$9),lookups,MATCH(CONCATENATE($A$7,H$11),'Query Result 1'!$CL$7:$CV$7,FALSE),FALSE)</f>
        <v>2.3190404783695897E-3</v>
      </c>
      <c r="I59" s="40">
        <f>VLOOKUP(CONCATENATE($A59,I$9),lookups,MATCH(CONCATENATE($A$7,I$11),'Query Result 1'!$CL$7:$CV$7,FALSE),FALSE)</f>
        <v>0.82766765492584149</v>
      </c>
      <c r="J59" s="72"/>
      <c r="K59" s="142">
        <f>VLOOKUP(CONCATENATE($A59,K$9),lookups,MATCH(CONCATENATE($A$7,K$11),'Query Result 1'!$CL$7:$CV$7,FALSE),FALSE)</f>
        <v>5.2111333817612317E-3</v>
      </c>
      <c r="L59" s="40">
        <f>VLOOKUP(CONCATENATE($A59,L$9),lookups,MATCH(CONCATENATE($A$7,L$11),'Query Result 1'!$CL$7:$CV$7,FALSE),FALSE)</f>
        <v>0.82766765492584149</v>
      </c>
      <c r="M59" s="101"/>
      <c r="T59" s="114"/>
      <c r="W59" s="114"/>
      <c r="AA59" s="114"/>
      <c r="AG59" s="114"/>
      <c r="AJ59" s="114"/>
    </row>
    <row r="60" spans="1:36" x14ac:dyDescent="0.2">
      <c r="A60" s="45">
        <v>48</v>
      </c>
      <c r="B60" s="141">
        <f>VLOOKUP(CONCATENATE($A60,B$9),lookups,MATCH(CONCATENATE($A$7,B$11),'Query Result 1'!$CL$7:$CV$7,FALSE),FALSE)</f>
        <v>1.4445558529024112E-3</v>
      </c>
      <c r="C60" s="40">
        <f>VLOOKUP(CONCATENATE($A60,C$9),lookups,MATCH(CONCATENATE($A$7,C$11),'Query Result 1'!$CL$7:$CV$7,FALSE),FALSE)</f>
        <v>0.82295428559255079</v>
      </c>
      <c r="D60" s="101"/>
      <c r="E60" s="142">
        <f>VLOOKUP(CONCATENATE($A60,E$9),lookups,MATCH(CONCATENATE($A$7,E$11),'Query Result 1'!$CL$7:$CV$7,FALSE),FALSE)</f>
        <v>4.6291373639787197E-3</v>
      </c>
      <c r="F60" s="40">
        <f>VLOOKUP(CONCATENATE($A60,F$9),lookups,MATCH(CONCATENATE($A$7,F$11),'Query Result 1'!$CL$7:$CV$7,FALSE),FALSE)</f>
        <v>0.82295428559255079</v>
      </c>
      <c r="G60" s="102"/>
      <c r="H60" s="142">
        <f>VLOOKUP(CONCATENATE($A60,H$9),lookups,MATCH(CONCATENATE($A$7,H$11),'Query Result 1'!$CL$7:$CV$7,FALSE),FALSE)</f>
        <v>2.241860585288585E-3</v>
      </c>
      <c r="I60" s="40">
        <f>VLOOKUP(CONCATENATE($A60,I$9),lookups,MATCH(CONCATENATE($A$7,I$11),'Query Result 1'!$CL$7:$CV$7,FALSE),FALSE)</f>
        <v>0.82295428559255079</v>
      </c>
      <c r="J60" s="72"/>
      <c r="K60" s="142">
        <f>VLOOKUP(CONCATENATE($A60,K$9),lookups,MATCH(CONCATENATE($A$7,K$11),'Query Result 1'!$CL$7:$CV$7,FALSE),FALSE)</f>
        <v>5.0981791176383882E-3</v>
      </c>
      <c r="L60" s="40">
        <f>VLOOKUP(CONCATENATE($A60,L$9),lookups,MATCH(CONCATENATE($A$7,L$11),'Query Result 1'!$CL$7:$CV$7,FALSE),FALSE)</f>
        <v>0.82295428559255079</v>
      </c>
      <c r="M60" s="101"/>
      <c r="T60" s="114"/>
      <c r="W60" s="114"/>
      <c r="AA60" s="114"/>
      <c r="AG60" s="114"/>
      <c r="AJ60" s="114"/>
    </row>
    <row r="61" spans="1:36" x14ac:dyDescent="0.2">
      <c r="A61" s="44">
        <v>49</v>
      </c>
      <c r="B61" s="141">
        <f>VLOOKUP(CONCATENATE($A61,B$9),lookups,MATCH(CONCATENATE($A$7,B$11),'Query Result 1'!$CL$7:$CV$7,FALSE),FALSE)</f>
        <v>1.3607510762951398E-3</v>
      </c>
      <c r="C61" s="40">
        <f>VLOOKUP(CONCATENATE($A61,C$9),lookups,MATCH(CONCATENATE($A$7,C$11),'Query Result 1'!$CL$7:$CV$7,FALSE),FALSE)</f>
        <v>0.83709439359242277</v>
      </c>
      <c r="D61" s="101"/>
      <c r="E61" s="142">
        <f>VLOOKUP(CONCATENATE($A61,E$9),lookups,MATCH(CONCATENATE($A$7,E$11),'Query Result 1'!$CL$7:$CV$7,FALSE),FALSE)</f>
        <v>4.287293374023368E-3</v>
      </c>
      <c r="F61" s="40">
        <f>VLOOKUP(CONCATENATE($A61,F$9),lookups,MATCH(CONCATENATE($A$7,F$11),'Query Result 1'!$CL$7:$CV$7,FALSE),FALSE)</f>
        <v>0.83709439359242277</v>
      </c>
      <c r="G61" s="102"/>
      <c r="H61" s="142">
        <f>VLOOKUP(CONCATENATE($A61,H$9),lookups,MATCH(CONCATENATE($A$7,H$11),'Query Result 1'!$CL$7:$CV$7,FALSE),FALSE)</f>
        <v>2.1156565541132081E-3</v>
      </c>
      <c r="I61" s="40">
        <f>VLOOKUP(CONCATENATE($A61,I$9),lookups,MATCH(CONCATENATE($A$7,I$11),'Query Result 1'!$CL$7:$CV$7,FALSE),FALSE)</f>
        <v>0.83709439359242277</v>
      </c>
      <c r="J61" s="72"/>
      <c r="K61" s="142">
        <f>VLOOKUP(CONCATENATE($A61,K$9),lookups,MATCH(CONCATENATE($A$7,K$11),'Query Result 1'!$CL$7:$CV$7,FALSE),FALSE)</f>
        <v>4.5281078902031551E-3</v>
      </c>
      <c r="L61" s="40">
        <f>VLOOKUP(CONCATENATE($A61,L$9),lookups,MATCH(CONCATENATE($A$7,L$11),'Query Result 1'!$CL$7:$CV$7,FALSE),FALSE)</f>
        <v>0.83709439359242277</v>
      </c>
      <c r="M61" s="101"/>
      <c r="T61" s="114"/>
      <c r="W61" s="114"/>
      <c r="AA61" s="114"/>
      <c r="AG61" s="114"/>
      <c r="AJ61" s="114"/>
    </row>
    <row r="62" spans="1:36" x14ac:dyDescent="0.2">
      <c r="A62" s="45">
        <v>50</v>
      </c>
      <c r="B62" s="141">
        <f>VLOOKUP(CONCATENATE($A62,B$9),lookups,MATCH(CONCATENATE($A$7,B$11),'Query Result 1'!$CL$7:$CV$7,FALSE),FALSE)</f>
        <v>1.2868836249772685E-3</v>
      </c>
      <c r="C62" s="40">
        <f>VLOOKUP(CONCATENATE($A62,C$9),lookups,MATCH(CONCATENATE($A$7,C$11),'Query Result 1'!$CL$7:$CV$7,FALSE),FALSE)</f>
        <v>0.83992241519239719</v>
      </c>
      <c r="D62" s="101"/>
      <c r="E62" s="142">
        <f>VLOOKUP(CONCATENATE($A62,E$9),lookups,MATCH(CONCATENATE($A$7,E$11),'Query Result 1'!$CL$7:$CV$7,FALSE),FALSE)</f>
        <v>4.120677553337765E-3</v>
      </c>
      <c r="F62" s="40">
        <f>VLOOKUP(CONCATENATE($A62,F$9),lookups,MATCH(CONCATENATE($A$7,F$11),'Query Result 1'!$CL$7:$CV$7,FALSE),FALSE)</f>
        <v>0.83992241519239719</v>
      </c>
      <c r="G62" s="102"/>
      <c r="H62" s="142">
        <f>VLOOKUP(CONCATENATE($A62,H$9),lookups,MATCH(CONCATENATE($A$7,H$11),'Query Result 1'!$CL$7:$CV$7,FALSE),FALSE)</f>
        <v>2.069613613605656E-3</v>
      </c>
      <c r="I62" s="40">
        <f>VLOOKUP(CONCATENATE($A62,I$9),lookups,MATCH(CONCATENATE($A$7,I$11),'Query Result 1'!$CL$7:$CV$7,FALSE),FALSE)</f>
        <v>0.83992241519239719</v>
      </c>
      <c r="J62" s="72"/>
      <c r="K62" s="142">
        <f>VLOOKUP(CONCATENATE($A62,K$9),lookups,MATCH(CONCATENATE($A$7,K$11),'Query Result 1'!$CL$7:$CV$7,FALSE),FALSE)</f>
        <v>4.5224767392058286E-3</v>
      </c>
      <c r="L62" s="40">
        <f>VLOOKUP(CONCATENATE($A62,L$9),lookups,MATCH(CONCATENATE($A$7,L$11),'Query Result 1'!$CL$7:$CV$7,FALSE),FALSE)</f>
        <v>0.83992241519239719</v>
      </c>
      <c r="M62" s="101"/>
      <c r="T62" s="114"/>
      <c r="W62" s="114"/>
      <c r="AA62" s="114"/>
      <c r="AG62" s="114"/>
      <c r="AJ62" s="114"/>
    </row>
    <row r="63" spans="1:36" x14ac:dyDescent="0.2">
      <c r="A63" s="45">
        <v>51</v>
      </c>
      <c r="B63" s="141">
        <f>VLOOKUP(CONCATENATE($A63,B$9),lookups,MATCH(CONCATENATE($A$7,B$11),'Query Result 1'!$CL$7:$CV$7,FALSE),FALSE)</f>
        <v>1.2116911969541435E-3</v>
      </c>
      <c r="C63" s="40">
        <f>VLOOKUP(CONCATENATE($A63,C$9),lookups,MATCH(CONCATENATE($A$7,C$11),'Query Result 1'!$CL$7:$CV$7,FALSE),FALSE)</f>
        <v>0.84369311065902974</v>
      </c>
      <c r="D63" s="101"/>
      <c r="E63" s="142">
        <f>VLOOKUP(CONCATENATE($A63,E$9),lookups,MATCH(CONCATENATE($A$7,E$11),'Query Result 1'!$CL$7:$CV$7,FALSE),FALSE)</f>
        <v>4.2478753170420826E-3</v>
      </c>
      <c r="F63" s="40">
        <f>VLOOKUP(CONCATENATE($A63,F$9),lookups,MATCH(CONCATENATE($A$7,F$11),'Query Result 1'!$CL$7:$CV$7,FALSE),FALSE)</f>
        <v>0.84369311065902974</v>
      </c>
      <c r="G63" s="102"/>
      <c r="H63" s="142">
        <f>VLOOKUP(CONCATENATE($A63,H$9),lookups,MATCH(CONCATENATE($A$7,H$11),'Query Result 1'!$CL$7:$CV$7,FALSE),FALSE)</f>
        <v>2.006677220106124E-3</v>
      </c>
      <c r="I63" s="40">
        <f>VLOOKUP(CONCATENATE($A63,I$9),lookups,MATCH(CONCATENATE($A$7,I$11),'Query Result 1'!$CL$7:$CV$7,FALSE),FALSE)</f>
        <v>0.84369311065902974</v>
      </c>
      <c r="J63" s="72"/>
      <c r="K63" s="142">
        <f>VLOOKUP(CONCATENATE($A63,K$9),lookups,MATCH(CONCATENATE($A$7,K$11),'Query Result 1'!$CL$7:$CV$7,FALSE),FALSE)</f>
        <v>4.4370157417169907E-3</v>
      </c>
      <c r="L63" s="40">
        <f>VLOOKUP(CONCATENATE($A63,L$9),lookups,MATCH(CONCATENATE($A$7,L$11),'Query Result 1'!$CL$7:$CV$7,FALSE),FALSE)</f>
        <v>0.84369311065902974</v>
      </c>
      <c r="M63" s="101"/>
      <c r="T63" s="114"/>
      <c r="W63" s="114"/>
      <c r="AA63" s="114"/>
      <c r="AG63" s="114"/>
      <c r="AJ63" s="114"/>
    </row>
    <row r="64" spans="1:36" x14ac:dyDescent="0.2">
      <c r="A64" s="44">
        <v>52</v>
      </c>
      <c r="B64" s="141">
        <f>VLOOKUP(CONCATENATE($A64,B$9),lookups,MATCH(CONCATENATE($A$7,B$11),'Query Result 1'!$CL$7:$CV$7,FALSE),FALSE)</f>
        <v>1.1603483496255781E-3</v>
      </c>
      <c r="C64" s="40">
        <f>VLOOKUP(CONCATENATE($A64,C$9),lookups,MATCH(CONCATENATE($A$7,C$11),'Query Result 1'!$CL$7:$CV$7,FALSE),FALSE)</f>
        <v>0.8474638061256623</v>
      </c>
      <c r="D64" s="101"/>
      <c r="E64" s="142">
        <f>VLOOKUP(CONCATENATE($A64,E$9),lookups,MATCH(CONCATENATE($A$7,E$11),'Query Result 1'!$CL$7:$CV$7,FALSE),FALSE)</f>
        <v>4.3306863611204133E-3</v>
      </c>
      <c r="F64" s="40">
        <f>VLOOKUP(CONCATENATE($A64,F$9),lookups,MATCH(CONCATENATE($A$7,F$11),'Query Result 1'!$CL$7:$CV$7,FALSE),FALSE)</f>
        <v>0.8474638061256623</v>
      </c>
      <c r="G64" s="102"/>
      <c r="H64" s="142">
        <f>VLOOKUP(CONCATENATE($A64,H$9),lookups,MATCH(CONCATENATE($A$7,H$11),'Query Result 1'!$CL$7:$CV$7,FALSE),FALSE)</f>
        <v>1.9937586972299044E-3</v>
      </c>
      <c r="I64" s="40">
        <f>VLOOKUP(CONCATENATE($A64,I$9),lookups,MATCH(CONCATENATE($A$7,I$11),'Query Result 1'!$CL$7:$CV$7,FALSE),FALSE)</f>
        <v>0.8474638061256623</v>
      </c>
      <c r="J64" s="72"/>
      <c r="K64" s="142">
        <f>VLOOKUP(CONCATENATE($A64,K$9),lookups,MATCH(CONCATENATE($A$7,K$11),'Query Result 1'!$CL$7:$CV$7,FALSE),FALSE)</f>
        <v>4.3720918831595791E-3</v>
      </c>
      <c r="L64" s="40">
        <f>VLOOKUP(CONCATENATE($A64,L$9),lookups,MATCH(CONCATENATE($A$7,L$11),'Query Result 1'!$CL$7:$CV$7,FALSE),FALSE)</f>
        <v>0.8474638061256623</v>
      </c>
      <c r="M64" s="101"/>
      <c r="T64" s="114"/>
      <c r="W64" s="114"/>
      <c r="AA64" s="114"/>
      <c r="AG64" s="114"/>
      <c r="AJ64" s="114"/>
    </row>
    <row r="65" spans="1:36" x14ac:dyDescent="0.2">
      <c r="A65" s="45">
        <v>53</v>
      </c>
      <c r="B65" s="141">
        <f>VLOOKUP(CONCATENATE($A65,B$9),lookups,MATCH(CONCATENATE($A$7,B$11),'Query Result 1'!$CL$7:$CV$7,FALSE),FALSE)</f>
        <v>1.1500797801598651E-3</v>
      </c>
      <c r="C65" s="40">
        <f>VLOOKUP(CONCATENATE($A65,C$9),lookups,MATCH(CONCATENATE($A$7,C$11),'Query Result 1'!$CL$7:$CV$7,FALSE),FALSE)</f>
        <v>0.85029182772563672</v>
      </c>
      <c r="D65" s="101"/>
      <c r="E65" s="142">
        <f>VLOOKUP(CONCATENATE($A65,E$9),lookups,MATCH(CONCATENATE($A$7,E$11),'Query Result 1'!$CL$7:$CV$7,FALSE),FALSE)</f>
        <v>4.2846434206128617E-3</v>
      </c>
      <c r="F65" s="40">
        <f>VLOOKUP(CONCATENATE($A65,F$9),lookups,MATCH(CONCATENATE($A$7,F$11),'Query Result 1'!$CL$7:$CV$7,FALSE),FALSE)</f>
        <v>0.85029182772563672</v>
      </c>
      <c r="G65" s="102"/>
      <c r="H65" s="142">
        <f>VLOOKUP(CONCATENATE($A65,H$9),lookups,MATCH(CONCATENATE($A$7,H$11),'Query Result 1'!$CL$7:$CV$7,FALSE),FALSE)</f>
        <v>1.9324785246119392E-3</v>
      </c>
      <c r="I65" s="40">
        <f>VLOOKUP(CONCATENATE($A65,I$9),lookups,MATCH(CONCATENATE($A$7,I$11),'Query Result 1'!$CL$7:$CV$7,FALSE),FALSE)</f>
        <v>0.85029182772563672</v>
      </c>
      <c r="J65" s="72"/>
      <c r="K65" s="142">
        <f>VLOOKUP(CONCATENATE($A65,K$9),lookups,MATCH(CONCATENATE($A$7,K$11),'Query Result 1'!$CL$7:$CV$7,FALSE),FALSE)</f>
        <v>4.3919665337383788E-3</v>
      </c>
      <c r="L65" s="40">
        <f>VLOOKUP(CONCATENATE($A65,L$9),lookups,MATCH(CONCATENATE($A$7,L$11),'Query Result 1'!$CL$7:$CV$7,FALSE),FALSE)</f>
        <v>0.85029182772563672</v>
      </c>
      <c r="M65" s="101"/>
      <c r="T65" s="114"/>
      <c r="W65" s="114"/>
      <c r="AA65" s="114"/>
      <c r="AG65" s="114"/>
      <c r="AJ65" s="114"/>
    </row>
    <row r="66" spans="1:36" x14ac:dyDescent="0.2">
      <c r="A66" s="45">
        <v>54</v>
      </c>
      <c r="B66" s="141">
        <f>VLOOKUP(CONCATENATE($A66,B$9),lookups,MATCH(CONCATENATE($A$7,B$11),'Query Result 1'!$CL$7:$CV$7,FALSE),FALSE)</f>
        <v>1.1613420821545181E-3</v>
      </c>
      <c r="C66" s="40">
        <f>VLOOKUP(CONCATENATE($A66,C$9),lookups,MATCH(CONCATENATE($A$7,C$11),'Query Result 1'!$CL$7:$CV$7,FALSE),FALSE)</f>
        <v>0.85123450159229486</v>
      </c>
      <c r="D66" s="101"/>
      <c r="E66" s="142">
        <f>VLOOKUP(CONCATENATE($A66,E$9),lookups,MATCH(CONCATENATE($A$7,E$11),'Query Result 1'!$CL$7:$CV$7,FALSE),FALSE)</f>
        <v>4.4804087288140369E-3</v>
      </c>
      <c r="F66" s="40">
        <f>VLOOKUP(CONCATENATE($A66,F$9),lookups,MATCH(CONCATENATE($A$7,F$11),'Query Result 1'!$CL$7:$CV$7,FALSE),FALSE)</f>
        <v>0.85123450159229486</v>
      </c>
      <c r="G66" s="102"/>
      <c r="H66" s="142">
        <f>VLOOKUP(CONCATENATE($A66,H$9),lookups,MATCH(CONCATENATE($A$7,H$11),'Query Result 1'!$CL$7:$CV$7,FALSE),FALSE)</f>
        <v>2.0126396152797639E-3</v>
      </c>
      <c r="I66" s="40">
        <f>VLOOKUP(CONCATENATE($A66,I$9),lookups,MATCH(CONCATENATE($A$7,I$11),'Query Result 1'!$CL$7:$CV$7,FALSE),FALSE)</f>
        <v>0.85123450159229486</v>
      </c>
      <c r="J66" s="72"/>
      <c r="K66" s="142">
        <f>VLOOKUP(CONCATENATE($A66,K$9),lookups,MATCH(CONCATENATE($A$7,K$11),'Query Result 1'!$CL$7:$CV$7,FALSE),FALSE)</f>
        <v>4.565207237950248E-3</v>
      </c>
      <c r="L66" s="40">
        <f>VLOOKUP(CONCATENATE($A66,L$9),lookups,MATCH(CONCATENATE($A$7,L$11),'Query Result 1'!$CL$7:$CV$7,FALSE),FALSE)</f>
        <v>0.85123450159229486</v>
      </c>
      <c r="M66" s="101"/>
      <c r="T66" s="114"/>
      <c r="W66" s="114"/>
      <c r="AA66" s="114"/>
      <c r="AG66" s="114"/>
      <c r="AJ66" s="114"/>
    </row>
    <row r="67" spans="1:36" x14ac:dyDescent="0.2">
      <c r="A67" s="44">
        <v>55</v>
      </c>
      <c r="B67" s="141">
        <f>VLOOKUP(CONCATENATE($A67,B$9),lookups,MATCH(CONCATENATE($A$7,B$11),'Query Result 1'!$CL$7:$CV$7,FALSE),FALSE)</f>
        <v>8.80115776464505E-4</v>
      </c>
      <c r="C67" s="40">
        <f>VLOOKUP(CONCATENATE($A67,C$9),lookups,MATCH(CONCATENATE($A$7,C$11),'Query Result 1'!$CL$7:$CV$7,FALSE),FALSE)</f>
        <v>0.86066124025887614</v>
      </c>
      <c r="D67" s="101"/>
      <c r="E67" s="142">
        <f>VLOOKUP(CONCATENATE($A67,E$9),lookups,MATCH(CONCATENATE($A$7,E$11),'Query Result 1'!$CL$7:$CV$7,FALSE),FALSE)</f>
        <v>3.5645185813076925E-3</v>
      </c>
      <c r="F67" s="40">
        <f>VLOOKUP(CONCATENATE($A67,F$9),lookups,MATCH(CONCATENATE($A$7,F$11),'Query Result 1'!$CL$7:$CV$7,FALSE),FALSE)</f>
        <v>0.86066124025887614</v>
      </c>
      <c r="G67" s="102"/>
      <c r="H67" s="142">
        <f>VLOOKUP(CONCATENATE($A67,H$9),lookups,MATCH(CONCATENATE($A$7,H$11),'Query Result 1'!$CL$7:$CV$7,FALSE),FALSE)</f>
        <v>1.49324874682047E-3</v>
      </c>
      <c r="I67" s="40">
        <f>VLOOKUP(CONCATENATE($A67,I$9),lookups,MATCH(CONCATENATE($A$7,I$11),'Query Result 1'!$CL$7:$CV$7,FALSE),FALSE)</f>
        <v>0.86066124025887614</v>
      </c>
      <c r="J67" s="72"/>
      <c r="K67" s="142">
        <f>VLOOKUP(CONCATENATE($A67,K$9),lookups,MATCH(CONCATENATE($A$7,K$11),'Query Result 1'!$CL$7:$CV$7,FALSE),FALSE)</f>
        <v>3.5118507572738738E-3</v>
      </c>
      <c r="L67" s="40">
        <f>VLOOKUP(CONCATENATE($A67,L$9),lookups,MATCH(CONCATENATE($A$7,L$11),'Query Result 1'!$CL$7:$CV$7,FALSE),FALSE)</f>
        <v>0.86066124025887614</v>
      </c>
      <c r="M67" s="101"/>
      <c r="T67" s="114"/>
      <c r="W67" s="114"/>
      <c r="AA67" s="114"/>
      <c r="AG67" s="114"/>
      <c r="AJ67" s="114"/>
    </row>
    <row r="68" spans="1:36" x14ac:dyDescent="0.2">
      <c r="A68" s="45">
        <v>56</v>
      </c>
      <c r="B68" s="141">
        <f>VLOOKUP(CONCATENATE($A68,B$9),lookups,MATCH(CONCATENATE($A$7,B$11),'Query Result 1'!$CL$7:$CV$7,FALSE),FALSE)</f>
        <v>7.8372372115732738E-4</v>
      </c>
      <c r="C68" s="40">
        <f>VLOOKUP(CONCATENATE($A68,C$9),lookups,MATCH(CONCATENATE($A$7,C$11),'Query Result 1'!$CL$7:$CV$7,FALSE),FALSE)</f>
        <v>0.8766866959920645</v>
      </c>
      <c r="D68" s="101"/>
      <c r="E68" s="142">
        <f>VLOOKUP(CONCATENATE($A68,E$9),lookups,MATCH(CONCATENATE($A$7,E$11),'Query Result 1'!$CL$7:$CV$7,FALSE),FALSE)</f>
        <v>3.4353333525454955E-3</v>
      </c>
      <c r="F68" s="40">
        <f>VLOOKUP(CONCATENATE($A68,F$9),lookups,MATCH(CONCATENATE($A$7,F$11),'Query Result 1'!$CL$7:$CV$7,FALSE),FALSE)</f>
        <v>0.8766866959920645</v>
      </c>
      <c r="G68" s="102"/>
      <c r="H68" s="142">
        <f>VLOOKUP(CONCATENATE($A68,H$9),lookups,MATCH(CONCATENATE($A$7,H$11),'Query Result 1'!$CL$7:$CV$7,FALSE),FALSE)</f>
        <v>1.4581368641312575E-3</v>
      </c>
      <c r="I68" s="40">
        <f>VLOOKUP(CONCATENATE($A68,I$9),lookups,MATCH(CONCATENATE($A$7,I$11),'Query Result 1'!$CL$7:$CV$7,FALSE),FALSE)</f>
        <v>0.8766866959920645</v>
      </c>
      <c r="J68" s="72"/>
      <c r="K68" s="142">
        <f>VLOOKUP(CONCATENATE($A68,K$9),lookups,MATCH(CONCATENATE($A$7,K$11),'Query Result 1'!$CL$7:$CV$7,FALSE),FALSE)</f>
        <v>3.357490971111864E-3</v>
      </c>
      <c r="L68" s="40">
        <f>VLOOKUP(CONCATENATE($A68,L$9),lookups,MATCH(CONCATENATE($A$7,L$11),'Query Result 1'!$CL$7:$CV$7,FALSE),FALSE)</f>
        <v>0.8766866959920645</v>
      </c>
      <c r="M68" s="101"/>
      <c r="T68" s="114"/>
      <c r="W68" s="114"/>
      <c r="AA68" s="114"/>
      <c r="AG68" s="114"/>
      <c r="AJ68" s="114"/>
    </row>
    <row r="69" spans="1:36" x14ac:dyDescent="0.2">
      <c r="A69" s="45">
        <v>57</v>
      </c>
      <c r="B69" s="141">
        <f>VLOOKUP(CONCATENATE($A69,B$9),lookups,MATCH(CONCATENATE($A$7,B$11),'Query Result 1'!$CL$7:$CV$7,FALSE),FALSE)</f>
        <v>7.4264944329447509E-4</v>
      </c>
      <c r="C69" s="40">
        <f>VLOOKUP(CONCATENATE($A69,C$9),lookups,MATCH(CONCATENATE($A$7,C$11),'Query Result 1'!$CL$7:$CV$7,FALSE),FALSE)</f>
        <v>0.89176947785859451</v>
      </c>
      <c r="D69" s="101"/>
      <c r="E69" s="142">
        <f>VLOOKUP(CONCATENATE($A69,E$9),lookups,MATCH(CONCATENATE($A$7,E$11),'Query Result 1'!$CL$7:$CV$7,FALSE),FALSE)</f>
        <v>3.4111525276746229E-3</v>
      </c>
      <c r="F69" s="40">
        <f>VLOOKUP(CONCATENATE($A69,F$9),lookups,MATCH(CONCATENATE($A$7,F$11),'Query Result 1'!$CL$7:$CV$7,FALSE),FALSE)</f>
        <v>0.89176947785859451</v>
      </c>
      <c r="G69" s="102"/>
      <c r="H69" s="142">
        <f>VLOOKUP(CONCATENATE($A69,H$9),lookups,MATCH(CONCATENATE($A$7,H$11),'Query Result 1'!$CL$7:$CV$7,FALSE),FALSE)</f>
        <v>1.3766507967581795E-3</v>
      </c>
      <c r="I69" s="40">
        <f>VLOOKUP(CONCATENATE($A69,I$9),lookups,MATCH(CONCATENATE($A$7,I$11),'Query Result 1'!$CL$7:$CV$7,FALSE),FALSE)</f>
        <v>0.89176947785859451</v>
      </c>
      <c r="J69" s="72"/>
      <c r="K69" s="142">
        <f>VLOOKUP(CONCATENATE($A69,K$9),lookups,MATCH(CONCATENATE($A$7,K$11),'Query Result 1'!$CL$7:$CV$7,FALSE),FALSE)</f>
        <v>3.4131399927325029E-3</v>
      </c>
      <c r="L69" s="40">
        <f>VLOOKUP(CONCATENATE($A69,L$9),lookups,MATCH(CONCATENATE($A$7,L$11),'Query Result 1'!$CL$7:$CV$7,FALSE),FALSE)</f>
        <v>0.89176947785859451</v>
      </c>
      <c r="M69" s="101"/>
      <c r="T69" s="114"/>
      <c r="W69" s="114"/>
      <c r="AA69" s="114"/>
      <c r="AG69" s="114"/>
      <c r="AJ69" s="114"/>
    </row>
    <row r="70" spans="1:36" x14ac:dyDescent="0.2">
      <c r="A70" s="44">
        <v>58</v>
      </c>
      <c r="B70" s="141">
        <f>VLOOKUP(CONCATENATE($A70,B$9),lookups,MATCH(CONCATENATE($A$7,B$11),'Query Result 1'!$CL$7:$CV$7,FALSE),FALSE)</f>
        <v>6.9859396784480285E-4</v>
      </c>
      <c r="C70" s="40">
        <f>VLOOKUP(CONCATENATE($A70,C$9),lookups,MATCH(CONCATENATE($A$7,C$11),'Query Result 1'!$CL$7:$CV$7,FALSE),FALSE)</f>
        <v>0.89554017332522706</v>
      </c>
      <c r="D70" s="101"/>
      <c r="E70" s="142">
        <f>VLOOKUP(CONCATENATE($A70,E$9),lookups,MATCH(CONCATENATE($A$7,E$11),'Query Result 1'!$CL$7:$CV$7,FALSE),FALSE)</f>
        <v>3.4018776907378499E-3</v>
      </c>
      <c r="F70" s="40">
        <f>VLOOKUP(CONCATENATE($A70,F$9),lookups,MATCH(CONCATENATE($A$7,F$11),'Query Result 1'!$CL$7:$CV$7,FALSE),FALSE)</f>
        <v>0.89554017332522706</v>
      </c>
      <c r="G70" s="102"/>
      <c r="H70" s="142">
        <f>VLOOKUP(CONCATENATE($A70,H$9),lookups,MATCH(CONCATENATE($A$7,H$11),'Query Result 1'!$CL$7:$CV$7,FALSE),FALSE)</f>
        <v>1.3349140305427005E-3</v>
      </c>
      <c r="I70" s="40">
        <f>VLOOKUP(CONCATENATE($A70,I$9),lookups,MATCH(CONCATENATE($A$7,I$11),'Query Result 1'!$CL$7:$CV$7,FALSE),FALSE)</f>
        <v>0.89554017332522706</v>
      </c>
      <c r="J70" s="72"/>
      <c r="K70" s="142">
        <f>VLOOKUP(CONCATENATE($A70,K$9),lookups,MATCH(CONCATENATE($A$7,K$11),'Query Result 1'!$CL$7:$CV$7,FALSE),FALSE)</f>
        <v>3.2995232402570321E-3</v>
      </c>
      <c r="L70" s="40">
        <f>VLOOKUP(CONCATENATE($A70,L$9),lookups,MATCH(CONCATENATE($A$7,L$11),'Query Result 1'!$CL$7:$CV$7,FALSE),FALSE)</f>
        <v>0.89554017332522706</v>
      </c>
      <c r="M70" s="101"/>
      <c r="T70" s="114"/>
      <c r="W70" s="114"/>
      <c r="AA70" s="114"/>
      <c r="AG70" s="114"/>
      <c r="AJ70" s="114"/>
    </row>
    <row r="71" spans="1:36" x14ac:dyDescent="0.2">
      <c r="A71" s="45">
        <v>59</v>
      </c>
      <c r="B71" s="141">
        <f>VLOOKUP(CONCATENATE($A71,B$9),lookups,MATCH(CONCATENATE($A$7,B$11),'Query Result 1'!$CL$7:$CV$7,FALSE),FALSE)</f>
        <v>6.0683933100601174E-4</v>
      </c>
      <c r="C71" s="40">
        <f>VLOOKUP(CONCATENATE($A71,C$9),lookups,MATCH(CONCATENATE($A$7,C$11),'Query Result 1'!$CL$7:$CV$7,FALSE),FALSE)</f>
        <v>0.90779493359178276</v>
      </c>
      <c r="D71" s="101"/>
      <c r="E71" s="142">
        <f>VLOOKUP(CONCATENATE($A71,E$9),lookups,MATCH(CONCATENATE($A$7,E$11),'Query Result 1'!$CL$7:$CV$7,FALSE),FALSE)</f>
        <v>3.0262467947985388E-3</v>
      </c>
      <c r="F71" s="40">
        <f>VLOOKUP(CONCATENATE($A71,F$9),lookups,MATCH(CONCATENATE($A$7,F$11),'Query Result 1'!$CL$7:$CV$7,FALSE),FALSE)</f>
        <v>0.90779493359178276</v>
      </c>
      <c r="G71" s="102"/>
      <c r="H71" s="142">
        <f>VLOOKUP(CONCATENATE($A71,H$9),lookups,MATCH(CONCATENATE($A$7,H$11),'Query Result 1'!$CL$7:$CV$7,FALSE),FALSE)</f>
        <v>1.1090055022970127E-3</v>
      </c>
      <c r="I71" s="40">
        <f>VLOOKUP(CONCATENATE($A71,I$9),lookups,MATCH(CONCATENATE($A$7,I$11),'Query Result 1'!$CL$7:$CV$7,FALSE),FALSE)</f>
        <v>0.90779493359178276</v>
      </c>
      <c r="J71" s="72"/>
      <c r="K71" s="142">
        <f>VLOOKUP(CONCATENATE($A71,K$9),lookups,MATCH(CONCATENATE($A$7,K$11),'Query Result 1'!$CL$7:$CV$7,FALSE),FALSE)</f>
        <v>2.9891474470514464E-3</v>
      </c>
      <c r="L71" s="40">
        <f>VLOOKUP(CONCATENATE($A71,L$9),lookups,MATCH(CONCATENATE($A$7,L$11),'Query Result 1'!$CL$7:$CV$7,FALSE),FALSE)</f>
        <v>0.90779493359178276</v>
      </c>
      <c r="M71" s="101"/>
      <c r="T71" s="114"/>
      <c r="W71" s="114"/>
      <c r="AA71" s="114"/>
      <c r="AG71" s="114"/>
      <c r="AJ71" s="114"/>
    </row>
    <row r="72" spans="1:36" x14ac:dyDescent="0.2">
      <c r="A72" s="45">
        <v>60</v>
      </c>
      <c r="B72" s="141">
        <f>VLOOKUP(CONCATENATE($A72,B$9),lookups,MATCH(CONCATENATE($A$7,B$11),'Query Result 1'!$CL$7:$CV$7,FALSE),FALSE)</f>
        <v>4.8560396247533471E-4</v>
      </c>
      <c r="C72" s="40">
        <f>VLOOKUP(CONCATENATE($A72,C$9),lookups,MATCH(CONCATENATE($A$7,C$11),'Query Result 1'!$CL$7:$CV$7,FALSE),FALSE)</f>
        <v>0.91250830292507346</v>
      </c>
      <c r="D72" s="101"/>
      <c r="E72" s="142">
        <f>VLOOKUP(CONCATENATE($A72,E$9),lookups,MATCH(CONCATENATE($A$7,E$11),'Query Result 1'!$CL$7:$CV$7,FALSE),FALSE)</f>
        <v>2.4740627528842258E-3</v>
      </c>
      <c r="F72" s="40">
        <f>VLOOKUP(CONCATENATE($A72,F$9),lookups,MATCH(CONCATENATE($A$7,F$11),'Query Result 1'!$CL$7:$CV$7,FALSE),FALSE)</f>
        <v>0.91250830292507346</v>
      </c>
      <c r="G72" s="102"/>
      <c r="H72" s="142">
        <f>VLOOKUP(CONCATENATE($A72,H$9),lookups,MATCH(CONCATENATE($A$7,H$11),'Query Result 1'!$CL$7:$CV$7,FALSE),FALSE)</f>
        <v>9.3576479808514372E-4</v>
      </c>
      <c r="I72" s="40">
        <f>VLOOKUP(CONCATENATE($A72,I$9),lookups,MATCH(CONCATENATE($A$7,I$11),'Query Result 1'!$CL$7:$CV$7,FALSE),FALSE)</f>
        <v>0.91250830292507346</v>
      </c>
      <c r="J72" s="72"/>
      <c r="K72" s="142">
        <f>VLOOKUP(CONCATENATE($A72,K$9),lookups,MATCH(CONCATENATE($A$7,K$11),'Query Result 1'!$CL$7:$CV$7,FALSE),FALSE)</f>
        <v>2.5207681817444047E-3</v>
      </c>
      <c r="L72" s="40">
        <f>VLOOKUP(CONCATENATE($A72,L$9),lookups,MATCH(CONCATENATE($A$7,L$11),'Query Result 1'!$CL$7:$CV$7,FALSE),FALSE)</f>
        <v>0.91250830292507346</v>
      </c>
      <c r="M72" s="101"/>
      <c r="T72" s="114"/>
      <c r="W72" s="114"/>
      <c r="AA72" s="114"/>
      <c r="AG72" s="114"/>
      <c r="AJ72" s="114"/>
    </row>
    <row r="73" spans="1:36" x14ac:dyDescent="0.2">
      <c r="A73" s="44">
        <v>61</v>
      </c>
      <c r="B73" s="141">
        <f>VLOOKUP(CONCATENATE($A73,B$9),lookups,MATCH(CONCATENATE($A$7,B$11),'Query Result 1'!$CL$7:$CV$7,FALSE),FALSE)</f>
        <v>4.6771677695441516E-4</v>
      </c>
      <c r="C73" s="40">
        <f>VLOOKUP(CONCATENATE($A73,C$9),lookups,MATCH(CONCATENATE($A$7,C$11),'Query Result 1'!$CL$7:$CV$7,FALSE),FALSE)</f>
        <v>0.91722167225836415</v>
      </c>
      <c r="D73" s="101"/>
      <c r="E73" s="142">
        <f>VLOOKUP(CONCATENATE($A73,E$9),lookups,MATCH(CONCATENATE($A$7,E$11),'Query Result 1'!$CL$7:$CV$7,FALSE),FALSE)</f>
        <v>2.4144388011478274E-3</v>
      </c>
      <c r="F73" s="40">
        <f>VLOOKUP(CONCATENATE($A73,F$9),lookups,MATCH(CONCATENATE($A$7,F$11),'Query Result 1'!$CL$7:$CV$7,FALSE),FALSE)</f>
        <v>0.91722167225836415</v>
      </c>
      <c r="G73" s="102"/>
      <c r="H73" s="142">
        <f>VLOOKUP(CONCATENATE($A73,H$9),lookups,MATCH(CONCATENATE($A$7,H$11),'Query Result 1'!$CL$7:$CV$7,FALSE),FALSE)</f>
        <v>8.3473532430957949E-4</v>
      </c>
      <c r="I73" s="40">
        <f>VLOOKUP(CONCATENATE($A73,I$9),lookups,MATCH(CONCATENATE($A$7,I$11),'Query Result 1'!$CL$7:$CV$7,FALSE),FALSE)</f>
        <v>0.91722167225836415</v>
      </c>
      <c r="J73" s="72"/>
      <c r="K73" s="142">
        <f>VLOOKUP(CONCATENATE($A73,K$9),lookups,MATCH(CONCATENATE($A$7,K$11),'Query Result 1'!$CL$7:$CV$7,FALSE),FALSE)</f>
        <v>2.391914197158521E-3</v>
      </c>
      <c r="L73" s="40">
        <f>VLOOKUP(CONCATENATE($A73,L$9),lookups,MATCH(CONCATENATE($A$7,L$11),'Query Result 1'!$CL$7:$CV$7,FALSE),FALSE)</f>
        <v>0.91722167225836415</v>
      </c>
      <c r="M73" s="101"/>
      <c r="T73" s="114"/>
      <c r="W73" s="114"/>
      <c r="AA73" s="114"/>
      <c r="AG73" s="114"/>
      <c r="AJ73" s="114"/>
    </row>
    <row r="74" spans="1:36" x14ac:dyDescent="0.2">
      <c r="A74" s="45">
        <v>62</v>
      </c>
      <c r="B74" s="141">
        <f>VLOOKUP(CONCATENATE($A74,B$9),lookups,MATCH(CONCATENATE($A$7,B$11),'Query Result 1'!$CL$7:$CV$7,FALSE),FALSE)</f>
        <v>4.1008029027589659E-4</v>
      </c>
      <c r="C74" s="40">
        <f>VLOOKUP(CONCATENATE($A74,C$9),lookups,MATCH(CONCATENATE($A$7,C$11),'Query Result 1'!$CL$7:$CV$7,FALSE),FALSE)</f>
        <v>0.94078851892481752</v>
      </c>
      <c r="D74" s="101"/>
      <c r="E74" s="142">
        <f>VLOOKUP(CONCATENATE($A74,E$9),lookups,MATCH(CONCATENATE($A$7,E$11),'Query Result 1'!$CL$7:$CV$7,FALSE),FALSE)</f>
        <v>2.3293090478353029E-3</v>
      </c>
      <c r="F74" s="40">
        <f>VLOOKUP(CONCATENATE($A74,F$9),lookups,MATCH(CONCATENATE($A$7,F$11),'Query Result 1'!$CL$7:$CV$7,FALSE),FALSE)</f>
        <v>0.94078851892481752</v>
      </c>
      <c r="G74" s="102"/>
      <c r="H74" s="142">
        <f>VLOOKUP(CONCATENATE($A74,H$9),lookups,MATCH(CONCATENATE($A$7,H$11),'Query Result 1'!$CL$7:$CV$7,FALSE),FALSE)</f>
        <v>7.5291801276018819E-4</v>
      </c>
      <c r="I74" s="40">
        <f>VLOOKUP(CONCATENATE($A74,I$9),lookups,MATCH(CONCATENATE($A$7,I$11),'Query Result 1'!$CL$7:$CV$7,FALSE),FALSE)</f>
        <v>0.94078851892481752</v>
      </c>
      <c r="J74" s="72"/>
      <c r="K74" s="142">
        <f>VLOOKUP(CONCATENATE($A74,K$9),lookups,MATCH(CONCATENATE($A$7,K$11),'Query Result 1'!$CL$7:$CV$7,FALSE),FALSE)</f>
        <v>2.2895597466777036E-3</v>
      </c>
      <c r="L74" s="40">
        <f>VLOOKUP(CONCATENATE($A74,L$9),lookups,MATCH(CONCATENATE($A$7,L$11),'Query Result 1'!$CL$7:$CV$7,FALSE),FALSE)</f>
        <v>0.94078851892481752</v>
      </c>
      <c r="M74" s="101"/>
      <c r="T74" s="114"/>
      <c r="W74" s="114"/>
      <c r="AA74" s="114"/>
      <c r="AG74" s="114"/>
      <c r="AJ74" s="114"/>
    </row>
    <row r="75" spans="1:36" x14ac:dyDescent="0.2">
      <c r="A75" s="45">
        <v>63</v>
      </c>
      <c r="B75" s="141">
        <f>VLOOKUP(CONCATENATE($A75,B$9),lookups,MATCH(CONCATENATE($A$7,B$11),'Query Result 1'!$CL$7:$CV$7,FALSE),FALSE)</f>
        <v>3.4780638512899145E-4</v>
      </c>
      <c r="C75" s="40">
        <f>VLOOKUP(CONCATENATE($A75,C$9),lookups,MATCH(CONCATENATE($A$7,C$11),'Query Result 1'!$CL$7:$CV$7,FALSE),FALSE)</f>
        <v>0.94927258372474066</v>
      </c>
      <c r="D75" s="101"/>
      <c r="E75" s="142">
        <f>VLOOKUP(CONCATENATE($A75,E$9),lookups,MATCH(CONCATENATE($A$7,E$11),'Query Result 1'!$CL$7:$CV$7,FALSE),FALSE)</f>
        <v>2.0202582313349703E-3</v>
      </c>
      <c r="F75" s="40">
        <f>VLOOKUP(CONCATENATE($A75,F$9),lookups,MATCH(CONCATENATE($A$7,F$11),'Query Result 1'!$CL$7:$CV$7,FALSE),FALSE)</f>
        <v>0.94927258372474066</v>
      </c>
      <c r="G75" s="102"/>
      <c r="H75" s="142">
        <f>VLOOKUP(CONCATENATE($A75,H$9),lookups,MATCH(CONCATENATE($A$7,H$11),'Query Result 1'!$CL$7:$CV$7,FALSE),FALSE)</f>
        <v>6.7209443373973676E-4</v>
      </c>
      <c r="I75" s="40">
        <f>VLOOKUP(CONCATENATE($A75,I$9),lookups,MATCH(CONCATENATE($A$7,I$11),'Query Result 1'!$CL$7:$CV$7,FALSE),FALSE)</f>
        <v>0.94927258372474066</v>
      </c>
      <c r="J75" s="72"/>
      <c r="K75" s="142">
        <f>VLOOKUP(CONCATENATE($A75,K$9),lookups,MATCH(CONCATENATE($A$7,K$11),'Query Result 1'!$CL$7:$CV$7,FALSE),FALSE)</f>
        <v>1.9775277325905513E-3</v>
      </c>
      <c r="L75" s="40">
        <f>VLOOKUP(CONCATENATE($A75,L$9),lookups,MATCH(CONCATENATE($A$7,L$11),'Query Result 1'!$CL$7:$CV$7,FALSE),FALSE)</f>
        <v>0.94927258372474066</v>
      </c>
      <c r="M75" s="101"/>
      <c r="T75" s="114"/>
      <c r="W75" s="114"/>
      <c r="AA75" s="114"/>
      <c r="AG75" s="114"/>
      <c r="AJ75" s="114"/>
    </row>
    <row r="76" spans="1:36" x14ac:dyDescent="0.2">
      <c r="A76" s="44">
        <v>64</v>
      </c>
      <c r="B76" s="141">
        <f>VLOOKUP(CONCATENATE($A76,B$9),lookups,MATCH(CONCATENATE($A$7,B$11),'Query Result 1'!$CL$7:$CV$7,FALSE),FALSE)</f>
        <v>2.8188879404263974E-4</v>
      </c>
      <c r="C76" s="40">
        <f>VLOOKUP(CONCATENATE($A76,C$9),lookups,MATCH(CONCATENATE($A$7,C$11),'Query Result 1'!$CL$7:$CV$7,FALSE),FALSE)</f>
        <v>0.98132349519111717</v>
      </c>
      <c r="D76" s="101"/>
      <c r="E76" s="142">
        <f>VLOOKUP(CONCATENATE($A76,E$9),lookups,MATCH(CONCATENATE($A$7,E$11),'Query Result 1'!$CL$7:$CV$7,FALSE),FALSE)</f>
        <v>1.9351284780224458E-3</v>
      </c>
      <c r="F76" s="40">
        <f>VLOOKUP(CONCATENATE($A76,F$9),lookups,MATCH(CONCATENATE($A$7,F$11),'Query Result 1'!$CL$7:$CV$7,FALSE),FALSE)</f>
        <v>0.98132349519111717</v>
      </c>
      <c r="G76" s="102"/>
      <c r="H76" s="142">
        <f>VLOOKUP(CONCATENATE($A76,H$9),lookups,MATCH(CONCATENATE($A$7,H$11),'Query Result 1'!$CL$7:$CV$7,FALSE),FALSE)</f>
        <v>5.4555915838804664E-4</v>
      </c>
      <c r="I76" s="40">
        <f>VLOOKUP(CONCATENATE($A76,I$9),lookups,MATCH(CONCATENATE($A$7,I$11),'Query Result 1'!$CL$7:$CV$7,FALSE),FALSE)</f>
        <v>0.98132349519111717</v>
      </c>
      <c r="J76" s="72"/>
      <c r="K76" s="142">
        <f>VLOOKUP(CONCATENATE($A76,K$9),lookups,MATCH(CONCATENATE($A$7,K$11),'Query Result 1'!$CL$7:$CV$7,FALSE),FALSE)</f>
        <v>1.8178680396075287E-3</v>
      </c>
      <c r="L76" s="40">
        <f>VLOOKUP(CONCATENATE($A76,L$9),lookups,MATCH(CONCATENATE($A$7,L$11),'Query Result 1'!$CL$7:$CV$7,FALSE),FALSE)</f>
        <v>0.98132349519111717</v>
      </c>
      <c r="M76" s="101"/>
      <c r="T76" s="114"/>
      <c r="W76" s="114"/>
      <c r="AA76" s="114"/>
      <c r="AG76" s="114"/>
      <c r="AJ76" s="114"/>
    </row>
    <row r="77" spans="1:36" x14ac:dyDescent="0.2">
      <c r="A77" s="45">
        <v>65</v>
      </c>
      <c r="B77" s="141">
        <f>VLOOKUP(CONCATENATE($A77,B$9),lookups,MATCH(CONCATENATE($A$7,B$11),'Query Result 1'!$CL$7:$CV$7,FALSE),FALSE)</f>
        <v>2.6002667840596027E-4</v>
      </c>
      <c r="C77" s="40">
        <f>VLOOKUP(CONCATENATE($A77,C$9),lookups,MATCH(CONCATENATE($A$7,C$11),'Query Result 1'!$CL$7:$CV$7,FALSE),FALSE)</f>
        <v>0.98320884292443345</v>
      </c>
      <c r="D77" s="101"/>
      <c r="E77" s="142">
        <f>VLOOKUP(CONCATENATE($A77,E$9),lookups,MATCH(CONCATENATE($A$7,E$11),'Query Result 1'!$CL$7:$CV$7,FALSE),FALSE)</f>
        <v>1.8175367954312153E-3</v>
      </c>
      <c r="F77" s="40">
        <f>VLOOKUP(CONCATENATE($A77,F$9),lookups,MATCH(CONCATENATE($A$7,F$11),'Query Result 1'!$CL$7:$CV$7,FALSE),FALSE)</f>
        <v>0.98320884292443345</v>
      </c>
      <c r="G77" s="102"/>
      <c r="H77" s="142">
        <f>VLOOKUP(CONCATENATE($A77,H$9),lookups,MATCH(CONCATENATE($A$7,H$11),'Query Result 1'!$CL$7:$CV$7,FALSE),FALSE)</f>
        <v>4.630793584860286E-4</v>
      </c>
      <c r="I77" s="40">
        <f>VLOOKUP(CONCATENATE($A77,I$9),lookups,MATCH(CONCATENATE($A$7,I$11),'Query Result 1'!$CL$7:$CV$7,FALSE),FALSE)</f>
        <v>0.98320884292443345</v>
      </c>
      <c r="J77" s="72"/>
      <c r="K77" s="142">
        <f>VLOOKUP(CONCATENATE($A77,K$9),lookups,MATCH(CONCATENATE($A$7,K$11),'Query Result 1'!$CL$7:$CV$7,FALSE),FALSE)</f>
        <v>1.6393274285746464E-3</v>
      </c>
      <c r="L77" s="40">
        <f>VLOOKUP(CONCATENATE($A77,L$9),lookups,MATCH(CONCATENATE($A$7,L$11),'Query Result 1'!$CL$7:$CV$7,FALSE),FALSE)</f>
        <v>0.98320884292443345</v>
      </c>
      <c r="M77" s="101"/>
      <c r="T77" s="114"/>
      <c r="W77" s="114"/>
      <c r="AA77" s="114"/>
      <c r="AG77" s="114"/>
      <c r="AJ77" s="114"/>
    </row>
    <row r="78" spans="1:36" x14ac:dyDescent="0.2">
      <c r="A78" s="45">
        <v>66</v>
      </c>
      <c r="B78" s="141">
        <f>VLOOKUP(CONCATENATE($A78,B$9),lookups,MATCH(CONCATENATE($A$7,B$11),'Query Result 1'!$CL$7:$CV$7,FALSE),FALSE)</f>
        <v>2.2392106318780782E-4</v>
      </c>
      <c r="C78" s="40">
        <f>VLOOKUP(CONCATENATE($A78,C$9),lookups,MATCH(CONCATENATE($A$7,C$11),'Query Result 1'!$CL$7:$CV$7,FALSE),FALSE)</f>
        <v>1.00017697252428</v>
      </c>
      <c r="D78" s="101"/>
      <c r="E78" s="142">
        <f>VLOOKUP(CONCATENATE($A78,E$9),lookups,MATCH(CONCATENATE($A$7,E$11),'Query Result 1'!$CL$7:$CV$7,FALSE),FALSE)</f>
        <v>1.578709744309308E-3</v>
      </c>
      <c r="F78" s="40">
        <f>VLOOKUP(CONCATENATE($A78,F$9),lookups,MATCH(CONCATENATE($A$7,F$11),'Query Result 1'!$CL$7:$CV$7,FALSE),FALSE)</f>
        <v>1.00017697252428</v>
      </c>
      <c r="G78" s="102"/>
      <c r="H78" s="142">
        <f>VLOOKUP(CONCATENATE($A78,H$9),lookups,MATCH(CONCATENATE($A$7,H$11),'Query Result 1'!$CL$7:$CV$7,FALSE),FALSE)</f>
        <v>4.1538019709690978E-4</v>
      </c>
      <c r="I78" s="40">
        <f>VLOOKUP(CONCATENATE($A78,I$9),lookups,MATCH(CONCATENATE($A$7,I$11),'Query Result 1'!$CL$7:$CV$7,FALSE),FALSE)</f>
        <v>1.00017697252428</v>
      </c>
      <c r="J78" s="72"/>
      <c r="K78" s="142">
        <f>VLOOKUP(CONCATENATE($A78,K$9),lookups,MATCH(CONCATENATE($A$7,K$11),'Query Result 1'!$CL$7:$CV$7,FALSE),FALSE)</f>
        <v>1.49324874682047E-3</v>
      </c>
      <c r="L78" s="40">
        <f>VLOOKUP(CONCATENATE($A78,L$9),lookups,MATCH(CONCATENATE($A$7,L$11),'Query Result 1'!$CL$7:$CV$7,FALSE),FALSE)</f>
        <v>1.00017697252428</v>
      </c>
      <c r="M78" s="101"/>
      <c r="T78" s="114"/>
      <c r="W78" s="114"/>
      <c r="AA78" s="114"/>
      <c r="AG78" s="114"/>
      <c r="AJ78" s="114"/>
    </row>
    <row r="79" spans="1:36" x14ac:dyDescent="0.2">
      <c r="A79" s="44">
        <v>67</v>
      </c>
      <c r="B79" s="141">
        <f>VLOOKUP(CONCATENATE($A79,B$9),lookups,MATCH(CONCATENATE($A$7,B$11),'Query Result 1'!$CL$7:$CV$7,FALSE),FALSE)</f>
        <v>2.0172770337481503E-4</v>
      </c>
      <c r="C79" s="40">
        <f>VLOOKUP(CONCATENATE($A79,C$9),lookups,MATCH(CONCATENATE($A$7,C$11),'Query Result 1'!$CL$7:$CV$7,FALSE),FALSE)</f>
        <v>1.0633361215903747</v>
      </c>
      <c r="D79" s="101"/>
      <c r="E79" s="142">
        <f>VLOOKUP(CONCATENATE($A79,E$9),lookups,MATCH(CONCATENATE($A$7,E$11),'Query Result 1'!$CL$7:$CV$7,FALSE),FALSE)</f>
        <v>1.3952004706317257E-3</v>
      </c>
      <c r="F79" s="40">
        <f>VLOOKUP(CONCATENATE($A79,F$9),lookups,MATCH(CONCATENATE($A$7,F$11),'Query Result 1'!$CL$7:$CV$7,FALSE),FALSE)</f>
        <v>1.0633361215903747</v>
      </c>
      <c r="G79" s="102"/>
      <c r="H79" s="142">
        <f>VLOOKUP(CONCATENATE($A79,H$9),lookups,MATCH(CONCATENATE($A$7,H$11),'Query Result 1'!$CL$7:$CV$7,FALSE),FALSE)</f>
        <v>3.4615016424742484E-4</v>
      </c>
      <c r="I79" s="40">
        <f>VLOOKUP(CONCATENATE($A79,I$9),lookups,MATCH(CONCATENATE($A$7,I$11),'Query Result 1'!$CL$7:$CV$7,FALSE),FALSE)</f>
        <v>1.0633361215903747</v>
      </c>
      <c r="J79" s="72"/>
      <c r="K79" s="142">
        <f>VLOOKUP(CONCATENATE($A79,K$9),lookups,MATCH(CONCATENATE($A$7,K$11),'Query Result 1'!$CL$7:$CV$7,FALSE),FALSE)</f>
        <v>1.300795880382428E-3</v>
      </c>
      <c r="L79" s="40">
        <f>VLOOKUP(CONCATENATE($A79,L$9),lookups,MATCH(CONCATENATE($A$7,L$11),'Query Result 1'!$CL$7:$CV$7,FALSE),FALSE)</f>
        <v>1.0633361215903747</v>
      </c>
      <c r="M79" s="101"/>
      <c r="T79" s="114"/>
      <c r="W79" s="114"/>
      <c r="AA79" s="114"/>
      <c r="AG79" s="114"/>
      <c r="AJ79" s="114"/>
    </row>
    <row r="80" spans="1:36" x14ac:dyDescent="0.2">
      <c r="A80" s="45">
        <v>68</v>
      </c>
      <c r="B80" s="141">
        <f>VLOOKUP(CONCATENATE($A80,B$9),lookups,MATCH(CONCATENATE($A$7,B$11),'Query Result 1'!$CL$7:$CV$7,FALSE),FALSE)</f>
        <v>1.4773490263574304E-4</v>
      </c>
      <c r="C80" s="40">
        <f>VLOOKUP(CONCATENATE($A80,C$9),lookups,MATCH(CONCATENATE($A$7,C$11),'Query Result 1'!$CL$7:$CV$7,FALSE),FALSE)</f>
        <v>1.0765335557235887</v>
      </c>
      <c r="D80" s="101"/>
      <c r="E80" s="142">
        <f>VLOOKUP(CONCATENATE($A80,E$9),lookups,MATCH(CONCATENATE($A$7,E$11),'Query Result 1'!$CL$7:$CV$7,FALSE),FALSE)</f>
        <v>1.2501155214064894E-3</v>
      </c>
      <c r="F80" s="40">
        <f>VLOOKUP(CONCATENATE($A80,F$9),lookups,MATCH(CONCATENATE($A$7,F$11),'Query Result 1'!$CL$7:$CV$7,FALSE),FALSE)</f>
        <v>1.0765335557235887</v>
      </c>
      <c r="G80" s="102"/>
      <c r="H80" s="142">
        <f>VLOOKUP(CONCATENATE($A80,H$9),lookups,MATCH(CONCATENATE($A$7,H$11),'Query Result 1'!$CL$7:$CV$7,FALSE),FALSE)</f>
        <v>2.762576430453132E-4</v>
      </c>
      <c r="I80" s="40">
        <f>VLOOKUP(CONCATENATE($A80,I$9),lookups,MATCH(CONCATENATE($A$7,I$11),'Query Result 1'!$CL$7:$CV$7,FALSE),FALSE)</f>
        <v>1.0765335557235887</v>
      </c>
      <c r="J80" s="72"/>
      <c r="K80" s="142">
        <f>VLOOKUP(CONCATENATE($A80,K$9),lookups,MATCH(CONCATENATE($A$7,K$11),'Query Result 1'!$CL$7:$CV$7,FALSE),FALSE)</f>
        <v>1.1659795006229046E-3</v>
      </c>
      <c r="L80" s="40">
        <f>VLOOKUP(CONCATENATE($A80,L$9),lookups,MATCH(CONCATENATE($A$7,L$11),'Query Result 1'!$CL$7:$CV$7,FALSE),FALSE)</f>
        <v>1.0765335557235887</v>
      </c>
      <c r="M80" s="101"/>
      <c r="T80" s="114"/>
      <c r="W80" s="114"/>
      <c r="AA80" s="114"/>
      <c r="AG80" s="114"/>
      <c r="AJ80" s="114"/>
    </row>
    <row r="81" spans="1:36" x14ac:dyDescent="0.2">
      <c r="A81" s="45">
        <v>69</v>
      </c>
      <c r="B81" s="141">
        <f>VLOOKUP(CONCATENATE($A81,B$9),lookups,MATCH(CONCATENATE($A$7,B$11),'Query Result 1'!$CL$7:$CV$7,FALSE),FALSE)</f>
        <v>1.5535351869094951E-4</v>
      </c>
      <c r="C81" s="40">
        <f>VLOOKUP(CONCATENATE($A81,C$9),lookups,MATCH(CONCATENATE($A$7,C$11),'Query Result 1'!$CL$7:$CV$7,FALSE),FALSE)</f>
        <v>1.1029284239900166</v>
      </c>
      <c r="D81" s="101"/>
      <c r="E81" s="142">
        <f>VLOOKUP(CONCATENATE($A81,E$9),lookups,MATCH(CONCATENATE($A$7,E$11),'Query Result 1'!$CL$7:$CV$7,FALSE),FALSE)</f>
        <v>1.1722731399728579E-3</v>
      </c>
      <c r="F81" s="40">
        <f>VLOOKUP(CONCATENATE($A81,F$9),lookups,MATCH(CONCATENATE($A$7,F$11),'Query Result 1'!$CL$7:$CV$7,FALSE),FALSE)</f>
        <v>1.1029284239900166</v>
      </c>
      <c r="G81" s="102"/>
      <c r="H81" s="142">
        <f>VLOOKUP(CONCATENATE($A81,H$9),lookups,MATCH(CONCATENATE($A$7,H$11),'Query Result 1'!$CL$7:$CV$7,FALSE),FALSE)</f>
        <v>2.4346446959029402E-4</v>
      </c>
      <c r="I81" s="40">
        <f>VLOOKUP(CONCATENATE($A81,I$9),lookups,MATCH(CONCATENATE($A$7,I$11),'Query Result 1'!$CL$7:$CV$7,FALSE),FALSE)</f>
        <v>1.1029284239900166</v>
      </c>
      <c r="J81" s="72"/>
      <c r="K81" s="142">
        <f>VLOOKUP(CONCATENATE($A81,K$9),lookups,MATCH(CONCATENATE($A$7,K$11),'Query Result 1'!$CL$7:$CV$7,FALSE),FALSE)</f>
        <v>1.0801872589577535E-3</v>
      </c>
      <c r="L81" s="40">
        <f>VLOOKUP(CONCATENATE($A81,L$9),lookups,MATCH(CONCATENATE($A$7,L$11),'Query Result 1'!$CL$7:$CV$7,FALSE),FALSE)</f>
        <v>1.1029284239900166</v>
      </c>
      <c r="M81" s="101"/>
      <c r="T81" s="114"/>
      <c r="W81" s="114"/>
      <c r="AA81" s="114"/>
      <c r="AG81" s="114"/>
      <c r="AJ81" s="114"/>
    </row>
    <row r="82" spans="1:36" x14ac:dyDescent="0.2">
      <c r="A82" s="44">
        <v>70</v>
      </c>
      <c r="B82" s="141">
        <f>VLOOKUP(CONCATENATE($A82,B$9),lookups,MATCH(CONCATENATE($A$7,B$11),'Query Result 1'!$CL$7:$CV$7,FALSE),FALSE)</f>
        <v>1.2852274040957016E-4</v>
      </c>
      <c r="C82" s="40">
        <f>VLOOKUP(CONCATENATE($A82,C$9),lookups,MATCH(CONCATENATE($A$7,C$11),'Query Result 1'!$CL$7:$CV$7,FALSE),FALSE)</f>
        <v>1.1161258581232303</v>
      </c>
      <c r="D82" s="101"/>
      <c r="E82" s="142">
        <f>VLOOKUP(CONCATENATE($A82,E$9),lookups,MATCH(CONCATENATE($A$7,E$11),'Query Result 1'!$CL$7:$CV$7,FALSE),FALSE)</f>
        <v>9.980387032320489E-4</v>
      </c>
      <c r="F82" s="40">
        <f>VLOOKUP(CONCATENATE($A82,F$9),lookups,MATCH(CONCATENATE($A$7,F$11),'Query Result 1'!$CL$7:$CV$7,FALSE),FALSE)</f>
        <v>1.1161258581232303</v>
      </c>
      <c r="G82" s="102"/>
      <c r="H82" s="142">
        <f>VLOOKUP(CONCATENATE($A82,H$9),lookups,MATCH(CONCATENATE($A$7,H$11),'Query Result 1'!$CL$7:$CV$7,FALSE),FALSE)</f>
        <v>2.0338392425638168E-4</v>
      </c>
      <c r="I82" s="40">
        <f>VLOOKUP(CONCATENATE($A82,I$9),lookups,MATCH(CONCATENATE($A$7,I$11),'Query Result 1'!$CL$7:$CV$7,FALSE),FALSE)</f>
        <v>1.1161258581232303</v>
      </c>
      <c r="J82" s="72"/>
      <c r="K82" s="142">
        <f>VLOOKUP(CONCATENATE($A82,K$9),lookups,MATCH(CONCATENATE($A$7,K$11),'Query Result 1'!$CL$7:$CV$7,FALSE),FALSE)</f>
        <v>8.9137807845915808E-4</v>
      </c>
      <c r="L82" s="40">
        <f>VLOOKUP(CONCATENATE($A82,L$9),lookups,MATCH(CONCATENATE($A$7,L$11),'Query Result 1'!$CL$7:$CV$7,FALSE),FALSE)</f>
        <v>1.1161258581232303</v>
      </c>
      <c r="M82" s="101"/>
      <c r="T82" s="114"/>
      <c r="W82" s="114"/>
      <c r="AA82" s="114"/>
      <c r="AG82" s="114"/>
      <c r="AJ82" s="114"/>
    </row>
    <row r="83" spans="1:36" x14ac:dyDescent="0.2">
      <c r="A83" s="45">
        <v>71</v>
      </c>
      <c r="B83" s="141">
        <f>VLOOKUP(CONCATENATE($A83,B$9),lookups,MATCH(CONCATENATE($A$7,B$11),'Query Result 1'!$CL$7:$CV$7,FALSE),FALSE)</f>
        <v>1.1030431071233729E-4</v>
      </c>
      <c r="C83" s="40">
        <f>VLOOKUP(CONCATENATE($A83,C$9),lookups,MATCH(CONCATENATE($A$7,C$11),'Query Result 1'!$CL$7:$CV$7,FALSE),FALSE)</f>
        <v>1.1161258581232303</v>
      </c>
      <c r="D83" s="101"/>
      <c r="E83" s="142">
        <f>VLOOKUP(CONCATENATE($A83,E$9),lookups,MATCH(CONCATENATE($A$7,E$11),'Query Result 1'!$CL$7:$CV$7,FALSE),FALSE)</f>
        <v>8.648785443540921E-4</v>
      </c>
      <c r="F83" s="40">
        <f>VLOOKUP(CONCATENATE($A83,F$9),lookups,MATCH(CONCATENATE($A$7,F$11),'Query Result 1'!$CL$7:$CV$7,FALSE),FALSE)</f>
        <v>1.1161258581232303</v>
      </c>
      <c r="G83" s="102"/>
      <c r="H83" s="142">
        <f>VLOOKUP(CONCATENATE($A83,H$9),lookups,MATCH(CONCATENATE($A$7,H$11),'Query Result 1'!$CL$7:$CV$7,FALSE),FALSE)</f>
        <v>1.6529084398034927E-4</v>
      </c>
      <c r="I83" s="40">
        <f>VLOOKUP(CONCATENATE($A83,I$9),lookups,MATCH(CONCATENATE($A$7,I$11),'Query Result 1'!$CL$7:$CV$7,FALSE),FALSE)</f>
        <v>1.1161258581232303</v>
      </c>
      <c r="J83" s="72"/>
      <c r="K83" s="142">
        <f>VLOOKUP(CONCATENATE($A83,K$9),lookups,MATCH(CONCATENATE($A$7,K$11),'Query Result 1'!$CL$7:$CV$7,FALSE),FALSE)</f>
        <v>7.6583653563640783E-4</v>
      </c>
      <c r="L83" s="40">
        <f>VLOOKUP(CONCATENATE($A83,L$9),lookups,MATCH(CONCATENATE($A$7,L$11),'Query Result 1'!$CL$7:$CV$7,FALSE),FALSE)</f>
        <v>1.1161258581232303</v>
      </c>
      <c r="M83" s="101"/>
      <c r="T83" s="114"/>
      <c r="W83" s="114"/>
      <c r="AA83" s="114"/>
      <c r="AG83" s="114"/>
      <c r="AJ83" s="114"/>
    </row>
    <row r="84" spans="1:36" x14ac:dyDescent="0.2">
      <c r="A84" s="45">
        <v>72</v>
      </c>
      <c r="B84" s="141">
        <f>VLOOKUP(CONCATENATE($A84,B$9),lookups,MATCH(CONCATENATE($A$7,B$11),'Query Result 1'!$CL$7:$CV$7,FALSE),FALSE)</f>
        <v>8.2479799902017976E-5</v>
      </c>
      <c r="C84" s="40">
        <f>VLOOKUP(CONCATENATE($A84,C$9),lookups,MATCH(CONCATENATE($A$7,C$11),'Query Result 1'!$CL$7:$CV$7,FALSE),FALSE)</f>
        <v>1.1170685319898885</v>
      </c>
      <c r="D84" s="101"/>
      <c r="E84" s="142">
        <f>VLOOKUP(CONCATENATE($A84,E$9),lookups,MATCH(CONCATENATE($A$7,E$11),'Query Result 1'!$CL$7:$CV$7,FALSE),FALSE)</f>
        <v>7.1151249072102249E-4</v>
      </c>
      <c r="F84" s="40">
        <f>VLOOKUP(CONCATENATE($A84,F$9),lookups,MATCH(CONCATENATE($A$7,F$11),'Query Result 1'!$CL$7:$CV$7,FALSE),FALSE)</f>
        <v>1.1170685319898885</v>
      </c>
      <c r="G84" s="102"/>
      <c r="H84" s="142">
        <f>VLOOKUP(CONCATENATE($A84,H$9),lookups,MATCH(CONCATENATE($A$7,H$11),'Query Result 1'!$CL$7:$CV$7,FALSE),FALSE)</f>
        <v>1.381288215226566E-4</v>
      </c>
      <c r="I84" s="40">
        <f>VLOOKUP(CONCATENATE($A84,I$9),lookups,MATCH(CONCATENATE($A$7,I$11),'Query Result 1'!$CL$7:$CV$7,FALSE),FALSE)</f>
        <v>1.1170685319898885</v>
      </c>
      <c r="J84" s="72"/>
      <c r="K84" s="142">
        <f>VLOOKUP(CONCATENATE($A84,K$9),lookups,MATCH(CONCATENATE($A$7,K$11),'Query Result 1'!$CL$7:$CV$7,FALSE),FALSE)</f>
        <v>6.2870144664269121E-4</v>
      </c>
      <c r="L84" s="40">
        <f>VLOOKUP(CONCATENATE($A84,L$9),lookups,MATCH(CONCATENATE($A$7,L$11),'Query Result 1'!$CL$7:$CV$7,FALSE),FALSE)</f>
        <v>1.1170685319898885</v>
      </c>
      <c r="M84" s="101"/>
      <c r="T84" s="114"/>
      <c r="W84" s="114"/>
      <c r="AA84" s="114"/>
      <c r="AG84" s="114"/>
      <c r="AJ84" s="114"/>
    </row>
    <row r="85" spans="1:36" x14ac:dyDescent="0.2">
      <c r="A85" s="44">
        <v>73</v>
      </c>
      <c r="B85" s="141">
        <f>VLOOKUP(CONCATENATE($A85,B$9),lookups,MATCH(CONCATENATE($A$7,B$11),'Query Result 1'!$CL$7:$CV$7,FALSE),FALSE)</f>
        <v>6.6248835262665043E-5</v>
      </c>
      <c r="C85" s="40">
        <f>VLOOKUP(CONCATENATE($A85,C$9),lookups,MATCH(CONCATENATE($A$7,C$11),'Query Result 1'!$CL$7:$CV$7,FALSE),FALSE)</f>
        <v>1.1180112058565466</v>
      </c>
      <c r="D85" s="101"/>
      <c r="E85" s="142">
        <f>VLOOKUP(CONCATENATE($A85,E$9),lookups,MATCH(CONCATENATE($A$7,E$11),'Query Result 1'!$CL$7:$CV$7,FALSE),FALSE)</f>
        <v>5.6543380896684615E-4</v>
      </c>
      <c r="F85" s="40">
        <f>VLOOKUP(CONCATENATE($A85,F$9),lookups,MATCH(CONCATENATE($A$7,F$11),'Query Result 1'!$CL$7:$CV$7,FALSE),FALSE)</f>
        <v>1.1180112058565466</v>
      </c>
      <c r="G85" s="102"/>
      <c r="H85" s="142">
        <f>VLOOKUP(CONCATENATE($A85,H$9),lookups,MATCH(CONCATENATE($A$7,H$11),'Query Result 1'!$CL$7:$CV$7,FALSE),FALSE)</f>
        <v>1.0931057818339731E-4</v>
      </c>
      <c r="I85" s="40">
        <f>VLOOKUP(CONCATENATE($A85,I$9),lookups,MATCH(CONCATENATE($A$7,I$11),'Query Result 1'!$CL$7:$CV$7,FALSE),FALSE)</f>
        <v>1.1180112058565466</v>
      </c>
      <c r="J85" s="72"/>
      <c r="K85" s="142">
        <f>VLOOKUP(CONCATENATE($A85,K$9),lookups,MATCH(CONCATENATE($A$7,K$11),'Query Result 1'!$CL$7:$CV$7,FALSE),FALSE)</f>
        <v>5.1011603152252083E-4</v>
      </c>
      <c r="L85" s="40">
        <f>VLOOKUP(CONCATENATE($A85,L$9),lookups,MATCH(CONCATENATE($A$7,L$11),'Query Result 1'!$CL$7:$CV$7,FALSE),FALSE)</f>
        <v>1.1180112058565466</v>
      </c>
      <c r="M85" s="101"/>
      <c r="T85" s="114"/>
      <c r="W85" s="114"/>
      <c r="AA85" s="114"/>
      <c r="AG85" s="114"/>
      <c r="AJ85" s="114"/>
    </row>
    <row r="86" spans="1:36" x14ac:dyDescent="0.2">
      <c r="A86" s="45">
        <v>74</v>
      </c>
      <c r="B86" s="141">
        <f>VLOOKUP(CONCATENATE($A86,B$9),lookups,MATCH(CONCATENATE($A$7,B$11),'Query Result 1'!$CL$7:$CV$7,FALSE),FALSE)</f>
        <v>4.2399254568105628E-5</v>
      </c>
      <c r="C86" s="40">
        <f>VLOOKUP(CONCATENATE($A86,C$9),lookups,MATCH(CONCATENATE($A$7,C$11),'Query Result 1'!$CL$7:$CV$7,FALSE),FALSE)</f>
        <v>1.1189538797232048</v>
      </c>
      <c r="D86" s="101"/>
      <c r="E86" s="142">
        <f>VLOOKUP(CONCATENATE($A86,E$9),lookups,MATCH(CONCATENATE($A$7,E$11),'Query Result 1'!$CL$7:$CV$7,FALSE),FALSE)</f>
        <v>4.2034885974160969E-4</v>
      </c>
      <c r="F86" s="40">
        <f>VLOOKUP(CONCATENATE($A86,F$9),lookups,MATCH(CONCATENATE($A$7,F$11),'Query Result 1'!$CL$7:$CV$7,FALSE),FALSE)</f>
        <v>1.1189538797232048</v>
      </c>
      <c r="G86" s="102"/>
      <c r="H86" s="142">
        <f>VLOOKUP(CONCATENATE($A86,H$9),lookups,MATCH(CONCATENATE($A$7,H$11),'Query Result 1'!$CL$7:$CV$7,FALSE),FALSE)</f>
        <v>7.8173625609944747E-5</v>
      </c>
      <c r="I86" s="40">
        <f>VLOOKUP(CONCATENATE($A86,I$9),lookups,MATCH(CONCATENATE($A$7,I$11),'Query Result 1'!$CL$7:$CV$7,FALSE),FALSE)</f>
        <v>1.1189538797232048</v>
      </c>
      <c r="J86" s="72"/>
      <c r="K86" s="142">
        <f>VLOOKUP(CONCATENATE($A86,K$9),lookups,MATCH(CONCATENATE($A$7,K$11),'Query Result 1'!$CL$7:$CV$7,FALSE),FALSE)</f>
        <v>4.2167383644686296E-4</v>
      </c>
      <c r="L86" s="40">
        <f>VLOOKUP(CONCATENATE($A86,L$9),lookups,MATCH(CONCATENATE($A$7,L$11),'Query Result 1'!$CL$7:$CV$7,FALSE),FALSE)</f>
        <v>1.1189538797232048</v>
      </c>
      <c r="M86" s="101"/>
      <c r="T86" s="114"/>
      <c r="W86" s="114"/>
      <c r="AA86" s="114"/>
      <c r="AG86" s="114"/>
      <c r="AJ86" s="114"/>
    </row>
    <row r="87" spans="1:36" x14ac:dyDescent="0.2">
      <c r="A87" s="45">
        <v>75</v>
      </c>
      <c r="B87" s="141">
        <f>VLOOKUP(CONCATENATE($A87,B$9),lookups,MATCH(CONCATENATE($A$7,B$11),'Query Result 1'!$CL$7:$CV$7,FALSE),FALSE)</f>
        <v>3.4118150160272496E-5</v>
      </c>
      <c r="C87" s="40">
        <f>VLOOKUP(CONCATENATE($A87,C$9),lookups,MATCH(CONCATENATE($A$7,C$11),'Query Result 1'!$CL$7:$CV$7,FALSE),FALSE)</f>
        <v>1.1189538797232048</v>
      </c>
      <c r="D87" s="101"/>
      <c r="E87" s="142">
        <f>VLOOKUP(CONCATENATE($A87,E$9),lookups,MATCH(CONCATENATE($A$7,E$11),'Query Result 1'!$CL$7:$CV$7,FALSE),FALSE)</f>
        <v>3.3323164137120514E-4</v>
      </c>
      <c r="F87" s="40">
        <f>VLOOKUP(CONCATENATE($A87,F$9),lookups,MATCH(CONCATENATE($A$7,F$11),'Query Result 1'!$CL$7:$CV$7,FALSE),FALSE)</f>
        <v>1.1189538797232048</v>
      </c>
      <c r="G87" s="102"/>
      <c r="H87" s="142">
        <f>VLOOKUP(CONCATENATE($A87,H$9),lookups,MATCH(CONCATENATE($A$7,H$11),'Query Result 1'!$CL$7:$CV$7,FALSE),FALSE)</f>
        <v>5.929270756008521E-5</v>
      </c>
      <c r="I87" s="40">
        <f>VLOOKUP(CONCATENATE($A87,I$9),lookups,MATCH(CONCATENATE($A$7,I$11),'Query Result 1'!$CL$7:$CV$7,FALSE),FALSE)</f>
        <v>1.1189538797232048</v>
      </c>
      <c r="J87" s="72"/>
      <c r="K87" s="142">
        <f>VLOOKUP(CONCATENATE($A87,K$9),lookups,MATCH(CONCATENATE($A$7,K$11),'Query Result 1'!$CL$7:$CV$7,FALSE),FALSE)</f>
        <v>3.3223790884226516E-4</v>
      </c>
      <c r="L87" s="40">
        <f>VLOOKUP(CONCATENATE($A87,L$9),lookups,MATCH(CONCATENATE($A$7,L$11),'Query Result 1'!$CL$7:$CV$7,FALSE),FALSE)</f>
        <v>1.1189538797232048</v>
      </c>
      <c r="M87" s="101"/>
      <c r="T87" s="114"/>
      <c r="W87" s="114"/>
      <c r="AA87" s="114"/>
      <c r="AG87" s="114"/>
      <c r="AJ87" s="114"/>
    </row>
    <row r="88" spans="1:36" x14ac:dyDescent="0.2">
      <c r="A88" s="44">
        <v>76</v>
      </c>
      <c r="B88" s="141">
        <f>VLOOKUP(CONCATENATE($A88,B$9),lookups,MATCH(CONCATENATE($A$7,B$11),'Query Result 1'!$CL$7:$CV$7,FALSE),FALSE)</f>
        <v>2.7493266634005991E-5</v>
      </c>
      <c r="C88" s="40">
        <f>VLOOKUP(CONCATENATE($A88,C$9),lookups,MATCH(CONCATENATE($A$7,C$11),'Query Result 1'!$CL$7:$CV$7,FALSE),FALSE)</f>
        <v>1.1198965535898628</v>
      </c>
      <c r="D88" s="101"/>
      <c r="E88" s="142">
        <f>VLOOKUP(CONCATENATE($A88,E$9),lookups,MATCH(CONCATENATE($A$7,E$11),'Query Result 1'!$CL$7:$CV$7,FALSE),FALSE)</f>
        <v>2.0404641260900831E-4</v>
      </c>
      <c r="F88" s="40">
        <f>VLOOKUP(CONCATENATE($A88,F$9),lookups,MATCH(CONCATENATE($A$7,F$11),'Query Result 1'!$CL$7:$CV$7,FALSE),FALSE)</f>
        <v>1.1198965535898628</v>
      </c>
      <c r="G88" s="102"/>
      <c r="H88" s="142">
        <f>VLOOKUP(CONCATENATE($A88,H$9),lookups,MATCH(CONCATENATE($A$7,H$11),'Query Result 1'!$CL$7:$CV$7,FALSE),FALSE)</f>
        <v>4.4717963802298901E-5</v>
      </c>
      <c r="I88" s="40">
        <f>VLOOKUP(CONCATENATE($A88,I$9),lookups,MATCH(CONCATENATE($A$7,I$11),'Query Result 1'!$CL$7:$CV$7,FALSE),FALSE)</f>
        <v>1.1198965535898628</v>
      </c>
      <c r="J88" s="72"/>
      <c r="K88" s="142">
        <f>VLOOKUP(CONCATENATE($A88,K$9),lookups,MATCH(CONCATENATE($A$7,K$11),'Query Result 1'!$CL$7:$CV$7,FALSE),FALSE)</f>
        <v>2.3683958606402752E-4</v>
      </c>
      <c r="L88" s="40">
        <f>VLOOKUP(CONCATENATE($A88,L$9),lookups,MATCH(CONCATENATE($A$7,L$11),'Query Result 1'!$CL$7:$CV$7,FALSE),FALSE)</f>
        <v>1.1198965535898628</v>
      </c>
      <c r="M88" s="101"/>
      <c r="T88" s="114"/>
      <c r="W88" s="114"/>
      <c r="AA88" s="114"/>
      <c r="AG88" s="114"/>
      <c r="AJ88" s="114"/>
    </row>
    <row r="89" spans="1:36" x14ac:dyDescent="0.2">
      <c r="A89" s="45">
        <v>77</v>
      </c>
      <c r="B89" s="141">
        <f>VLOOKUP(CONCATENATE($A89,B$9),lookups,MATCH(CONCATENATE($A$7,B$11),'Query Result 1'!$CL$7:$CV$7,FALSE),FALSE)</f>
        <v>1.4243499581472983E-5</v>
      </c>
      <c r="C89" s="40">
        <f>VLOOKUP(CONCATENATE($A89,C$9),lookups,MATCH(CONCATENATE($A$7,C$11),'Query Result 1'!$CL$7:$CV$7,FALSE),FALSE)</f>
        <v>1.1208392274565211</v>
      </c>
      <c r="D89" s="101"/>
      <c r="E89" s="142">
        <f>VLOOKUP(CONCATENATE($A89,E$9),lookups,MATCH(CONCATENATE($A$7,E$11),'Query Result 1'!$CL$7:$CV$7,FALSE),FALSE)</f>
        <v>1.5336605363306955E-4</v>
      </c>
      <c r="F89" s="40">
        <f>VLOOKUP(CONCATENATE($A89,F$9),lookups,MATCH(CONCATENATE($A$7,F$11),'Query Result 1'!$CL$7:$CV$7,FALSE),FALSE)</f>
        <v>1.1208392274565211</v>
      </c>
      <c r="G89" s="102"/>
      <c r="H89" s="142">
        <f>VLOOKUP(CONCATENATE($A89,H$9),lookups,MATCH(CONCATENATE($A$7,H$11),'Query Result 1'!$CL$7:$CV$7,FALSE),FALSE)</f>
        <v>2.7824510810319316E-5</v>
      </c>
      <c r="I89" s="40">
        <f>VLOOKUP(CONCATENATE($A89,I$9),lookups,MATCH(CONCATENATE($A$7,I$11),'Query Result 1'!$CL$7:$CV$7,FALSE),FALSE)</f>
        <v>1.1208392274565211</v>
      </c>
      <c r="J89" s="72"/>
      <c r="K89" s="142">
        <f>VLOOKUP(CONCATENATE($A89,K$9),lookups,MATCH(CONCATENATE($A$7,K$11),'Query Result 1'!$CL$7:$CV$7,FALSE),FALSE)</f>
        <v>1.6694706486191589E-4</v>
      </c>
      <c r="L89" s="40">
        <f>VLOOKUP(CONCATENATE($A89,L$9),lookups,MATCH(CONCATENATE($A$7,L$11),'Query Result 1'!$CL$7:$CV$7,FALSE),FALSE)</f>
        <v>1.1208392274565211</v>
      </c>
      <c r="M89" s="101"/>
      <c r="T89" s="114"/>
      <c r="W89" s="114"/>
      <c r="AA89" s="114"/>
      <c r="AG89" s="114"/>
      <c r="AJ89" s="114"/>
    </row>
    <row r="90" spans="1:36" x14ac:dyDescent="0.2">
      <c r="A90" s="45">
        <v>78</v>
      </c>
      <c r="B90" s="141">
        <f>VLOOKUP(CONCATENATE($A90,B$9),lookups,MATCH(CONCATENATE($A$7,B$11),'Query Result 1'!$CL$7:$CV$7,FALSE),FALSE)</f>
        <v>1.4243499581472983E-5</v>
      </c>
      <c r="C90" s="40">
        <f>VLOOKUP(CONCATENATE($A90,C$9),lookups,MATCH(CONCATENATE($A$7,C$11),'Query Result 1'!$CL$7:$CV$7,FALSE),FALSE)</f>
        <v>1.1208392274565211</v>
      </c>
      <c r="D90" s="101"/>
      <c r="E90" s="142">
        <f>VLOOKUP(CONCATENATE($A90,E$9),lookups,MATCH(CONCATENATE($A$7,E$11),'Query Result 1'!$CL$7:$CV$7,FALSE),FALSE)</f>
        <v>1.394537982279099E-4</v>
      </c>
      <c r="F90" s="40">
        <f>VLOOKUP(CONCATENATE($A90,F$9),lookups,MATCH(CONCATENATE($A$7,F$11),'Query Result 1'!$CL$7:$CV$7,FALSE),FALSE)</f>
        <v>1.1208392274565211</v>
      </c>
      <c r="G90" s="102"/>
      <c r="H90" s="142">
        <f>VLOOKUP(CONCATENATE($A90,H$9),lookups,MATCH(CONCATENATE($A$7,H$11),'Query Result 1'!$CL$7:$CV$7,FALSE),FALSE)</f>
        <v>2.0205894755112836E-5</v>
      </c>
      <c r="I90" s="40">
        <f>VLOOKUP(CONCATENATE($A90,I$9),lookups,MATCH(CONCATENATE($A$7,I$11),'Query Result 1'!$CL$7:$CV$7,FALSE),FALSE)</f>
        <v>1.1208392274565211</v>
      </c>
      <c r="J90" s="72"/>
      <c r="K90" s="142">
        <f>VLOOKUP(CONCATENATE($A90,K$9),lookups,MATCH(CONCATENATE($A$7,K$11),'Query Result 1'!$CL$7:$CV$7,FALSE),FALSE)</f>
        <v>1.2322283358855697E-4</v>
      </c>
      <c r="L90" s="40">
        <f>VLOOKUP(CONCATENATE($A90,L$9),lookups,MATCH(CONCATENATE($A$7,L$11),'Query Result 1'!$CL$7:$CV$7,FALSE),FALSE)</f>
        <v>1.1208392274565211</v>
      </c>
      <c r="M90" s="101"/>
      <c r="T90" s="114"/>
      <c r="W90" s="114"/>
      <c r="AA90" s="114"/>
      <c r="AG90" s="114"/>
      <c r="AJ90" s="114"/>
    </row>
    <row r="91" spans="1:36" x14ac:dyDescent="0.2">
      <c r="A91" s="44">
        <v>79</v>
      </c>
      <c r="B91" s="141">
        <f>VLOOKUP(CONCATENATE($A91,B$9),lookups,MATCH(CONCATENATE($A$7,B$11),'Query Result 1'!$CL$7:$CV$7,FALSE),FALSE)</f>
        <v>1.0599813642026407E-5</v>
      </c>
      <c r="C91" s="40">
        <f>VLOOKUP(CONCATENATE($A91,C$9),lookups,MATCH(CONCATENATE($A$7,C$11),'Query Result 1'!$CL$7:$CV$7,FALSE),FALSE)</f>
        <v>1.1217819013231791</v>
      </c>
      <c r="D91" s="101"/>
      <c r="E91" s="142">
        <f>VLOOKUP(CONCATENATE($A91,E$9),lookups,MATCH(CONCATENATE($A$7,E$11),'Query Result 1'!$CL$7:$CV$7,FALSE),FALSE)</f>
        <v>9.20858810151044E-5</v>
      </c>
      <c r="F91" s="40">
        <f>VLOOKUP(CONCATENATE($A91,F$9),lookups,MATCH(CONCATENATE($A$7,F$11),'Query Result 1'!$CL$7:$CV$7,FALSE),FALSE)</f>
        <v>1.1217819013231791</v>
      </c>
      <c r="G91" s="102"/>
      <c r="H91" s="142">
        <f>VLOOKUP(CONCATENATE($A91,H$9),lookups,MATCH(CONCATENATE($A$7,H$11),'Query Result 1'!$CL$7:$CV$7,FALSE),FALSE)</f>
        <v>1.0268569465713081E-5</v>
      </c>
      <c r="I91" s="40">
        <f>VLOOKUP(CONCATENATE($A91,I$9),lookups,MATCH(CONCATENATE($A$7,I$11),'Query Result 1'!$CL$7:$CV$7,FALSE),FALSE)</f>
        <v>1.1217819013231791</v>
      </c>
      <c r="J91" s="72"/>
      <c r="K91" s="142">
        <f>VLOOKUP(CONCATENATE($A91,K$9),lookups,MATCH(CONCATENATE($A$7,K$11),'Query Result 1'!$CL$7:$CV$7,FALSE),FALSE)</f>
        <v>8.9767171780911134E-5</v>
      </c>
      <c r="L91" s="40">
        <f>VLOOKUP(CONCATENATE($A91,L$9),lookups,MATCH(CONCATENATE($A$7,L$11),'Query Result 1'!$CL$7:$CV$7,FALSE),FALSE)</f>
        <v>1.1217819013231791</v>
      </c>
      <c r="M91" s="101"/>
      <c r="T91" s="114"/>
      <c r="W91" s="114"/>
      <c r="AA91" s="114"/>
      <c r="AG91" s="114"/>
      <c r="AJ91" s="114"/>
    </row>
    <row r="92" spans="1:36" x14ac:dyDescent="0.2">
      <c r="A92" s="45">
        <v>80</v>
      </c>
      <c r="B92" s="141">
        <f>VLOOKUP(CONCATENATE($A92,B$9),lookups,MATCH(CONCATENATE($A$7,B$11),'Query Result 1'!$CL$7:$CV$7,FALSE),FALSE)</f>
        <v>6.6248835262665041E-6</v>
      </c>
      <c r="C92" s="40">
        <f>VLOOKUP(CONCATENATE($A92,C$9),lookups,MATCH(CONCATENATE($A$7,C$11),'Query Result 1'!$CL$7:$CV$7,FALSE),FALSE)</f>
        <v>1.1227245751898374</v>
      </c>
      <c r="D92" s="101"/>
      <c r="E92" s="142">
        <f>VLOOKUP(CONCATENATE($A92,E$9),lookups,MATCH(CONCATENATE($A$7,E$11),'Query Result 1'!$CL$7:$CV$7,FALSE),FALSE)</f>
        <v>6.8898788673171641E-5</v>
      </c>
      <c r="F92" s="40">
        <f>VLOOKUP(CONCATENATE($A92,F$9),lookups,MATCH(CONCATENATE($A$7,F$11),'Query Result 1'!$CL$7:$CV$7,FALSE),FALSE)</f>
        <v>1.1227245751898374</v>
      </c>
      <c r="G92" s="102"/>
      <c r="H92" s="142">
        <f>VLOOKUP(CONCATENATE($A92,H$9),lookups,MATCH(CONCATENATE($A$7,H$11),'Query Result 1'!$CL$7:$CV$7,FALSE),FALSE)</f>
        <v>1.0599813642026407E-5</v>
      </c>
      <c r="I92" s="40">
        <f>VLOOKUP(CONCATENATE($A92,I$9),lookups,MATCH(CONCATENATE($A$7,I$11),'Query Result 1'!$CL$7:$CV$7,FALSE),FALSE)</f>
        <v>1.1227245751898374</v>
      </c>
      <c r="J92" s="72"/>
      <c r="K92" s="142">
        <f>VLOOKUP(CONCATENATE($A92,K$9),lookups,MATCH(CONCATENATE($A$7,K$11),'Query Result 1'!$CL$7:$CV$7,FALSE),FALSE)</f>
        <v>6.1280172617965165E-5</v>
      </c>
      <c r="L92" s="40">
        <f>VLOOKUP(CONCATENATE($A92,L$9),lookups,MATCH(CONCATENATE($A$7,L$11),'Query Result 1'!$CL$7:$CV$7,FALSE),FALSE)</f>
        <v>1.1227245751898374</v>
      </c>
      <c r="M92" s="101"/>
      <c r="T92" s="114"/>
      <c r="W92" s="114"/>
      <c r="AA92" s="114"/>
      <c r="AG92" s="114"/>
      <c r="AJ92" s="114"/>
    </row>
    <row r="93" spans="1:36" x14ac:dyDescent="0.2">
      <c r="A93" s="45">
        <v>81</v>
      </c>
      <c r="B93" s="141">
        <f>VLOOKUP(CONCATENATE($A93,B$9),lookups,MATCH(CONCATENATE($A$7,B$11),'Query Result 1'!$CL$7:$CV$7,FALSE),FALSE)</f>
        <v>2.6499534105066017E-6</v>
      </c>
      <c r="C93" s="40">
        <f>VLOOKUP(CONCATENATE($A93,C$9),lookups,MATCH(CONCATENATE($A$7,C$11),'Query Result 1'!$CL$7:$CV$7,FALSE),FALSE)</f>
        <v>1.1236672490564954</v>
      </c>
      <c r="D93" s="101"/>
      <c r="E93" s="142">
        <f>VLOOKUP(CONCATENATE($A93,E$9),lookups,MATCH(CONCATENATE($A$7,E$11),'Query Result 1'!$CL$7:$CV$7,FALSE),FALSE)</f>
        <v>3.5774371041839119E-5</v>
      </c>
      <c r="F93" s="40">
        <f>VLOOKUP(CONCATENATE($A93,F$9),lookups,MATCH(CONCATENATE($A$7,F$11),'Query Result 1'!$CL$7:$CV$7,FALSE),FALSE)</f>
        <v>1.1236672490564954</v>
      </c>
      <c r="G93" s="102"/>
      <c r="H93" s="142">
        <f>VLOOKUP(CONCATENATE($A93,H$9),lookups,MATCH(CONCATENATE($A$7,H$11),'Query Result 1'!$CL$7:$CV$7,FALSE),FALSE)</f>
        <v>4.9686626446998779E-6</v>
      </c>
      <c r="I93" s="40">
        <f>VLOOKUP(CONCATENATE($A93,I$9),lookups,MATCH(CONCATENATE($A$7,I$11),'Query Result 1'!$CL$7:$CV$7,FALSE),FALSE)</f>
        <v>1.1236672490564954</v>
      </c>
      <c r="J93" s="72"/>
      <c r="K93" s="142">
        <f>VLOOKUP(CONCATENATE($A93,K$9),lookups,MATCH(CONCATENATE($A$7,K$11),'Query Result 1'!$CL$7:$CV$7,FALSE),FALSE)</f>
        <v>4.1736766215478972E-5</v>
      </c>
      <c r="L93" s="40">
        <f>VLOOKUP(CONCATENATE($A93,L$9),lookups,MATCH(CONCATENATE($A$7,L$11),'Query Result 1'!$CL$7:$CV$7,FALSE),FALSE)</f>
        <v>1.1236672490564954</v>
      </c>
      <c r="M93" s="101"/>
      <c r="T93" s="114"/>
      <c r="W93" s="114"/>
      <c r="AA93" s="114"/>
      <c r="AG93" s="114"/>
      <c r="AJ93" s="114"/>
    </row>
    <row r="94" spans="1:36" x14ac:dyDescent="0.2">
      <c r="A94" s="44">
        <v>82</v>
      </c>
      <c r="B94" s="141">
        <f>VLOOKUP(CONCATENATE($A94,B$9),lookups,MATCH(CONCATENATE($A$7,B$11),'Query Result 1'!$CL$7:$CV$7,FALSE),FALSE)</f>
        <v>2.3187092341932762E-6</v>
      </c>
      <c r="C94" s="40">
        <f>VLOOKUP(CONCATENATE($A94,C$9),lookups,MATCH(CONCATENATE($A$7,C$11),'Query Result 1'!$CL$7:$CV$7,FALSE),FALSE)</f>
        <v>1.1246099229231536</v>
      </c>
      <c r="D94" s="101"/>
      <c r="E94" s="142">
        <f>VLOOKUP(CONCATENATE($A94,E$9),lookups,MATCH(CONCATENATE($A$7,E$11),'Query Result 1'!$CL$7:$CV$7,FALSE),FALSE)</f>
        <v>2.0537138931426161E-5</v>
      </c>
      <c r="F94" s="40">
        <f>VLOOKUP(CONCATENATE($A94,F$9),lookups,MATCH(CONCATENATE($A$7,F$11),'Query Result 1'!$CL$7:$CV$7,FALSE),FALSE)</f>
        <v>1.1246099229231536</v>
      </c>
      <c r="G94" s="102"/>
      <c r="H94" s="142">
        <f>VLOOKUP(CONCATENATE($A94,H$9),lookups,MATCH(CONCATENATE($A$7,H$11),'Query Result 1'!$CL$7:$CV$7,FALSE),FALSE)</f>
        <v>3.3124417631332521E-6</v>
      </c>
      <c r="I94" s="40">
        <f>VLOOKUP(CONCATENATE($A94,I$9),lookups,MATCH(CONCATENATE($A$7,I$11),'Query Result 1'!$CL$7:$CV$7,FALSE),FALSE)</f>
        <v>1.1246099229231536</v>
      </c>
      <c r="J94" s="72"/>
      <c r="K94" s="142">
        <f>VLOOKUP(CONCATENATE($A94,K$9),lookups,MATCH(CONCATENATE($A$7,K$11),'Query Result 1'!$CL$7:$CV$7,FALSE),FALSE)</f>
        <v>2.0205894755112836E-5</v>
      </c>
      <c r="L94" s="40">
        <f>VLOOKUP(CONCATENATE($A94,L$9),lookups,MATCH(CONCATENATE($A$7,L$11),'Query Result 1'!$CL$7:$CV$7,FALSE),FALSE)</f>
        <v>1.1246099229231536</v>
      </c>
      <c r="M94" s="101"/>
      <c r="T94" s="114"/>
      <c r="W94" s="114"/>
      <c r="AA94" s="114"/>
      <c r="AG94" s="114"/>
      <c r="AJ94" s="114"/>
    </row>
    <row r="95" spans="1:36" x14ac:dyDescent="0.2">
      <c r="A95" s="45">
        <v>83</v>
      </c>
      <c r="B95" s="141">
        <f>VLOOKUP(CONCATENATE($A95,B$9),lookups,MATCH(CONCATENATE($A$7,B$11),'Query Result 1'!$CL$7:$CV$7,FALSE),FALSE)</f>
        <v>6.6248835262665044E-7</v>
      </c>
      <c r="C95" s="40">
        <f>VLOOKUP(CONCATENATE($A95,C$9),lookups,MATCH(CONCATENATE($A$7,C$11),'Query Result 1'!$CL$7:$CV$7,FALSE),FALSE)</f>
        <v>1.1246099229231536</v>
      </c>
      <c r="D95" s="101"/>
      <c r="E95" s="142">
        <f>VLOOKUP(CONCATENATE($A95,E$9),lookups,MATCH(CONCATENATE($A$7,E$11),'Query Result 1'!$CL$7:$CV$7,FALSE),FALSE)</f>
        <v>2.6830778281379341E-5</v>
      </c>
      <c r="F95" s="40">
        <f>VLOOKUP(CONCATENATE($A95,F$9),lookups,MATCH(CONCATENATE($A$7,F$11),'Query Result 1'!$CL$7:$CV$7,FALSE),FALSE)</f>
        <v>1.1246099229231536</v>
      </c>
      <c r="G95" s="102"/>
      <c r="H95" s="142">
        <f>VLOOKUP(CONCATENATE($A95,H$9),lookups,MATCH(CONCATENATE($A$7,H$11),'Query Result 1'!$CL$7:$CV$7,FALSE),FALSE)</f>
        <v>6.2936393499531786E-6</v>
      </c>
      <c r="I95" s="40">
        <f>VLOOKUP(CONCATENATE($A95,I$9),lookups,MATCH(CONCATENATE($A$7,I$11),'Query Result 1'!$CL$7:$CV$7,FALSE),FALSE)</f>
        <v>1.1246099229231536</v>
      </c>
      <c r="J95" s="72"/>
      <c r="K95" s="142">
        <f>VLOOKUP(CONCATENATE($A95,K$9),lookups,MATCH(CONCATENATE($A$7,K$11),'Query Result 1'!$CL$7:$CV$7,FALSE),FALSE)</f>
        <v>2.9811975868199267E-5</v>
      </c>
      <c r="L95" s="40">
        <f>VLOOKUP(CONCATENATE($A95,L$9),lookups,MATCH(CONCATENATE($A$7,L$11),'Query Result 1'!$CL$7:$CV$7,FALSE),FALSE)</f>
        <v>1.1246099229231536</v>
      </c>
      <c r="M95" s="101"/>
      <c r="T95" s="114"/>
      <c r="W95" s="114"/>
      <c r="AA95" s="114"/>
      <c r="AG95" s="114"/>
      <c r="AJ95" s="114"/>
    </row>
    <row r="96" spans="1:36" ht="13.5" thickBot="1" x14ac:dyDescent="0.25">
      <c r="A96" s="46" t="s">
        <v>130</v>
      </c>
      <c r="B96" s="143">
        <f>IFERROR(VLOOKUP(CONCATENATE($A96,B$9),lookups,MATCH(CONCATENATE($A$7,B$11),'Query Result 1'!$CL$7:$CV$7,FALSE),FALSE),VLOOKUP("NNNN",lookups,MATCH(CONCATENATE($A$7,B$11),'Query Result 1'!$CL$7:$CV$7,FALSE),FALSE))</f>
        <v>0.18173711733430586</v>
      </c>
      <c r="C96" s="87">
        <f>IFERROR(VLOOKUP(CONCATENATE($A96,C$9),lookups,MATCH(CONCATENATE($A$7,C$11),'Query Result 1'!$CL$7:$CV$7,FALSE),FALSE),VLOOKUP("NNNN",lookups,MATCH(CONCATENATE($A$7,C$11),'Query Result 1'!$CL$7:$CV$7,FALSE),FALSE))</f>
        <v>1.1151831842565723</v>
      </c>
      <c r="D96" s="144"/>
      <c r="E96" s="145"/>
      <c r="F96" s="87"/>
      <c r="G96" s="89"/>
      <c r="H96" s="86"/>
      <c r="I96" s="87"/>
      <c r="J96" s="77"/>
      <c r="K96" s="85"/>
      <c r="L96" s="87"/>
      <c r="M96" s="144"/>
      <c r="T96" s="114"/>
      <c r="W96" s="114"/>
      <c r="AA96" s="114"/>
      <c r="AG96" s="114"/>
      <c r="AJ96" s="114"/>
    </row>
    <row r="97" spans="1:39" x14ac:dyDescent="0.2">
      <c r="B97" s="25"/>
      <c r="C97" s="26"/>
      <c r="D97" s="26"/>
      <c r="E97" s="26"/>
      <c r="F97" s="26"/>
      <c r="G97" s="26"/>
      <c r="H97" s="26"/>
      <c r="I97" s="26"/>
      <c r="L97" s="26"/>
      <c r="M97" s="26"/>
      <c r="N97" s="26"/>
      <c r="O97" s="26"/>
      <c r="R97" s="26"/>
      <c r="U97" s="26"/>
      <c r="X97" s="26"/>
      <c r="AB97" s="26"/>
      <c r="AE97" s="26"/>
      <c r="AH97" s="26"/>
      <c r="AK97" s="26"/>
    </row>
    <row r="98" spans="1:39" x14ac:dyDescent="0.2">
      <c r="A98" s="27" t="s">
        <v>41</v>
      </c>
      <c r="B98" s="23">
        <f>(SUMPRODUCT(B12:B96,C12:C96)+SUMPRODUCT(E12:E96,F12:F96)+SUMPRODUCT(H12:H96,I12:I96)+SUMPRODUCT(K12:K96,L12:L96))</f>
        <v>1</v>
      </c>
      <c r="F98" s="26"/>
      <c r="G98" s="26"/>
      <c r="H98" s="26"/>
      <c r="I98" s="26"/>
      <c r="L98" s="26"/>
      <c r="M98" s="26"/>
      <c r="N98" s="26"/>
      <c r="O98" s="22"/>
      <c r="R98" s="26"/>
      <c r="U98" s="26"/>
      <c r="X98" s="26"/>
      <c r="AB98" s="22"/>
      <c r="AE98" s="26"/>
      <c r="AH98" s="26"/>
      <c r="AK98" s="26"/>
    </row>
    <row r="99" spans="1:39" ht="13.5" thickBot="1" x14ac:dyDescent="0.25">
      <c r="A99" s="27"/>
      <c r="B99" s="22"/>
      <c r="C99" s="26"/>
      <c r="F99" s="26"/>
      <c r="G99" s="26"/>
      <c r="H99" s="26"/>
      <c r="I99" s="26"/>
      <c r="L99" s="26"/>
      <c r="M99" s="26"/>
      <c r="N99" s="26"/>
      <c r="O99" s="26"/>
      <c r="R99" s="26"/>
      <c r="U99" s="26"/>
      <c r="X99" s="26"/>
      <c r="AB99" s="26"/>
      <c r="AE99" s="26"/>
      <c r="AH99" s="26"/>
      <c r="AK99" s="26"/>
    </row>
    <row r="100" spans="1:39" x14ac:dyDescent="0.2">
      <c r="A100" s="59"/>
      <c r="B100" s="60"/>
      <c r="C100" s="61"/>
      <c r="D100" s="60"/>
      <c r="E100" s="60"/>
      <c r="F100" s="61"/>
      <c r="G100" s="61"/>
      <c r="H100" s="61"/>
      <c r="I100" s="61"/>
      <c r="J100" s="62"/>
      <c r="K100" s="63"/>
      <c r="L100" s="61"/>
      <c r="M100" s="61"/>
      <c r="N100" s="61"/>
      <c r="O100" s="61"/>
      <c r="P100" s="62"/>
      <c r="Q100" s="62"/>
      <c r="R100" s="61"/>
      <c r="S100" s="62"/>
      <c r="T100" s="61"/>
      <c r="U100" s="61"/>
      <c r="V100" s="62"/>
      <c r="W100" s="60"/>
      <c r="X100" s="61"/>
      <c r="Y100" s="62"/>
      <c r="Z100" s="62"/>
      <c r="AA100" s="61"/>
      <c r="AB100" s="61"/>
      <c r="AC100" s="62"/>
      <c r="AD100" s="62"/>
      <c r="AE100" s="61"/>
      <c r="AF100" s="62"/>
      <c r="AG100" s="61"/>
      <c r="AH100" s="61"/>
      <c r="AI100" s="62"/>
      <c r="AJ100" s="60"/>
      <c r="AK100" s="61"/>
      <c r="AL100" s="62"/>
      <c r="AM100" s="64"/>
    </row>
    <row r="101" spans="1:39" s="28" customFormat="1" ht="15.75" x14ac:dyDescent="0.25">
      <c r="A101" s="65" t="s">
        <v>131</v>
      </c>
      <c r="B101" s="66"/>
      <c r="C101" s="67"/>
      <c r="D101" s="67"/>
      <c r="E101" s="67"/>
      <c r="F101" s="67"/>
      <c r="G101" s="67"/>
      <c r="H101" s="67"/>
      <c r="I101" s="67"/>
      <c r="J101" s="67"/>
      <c r="K101" s="66"/>
      <c r="L101" s="66"/>
      <c r="M101" s="66"/>
      <c r="N101" s="68"/>
      <c r="O101" s="68"/>
      <c r="P101" s="66"/>
      <c r="Q101" s="66"/>
      <c r="R101" s="68"/>
      <c r="S101" s="66"/>
      <c r="T101" s="66"/>
      <c r="U101" s="68"/>
      <c r="V101" s="66"/>
      <c r="W101" s="69"/>
      <c r="X101" s="68"/>
      <c r="Y101" s="66"/>
      <c r="Z101" s="66"/>
      <c r="AA101" s="69"/>
      <c r="AB101" s="68"/>
      <c r="AC101" s="66"/>
      <c r="AD101" s="66"/>
      <c r="AE101" s="68"/>
      <c r="AF101" s="66"/>
      <c r="AG101" s="66"/>
      <c r="AH101" s="68"/>
      <c r="AI101" s="66"/>
      <c r="AJ101" s="69"/>
      <c r="AK101" s="68"/>
      <c r="AL101" s="66"/>
      <c r="AM101" s="70"/>
    </row>
    <row r="102" spans="1:39" x14ac:dyDescent="0.2">
      <c r="A102" s="71" t="s">
        <v>42</v>
      </c>
      <c r="B102" s="43"/>
      <c r="C102" s="112"/>
      <c r="D102" s="112"/>
      <c r="E102" s="112"/>
      <c r="F102" s="112"/>
      <c r="G102" s="112"/>
      <c r="H102" s="112"/>
      <c r="I102" s="112"/>
      <c r="J102" s="112"/>
      <c r="K102" s="43"/>
      <c r="L102" s="43"/>
      <c r="M102" s="43"/>
      <c r="N102" s="146"/>
      <c r="O102" s="146"/>
      <c r="P102" s="43"/>
      <c r="Q102" s="43"/>
      <c r="R102" s="146"/>
      <c r="S102" s="43"/>
      <c r="T102" s="43"/>
      <c r="U102" s="146"/>
      <c r="V102" s="43"/>
      <c r="W102" s="41"/>
      <c r="X102" s="146"/>
      <c r="Y102" s="43"/>
      <c r="Z102" s="43"/>
      <c r="AA102" s="41"/>
      <c r="AB102" s="146"/>
      <c r="AC102" s="43"/>
      <c r="AD102" s="43"/>
      <c r="AE102" s="146"/>
      <c r="AF102" s="43"/>
      <c r="AG102" s="43"/>
      <c r="AH102" s="146"/>
      <c r="AI102" s="43"/>
      <c r="AJ102" s="41"/>
      <c r="AK102" s="146"/>
      <c r="AL102" s="43"/>
      <c r="AM102" s="72"/>
    </row>
    <row r="103" spans="1:39" ht="13.5" thickBot="1" x14ac:dyDescent="0.25">
      <c r="A103" s="98"/>
      <c r="B103" s="73"/>
      <c r="C103" s="74"/>
      <c r="D103" s="74"/>
      <c r="E103" s="74"/>
      <c r="F103" s="74"/>
      <c r="G103" s="74"/>
      <c r="H103" s="74"/>
      <c r="I103" s="74"/>
      <c r="J103" s="74"/>
      <c r="K103" s="73"/>
      <c r="L103" s="73"/>
      <c r="M103" s="73"/>
      <c r="N103" s="75"/>
      <c r="O103" s="75"/>
      <c r="P103" s="73"/>
      <c r="Q103" s="73"/>
      <c r="R103" s="75"/>
      <c r="S103" s="73"/>
      <c r="T103" s="73"/>
      <c r="U103" s="75"/>
      <c r="V103" s="73"/>
      <c r="W103" s="76"/>
      <c r="X103" s="75"/>
      <c r="Y103" s="73"/>
      <c r="Z103" s="73"/>
      <c r="AA103" s="76"/>
      <c r="AB103" s="75"/>
      <c r="AC103" s="73"/>
      <c r="AD103" s="73"/>
      <c r="AE103" s="75"/>
      <c r="AF103" s="73"/>
      <c r="AG103" s="73"/>
      <c r="AH103" s="75"/>
      <c r="AI103" s="73"/>
      <c r="AJ103" s="76"/>
      <c r="AK103" s="75"/>
      <c r="AL103" s="73"/>
      <c r="AM103" s="77"/>
    </row>
    <row r="104" spans="1:39" s="111" customFormat="1" x14ac:dyDescent="0.2">
      <c r="C104" s="113"/>
      <c r="D104" s="113"/>
      <c r="E104" s="113"/>
      <c r="F104" s="113"/>
      <c r="G104" s="113"/>
      <c r="H104" s="113"/>
      <c r="I104" s="113"/>
      <c r="J104" s="113"/>
      <c r="N104" s="17"/>
      <c r="O104" s="17"/>
      <c r="R104" s="17"/>
      <c r="U104" s="17"/>
      <c r="X104" s="17"/>
      <c r="AB104" s="17"/>
      <c r="AE104" s="17"/>
      <c r="AH104" s="17"/>
      <c r="AK104" s="17"/>
      <c r="AM104" s="27"/>
    </row>
    <row r="105" spans="1:39" s="21" customFormat="1" ht="38.25" hidden="1" x14ac:dyDescent="0.2">
      <c r="A105" s="19" t="s">
        <v>36</v>
      </c>
      <c r="B105" s="19" t="s">
        <v>19</v>
      </c>
      <c r="C105" s="19" t="s">
        <v>71</v>
      </c>
      <c r="D105" s="20"/>
      <c r="E105" s="19" t="s">
        <v>19</v>
      </c>
      <c r="F105" s="19" t="s">
        <v>71</v>
      </c>
      <c r="H105" s="19" t="s">
        <v>19</v>
      </c>
      <c r="I105" s="19" t="s">
        <v>71</v>
      </c>
      <c r="J105" s="19"/>
      <c r="K105" s="19" t="s">
        <v>19</v>
      </c>
      <c r="L105" s="19" t="s">
        <v>71</v>
      </c>
      <c r="M105" s="19"/>
      <c r="N105" s="19"/>
      <c r="Q105" s="19"/>
      <c r="T105" s="19"/>
      <c r="W105" s="19"/>
      <c r="AD105" s="19"/>
      <c r="AG105" s="19"/>
      <c r="AJ105" s="19"/>
    </row>
    <row r="106" spans="1:39" hidden="1" x14ac:dyDescent="0.2"/>
    <row r="107" spans="1:39" hidden="1" x14ac:dyDescent="0.2">
      <c r="B107" s="331" t="s">
        <v>37</v>
      </c>
      <c r="C107" s="331"/>
      <c r="D107" s="113"/>
      <c r="E107" s="331" t="s">
        <v>38</v>
      </c>
      <c r="F107" s="331"/>
      <c r="G107" s="113"/>
      <c r="H107" s="331" t="s">
        <v>39</v>
      </c>
      <c r="I107" s="331"/>
      <c r="J107" s="113"/>
      <c r="K107" s="331" t="s">
        <v>40</v>
      </c>
      <c r="L107" s="331"/>
      <c r="M107" s="113"/>
      <c r="N107" s="113"/>
      <c r="O107" s="111"/>
      <c r="R107" s="111"/>
      <c r="T107" s="114"/>
      <c r="U107" s="111"/>
      <c r="W107" s="114"/>
      <c r="X107" s="111"/>
      <c r="AA107" s="114"/>
      <c r="AB107" s="111"/>
      <c r="AE107" s="111"/>
      <c r="AG107" s="114"/>
      <c r="AH107" s="111"/>
      <c r="AJ107" s="114"/>
      <c r="AK107" s="111"/>
    </row>
    <row r="108" spans="1:39" hidden="1" x14ac:dyDescent="0.2">
      <c r="E108" s="114"/>
      <c r="F108" s="114"/>
      <c r="G108" s="114"/>
      <c r="H108" s="114"/>
      <c r="K108" s="114"/>
      <c r="T108" s="114"/>
      <c r="W108" s="114"/>
      <c r="AA108" s="114"/>
      <c r="AG108" s="114"/>
      <c r="AJ108" s="114"/>
    </row>
    <row r="109" spans="1:39" hidden="1" x14ac:dyDescent="0.2">
      <c r="A109" s="24">
        <f>A12</f>
        <v>0</v>
      </c>
      <c r="B109" s="147">
        <f>B12</f>
        <v>2.0686198810767158E-3</v>
      </c>
      <c r="C109" s="23">
        <f>C12/$B$98</f>
        <v>1.7222651543844103</v>
      </c>
      <c r="E109" s="147">
        <f>E12</f>
        <v>2.2557728406937447E-4</v>
      </c>
      <c r="F109" s="23">
        <f>F12/$B$98</f>
        <v>1.4347496250536795</v>
      </c>
      <c r="H109" s="147">
        <f>H12</f>
        <v>2.4840000781736257E-3</v>
      </c>
      <c r="I109" s="23">
        <f>I12/$B$98</f>
        <v>1.4988514479864328</v>
      </c>
      <c r="J109" s="22"/>
      <c r="K109" s="147">
        <f>K12</f>
        <v>4.9222884600160128E-4</v>
      </c>
      <c r="L109" s="23">
        <f>L12/$B$98</f>
        <v>1.2047372015890949</v>
      </c>
      <c r="M109" s="23"/>
      <c r="N109" s="22"/>
      <c r="T109" s="114"/>
      <c r="W109" s="114"/>
      <c r="AA109" s="114"/>
      <c r="AG109" s="114"/>
      <c r="AJ109" s="114"/>
    </row>
    <row r="110" spans="1:39" hidden="1" x14ac:dyDescent="0.2">
      <c r="A110" s="24">
        <f t="shared" ref="A110:B125" si="0">A13</f>
        <v>1</v>
      </c>
      <c r="B110" s="147">
        <f t="shared" si="0"/>
        <v>2.5684673431335234E-3</v>
      </c>
      <c r="C110" s="23">
        <f t="shared" ref="C110:C173" si="1">C13/$B$98</f>
        <v>1.5120488821196467</v>
      </c>
      <c r="E110" s="147">
        <f t="shared" ref="E110:E173" si="2">E13</f>
        <v>5.6709002984841272E-4</v>
      </c>
      <c r="F110" s="23">
        <f t="shared" ref="F110:F173" si="3">F13/$B$98</f>
        <v>1.402698713587303</v>
      </c>
      <c r="H110" s="147">
        <f t="shared" ref="H110:H173" si="4">H13</f>
        <v>3.2872672057334394E-3</v>
      </c>
      <c r="I110" s="23">
        <f t="shared" ref="I110:I173" si="5">I13/$B$98</f>
        <v>1.3772465191875336</v>
      </c>
      <c r="J110" s="22"/>
      <c r="K110" s="147">
        <f t="shared" ref="K110:K173" si="6">K13</f>
        <v>1.113311676589086E-3</v>
      </c>
      <c r="L110" s="23">
        <f t="shared" ref="L110:L173" si="7">L13/$B$98</f>
        <v>1.1858837242559324</v>
      </c>
      <c r="M110" s="23"/>
      <c r="N110" s="22"/>
      <c r="T110" s="114"/>
      <c r="W110" s="114"/>
      <c r="AA110" s="114"/>
      <c r="AG110" s="114"/>
      <c r="AJ110" s="114"/>
    </row>
    <row r="111" spans="1:39" hidden="1" x14ac:dyDescent="0.2">
      <c r="A111" s="24">
        <f t="shared" si="0"/>
        <v>2</v>
      </c>
      <c r="B111" s="147">
        <f t="shared" si="0"/>
        <v>2.57012356401509E-3</v>
      </c>
      <c r="C111" s="23">
        <f t="shared" si="1"/>
        <v>1.4479470591868935</v>
      </c>
      <c r="E111" s="147">
        <f t="shared" si="2"/>
        <v>9.0330286880643785E-4</v>
      </c>
      <c r="F111" s="23">
        <f t="shared" si="3"/>
        <v>1.3838452362541405</v>
      </c>
      <c r="H111" s="147">
        <f t="shared" si="4"/>
        <v>3.2856109848518724E-3</v>
      </c>
      <c r="I111" s="23">
        <f t="shared" si="5"/>
        <v>1.2876925018550109</v>
      </c>
      <c r="J111" s="22"/>
      <c r="K111" s="147">
        <f t="shared" si="6"/>
        <v>1.7131948798925179E-3</v>
      </c>
      <c r="L111" s="23">
        <f t="shared" si="7"/>
        <v>1.1660875730561115</v>
      </c>
      <c r="M111" s="23"/>
      <c r="N111" s="22"/>
      <c r="T111" s="114"/>
      <c r="W111" s="114"/>
      <c r="AA111" s="114"/>
      <c r="AG111" s="114"/>
      <c r="AJ111" s="114"/>
    </row>
    <row r="112" spans="1:39" hidden="1" x14ac:dyDescent="0.2">
      <c r="A112" s="24">
        <f t="shared" si="0"/>
        <v>3</v>
      </c>
      <c r="B112" s="147">
        <f t="shared" si="0"/>
        <v>2.6376973759830087E-3</v>
      </c>
      <c r="C112" s="23">
        <f t="shared" si="1"/>
        <v>1.4413483421202864</v>
      </c>
      <c r="E112" s="147">
        <f t="shared" si="2"/>
        <v>7.2343728106830226E-4</v>
      </c>
      <c r="F112" s="23">
        <f t="shared" si="3"/>
        <v>1.3649917589209777</v>
      </c>
      <c r="H112" s="147">
        <f t="shared" si="4"/>
        <v>3.5145007106843801E-3</v>
      </c>
      <c r="I112" s="23">
        <f t="shared" si="5"/>
        <v>1.2876925018550109</v>
      </c>
      <c r="J112" s="22"/>
      <c r="K112" s="147">
        <f t="shared" si="6"/>
        <v>1.4872863516468301E-3</v>
      </c>
      <c r="L112" s="23">
        <f t="shared" si="7"/>
        <v>1.147234095722949</v>
      </c>
      <c r="M112" s="23"/>
      <c r="N112" s="22"/>
      <c r="T112" s="114"/>
      <c r="W112" s="114"/>
      <c r="AA112" s="114"/>
      <c r="AG112" s="114"/>
      <c r="AJ112" s="114"/>
    </row>
    <row r="113" spans="1:38" hidden="1" x14ac:dyDescent="0.2">
      <c r="A113" s="24">
        <f t="shared" si="0"/>
        <v>4</v>
      </c>
      <c r="B113" s="147">
        <f t="shared" si="0"/>
        <v>2.3197029667222165E-3</v>
      </c>
      <c r="C113" s="23">
        <f t="shared" si="1"/>
        <v>1.3838452362541405</v>
      </c>
      <c r="E113" s="147">
        <f t="shared" si="2"/>
        <v>8.188356038465399E-4</v>
      </c>
      <c r="F113" s="23">
        <f t="shared" si="3"/>
        <v>1.3451956077211569</v>
      </c>
      <c r="G113" s="26"/>
      <c r="H113" s="147">
        <f t="shared" si="4"/>
        <v>3.1189951641662698E-3</v>
      </c>
      <c r="I113" s="23">
        <f t="shared" si="5"/>
        <v>1.2556415903886342</v>
      </c>
      <c r="J113" s="147"/>
      <c r="K113" s="147">
        <f t="shared" si="6"/>
        <v>1.6366774751641398E-3</v>
      </c>
      <c r="L113" s="23">
        <f t="shared" si="7"/>
        <v>1.1406353786563419</v>
      </c>
      <c r="M113" s="23"/>
      <c r="N113" s="26"/>
      <c r="P113" s="147"/>
      <c r="Q113" s="26"/>
      <c r="S113" s="147"/>
      <c r="T113" s="26"/>
      <c r="V113" s="147"/>
      <c r="W113" s="26"/>
      <c r="Y113" s="147"/>
      <c r="Z113" s="147"/>
      <c r="AA113" s="26"/>
      <c r="AC113" s="147"/>
      <c r="AD113" s="26"/>
      <c r="AF113" s="147"/>
      <c r="AG113" s="26"/>
      <c r="AI113" s="147"/>
      <c r="AJ113" s="26"/>
      <c r="AL113" s="147"/>
    </row>
    <row r="114" spans="1:38" hidden="1" x14ac:dyDescent="0.2">
      <c r="A114" s="24">
        <f t="shared" si="0"/>
        <v>5</v>
      </c>
      <c r="B114" s="147">
        <f t="shared" si="0"/>
        <v>2.8583059974076831E-3</v>
      </c>
      <c r="C114" s="23">
        <f t="shared" si="1"/>
        <v>1.3772465191875336</v>
      </c>
      <c r="E114" s="147">
        <f t="shared" si="2"/>
        <v>8.9071559010653139E-4</v>
      </c>
      <c r="F114" s="23">
        <f t="shared" si="3"/>
        <v>1.3197434133213872</v>
      </c>
      <c r="G114" s="26"/>
      <c r="H114" s="147">
        <f t="shared" si="4"/>
        <v>3.6582606832043633E-3</v>
      </c>
      <c r="I114" s="23">
        <f t="shared" si="5"/>
        <v>1.2499855471886854</v>
      </c>
      <c r="J114" s="147"/>
      <c r="K114" s="147">
        <f t="shared" si="6"/>
        <v>1.8059432492602489E-3</v>
      </c>
      <c r="L114" s="23">
        <f t="shared" si="7"/>
        <v>1.134036661589735</v>
      </c>
      <c r="M114" s="23"/>
      <c r="N114" s="26"/>
      <c r="P114" s="147"/>
      <c r="Q114" s="26"/>
      <c r="S114" s="147"/>
      <c r="T114" s="26"/>
      <c r="V114" s="147"/>
      <c r="W114" s="26"/>
      <c r="Y114" s="147"/>
      <c r="Z114" s="147"/>
      <c r="AA114" s="26"/>
      <c r="AC114" s="147"/>
      <c r="AD114" s="26"/>
      <c r="AF114" s="147"/>
      <c r="AG114" s="26"/>
      <c r="AI114" s="147"/>
      <c r="AJ114" s="26"/>
      <c r="AL114" s="147"/>
    </row>
    <row r="115" spans="1:38" hidden="1" x14ac:dyDescent="0.2">
      <c r="A115" s="24">
        <f t="shared" si="0"/>
        <v>6</v>
      </c>
      <c r="B115" s="147">
        <f t="shared" si="0"/>
        <v>3.3531847968197911E-3</v>
      </c>
      <c r="C115" s="23">
        <f t="shared" si="1"/>
        <v>1.339539564521208</v>
      </c>
      <c r="E115" s="147">
        <f t="shared" si="2"/>
        <v>1.1037055954759996E-3</v>
      </c>
      <c r="F115" s="23">
        <f t="shared" si="3"/>
        <v>1.2876925018550109</v>
      </c>
      <c r="G115" s="26"/>
      <c r="H115" s="147">
        <f t="shared" si="4"/>
        <v>4.2488690495710224E-3</v>
      </c>
      <c r="I115" s="23">
        <f t="shared" si="5"/>
        <v>1.2301893959888646</v>
      </c>
      <c r="J115" s="147"/>
      <c r="K115" s="147">
        <f t="shared" si="6"/>
        <v>2.1153253099368947E-3</v>
      </c>
      <c r="L115" s="23">
        <f t="shared" si="7"/>
        <v>1.1283806183897862</v>
      </c>
      <c r="M115" s="23"/>
      <c r="N115" s="26"/>
      <c r="P115" s="147"/>
      <c r="Q115" s="26"/>
      <c r="S115" s="147"/>
      <c r="T115" s="26"/>
      <c r="V115" s="147"/>
      <c r="W115" s="26"/>
      <c r="Y115" s="147"/>
      <c r="Z115" s="147"/>
      <c r="AA115" s="26"/>
      <c r="AC115" s="147"/>
      <c r="AD115" s="26"/>
      <c r="AF115" s="147"/>
      <c r="AG115" s="26"/>
      <c r="AI115" s="147"/>
      <c r="AJ115" s="26"/>
      <c r="AL115" s="147"/>
    </row>
    <row r="116" spans="1:38" hidden="1" x14ac:dyDescent="0.2">
      <c r="A116" s="24">
        <f t="shared" si="0"/>
        <v>7</v>
      </c>
      <c r="B116" s="147">
        <f t="shared" si="0"/>
        <v>3.6903913683067561E-3</v>
      </c>
      <c r="C116" s="23">
        <f t="shared" si="1"/>
        <v>1.275437741588455</v>
      </c>
      <c r="E116" s="147">
        <f t="shared" si="2"/>
        <v>1.2660152418695289E-3</v>
      </c>
      <c r="F116" s="23">
        <f t="shared" si="3"/>
        <v>1.2301893959888646</v>
      </c>
      <c r="G116" s="26"/>
      <c r="H116" s="147">
        <f t="shared" si="4"/>
        <v>4.3969351963830785E-3</v>
      </c>
      <c r="I116" s="23">
        <f t="shared" si="5"/>
        <v>1.2113359186557018</v>
      </c>
      <c r="J116" s="147"/>
      <c r="K116" s="147">
        <f t="shared" si="6"/>
        <v>2.4624692067132595E-3</v>
      </c>
      <c r="L116" s="23">
        <f t="shared" si="7"/>
        <v>1.1217819013231791</v>
      </c>
      <c r="M116" s="23"/>
      <c r="N116" s="26"/>
      <c r="P116" s="147"/>
      <c r="Q116" s="26"/>
      <c r="S116" s="147"/>
      <c r="T116" s="26"/>
      <c r="V116" s="147"/>
      <c r="W116" s="26"/>
      <c r="Y116" s="147"/>
      <c r="Z116" s="147"/>
      <c r="AA116" s="26"/>
      <c r="AC116" s="147"/>
      <c r="AD116" s="26"/>
      <c r="AF116" s="147"/>
      <c r="AG116" s="26"/>
      <c r="AI116" s="147"/>
      <c r="AJ116" s="26"/>
      <c r="AL116" s="147"/>
    </row>
    <row r="117" spans="1:38" hidden="1" x14ac:dyDescent="0.2">
      <c r="A117" s="24">
        <f t="shared" si="0"/>
        <v>8</v>
      </c>
      <c r="B117" s="147">
        <f t="shared" si="0"/>
        <v>3.8901316066236912E-3</v>
      </c>
      <c r="C117" s="23">
        <f t="shared" si="1"/>
        <v>1.2433868301220785</v>
      </c>
      <c r="E117" s="147">
        <f t="shared" si="2"/>
        <v>1.332264077132194E-3</v>
      </c>
      <c r="F117" s="23">
        <f t="shared" si="3"/>
        <v>1.1924824413225392</v>
      </c>
      <c r="G117" s="26"/>
      <c r="H117" s="147">
        <f t="shared" si="4"/>
        <v>4.7036673036492177E-3</v>
      </c>
      <c r="I117" s="23">
        <f t="shared" si="5"/>
        <v>1.1924824413225392</v>
      </c>
      <c r="J117" s="147"/>
      <c r="K117" s="147">
        <f t="shared" si="6"/>
        <v>2.662540689206508E-3</v>
      </c>
      <c r="L117" s="23">
        <f t="shared" si="7"/>
        <v>1.1151831842565723</v>
      </c>
      <c r="M117" s="23"/>
      <c r="N117" s="26"/>
      <c r="P117" s="147"/>
      <c r="Q117" s="26"/>
      <c r="S117" s="147"/>
      <c r="T117" s="26"/>
      <c r="V117" s="147"/>
      <c r="W117" s="26"/>
      <c r="Y117" s="147"/>
      <c r="Z117" s="147"/>
      <c r="AA117" s="26"/>
      <c r="AC117" s="147"/>
      <c r="AD117" s="26"/>
      <c r="AF117" s="147"/>
      <c r="AG117" s="26"/>
      <c r="AI117" s="147"/>
      <c r="AJ117" s="26"/>
      <c r="AL117" s="147"/>
    </row>
    <row r="118" spans="1:38" hidden="1" x14ac:dyDescent="0.2">
      <c r="A118" s="24">
        <f t="shared" si="0"/>
        <v>9</v>
      </c>
      <c r="B118" s="147">
        <f t="shared" si="0"/>
        <v>4.4340345441301714E-3</v>
      </c>
      <c r="C118" s="23">
        <f t="shared" si="1"/>
        <v>1.1924824413225392</v>
      </c>
      <c r="E118" s="147">
        <f t="shared" si="2"/>
        <v>1.9685841398300917E-3</v>
      </c>
      <c r="F118" s="23">
        <f t="shared" si="3"/>
        <v>1.1604315298561627</v>
      </c>
      <c r="G118" s="26"/>
      <c r="H118" s="147">
        <f t="shared" si="4"/>
        <v>5.2197457303453784E-3</v>
      </c>
      <c r="I118" s="23">
        <f t="shared" si="5"/>
        <v>1.1604315298561627</v>
      </c>
      <c r="J118" s="147"/>
      <c r="K118" s="147">
        <f t="shared" si="6"/>
        <v>3.6658792992595697E-3</v>
      </c>
      <c r="L118" s="23">
        <f t="shared" si="7"/>
        <v>1.1604315298561627</v>
      </c>
      <c r="M118" s="23"/>
      <c r="N118" s="26"/>
      <c r="P118" s="147"/>
      <c r="Q118" s="26"/>
      <c r="S118" s="147"/>
      <c r="T118" s="26"/>
      <c r="V118" s="147"/>
      <c r="W118" s="26"/>
      <c r="Y118" s="147"/>
      <c r="Z118" s="147"/>
      <c r="AA118" s="26"/>
      <c r="AC118" s="147"/>
      <c r="AD118" s="26"/>
      <c r="AF118" s="147"/>
      <c r="AG118" s="26"/>
      <c r="AI118" s="147"/>
      <c r="AJ118" s="26"/>
      <c r="AL118" s="147"/>
    </row>
    <row r="119" spans="1:38" hidden="1" x14ac:dyDescent="0.2">
      <c r="A119" s="24">
        <f t="shared" si="0"/>
        <v>10</v>
      </c>
      <c r="B119" s="147">
        <f t="shared" si="0"/>
        <v>3.7490215875142143E-3</v>
      </c>
      <c r="C119" s="23">
        <f t="shared" si="1"/>
        <v>1.1792850071893253</v>
      </c>
      <c r="E119" s="147">
        <f t="shared" si="2"/>
        <v>1.8556298757072477E-3</v>
      </c>
      <c r="F119" s="23">
        <f t="shared" si="3"/>
        <v>1.147234095722949</v>
      </c>
      <c r="G119" s="26"/>
      <c r="H119" s="147">
        <f t="shared" si="4"/>
        <v>4.2319755965790429E-3</v>
      </c>
      <c r="I119" s="23">
        <f t="shared" si="5"/>
        <v>1.147234095722949</v>
      </c>
      <c r="J119" s="147"/>
      <c r="K119" s="147">
        <f t="shared" si="6"/>
        <v>3.1849127552526215E-3</v>
      </c>
      <c r="L119" s="23">
        <f t="shared" si="7"/>
        <v>1.147234095722949</v>
      </c>
      <c r="M119" s="23"/>
      <c r="N119" s="26"/>
      <c r="P119" s="147"/>
      <c r="Q119" s="26"/>
      <c r="S119" s="147"/>
      <c r="T119" s="26"/>
      <c r="V119" s="147"/>
      <c r="W119" s="26"/>
      <c r="Y119" s="147"/>
      <c r="Z119" s="147"/>
      <c r="AA119" s="26"/>
      <c r="AC119" s="147"/>
      <c r="AD119" s="26"/>
      <c r="AF119" s="147"/>
      <c r="AG119" s="26"/>
      <c r="AI119" s="147"/>
      <c r="AJ119" s="26"/>
      <c r="AL119" s="147"/>
    </row>
    <row r="120" spans="1:38" hidden="1" x14ac:dyDescent="0.2">
      <c r="A120" s="24">
        <f t="shared" si="0"/>
        <v>11</v>
      </c>
      <c r="B120" s="147">
        <f t="shared" si="0"/>
        <v>3.722190809232835E-3</v>
      </c>
      <c r="C120" s="23">
        <f t="shared" si="1"/>
        <v>1.1604315298561627</v>
      </c>
      <c r="E120" s="147">
        <f t="shared" si="2"/>
        <v>2.1166502866421478E-3</v>
      </c>
      <c r="F120" s="23">
        <f t="shared" si="3"/>
        <v>1.134036661589735</v>
      </c>
      <c r="G120" s="26"/>
      <c r="H120" s="147">
        <f t="shared" si="4"/>
        <v>4.0686722176565731E-3</v>
      </c>
      <c r="I120" s="23">
        <f t="shared" si="5"/>
        <v>1.134036661589735</v>
      </c>
      <c r="J120" s="147"/>
      <c r="K120" s="147">
        <f t="shared" si="6"/>
        <v>3.5522625467840994E-3</v>
      </c>
      <c r="L120" s="23">
        <f t="shared" si="7"/>
        <v>1.134036661589735</v>
      </c>
      <c r="M120" s="23"/>
      <c r="N120" s="26"/>
      <c r="P120" s="147"/>
      <c r="Q120" s="26"/>
      <c r="S120" s="147"/>
      <c r="T120" s="26"/>
      <c r="V120" s="147"/>
      <c r="W120" s="26"/>
      <c r="Y120" s="147"/>
      <c r="Z120" s="147"/>
      <c r="AA120" s="26"/>
      <c r="AC120" s="147"/>
      <c r="AD120" s="26"/>
      <c r="AF120" s="147"/>
      <c r="AG120" s="26"/>
      <c r="AI120" s="147"/>
      <c r="AJ120" s="26"/>
      <c r="AL120" s="147"/>
    </row>
    <row r="121" spans="1:38" hidden="1" x14ac:dyDescent="0.2">
      <c r="A121" s="24">
        <f t="shared" si="0"/>
        <v>12</v>
      </c>
      <c r="B121" s="147">
        <f t="shared" si="0"/>
        <v>3.4462644103638355E-3</v>
      </c>
      <c r="C121" s="23">
        <f t="shared" si="1"/>
        <v>1.147234095722949</v>
      </c>
      <c r="E121" s="147">
        <f t="shared" si="2"/>
        <v>2.1832303660811263E-3</v>
      </c>
      <c r="F121" s="23">
        <f t="shared" si="3"/>
        <v>1.1123551626565977</v>
      </c>
      <c r="G121" s="26"/>
      <c r="H121" s="147">
        <f t="shared" si="4"/>
        <v>3.7659150405061942E-3</v>
      </c>
      <c r="I121" s="23">
        <f t="shared" si="5"/>
        <v>1.1123551626565977</v>
      </c>
      <c r="J121" s="147"/>
      <c r="K121" s="147">
        <f t="shared" si="6"/>
        <v>3.6973474960093357E-3</v>
      </c>
      <c r="L121" s="23">
        <f t="shared" si="7"/>
        <v>1.1123551626565977</v>
      </c>
      <c r="M121" s="23"/>
      <c r="N121" s="26"/>
      <c r="P121" s="147"/>
      <c r="Q121" s="26"/>
      <c r="S121" s="147"/>
      <c r="T121" s="26"/>
      <c r="V121" s="147"/>
      <c r="W121" s="26"/>
      <c r="Y121" s="147"/>
      <c r="Z121" s="147"/>
      <c r="AA121" s="26"/>
      <c r="AC121" s="147"/>
      <c r="AD121" s="26"/>
      <c r="AF121" s="147"/>
      <c r="AG121" s="26"/>
      <c r="AI121" s="147"/>
      <c r="AJ121" s="26"/>
      <c r="AL121" s="147"/>
    </row>
    <row r="122" spans="1:38" hidden="1" x14ac:dyDescent="0.2">
      <c r="A122" s="24">
        <f t="shared" si="0"/>
        <v>13</v>
      </c>
      <c r="B122" s="147">
        <f t="shared" si="0"/>
        <v>3.2495053696337201E-3</v>
      </c>
      <c r="C122" s="23">
        <f t="shared" si="1"/>
        <v>1.134036661589735</v>
      </c>
      <c r="E122" s="147">
        <f t="shared" si="2"/>
        <v>2.6486284338013482E-3</v>
      </c>
      <c r="F122" s="23">
        <f t="shared" si="3"/>
        <v>1.0454253181238704</v>
      </c>
      <c r="G122" s="26"/>
      <c r="H122" s="147">
        <f t="shared" si="4"/>
        <v>3.6705167177279565E-3</v>
      </c>
      <c r="I122" s="23">
        <f t="shared" si="5"/>
        <v>1.0454253181238704</v>
      </c>
      <c r="J122" s="147"/>
      <c r="K122" s="147">
        <f t="shared" si="6"/>
        <v>4.1981886905950831E-3</v>
      </c>
      <c r="L122" s="23">
        <f t="shared" si="7"/>
        <v>1.0454253181238704</v>
      </c>
      <c r="M122" s="23"/>
      <c r="N122" s="26"/>
      <c r="P122" s="147"/>
      <c r="Q122" s="26"/>
      <c r="S122" s="147"/>
      <c r="T122" s="26"/>
      <c r="V122" s="147"/>
      <c r="W122" s="26"/>
      <c r="Y122" s="147"/>
      <c r="Z122" s="147"/>
      <c r="AA122" s="26"/>
      <c r="AC122" s="147"/>
      <c r="AD122" s="26"/>
      <c r="AF122" s="147"/>
      <c r="AG122" s="26"/>
      <c r="AI122" s="147"/>
      <c r="AJ122" s="26"/>
      <c r="AL122" s="147"/>
    </row>
    <row r="123" spans="1:38" hidden="1" x14ac:dyDescent="0.2">
      <c r="A123" s="24">
        <f t="shared" si="0"/>
        <v>14</v>
      </c>
      <c r="B123" s="147">
        <f t="shared" si="0"/>
        <v>3.1249575593399097E-3</v>
      </c>
      <c r="C123" s="23">
        <f t="shared" si="1"/>
        <v>1.035055905590631</v>
      </c>
      <c r="E123" s="147">
        <f t="shared" si="2"/>
        <v>2.8135880336053842E-3</v>
      </c>
      <c r="F123" s="23">
        <f t="shared" si="3"/>
        <v>1.035055905590631</v>
      </c>
      <c r="G123" s="26"/>
      <c r="H123" s="147">
        <f t="shared" si="4"/>
        <v>3.459182933240055E-3</v>
      </c>
      <c r="I123" s="23">
        <f t="shared" si="5"/>
        <v>1.035055905590631</v>
      </c>
      <c r="J123" s="147"/>
      <c r="K123" s="147">
        <f t="shared" si="6"/>
        <v>4.4028975915567188E-3</v>
      </c>
      <c r="L123" s="23">
        <f t="shared" si="7"/>
        <v>1.035055905590631</v>
      </c>
      <c r="M123" s="23"/>
      <c r="N123" s="26"/>
      <c r="P123" s="147"/>
      <c r="Q123" s="26"/>
      <c r="S123" s="147"/>
      <c r="T123" s="26"/>
      <c r="V123" s="147"/>
      <c r="W123" s="26"/>
      <c r="Y123" s="147"/>
      <c r="Z123" s="147"/>
      <c r="AA123" s="26"/>
      <c r="AC123" s="147"/>
      <c r="AD123" s="26"/>
      <c r="AF123" s="147"/>
      <c r="AG123" s="26"/>
      <c r="AI123" s="147"/>
      <c r="AJ123" s="26"/>
      <c r="AL123" s="147"/>
    </row>
    <row r="124" spans="1:38" hidden="1" x14ac:dyDescent="0.2">
      <c r="A124" s="24">
        <f t="shared" si="0"/>
        <v>15</v>
      </c>
      <c r="B124" s="147">
        <f t="shared" si="0"/>
        <v>2.9984222839882198E-3</v>
      </c>
      <c r="C124" s="23">
        <f t="shared" si="1"/>
        <v>1.0190304498574425</v>
      </c>
      <c r="E124" s="147">
        <f t="shared" si="2"/>
        <v>3.2104185568287476E-3</v>
      </c>
      <c r="F124" s="23">
        <f t="shared" si="3"/>
        <v>1.0190304498574425</v>
      </c>
      <c r="G124" s="26"/>
      <c r="H124" s="147">
        <f t="shared" si="4"/>
        <v>3.242217997754827E-3</v>
      </c>
      <c r="I124" s="23">
        <f t="shared" si="5"/>
        <v>1.0190304498574425</v>
      </c>
      <c r="J124" s="147"/>
      <c r="K124" s="147">
        <f t="shared" si="6"/>
        <v>4.8673019267480005E-3</v>
      </c>
      <c r="L124" s="23">
        <f t="shared" si="7"/>
        <v>1.0190304498574425</v>
      </c>
      <c r="M124" s="23"/>
      <c r="N124" s="26"/>
      <c r="P124" s="147"/>
      <c r="Q124" s="26"/>
      <c r="S124" s="147"/>
      <c r="T124" s="26"/>
      <c r="V124" s="147"/>
      <c r="W124" s="26"/>
      <c r="Y124" s="147"/>
      <c r="Z124" s="147"/>
      <c r="AA124" s="26"/>
      <c r="AC124" s="147"/>
      <c r="AD124" s="26"/>
      <c r="AF124" s="147"/>
      <c r="AG124" s="26"/>
      <c r="AI124" s="147"/>
      <c r="AJ124" s="26"/>
      <c r="AL124" s="147"/>
    </row>
    <row r="125" spans="1:38" hidden="1" x14ac:dyDescent="0.2">
      <c r="A125" s="24">
        <f t="shared" si="0"/>
        <v>16</v>
      </c>
      <c r="B125" s="147">
        <f t="shared" si="0"/>
        <v>2.8082881267843711E-3</v>
      </c>
      <c r="C125" s="23">
        <f t="shared" si="1"/>
        <v>1.006775689590887</v>
      </c>
      <c r="E125" s="147">
        <f t="shared" si="2"/>
        <v>3.4747514095267813E-3</v>
      </c>
      <c r="F125" s="23">
        <f t="shared" si="3"/>
        <v>1.006775689590887</v>
      </c>
      <c r="G125" s="26"/>
      <c r="H125" s="147">
        <f t="shared" si="4"/>
        <v>3.0341966550300587E-3</v>
      </c>
      <c r="I125" s="23">
        <f t="shared" si="5"/>
        <v>1.006775689590887</v>
      </c>
      <c r="J125" s="147"/>
      <c r="K125" s="147">
        <f t="shared" si="6"/>
        <v>5.0067557249759099E-3</v>
      </c>
      <c r="L125" s="23">
        <f t="shared" si="7"/>
        <v>1.006775689590887</v>
      </c>
      <c r="M125" s="23"/>
      <c r="N125" s="26"/>
      <c r="P125" s="147"/>
      <c r="Q125" s="26"/>
      <c r="S125" s="147"/>
      <c r="T125" s="26"/>
      <c r="V125" s="147"/>
      <c r="W125" s="26"/>
      <c r="Y125" s="147"/>
      <c r="Z125" s="147"/>
      <c r="AA125" s="26"/>
      <c r="AC125" s="147"/>
      <c r="AD125" s="26"/>
      <c r="AF125" s="147"/>
      <c r="AG125" s="26"/>
      <c r="AI125" s="147"/>
      <c r="AJ125" s="26"/>
      <c r="AL125" s="147"/>
    </row>
    <row r="126" spans="1:38" hidden="1" x14ac:dyDescent="0.2">
      <c r="A126" s="24">
        <f t="shared" ref="A126:B141" si="8">A29</f>
        <v>17</v>
      </c>
      <c r="B126" s="147">
        <f t="shared" si="8"/>
        <v>2.5515738901415439E-3</v>
      </c>
      <c r="C126" s="23">
        <f t="shared" si="1"/>
        <v>0.99357825545767309</v>
      </c>
      <c r="E126" s="147">
        <f t="shared" si="2"/>
        <v>3.655610729793857E-3</v>
      </c>
      <c r="F126" s="23">
        <f t="shared" si="3"/>
        <v>0.99357825545767309</v>
      </c>
      <c r="G126" s="26"/>
      <c r="H126" s="147">
        <f t="shared" si="4"/>
        <v>2.8049756850212376E-3</v>
      </c>
      <c r="I126" s="23">
        <f t="shared" si="5"/>
        <v>0.99357825545767309</v>
      </c>
      <c r="J126" s="147"/>
      <c r="K126" s="147">
        <f t="shared" si="6"/>
        <v>5.1422345930880603E-3</v>
      </c>
      <c r="L126" s="23">
        <f t="shared" si="7"/>
        <v>0.99357825545767309</v>
      </c>
      <c r="M126" s="23"/>
      <c r="N126" s="26"/>
      <c r="P126" s="147"/>
      <c r="Q126" s="26"/>
      <c r="S126" s="147"/>
      <c r="T126" s="26"/>
      <c r="V126" s="147"/>
      <c r="W126" s="26"/>
      <c r="Y126" s="147"/>
      <c r="Z126" s="147"/>
      <c r="AA126" s="26"/>
      <c r="AC126" s="147"/>
      <c r="AD126" s="26"/>
      <c r="AF126" s="147"/>
      <c r="AG126" s="26"/>
      <c r="AI126" s="147"/>
      <c r="AJ126" s="26"/>
      <c r="AL126" s="147"/>
    </row>
    <row r="127" spans="1:38" hidden="1" x14ac:dyDescent="0.2">
      <c r="A127" s="24">
        <f t="shared" si="8"/>
        <v>18</v>
      </c>
      <c r="B127" s="147">
        <f t="shared" si="8"/>
        <v>2.3147343040775164E-3</v>
      </c>
      <c r="C127" s="23">
        <f t="shared" si="1"/>
        <v>0.99075023385769856</v>
      </c>
      <c r="E127" s="147">
        <f t="shared" si="2"/>
        <v>3.7142409490013152E-3</v>
      </c>
      <c r="F127" s="23">
        <f t="shared" si="3"/>
        <v>0.99075023385769856</v>
      </c>
      <c r="G127" s="26"/>
      <c r="H127" s="147">
        <f t="shared" si="4"/>
        <v>2.6188164579331488E-3</v>
      </c>
      <c r="I127" s="23">
        <f t="shared" si="5"/>
        <v>0.99075023385769856</v>
      </c>
      <c r="J127" s="147"/>
      <c r="K127" s="147">
        <f t="shared" si="6"/>
        <v>5.1601217786089795E-3</v>
      </c>
      <c r="L127" s="23">
        <f t="shared" si="7"/>
        <v>0.99075023385769856</v>
      </c>
      <c r="M127" s="23"/>
      <c r="N127" s="26"/>
      <c r="P127" s="147"/>
      <c r="Q127" s="26"/>
      <c r="S127" s="147"/>
      <c r="T127" s="26"/>
      <c r="V127" s="147"/>
      <c r="W127" s="26"/>
      <c r="Y127" s="147"/>
      <c r="Z127" s="147"/>
      <c r="AA127" s="26"/>
      <c r="AC127" s="147"/>
      <c r="AD127" s="26"/>
      <c r="AF127" s="147"/>
      <c r="AG127" s="26"/>
      <c r="AI127" s="147"/>
      <c r="AJ127" s="26"/>
      <c r="AL127" s="147"/>
    </row>
    <row r="128" spans="1:38" hidden="1" x14ac:dyDescent="0.2">
      <c r="A128" s="24">
        <f t="shared" si="8"/>
        <v>19</v>
      </c>
      <c r="B128" s="147">
        <f t="shared" si="8"/>
        <v>2.3216904317800964E-3</v>
      </c>
      <c r="C128" s="23">
        <f t="shared" si="1"/>
        <v>0.98132349519111717</v>
      </c>
      <c r="E128" s="147">
        <f t="shared" si="2"/>
        <v>3.9848674410493017E-3</v>
      </c>
      <c r="F128" s="23">
        <f t="shared" si="3"/>
        <v>0.98132349519111717</v>
      </c>
      <c r="G128" s="26"/>
      <c r="H128" s="147">
        <f t="shared" si="4"/>
        <v>2.5956293655912161E-3</v>
      </c>
      <c r="I128" s="23">
        <f t="shared" si="5"/>
        <v>0.98132349519111717</v>
      </c>
      <c r="J128" s="147"/>
      <c r="K128" s="147">
        <f t="shared" si="6"/>
        <v>5.2114646259375456E-3</v>
      </c>
      <c r="L128" s="23">
        <f t="shared" si="7"/>
        <v>0.98132349519111717</v>
      </c>
      <c r="M128" s="23"/>
      <c r="N128" s="26"/>
      <c r="P128" s="147"/>
      <c r="Q128" s="26"/>
      <c r="S128" s="147"/>
      <c r="T128" s="26"/>
      <c r="V128" s="147"/>
      <c r="W128" s="26"/>
      <c r="Y128" s="147"/>
      <c r="Z128" s="147"/>
      <c r="AA128" s="26"/>
      <c r="AC128" s="147"/>
      <c r="AD128" s="26"/>
      <c r="AF128" s="147"/>
      <c r="AG128" s="26"/>
      <c r="AI128" s="147"/>
      <c r="AJ128" s="26"/>
      <c r="AL128" s="147"/>
    </row>
    <row r="129" spans="1:38" hidden="1" x14ac:dyDescent="0.2">
      <c r="A129" s="24">
        <f t="shared" si="8"/>
        <v>20</v>
      </c>
      <c r="B129" s="147">
        <f t="shared" si="8"/>
        <v>2.1159877982895215E-3</v>
      </c>
      <c r="C129" s="23">
        <f t="shared" si="1"/>
        <v>0.9747247781245103</v>
      </c>
      <c r="E129" s="147">
        <f t="shared" si="2"/>
        <v>4.135583541271865E-3</v>
      </c>
      <c r="F129" s="23">
        <f t="shared" si="3"/>
        <v>0.9747247781245103</v>
      </c>
      <c r="G129" s="26"/>
      <c r="H129" s="147">
        <f t="shared" si="4"/>
        <v>2.3524961401772356E-3</v>
      </c>
      <c r="I129" s="23">
        <f t="shared" si="5"/>
        <v>0.9747247781245103</v>
      </c>
      <c r="J129" s="147"/>
      <c r="K129" s="147">
        <f t="shared" si="6"/>
        <v>5.2290205672821518E-3</v>
      </c>
      <c r="L129" s="23">
        <f t="shared" si="7"/>
        <v>0.9747247781245103</v>
      </c>
      <c r="M129" s="23"/>
      <c r="N129" s="26"/>
      <c r="P129" s="147"/>
      <c r="Q129" s="26"/>
      <c r="S129" s="147"/>
      <c r="T129" s="26"/>
      <c r="V129" s="147"/>
      <c r="W129" s="26"/>
      <c r="Y129" s="147"/>
      <c r="Z129" s="147"/>
      <c r="AA129" s="26"/>
      <c r="AC129" s="147"/>
      <c r="AD129" s="26"/>
      <c r="AF129" s="147"/>
      <c r="AG129" s="26"/>
      <c r="AI129" s="147"/>
      <c r="AJ129" s="26"/>
      <c r="AL129" s="147"/>
    </row>
    <row r="130" spans="1:38" hidden="1" x14ac:dyDescent="0.2">
      <c r="A130" s="24">
        <f t="shared" si="8"/>
        <v>21</v>
      </c>
      <c r="B130" s="147">
        <f t="shared" si="8"/>
        <v>1.9851463486457578E-3</v>
      </c>
      <c r="C130" s="23">
        <f t="shared" si="1"/>
        <v>0.97189675652453589</v>
      </c>
      <c r="E130" s="147">
        <f t="shared" si="2"/>
        <v>4.0010984056886552E-3</v>
      </c>
      <c r="F130" s="23">
        <f t="shared" si="3"/>
        <v>0.97189675652453589</v>
      </c>
      <c r="G130" s="26"/>
      <c r="H130" s="147">
        <f t="shared" si="4"/>
        <v>2.2753162470962309E-3</v>
      </c>
      <c r="I130" s="23">
        <f t="shared" si="5"/>
        <v>0.97189675652453589</v>
      </c>
      <c r="J130" s="147"/>
      <c r="K130" s="147">
        <f t="shared" si="6"/>
        <v>5.0044370157417166E-3</v>
      </c>
      <c r="L130" s="23">
        <f t="shared" si="7"/>
        <v>0.97189675652453589</v>
      </c>
      <c r="M130" s="23"/>
      <c r="N130" s="26"/>
      <c r="P130" s="147"/>
      <c r="Q130" s="26"/>
      <c r="S130" s="147"/>
      <c r="T130" s="26"/>
      <c r="V130" s="147"/>
      <c r="W130" s="26"/>
      <c r="Y130" s="147"/>
      <c r="Z130" s="147"/>
      <c r="AA130" s="26"/>
      <c r="AC130" s="147"/>
      <c r="AD130" s="26"/>
      <c r="AF130" s="147"/>
      <c r="AG130" s="26"/>
      <c r="AI130" s="147"/>
      <c r="AJ130" s="26"/>
      <c r="AL130" s="147"/>
    </row>
    <row r="131" spans="1:38" hidden="1" x14ac:dyDescent="0.2">
      <c r="A131" s="24">
        <f t="shared" si="8"/>
        <v>22</v>
      </c>
      <c r="B131" s="147">
        <f t="shared" si="8"/>
        <v>1.8791482122254939E-3</v>
      </c>
      <c r="C131" s="23">
        <f t="shared" si="1"/>
        <v>0.96812606105790333</v>
      </c>
      <c r="E131" s="147">
        <f t="shared" si="2"/>
        <v>3.9514117792416566E-3</v>
      </c>
      <c r="F131" s="23">
        <f t="shared" si="3"/>
        <v>0.96812606105790333</v>
      </c>
      <c r="G131" s="26"/>
      <c r="H131" s="147">
        <f t="shared" si="4"/>
        <v>2.0706073461345957E-3</v>
      </c>
      <c r="I131" s="23">
        <f t="shared" si="5"/>
        <v>0.96812606105790333</v>
      </c>
      <c r="J131" s="147"/>
      <c r="K131" s="147">
        <f t="shared" si="6"/>
        <v>4.9203009949581322E-3</v>
      </c>
      <c r="L131" s="23">
        <f t="shared" si="7"/>
        <v>0.96812606105790333</v>
      </c>
      <c r="M131" s="23"/>
      <c r="N131" s="26"/>
      <c r="P131" s="147"/>
      <c r="Q131" s="26"/>
      <c r="S131" s="147"/>
      <c r="T131" s="26"/>
      <c r="V131" s="147"/>
      <c r="W131" s="26"/>
      <c r="Y131" s="147"/>
      <c r="Z131" s="147"/>
      <c r="AA131" s="26"/>
      <c r="AC131" s="147"/>
      <c r="AD131" s="26"/>
      <c r="AF131" s="147"/>
      <c r="AG131" s="26"/>
      <c r="AI131" s="147"/>
      <c r="AJ131" s="26"/>
      <c r="AL131" s="147"/>
    </row>
    <row r="132" spans="1:38" hidden="1" x14ac:dyDescent="0.2">
      <c r="A132" s="24">
        <f t="shared" si="8"/>
        <v>23</v>
      </c>
      <c r="B132" s="147">
        <f t="shared" si="8"/>
        <v>1.8463550387704747E-3</v>
      </c>
      <c r="C132" s="23">
        <f t="shared" si="1"/>
        <v>0.96812606105790333</v>
      </c>
      <c r="E132" s="147">
        <f t="shared" si="2"/>
        <v>4.4072037658487917E-3</v>
      </c>
      <c r="F132" s="23">
        <f t="shared" si="3"/>
        <v>0.96812606105790333</v>
      </c>
      <c r="G132" s="26"/>
      <c r="H132" s="147">
        <f t="shared" si="4"/>
        <v>2.1004193220027952E-3</v>
      </c>
      <c r="I132" s="23">
        <f t="shared" si="5"/>
        <v>0.96812606105790333</v>
      </c>
      <c r="J132" s="147"/>
      <c r="K132" s="147">
        <f t="shared" si="6"/>
        <v>5.0508112004255829E-3</v>
      </c>
      <c r="L132" s="23">
        <f t="shared" si="7"/>
        <v>0.96812606105790333</v>
      </c>
      <c r="M132" s="23"/>
      <c r="N132" s="26"/>
      <c r="P132" s="147"/>
      <c r="Q132" s="26"/>
      <c r="S132" s="147"/>
      <c r="T132" s="26"/>
      <c r="V132" s="147"/>
      <c r="W132" s="26"/>
      <c r="Y132" s="147"/>
      <c r="Z132" s="147"/>
      <c r="AA132" s="26"/>
      <c r="AC132" s="147"/>
      <c r="AD132" s="26"/>
      <c r="AF132" s="147"/>
      <c r="AG132" s="26"/>
      <c r="AI132" s="147"/>
      <c r="AJ132" s="26"/>
      <c r="AL132" s="147"/>
    </row>
    <row r="133" spans="1:38" hidden="1" x14ac:dyDescent="0.2">
      <c r="A133" s="24">
        <f t="shared" si="8"/>
        <v>24</v>
      </c>
      <c r="B133" s="147">
        <f t="shared" si="8"/>
        <v>1.6919952526084651E-3</v>
      </c>
      <c r="C133" s="23">
        <f t="shared" si="1"/>
        <v>0.96152734399129647</v>
      </c>
      <c r="E133" s="147">
        <f t="shared" si="2"/>
        <v>4.0653597758934399E-3</v>
      </c>
      <c r="F133" s="23">
        <f t="shared" si="3"/>
        <v>0.96152734399129647</v>
      </c>
      <c r="G133" s="26"/>
      <c r="H133" s="147">
        <f t="shared" si="4"/>
        <v>2.0232394289217905E-3</v>
      </c>
      <c r="I133" s="23">
        <f t="shared" si="5"/>
        <v>0.96152734399129647</v>
      </c>
      <c r="J133" s="147"/>
      <c r="K133" s="147">
        <f t="shared" si="6"/>
        <v>4.7235419542280173E-3</v>
      </c>
      <c r="L133" s="23">
        <f t="shared" si="7"/>
        <v>0.96152734399129647</v>
      </c>
      <c r="M133" s="23"/>
      <c r="N133" s="26"/>
      <c r="P133" s="147"/>
      <c r="Q133" s="26"/>
      <c r="S133" s="147"/>
      <c r="T133" s="26"/>
      <c r="V133" s="147"/>
      <c r="W133" s="26"/>
      <c r="Y133" s="147"/>
      <c r="Z133" s="147"/>
      <c r="AA133" s="26"/>
      <c r="AC133" s="147"/>
      <c r="AD133" s="26"/>
      <c r="AF133" s="147"/>
      <c r="AG133" s="26"/>
      <c r="AI133" s="147"/>
      <c r="AJ133" s="26"/>
      <c r="AL133" s="147"/>
    </row>
    <row r="134" spans="1:38" hidden="1" x14ac:dyDescent="0.2">
      <c r="A134" s="24">
        <f t="shared" si="8"/>
        <v>25</v>
      </c>
      <c r="B134" s="147">
        <f t="shared" si="8"/>
        <v>1.6893452991979584E-3</v>
      </c>
      <c r="C134" s="23">
        <f t="shared" si="1"/>
        <v>0.96152734399129647</v>
      </c>
      <c r="E134" s="147">
        <f t="shared" si="2"/>
        <v>4.3903103128568122E-3</v>
      </c>
      <c r="F134" s="23">
        <f t="shared" si="3"/>
        <v>0.96152734399129647</v>
      </c>
      <c r="G134" s="26"/>
      <c r="H134" s="147">
        <f t="shared" si="4"/>
        <v>2.0573575790820628E-3</v>
      </c>
      <c r="I134" s="23">
        <f t="shared" si="5"/>
        <v>0.96152734399129647</v>
      </c>
      <c r="J134" s="147"/>
      <c r="K134" s="147">
        <f t="shared" si="6"/>
        <v>5.0123868759732364E-3</v>
      </c>
      <c r="L134" s="23">
        <f t="shared" si="7"/>
        <v>0.96152734399129647</v>
      </c>
      <c r="M134" s="23"/>
      <c r="N134" s="26"/>
      <c r="P134" s="147"/>
      <c r="Q134" s="26"/>
      <c r="S134" s="147"/>
      <c r="T134" s="26"/>
      <c r="V134" s="147"/>
      <c r="W134" s="26"/>
      <c r="Y134" s="147"/>
      <c r="Z134" s="147"/>
      <c r="AA134" s="26"/>
      <c r="AC134" s="147"/>
      <c r="AD134" s="26"/>
      <c r="AF134" s="147"/>
      <c r="AG134" s="26"/>
      <c r="AI134" s="147"/>
      <c r="AJ134" s="26"/>
      <c r="AL134" s="147"/>
    </row>
    <row r="135" spans="1:38" hidden="1" x14ac:dyDescent="0.2">
      <c r="A135" s="24">
        <f t="shared" si="8"/>
        <v>26</v>
      </c>
      <c r="B135" s="147">
        <f t="shared" si="8"/>
        <v>1.6423086261614663E-3</v>
      </c>
      <c r="C135" s="23">
        <f t="shared" si="1"/>
        <v>0.95587130079134763</v>
      </c>
      <c r="E135" s="147">
        <f t="shared" si="2"/>
        <v>4.4939897400428832E-3</v>
      </c>
      <c r="F135" s="23">
        <f t="shared" si="3"/>
        <v>0.95587130079134763</v>
      </c>
      <c r="G135" s="26"/>
      <c r="H135" s="147">
        <f t="shared" si="4"/>
        <v>2.0557013582004962E-3</v>
      </c>
      <c r="I135" s="23">
        <f t="shared" si="5"/>
        <v>0.95587130079134763</v>
      </c>
      <c r="J135" s="147"/>
      <c r="K135" s="147">
        <f t="shared" si="6"/>
        <v>4.991518492865497E-3</v>
      </c>
      <c r="L135" s="23">
        <f t="shared" si="7"/>
        <v>0.95587130079134763</v>
      </c>
      <c r="M135" s="23"/>
      <c r="N135" s="26"/>
      <c r="P135" s="147"/>
      <c r="Q135" s="26"/>
      <c r="S135" s="147"/>
      <c r="T135" s="26"/>
      <c r="V135" s="147"/>
      <c r="W135" s="26"/>
      <c r="Y135" s="147"/>
      <c r="Z135" s="147"/>
      <c r="AA135" s="26"/>
      <c r="AC135" s="147"/>
      <c r="AD135" s="26"/>
      <c r="AF135" s="147"/>
      <c r="AG135" s="26"/>
      <c r="AI135" s="147"/>
      <c r="AJ135" s="26"/>
      <c r="AL135" s="147"/>
    </row>
    <row r="136" spans="1:38" hidden="1" x14ac:dyDescent="0.2">
      <c r="A136" s="24">
        <f t="shared" si="8"/>
        <v>27</v>
      </c>
      <c r="B136" s="147">
        <f t="shared" si="8"/>
        <v>1.698951380311045E-3</v>
      </c>
      <c r="C136" s="23">
        <f t="shared" si="1"/>
        <v>0.95587130079134763</v>
      </c>
      <c r="E136" s="147">
        <f t="shared" si="2"/>
        <v>4.5804444700606609E-3</v>
      </c>
      <c r="F136" s="23">
        <f t="shared" si="3"/>
        <v>0.95587130079134763</v>
      </c>
      <c r="G136" s="26"/>
      <c r="H136" s="147">
        <f t="shared" si="4"/>
        <v>2.0802134272476821E-3</v>
      </c>
      <c r="I136" s="23">
        <f t="shared" si="5"/>
        <v>0.95587130079134763</v>
      </c>
      <c r="J136" s="147"/>
      <c r="K136" s="147">
        <f t="shared" si="6"/>
        <v>5.1243474075671411E-3</v>
      </c>
      <c r="L136" s="23">
        <f t="shared" si="7"/>
        <v>0.95587130079134763</v>
      </c>
      <c r="M136" s="23"/>
      <c r="N136" s="26"/>
      <c r="P136" s="147"/>
      <c r="Q136" s="26"/>
      <c r="S136" s="147"/>
      <c r="T136" s="26"/>
      <c r="V136" s="147"/>
      <c r="W136" s="26"/>
      <c r="Y136" s="147"/>
      <c r="Z136" s="147"/>
      <c r="AA136" s="26"/>
      <c r="AC136" s="147"/>
      <c r="AD136" s="26"/>
      <c r="AF136" s="147"/>
      <c r="AG136" s="26"/>
      <c r="AI136" s="147"/>
      <c r="AJ136" s="26"/>
      <c r="AL136" s="147"/>
    </row>
    <row r="137" spans="1:38" hidden="1" x14ac:dyDescent="0.2">
      <c r="A137" s="24">
        <f t="shared" si="8"/>
        <v>28</v>
      </c>
      <c r="B137" s="147">
        <f t="shared" si="8"/>
        <v>1.6823891714953787E-3</v>
      </c>
      <c r="C137" s="23">
        <f t="shared" si="1"/>
        <v>0.95210060532471508</v>
      </c>
      <c r="E137" s="147">
        <f t="shared" si="2"/>
        <v>4.6678929326073784E-3</v>
      </c>
      <c r="F137" s="23">
        <f t="shared" si="3"/>
        <v>0.95210060532471508</v>
      </c>
      <c r="G137" s="26"/>
      <c r="H137" s="147">
        <f t="shared" si="4"/>
        <v>2.1630244713260133E-3</v>
      </c>
      <c r="I137" s="23">
        <f t="shared" si="5"/>
        <v>0.95210060532471508</v>
      </c>
      <c r="J137" s="147"/>
      <c r="K137" s="147">
        <f t="shared" si="6"/>
        <v>5.0050995040943434E-3</v>
      </c>
      <c r="L137" s="23">
        <f t="shared" si="7"/>
        <v>0.95210060532471508</v>
      </c>
      <c r="M137" s="23"/>
      <c r="N137" s="26"/>
      <c r="P137" s="147"/>
      <c r="Q137" s="26"/>
      <c r="S137" s="147"/>
      <c r="T137" s="26"/>
      <c r="V137" s="147"/>
      <c r="W137" s="26"/>
      <c r="Y137" s="147"/>
      <c r="Z137" s="147"/>
      <c r="AA137" s="26"/>
      <c r="AC137" s="147"/>
      <c r="AD137" s="26"/>
      <c r="AF137" s="147"/>
      <c r="AG137" s="26"/>
      <c r="AI137" s="147"/>
      <c r="AJ137" s="26"/>
      <c r="AL137" s="147"/>
    </row>
    <row r="138" spans="1:38" hidden="1" x14ac:dyDescent="0.2">
      <c r="A138" s="24">
        <f t="shared" si="8"/>
        <v>29</v>
      </c>
      <c r="B138" s="147">
        <f t="shared" si="8"/>
        <v>1.7526129368738035E-3</v>
      </c>
      <c r="C138" s="23">
        <f t="shared" si="1"/>
        <v>0.95115793145805694</v>
      </c>
      <c r="E138" s="147">
        <f t="shared" si="2"/>
        <v>4.8788954729189664E-3</v>
      </c>
      <c r="F138" s="23">
        <f t="shared" si="3"/>
        <v>0.95115793145805694</v>
      </c>
      <c r="G138" s="26"/>
      <c r="H138" s="147">
        <f t="shared" si="4"/>
        <v>2.3200342108985294E-3</v>
      </c>
      <c r="I138" s="23">
        <f t="shared" si="5"/>
        <v>0.95115793145805694</v>
      </c>
      <c r="J138" s="147"/>
      <c r="K138" s="147">
        <f t="shared" si="6"/>
        <v>5.2326642532215979E-3</v>
      </c>
      <c r="L138" s="23">
        <f t="shared" si="7"/>
        <v>0.95115793145805694</v>
      </c>
      <c r="M138" s="23"/>
      <c r="N138" s="26"/>
      <c r="P138" s="147"/>
      <c r="Q138" s="26"/>
      <c r="S138" s="147"/>
      <c r="T138" s="26"/>
      <c r="V138" s="147"/>
      <c r="W138" s="26"/>
      <c r="Y138" s="147"/>
      <c r="Z138" s="147"/>
      <c r="AA138" s="26"/>
      <c r="AC138" s="147"/>
      <c r="AD138" s="26"/>
      <c r="AF138" s="147"/>
      <c r="AG138" s="26"/>
      <c r="AI138" s="147"/>
      <c r="AJ138" s="26"/>
      <c r="AL138" s="147"/>
    </row>
    <row r="139" spans="1:38" hidden="1" x14ac:dyDescent="0.2">
      <c r="A139" s="24">
        <f t="shared" si="8"/>
        <v>30</v>
      </c>
      <c r="B139" s="147">
        <f t="shared" si="8"/>
        <v>1.988127546232578E-3</v>
      </c>
      <c r="C139" s="23">
        <f t="shared" si="1"/>
        <v>0.9426738666581338</v>
      </c>
      <c r="E139" s="147">
        <f t="shared" si="2"/>
        <v>5.4569165605857194E-3</v>
      </c>
      <c r="F139" s="23">
        <f t="shared" si="3"/>
        <v>0.9426738666581338</v>
      </c>
      <c r="G139" s="26"/>
      <c r="H139" s="147">
        <f t="shared" si="4"/>
        <v>2.5104996122786915E-3</v>
      </c>
      <c r="I139" s="23">
        <f t="shared" si="5"/>
        <v>0.9426738666581338</v>
      </c>
      <c r="J139" s="147"/>
      <c r="K139" s="147">
        <f t="shared" si="6"/>
        <v>5.7450989939783126E-3</v>
      </c>
      <c r="L139" s="23">
        <f t="shared" si="7"/>
        <v>0.9426738666581338</v>
      </c>
      <c r="M139" s="23"/>
      <c r="N139" s="26"/>
      <c r="P139" s="147"/>
      <c r="Q139" s="26"/>
      <c r="S139" s="147"/>
      <c r="T139" s="26"/>
      <c r="V139" s="147"/>
      <c r="W139" s="26"/>
      <c r="Y139" s="147"/>
      <c r="Z139" s="147"/>
      <c r="AA139" s="26"/>
      <c r="AC139" s="147"/>
      <c r="AD139" s="26"/>
      <c r="AF139" s="147"/>
      <c r="AG139" s="26"/>
      <c r="AI139" s="147"/>
      <c r="AJ139" s="26"/>
      <c r="AL139" s="147"/>
    </row>
    <row r="140" spans="1:38" hidden="1" x14ac:dyDescent="0.2">
      <c r="A140" s="24">
        <f t="shared" si="8"/>
        <v>31</v>
      </c>
      <c r="B140" s="147">
        <f t="shared" si="8"/>
        <v>1.975209023356358E-3</v>
      </c>
      <c r="C140" s="23">
        <f t="shared" si="1"/>
        <v>0.93324712799155241</v>
      </c>
      <c r="E140" s="147">
        <f t="shared" si="2"/>
        <v>5.4191547244860005E-3</v>
      </c>
      <c r="F140" s="23">
        <f t="shared" si="3"/>
        <v>0.93324712799155241</v>
      </c>
      <c r="G140" s="26"/>
      <c r="H140" s="147">
        <f t="shared" si="4"/>
        <v>2.5946356330622763E-3</v>
      </c>
      <c r="I140" s="23">
        <f t="shared" si="5"/>
        <v>0.93324712799155241</v>
      </c>
      <c r="J140" s="147"/>
      <c r="K140" s="147">
        <f t="shared" si="6"/>
        <v>5.8242663521171972E-3</v>
      </c>
      <c r="L140" s="23">
        <f t="shared" si="7"/>
        <v>0.93324712799155241</v>
      </c>
      <c r="M140" s="23"/>
      <c r="N140" s="26"/>
      <c r="P140" s="147"/>
      <c r="Q140" s="26"/>
      <c r="S140" s="147"/>
      <c r="T140" s="26"/>
      <c r="V140" s="147"/>
      <c r="W140" s="26"/>
      <c r="Y140" s="147"/>
      <c r="Z140" s="147"/>
      <c r="AA140" s="26"/>
      <c r="AC140" s="147"/>
      <c r="AD140" s="26"/>
      <c r="AF140" s="147"/>
      <c r="AG140" s="26"/>
      <c r="AI140" s="147"/>
      <c r="AJ140" s="26"/>
      <c r="AL140" s="147"/>
    </row>
    <row r="141" spans="1:38" hidden="1" x14ac:dyDescent="0.2">
      <c r="A141" s="24">
        <f t="shared" si="8"/>
        <v>32</v>
      </c>
      <c r="B141" s="147">
        <f t="shared" si="8"/>
        <v>1.8519861897678012E-3</v>
      </c>
      <c r="C141" s="23">
        <f t="shared" si="1"/>
        <v>0.92947643252491985</v>
      </c>
      <c r="E141" s="147">
        <f t="shared" si="2"/>
        <v>4.9822436559287244E-3</v>
      </c>
      <c r="F141" s="23">
        <f t="shared" si="3"/>
        <v>0.92947643252491985</v>
      </c>
      <c r="G141" s="26"/>
      <c r="H141" s="147">
        <f t="shared" si="4"/>
        <v>2.4151012895004538E-3</v>
      </c>
      <c r="I141" s="23">
        <f t="shared" si="5"/>
        <v>0.92947643252491985</v>
      </c>
      <c r="J141" s="147"/>
      <c r="K141" s="147">
        <f t="shared" si="6"/>
        <v>5.287982030665923E-3</v>
      </c>
      <c r="L141" s="23">
        <f t="shared" si="7"/>
        <v>0.92947643252491985</v>
      </c>
      <c r="M141" s="23"/>
      <c r="N141" s="26"/>
      <c r="P141" s="147"/>
      <c r="Q141" s="26"/>
      <c r="S141" s="147"/>
      <c r="T141" s="26"/>
      <c r="V141" s="147"/>
      <c r="W141" s="26"/>
      <c r="Y141" s="147"/>
      <c r="Z141" s="147"/>
      <c r="AA141" s="26"/>
      <c r="AC141" s="147"/>
      <c r="AD141" s="26"/>
      <c r="AF141" s="147"/>
      <c r="AG141" s="26"/>
      <c r="AI141" s="147"/>
      <c r="AJ141" s="26"/>
      <c r="AL141" s="147"/>
    </row>
    <row r="142" spans="1:38" hidden="1" x14ac:dyDescent="0.2">
      <c r="A142" s="24">
        <f t="shared" ref="A142:B157" si="9">A45</f>
        <v>33</v>
      </c>
      <c r="B142" s="147">
        <f t="shared" si="9"/>
        <v>1.7940184589129691E-3</v>
      </c>
      <c r="C142" s="23">
        <f t="shared" si="1"/>
        <v>0.92664841092494554</v>
      </c>
      <c r="E142" s="147">
        <f t="shared" si="2"/>
        <v>4.8600145548691074E-3</v>
      </c>
      <c r="F142" s="23">
        <f t="shared" si="3"/>
        <v>0.92664841092494554</v>
      </c>
      <c r="G142" s="26"/>
      <c r="H142" s="147">
        <f t="shared" si="4"/>
        <v>2.3796581626349283E-3</v>
      </c>
      <c r="I142" s="23">
        <f t="shared" si="5"/>
        <v>0.92664841092494554</v>
      </c>
      <c r="J142" s="147"/>
      <c r="K142" s="147">
        <f t="shared" si="6"/>
        <v>5.1776777199535858E-3</v>
      </c>
      <c r="L142" s="23">
        <f t="shared" si="7"/>
        <v>0.92664841092494554</v>
      </c>
      <c r="M142" s="23"/>
      <c r="N142" s="26"/>
      <c r="P142" s="147"/>
      <c r="Q142" s="26"/>
      <c r="S142" s="147"/>
      <c r="T142" s="26"/>
      <c r="V142" s="147"/>
      <c r="W142" s="26"/>
      <c r="Y142" s="147"/>
      <c r="Z142" s="147"/>
      <c r="AA142" s="26"/>
      <c r="AC142" s="147"/>
      <c r="AD142" s="26"/>
      <c r="AF142" s="147"/>
      <c r="AG142" s="26"/>
      <c r="AI142" s="147"/>
      <c r="AJ142" s="26"/>
      <c r="AL142" s="147"/>
    </row>
    <row r="143" spans="1:38" hidden="1" x14ac:dyDescent="0.2">
      <c r="A143" s="24">
        <f t="shared" si="9"/>
        <v>34</v>
      </c>
      <c r="B143" s="147">
        <f t="shared" si="9"/>
        <v>1.8013058307918624E-3</v>
      </c>
      <c r="C143" s="23">
        <f t="shared" si="1"/>
        <v>0.92382038932497113</v>
      </c>
      <c r="E143" s="147">
        <f t="shared" si="2"/>
        <v>4.7212232449938239E-3</v>
      </c>
      <c r="F143" s="23">
        <f t="shared" si="3"/>
        <v>0.92382038932497113</v>
      </c>
      <c r="G143" s="26"/>
      <c r="H143" s="147">
        <f t="shared" si="4"/>
        <v>2.3190404783695897E-3</v>
      </c>
      <c r="I143" s="23">
        <f t="shared" si="5"/>
        <v>0.92382038932497113</v>
      </c>
      <c r="J143" s="147"/>
      <c r="K143" s="147">
        <f t="shared" si="6"/>
        <v>5.1024852919304611E-3</v>
      </c>
      <c r="L143" s="23">
        <f t="shared" si="7"/>
        <v>0.92382038932497113</v>
      </c>
      <c r="M143" s="23"/>
      <c r="N143" s="26"/>
      <c r="P143" s="147"/>
      <c r="Q143" s="26"/>
      <c r="S143" s="147"/>
      <c r="T143" s="26"/>
      <c r="V143" s="147"/>
      <c r="W143" s="26"/>
      <c r="Y143" s="147"/>
      <c r="Z143" s="147"/>
      <c r="AA143" s="26"/>
      <c r="AC143" s="147"/>
      <c r="AD143" s="26"/>
      <c r="AF143" s="147"/>
      <c r="AG143" s="26"/>
      <c r="AI143" s="147"/>
      <c r="AJ143" s="26"/>
      <c r="AL143" s="147"/>
    </row>
    <row r="144" spans="1:38" hidden="1" x14ac:dyDescent="0.2">
      <c r="A144" s="24">
        <f t="shared" si="9"/>
        <v>35</v>
      </c>
      <c r="B144" s="147">
        <f t="shared" si="9"/>
        <v>1.8880918049859535E-3</v>
      </c>
      <c r="C144" s="23">
        <f t="shared" si="1"/>
        <v>0.90402423812515031</v>
      </c>
      <c r="E144" s="147">
        <f t="shared" si="2"/>
        <v>4.9554128776473447E-3</v>
      </c>
      <c r="F144" s="23">
        <f t="shared" si="3"/>
        <v>0.90402423812515031</v>
      </c>
      <c r="G144" s="26"/>
      <c r="H144" s="147">
        <f t="shared" si="4"/>
        <v>2.44557575372128E-3</v>
      </c>
      <c r="I144" s="23">
        <f t="shared" si="5"/>
        <v>0.90402423812515031</v>
      </c>
      <c r="J144" s="147"/>
      <c r="K144" s="147">
        <f t="shared" si="6"/>
        <v>5.187946289419299E-3</v>
      </c>
      <c r="L144" s="23">
        <f t="shared" si="7"/>
        <v>0.90402423812515031</v>
      </c>
      <c r="M144" s="23"/>
      <c r="N144" s="26"/>
      <c r="P144" s="147"/>
      <c r="Q144" s="26"/>
      <c r="S144" s="147"/>
      <c r="T144" s="26"/>
      <c r="V144" s="147"/>
      <c r="W144" s="26"/>
      <c r="Y144" s="147"/>
      <c r="Z144" s="147"/>
      <c r="AA144" s="26"/>
      <c r="AC144" s="147"/>
      <c r="AD144" s="26"/>
      <c r="AF144" s="147"/>
      <c r="AG144" s="26"/>
      <c r="AI144" s="147"/>
      <c r="AJ144" s="26"/>
      <c r="AL144" s="147"/>
    </row>
    <row r="145" spans="1:38" hidden="1" x14ac:dyDescent="0.2">
      <c r="A145" s="24">
        <f t="shared" si="9"/>
        <v>36</v>
      </c>
      <c r="B145" s="147">
        <f t="shared" si="9"/>
        <v>1.9874650578799512E-3</v>
      </c>
      <c r="C145" s="23">
        <f t="shared" si="1"/>
        <v>0.89176947785859451</v>
      </c>
      <c r="E145" s="147">
        <f t="shared" si="2"/>
        <v>5.1799964291877791E-3</v>
      </c>
      <c r="F145" s="23">
        <f t="shared" si="3"/>
        <v>0.89176947785859451</v>
      </c>
      <c r="G145" s="26"/>
      <c r="H145" s="147">
        <f t="shared" si="4"/>
        <v>2.6019230049411693E-3</v>
      </c>
      <c r="I145" s="23">
        <f t="shared" si="5"/>
        <v>0.89176947785859451</v>
      </c>
      <c r="J145" s="147"/>
      <c r="K145" s="147">
        <f t="shared" si="6"/>
        <v>5.4443292818858128E-3</v>
      </c>
      <c r="L145" s="23">
        <f t="shared" si="7"/>
        <v>0.89176947785859451</v>
      </c>
      <c r="M145" s="23"/>
      <c r="N145" s="26"/>
      <c r="P145" s="147"/>
      <c r="Q145" s="26"/>
      <c r="S145" s="147"/>
      <c r="T145" s="26"/>
      <c r="V145" s="147"/>
      <c r="W145" s="26"/>
      <c r="Y145" s="147"/>
      <c r="Z145" s="147"/>
      <c r="AA145" s="26"/>
      <c r="AC145" s="147"/>
      <c r="AD145" s="26"/>
      <c r="AF145" s="147"/>
      <c r="AG145" s="26"/>
      <c r="AI145" s="147"/>
      <c r="AJ145" s="26"/>
      <c r="AL145" s="147"/>
    </row>
    <row r="146" spans="1:38" hidden="1" x14ac:dyDescent="0.2">
      <c r="A146" s="24">
        <f t="shared" si="9"/>
        <v>37</v>
      </c>
      <c r="B146" s="147">
        <f t="shared" si="9"/>
        <v>2.0841883573634421E-3</v>
      </c>
      <c r="C146" s="23">
        <f t="shared" si="1"/>
        <v>0.88799878239196195</v>
      </c>
      <c r="E146" s="147">
        <f t="shared" si="2"/>
        <v>5.3598620169259146E-3</v>
      </c>
      <c r="F146" s="23">
        <f t="shared" si="3"/>
        <v>0.88799878239196195</v>
      </c>
      <c r="G146" s="26"/>
      <c r="H146" s="147">
        <f t="shared" si="4"/>
        <v>2.6913589325457672E-3</v>
      </c>
      <c r="I146" s="23">
        <f t="shared" si="5"/>
        <v>0.88799878239196195</v>
      </c>
      <c r="J146" s="147"/>
      <c r="K146" s="147">
        <f t="shared" si="6"/>
        <v>5.6927624141208067E-3</v>
      </c>
      <c r="L146" s="23">
        <f t="shared" si="7"/>
        <v>0.88799878239196195</v>
      </c>
      <c r="M146" s="23"/>
      <c r="N146" s="26"/>
      <c r="P146" s="147"/>
      <c r="Q146" s="26"/>
      <c r="S146" s="147"/>
      <c r="T146" s="26"/>
      <c r="V146" s="147"/>
      <c r="W146" s="26"/>
      <c r="Y146" s="147"/>
      <c r="Z146" s="147"/>
      <c r="AA146" s="26"/>
      <c r="AC146" s="147"/>
      <c r="AD146" s="26"/>
      <c r="AF146" s="147"/>
      <c r="AG146" s="26"/>
      <c r="AI146" s="147"/>
      <c r="AJ146" s="26"/>
      <c r="AL146" s="147"/>
    </row>
    <row r="147" spans="1:38" hidden="1" x14ac:dyDescent="0.2">
      <c r="A147" s="24">
        <f t="shared" si="9"/>
        <v>38</v>
      </c>
      <c r="B147" s="147">
        <f t="shared" si="9"/>
        <v>1.9927649647009642E-3</v>
      </c>
      <c r="C147" s="23">
        <f t="shared" si="1"/>
        <v>0.88517076079198753</v>
      </c>
      <c r="E147" s="147">
        <f t="shared" si="2"/>
        <v>5.1740340340141397E-3</v>
      </c>
      <c r="F147" s="23">
        <f t="shared" si="3"/>
        <v>0.88517076079198753</v>
      </c>
      <c r="G147" s="26"/>
      <c r="H147" s="147">
        <f t="shared" si="4"/>
        <v>2.6396848410408886E-3</v>
      </c>
      <c r="I147" s="23">
        <f t="shared" si="5"/>
        <v>0.88517076079198753</v>
      </c>
      <c r="J147" s="147"/>
      <c r="K147" s="147">
        <f t="shared" si="6"/>
        <v>5.4589040256435989E-3</v>
      </c>
      <c r="L147" s="23">
        <f t="shared" si="7"/>
        <v>0.88517076079198753</v>
      </c>
      <c r="M147" s="23"/>
      <c r="N147" s="26"/>
      <c r="P147" s="147"/>
      <c r="Q147" s="26"/>
      <c r="S147" s="147"/>
      <c r="T147" s="26"/>
      <c r="V147" s="147"/>
      <c r="W147" s="26"/>
      <c r="Y147" s="147"/>
      <c r="Z147" s="147"/>
      <c r="AA147" s="26"/>
      <c r="AC147" s="147"/>
      <c r="AD147" s="26"/>
      <c r="AF147" s="147"/>
      <c r="AG147" s="26"/>
      <c r="AI147" s="147"/>
      <c r="AJ147" s="26"/>
      <c r="AL147" s="147"/>
    </row>
    <row r="148" spans="1:38" hidden="1" x14ac:dyDescent="0.2">
      <c r="A148" s="24">
        <f t="shared" si="9"/>
        <v>39</v>
      </c>
      <c r="B148" s="147">
        <f t="shared" si="9"/>
        <v>1.9665966747722118E-3</v>
      </c>
      <c r="C148" s="23">
        <f t="shared" si="1"/>
        <v>0.87857204372538078</v>
      </c>
      <c r="E148" s="147">
        <f t="shared" si="2"/>
        <v>5.165752929606306E-3</v>
      </c>
      <c r="F148" s="23">
        <f t="shared" si="3"/>
        <v>0.87857204372538078</v>
      </c>
      <c r="G148" s="26"/>
      <c r="H148" s="147">
        <f t="shared" si="4"/>
        <v>2.629085027398862E-3</v>
      </c>
      <c r="I148" s="23">
        <f t="shared" si="5"/>
        <v>0.87857204372538078</v>
      </c>
      <c r="J148" s="147"/>
      <c r="K148" s="147">
        <f t="shared" si="6"/>
        <v>5.4502916770594531E-3</v>
      </c>
      <c r="L148" s="23">
        <f t="shared" si="7"/>
        <v>0.87857204372538078</v>
      </c>
      <c r="M148" s="23"/>
      <c r="N148" s="26"/>
      <c r="P148" s="147"/>
      <c r="Q148" s="26"/>
      <c r="S148" s="147"/>
      <c r="T148" s="26"/>
      <c r="V148" s="147"/>
      <c r="W148" s="26"/>
      <c r="Y148" s="147"/>
      <c r="Z148" s="147"/>
      <c r="AA148" s="26"/>
      <c r="AC148" s="147"/>
      <c r="AD148" s="26"/>
      <c r="AF148" s="147"/>
      <c r="AG148" s="26"/>
      <c r="AI148" s="147"/>
      <c r="AJ148" s="26"/>
      <c r="AL148" s="147"/>
    </row>
    <row r="149" spans="1:38" hidden="1" x14ac:dyDescent="0.2">
      <c r="A149" s="24">
        <f t="shared" si="9"/>
        <v>40</v>
      </c>
      <c r="B149" s="147">
        <f t="shared" si="9"/>
        <v>2.0040272666956172E-3</v>
      </c>
      <c r="C149" s="23">
        <f t="shared" si="1"/>
        <v>0.87385867439209008</v>
      </c>
      <c r="E149" s="147">
        <f t="shared" si="2"/>
        <v>5.1720465689562593E-3</v>
      </c>
      <c r="F149" s="23">
        <f t="shared" si="3"/>
        <v>0.87385867439209008</v>
      </c>
      <c r="G149" s="26"/>
      <c r="H149" s="147">
        <f t="shared" si="4"/>
        <v>2.5840358194202497E-3</v>
      </c>
      <c r="I149" s="23">
        <f t="shared" si="5"/>
        <v>0.87385867439209008</v>
      </c>
      <c r="J149" s="147"/>
      <c r="K149" s="147">
        <f t="shared" si="6"/>
        <v>5.4648664208172392E-3</v>
      </c>
      <c r="L149" s="23">
        <f t="shared" si="7"/>
        <v>0.87385867439209008</v>
      </c>
      <c r="M149" s="23"/>
      <c r="N149" s="26"/>
      <c r="P149" s="147"/>
      <c r="Q149" s="26"/>
      <c r="S149" s="147"/>
      <c r="T149" s="26"/>
      <c r="V149" s="147"/>
      <c r="W149" s="26"/>
      <c r="Y149" s="147"/>
      <c r="Z149" s="147"/>
      <c r="AA149" s="26"/>
      <c r="AC149" s="147"/>
      <c r="AD149" s="26"/>
      <c r="AF149" s="147"/>
      <c r="AG149" s="26"/>
      <c r="AI149" s="147"/>
      <c r="AJ149" s="26"/>
      <c r="AL149" s="147"/>
    </row>
    <row r="150" spans="1:38" hidden="1" x14ac:dyDescent="0.2">
      <c r="A150" s="24">
        <f t="shared" si="9"/>
        <v>41</v>
      </c>
      <c r="B150" s="147">
        <f t="shared" si="9"/>
        <v>1.9377784314329523E-3</v>
      </c>
      <c r="C150" s="23">
        <f t="shared" si="1"/>
        <v>0.87762936985872264</v>
      </c>
      <c r="E150" s="147">
        <f t="shared" si="2"/>
        <v>5.0524674213071495E-3</v>
      </c>
      <c r="F150" s="23">
        <f t="shared" si="3"/>
        <v>0.87762936985872264</v>
      </c>
      <c r="G150" s="26"/>
      <c r="H150" s="147">
        <f t="shared" si="4"/>
        <v>2.5519051343178573E-3</v>
      </c>
      <c r="I150" s="23">
        <f t="shared" si="5"/>
        <v>0.87762936985872264</v>
      </c>
      <c r="J150" s="147"/>
      <c r="K150" s="147">
        <f t="shared" si="6"/>
        <v>5.6188949628029356E-3</v>
      </c>
      <c r="L150" s="23">
        <f t="shared" si="7"/>
        <v>0.87762936985872264</v>
      </c>
      <c r="M150" s="23"/>
      <c r="N150" s="26"/>
      <c r="P150" s="147"/>
      <c r="Q150" s="26"/>
      <c r="S150" s="147"/>
      <c r="T150" s="26"/>
      <c r="V150" s="147"/>
      <c r="W150" s="26"/>
      <c r="Y150" s="147"/>
      <c r="Z150" s="147"/>
      <c r="AA150" s="26"/>
      <c r="AC150" s="147"/>
      <c r="AD150" s="26"/>
      <c r="AF150" s="147"/>
      <c r="AG150" s="26"/>
      <c r="AI150" s="147"/>
      <c r="AJ150" s="26"/>
      <c r="AL150" s="147"/>
    </row>
    <row r="151" spans="1:38" hidden="1" x14ac:dyDescent="0.2">
      <c r="A151" s="24">
        <f t="shared" si="9"/>
        <v>42</v>
      </c>
      <c r="B151" s="147">
        <f t="shared" si="9"/>
        <v>1.8523174339441144E-3</v>
      </c>
      <c r="C151" s="23">
        <f t="shared" si="1"/>
        <v>0.85123450159229486</v>
      </c>
      <c r="E151" s="147">
        <f t="shared" si="2"/>
        <v>4.9845623651629178E-3</v>
      </c>
      <c r="F151" s="23">
        <f t="shared" si="3"/>
        <v>0.85123450159229486</v>
      </c>
      <c r="G151" s="26"/>
      <c r="H151" s="147">
        <f t="shared" si="4"/>
        <v>2.5118245889839451E-3</v>
      </c>
      <c r="I151" s="23">
        <f t="shared" si="5"/>
        <v>0.85123450159229486</v>
      </c>
      <c r="J151" s="147"/>
      <c r="K151" s="147">
        <f t="shared" si="6"/>
        <v>5.3452872731681285E-3</v>
      </c>
      <c r="L151" s="23">
        <f t="shared" si="7"/>
        <v>0.85123450159229486</v>
      </c>
      <c r="M151" s="23"/>
      <c r="N151" s="26"/>
      <c r="P151" s="147"/>
      <c r="Q151" s="26"/>
      <c r="S151" s="147"/>
      <c r="T151" s="26"/>
      <c r="V151" s="147"/>
      <c r="W151" s="26"/>
      <c r="Y151" s="147"/>
      <c r="Z151" s="147"/>
      <c r="AA151" s="26"/>
      <c r="AC151" s="147"/>
      <c r="AD151" s="26"/>
      <c r="AF151" s="147"/>
      <c r="AG151" s="26"/>
      <c r="AI151" s="147"/>
      <c r="AJ151" s="26"/>
      <c r="AL151" s="147"/>
    </row>
    <row r="152" spans="1:38" hidden="1" x14ac:dyDescent="0.2">
      <c r="A152" s="24">
        <f t="shared" si="9"/>
        <v>43</v>
      </c>
      <c r="B152" s="147">
        <f t="shared" si="9"/>
        <v>1.8049495167313089E-3</v>
      </c>
      <c r="C152" s="23">
        <f t="shared" si="1"/>
        <v>0.85029182772563672</v>
      </c>
      <c r="E152" s="147">
        <f t="shared" si="2"/>
        <v>4.8918139957951868E-3</v>
      </c>
      <c r="F152" s="23">
        <f t="shared" si="3"/>
        <v>0.85029182772563672</v>
      </c>
      <c r="G152" s="26"/>
      <c r="H152" s="147">
        <f t="shared" si="4"/>
        <v>2.4359696726081936E-3</v>
      </c>
      <c r="I152" s="23">
        <f t="shared" si="5"/>
        <v>0.85029182772563672</v>
      </c>
      <c r="J152" s="147"/>
      <c r="K152" s="147">
        <f t="shared" si="6"/>
        <v>5.3406498546997418E-3</v>
      </c>
      <c r="L152" s="23">
        <f t="shared" si="7"/>
        <v>0.85029182772563672</v>
      </c>
      <c r="M152" s="23"/>
      <c r="N152" s="26"/>
      <c r="P152" s="147"/>
      <c r="Q152" s="26"/>
      <c r="S152" s="147"/>
      <c r="T152" s="26"/>
      <c r="V152" s="147"/>
      <c r="W152" s="26"/>
      <c r="Y152" s="147"/>
      <c r="Z152" s="147"/>
      <c r="AA152" s="26"/>
      <c r="AC152" s="147"/>
      <c r="AD152" s="26"/>
      <c r="AF152" s="147"/>
      <c r="AG152" s="26"/>
      <c r="AI152" s="147"/>
      <c r="AJ152" s="26"/>
      <c r="AL152" s="147"/>
    </row>
    <row r="153" spans="1:38" hidden="1" x14ac:dyDescent="0.2">
      <c r="A153" s="24">
        <f t="shared" si="9"/>
        <v>44</v>
      </c>
      <c r="B153" s="147">
        <f t="shared" si="9"/>
        <v>1.7297570887081842E-3</v>
      </c>
      <c r="C153" s="23">
        <f t="shared" si="1"/>
        <v>0.84652113225900416</v>
      </c>
      <c r="E153" s="147">
        <f t="shared" si="2"/>
        <v>4.8454398111113205E-3</v>
      </c>
      <c r="F153" s="23">
        <f t="shared" si="3"/>
        <v>0.84652113225900416</v>
      </c>
      <c r="G153" s="26"/>
      <c r="H153" s="147">
        <f t="shared" si="4"/>
        <v>2.4124513360899475E-3</v>
      </c>
      <c r="I153" s="23">
        <f t="shared" si="5"/>
        <v>0.84652113225900416</v>
      </c>
      <c r="J153" s="147"/>
      <c r="K153" s="147">
        <f t="shared" si="6"/>
        <v>5.3416435872286824E-3</v>
      </c>
      <c r="L153" s="23">
        <f t="shared" si="7"/>
        <v>0.84652113225900416</v>
      </c>
      <c r="M153" s="23"/>
      <c r="N153" s="26"/>
      <c r="P153" s="147"/>
      <c r="Q153" s="26"/>
      <c r="S153" s="147"/>
      <c r="T153" s="26"/>
      <c r="V153" s="147"/>
      <c r="W153" s="26"/>
      <c r="Y153" s="147"/>
      <c r="Z153" s="147"/>
      <c r="AA153" s="26"/>
      <c r="AC153" s="147"/>
      <c r="AD153" s="26"/>
      <c r="AF153" s="147"/>
      <c r="AG153" s="26"/>
      <c r="AI153" s="147"/>
      <c r="AJ153" s="26"/>
      <c r="AL153" s="147"/>
    </row>
    <row r="154" spans="1:38" hidden="1" x14ac:dyDescent="0.2">
      <c r="A154" s="24">
        <f t="shared" si="9"/>
        <v>45</v>
      </c>
      <c r="B154" s="147">
        <f t="shared" si="9"/>
        <v>1.6128278944695803E-3</v>
      </c>
      <c r="C154" s="23">
        <f t="shared" si="1"/>
        <v>0.84463578452568788</v>
      </c>
      <c r="E154" s="147">
        <f t="shared" si="2"/>
        <v>4.687767583186178E-3</v>
      </c>
      <c r="F154" s="23">
        <f t="shared" si="3"/>
        <v>0.84463578452568788</v>
      </c>
      <c r="G154" s="26"/>
      <c r="H154" s="147">
        <f t="shared" si="4"/>
        <v>2.4084764059741875E-3</v>
      </c>
      <c r="I154" s="23">
        <f t="shared" si="5"/>
        <v>0.84463578452568788</v>
      </c>
      <c r="J154" s="147"/>
      <c r="K154" s="147">
        <f t="shared" si="6"/>
        <v>5.1790026966588394E-3</v>
      </c>
      <c r="L154" s="23">
        <f t="shared" si="7"/>
        <v>0.84463578452568788</v>
      </c>
      <c r="M154" s="23"/>
      <c r="N154" s="26"/>
      <c r="P154" s="147"/>
      <c r="Q154" s="26"/>
      <c r="S154" s="147"/>
      <c r="T154" s="26"/>
      <c r="V154" s="147"/>
      <c r="W154" s="26"/>
      <c r="Y154" s="147"/>
      <c r="Z154" s="147"/>
      <c r="AA154" s="26"/>
      <c r="AC154" s="147"/>
      <c r="AD154" s="26"/>
      <c r="AF154" s="147"/>
      <c r="AG154" s="26"/>
      <c r="AI154" s="147"/>
      <c r="AJ154" s="26"/>
      <c r="AL154" s="147"/>
    </row>
    <row r="155" spans="1:38" hidden="1" x14ac:dyDescent="0.2">
      <c r="A155" s="24">
        <f t="shared" si="9"/>
        <v>46</v>
      </c>
      <c r="B155" s="147">
        <f t="shared" si="9"/>
        <v>1.5515477218516153E-3</v>
      </c>
      <c r="C155" s="23">
        <f t="shared" si="1"/>
        <v>0.84463578452568788</v>
      </c>
      <c r="E155" s="147">
        <f t="shared" si="2"/>
        <v>4.6907487807729981E-3</v>
      </c>
      <c r="F155" s="23">
        <f t="shared" si="3"/>
        <v>0.84463578452568788</v>
      </c>
      <c r="G155" s="26"/>
      <c r="H155" s="147">
        <f t="shared" si="4"/>
        <v>2.3925766855111478E-3</v>
      </c>
      <c r="I155" s="23">
        <f t="shared" si="5"/>
        <v>0.84463578452568788</v>
      </c>
      <c r="J155" s="147"/>
      <c r="K155" s="147">
        <f t="shared" si="6"/>
        <v>5.1183850123935008E-3</v>
      </c>
      <c r="L155" s="23">
        <f t="shared" si="7"/>
        <v>0.84463578452568788</v>
      </c>
      <c r="M155" s="23"/>
      <c r="N155" s="26"/>
      <c r="P155" s="147"/>
      <c r="Q155" s="26"/>
      <c r="S155" s="147"/>
      <c r="T155" s="26"/>
      <c r="V155" s="147"/>
      <c r="W155" s="26"/>
      <c r="Y155" s="147"/>
      <c r="Z155" s="147"/>
      <c r="AA155" s="26"/>
      <c r="AC155" s="147"/>
      <c r="AD155" s="26"/>
      <c r="AF155" s="147"/>
      <c r="AG155" s="26"/>
      <c r="AI155" s="147"/>
      <c r="AJ155" s="26"/>
      <c r="AL155" s="147"/>
    </row>
    <row r="156" spans="1:38" hidden="1" x14ac:dyDescent="0.2">
      <c r="A156" s="24">
        <f t="shared" si="9"/>
        <v>47</v>
      </c>
      <c r="B156" s="147">
        <f t="shared" si="9"/>
        <v>1.49225501429153E-3</v>
      </c>
      <c r="C156" s="23">
        <f t="shared" si="1"/>
        <v>0.82766765492584149</v>
      </c>
      <c r="E156" s="147">
        <f t="shared" si="2"/>
        <v>4.7934344754301285E-3</v>
      </c>
      <c r="F156" s="23">
        <f t="shared" si="3"/>
        <v>0.82766765492584149</v>
      </c>
      <c r="G156" s="26"/>
      <c r="H156" s="147">
        <f t="shared" si="4"/>
        <v>2.3190404783695897E-3</v>
      </c>
      <c r="I156" s="23">
        <f t="shared" si="5"/>
        <v>0.82766765492584149</v>
      </c>
      <c r="J156" s="147"/>
      <c r="K156" s="147">
        <f t="shared" si="6"/>
        <v>5.2111333817612317E-3</v>
      </c>
      <c r="L156" s="23">
        <f t="shared" si="7"/>
        <v>0.82766765492584149</v>
      </c>
      <c r="M156" s="23"/>
      <c r="N156" s="26"/>
      <c r="P156" s="147"/>
      <c r="Q156" s="26"/>
      <c r="S156" s="147"/>
      <c r="T156" s="26"/>
      <c r="V156" s="147"/>
      <c r="W156" s="26"/>
      <c r="Y156" s="147"/>
      <c r="Z156" s="147"/>
      <c r="AA156" s="26"/>
      <c r="AC156" s="147"/>
      <c r="AD156" s="26"/>
      <c r="AF156" s="147"/>
      <c r="AG156" s="26"/>
      <c r="AI156" s="147"/>
      <c r="AJ156" s="26"/>
      <c r="AL156" s="147"/>
    </row>
    <row r="157" spans="1:38" hidden="1" x14ac:dyDescent="0.2">
      <c r="A157" s="24">
        <f t="shared" si="9"/>
        <v>48</v>
      </c>
      <c r="B157" s="147">
        <f t="shared" si="9"/>
        <v>1.4445558529024112E-3</v>
      </c>
      <c r="C157" s="23">
        <f t="shared" si="1"/>
        <v>0.82295428559255079</v>
      </c>
      <c r="E157" s="147">
        <f t="shared" si="2"/>
        <v>4.6291373639787197E-3</v>
      </c>
      <c r="F157" s="23">
        <f t="shared" si="3"/>
        <v>0.82295428559255079</v>
      </c>
      <c r="G157" s="26"/>
      <c r="H157" s="147">
        <f t="shared" si="4"/>
        <v>2.241860585288585E-3</v>
      </c>
      <c r="I157" s="23">
        <f t="shared" si="5"/>
        <v>0.82295428559255079</v>
      </c>
      <c r="J157" s="147"/>
      <c r="K157" s="147">
        <f t="shared" si="6"/>
        <v>5.0981791176383882E-3</v>
      </c>
      <c r="L157" s="23">
        <f t="shared" si="7"/>
        <v>0.82295428559255079</v>
      </c>
      <c r="M157" s="23"/>
      <c r="N157" s="26"/>
      <c r="P157" s="147"/>
      <c r="Q157" s="26"/>
      <c r="S157" s="147"/>
      <c r="T157" s="26"/>
      <c r="V157" s="147"/>
      <c r="W157" s="26"/>
      <c r="Y157" s="147"/>
      <c r="Z157" s="147"/>
      <c r="AA157" s="26"/>
      <c r="AC157" s="147"/>
      <c r="AD157" s="26"/>
      <c r="AF157" s="147"/>
      <c r="AG157" s="26"/>
      <c r="AI157" s="147"/>
      <c r="AJ157" s="26"/>
      <c r="AL157" s="147"/>
    </row>
    <row r="158" spans="1:38" hidden="1" x14ac:dyDescent="0.2">
      <c r="A158" s="24">
        <f t="shared" ref="A158:B173" si="10">A61</f>
        <v>49</v>
      </c>
      <c r="B158" s="147">
        <f t="shared" si="10"/>
        <v>1.3607510762951398E-3</v>
      </c>
      <c r="C158" s="23">
        <f t="shared" si="1"/>
        <v>0.83709439359242277</v>
      </c>
      <c r="E158" s="147">
        <f t="shared" si="2"/>
        <v>4.287293374023368E-3</v>
      </c>
      <c r="F158" s="23">
        <f t="shared" si="3"/>
        <v>0.83709439359242277</v>
      </c>
      <c r="G158" s="26"/>
      <c r="H158" s="147">
        <f t="shared" si="4"/>
        <v>2.1156565541132081E-3</v>
      </c>
      <c r="I158" s="23">
        <f t="shared" si="5"/>
        <v>0.83709439359242277</v>
      </c>
      <c r="J158" s="147"/>
      <c r="K158" s="147">
        <f t="shared" si="6"/>
        <v>4.5281078902031551E-3</v>
      </c>
      <c r="L158" s="23">
        <f t="shared" si="7"/>
        <v>0.83709439359242277</v>
      </c>
      <c r="M158" s="23"/>
      <c r="N158" s="26"/>
      <c r="P158" s="147"/>
      <c r="Q158" s="26"/>
      <c r="S158" s="147"/>
      <c r="T158" s="26"/>
      <c r="V158" s="147"/>
      <c r="W158" s="26"/>
      <c r="Y158" s="147"/>
      <c r="Z158" s="147"/>
      <c r="AA158" s="26"/>
      <c r="AC158" s="147"/>
      <c r="AD158" s="26"/>
      <c r="AF158" s="147"/>
      <c r="AG158" s="26"/>
      <c r="AI158" s="147"/>
      <c r="AJ158" s="26"/>
      <c r="AL158" s="147"/>
    </row>
    <row r="159" spans="1:38" hidden="1" x14ac:dyDescent="0.2">
      <c r="A159" s="24">
        <f t="shared" si="10"/>
        <v>50</v>
      </c>
      <c r="B159" s="147">
        <f t="shared" si="10"/>
        <v>1.2868836249772685E-3</v>
      </c>
      <c r="C159" s="23">
        <f t="shared" si="1"/>
        <v>0.83992241519239719</v>
      </c>
      <c r="E159" s="147">
        <f t="shared" si="2"/>
        <v>4.120677553337765E-3</v>
      </c>
      <c r="F159" s="23">
        <f t="shared" si="3"/>
        <v>0.83992241519239719</v>
      </c>
      <c r="G159" s="26"/>
      <c r="H159" s="147">
        <f t="shared" si="4"/>
        <v>2.069613613605656E-3</v>
      </c>
      <c r="I159" s="23">
        <f t="shared" si="5"/>
        <v>0.83992241519239719</v>
      </c>
      <c r="J159" s="147"/>
      <c r="K159" s="147">
        <f t="shared" si="6"/>
        <v>4.5224767392058286E-3</v>
      </c>
      <c r="L159" s="23">
        <f t="shared" si="7"/>
        <v>0.83992241519239719</v>
      </c>
      <c r="M159" s="23"/>
      <c r="N159" s="26"/>
      <c r="P159" s="147"/>
      <c r="Q159" s="26"/>
      <c r="S159" s="147"/>
      <c r="T159" s="26"/>
      <c r="V159" s="147"/>
      <c r="W159" s="26"/>
      <c r="Y159" s="147"/>
      <c r="Z159" s="147"/>
      <c r="AA159" s="26"/>
      <c r="AC159" s="147"/>
      <c r="AD159" s="26"/>
      <c r="AF159" s="147"/>
      <c r="AG159" s="26"/>
      <c r="AI159" s="147"/>
      <c r="AJ159" s="26"/>
      <c r="AL159" s="147"/>
    </row>
    <row r="160" spans="1:38" hidden="1" x14ac:dyDescent="0.2">
      <c r="A160" s="24">
        <f t="shared" si="10"/>
        <v>51</v>
      </c>
      <c r="B160" s="147">
        <f t="shared" si="10"/>
        <v>1.2116911969541435E-3</v>
      </c>
      <c r="C160" s="23">
        <f t="shared" si="1"/>
        <v>0.84369311065902974</v>
      </c>
      <c r="E160" s="147">
        <f t="shared" si="2"/>
        <v>4.2478753170420826E-3</v>
      </c>
      <c r="F160" s="23">
        <f t="shared" si="3"/>
        <v>0.84369311065902974</v>
      </c>
      <c r="G160" s="26"/>
      <c r="H160" s="147">
        <f t="shared" si="4"/>
        <v>2.006677220106124E-3</v>
      </c>
      <c r="I160" s="23">
        <f t="shared" si="5"/>
        <v>0.84369311065902974</v>
      </c>
      <c r="J160" s="147"/>
      <c r="K160" s="147">
        <f t="shared" si="6"/>
        <v>4.4370157417169907E-3</v>
      </c>
      <c r="L160" s="23">
        <f t="shared" si="7"/>
        <v>0.84369311065902974</v>
      </c>
      <c r="M160" s="23"/>
      <c r="N160" s="26"/>
      <c r="P160" s="147"/>
      <c r="Q160" s="26"/>
      <c r="S160" s="147"/>
      <c r="T160" s="26"/>
      <c r="V160" s="147"/>
      <c r="W160" s="26"/>
      <c r="Y160" s="147"/>
      <c r="Z160" s="147"/>
      <c r="AA160" s="26"/>
      <c r="AC160" s="147"/>
      <c r="AD160" s="26"/>
      <c r="AF160" s="147"/>
      <c r="AG160" s="26"/>
      <c r="AI160" s="147"/>
      <c r="AJ160" s="26"/>
      <c r="AL160" s="147"/>
    </row>
    <row r="161" spans="1:38" hidden="1" x14ac:dyDescent="0.2">
      <c r="A161" s="24">
        <f t="shared" si="10"/>
        <v>52</v>
      </c>
      <c r="B161" s="147">
        <f t="shared" si="10"/>
        <v>1.1603483496255781E-3</v>
      </c>
      <c r="C161" s="23">
        <f t="shared" si="1"/>
        <v>0.8474638061256623</v>
      </c>
      <c r="E161" s="147">
        <f t="shared" si="2"/>
        <v>4.3306863611204133E-3</v>
      </c>
      <c r="F161" s="23">
        <f t="shared" si="3"/>
        <v>0.8474638061256623</v>
      </c>
      <c r="G161" s="26"/>
      <c r="H161" s="147">
        <f t="shared" si="4"/>
        <v>1.9937586972299044E-3</v>
      </c>
      <c r="I161" s="23">
        <f t="shared" si="5"/>
        <v>0.8474638061256623</v>
      </c>
      <c r="J161" s="147"/>
      <c r="K161" s="147">
        <f t="shared" si="6"/>
        <v>4.3720918831595791E-3</v>
      </c>
      <c r="L161" s="23">
        <f t="shared" si="7"/>
        <v>0.8474638061256623</v>
      </c>
      <c r="M161" s="23"/>
      <c r="N161" s="26"/>
      <c r="P161" s="147"/>
      <c r="Q161" s="26"/>
      <c r="S161" s="147"/>
      <c r="T161" s="26"/>
      <c r="V161" s="147"/>
      <c r="W161" s="26"/>
      <c r="Y161" s="147"/>
      <c r="Z161" s="147"/>
      <c r="AA161" s="26"/>
      <c r="AC161" s="147"/>
      <c r="AD161" s="26"/>
      <c r="AF161" s="147"/>
      <c r="AG161" s="26"/>
      <c r="AI161" s="147"/>
      <c r="AJ161" s="26"/>
      <c r="AL161" s="147"/>
    </row>
    <row r="162" spans="1:38" hidden="1" x14ac:dyDescent="0.2">
      <c r="A162" s="24">
        <f t="shared" si="10"/>
        <v>53</v>
      </c>
      <c r="B162" s="147">
        <f t="shared" si="10"/>
        <v>1.1500797801598651E-3</v>
      </c>
      <c r="C162" s="23">
        <f t="shared" si="1"/>
        <v>0.85029182772563672</v>
      </c>
      <c r="E162" s="147">
        <f t="shared" si="2"/>
        <v>4.2846434206128617E-3</v>
      </c>
      <c r="F162" s="23">
        <f t="shared" si="3"/>
        <v>0.85029182772563672</v>
      </c>
      <c r="G162" s="26"/>
      <c r="H162" s="147">
        <f t="shared" si="4"/>
        <v>1.9324785246119392E-3</v>
      </c>
      <c r="I162" s="23">
        <f t="shared" si="5"/>
        <v>0.85029182772563672</v>
      </c>
      <c r="J162" s="147"/>
      <c r="K162" s="147">
        <f t="shared" si="6"/>
        <v>4.3919665337383788E-3</v>
      </c>
      <c r="L162" s="23">
        <f t="shared" si="7"/>
        <v>0.85029182772563672</v>
      </c>
      <c r="M162" s="23"/>
      <c r="N162" s="26"/>
      <c r="P162" s="147"/>
      <c r="Q162" s="26"/>
      <c r="S162" s="147"/>
      <c r="T162" s="26"/>
      <c r="V162" s="147"/>
      <c r="W162" s="26"/>
      <c r="Y162" s="147"/>
      <c r="Z162" s="147"/>
      <c r="AA162" s="26"/>
      <c r="AC162" s="147"/>
      <c r="AD162" s="26"/>
      <c r="AF162" s="147"/>
      <c r="AG162" s="26"/>
      <c r="AI162" s="147"/>
      <c r="AJ162" s="26"/>
      <c r="AL162" s="147"/>
    </row>
    <row r="163" spans="1:38" hidden="1" x14ac:dyDescent="0.2">
      <c r="A163" s="24">
        <f t="shared" si="10"/>
        <v>54</v>
      </c>
      <c r="B163" s="147">
        <f t="shared" si="10"/>
        <v>1.1613420821545181E-3</v>
      </c>
      <c r="C163" s="23">
        <f t="shared" si="1"/>
        <v>0.85123450159229486</v>
      </c>
      <c r="E163" s="147">
        <f t="shared" si="2"/>
        <v>4.4804087288140369E-3</v>
      </c>
      <c r="F163" s="23">
        <f t="shared" si="3"/>
        <v>0.85123450159229486</v>
      </c>
      <c r="G163" s="26"/>
      <c r="H163" s="147">
        <f t="shared" si="4"/>
        <v>2.0126396152797639E-3</v>
      </c>
      <c r="I163" s="23">
        <f t="shared" si="5"/>
        <v>0.85123450159229486</v>
      </c>
      <c r="J163" s="147"/>
      <c r="K163" s="147">
        <f t="shared" si="6"/>
        <v>4.565207237950248E-3</v>
      </c>
      <c r="L163" s="23">
        <f t="shared" si="7"/>
        <v>0.85123450159229486</v>
      </c>
      <c r="M163" s="23"/>
      <c r="N163" s="26"/>
      <c r="P163" s="147"/>
      <c r="Q163" s="26"/>
      <c r="S163" s="147"/>
      <c r="T163" s="26"/>
      <c r="V163" s="147"/>
      <c r="W163" s="26"/>
      <c r="Y163" s="147"/>
      <c r="Z163" s="147"/>
      <c r="AA163" s="26"/>
      <c r="AC163" s="147"/>
      <c r="AD163" s="26"/>
      <c r="AF163" s="147"/>
      <c r="AG163" s="26"/>
      <c r="AI163" s="147"/>
      <c r="AJ163" s="26"/>
      <c r="AL163" s="147"/>
    </row>
    <row r="164" spans="1:38" hidden="1" x14ac:dyDescent="0.2">
      <c r="A164" s="24">
        <f t="shared" si="10"/>
        <v>55</v>
      </c>
      <c r="B164" s="147">
        <f t="shared" si="10"/>
        <v>8.80115776464505E-4</v>
      </c>
      <c r="C164" s="23">
        <f t="shared" si="1"/>
        <v>0.86066124025887614</v>
      </c>
      <c r="E164" s="147">
        <f t="shared" si="2"/>
        <v>3.5645185813076925E-3</v>
      </c>
      <c r="F164" s="23">
        <f t="shared" si="3"/>
        <v>0.86066124025887614</v>
      </c>
      <c r="G164" s="26"/>
      <c r="H164" s="147">
        <f t="shared" si="4"/>
        <v>1.49324874682047E-3</v>
      </c>
      <c r="I164" s="23">
        <f t="shared" si="5"/>
        <v>0.86066124025887614</v>
      </c>
      <c r="J164" s="147"/>
      <c r="K164" s="147">
        <f t="shared" si="6"/>
        <v>3.5118507572738738E-3</v>
      </c>
      <c r="L164" s="23">
        <f t="shared" si="7"/>
        <v>0.86066124025887614</v>
      </c>
      <c r="M164" s="23"/>
      <c r="N164" s="26"/>
      <c r="P164" s="147"/>
      <c r="Q164" s="26"/>
      <c r="S164" s="147"/>
      <c r="T164" s="26"/>
      <c r="V164" s="147"/>
      <c r="W164" s="26"/>
      <c r="Y164" s="147"/>
      <c r="Z164" s="147"/>
      <c r="AA164" s="26"/>
      <c r="AC164" s="147"/>
      <c r="AD164" s="26"/>
      <c r="AF164" s="147"/>
      <c r="AG164" s="26"/>
      <c r="AI164" s="147"/>
      <c r="AJ164" s="26"/>
      <c r="AL164" s="147"/>
    </row>
    <row r="165" spans="1:38" hidden="1" x14ac:dyDescent="0.2">
      <c r="A165" s="24">
        <f t="shared" si="10"/>
        <v>56</v>
      </c>
      <c r="B165" s="147">
        <f t="shared" si="10"/>
        <v>7.8372372115732738E-4</v>
      </c>
      <c r="C165" s="23">
        <f t="shared" si="1"/>
        <v>0.8766866959920645</v>
      </c>
      <c r="E165" s="147">
        <f t="shared" si="2"/>
        <v>3.4353333525454955E-3</v>
      </c>
      <c r="F165" s="23">
        <f t="shared" si="3"/>
        <v>0.8766866959920645</v>
      </c>
      <c r="G165" s="26"/>
      <c r="H165" s="147">
        <f t="shared" si="4"/>
        <v>1.4581368641312575E-3</v>
      </c>
      <c r="I165" s="23">
        <f t="shared" si="5"/>
        <v>0.8766866959920645</v>
      </c>
      <c r="J165" s="147"/>
      <c r="K165" s="147">
        <f t="shared" si="6"/>
        <v>3.357490971111864E-3</v>
      </c>
      <c r="L165" s="23">
        <f t="shared" si="7"/>
        <v>0.8766866959920645</v>
      </c>
      <c r="M165" s="23"/>
      <c r="N165" s="26"/>
      <c r="P165" s="147"/>
      <c r="Q165" s="26"/>
      <c r="S165" s="147"/>
      <c r="T165" s="26"/>
      <c r="V165" s="147"/>
      <c r="W165" s="26"/>
      <c r="Y165" s="147"/>
      <c r="Z165" s="147"/>
      <c r="AA165" s="26"/>
      <c r="AC165" s="147"/>
      <c r="AD165" s="26"/>
      <c r="AF165" s="147"/>
      <c r="AG165" s="26"/>
      <c r="AI165" s="147"/>
      <c r="AJ165" s="26"/>
      <c r="AL165" s="147"/>
    </row>
    <row r="166" spans="1:38" hidden="1" x14ac:dyDescent="0.2">
      <c r="A166" s="24">
        <f t="shared" si="10"/>
        <v>57</v>
      </c>
      <c r="B166" s="147">
        <f t="shared" si="10"/>
        <v>7.4264944329447509E-4</v>
      </c>
      <c r="C166" s="23">
        <f t="shared" si="1"/>
        <v>0.89176947785859451</v>
      </c>
      <c r="E166" s="147">
        <f t="shared" si="2"/>
        <v>3.4111525276746229E-3</v>
      </c>
      <c r="F166" s="23">
        <f t="shared" si="3"/>
        <v>0.89176947785859451</v>
      </c>
      <c r="G166" s="26"/>
      <c r="H166" s="147">
        <f t="shared" si="4"/>
        <v>1.3766507967581795E-3</v>
      </c>
      <c r="I166" s="23">
        <f t="shared" si="5"/>
        <v>0.89176947785859451</v>
      </c>
      <c r="J166" s="147"/>
      <c r="K166" s="147">
        <f t="shared" si="6"/>
        <v>3.4131399927325029E-3</v>
      </c>
      <c r="L166" s="23">
        <f t="shared" si="7"/>
        <v>0.89176947785859451</v>
      </c>
      <c r="M166" s="23"/>
      <c r="N166" s="26"/>
      <c r="P166" s="147"/>
      <c r="Q166" s="26"/>
      <c r="S166" s="147"/>
      <c r="T166" s="26"/>
      <c r="V166" s="147"/>
      <c r="W166" s="26"/>
      <c r="Y166" s="147"/>
      <c r="Z166" s="147"/>
      <c r="AA166" s="26"/>
      <c r="AC166" s="147"/>
      <c r="AD166" s="26"/>
      <c r="AF166" s="147"/>
      <c r="AG166" s="26"/>
      <c r="AI166" s="147"/>
      <c r="AJ166" s="26"/>
      <c r="AL166" s="147"/>
    </row>
    <row r="167" spans="1:38" hidden="1" x14ac:dyDescent="0.2">
      <c r="A167" s="24">
        <f t="shared" si="10"/>
        <v>58</v>
      </c>
      <c r="B167" s="147">
        <f t="shared" si="10"/>
        <v>6.9859396784480285E-4</v>
      </c>
      <c r="C167" s="23">
        <f t="shared" si="1"/>
        <v>0.89554017332522706</v>
      </c>
      <c r="E167" s="147">
        <f t="shared" si="2"/>
        <v>3.4018776907378499E-3</v>
      </c>
      <c r="F167" s="23">
        <f t="shared" si="3"/>
        <v>0.89554017332522706</v>
      </c>
      <c r="G167" s="26"/>
      <c r="H167" s="147">
        <f t="shared" si="4"/>
        <v>1.3349140305427005E-3</v>
      </c>
      <c r="I167" s="23">
        <f t="shared" si="5"/>
        <v>0.89554017332522706</v>
      </c>
      <c r="J167" s="147"/>
      <c r="K167" s="147">
        <f t="shared" si="6"/>
        <v>3.2995232402570321E-3</v>
      </c>
      <c r="L167" s="23">
        <f t="shared" si="7"/>
        <v>0.89554017332522706</v>
      </c>
      <c r="M167" s="23"/>
      <c r="N167" s="26"/>
      <c r="P167" s="147"/>
      <c r="Q167" s="26"/>
      <c r="S167" s="147"/>
      <c r="T167" s="26"/>
      <c r="V167" s="147"/>
      <c r="W167" s="26"/>
      <c r="Y167" s="147"/>
      <c r="Z167" s="147"/>
      <c r="AA167" s="26"/>
      <c r="AC167" s="147"/>
      <c r="AD167" s="26"/>
      <c r="AF167" s="147"/>
      <c r="AG167" s="26"/>
      <c r="AI167" s="147"/>
      <c r="AJ167" s="26"/>
      <c r="AL167" s="147"/>
    </row>
    <row r="168" spans="1:38" hidden="1" x14ac:dyDescent="0.2">
      <c r="A168" s="24">
        <f t="shared" si="10"/>
        <v>59</v>
      </c>
      <c r="B168" s="147">
        <f t="shared" si="10"/>
        <v>6.0683933100601174E-4</v>
      </c>
      <c r="C168" s="23">
        <f t="shared" si="1"/>
        <v>0.90779493359178276</v>
      </c>
      <c r="E168" s="147">
        <f t="shared" si="2"/>
        <v>3.0262467947985388E-3</v>
      </c>
      <c r="F168" s="23">
        <f t="shared" si="3"/>
        <v>0.90779493359178276</v>
      </c>
      <c r="G168" s="26"/>
      <c r="H168" s="147">
        <f t="shared" si="4"/>
        <v>1.1090055022970127E-3</v>
      </c>
      <c r="I168" s="23">
        <f t="shared" si="5"/>
        <v>0.90779493359178276</v>
      </c>
      <c r="J168" s="147"/>
      <c r="K168" s="147">
        <f t="shared" si="6"/>
        <v>2.9891474470514464E-3</v>
      </c>
      <c r="L168" s="23">
        <f t="shared" si="7"/>
        <v>0.90779493359178276</v>
      </c>
      <c r="M168" s="23"/>
      <c r="N168" s="26"/>
      <c r="P168" s="147"/>
      <c r="Q168" s="26"/>
      <c r="S168" s="147"/>
      <c r="T168" s="26"/>
      <c r="V168" s="147"/>
      <c r="W168" s="26"/>
      <c r="Y168" s="147"/>
      <c r="Z168" s="147"/>
      <c r="AA168" s="26"/>
      <c r="AC168" s="147"/>
      <c r="AD168" s="26"/>
      <c r="AF168" s="147"/>
      <c r="AG168" s="26"/>
      <c r="AI168" s="147"/>
      <c r="AJ168" s="26"/>
      <c r="AL168" s="147"/>
    </row>
    <row r="169" spans="1:38" hidden="1" x14ac:dyDescent="0.2">
      <c r="A169" s="24">
        <f t="shared" si="10"/>
        <v>60</v>
      </c>
      <c r="B169" s="147">
        <f t="shared" si="10"/>
        <v>4.8560396247533471E-4</v>
      </c>
      <c r="C169" s="23">
        <f t="shared" si="1"/>
        <v>0.91250830292507346</v>
      </c>
      <c r="E169" s="147">
        <f t="shared" si="2"/>
        <v>2.4740627528842258E-3</v>
      </c>
      <c r="F169" s="23">
        <f t="shared" si="3"/>
        <v>0.91250830292507346</v>
      </c>
      <c r="G169" s="26"/>
      <c r="H169" s="147">
        <f t="shared" si="4"/>
        <v>9.3576479808514372E-4</v>
      </c>
      <c r="I169" s="23">
        <f t="shared" si="5"/>
        <v>0.91250830292507346</v>
      </c>
      <c r="J169" s="147"/>
      <c r="K169" s="147">
        <f t="shared" si="6"/>
        <v>2.5207681817444047E-3</v>
      </c>
      <c r="L169" s="23">
        <f t="shared" si="7"/>
        <v>0.91250830292507346</v>
      </c>
      <c r="M169" s="23"/>
      <c r="N169" s="26"/>
      <c r="P169" s="147"/>
      <c r="Q169" s="26"/>
      <c r="S169" s="147"/>
      <c r="T169" s="26"/>
      <c r="V169" s="147"/>
      <c r="W169" s="26"/>
      <c r="Y169" s="147"/>
      <c r="Z169" s="147"/>
      <c r="AA169" s="26"/>
      <c r="AC169" s="147"/>
      <c r="AD169" s="26"/>
      <c r="AF169" s="147"/>
      <c r="AG169" s="26"/>
      <c r="AI169" s="147"/>
      <c r="AJ169" s="26"/>
      <c r="AL169" s="147"/>
    </row>
    <row r="170" spans="1:38" hidden="1" x14ac:dyDescent="0.2">
      <c r="A170" s="24">
        <f t="shared" si="10"/>
        <v>61</v>
      </c>
      <c r="B170" s="147">
        <f t="shared" si="10"/>
        <v>4.6771677695441516E-4</v>
      </c>
      <c r="C170" s="23">
        <f t="shared" si="1"/>
        <v>0.91722167225836415</v>
      </c>
      <c r="E170" s="147">
        <f t="shared" si="2"/>
        <v>2.4144388011478274E-3</v>
      </c>
      <c r="F170" s="23">
        <f t="shared" si="3"/>
        <v>0.91722167225836415</v>
      </c>
      <c r="G170" s="26"/>
      <c r="H170" s="147">
        <f t="shared" si="4"/>
        <v>8.3473532430957949E-4</v>
      </c>
      <c r="I170" s="23">
        <f t="shared" si="5"/>
        <v>0.91722167225836415</v>
      </c>
      <c r="J170" s="147"/>
      <c r="K170" s="147">
        <f t="shared" si="6"/>
        <v>2.391914197158521E-3</v>
      </c>
      <c r="L170" s="23">
        <f t="shared" si="7"/>
        <v>0.91722167225836415</v>
      </c>
      <c r="M170" s="23"/>
      <c r="N170" s="26"/>
      <c r="P170" s="147"/>
      <c r="Q170" s="26"/>
      <c r="S170" s="147"/>
      <c r="T170" s="26"/>
      <c r="V170" s="147"/>
      <c r="W170" s="26"/>
      <c r="Y170" s="147"/>
      <c r="Z170" s="147"/>
      <c r="AA170" s="26"/>
      <c r="AC170" s="147"/>
      <c r="AD170" s="26"/>
      <c r="AF170" s="147"/>
      <c r="AG170" s="26"/>
      <c r="AI170" s="147"/>
      <c r="AJ170" s="26"/>
      <c r="AL170" s="147"/>
    </row>
    <row r="171" spans="1:38" hidden="1" x14ac:dyDescent="0.2">
      <c r="A171" s="24">
        <f t="shared" si="10"/>
        <v>62</v>
      </c>
      <c r="B171" s="147">
        <f t="shared" si="10"/>
        <v>4.1008029027589659E-4</v>
      </c>
      <c r="C171" s="23">
        <f t="shared" si="1"/>
        <v>0.94078851892481752</v>
      </c>
      <c r="E171" s="147">
        <f t="shared" si="2"/>
        <v>2.3293090478353029E-3</v>
      </c>
      <c r="F171" s="23">
        <f t="shared" si="3"/>
        <v>0.94078851892481752</v>
      </c>
      <c r="G171" s="26"/>
      <c r="H171" s="147">
        <f t="shared" si="4"/>
        <v>7.5291801276018819E-4</v>
      </c>
      <c r="I171" s="23">
        <f t="shared" si="5"/>
        <v>0.94078851892481752</v>
      </c>
      <c r="J171" s="147"/>
      <c r="K171" s="147">
        <f t="shared" si="6"/>
        <v>2.2895597466777036E-3</v>
      </c>
      <c r="L171" s="23">
        <f t="shared" si="7"/>
        <v>0.94078851892481752</v>
      </c>
      <c r="M171" s="23"/>
      <c r="N171" s="26"/>
      <c r="P171" s="147"/>
      <c r="Q171" s="26"/>
      <c r="S171" s="147"/>
      <c r="T171" s="26"/>
      <c r="V171" s="147"/>
      <c r="W171" s="26"/>
      <c r="Y171" s="147"/>
      <c r="Z171" s="147"/>
      <c r="AA171" s="26"/>
      <c r="AC171" s="147"/>
      <c r="AD171" s="26"/>
      <c r="AF171" s="147"/>
      <c r="AG171" s="26"/>
      <c r="AI171" s="147"/>
      <c r="AJ171" s="26"/>
      <c r="AL171" s="147"/>
    </row>
    <row r="172" spans="1:38" hidden="1" x14ac:dyDescent="0.2">
      <c r="A172" s="24">
        <f t="shared" si="10"/>
        <v>63</v>
      </c>
      <c r="B172" s="147">
        <f t="shared" si="10"/>
        <v>3.4780638512899145E-4</v>
      </c>
      <c r="C172" s="23">
        <f t="shared" si="1"/>
        <v>0.94927258372474066</v>
      </c>
      <c r="E172" s="147">
        <f t="shared" si="2"/>
        <v>2.0202582313349703E-3</v>
      </c>
      <c r="F172" s="23">
        <f t="shared" si="3"/>
        <v>0.94927258372474066</v>
      </c>
      <c r="G172" s="26"/>
      <c r="H172" s="147">
        <f t="shared" si="4"/>
        <v>6.7209443373973676E-4</v>
      </c>
      <c r="I172" s="23">
        <f t="shared" si="5"/>
        <v>0.94927258372474066</v>
      </c>
      <c r="J172" s="147"/>
      <c r="K172" s="147">
        <f t="shared" si="6"/>
        <v>1.9775277325905513E-3</v>
      </c>
      <c r="L172" s="23">
        <f t="shared" si="7"/>
        <v>0.94927258372474066</v>
      </c>
      <c r="M172" s="23"/>
      <c r="N172" s="26"/>
      <c r="P172" s="147"/>
      <c r="Q172" s="26"/>
      <c r="S172" s="147"/>
      <c r="T172" s="26"/>
      <c r="V172" s="147"/>
      <c r="W172" s="26"/>
      <c r="Y172" s="147"/>
      <c r="Z172" s="147"/>
      <c r="AA172" s="26"/>
      <c r="AC172" s="147"/>
      <c r="AD172" s="26"/>
      <c r="AF172" s="147"/>
      <c r="AG172" s="26"/>
      <c r="AI172" s="147"/>
      <c r="AJ172" s="26"/>
      <c r="AL172" s="147"/>
    </row>
    <row r="173" spans="1:38" hidden="1" x14ac:dyDescent="0.2">
      <c r="A173" s="24">
        <f t="shared" si="10"/>
        <v>64</v>
      </c>
      <c r="B173" s="147">
        <f t="shared" si="10"/>
        <v>2.8188879404263974E-4</v>
      </c>
      <c r="C173" s="23">
        <f t="shared" si="1"/>
        <v>0.98132349519111717</v>
      </c>
      <c r="E173" s="147">
        <f t="shared" si="2"/>
        <v>1.9351284780224458E-3</v>
      </c>
      <c r="F173" s="23">
        <f t="shared" si="3"/>
        <v>0.98132349519111717</v>
      </c>
      <c r="G173" s="26"/>
      <c r="H173" s="147">
        <f t="shared" si="4"/>
        <v>5.4555915838804664E-4</v>
      </c>
      <c r="I173" s="23">
        <f t="shared" si="5"/>
        <v>0.98132349519111717</v>
      </c>
      <c r="J173" s="147"/>
      <c r="K173" s="147">
        <f t="shared" si="6"/>
        <v>1.8178680396075287E-3</v>
      </c>
      <c r="L173" s="23">
        <f t="shared" si="7"/>
        <v>0.98132349519111717</v>
      </c>
      <c r="M173" s="23"/>
      <c r="N173" s="26"/>
      <c r="P173" s="147"/>
      <c r="Q173" s="26"/>
      <c r="S173" s="147"/>
      <c r="T173" s="26"/>
      <c r="V173" s="147"/>
      <c r="W173" s="26"/>
      <c r="Y173" s="147"/>
      <c r="Z173" s="147"/>
      <c r="AA173" s="26"/>
      <c r="AC173" s="147"/>
      <c r="AD173" s="26"/>
      <c r="AF173" s="147"/>
      <c r="AG173" s="26"/>
      <c r="AI173" s="147"/>
      <c r="AJ173" s="26"/>
      <c r="AL173" s="147"/>
    </row>
    <row r="174" spans="1:38" hidden="1" x14ac:dyDescent="0.2">
      <c r="A174" s="24">
        <f t="shared" ref="A174:B189" si="11">A77</f>
        <v>65</v>
      </c>
      <c r="B174" s="147">
        <f t="shared" si="11"/>
        <v>2.6002667840596027E-4</v>
      </c>
      <c r="C174" s="23">
        <f t="shared" ref="C174:C193" si="12">C77/$B$98</f>
        <v>0.98320884292443345</v>
      </c>
      <c r="E174" s="147">
        <f t="shared" ref="E174:E192" si="13">E77</f>
        <v>1.8175367954312153E-3</v>
      </c>
      <c r="F174" s="23">
        <f t="shared" ref="F174:F192" si="14">F77/$B$98</f>
        <v>0.98320884292443345</v>
      </c>
      <c r="G174" s="26"/>
      <c r="H174" s="147">
        <f t="shared" ref="H174:H192" si="15">H77</f>
        <v>4.630793584860286E-4</v>
      </c>
      <c r="I174" s="23">
        <f t="shared" ref="I174:I192" si="16">I77/$B$98</f>
        <v>0.98320884292443345</v>
      </c>
      <c r="J174" s="147"/>
      <c r="K174" s="147">
        <f t="shared" ref="K174:K192" si="17">K77</f>
        <v>1.6393274285746464E-3</v>
      </c>
      <c r="L174" s="23">
        <f t="shared" ref="L174:L192" si="18">L77/$B$98</f>
        <v>0.98320884292443345</v>
      </c>
      <c r="M174" s="23"/>
      <c r="N174" s="26"/>
      <c r="P174" s="147"/>
      <c r="Q174" s="26"/>
      <c r="S174" s="147"/>
      <c r="T174" s="26"/>
      <c r="V174" s="147"/>
      <c r="W174" s="26"/>
      <c r="Y174" s="147"/>
      <c r="Z174" s="147"/>
      <c r="AA174" s="26"/>
      <c r="AC174" s="147"/>
      <c r="AD174" s="26"/>
      <c r="AF174" s="147"/>
      <c r="AG174" s="26"/>
      <c r="AI174" s="147"/>
      <c r="AJ174" s="26"/>
      <c r="AL174" s="147"/>
    </row>
    <row r="175" spans="1:38" hidden="1" x14ac:dyDescent="0.2">
      <c r="A175" s="24">
        <f t="shared" si="11"/>
        <v>66</v>
      </c>
      <c r="B175" s="147">
        <f t="shared" si="11"/>
        <v>2.2392106318780782E-4</v>
      </c>
      <c r="C175" s="23">
        <f t="shared" si="12"/>
        <v>1.00017697252428</v>
      </c>
      <c r="E175" s="147">
        <f t="shared" si="13"/>
        <v>1.578709744309308E-3</v>
      </c>
      <c r="F175" s="23">
        <f t="shared" si="14"/>
        <v>1.00017697252428</v>
      </c>
      <c r="G175" s="26"/>
      <c r="H175" s="147">
        <f t="shared" si="15"/>
        <v>4.1538019709690978E-4</v>
      </c>
      <c r="I175" s="23">
        <f t="shared" si="16"/>
        <v>1.00017697252428</v>
      </c>
      <c r="J175" s="147"/>
      <c r="K175" s="147">
        <f t="shared" si="17"/>
        <v>1.49324874682047E-3</v>
      </c>
      <c r="L175" s="23">
        <f t="shared" si="18"/>
        <v>1.00017697252428</v>
      </c>
      <c r="M175" s="23"/>
      <c r="N175" s="26"/>
      <c r="P175" s="147"/>
      <c r="Q175" s="26"/>
      <c r="S175" s="147"/>
      <c r="T175" s="26"/>
      <c r="V175" s="147"/>
      <c r="W175" s="26"/>
      <c r="Y175" s="147"/>
      <c r="Z175" s="147"/>
      <c r="AA175" s="26"/>
      <c r="AC175" s="147"/>
      <c r="AD175" s="26"/>
      <c r="AF175" s="147"/>
      <c r="AG175" s="26"/>
      <c r="AI175" s="147"/>
      <c r="AJ175" s="26"/>
      <c r="AL175" s="147"/>
    </row>
    <row r="176" spans="1:38" hidden="1" x14ac:dyDescent="0.2">
      <c r="A176" s="24">
        <f t="shared" si="11"/>
        <v>67</v>
      </c>
      <c r="B176" s="147">
        <f t="shared" si="11"/>
        <v>2.0172770337481503E-4</v>
      </c>
      <c r="C176" s="23">
        <f t="shared" si="12"/>
        <v>1.0633361215903747</v>
      </c>
      <c r="E176" s="147">
        <f t="shared" si="13"/>
        <v>1.3952004706317257E-3</v>
      </c>
      <c r="F176" s="23">
        <f t="shared" si="14"/>
        <v>1.0633361215903747</v>
      </c>
      <c r="G176" s="26"/>
      <c r="H176" s="147">
        <f t="shared" si="15"/>
        <v>3.4615016424742484E-4</v>
      </c>
      <c r="I176" s="23">
        <f t="shared" si="16"/>
        <v>1.0633361215903747</v>
      </c>
      <c r="J176" s="147"/>
      <c r="K176" s="147">
        <f t="shared" si="17"/>
        <v>1.300795880382428E-3</v>
      </c>
      <c r="L176" s="23">
        <f t="shared" si="18"/>
        <v>1.0633361215903747</v>
      </c>
      <c r="M176" s="23"/>
      <c r="N176" s="26"/>
      <c r="P176" s="147"/>
      <c r="Q176" s="26"/>
      <c r="S176" s="147"/>
      <c r="T176" s="26"/>
      <c r="V176" s="147"/>
      <c r="W176" s="26"/>
      <c r="Y176" s="147"/>
      <c r="Z176" s="147"/>
      <c r="AA176" s="26"/>
      <c r="AC176" s="147"/>
      <c r="AD176" s="26"/>
      <c r="AF176" s="147"/>
      <c r="AG176" s="26"/>
      <c r="AI176" s="147"/>
      <c r="AJ176" s="26"/>
      <c r="AL176" s="147"/>
    </row>
    <row r="177" spans="1:38" hidden="1" x14ac:dyDescent="0.2">
      <c r="A177" s="24">
        <f t="shared" si="11"/>
        <v>68</v>
      </c>
      <c r="B177" s="147">
        <f t="shared" si="11"/>
        <v>1.4773490263574304E-4</v>
      </c>
      <c r="C177" s="23">
        <f t="shared" si="12"/>
        <v>1.0765335557235887</v>
      </c>
      <c r="E177" s="147">
        <f t="shared" si="13"/>
        <v>1.2501155214064894E-3</v>
      </c>
      <c r="F177" s="23">
        <f t="shared" si="14"/>
        <v>1.0765335557235887</v>
      </c>
      <c r="G177" s="26"/>
      <c r="H177" s="147">
        <f t="shared" si="15"/>
        <v>2.762576430453132E-4</v>
      </c>
      <c r="I177" s="23">
        <f t="shared" si="16"/>
        <v>1.0765335557235887</v>
      </c>
      <c r="J177" s="147"/>
      <c r="K177" s="147">
        <f t="shared" si="17"/>
        <v>1.1659795006229046E-3</v>
      </c>
      <c r="L177" s="23">
        <f t="shared" si="18"/>
        <v>1.0765335557235887</v>
      </c>
      <c r="M177" s="23"/>
      <c r="N177" s="26"/>
      <c r="P177" s="147"/>
      <c r="Q177" s="26"/>
      <c r="S177" s="147"/>
      <c r="T177" s="26"/>
      <c r="V177" s="147"/>
      <c r="W177" s="26"/>
      <c r="Y177" s="147"/>
      <c r="Z177" s="147"/>
      <c r="AA177" s="26"/>
      <c r="AC177" s="147"/>
      <c r="AD177" s="26"/>
      <c r="AF177" s="147"/>
      <c r="AG177" s="26"/>
      <c r="AI177" s="147"/>
      <c r="AJ177" s="26"/>
      <c r="AL177" s="147"/>
    </row>
    <row r="178" spans="1:38" hidden="1" x14ac:dyDescent="0.2">
      <c r="A178" s="24">
        <f t="shared" si="11"/>
        <v>69</v>
      </c>
      <c r="B178" s="147">
        <f t="shared" si="11"/>
        <v>1.5535351869094951E-4</v>
      </c>
      <c r="C178" s="23">
        <f t="shared" si="12"/>
        <v>1.1029284239900166</v>
      </c>
      <c r="E178" s="147">
        <f t="shared" si="13"/>
        <v>1.1722731399728579E-3</v>
      </c>
      <c r="F178" s="23">
        <f t="shared" si="14"/>
        <v>1.1029284239900166</v>
      </c>
      <c r="G178" s="26"/>
      <c r="H178" s="147">
        <f t="shared" si="15"/>
        <v>2.4346446959029402E-4</v>
      </c>
      <c r="I178" s="23">
        <f t="shared" si="16"/>
        <v>1.1029284239900166</v>
      </c>
      <c r="J178" s="147"/>
      <c r="K178" s="147">
        <f t="shared" si="17"/>
        <v>1.0801872589577535E-3</v>
      </c>
      <c r="L178" s="23">
        <f t="shared" si="18"/>
        <v>1.1029284239900166</v>
      </c>
      <c r="M178" s="23"/>
      <c r="N178" s="26"/>
      <c r="P178" s="147"/>
      <c r="Q178" s="26"/>
      <c r="S178" s="147"/>
      <c r="T178" s="26"/>
      <c r="V178" s="147"/>
      <c r="W178" s="26"/>
      <c r="Y178" s="147"/>
      <c r="Z178" s="147"/>
      <c r="AA178" s="26"/>
      <c r="AC178" s="147"/>
      <c r="AD178" s="26"/>
      <c r="AF178" s="147"/>
      <c r="AG178" s="26"/>
      <c r="AI178" s="147"/>
      <c r="AJ178" s="26"/>
      <c r="AL178" s="147"/>
    </row>
    <row r="179" spans="1:38" hidden="1" x14ac:dyDescent="0.2">
      <c r="A179" s="24">
        <f t="shared" si="11"/>
        <v>70</v>
      </c>
      <c r="B179" s="147">
        <f t="shared" si="11"/>
        <v>1.2852274040957016E-4</v>
      </c>
      <c r="C179" s="23">
        <f t="shared" si="12"/>
        <v>1.1161258581232303</v>
      </c>
      <c r="E179" s="147">
        <f t="shared" si="13"/>
        <v>9.980387032320489E-4</v>
      </c>
      <c r="F179" s="23">
        <f t="shared" si="14"/>
        <v>1.1161258581232303</v>
      </c>
      <c r="G179" s="26"/>
      <c r="H179" s="147">
        <f t="shared" si="15"/>
        <v>2.0338392425638168E-4</v>
      </c>
      <c r="I179" s="23">
        <f t="shared" si="16"/>
        <v>1.1161258581232303</v>
      </c>
      <c r="J179" s="147"/>
      <c r="K179" s="147">
        <f t="shared" si="17"/>
        <v>8.9137807845915808E-4</v>
      </c>
      <c r="L179" s="23">
        <f t="shared" si="18"/>
        <v>1.1161258581232303</v>
      </c>
      <c r="M179" s="23"/>
      <c r="N179" s="26"/>
      <c r="P179" s="147"/>
      <c r="Q179" s="26"/>
      <c r="S179" s="147"/>
      <c r="T179" s="26"/>
      <c r="V179" s="147"/>
      <c r="W179" s="26"/>
      <c r="Y179" s="147"/>
      <c r="Z179" s="147"/>
      <c r="AA179" s="26"/>
      <c r="AC179" s="147"/>
      <c r="AD179" s="26"/>
      <c r="AF179" s="147"/>
      <c r="AG179" s="26"/>
      <c r="AI179" s="147"/>
      <c r="AJ179" s="26"/>
      <c r="AL179" s="147"/>
    </row>
    <row r="180" spans="1:38" hidden="1" x14ac:dyDescent="0.2">
      <c r="A180" s="24">
        <f t="shared" si="11"/>
        <v>71</v>
      </c>
      <c r="B180" s="147">
        <f t="shared" si="11"/>
        <v>1.1030431071233729E-4</v>
      </c>
      <c r="C180" s="23">
        <f t="shared" si="12"/>
        <v>1.1161258581232303</v>
      </c>
      <c r="E180" s="147">
        <f t="shared" si="13"/>
        <v>8.648785443540921E-4</v>
      </c>
      <c r="F180" s="23">
        <f t="shared" si="14"/>
        <v>1.1161258581232303</v>
      </c>
      <c r="G180" s="26"/>
      <c r="H180" s="147">
        <f t="shared" si="15"/>
        <v>1.6529084398034927E-4</v>
      </c>
      <c r="I180" s="23">
        <f t="shared" si="16"/>
        <v>1.1161258581232303</v>
      </c>
      <c r="J180" s="147"/>
      <c r="K180" s="147">
        <f t="shared" si="17"/>
        <v>7.6583653563640783E-4</v>
      </c>
      <c r="L180" s="23">
        <f t="shared" si="18"/>
        <v>1.1161258581232303</v>
      </c>
      <c r="M180" s="23"/>
      <c r="N180" s="26"/>
      <c r="P180" s="147"/>
      <c r="Q180" s="26"/>
      <c r="S180" s="147"/>
      <c r="T180" s="26"/>
      <c r="V180" s="147"/>
      <c r="W180" s="26"/>
      <c r="Y180" s="147"/>
      <c r="Z180" s="147"/>
      <c r="AA180" s="26"/>
      <c r="AC180" s="147"/>
      <c r="AD180" s="26"/>
      <c r="AF180" s="147"/>
      <c r="AG180" s="26"/>
      <c r="AI180" s="147"/>
      <c r="AJ180" s="26"/>
      <c r="AL180" s="147"/>
    </row>
    <row r="181" spans="1:38" hidden="1" x14ac:dyDescent="0.2">
      <c r="A181" s="24">
        <f t="shared" si="11"/>
        <v>72</v>
      </c>
      <c r="B181" s="147">
        <f t="shared" si="11"/>
        <v>8.2479799902017976E-5</v>
      </c>
      <c r="C181" s="23">
        <f t="shared" si="12"/>
        <v>1.1170685319898885</v>
      </c>
      <c r="E181" s="147">
        <f t="shared" si="13"/>
        <v>7.1151249072102249E-4</v>
      </c>
      <c r="F181" s="23">
        <f t="shared" si="14"/>
        <v>1.1170685319898885</v>
      </c>
      <c r="G181" s="26"/>
      <c r="H181" s="147">
        <f t="shared" si="15"/>
        <v>1.381288215226566E-4</v>
      </c>
      <c r="I181" s="23">
        <f t="shared" si="16"/>
        <v>1.1170685319898885</v>
      </c>
      <c r="J181" s="147"/>
      <c r="K181" s="147">
        <f t="shared" si="17"/>
        <v>6.2870144664269121E-4</v>
      </c>
      <c r="L181" s="23">
        <f t="shared" si="18"/>
        <v>1.1170685319898885</v>
      </c>
      <c r="M181" s="23"/>
      <c r="N181" s="26"/>
      <c r="P181" s="147"/>
      <c r="Q181" s="26"/>
      <c r="S181" s="147"/>
      <c r="T181" s="26"/>
      <c r="V181" s="147"/>
      <c r="W181" s="26"/>
      <c r="Y181" s="147"/>
      <c r="Z181" s="147"/>
      <c r="AA181" s="26"/>
      <c r="AC181" s="147"/>
      <c r="AD181" s="26"/>
      <c r="AF181" s="147"/>
      <c r="AG181" s="26"/>
      <c r="AI181" s="147"/>
      <c r="AJ181" s="26"/>
      <c r="AL181" s="147"/>
    </row>
    <row r="182" spans="1:38" hidden="1" x14ac:dyDescent="0.2">
      <c r="A182" s="24">
        <f t="shared" si="11"/>
        <v>73</v>
      </c>
      <c r="B182" s="147">
        <f t="shared" si="11"/>
        <v>6.6248835262665043E-5</v>
      </c>
      <c r="C182" s="23">
        <f t="shared" si="12"/>
        <v>1.1180112058565466</v>
      </c>
      <c r="E182" s="147">
        <f t="shared" si="13"/>
        <v>5.6543380896684615E-4</v>
      </c>
      <c r="F182" s="23">
        <f t="shared" si="14"/>
        <v>1.1180112058565466</v>
      </c>
      <c r="G182" s="26"/>
      <c r="H182" s="147">
        <f t="shared" si="15"/>
        <v>1.0931057818339731E-4</v>
      </c>
      <c r="I182" s="23">
        <f t="shared" si="16"/>
        <v>1.1180112058565466</v>
      </c>
      <c r="J182" s="147"/>
      <c r="K182" s="147">
        <f t="shared" si="17"/>
        <v>5.1011603152252083E-4</v>
      </c>
      <c r="L182" s="23">
        <f t="shared" si="18"/>
        <v>1.1180112058565466</v>
      </c>
      <c r="M182" s="23"/>
      <c r="N182" s="26"/>
      <c r="P182" s="147"/>
      <c r="Q182" s="26"/>
      <c r="S182" s="147"/>
      <c r="T182" s="26"/>
      <c r="V182" s="147"/>
      <c r="W182" s="26"/>
      <c r="Y182" s="147"/>
      <c r="Z182" s="147"/>
      <c r="AA182" s="26"/>
      <c r="AC182" s="147"/>
      <c r="AD182" s="26"/>
      <c r="AF182" s="147"/>
      <c r="AG182" s="26"/>
      <c r="AI182" s="147"/>
      <c r="AJ182" s="26"/>
      <c r="AL182" s="147"/>
    </row>
    <row r="183" spans="1:38" hidden="1" x14ac:dyDescent="0.2">
      <c r="A183" s="24">
        <f t="shared" si="11"/>
        <v>74</v>
      </c>
      <c r="B183" s="147">
        <f t="shared" si="11"/>
        <v>4.2399254568105628E-5</v>
      </c>
      <c r="C183" s="23">
        <f t="shared" si="12"/>
        <v>1.1189538797232048</v>
      </c>
      <c r="E183" s="147">
        <f t="shared" si="13"/>
        <v>4.2034885974160969E-4</v>
      </c>
      <c r="F183" s="23">
        <f t="shared" si="14"/>
        <v>1.1189538797232048</v>
      </c>
      <c r="G183" s="26"/>
      <c r="H183" s="147">
        <f t="shared" si="15"/>
        <v>7.8173625609944747E-5</v>
      </c>
      <c r="I183" s="23">
        <f t="shared" si="16"/>
        <v>1.1189538797232048</v>
      </c>
      <c r="J183" s="147"/>
      <c r="K183" s="147">
        <f t="shared" si="17"/>
        <v>4.2167383644686296E-4</v>
      </c>
      <c r="L183" s="23">
        <f t="shared" si="18"/>
        <v>1.1189538797232048</v>
      </c>
      <c r="M183" s="23"/>
      <c r="N183" s="26"/>
      <c r="P183" s="147"/>
      <c r="Q183" s="26"/>
      <c r="S183" s="147"/>
      <c r="T183" s="26"/>
      <c r="V183" s="147"/>
      <c r="W183" s="26"/>
      <c r="Y183" s="147"/>
      <c r="Z183" s="147"/>
      <c r="AA183" s="26"/>
      <c r="AC183" s="147"/>
      <c r="AD183" s="26"/>
      <c r="AF183" s="147"/>
      <c r="AG183" s="26"/>
      <c r="AI183" s="147"/>
      <c r="AJ183" s="26"/>
      <c r="AL183" s="147"/>
    </row>
    <row r="184" spans="1:38" hidden="1" x14ac:dyDescent="0.2">
      <c r="A184" s="24">
        <f t="shared" si="11"/>
        <v>75</v>
      </c>
      <c r="B184" s="147">
        <f t="shared" si="11"/>
        <v>3.4118150160272496E-5</v>
      </c>
      <c r="C184" s="23">
        <f t="shared" si="12"/>
        <v>1.1189538797232048</v>
      </c>
      <c r="E184" s="147">
        <f t="shared" si="13"/>
        <v>3.3323164137120514E-4</v>
      </c>
      <c r="F184" s="23">
        <f t="shared" si="14"/>
        <v>1.1189538797232048</v>
      </c>
      <c r="G184" s="26"/>
      <c r="H184" s="147">
        <f t="shared" si="15"/>
        <v>5.929270756008521E-5</v>
      </c>
      <c r="I184" s="23">
        <f t="shared" si="16"/>
        <v>1.1189538797232048</v>
      </c>
      <c r="J184" s="147"/>
      <c r="K184" s="147">
        <f t="shared" si="17"/>
        <v>3.3223790884226516E-4</v>
      </c>
      <c r="L184" s="23">
        <f t="shared" si="18"/>
        <v>1.1189538797232048</v>
      </c>
      <c r="M184" s="23"/>
      <c r="N184" s="26"/>
      <c r="P184" s="147"/>
      <c r="Q184" s="26"/>
      <c r="S184" s="147"/>
      <c r="T184" s="26"/>
      <c r="V184" s="147"/>
      <c r="W184" s="26"/>
      <c r="Y184" s="147"/>
      <c r="Z184" s="147"/>
      <c r="AA184" s="26"/>
      <c r="AC184" s="147"/>
      <c r="AD184" s="26"/>
      <c r="AF184" s="147"/>
      <c r="AG184" s="26"/>
      <c r="AI184" s="147"/>
      <c r="AJ184" s="26"/>
      <c r="AL184" s="147"/>
    </row>
    <row r="185" spans="1:38" hidden="1" x14ac:dyDescent="0.2">
      <c r="A185" s="24">
        <f t="shared" si="11"/>
        <v>76</v>
      </c>
      <c r="B185" s="147">
        <f t="shared" si="11"/>
        <v>2.7493266634005991E-5</v>
      </c>
      <c r="C185" s="23">
        <f t="shared" si="12"/>
        <v>1.1198965535898628</v>
      </c>
      <c r="E185" s="147">
        <f t="shared" si="13"/>
        <v>2.0404641260900831E-4</v>
      </c>
      <c r="F185" s="23">
        <f t="shared" si="14"/>
        <v>1.1198965535898628</v>
      </c>
      <c r="G185" s="26"/>
      <c r="H185" s="147">
        <f t="shared" si="15"/>
        <v>4.4717963802298901E-5</v>
      </c>
      <c r="I185" s="23">
        <f t="shared" si="16"/>
        <v>1.1198965535898628</v>
      </c>
      <c r="J185" s="147"/>
      <c r="K185" s="147">
        <f t="shared" si="17"/>
        <v>2.3683958606402752E-4</v>
      </c>
      <c r="L185" s="23">
        <f t="shared" si="18"/>
        <v>1.1198965535898628</v>
      </c>
      <c r="M185" s="23"/>
      <c r="N185" s="26"/>
      <c r="P185" s="147"/>
      <c r="Q185" s="26"/>
      <c r="S185" s="147"/>
      <c r="T185" s="26"/>
      <c r="V185" s="147"/>
      <c r="W185" s="26"/>
      <c r="Y185" s="147"/>
      <c r="Z185" s="147"/>
      <c r="AA185" s="26"/>
      <c r="AC185" s="147"/>
      <c r="AD185" s="26"/>
      <c r="AF185" s="147"/>
      <c r="AG185" s="26"/>
      <c r="AI185" s="147"/>
      <c r="AJ185" s="26"/>
      <c r="AL185" s="147"/>
    </row>
    <row r="186" spans="1:38" hidden="1" x14ac:dyDescent="0.2">
      <c r="A186" s="24">
        <f t="shared" si="11"/>
        <v>77</v>
      </c>
      <c r="B186" s="147">
        <f t="shared" si="11"/>
        <v>1.4243499581472983E-5</v>
      </c>
      <c r="C186" s="23">
        <f t="shared" si="12"/>
        <v>1.1208392274565211</v>
      </c>
      <c r="E186" s="147">
        <f t="shared" si="13"/>
        <v>1.5336605363306955E-4</v>
      </c>
      <c r="F186" s="23">
        <f t="shared" si="14"/>
        <v>1.1208392274565211</v>
      </c>
      <c r="G186" s="26"/>
      <c r="H186" s="147">
        <f t="shared" si="15"/>
        <v>2.7824510810319316E-5</v>
      </c>
      <c r="I186" s="23">
        <f t="shared" si="16"/>
        <v>1.1208392274565211</v>
      </c>
      <c r="J186" s="147"/>
      <c r="K186" s="147">
        <f t="shared" si="17"/>
        <v>1.6694706486191589E-4</v>
      </c>
      <c r="L186" s="23">
        <f t="shared" si="18"/>
        <v>1.1208392274565211</v>
      </c>
      <c r="M186" s="23"/>
      <c r="N186" s="26"/>
      <c r="P186" s="147"/>
      <c r="Q186" s="26"/>
      <c r="S186" s="147"/>
      <c r="T186" s="26"/>
      <c r="V186" s="147"/>
      <c r="W186" s="26"/>
      <c r="Y186" s="147"/>
      <c r="Z186" s="147"/>
      <c r="AA186" s="26"/>
      <c r="AC186" s="147"/>
      <c r="AD186" s="26"/>
      <c r="AF186" s="147"/>
      <c r="AG186" s="26"/>
      <c r="AI186" s="147"/>
      <c r="AJ186" s="26"/>
      <c r="AL186" s="147"/>
    </row>
    <row r="187" spans="1:38" hidden="1" x14ac:dyDescent="0.2">
      <c r="A187" s="24">
        <f t="shared" si="11"/>
        <v>78</v>
      </c>
      <c r="B187" s="147">
        <f t="shared" si="11"/>
        <v>1.4243499581472983E-5</v>
      </c>
      <c r="C187" s="23">
        <f t="shared" si="12"/>
        <v>1.1208392274565211</v>
      </c>
      <c r="E187" s="147">
        <f t="shared" si="13"/>
        <v>1.394537982279099E-4</v>
      </c>
      <c r="F187" s="23">
        <f t="shared" si="14"/>
        <v>1.1208392274565211</v>
      </c>
      <c r="G187" s="26"/>
      <c r="H187" s="147">
        <f t="shared" si="15"/>
        <v>2.0205894755112836E-5</v>
      </c>
      <c r="I187" s="23">
        <f t="shared" si="16"/>
        <v>1.1208392274565211</v>
      </c>
      <c r="J187" s="147"/>
      <c r="K187" s="147">
        <f t="shared" si="17"/>
        <v>1.2322283358855697E-4</v>
      </c>
      <c r="L187" s="23">
        <f t="shared" si="18"/>
        <v>1.1208392274565211</v>
      </c>
      <c r="M187" s="23"/>
      <c r="N187" s="26"/>
      <c r="P187" s="147"/>
      <c r="Q187" s="26"/>
      <c r="S187" s="147"/>
      <c r="T187" s="26"/>
      <c r="V187" s="147"/>
      <c r="W187" s="26"/>
      <c r="Y187" s="147"/>
      <c r="Z187" s="147"/>
      <c r="AA187" s="26"/>
      <c r="AC187" s="147"/>
      <c r="AD187" s="26"/>
      <c r="AF187" s="147"/>
      <c r="AG187" s="26"/>
      <c r="AI187" s="147"/>
      <c r="AJ187" s="26"/>
      <c r="AL187" s="147"/>
    </row>
    <row r="188" spans="1:38" hidden="1" x14ac:dyDescent="0.2">
      <c r="A188" s="24">
        <f t="shared" si="11"/>
        <v>79</v>
      </c>
      <c r="B188" s="147">
        <f t="shared" si="11"/>
        <v>1.0599813642026407E-5</v>
      </c>
      <c r="C188" s="23">
        <f t="shared" si="12"/>
        <v>1.1217819013231791</v>
      </c>
      <c r="E188" s="147">
        <f t="shared" si="13"/>
        <v>9.20858810151044E-5</v>
      </c>
      <c r="F188" s="23">
        <f t="shared" si="14"/>
        <v>1.1217819013231791</v>
      </c>
      <c r="G188" s="26"/>
      <c r="H188" s="147">
        <f t="shared" si="15"/>
        <v>1.0268569465713081E-5</v>
      </c>
      <c r="I188" s="23">
        <f t="shared" si="16"/>
        <v>1.1217819013231791</v>
      </c>
      <c r="J188" s="147"/>
      <c r="K188" s="147">
        <f t="shared" si="17"/>
        <v>8.9767171780911134E-5</v>
      </c>
      <c r="L188" s="23">
        <f t="shared" si="18"/>
        <v>1.1217819013231791</v>
      </c>
      <c r="M188" s="23"/>
      <c r="N188" s="26"/>
      <c r="P188" s="147"/>
      <c r="Q188" s="26"/>
      <c r="S188" s="147"/>
      <c r="T188" s="26"/>
      <c r="V188" s="147"/>
      <c r="W188" s="26"/>
      <c r="Y188" s="147"/>
      <c r="Z188" s="147"/>
      <c r="AA188" s="26"/>
      <c r="AC188" s="147"/>
      <c r="AD188" s="26"/>
      <c r="AF188" s="147"/>
      <c r="AG188" s="26"/>
      <c r="AI188" s="147"/>
      <c r="AJ188" s="26"/>
      <c r="AL188" s="147"/>
    </row>
    <row r="189" spans="1:38" hidden="1" x14ac:dyDescent="0.2">
      <c r="A189" s="24">
        <f t="shared" si="11"/>
        <v>80</v>
      </c>
      <c r="B189" s="147">
        <f t="shared" si="11"/>
        <v>6.6248835262665041E-6</v>
      </c>
      <c r="C189" s="23">
        <f t="shared" si="12"/>
        <v>1.1227245751898374</v>
      </c>
      <c r="E189" s="147">
        <f t="shared" si="13"/>
        <v>6.8898788673171641E-5</v>
      </c>
      <c r="F189" s="23">
        <f t="shared" si="14"/>
        <v>1.1227245751898374</v>
      </c>
      <c r="G189" s="26"/>
      <c r="H189" s="147">
        <f t="shared" si="15"/>
        <v>1.0599813642026407E-5</v>
      </c>
      <c r="I189" s="23">
        <f t="shared" si="16"/>
        <v>1.1227245751898374</v>
      </c>
      <c r="J189" s="147"/>
      <c r="K189" s="147">
        <f t="shared" si="17"/>
        <v>6.1280172617965165E-5</v>
      </c>
      <c r="L189" s="23">
        <f t="shared" si="18"/>
        <v>1.1227245751898374</v>
      </c>
      <c r="M189" s="23"/>
      <c r="N189" s="26"/>
      <c r="P189" s="147"/>
      <c r="Q189" s="26"/>
      <c r="S189" s="147"/>
      <c r="T189" s="26"/>
      <c r="V189" s="147"/>
      <c r="W189" s="26"/>
      <c r="Y189" s="147"/>
      <c r="Z189" s="147"/>
      <c r="AA189" s="26"/>
      <c r="AC189" s="147"/>
      <c r="AD189" s="26"/>
      <c r="AF189" s="147"/>
      <c r="AG189" s="26"/>
      <c r="AI189" s="147"/>
      <c r="AJ189" s="26"/>
      <c r="AL189" s="147"/>
    </row>
    <row r="190" spans="1:38" hidden="1" x14ac:dyDescent="0.2">
      <c r="A190" s="24">
        <f t="shared" ref="A190:B193" si="19">A93</f>
        <v>81</v>
      </c>
      <c r="B190" s="147">
        <f t="shared" si="19"/>
        <v>2.6499534105066017E-6</v>
      </c>
      <c r="C190" s="23">
        <f t="shared" si="12"/>
        <v>1.1236672490564954</v>
      </c>
      <c r="E190" s="147">
        <f t="shared" si="13"/>
        <v>3.5774371041839119E-5</v>
      </c>
      <c r="F190" s="23">
        <f t="shared" si="14"/>
        <v>1.1236672490564954</v>
      </c>
      <c r="G190" s="26"/>
      <c r="H190" s="147">
        <f t="shared" si="15"/>
        <v>4.9686626446998779E-6</v>
      </c>
      <c r="I190" s="23">
        <f t="shared" si="16"/>
        <v>1.1236672490564954</v>
      </c>
      <c r="J190" s="147"/>
      <c r="K190" s="147">
        <f t="shared" si="17"/>
        <v>4.1736766215478972E-5</v>
      </c>
      <c r="L190" s="23">
        <f t="shared" si="18"/>
        <v>1.1236672490564954</v>
      </c>
      <c r="M190" s="23"/>
      <c r="N190" s="26"/>
      <c r="P190" s="147"/>
      <c r="Q190" s="26"/>
      <c r="S190" s="147"/>
      <c r="T190" s="26"/>
      <c r="V190" s="147"/>
      <c r="W190" s="26"/>
      <c r="Y190" s="147"/>
      <c r="Z190" s="147"/>
      <c r="AA190" s="26"/>
      <c r="AC190" s="147"/>
      <c r="AD190" s="26"/>
      <c r="AF190" s="147"/>
      <c r="AG190" s="26"/>
      <c r="AI190" s="147"/>
      <c r="AJ190" s="26"/>
      <c r="AL190" s="147"/>
    </row>
    <row r="191" spans="1:38" hidden="1" x14ac:dyDescent="0.2">
      <c r="A191" s="24">
        <f t="shared" si="19"/>
        <v>82</v>
      </c>
      <c r="B191" s="147">
        <f t="shared" si="19"/>
        <v>2.3187092341932762E-6</v>
      </c>
      <c r="C191" s="23">
        <f t="shared" si="12"/>
        <v>1.1246099229231536</v>
      </c>
      <c r="E191" s="147">
        <f t="shared" si="13"/>
        <v>2.0537138931426161E-5</v>
      </c>
      <c r="F191" s="23">
        <f t="shared" si="14"/>
        <v>1.1246099229231536</v>
      </c>
      <c r="G191" s="26"/>
      <c r="H191" s="147">
        <f t="shared" si="15"/>
        <v>3.3124417631332521E-6</v>
      </c>
      <c r="I191" s="23">
        <f t="shared" si="16"/>
        <v>1.1246099229231536</v>
      </c>
      <c r="J191" s="147"/>
      <c r="K191" s="147">
        <f t="shared" si="17"/>
        <v>2.0205894755112836E-5</v>
      </c>
      <c r="L191" s="23">
        <f t="shared" si="18"/>
        <v>1.1246099229231536</v>
      </c>
      <c r="M191" s="23"/>
      <c r="N191" s="26"/>
      <c r="P191" s="147"/>
      <c r="Q191" s="26"/>
      <c r="S191" s="147"/>
      <c r="T191" s="26"/>
      <c r="V191" s="147"/>
      <c r="W191" s="26"/>
      <c r="Y191" s="147"/>
      <c r="Z191" s="147"/>
      <c r="AA191" s="26"/>
      <c r="AC191" s="147"/>
      <c r="AD191" s="26"/>
      <c r="AF191" s="147"/>
      <c r="AG191" s="26"/>
      <c r="AI191" s="147"/>
      <c r="AJ191" s="26"/>
      <c r="AL191" s="147"/>
    </row>
    <row r="192" spans="1:38" hidden="1" x14ac:dyDescent="0.2">
      <c r="A192" s="24">
        <f t="shared" si="19"/>
        <v>83</v>
      </c>
      <c r="B192" s="147">
        <f t="shared" si="19"/>
        <v>6.6248835262665044E-7</v>
      </c>
      <c r="C192" s="23">
        <f t="shared" si="12"/>
        <v>1.1246099229231536</v>
      </c>
      <c r="E192" s="147">
        <f t="shared" si="13"/>
        <v>2.6830778281379341E-5</v>
      </c>
      <c r="F192" s="23">
        <f t="shared" si="14"/>
        <v>1.1246099229231536</v>
      </c>
      <c r="G192" s="26"/>
      <c r="H192" s="147">
        <f t="shared" si="15"/>
        <v>6.2936393499531786E-6</v>
      </c>
      <c r="I192" s="23">
        <f t="shared" si="16"/>
        <v>1.1246099229231536</v>
      </c>
      <c r="J192" s="147"/>
      <c r="K192" s="147">
        <f t="shared" si="17"/>
        <v>2.9811975868199267E-5</v>
      </c>
      <c r="L192" s="23">
        <f t="shared" si="18"/>
        <v>1.1246099229231536</v>
      </c>
      <c r="M192" s="23"/>
      <c r="N192" s="26"/>
      <c r="P192" s="147"/>
      <c r="Q192" s="26"/>
      <c r="S192" s="147"/>
      <c r="T192" s="26"/>
      <c r="V192" s="147"/>
      <c r="W192" s="26"/>
      <c r="Y192" s="147"/>
      <c r="Z192" s="147"/>
      <c r="AA192" s="26"/>
      <c r="AC192" s="147"/>
      <c r="AD192" s="26"/>
      <c r="AF192" s="147"/>
      <c r="AG192" s="26"/>
      <c r="AI192" s="147"/>
      <c r="AJ192" s="26"/>
      <c r="AL192" s="147"/>
    </row>
    <row r="193" spans="1:39" hidden="1" x14ac:dyDescent="0.2">
      <c r="A193" s="24" t="str">
        <f t="shared" si="19"/>
        <v>NNNN</v>
      </c>
      <c r="B193" s="147">
        <f t="shared" si="19"/>
        <v>0.18173711733430586</v>
      </c>
      <c r="C193" s="23">
        <f t="shared" si="12"/>
        <v>1.1151831842565723</v>
      </c>
      <c r="E193" s="147"/>
      <c r="F193" s="23"/>
      <c r="G193" s="26"/>
      <c r="H193" s="114"/>
      <c r="I193" s="23"/>
      <c r="J193" s="147"/>
      <c r="K193" s="26"/>
      <c r="L193" s="23"/>
      <c r="M193" s="23"/>
      <c r="N193" s="26"/>
      <c r="P193" s="147"/>
      <c r="Q193" s="26"/>
      <c r="S193" s="147"/>
      <c r="T193" s="26"/>
      <c r="V193" s="147"/>
      <c r="W193" s="26"/>
      <c r="Y193" s="147"/>
      <c r="Z193" s="147"/>
      <c r="AA193" s="26"/>
      <c r="AC193" s="147"/>
      <c r="AD193" s="26"/>
      <c r="AF193" s="147"/>
      <c r="AG193" s="26"/>
      <c r="AI193" s="147"/>
      <c r="AJ193" s="26"/>
      <c r="AL193" s="147"/>
    </row>
    <row r="194" spans="1:39" hidden="1" x14ac:dyDescent="0.2">
      <c r="A194" s="24"/>
      <c r="B194" s="147"/>
      <c r="C194" s="23"/>
      <c r="E194" s="147"/>
      <c r="F194" s="23"/>
      <c r="G194" s="26"/>
      <c r="H194" s="114"/>
      <c r="I194" s="23"/>
      <c r="J194" s="147"/>
      <c r="K194" s="26"/>
      <c r="L194" s="23"/>
      <c r="M194" s="23"/>
      <c r="N194" s="26"/>
      <c r="P194" s="147"/>
      <c r="Q194" s="26"/>
      <c r="S194" s="147"/>
      <c r="T194" s="26"/>
      <c r="V194" s="147"/>
      <c r="W194" s="26"/>
      <c r="Y194" s="147"/>
      <c r="Z194" s="147"/>
      <c r="AA194" s="26"/>
      <c r="AC194" s="147"/>
      <c r="AD194" s="26"/>
      <c r="AF194" s="147"/>
      <c r="AG194" s="26"/>
      <c r="AI194" s="147"/>
      <c r="AJ194" s="26"/>
      <c r="AL194" s="147"/>
    </row>
    <row r="195" spans="1:39" hidden="1" x14ac:dyDescent="0.2">
      <c r="B195" s="25"/>
      <c r="C195" s="26"/>
      <c r="D195" s="26"/>
      <c r="E195" s="26"/>
      <c r="F195" s="26"/>
      <c r="G195" s="26"/>
      <c r="H195" s="26"/>
      <c r="I195" s="26"/>
      <c r="J195" s="26"/>
      <c r="K195" s="26"/>
      <c r="N195" s="23"/>
      <c r="O195" s="23"/>
      <c r="P195" s="26"/>
      <c r="Q195" s="26"/>
      <c r="R195" s="23"/>
      <c r="S195" s="26"/>
      <c r="T195" s="114"/>
      <c r="U195" s="23"/>
      <c r="V195" s="26"/>
      <c r="W195" s="26"/>
      <c r="X195" s="23"/>
      <c r="Y195" s="26"/>
      <c r="Z195" s="26"/>
      <c r="AA195" s="26"/>
      <c r="AB195" s="23"/>
      <c r="AC195" s="26"/>
      <c r="AD195" s="26"/>
      <c r="AE195" s="23"/>
      <c r="AF195" s="26"/>
      <c r="AG195" s="114"/>
      <c r="AH195" s="23"/>
      <c r="AI195" s="26"/>
      <c r="AJ195" s="26"/>
      <c r="AK195" s="23"/>
      <c r="AL195" s="26"/>
      <c r="AM195" s="26"/>
    </row>
    <row r="196" spans="1:39" hidden="1" x14ac:dyDescent="0.2">
      <c r="A196" s="27" t="s">
        <v>41</v>
      </c>
      <c r="B196" s="22">
        <f>(SUMPRODUCT(B109:B193,C109:C193)+SUMPRODUCT(E109:E193,F109:F193)+SUMPRODUCT(H109:H193,I109:I193)+SUMPRODUCT(K109:K193,L109:L193))</f>
        <v>1</v>
      </c>
      <c r="C196" s="26"/>
      <c r="D196" s="26"/>
      <c r="G196" s="26"/>
      <c r="H196" s="26"/>
      <c r="I196" s="26"/>
      <c r="J196" s="26"/>
      <c r="K196" s="26"/>
      <c r="N196" s="23"/>
      <c r="O196" s="23"/>
      <c r="P196" s="26"/>
      <c r="Q196" s="26"/>
      <c r="R196" s="23"/>
      <c r="S196" s="26"/>
      <c r="T196" s="114"/>
      <c r="U196" s="23"/>
      <c r="V196" s="26"/>
      <c r="W196" s="26"/>
      <c r="X196" s="23"/>
      <c r="Y196" s="26"/>
      <c r="Z196" s="26"/>
      <c r="AA196" s="26"/>
      <c r="AB196" s="23"/>
      <c r="AC196" s="26"/>
      <c r="AD196" s="26"/>
      <c r="AE196" s="23"/>
      <c r="AF196" s="26"/>
      <c r="AG196" s="114"/>
      <c r="AH196" s="23"/>
      <c r="AI196" s="26"/>
      <c r="AJ196" s="26"/>
      <c r="AK196" s="23"/>
      <c r="AL196" s="26"/>
      <c r="AM196" s="26"/>
    </row>
    <row r="197" spans="1:39" hidden="1" x14ac:dyDescent="0.2">
      <c r="A197" s="27"/>
      <c r="B197" s="22"/>
      <c r="C197" s="26"/>
      <c r="D197" s="26"/>
      <c r="G197" s="26"/>
      <c r="H197" s="26"/>
      <c r="I197" s="26"/>
      <c r="J197" s="26"/>
      <c r="K197" s="26"/>
      <c r="N197" s="23"/>
      <c r="O197" s="23"/>
      <c r="P197" s="26"/>
      <c r="Q197" s="26"/>
      <c r="R197" s="23"/>
      <c r="S197" s="26"/>
      <c r="T197" s="114"/>
      <c r="U197" s="23"/>
      <c r="V197" s="26"/>
      <c r="W197" s="26"/>
      <c r="X197" s="23"/>
      <c r="Y197" s="26"/>
      <c r="Z197" s="26"/>
      <c r="AA197" s="26"/>
      <c r="AB197" s="23"/>
      <c r="AC197" s="26"/>
      <c r="AD197" s="26"/>
      <c r="AE197" s="23"/>
      <c r="AF197" s="26"/>
      <c r="AG197" s="114"/>
      <c r="AH197" s="23"/>
      <c r="AI197" s="26"/>
      <c r="AJ197" s="26"/>
      <c r="AK197" s="23"/>
      <c r="AL197" s="26"/>
      <c r="AM197" s="26"/>
    </row>
    <row r="198" spans="1:39" x14ac:dyDescent="0.2">
      <c r="A198" s="27"/>
      <c r="B198" s="22"/>
      <c r="C198" s="26"/>
      <c r="D198" s="26"/>
      <c r="G198" s="26"/>
      <c r="H198" s="26"/>
      <c r="I198" s="26"/>
      <c r="J198" s="26"/>
      <c r="K198" s="26"/>
      <c r="N198" s="23"/>
      <c r="O198" s="23"/>
      <c r="P198" s="26"/>
      <c r="Q198" s="26"/>
      <c r="R198" s="23"/>
      <c r="S198" s="26"/>
      <c r="T198" s="114"/>
      <c r="U198" s="23"/>
      <c r="V198" s="26"/>
      <c r="W198" s="26"/>
      <c r="X198" s="23"/>
      <c r="Y198" s="26"/>
      <c r="Z198" s="26"/>
      <c r="AA198" s="26"/>
      <c r="AB198" s="23"/>
      <c r="AC198" s="26"/>
      <c r="AD198" s="26"/>
      <c r="AE198" s="23"/>
      <c r="AF198" s="26"/>
      <c r="AG198" s="114"/>
      <c r="AH198" s="23"/>
      <c r="AI198" s="26"/>
      <c r="AJ198" s="26"/>
      <c r="AK198" s="23"/>
      <c r="AL198" s="26"/>
      <c r="AM198" s="26"/>
    </row>
    <row r="199" spans="1:39" ht="15.75" x14ac:dyDescent="0.25">
      <c r="A199" s="140" t="s">
        <v>43</v>
      </c>
      <c r="B199" s="22"/>
      <c r="C199" s="26"/>
      <c r="D199" s="26"/>
      <c r="G199" s="26"/>
      <c r="H199" s="26"/>
      <c r="I199" s="26"/>
      <c r="J199" s="26"/>
      <c r="K199" s="26"/>
      <c r="N199" s="23"/>
      <c r="O199" s="23"/>
      <c r="P199" s="26"/>
      <c r="Q199" s="26"/>
      <c r="R199" s="23"/>
      <c r="S199" s="26"/>
      <c r="T199" s="114"/>
      <c r="U199" s="23"/>
      <c r="V199" s="26"/>
      <c r="W199" s="26"/>
      <c r="X199" s="23"/>
      <c r="Y199" s="26"/>
      <c r="Z199" s="26"/>
      <c r="AA199" s="26"/>
      <c r="AB199" s="23"/>
      <c r="AC199" s="26"/>
      <c r="AD199" s="26"/>
      <c r="AE199" s="23"/>
      <c r="AF199" s="26"/>
      <c r="AG199" s="114"/>
      <c r="AH199" s="26"/>
      <c r="AI199" s="26"/>
      <c r="AJ199" s="23"/>
      <c r="AK199" s="26"/>
    </row>
    <row r="200" spans="1:39" x14ac:dyDescent="0.2">
      <c r="A200" s="18" t="s">
        <v>44</v>
      </c>
      <c r="B200" s="25"/>
      <c r="C200" s="26"/>
      <c r="D200" s="26"/>
      <c r="E200" s="26"/>
      <c r="F200" s="26"/>
      <c r="G200" s="26"/>
      <c r="H200" s="26"/>
      <c r="I200" s="26"/>
      <c r="L200" s="26"/>
      <c r="M200" s="26"/>
      <c r="N200" s="26"/>
      <c r="O200" s="26"/>
      <c r="R200" s="26"/>
      <c r="T200" s="26"/>
      <c r="U200" s="26"/>
      <c r="W200" s="26"/>
      <c r="X200" s="26"/>
      <c r="AA200" s="26"/>
      <c r="AB200" s="26"/>
      <c r="AE200" s="26"/>
      <c r="AG200" s="26"/>
      <c r="AI200" s="26"/>
      <c r="AJ200" s="26"/>
      <c r="AK200" s="26"/>
    </row>
    <row r="201" spans="1:39" x14ac:dyDescent="0.2">
      <c r="B201" s="25"/>
      <c r="C201" s="26"/>
      <c r="D201" s="26"/>
      <c r="E201" s="26"/>
      <c r="F201" s="26"/>
      <c r="G201" s="26"/>
      <c r="H201" s="26"/>
      <c r="I201" s="26"/>
      <c r="L201" s="26"/>
      <c r="M201" s="26"/>
      <c r="N201" s="26"/>
      <c r="O201" s="26"/>
      <c r="R201" s="26"/>
      <c r="T201" s="26"/>
      <c r="U201" s="26"/>
      <c r="W201" s="26"/>
      <c r="X201" s="26"/>
      <c r="AA201" s="26"/>
      <c r="AB201" s="26"/>
      <c r="AE201" s="26"/>
      <c r="AG201" s="26"/>
      <c r="AI201" s="26"/>
      <c r="AJ201" s="26"/>
      <c r="AK201" s="26"/>
    </row>
    <row r="202" spans="1:39" s="148" customFormat="1" ht="13.5" thickBot="1" x14ac:dyDescent="0.25"/>
    <row r="203" spans="1:39" ht="41.45" customHeight="1" x14ac:dyDescent="0.2">
      <c r="A203" s="90" t="s">
        <v>36</v>
      </c>
      <c r="B203" s="36" t="s">
        <v>19</v>
      </c>
      <c r="C203" s="37" t="s">
        <v>158</v>
      </c>
      <c r="D203" s="80" t="s">
        <v>45</v>
      </c>
      <c r="E203" s="36" t="s">
        <v>19</v>
      </c>
      <c r="F203" s="37" t="s">
        <v>158</v>
      </c>
      <c r="G203" s="80" t="s">
        <v>45</v>
      </c>
      <c r="H203" s="36" t="s">
        <v>19</v>
      </c>
      <c r="I203" s="37" t="s">
        <v>158</v>
      </c>
      <c r="J203" s="80" t="s">
        <v>45</v>
      </c>
      <c r="K203" s="36" t="s">
        <v>19</v>
      </c>
      <c r="L203" s="37" t="s">
        <v>158</v>
      </c>
      <c r="M203" s="80" t="s">
        <v>45</v>
      </c>
      <c r="T203" s="114"/>
      <c r="W203" s="114"/>
      <c r="AA203" s="114"/>
      <c r="AG203" s="114"/>
      <c r="AJ203" s="114"/>
    </row>
    <row r="204" spans="1:39" hidden="1" x14ac:dyDescent="0.2">
      <c r="A204" s="91"/>
      <c r="B204" s="81" t="s">
        <v>94</v>
      </c>
      <c r="C204" s="39" t="s">
        <v>94</v>
      </c>
      <c r="D204" s="42"/>
      <c r="E204" s="81" t="s">
        <v>95</v>
      </c>
      <c r="F204" s="39" t="s">
        <v>95</v>
      </c>
      <c r="G204" s="42"/>
      <c r="H204" s="81" t="s">
        <v>96</v>
      </c>
      <c r="I204" s="39" t="s">
        <v>96</v>
      </c>
      <c r="J204" s="42"/>
      <c r="K204" s="81" t="s">
        <v>97</v>
      </c>
      <c r="L204" s="39" t="s">
        <v>97</v>
      </c>
      <c r="M204" s="42"/>
      <c r="T204" s="114"/>
      <c r="W204" s="114"/>
      <c r="AA204" s="114"/>
      <c r="AG204" s="114"/>
      <c r="AJ204" s="114"/>
    </row>
    <row r="205" spans="1:39" ht="13.5" thickBot="1" x14ac:dyDescent="0.25">
      <c r="A205" s="155"/>
      <c r="B205" s="330" t="s">
        <v>37</v>
      </c>
      <c r="C205" s="330"/>
      <c r="D205" s="99"/>
      <c r="E205" s="329" t="s">
        <v>38</v>
      </c>
      <c r="F205" s="330"/>
      <c r="G205" s="134"/>
      <c r="H205" s="329" t="s">
        <v>39</v>
      </c>
      <c r="I205" s="330"/>
      <c r="J205" s="99"/>
      <c r="K205" s="329" t="s">
        <v>40</v>
      </c>
      <c r="L205" s="330"/>
      <c r="M205" s="134"/>
      <c r="T205" s="114"/>
      <c r="W205" s="114"/>
      <c r="AA205" s="114"/>
      <c r="AG205" s="114"/>
      <c r="AJ205" s="114"/>
    </row>
    <row r="206" spans="1:39" ht="13.5" hidden="1" thickBot="1" x14ac:dyDescent="0.25">
      <c r="A206" s="96"/>
      <c r="B206" s="97"/>
      <c r="C206" s="83"/>
      <c r="D206" s="77"/>
      <c r="E206" s="85"/>
      <c r="F206" s="83"/>
      <c r="G206" s="77"/>
      <c r="H206" s="85"/>
      <c r="I206" s="83"/>
      <c r="J206" s="77"/>
      <c r="K206" s="86"/>
      <c r="L206" s="95"/>
      <c r="M206" s="77"/>
      <c r="T206" s="114"/>
      <c r="W206" s="114"/>
      <c r="AA206" s="114"/>
      <c r="AG206" s="114"/>
      <c r="AJ206" s="114"/>
    </row>
    <row r="207" spans="1:39" x14ac:dyDescent="0.2">
      <c r="A207" s="92">
        <f>A12</f>
        <v>0</v>
      </c>
      <c r="B207" s="142">
        <f>B12</f>
        <v>2.0686198810767158E-3</v>
      </c>
      <c r="C207" s="79">
        <f>C12</f>
        <v>1.7222651543844103</v>
      </c>
      <c r="D207" s="42">
        <f>B207*C207</f>
        <v>3.5627119388452503E-3</v>
      </c>
      <c r="E207" s="142">
        <f>E12</f>
        <v>2.2557728406937447E-4</v>
      </c>
      <c r="F207" s="79">
        <f>F12</f>
        <v>1.4347496250536795</v>
      </c>
      <c r="G207" s="42">
        <f>E207*F207</f>
        <v>3.2364692373916239E-4</v>
      </c>
      <c r="H207" s="142">
        <f>H12</f>
        <v>2.4840000781736257E-3</v>
      </c>
      <c r="I207" s="79">
        <f>I12</f>
        <v>1.4988514479864328</v>
      </c>
      <c r="J207" s="42">
        <f>H207*I207</f>
        <v>3.723147113968951E-3</v>
      </c>
      <c r="K207" s="142">
        <f>K12</f>
        <v>4.9222884600160128E-4</v>
      </c>
      <c r="L207" s="79">
        <f>L12</f>
        <v>1.2047372015890949</v>
      </c>
      <c r="M207" s="42">
        <f>K207*L207</f>
        <v>5.9300640247339866E-4</v>
      </c>
      <c r="T207" s="114"/>
      <c r="W207" s="114"/>
      <c r="AA207" s="114"/>
      <c r="AG207" s="114"/>
      <c r="AJ207" s="114"/>
    </row>
    <row r="208" spans="1:39" x14ac:dyDescent="0.2">
      <c r="A208" s="92">
        <f t="shared" ref="A208:C223" si="20">A13</f>
        <v>1</v>
      </c>
      <c r="B208" s="142">
        <f t="shared" si="20"/>
        <v>2.5684673431335234E-3</v>
      </c>
      <c r="C208" s="79">
        <f t="shared" si="20"/>
        <v>1.5120488821196467</v>
      </c>
      <c r="D208" s="42">
        <f>B208*C208</f>
        <v>3.8836481749458633E-3</v>
      </c>
      <c r="E208" s="142">
        <f t="shared" ref="E208:F223" si="21">E13</f>
        <v>5.6709002984841272E-4</v>
      </c>
      <c r="F208" s="79">
        <f t="shared" si="21"/>
        <v>1.402698713587303</v>
      </c>
      <c r="G208" s="42">
        <f>E208*F208</f>
        <v>7.9545645535655384E-4</v>
      </c>
      <c r="H208" s="142">
        <f t="shared" ref="H208:I223" si="22">H13</f>
        <v>3.2872672057334394E-3</v>
      </c>
      <c r="I208" s="79">
        <f t="shared" si="22"/>
        <v>1.3772465191875336</v>
      </c>
      <c r="J208" s="42">
        <f>H208*I208</f>
        <v>4.5273773167357097E-3</v>
      </c>
      <c r="K208" s="142">
        <f t="shared" ref="K208:L223" si="23">K13</f>
        <v>1.113311676589086E-3</v>
      </c>
      <c r="L208" s="79">
        <f t="shared" si="23"/>
        <v>1.1858837242559324</v>
      </c>
      <c r="M208" s="42">
        <f>K208*L208</f>
        <v>1.3202581972910814E-3</v>
      </c>
      <c r="T208" s="114"/>
      <c r="W208" s="114"/>
      <c r="AA208" s="114"/>
      <c r="AG208" s="114"/>
      <c r="AJ208" s="114"/>
    </row>
    <row r="209" spans="1:36" x14ac:dyDescent="0.2">
      <c r="A209" s="92">
        <f t="shared" si="20"/>
        <v>2</v>
      </c>
      <c r="B209" s="142">
        <f t="shared" si="20"/>
        <v>2.57012356401509E-3</v>
      </c>
      <c r="C209" s="79">
        <f t="shared" si="20"/>
        <v>1.4479470591868935</v>
      </c>
      <c r="D209" s="42">
        <f>B209*C209</f>
        <v>3.7214028562625873E-3</v>
      </c>
      <c r="E209" s="142">
        <f t="shared" si="21"/>
        <v>9.0330286880643785E-4</v>
      </c>
      <c r="F209" s="79">
        <f t="shared" si="21"/>
        <v>1.3838452362541405</v>
      </c>
      <c r="G209" s="42">
        <f>E209*F209</f>
        <v>1.2500313718924879E-3</v>
      </c>
      <c r="H209" s="142">
        <f t="shared" si="22"/>
        <v>3.2856109848518724E-3</v>
      </c>
      <c r="I209" s="79">
        <f t="shared" si="22"/>
        <v>1.2876925018550109</v>
      </c>
      <c r="J209" s="42">
        <f>H209*I209</f>
        <v>4.2308566292062139E-3</v>
      </c>
      <c r="K209" s="142">
        <f t="shared" si="23"/>
        <v>1.7131948798925179E-3</v>
      </c>
      <c r="L209" s="79">
        <f t="shared" si="23"/>
        <v>1.1660875730561115</v>
      </c>
      <c r="M209" s="42">
        <f>K209*L209</f>
        <v>1.9977352596660227E-3</v>
      </c>
      <c r="T209" s="114"/>
      <c r="W209" s="114"/>
      <c r="AA209" s="114"/>
      <c r="AG209" s="114"/>
      <c r="AJ209" s="114"/>
    </row>
    <row r="210" spans="1:36" x14ac:dyDescent="0.2">
      <c r="A210" s="92">
        <f t="shared" si="20"/>
        <v>3</v>
      </c>
      <c r="B210" s="142">
        <f t="shared" si="20"/>
        <v>2.6376973759830087E-3</v>
      </c>
      <c r="C210" s="79">
        <f t="shared" si="20"/>
        <v>1.4413483421202864</v>
      </c>
      <c r="D210" s="42">
        <f>B210*C210</f>
        <v>3.8018407398881394E-3</v>
      </c>
      <c r="E210" s="142">
        <f t="shared" si="21"/>
        <v>7.2343728106830226E-4</v>
      </c>
      <c r="F210" s="79">
        <f t="shared" si="21"/>
        <v>1.3649917589209777</v>
      </c>
      <c r="G210" s="42">
        <f>E210*F210</f>
        <v>9.8748592675443163E-4</v>
      </c>
      <c r="H210" s="142">
        <f t="shared" si="22"/>
        <v>3.5145007106843801E-3</v>
      </c>
      <c r="I210" s="79">
        <f t="shared" si="22"/>
        <v>1.2876925018550109</v>
      </c>
      <c r="J210" s="42">
        <f>H210*I210</f>
        <v>4.5255962129123837E-3</v>
      </c>
      <c r="K210" s="142">
        <f t="shared" si="23"/>
        <v>1.4872863516468301E-3</v>
      </c>
      <c r="L210" s="79">
        <f t="shared" si="23"/>
        <v>1.147234095722949</v>
      </c>
      <c r="M210" s="42">
        <f>K210*L210</f>
        <v>1.7062656127126352E-3</v>
      </c>
      <c r="T210" s="114"/>
      <c r="W210" s="114"/>
      <c r="AA210" s="114"/>
      <c r="AG210" s="114"/>
      <c r="AJ210" s="114"/>
    </row>
    <row r="211" spans="1:36" x14ac:dyDescent="0.2">
      <c r="A211" s="92">
        <f t="shared" si="20"/>
        <v>4</v>
      </c>
      <c r="B211" s="142">
        <f t="shared" si="20"/>
        <v>2.3197029667222165E-3</v>
      </c>
      <c r="C211" s="79">
        <f t="shared" si="20"/>
        <v>1.3838452362541405</v>
      </c>
      <c r="D211" s="42">
        <f>B211*C211</f>
        <v>3.2101099000231364E-3</v>
      </c>
      <c r="E211" s="142">
        <f t="shared" si="21"/>
        <v>8.188356038465399E-4</v>
      </c>
      <c r="F211" s="79">
        <f t="shared" si="21"/>
        <v>1.3451956077211569</v>
      </c>
      <c r="G211" s="42">
        <f>E211*F211</f>
        <v>1.1014940577400666E-3</v>
      </c>
      <c r="H211" s="142">
        <f t="shared" si="22"/>
        <v>3.1189951641662698E-3</v>
      </c>
      <c r="I211" s="79">
        <f t="shared" si="22"/>
        <v>1.2556415903886342</v>
      </c>
      <c r="J211" s="42">
        <f>H211*I211</f>
        <v>3.9163400483481943E-3</v>
      </c>
      <c r="K211" s="142">
        <f t="shared" si="23"/>
        <v>1.6366774751641398E-3</v>
      </c>
      <c r="L211" s="79">
        <f t="shared" si="23"/>
        <v>1.1406353786563419</v>
      </c>
      <c r="M211" s="42">
        <f>K211*L211</f>
        <v>1.8668522316221542E-3</v>
      </c>
      <c r="T211" s="114"/>
      <c r="W211" s="114"/>
      <c r="AA211" s="114"/>
      <c r="AG211" s="114"/>
      <c r="AJ211" s="114"/>
    </row>
    <row r="212" spans="1:36" x14ac:dyDescent="0.2">
      <c r="A212" s="92">
        <f t="shared" si="20"/>
        <v>5</v>
      </c>
      <c r="B212" s="142">
        <f t="shared" si="20"/>
        <v>2.8583059974076831E-3</v>
      </c>
      <c r="C212" s="79">
        <f t="shared" si="20"/>
        <v>1.3772465191875336</v>
      </c>
      <c r="D212" s="42">
        <f t="shared" ref="D212:D275" si="24">B212*C212</f>
        <v>3.9365919857025826E-3</v>
      </c>
      <c r="E212" s="142">
        <f t="shared" si="21"/>
        <v>8.9071559010653139E-4</v>
      </c>
      <c r="F212" s="79">
        <f t="shared" si="21"/>
        <v>1.3197434133213872</v>
      </c>
      <c r="G212" s="42">
        <f t="shared" ref="G212:G275" si="25">E212*F212</f>
        <v>1.1755160331857674E-3</v>
      </c>
      <c r="H212" s="142">
        <f t="shared" si="22"/>
        <v>3.6582606832043633E-3</v>
      </c>
      <c r="I212" s="79">
        <f t="shared" si="22"/>
        <v>1.2499855471886854</v>
      </c>
      <c r="J212" s="42">
        <f t="shared" ref="J212:J275" si="26">H212*I212</f>
        <v>4.57277298185406E-3</v>
      </c>
      <c r="K212" s="142">
        <f t="shared" si="23"/>
        <v>1.8059432492602489E-3</v>
      </c>
      <c r="L212" s="79">
        <f t="shared" si="23"/>
        <v>1.134036661589735</v>
      </c>
      <c r="M212" s="42">
        <f t="shared" ref="M212:M275" si="27">K212*L212</f>
        <v>2.0480058534116112E-3</v>
      </c>
      <c r="T212" s="114"/>
      <c r="W212" s="114"/>
      <c r="AA212" s="114"/>
      <c r="AG212" s="114"/>
      <c r="AJ212" s="114"/>
    </row>
    <row r="213" spans="1:36" x14ac:dyDescent="0.2">
      <c r="A213" s="92">
        <f t="shared" si="20"/>
        <v>6</v>
      </c>
      <c r="B213" s="142">
        <f t="shared" si="20"/>
        <v>3.3531847968197911E-3</v>
      </c>
      <c r="C213" s="79">
        <f t="shared" si="20"/>
        <v>1.339539564521208</v>
      </c>
      <c r="D213" s="42">
        <f t="shared" si="24"/>
        <v>4.4917237024911186E-3</v>
      </c>
      <c r="E213" s="142">
        <f t="shared" si="21"/>
        <v>1.1037055954759996E-3</v>
      </c>
      <c r="F213" s="79">
        <f t="shared" si="21"/>
        <v>1.2876925018550109</v>
      </c>
      <c r="G213" s="42">
        <f t="shared" si="25"/>
        <v>1.4212334195498645E-3</v>
      </c>
      <c r="H213" s="142">
        <f t="shared" si="22"/>
        <v>4.2488690495710224E-3</v>
      </c>
      <c r="I213" s="79">
        <f t="shared" si="22"/>
        <v>1.2301893959888646</v>
      </c>
      <c r="J213" s="42">
        <f t="shared" si="26"/>
        <v>5.226913649727557E-3</v>
      </c>
      <c r="K213" s="142">
        <f t="shared" si="23"/>
        <v>2.1153253099368947E-3</v>
      </c>
      <c r="L213" s="79">
        <f t="shared" si="23"/>
        <v>1.1283806183897862</v>
      </c>
      <c r="M213" s="42">
        <f t="shared" si="27"/>
        <v>2.3868920813221593E-3</v>
      </c>
      <c r="T213" s="114"/>
      <c r="W213" s="114"/>
      <c r="AA213" s="114"/>
      <c r="AG213" s="114"/>
      <c r="AJ213" s="114"/>
    </row>
    <row r="214" spans="1:36" x14ac:dyDescent="0.2">
      <c r="A214" s="92">
        <f t="shared" si="20"/>
        <v>7</v>
      </c>
      <c r="B214" s="142">
        <f t="shared" si="20"/>
        <v>3.6903913683067561E-3</v>
      </c>
      <c r="C214" s="79">
        <f t="shared" si="20"/>
        <v>1.275437741588455</v>
      </c>
      <c r="D214" s="42">
        <f t="shared" si="24"/>
        <v>4.7068644323706972E-3</v>
      </c>
      <c r="E214" s="142">
        <f t="shared" si="21"/>
        <v>1.2660152418695289E-3</v>
      </c>
      <c r="F214" s="79">
        <f t="shared" si="21"/>
        <v>1.2301893959888646</v>
      </c>
      <c r="G214" s="42">
        <f t="shared" si="25"/>
        <v>1.5574385257081721E-3</v>
      </c>
      <c r="H214" s="142">
        <f t="shared" si="22"/>
        <v>4.3969351963830785E-3</v>
      </c>
      <c r="I214" s="79">
        <f t="shared" si="22"/>
        <v>1.2113359186557018</v>
      </c>
      <c r="J214" s="42">
        <f t="shared" si="26"/>
        <v>5.3261655353802851E-3</v>
      </c>
      <c r="K214" s="142">
        <f t="shared" si="23"/>
        <v>2.4624692067132595E-3</v>
      </c>
      <c r="L214" s="79">
        <f t="shared" si="23"/>
        <v>1.1217819013231791</v>
      </c>
      <c r="M214" s="42">
        <f t="shared" si="27"/>
        <v>2.7623533886565808E-3</v>
      </c>
      <c r="T214" s="114"/>
      <c r="W214" s="114"/>
      <c r="AA214" s="114"/>
      <c r="AG214" s="114"/>
      <c r="AJ214" s="114"/>
    </row>
    <row r="215" spans="1:36" x14ac:dyDescent="0.2">
      <c r="A215" s="92">
        <f t="shared" si="20"/>
        <v>8</v>
      </c>
      <c r="B215" s="142">
        <f t="shared" si="20"/>
        <v>3.8901316066236912E-3</v>
      </c>
      <c r="C215" s="79">
        <f t="shared" si="20"/>
        <v>1.2433868301220785</v>
      </c>
      <c r="D215" s="42">
        <f t="shared" si="24"/>
        <v>4.83693840711754E-3</v>
      </c>
      <c r="E215" s="142">
        <f t="shared" si="21"/>
        <v>1.332264077132194E-3</v>
      </c>
      <c r="F215" s="79">
        <f t="shared" si="21"/>
        <v>1.1924824413225392</v>
      </c>
      <c r="G215" s="42">
        <f t="shared" si="25"/>
        <v>1.5887015191849185E-3</v>
      </c>
      <c r="H215" s="142">
        <f t="shared" si="22"/>
        <v>4.7036673036492177E-3</v>
      </c>
      <c r="I215" s="79">
        <f t="shared" si="22"/>
        <v>1.1924824413225392</v>
      </c>
      <c r="J215" s="42">
        <f t="shared" si="26"/>
        <v>5.6090406694246243E-3</v>
      </c>
      <c r="K215" s="142">
        <f t="shared" si="23"/>
        <v>2.662540689206508E-3</v>
      </c>
      <c r="L215" s="79">
        <f t="shared" si="23"/>
        <v>1.1151831842565723</v>
      </c>
      <c r="M215" s="42">
        <f t="shared" si="27"/>
        <v>2.9692206040020019E-3</v>
      </c>
      <c r="T215" s="114"/>
      <c r="W215" s="114"/>
      <c r="AA215" s="114"/>
      <c r="AG215" s="114"/>
      <c r="AJ215" s="114"/>
    </row>
    <row r="216" spans="1:36" x14ac:dyDescent="0.2">
      <c r="A216" s="92">
        <f t="shared" si="20"/>
        <v>9</v>
      </c>
      <c r="B216" s="142">
        <f t="shared" si="20"/>
        <v>4.4340345441301714E-3</v>
      </c>
      <c r="C216" s="79">
        <f t="shared" si="20"/>
        <v>1.1924824413225392</v>
      </c>
      <c r="D216" s="42">
        <f t="shared" si="24"/>
        <v>5.2875083380928192E-3</v>
      </c>
      <c r="E216" s="142">
        <f t="shared" si="21"/>
        <v>1.9685841398300917E-3</v>
      </c>
      <c r="F216" s="79">
        <f t="shared" si="21"/>
        <v>1.1604315298561627</v>
      </c>
      <c r="G216" s="42">
        <f t="shared" si="25"/>
        <v>2.2844071050336116E-3</v>
      </c>
      <c r="H216" s="142">
        <f t="shared" si="22"/>
        <v>5.2197457303453784E-3</v>
      </c>
      <c r="I216" s="79">
        <f t="shared" si="22"/>
        <v>1.1604315298561627</v>
      </c>
      <c r="J216" s="42">
        <f t="shared" si="26"/>
        <v>6.0571575233248605E-3</v>
      </c>
      <c r="K216" s="142">
        <f t="shared" si="23"/>
        <v>3.6658792992595697E-3</v>
      </c>
      <c r="L216" s="79">
        <f t="shared" si="23"/>
        <v>1.1604315298561627</v>
      </c>
      <c r="M216" s="42">
        <f t="shared" si="27"/>
        <v>4.25400192350782E-3</v>
      </c>
      <c r="T216" s="114"/>
      <c r="W216" s="114"/>
      <c r="AA216" s="114"/>
      <c r="AG216" s="114"/>
      <c r="AJ216" s="114"/>
    </row>
    <row r="217" spans="1:36" x14ac:dyDescent="0.2">
      <c r="A217" s="92">
        <f t="shared" si="20"/>
        <v>10</v>
      </c>
      <c r="B217" s="142">
        <f t="shared" si="20"/>
        <v>3.7490215875142143E-3</v>
      </c>
      <c r="C217" s="79">
        <f t="shared" si="20"/>
        <v>1.1792850071893253</v>
      </c>
      <c r="D217" s="42">
        <f t="shared" si="24"/>
        <v>4.4211649497846355E-3</v>
      </c>
      <c r="E217" s="142">
        <f t="shared" si="21"/>
        <v>1.8556298757072477E-3</v>
      </c>
      <c r="F217" s="79">
        <f t="shared" si="21"/>
        <v>1.147234095722949</v>
      </c>
      <c r="G217" s="42">
        <f t="shared" si="25"/>
        <v>2.1288418624534925E-3</v>
      </c>
      <c r="H217" s="142">
        <f t="shared" si="22"/>
        <v>4.2319755965790429E-3</v>
      </c>
      <c r="I217" s="79">
        <f t="shared" si="22"/>
        <v>1.147234095722949</v>
      </c>
      <c r="J217" s="42">
        <f t="shared" si="26"/>
        <v>4.855066696662946E-3</v>
      </c>
      <c r="K217" s="142">
        <f t="shared" si="23"/>
        <v>3.1849127552526215E-3</v>
      </c>
      <c r="L217" s="79">
        <f t="shared" si="23"/>
        <v>1.147234095722949</v>
      </c>
      <c r="M217" s="42">
        <f t="shared" si="27"/>
        <v>3.6538405047287273E-3</v>
      </c>
      <c r="T217" s="114"/>
      <c r="W217" s="114"/>
      <c r="AA217" s="114"/>
      <c r="AG217" s="114"/>
      <c r="AJ217" s="114"/>
    </row>
    <row r="218" spans="1:36" x14ac:dyDescent="0.2">
      <c r="A218" s="92">
        <f t="shared" si="20"/>
        <v>11</v>
      </c>
      <c r="B218" s="142">
        <f t="shared" si="20"/>
        <v>3.722190809232835E-3</v>
      </c>
      <c r="C218" s="79">
        <f t="shared" si="20"/>
        <v>1.1604315298561627</v>
      </c>
      <c r="D218" s="42">
        <f t="shared" si="24"/>
        <v>4.319347575174607E-3</v>
      </c>
      <c r="E218" s="142">
        <f t="shared" si="21"/>
        <v>2.1166502866421478E-3</v>
      </c>
      <c r="F218" s="79">
        <f t="shared" si="21"/>
        <v>1.134036661589735</v>
      </c>
      <c r="G218" s="42">
        <f t="shared" si="25"/>
        <v>2.400359024816617E-3</v>
      </c>
      <c r="H218" s="142">
        <f t="shared" si="22"/>
        <v>4.0686722176565731E-3</v>
      </c>
      <c r="I218" s="79">
        <f t="shared" si="22"/>
        <v>1.134036661589735</v>
      </c>
      <c r="J218" s="42">
        <f t="shared" si="26"/>
        <v>4.6140234588141638E-3</v>
      </c>
      <c r="K218" s="142">
        <f t="shared" si="23"/>
        <v>3.5522625467840994E-3</v>
      </c>
      <c r="L218" s="79">
        <f t="shared" si="23"/>
        <v>1.134036661589735</v>
      </c>
      <c r="M218" s="42">
        <f t="shared" si="27"/>
        <v>4.02839595964529E-3</v>
      </c>
      <c r="T218" s="114"/>
      <c r="W218" s="114"/>
      <c r="AA218" s="114"/>
      <c r="AG218" s="114"/>
      <c r="AJ218" s="114"/>
    </row>
    <row r="219" spans="1:36" x14ac:dyDescent="0.2">
      <c r="A219" s="92">
        <f t="shared" si="20"/>
        <v>12</v>
      </c>
      <c r="B219" s="142">
        <f t="shared" si="20"/>
        <v>3.4462644103638355E-3</v>
      </c>
      <c r="C219" s="79">
        <f t="shared" si="20"/>
        <v>1.147234095722949</v>
      </c>
      <c r="D219" s="42">
        <f t="shared" si="24"/>
        <v>3.9536720344459366E-3</v>
      </c>
      <c r="E219" s="142">
        <f t="shared" si="21"/>
        <v>2.1832303660811263E-3</v>
      </c>
      <c r="F219" s="79">
        <f t="shared" si="21"/>
        <v>1.1123551626565977</v>
      </c>
      <c r="G219" s="42">
        <f t="shared" si="25"/>
        <v>2.4285275689789948E-3</v>
      </c>
      <c r="H219" s="142">
        <f t="shared" si="22"/>
        <v>3.7659150405061942E-3</v>
      </c>
      <c r="I219" s="79">
        <f t="shared" si="22"/>
        <v>1.1123551626565977</v>
      </c>
      <c r="J219" s="42">
        <f t="shared" si="26"/>
        <v>4.1890350374331952E-3</v>
      </c>
      <c r="K219" s="142">
        <f t="shared" si="23"/>
        <v>3.6973474960093357E-3</v>
      </c>
      <c r="L219" s="79">
        <f t="shared" si="23"/>
        <v>1.1123551626565977</v>
      </c>
      <c r="M219" s="42">
        <f t="shared" si="27"/>
        <v>4.1127635753214287E-3</v>
      </c>
      <c r="T219" s="114"/>
      <c r="W219" s="114"/>
      <c r="AA219" s="114"/>
      <c r="AG219" s="114"/>
      <c r="AJ219" s="114"/>
    </row>
    <row r="220" spans="1:36" x14ac:dyDescent="0.2">
      <c r="A220" s="92">
        <f t="shared" si="20"/>
        <v>13</v>
      </c>
      <c r="B220" s="142">
        <f t="shared" si="20"/>
        <v>3.2495053696337201E-3</v>
      </c>
      <c r="C220" s="79">
        <f t="shared" si="20"/>
        <v>1.134036661589735</v>
      </c>
      <c r="D220" s="42">
        <f t="shared" si="24"/>
        <v>3.6850582211973419E-3</v>
      </c>
      <c r="E220" s="142">
        <f t="shared" si="21"/>
        <v>2.6486284338013482E-3</v>
      </c>
      <c r="F220" s="79">
        <f t="shared" si="21"/>
        <v>1.0454253181238704</v>
      </c>
      <c r="G220" s="42">
        <f t="shared" si="25"/>
        <v>2.7689432229987031E-3</v>
      </c>
      <c r="H220" s="142">
        <f t="shared" si="22"/>
        <v>3.6705167177279565E-3</v>
      </c>
      <c r="I220" s="79">
        <f t="shared" si="22"/>
        <v>1.0454253181238704</v>
      </c>
      <c r="J220" s="42">
        <f t="shared" si="26"/>
        <v>3.8372511073097334E-3</v>
      </c>
      <c r="K220" s="142">
        <f t="shared" si="23"/>
        <v>4.1981886905950831E-3</v>
      </c>
      <c r="L220" s="79">
        <f t="shared" si="23"/>
        <v>1.0454253181238704</v>
      </c>
      <c r="M220" s="42">
        <f t="shared" si="27"/>
        <v>4.3888927474094001E-3</v>
      </c>
      <c r="T220" s="114"/>
      <c r="W220" s="114"/>
      <c r="AA220" s="114"/>
      <c r="AG220" s="114"/>
      <c r="AJ220" s="114"/>
    </row>
    <row r="221" spans="1:36" x14ac:dyDescent="0.2">
      <c r="A221" s="92">
        <f t="shared" si="20"/>
        <v>14</v>
      </c>
      <c r="B221" s="142">
        <f t="shared" si="20"/>
        <v>3.1249575593399097E-3</v>
      </c>
      <c r="C221" s="79">
        <f t="shared" si="20"/>
        <v>1.035055905590631</v>
      </c>
      <c r="D221" s="42">
        <f t="shared" si="24"/>
        <v>3.2345057765148584E-3</v>
      </c>
      <c r="E221" s="142">
        <f t="shared" si="21"/>
        <v>2.8135880336053842E-3</v>
      </c>
      <c r="F221" s="79">
        <f t="shared" si="21"/>
        <v>1.035055905590631</v>
      </c>
      <c r="G221" s="42">
        <f t="shared" si="25"/>
        <v>2.9122209100823837E-3</v>
      </c>
      <c r="H221" s="142">
        <f t="shared" si="22"/>
        <v>3.459182933240055E-3</v>
      </c>
      <c r="I221" s="79">
        <f t="shared" si="22"/>
        <v>1.035055905590631</v>
      </c>
      <c r="J221" s="42">
        <f t="shared" si="26"/>
        <v>3.5804477235684405E-3</v>
      </c>
      <c r="K221" s="142">
        <f t="shared" si="23"/>
        <v>4.4028975915567188E-3</v>
      </c>
      <c r="L221" s="79">
        <f t="shared" si="23"/>
        <v>1.035055905590631</v>
      </c>
      <c r="M221" s="42">
        <f t="shared" si="27"/>
        <v>4.5572451538515475E-3</v>
      </c>
      <c r="T221" s="114"/>
      <c r="W221" s="114"/>
      <c r="AA221" s="114"/>
      <c r="AG221" s="114"/>
      <c r="AJ221" s="114"/>
    </row>
    <row r="222" spans="1:36" x14ac:dyDescent="0.2">
      <c r="A222" s="92">
        <f t="shared" si="20"/>
        <v>15</v>
      </c>
      <c r="B222" s="142">
        <f t="shared" si="20"/>
        <v>2.9984222839882198E-3</v>
      </c>
      <c r="C222" s="79">
        <f t="shared" si="20"/>
        <v>1.0190304498574425</v>
      </c>
      <c r="D222" s="42">
        <f t="shared" si="24"/>
        <v>3.0554836089150958E-3</v>
      </c>
      <c r="E222" s="142">
        <f t="shared" si="21"/>
        <v>3.2104185568287476E-3</v>
      </c>
      <c r="F222" s="79">
        <f t="shared" si="21"/>
        <v>1.0190304498574425</v>
      </c>
      <c r="G222" s="42">
        <f t="shared" si="25"/>
        <v>3.2715142661958801E-3</v>
      </c>
      <c r="H222" s="142">
        <f t="shared" si="22"/>
        <v>3.242217997754827E-3</v>
      </c>
      <c r="I222" s="79">
        <f t="shared" si="22"/>
        <v>1.0190304498574425</v>
      </c>
      <c r="J222" s="42">
        <f t="shared" si="26"/>
        <v>3.303918864787998E-3</v>
      </c>
      <c r="K222" s="142">
        <f t="shared" si="23"/>
        <v>4.8673019267480005E-3</v>
      </c>
      <c r="L222" s="79">
        <f t="shared" si="23"/>
        <v>1.0190304498574425</v>
      </c>
      <c r="M222" s="42">
        <f t="shared" si="27"/>
        <v>4.9599288720060114E-3</v>
      </c>
      <c r="T222" s="114"/>
      <c r="W222" s="114"/>
      <c r="AA222" s="114"/>
      <c r="AG222" s="114"/>
      <c r="AJ222" s="114"/>
    </row>
    <row r="223" spans="1:36" x14ac:dyDescent="0.2">
      <c r="A223" s="92">
        <f t="shared" si="20"/>
        <v>16</v>
      </c>
      <c r="B223" s="142">
        <f t="shared" si="20"/>
        <v>2.8082881267843711E-3</v>
      </c>
      <c r="C223" s="79">
        <f t="shared" si="20"/>
        <v>1.006775689590887</v>
      </c>
      <c r="D223" s="42">
        <f t="shared" si="24"/>
        <v>2.8273162154132357E-3</v>
      </c>
      <c r="E223" s="142">
        <f t="shared" si="21"/>
        <v>3.4747514095267813E-3</v>
      </c>
      <c r="F223" s="79">
        <f t="shared" si="21"/>
        <v>1.006775689590887</v>
      </c>
      <c r="G223" s="42">
        <f t="shared" si="25"/>
        <v>3.4982952464832321E-3</v>
      </c>
      <c r="H223" s="142">
        <f t="shared" si="22"/>
        <v>3.0341966550300587E-3</v>
      </c>
      <c r="I223" s="79">
        <f t="shared" si="22"/>
        <v>1.006775689590887</v>
      </c>
      <c r="J223" s="42">
        <f t="shared" si="26"/>
        <v>3.0547554297222501E-3</v>
      </c>
      <c r="K223" s="142">
        <f t="shared" si="23"/>
        <v>5.0067557249759099E-3</v>
      </c>
      <c r="L223" s="79">
        <f t="shared" si="23"/>
        <v>1.006775689590887</v>
      </c>
      <c r="M223" s="42">
        <f t="shared" si="27"/>
        <v>5.0406799476257437E-3</v>
      </c>
      <c r="T223" s="114"/>
      <c r="W223" s="114"/>
      <c r="AA223" s="114"/>
      <c r="AG223" s="114"/>
      <c r="AJ223" s="114"/>
    </row>
    <row r="224" spans="1:36" x14ac:dyDescent="0.2">
      <c r="A224" s="92">
        <f t="shared" ref="A224:C239" si="28">A29</f>
        <v>17</v>
      </c>
      <c r="B224" s="142">
        <f t="shared" si="28"/>
        <v>2.5515738901415439E-3</v>
      </c>
      <c r="C224" s="79">
        <f t="shared" si="28"/>
        <v>0.99357825545767309</v>
      </c>
      <c r="D224" s="42">
        <f t="shared" si="24"/>
        <v>2.5351883344381836E-3</v>
      </c>
      <c r="E224" s="142">
        <f t="shared" ref="E224:F239" si="29">E29</f>
        <v>3.655610729793857E-3</v>
      </c>
      <c r="F224" s="79">
        <f t="shared" si="29"/>
        <v>0.99357825545767309</v>
      </c>
      <c r="G224" s="42">
        <f t="shared" si="25"/>
        <v>3.6321353315409317E-3</v>
      </c>
      <c r="H224" s="142">
        <f t="shared" ref="H224:I239" si="30">H29</f>
        <v>2.8049756850212376E-3</v>
      </c>
      <c r="I224" s="79">
        <f t="shared" si="30"/>
        <v>0.99357825545767309</v>
      </c>
      <c r="J224" s="42">
        <f t="shared" si="26"/>
        <v>2.7869628477245928E-3</v>
      </c>
      <c r="K224" s="142">
        <f t="shared" ref="K224:L239" si="31">K29</f>
        <v>5.1422345930880603E-3</v>
      </c>
      <c r="L224" s="79">
        <f t="shared" si="31"/>
        <v>0.99357825545767309</v>
      </c>
      <c r="M224" s="42">
        <f t="shared" si="27"/>
        <v>5.1092124761545326E-3</v>
      </c>
      <c r="T224" s="114"/>
      <c r="W224" s="114"/>
      <c r="AA224" s="114"/>
      <c r="AG224" s="114"/>
      <c r="AJ224" s="114"/>
    </row>
    <row r="225" spans="1:36" x14ac:dyDescent="0.2">
      <c r="A225" s="92">
        <f t="shared" si="28"/>
        <v>18</v>
      </c>
      <c r="B225" s="142">
        <f t="shared" si="28"/>
        <v>2.3147343040775164E-3</v>
      </c>
      <c r="C225" s="79">
        <f t="shared" si="28"/>
        <v>0.99075023385769856</v>
      </c>
      <c r="D225" s="42">
        <f t="shared" si="24"/>
        <v>2.2933235530832367E-3</v>
      </c>
      <c r="E225" s="142">
        <f t="shared" si="29"/>
        <v>3.7142409490013152E-3</v>
      </c>
      <c r="F225" s="79">
        <f t="shared" si="29"/>
        <v>0.99075023385769856</v>
      </c>
      <c r="G225" s="42">
        <f t="shared" si="25"/>
        <v>3.6798850888268933E-3</v>
      </c>
      <c r="H225" s="142">
        <f t="shared" si="30"/>
        <v>2.6188164579331488E-3</v>
      </c>
      <c r="I225" s="79">
        <f t="shared" si="30"/>
        <v>0.99075023385769856</v>
      </c>
      <c r="J225" s="42">
        <f t="shared" si="26"/>
        <v>2.594593018127657E-3</v>
      </c>
      <c r="K225" s="142">
        <f t="shared" si="31"/>
        <v>5.1601217786089795E-3</v>
      </c>
      <c r="L225" s="79">
        <f t="shared" si="31"/>
        <v>0.99075023385769856</v>
      </c>
      <c r="M225" s="42">
        <f t="shared" si="27"/>
        <v>5.1123918588910503E-3</v>
      </c>
      <c r="T225" s="114"/>
      <c r="W225" s="114"/>
      <c r="AA225" s="114"/>
      <c r="AG225" s="114"/>
      <c r="AJ225" s="114"/>
    </row>
    <row r="226" spans="1:36" x14ac:dyDescent="0.2">
      <c r="A226" s="92">
        <f t="shared" si="28"/>
        <v>19</v>
      </c>
      <c r="B226" s="142">
        <f t="shared" si="28"/>
        <v>2.3216904317800964E-3</v>
      </c>
      <c r="C226" s="79">
        <f t="shared" si="28"/>
        <v>0.98132349519111717</v>
      </c>
      <c r="D226" s="42">
        <f t="shared" si="24"/>
        <v>2.2783293692662182E-3</v>
      </c>
      <c r="E226" s="142">
        <f t="shared" si="29"/>
        <v>3.9848674410493017E-3</v>
      </c>
      <c r="F226" s="79">
        <f t="shared" si="29"/>
        <v>0.98132349519111717</v>
      </c>
      <c r="G226" s="42">
        <f t="shared" si="25"/>
        <v>3.9104440451237839E-3</v>
      </c>
      <c r="H226" s="142">
        <f t="shared" si="30"/>
        <v>2.5956293655912161E-3</v>
      </c>
      <c r="I226" s="79">
        <f t="shared" si="30"/>
        <v>0.98132349519111717</v>
      </c>
      <c r="J226" s="42">
        <f t="shared" si="26"/>
        <v>2.5471520812626741E-3</v>
      </c>
      <c r="K226" s="142">
        <f t="shared" si="31"/>
        <v>5.2114646259375456E-3</v>
      </c>
      <c r="L226" s="79">
        <f t="shared" si="31"/>
        <v>0.98132349519111717</v>
      </c>
      <c r="M226" s="42">
        <f t="shared" si="27"/>
        <v>5.1141326817899001E-3</v>
      </c>
      <c r="T226" s="114"/>
      <c r="W226" s="114"/>
      <c r="AA226" s="114"/>
      <c r="AG226" s="114"/>
      <c r="AJ226" s="114"/>
    </row>
    <row r="227" spans="1:36" x14ac:dyDescent="0.2">
      <c r="A227" s="92">
        <f t="shared" si="28"/>
        <v>20</v>
      </c>
      <c r="B227" s="142">
        <f t="shared" si="28"/>
        <v>2.1159877982895215E-3</v>
      </c>
      <c r="C227" s="79">
        <f t="shared" si="28"/>
        <v>0.9747247781245103</v>
      </c>
      <c r="D227" s="42">
        <f t="shared" si="24"/>
        <v>2.062505737201925E-3</v>
      </c>
      <c r="E227" s="142">
        <f t="shared" si="29"/>
        <v>4.135583541271865E-3</v>
      </c>
      <c r="F227" s="79">
        <f t="shared" si="29"/>
        <v>0.9747247781245103</v>
      </c>
      <c r="G227" s="42">
        <f t="shared" si="25"/>
        <v>4.031055749681595E-3</v>
      </c>
      <c r="H227" s="142">
        <f t="shared" si="30"/>
        <v>2.3524961401772356E-3</v>
      </c>
      <c r="I227" s="79">
        <f t="shared" si="30"/>
        <v>0.9747247781245103</v>
      </c>
      <c r="J227" s="42">
        <f t="shared" si="26"/>
        <v>2.2930362782730227E-3</v>
      </c>
      <c r="K227" s="142">
        <f t="shared" si="31"/>
        <v>5.2290205672821518E-3</v>
      </c>
      <c r="L227" s="79">
        <f t="shared" si="31"/>
        <v>0.9747247781245103</v>
      </c>
      <c r="M227" s="42">
        <f t="shared" si="27"/>
        <v>5.0968559122525963E-3</v>
      </c>
      <c r="T227" s="114"/>
      <c r="W227" s="114"/>
      <c r="AA227" s="114"/>
      <c r="AG227" s="114"/>
      <c r="AJ227" s="114"/>
    </row>
    <row r="228" spans="1:36" x14ac:dyDescent="0.2">
      <c r="A228" s="92">
        <f t="shared" si="28"/>
        <v>21</v>
      </c>
      <c r="B228" s="142">
        <f t="shared" si="28"/>
        <v>1.9851463486457578E-3</v>
      </c>
      <c r="C228" s="79">
        <f t="shared" si="28"/>
        <v>0.97189675652453589</v>
      </c>
      <c r="D228" s="42">
        <f t="shared" si="24"/>
        <v>1.9293572974753376E-3</v>
      </c>
      <c r="E228" s="142">
        <f t="shared" si="29"/>
        <v>4.0010984056886552E-3</v>
      </c>
      <c r="F228" s="79">
        <f t="shared" si="29"/>
        <v>0.97189675652453589</v>
      </c>
      <c r="G228" s="42">
        <f t="shared" si="25"/>
        <v>3.8886545630242957E-3</v>
      </c>
      <c r="H228" s="142">
        <f t="shared" si="30"/>
        <v>2.2753162470962309E-3</v>
      </c>
      <c r="I228" s="79">
        <f t="shared" si="30"/>
        <v>0.97189675652453589</v>
      </c>
      <c r="J228" s="42">
        <f t="shared" si="26"/>
        <v>2.2113724806204064E-3</v>
      </c>
      <c r="K228" s="142">
        <f t="shared" si="31"/>
        <v>5.0044370157417166E-3</v>
      </c>
      <c r="L228" s="79">
        <f t="shared" si="31"/>
        <v>0.97189675652453589</v>
      </c>
      <c r="M228" s="42">
        <f t="shared" si="27"/>
        <v>4.8637961038307019E-3</v>
      </c>
      <c r="T228" s="114"/>
      <c r="W228" s="114"/>
      <c r="AA228" s="114"/>
      <c r="AG228" s="114"/>
      <c r="AJ228" s="114"/>
    </row>
    <row r="229" spans="1:36" x14ac:dyDescent="0.2">
      <c r="A229" s="92">
        <f t="shared" si="28"/>
        <v>22</v>
      </c>
      <c r="B229" s="142">
        <f t="shared" si="28"/>
        <v>1.8791482122254939E-3</v>
      </c>
      <c r="C229" s="79">
        <f t="shared" si="28"/>
        <v>0.96812606105790333</v>
      </c>
      <c r="D229" s="42">
        <f t="shared" si="24"/>
        <v>1.8192523568458683E-3</v>
      </c>
      <c r="E229" s="142">
        <f t="shared" si="29"/>
        <v>3.9514117792416566E-3</v>
      </c>
      <c r="F229" s="79">
        <f t="shared" si="29"/>
        <v>0.96812606105790333</v>
      </c>
      <c r="G229" s="42">
        <f t="shared" si="25"/>
        <v>3.8254647214550266E-3</v>
      </c>
      <c r="H229" s="142">
        <f t="shared" si="30"/>
        <v>2.0706073461345957E-3</v>
      </c>
      <c r="I229" s="79">
        <f t="shared" si="30"/>
        <v>0.96812606105790333</v>
      </c>
      <c r="J229" s="42">
        <f t="shared" si="26"/>
        <v>2.004608934010845E-3</v>
      </c>
      <c r="K229" s="142">
        <f t="shared" si="31"/>
        <v>4.9203009949581322E-3</v>
      </c>
      <c r="L229" s="79">
        <f t="shared" si="31"/>
        <v>0.96812606105790333</v>
      </c>
      <c r="M229" s="42">
        <f t="shared" si="27"/>
        <v>4.7634716214680992E-3</v>
      </c>
      <c r="T229" s="114"/>
      <c r="W229" s="114"/>
      <c r="AA229" s="114"/>
      <c r="AG229" s="114"/>
      <c r="AJ229" s="114"/>
    </row>
    <row r="230" spans="1:36" x14ac:dyDescent="0.2">
      <c r="A230" s="92">
        <f t="shared" si="28"/>
        <v>23</v>
      </c>
      <c r="B230" s="142">
        <f t="shared" si="28"/>
        <v>1.8463550387704747E-3</v>
      </c>
      <c r="C230" s="79">
        <f t="shared" si="28"/>
        <v>0.96812606105790333</v>
      </c>
      <c r="D230" s="42">
        <f t="shared" si="24"/>
        <v>1.7875044309992722E-3</v>
      </c>
      <c r="E230" s="142">
        <f t="shared" si="29"/>
        <v>4.4072037658487917E-3</v>
      </c>
      <c r="F230" s="79">
        <f t="shared" si="29"/>
        <v>0.96812606105790333</v>
      </c>
      <c r="G230" s="42">
        <f t="shared" si="25"/>
        <v>4.2667288221107484E-3</v>
      </c>
      <c r="H230" s="142">
        <f t="shared" si="30"/>
        <v>2.1004193220027952E-3</v>
      </c>
      <c r="I230" s="79">
        <f t="shared" si="30"/>
        <v>0.96812606105790333</v>
      </c>
      <c r="J230" s="42">
        <f t="shared" si="26"/>
        <v>2.0334706847804779E-3</v>
      </c>
      <c r="K230" s="142">
        <f t="shared" si="31"/>
        <v>5.0508112004255829E-3</v>
      </c>
      <c r="L230" s="79">
        <f t="shared" si="31"/>
        <v>0.96812606105790333</v>
      </c>
      <c r="M230" s="42">
        <f t="shared" si="27"/>
        <v>4.8898219526151603E-3</v>
      </c>
      <c r="T230" s="114"/>
      <c r="W230" s="114"/>
      <c r="AA230" s="114"/>
      <c r="AG230" s="114"/>
      <c r="AJ230" s="114"/>
    </row>
    <row r="231" spans="1:36" x14ac:dyDescent="0.2">
      <c r="A231" s="92">
        <f t="shared" si="28"/>
        <v>24</v>
      </c>
      <c r="B231" s="142">
        <f t="shared" si="28"/>
        <v>1.6919952526084651E-3</v>
      </c>
      <c r="C231" s="79">
        <f t="shared" si="28"/>
        <v>0.96152734399129647</v>
      </c>
      <c r="D231" s="42">
        <f t="shared" si="24"/>
        <v>1.6268997012865002E-3</v>
      </c>
      <c r="E231" s="142">
        <f t="shared" si="29"/>
        <v>4.0653597758934399E-3</v>
      </c>
      <c r="F231" s="79">
        <f t="shared" si="29"/>
        <v>0.96152734399129647</v>
      </c>
      <c r="G231" s="42">
        <f t="shared" si="25"/>
        <v>3.9089545876838713E-3</v>
      </c>
      <c r="H231" s="142">
        <f t="shared" si="30"/>
        <v>2.0232394289217905E-3</v>
      </c>
      <c r="I231" s="79">
        <f t="shared" si="30"/>
        <v>0.96152734399129647</v>
      </c>
      <c r="J231" s="42">
        <f t="shared" si="26"/>
        <v>1.9454000343496365E-3</v>
      </c>
      <c r="K231" s="142">
        <f t="shared" si="31"/>
        <v>4.7235419542280173E-3</v>
      </c>
      <c r="L231" s="79">
        <f t="shared" si="31"/>
        <v>0.96152734399129647</v>
      </c>
      <c r="M231" s="42">
        <f t="shared" si="27"/>
        <v>4.5418147494803232E-3</v>
      </c>
      <c r="T231" s="114"/>
      <c r="W231" s="114"/>
      <c r="AA231" s="114"/>
      <c r="AG231" s="114"/>
      <c r="AJ231" s="114"/>
    </row>
    <row r="232" spans="1:36" x14ac:dyDescent="0.2">
      <c r="A232" s="92">
        <f t="shared" si="28"/>
        <v>25</v>
      </c>
      <c r="B232" s="142">
        <f t="shared" si="28"/>
        <v>1.6893452991979584E-3</v>
      </c>
      <c r="C232" s="79">
        <f t="shared" si="28"/>
        <v>0.96152734399129647</v>
      </c>
      <c r="D232" s="42">
        <f t="shared" si="24"/>
        <v>1.6243516986219949E-3</v>
      </c>
      <c r="E232" s="142">
        <f t="shared" si="29"/>
        <v>4.3903103128568122E-3</v>
      </c>
      <c r="F232" s="79">
        <f t="shared" si="29"/>
        <v>0.96152734399129647</v>
      </c>
      <c r="G232" s="42">
        <f t="shared" si="25"/>
        <v>4.2214034144188086E-3</v>
      </c>
      <c r="H232" s="142">
        <f t="shared" si="30"/>
        <v>2.0573575790820628E-3</v>
      </c>
      <c r="I232" s="79">
        <f t="shared" si="30"/>
        <v>0.96152734399129647</v>
      </c>
      <c r="J232" s="42">
        <f t="shared" si="26"/>
        <v>1.9782055686551397E-3</v>
      </c>
      <c r="K232" s="142">
        <f t="shared" si="31"/>
        <v>5.0123868759732364E-3</v>
      </c>
      <c r="L232" s="79">
        <f t="shared" si="31"/>
        <v>0.96152734399129647</v>
      </c>
      <c r="M232" s="42">
        <f t="shared" si="27"/>
        <v>4.8195470399113776E-3</v>
      </c>
      <c r="T232" s="114"/>
      <c r="W232" s="114"/>
      <c r="AA232" s="114"/>
      <c r="AG232" s="114"/>
      <c r="AJ232" s="114"/>
    </row>
    <row r="233" spans="1:36" x14ac:dyDescent="0.2">
      <c r="A233" s="92">
        <f t="shared" si="28"/>
        <v>26</v>
      </c>
      <c r="B233" s="142">
        <f t="shared" si="28"/>
        <v>1.6423086261614663E-3</v>
      </c>
      <c r="C233" s="79">
        <f t="shared" si="28"/>
        <v>0.95587130079134763</v>
      </c>
      <c r="D233" s="42">
        <f t="shared" si="24"/>
        <v>1.5698356827898118E-3</v>
      </c>
      <c r="E233" s="142">
        <f t="shared" si="29"/>
        <v>4.4939897400428832E-3</v>
      </c>
      <c r="F233" s="79">
        <f t="shared" si="29"/>
        <v>0.95587130079134763</v>
      </c>
      <c r="G233" s="42">
        <f t="shared" si="25"/>
        <v>4.2956758185577612E-3</v>
      </c>
      <c r="H233" s="142">
        <f t="shared" si="30"/>
        <v>2.0557013582004962E-3</v>
      </c>
      <c r="I233" s="79">
        <f t="shared" si="30"/>
        <v>0.95587130079134763</v>
      </c>
      <c r="J233" s="42">
        <f t="shared" si="26"/>
        <v>1.9649859313016485E-3</v>
      </c>
      <c r="K233" s="142">
        <f t="shared" si="31"/>
        <v>4.991518492865497E-3</v>
      </c>
      <c r="L233" s="79">
        <f t="shared" si="31"/>
        <v>0.95587130079134763</v>
      </c>
      <c r="M233" s="42">
        <f t="shared" si="27"/>
        <v>4.7712492746994099E-3</v>
      </c>
      <c r="T233" s="114"/>
      <c r="W233" s="114"/>
      <c r="AA233" s="114"/>
      <c r="AG233" s="114"/>
      <c r="AJ233" s="114"/>
    </row>
    <row r="234" spans="1:36" x14ac:dyDescent="0.2">
      <c r="A234" s="92">
        <f t="shared" si="28"/>
        <v>27</v>
      </c>
      <c r="B234" s="142">
        <f t="shared" si="28"/>
        <v>1.698951380311045E-3</v>
      </c>
      <c r="C234" s="79">
        <f t="shared" si="28"/>
        <v>0.95587130079134763</v>
      </c>
      <c r="D234" s="42">
        <f t="shared" si="24"/>
        <v>1.6239788658791742E-3</v>
      </c>
      <c r="E234" s="142">
        <f t="shared" si="29"/>
        <v>4.5804444700606609E-3</v>
      </c>
      <c r="F234" s="79">
        <f t="shared" si="29"/>
        <v>0.95587130079134763</v>
      </c>
      <c r="G234" s="42">
        <f t="shared" si="25"/>
        <v>4.378315413799419E-3</v>
      </c>
      <c r="H234" s="142">
        <f t="shared" si="30"/>
        <v>2.0802134272476821E-3</v>
      </c>
      <c r="I234" s="79">
        <f t="shared" si="30"/>
        <v>0.95587130079134763</v>
      </c>
      <c r="J234" s="42">
        <f t="shared" si="26"/>
        <v>1.9884163146268695E-3</v>
      </c>
      <c r="K234" s="142">
        <f t="shared" si="31"/>
        <v>5.1243474075671411E-3</v>
      </c>
      <c r="L234" s="79">
        <f t="shared" si="31"/>
        <v>0.95587130079134763</v>
      </c>
      <c r="M234" s="42">
        <f t="shared" si="27"/>
        <v>4.8982166221779736E-3</v>
      </c>
      <c r="T234" s="114"/>
      <c r="W234" s="114"/>
      <c r="AA234" s="114"/>
      <c r="AG234" s="114"/>
      <c r="AJ234" s="114"/>
    </row>
    <row r="235" spans="1:36" x14ac:dyDescent="0.2">
      <c r="A235" s="92">
        <f t="shared" si="28"/>
        <v>28</v>
      </c>
      <c r="B235" s="142">
        <f t="shared" si="28"/>
        <v>1.6823891714953787E-3</v>
      </c>
      <c r="C235" s="79">
        <f t="shared" si="28"/>
        <v>0.95210060532471508</v>
      </c>
      <c r="D235" s="42">
        <f t="shared" si="24"/>
        <v>1.601803748572496E-3</v>
      </c>
      <c r="E235" s="142">
        <f t="shared" si="29"/>
        <v>4.6678929326073784E-3</v>
      </c>
      <c r="F235" s="79">
        <f t="shared" si="29"/>
        <v>0.95210060532471508</v>
      </c>
      <c r="G235" s="42">
        <f t="shared" si="25"/>
        <v>4.4443036867264441E-3</v>
      </c>
      <c r="H235" s="142">
        <f t="shared" si="30"/>
        <v>2.1630244713260133E-3</v>
      </c>
      <c r="I235" s="79">
        <f t="shared" si="30"/>
        <v>0.95210060532471508</v>
      </c>
      <c r="J235" s="42">
        <f t="shared" si="26"/>
        <v>2.0594169084816689E-3</v>
      </c>
      <c r="K235" s="142">
        <f t="shared" si="31"/>
        <v>5.0050995040943434E-3</v>
      </c>
      <c r="L235" s="79">
        <f t="shared" si="31"/>
        <v>0.95210060532471508</v>
      </c>
      <c r="M235" s="42">
        <f t="shared" si="27"/>
        <v>4.7653582675586557E-3</v>
      </c>
      <c r="T235" s="114"/>
      <c r="W235" s="114"/>
      <c r="AA235" s="114"/>
      <c r="AG235" s="114"/>
      <c r="AJ235" s="114"/>
    </row>
    <row r="236" spans="1:36" x14ac:dyDescent="0.2">
      <c r="A236" s="92">
        <f t="shared" si="28"/>
        <v>29</v>
      </c>
      <c r="B236" s="142">
        <f t="shared" si="28"/>
        <v>1.7526129368738035E-3</v>
      </c>
      <c r="C236" s="79">
        <f t="shared" si="28"/>
        <v>0.95115793145805694</v>
      </c>
      <c r="D236" s="42">
        <f t="shared" si="24"/>
        <v>1.667011695683517E-3</v>
      </c>
      <c r="E236" s="142">
        <f t="shared" si="29"/>
        <v>4.8788954729189664E-3</v>
      </c>
      <c r="F236" s="79">
        <f t="shared" si="29"/>
        <v>0.95115793145805694</v>
      </c>
      <c r="G236" s="42">
        <f t="shared" si="25"/>
        <v>4.6406001258216829E-3</v>
      </c>
      <c r="H236" s="142">
        <f t="shared" si="30"/>
        <v>2.3200342108985294E-3</v>
      </c>
      <c r="I236" s="79">
        <f t="shared" si="30"/>
        <v>0.95115793145805694</v>
      </c>
      <c r="J236" s="42">
        <f t="shared" si="26"/>
        <v>2.2067189409501705E-3</v>
      </c>
      <c r="K236" s="142">
        <f t="shared" si="31"/>
        <v>5.2326642532215979E-3</v>
      </c>
      <c r="L236" s="79">
        <f t="shared" si="31"/>
        <v>0.95115793145805694</v>
      </c>
      <c r="M236" s="42">
        <f t="shared" si="27"/>
        <v>4.9770901071087732E-3</v>
      </c>
      <c r="T236" s="114"/>
      <c r="W236" s="114"/>
      <c r="AA236" s="114"/>
      <c r="AG236" s="114"/>
      <c r="AJ236" s="114"/>
    </row>
    <row r="237" spans="1:36" x14ac:dyDescent="0.2">
      <c r="A237" s="92">
        <f t="shared" si="28"/>
        <v>30</v>
      </c>
      <c r="B237" s="142">
        <f t="shared" si="28"/>
        <v>1.988127546232578E-3</v>
      </c>
      <c r="C237" s="79">
        <f t="shared" si="28"/>
        <v>0.9426738666581338</v>
      </c>
      <c r="D237" s="42">
        <f t="shared" si="24"/>
        <v>1.874155881416612E-3</v>
      </c>
      <c r="E237" s="142">
        <f t="shared" si="29"/>
        <v>5.4569165605857194E-3</v>
      </c>
      <c r="F237" s="79">
        <f t="shared" si="29"/>
        <v>0.9426738666581338</v>
      </c>
      <c r="G237" s="42">
        <f t="shared" si="25"/>
        <v>5.1440926341981448E-3</v>
      </c>
      <c r="H237" s="142">
        <f t="shared" si="30"/>
        <v>2.5104996122786915E-3</v>
      </c>
      <c r="I237" s="79">
        <f t="shared" si="30"/>
        <v>0.9426738666581338</v>
      </c>
      <c r="J237" s="42">
        <f t="shared" si="26"/>
        <v>2.3665823767505E-3</v>
      </c>
      <c r="K237" s="142">
        <f t="shared" si="31"/>
        <v>5.7450989939783126E-3</v>
      </c>
      <c r="L237" s="79">
        <f t="shared" si="31"/>
        <v>0.9426738666581338</v>
      </c>
      <c r="M237" s="42">
        <f t="shared" si="27"/>
        <v>5.41575468298729E-3</v>
      </c>
      <c r="T237" s="114"/>
      <c r="W237" s="114"/>
      <c r="AA237" s="114"/>
      <c r="AG237" s="114"/>
      <c r="AJ237" s="114"/>
    </row>
    <row r="238" spans="1:36" x14ac:dyDescent="0.2">
      <c r="A238" s="92">
        <f t="shared" si="28"/>
        <v>31</v>
      </c>
      <c r="B238" s="142">
        <f t="shared" si="28"/>
        <v>1.975209023356358E-3</v>
      </c>
      <c r="C238" s="79">
        <f t="shared" si="28"/>
        <v>0.93324712799155241</v>
      </c>
      <c r="D238" s="42">
        <f t="shared" si="24"/>
        <v>1.8433581482303202E-3</v>
      </c>
      <c r="E238" s="142">
        <f t="shared" si="29"/>
        <v>5.4191547244860005E-3</v>
      </c>
      <c r="F238" s="79">
        <f t="shared" si="29"/>
        <v>0.93324712799155241</v>
      </c>
      <c r="G238" s="42">
        <f t="shared" si="25"/>
        <v>5.0574105827684126E-3</v>
      </c>
      <c r="H238" s="142">
        <f t="shared" si="30"/>
        <v>2.5946356330622763E-3</v>
      </c>
      <c r="I238" s="79">
        <f t="shared" si="30"/>
        <v>0.93324712799155241</v>
      </c>
      <c r="J238" s="42">
        <f t="shared" si="26"/>
        <v>2.4214362527399127E-3</v>
      </c>
      <c r="K238" s="142">
        <f t="shared" si="31"/>
        <v>5.8242663521171972E-3</v>
      </c>
      <c r="L238" s="79">
        <f t="shared" si="31"/>
        <v>0.93324712799155241</v>
      </c>
      <c r="M238" s="42">
        <f t="shared" si="27"/>
        <v>5.43547984577121E-3</v>
      </c>
      <c r="T238" s="114"/>
      <c r="W238" s="114"/>
      <c r="AA238" s="114"/>
      <c r="AG238" s="114"/>
      <c r="AJ238" s="114"/>
    </row>
    <row r="239" spans="1:36" x14ac:dyDescent="0.2">
      <c r="A239" s="92">
        <f t="shared" si="28"/>
        <v>32</v>
      </c>
      <c r="B239" s="142">
        <f t="shared" si="28"/>
        <v>1.8519861897678012E-3</v>
      </c>
      <c r="C239" s="79">
        <f t="shared" si="28"/>
        <v>0.92947643252491985</v>
      </c>
      <c r="D239" s="42">
        <f t="shared" si="24"/>
        <v>1.721377516750795E-3</v>
      </c>
      <c r="E239" s="142">
        <f t="shared" si="29"/>
        <v>4.9822436559287244E-3</v>
      </c>
      <c r="F239" s="79">
        <f t="shared" si="29"/>
        <v>0.92947643252491985</v>
      </c>
      <c r="G239" s="42">
        <f t="shared" si="25"/>
        <v>4.6308780592825447E-3</v>
      </c>
      <c r="H239" s="142">
        <f t="shared" si="30"/>
        <v>2.4151012895004538E-3</v>
      </c>
      <c r="I239" s="79">
        <f t="shared" si="30"/>
        <v>0.92947643252491985</v>
      </c>
      <c r="J239" s="42">
        <f t="shared" si="26"/>
        <v>2.2447797307512153E-3</v>
      </c>
      <c r="K239" s="142">
        <f t="shared" si="31"/>
        <v>5.287982030665923E-3</v>
      </c>
      <c r="L239" s="79">
        <f t="shared" si="31"/>
        <v>0.92947643252491985</v>
      </c>
      <c r="M239" s="42">
        <f t="shared" si="27"/>
        <v>4.9150546731192438E-3</v>
      </c>
      <c r="T239" s="114"/>
      <c r="W239" s="114"/>
      <c r="AA239" s="114"/>
      <c r="AG239" s="114"/>
      <c r="AJ239" s="114"/>
    </row>
    <row r="240" spans="1:36" x14ac:dyDescent="0.2">
      <c r="A240" s="92">
        <f t="shared" ref="A240:C255" si="32">A45</f>
        <v>33</v>
      </c>
      <c r="B240" s="142">
        <f t="shared" si="32"/>
        <v>1.7940184589129691E-3</v>
      </c>
      <c r="C240" s="79">
        <f t="shared" si="32"/>
        <v>0.92664841092494554</v>
      </c>
      <c r="D240" s="42">
        <f t="shared" si="24"/>
        <v>1.6624243541217226E-3</v>
      </c>
      <c r="E240" s="142">
        <f t="shared" ref="E240:F255" si="33">E45</f>
        <v>4.8600145548691074E-3</v>
      </c>
      <c r="F240" s="79">
        <f t="shared" si="33"/>
        <v>0.92664841092494554</v>
      </c>
      <c r="G240" s="42">
        <f t="shared" si="25"/>
        <v>4.5035247643415649E-3</v>
      </c>
      <c r="H240" s="142">
        <f t="shared" ref="H240:I255" si="34">H45</f>
        <v>2.3796581626349283E-3</v>
      </c>
      <c r="I240" s="79">
        <f t="shared" si="34"/>
        <v>0.92664841092494554</v>
      </c>
      <c r="J240" s="42">
        <f t="shared" si="26"/>
        <v>2.2051064549502321E-3</v>
      </c>
      <c r="K240" s="142">
        <f t="shared" ref="K240:L255" si="35">K45</f>
        <v>5.1776777199535858E-3</v>
      </c>
      <c r="L240" s="79">
        <f t="shared" si="35"/>
        <v>0.92664841092494554</v>
      </c>
      <c r="M240" s="42">
        <f t="shared" si="27"/>
        <v>4.7978868314764852E-3</v>
      </c>
      <c r="T240" s="114"/>
      <c r="W240" s="114"/>
      <c r="AA240" s="114"/>
      <c r="AG240" s="114"/>
      <c r="AJ240" s="114"/>
    </row>
    <row r="241" spans="1:36" x14ac:dyDescent="0.2">
      <c r="A241" s="92">
        <f t="shared" si="32"/>
        <v>34</v>
      </c>
      <c r="B241" s="142">
        <f t="shared" si="32"/>
        <v>1.8013058307918624E-3</v>
      </c>
      <c r="C241" s="79">
        <f t="shared" si="32"/>
        <v>0.92382038932497113</v>
      </c>
      <c r="D241" s="42">
        <f t="shared" si="24"/>
        <v>1.6640830538954788E-3</v>
      </c>
      <c r="E241" s="142">
        <f t="shared" si="33"/>
        <v>4.7212232449938239E-3</v>
      </c>
      <c r="F241" s="79">
        <f t="shared" si="33"/>
        <v>0.92382038932497113</v>
      </c>
      <c r="G241" s="42">
        <f t="shared" si="25"/>
        <v>4.3615622962802983E-3</v>
      </c>
      <c r="H241" s="142">
        <f t="shared" si="34"/>
        <v>2.3190404783695897E-3</v>
      </c>
      <c r="I241" s="79">
        <f t="shared" si="34"/>
        <v>0.92382038932497113</v>
      </c>
      <c r="J241" s="42">
        <f t="shared" si="26"/>
        <v>2.1423768775877617E-3</v>
      </c>
      <c r="K241" s="142">
        <f t="shared" si="35"/>
        <v>5.1024852919304611E-3</v>
      </c>
      <c r="L241" s="79">
        <f t="shared" si="35"/>
        <v>0.92382038932497113</v>
      </c>
      <c r="M241" s="42">
        <f t="shared" si="27"/>
        <v>4.7137799489161379E-3</v>
      </c>
      <c r="T241" s="114"/>
      <c r="W241" s="114"/>
      <c r="AA241" s="114"/>
      <c r="AG241" s="114"/>
      <c r="AJ241" s="114"/>
    </row>
    <row r="242" spans="1:36" x14ac:dyDescent="0.2">
      <c r="A242" s="92">
        <f t="shared" si="32"/>
        <v>35</v>
      </c>
      <c r="B242" s="142">
        <f t="shared" si="32"/>
        <v>1.8880918049859535E-3</v>
      </c>
      <c r="C242" s="79">
        <f t="shared" si="32"/>
        <v>0.90402423812515031</v>
      </c>
      <c r="D242" s="42">
        <f t="shared" si="24"/>
        <v>1.7068807555127665E-3</v>
      </c>
      <c r="E242" s="142">
        <f t="shared" si="33"/>
        <v>4.9554128776473447E-3</v>
      </c>
      <c r="F242" s="79">
        <f t="shared" si="33"/>
        <v>0.90402423812515031</v>
      </c>
      <c r="G242" s="42">
        <f t="shared" si="25"/>
        <v>4.4798133513106993E-3</v>
      </c>
      <c r="H242" s="142">
        <f t="shared" si="34"/>
        <v>2.44557575372128E-3</v>
      </c>
      <c r="I242" s="79">
        <f t="shared" si="34"/>
        <v>0.90402423812515031</v>
      </c>
      <c r="J242" s="42">
        <f t="shared" si="26"/>
        <v>2.2108597575352202E-3</v>
      </c>
      <c r="K242" s="142">
        <f t="shared" si="35"/>
        <v>5.187946289419299E-3</v>
      </c>
      <c r="L242" s="79">
        <f t="shared" si="35"/>
        <v>0.90402423812515031</v>
      </c>
      <c r="M242" s="42">
        <f t="shared" si="27"/>
        <v>4.690029191726482E-3</v>
      </c>
      <c r="T242" s="114"/>
      <c r="W242" s="114"/>
      <c r="AA242" s="114"/>
      <c r="AG242" s="114"/>
      <c r="AJ242" s="114"/>
    </row>
    <row r="243" spans="1:36" x14ac:dyDescent="0.2">
      <c r="A243" s="92">
        <f t="shared" si="32"/>
        <v>36</v>
      </c>
      <c r="B243" s="142">
        <f t="shared" si="32"/>
        <v>1.9874650578799512E-3</v>
      </c>
      <c r="C243" s="79">
        <f t="shared" si="32"/>
        <v>0.89176947785859451</v>
      </c>
      <c r="D243" s="42">
        <f t="shared" si="24"/>
        <v>1.7723606769278054E-3</v>
      </c>
      <c r="E243" s="142">
        <f t="shared" si="33"/>
        <v>5.1799964291877791E-3</v>
      </c>
      <c r="F243" s="79">
        <f t="shared" si="33"/>
        <v>0.89176947785859451</v>
      </c>
      <c r="G243" s="42">
        <f t="shared" si="25"/>
        <v>4.6193627109661697E-3</v>
      </c>
      <c r="H243" s="142">
        <f t="shared" si="34"/>
        <v>2.6019230049411693E-3</v>
      </c>
      <c r="I243" s="79">
        <f t="shared" si="34"/>
        <v>0.89176947785859451</v>
      </c>
      <c r="J243" s="42">
        <f t="shared" si="26"/>
        <v>2.320315519544652E-3</v>
      </c>
      <c r="K243" s="142">
        <f t="shared" si="35"/>
        <v>5.4443292818858128E-3</v>
      </c>
      <c r="L243" s="79">
        <f t="shared" si="35"/>
        <v>0.89176947785859451</v>
      </c>
      <c r="M243" s="42">
        <f t="shared" si="27"/>
        <v>4.855086680997568E-3</v>
      </c>
      <c r="T243" s="114"/>
      <c r="W243" s="114"/>
      <c r="AA243" s="114"/>
      <c r="AG243" s="114"/>
      <c r="AJ243" s="114"/>
    </row>
    <row r="244" spans="1:36" x14ac:dyDescent="0.2">
      <c r="A244" s="92">
        <f t="shared" si="32"/>
        <v>37</v>
      </c>
      <c r="B244" s="142">
        <f t="shared" si="32"/>
        <v>2.0841883573634421E-3</v>
      </c>
      <c r="C244" s="79">
        <f t="shared" si="32"/>
        <v>0.88799878239196195</v>
      </c>
      <c r="D244" s="42">
        <f t="shared" si="24"/>
        <v>1.8507567236142398E-3</v>
      </c>
      <c r="E244" s="142">
        <f t="shared" si="33"/>
        <v>5.3598620169259146E-3</v>
      </c>
      <c r="F244" s="79">
        <f t="shared" si="33"/>
        <v>0.88799878239196195</v>
      </c>
      <c r="G244" s="42">
        <f t="shared" si="25"/>
        <v>4.7595509448191374E-3</v>
      </c>
      <c r="H244" s="142">
        <f t="shared" si="34"/>
        <v>2.6913589325457672E-3</v>
      </c>
      <c r="I244" s="79">
        <f t="shared" si="34"/>
        <v>0.88799878239196195</v>
      </c>
      <c r="J244" s="42">
        <f t="shared" si="26"/>
        <v>2.3899234550803718E-3</v>
      </c>
      <c r="K244" s="142">
        <f t="shared" si="35"/>
        <v>5.6927624141208067E-3</v>
      </c>
      <c r="L244" s="79">
        <f t="shared" si="35"/>
        <v>0.88799878239196195</v>
      </c>
      <c r="M244" s="42">
        <f t="shared" si="27"/>
        <v>5.0551660921860026E-3</v>
      </c>
      <c r="T244" s="114"/>
      <c r="W244" s="114"/>
      <c r="AA244" s="114"/>
      <c r="AG244" s="114"/>
      <c r="AJ244" s="114"/>
    </row>
    <row r="245" spans="1:36" x14ac:dyDescent="0.2">
      <c r="A245" s="92">
        <f t="shared" si="32"/>
        <v>38</v>
      </c>
      <c r="B245" s="142">
        <f t="shared" si="32"/>
        <v>1.9927649647009642E-3</v>
      </c>
      <c r="C245" s="79">
        <f t="shared" si="32"/>
        <v>0.88517076079198753</v>
      </c>
      <c r="D245" s="42">
        <f t="shared" si="24"/>
        <v>1.7639372798839707E-3</v>
      </c>
      <c r="E245" s="142">
        <f t="shared" si="33"/>
        <v>5.1740340340141397E-3</v>
      </c>
      <c r="F245" s="79">
        <f t="shared" si="33"/>
        <v>0.88517076079198753</v>
      </c>
      <c r="G245" s="42">
        <f t="shared" si="25"/>
        <v>4.5799036422519319E-3</v>
      </c>
      <c r="H245" s="142">
        <f t="shared" si="34"/>
        <v>2.6396848410408886E-3</v>
      </c>
      <c r="I245" s="79">
        <f t="shared" si="34"/>
        <v>0.88517076079198753</v>
      </c>
      <c r="J245" s="42">
        <f t="shared" si="26"/>
        <v>2.33657183899524E-3</v>
      </c>
      <c r="K245" s="142">
        <f t="shared" si="35"/>
        <v>5.4589040256435989E-3</v>
      </c>
      <c r="L245" s="79">
        <f t="shared" si="35"/>
        <v>0.88517076079198753</v>
      </c>
      <c r="M245" s="42">
        <f t="shared" si="27"/>
        <v>4.8320622294693878E-3</v>
      </c>
      <c r="T245" s="114"/>
      <c r="W245" s="114"/>
      <c r="AA245" s="114"/>
      <c r="AG245" s="114"/>
      <c r="AJ245" s="114"/>
    </row>
    <row r="246" spans="1:36" x14ac:dyDescent="0.2">
      <c r="A246" s="92">
        <f t="shared" si="32"/>
        <v>39</v>
      </c>
      <c r="B246" s="142">
        <f t="shared" si="32"/>
        <v>1.9665966747722118E-3</v>
      </c>
      <c r="C246" s="79">
        <f t="shared" si="32"/>
        <v>0.87857204372538078</v>
      </c>
      <c r="D246" s="42">
        <f t="shared" si="24"/>
        <v>1.72779685973816E-3</v>
      </c>
      <c r="E246" s="142">
        <f t="shared" si="33"/>
        <v>5.165752929606306E-3</v>
      </c>
      <c r="F246" s="79">
        <f t="shared" si="33"/>
        <v>0.87857204372538078</v>
      </c>
      <c r="G246" s="42">
        <f t="shared" si="25"/>
        <v>4.5384861087445849E-3</v>
      </c>
      <c r="H246" s="142">
        <f t="shared" si="34"/>
        <v>2.629085027398862E-3</v>
      </c>
      <c r="I246" s="79">
        <f t="shared" si="34"/>
        <v>0.87857204372538078</v>
      </c>
      <c r="J246" s="42">
        <f t="shared" si="26"/>
        <v>2.3098406056496169E-3</v>
      </c>
      <c r="K246" s="142">
        <f t="shared" si="35"/>
        <v>5.4502916770594531E-3</v>
      </c>
      <c r="L246" s="79">
        <f t="shared" si="35"/>
        <v>0.87857204372538078</v>
      </c>
      <c r="M246" s="42">
        <f t="shared" si="27"/>
        <v>4.788473897613557E-3</v>
      </c>
      <c r="T246" s="114"/>
      <c r="W246" s="114"/>
      <c r="AA246" s="114"/>
      <c r="AG246" s="114"/>
      <c r="AJ246" s="114"/>
    </row>
    <row r="247" spans="1:36" x14ac:dyDescent="0.2">
      <c r="A247" s="92">
        <f t="shared" si="32"/>
        <v>40</v>
      </c>
      <c r="B247" s="142">
        <f t="shared" si="32"/>
        <v>2.0040272666956172E-3</v>
      </c>
      <c r="C247" s="79">
        <f t="shared" si="32"/>
        <v>0.87385867439209008</v>
      </c>
      <c r="D247" s="42">
        <f t="shared" si="24"/>
        <v>1.7512366107202356E-3</v>
      </c>
      <c r="E247" s="142">
        <f t="shared" si="33"/>
        <v>5.1720465689562593E-3</v>
      </c>
      <c r="F247" s="79">
        <f t="shared" si="33"/>
        <v>0.87385867439209008</v>
      </c>
      <c r="G247" s="42">
        <f t="shared" si="25"/>
        <v>4.5196377586422748E-3</v>
      </c>
      <c r="H247" s="142">
        <f t="shared" si="34"/>
        <v>2.5840358194202497E-3</v>
      </c>
      <c r="I247" s="79">
        <f t="shared" si="34"/>
        <v>0.87385867439209008</v>
      </c>
      <c r="J247" s="42">
        <f t="shared" si="26"/>
        <v>2.2580821157402575E-3</v>
      </c>
      <c r="K247" s="142">
        <f t="shared" si="35"/>
        <v>5.4648664208172392E-3</v>
      </c>
      <c r="L247" s="79">
        <f t="shared" si="35"/>
        <v>0.87385867439209008</v>
      </c>
      <c r="M247" s="42">
        <f t="shared" si="27"/>
        <v>4.7755209262251982E-3</v>
      </c>
      <c r="T247" s="114"/>
      <c r="W247" s="114"/>
      <c r="AA247" s="114"/>
      <c r="AG247" s="114"/>
      <c r="AJ247" s="114"/>
    </row>
    <row r="248" spans="1:36" x14ac:dyDescent="0.2">
      <c r="A248" s="92">
        <f t="shared" si="32"/>
        <v>41</v>
      </c>
      <c r="B248" s="142">
        <f t="shared" si="32"/>
        <v>1.9377784314329523E-3</v>
      </c>
      <c r="C248" s="79">
        <f t="shared" si="32"/>
        <v>0.87762936985872264</v>
      </c>
      <c r="D248" s="42">
        <f t="shared" si="24"/>
        <v>1.700651263704326E-3</v>
      </c>
      <c r="E248" s="142">
        <f t="shared" si="33"/>
        <v>5.0524674213071495E-3</v>
      </c>
      <c r="F248" s="79">
        <f t="shared" si="33"/>
        <v>0.87762936985872264</v>
      </c>
      <c r="G248" s="42">
        <f t="shared" si="25"/>
        <v>4.434193799193519E-3</v>
      </c>
      <c r="H248" s="142">
        <f t="shared" si="34"/>
        <v>2.5519051343178573E-3</v>
      </c>
      <c r="I248" s="79">
        <f t="shared" si="34"/>
        <v>0.87762936985872264</v>
      </c>
      <c r="J248" s="42">
        <f t="shared" si="26"/>
        <v>2.23962689497062E-3</v>
      </c>
      <c r="K248" s="142">
        <f t="shared" si="35"/>
        <v>5.6188949628029356E-3</v>
      </c>
      <c r="L248" s="79">
        <f t="shared" si="35"/>
        <v>0.87762936985872264</v>
      </c>
      <c r="M248" s="42">
        <f t="shared" si="27"/>
        <v>4.9313072455070914E-3</v>
      </c>
      <c r="T248" s="114"/>
      <c r="W248" s="114"/>
      <c r="AA248" s="114"/>
      <c r="AG248" s="114"/>
      <c r="AJ248" s="114"/>
    </row>
    <row r="249" spans="1:36" x14ac:dyDescent="0.2">
      <c r="A249" s="92">
        <f t="shared" si="32"/>
        <v>42</v>
      </c>
      <c r="B249" s="142">
        <f t="shared" si="32"/>
        <v>1.8523174339441144E-3</v>
      </c>
      <c r="C249" s="79">
        <f t="shared" si="32"/>
        <v>0.85123450159229486</v>
      </c>
      <c r="D249" s="42">
        <f t="shared" si="24"/>
        <v>1.5767565076741368E-3</v>
      </c>
      <c r="E249" s="142">
        <f t="shared" si="33"/>
        <v>4.9845623651629178E-3</v>
      </c>
      <c r="F249" s="79">
        <f t="shared" si="33"/>
        <v>0.85123450159229486</v>
      </c>
      <c r="G249" s="42">
        <f t="shared" si="25"/>
        <v>4.2430314605651671E-3</v>
      </c>
      <c r="H249" s="142">
        <f t="shared" si="34"/>
        <v>2.5118245889839451E-3</v>
      </c>
      <c r="I249" s="79">
        <f t="shared" si="34"/>
        <v>0.85123450159229486</v>
      </c>
      <c r="J249" s="42">
        <f t="shared" si="26"/>
        <v>2.1381517520910193E-3</v>
      </c>
      <c r="K249" s="142">
        <f t="shared" si="35"/>
        <v>5.3452872731681285E-3</v>
      </c>
      <c r="L249" s="79">
        <f t="shared" si="35"/>
        <v>0.85123450159229486</v>
      </c>
      <c r="M249" s="42">
        <f t="shared" si="27"/>
        <v>4.5500929478429087E-3</v>
      </c>
      <c r="T249" s="114"/>
      <c r="W249" s="114"/>
      <c r="AA249" s="114"/>
      <c r="AG249" s="114"/>
      <c r="AJ249" s="114"/>
    </row>
    <row r="250" spans="1:36" x14ac:dyDescent="0.2">
      <c r="A250" s="92">
        <f t="shared" si="32"/>
        <v>43</v>
      </c>
      <c r="B250" s="142">
        <f t="shared" si="32"/>
        <v>1.8049495167313089E-3</v>
      </c>
      <c r="C250" s="79">
        <f t="shared" si="32"/>
        <v>0.85029182772563672</v>
      </c>
      <c r="D250" s="42">
        <f t="shared" si="24"/>
        <v>1.5347338235339695E-3</v>
      </c>
      <c r="E250" s="142">
        <f t="shared" si="33"/>
        <v>4.8918139957951868E-3</v>
      </c>
      <c r="F250" s="79">
        <f t="shared" si="33"/>
        <v>0.85029182772563672</v>
      </c>
      <c r="G250" s="42">
        <f t="shared" si="25"/>
        <v>4.1594694633785394E-3</v>
      </c>
      <c r="H250" s="142">
        <f t="shared" si="34"/>
        <v>2.4359696726081936E-3</v>
      </c>
      <c r="I250" s="79">
        <f t="shared" si="34"/>
        <v>0.85029182772563672</v>
      </c>
      <c r="J250" s="42">
        <f t="shared" si="26"/>
        <v>2.0712851052062417E-3</v>
      </c>
      <c r="K250" s="142">
        <f t="shared" si="35"/>
        <v>5.3406498546997418E-3</v>
      </c>
      <c r="L250" s="79">
        <f t="shared" si="35"/>
        <v>0.85029182772563672</v>
      </c>
      <c r="M250" s="42">
        <f t="shared" si="27"/>
        <v>4.5411109261952994E-3</v>
      </c>
      <c r="T250" s="114"/>
      <c r="W250" s="114"/>
      <c r="AA250" s="114"/>
      <c r="AG250" s="114"/>
      <c r="AJ250" s="114"/>
    </row>
    <row r="251" spans="1:36" x14ac:dyDescent="0.2">
      <c r="A251" s="92">
        <f t="shared" si="32"/>
        <v>44</v>
      </c>
      <c r="B251" s="142">
        <f t="shared" si="32"/>
        <v>1.7297570887081842E-3</v>
      </c>
      <c r="C251" s="79">
        <f t="shared" si="32"/>
        <v>0.84652113225900416</v>
      </c>
      <c r="D251" s="42">
        <f t="shared" si="24"/>
        <v>1.4642759292662908E-3</v>
      </c>
      <c r="E251" s="142">
        <f t="shared" si="33"/>
        <v>4.8454398111113205E-3</v>
      </c>
      <c r="F251" s="79">
        <f t="shared" si="33"/>
        <v>0.84652113225900416</v>
      </c>
      <c r="G251" s="42">
        <f t="shared" si="25"/>
        <v>4.1017671951948101E-3</v>
      </c>
      <c r="H251" s="142">
        <f t="shared" si="34"/>
        <v>2.4124513360899475E-3</v>
      </c>
      <c r="I251" s="79">
        <f t="shared" si="34"/>
        <v>0.84652113225900416</v>
      </c>
      <c r="J251" s="42">
        <f t="shared" si="26"/>
        <v>2.0421910365466095E-3</v>
      </c>
      <c r="K251" s="142">
        <f t="shared" si="35"/>
        <v>5.3416435872286824E-3</v>
      </c>
      <c r="L251" s="79">
        <f t="shared" si="35"/>
        <v>0.84652113225900416</v>
      </c>
      <c r="M251" s="42">
        <f t="shared" si="27"/>
        <v>4.5218141775848729E-3</v>
      </c>
      <c r="T251" s="114"/>
      <c r="W251" s="114"/>
      <c r="AA251" s="114"/>
      <c r="AG251" s="114"/>
      <c r="AJ251" s="114"/>
    </row>
    <row r="252" spans="1:36" x14ac:dyDescent="0.2">
      <c r="A252" s="92">
        <f t="shared" si="32"/>
        <v>45</v>
      </c>
      <c r="B252" s="142">
        <f t="shared" si="32"/>
        <v>1.6128278944695803E-3</v>
      </c>
      <c r="C252" s="79">
        <f t="shared" si="32"/>
        <v>0.84463578452568788</v>
      </c>
      <c r="D252" s="42">
        <f t="shared" si="24"/>
        <v>1.3622521539502273E-3</v>
      </c>
      <c r="E252" s="142">
        <f t="shared" si="33"/>
        <v>4.687767583186178E-3</v>
      </c>
      <c r="F252" s="79">
        <f t="shared" si="33"/>
        <v>0.84463578452568788</v>
      </c>
      <c r="G252" s="42">
        <f t="shared" si="25"/>
        <v>3.959456250298545E-3</v>
      </c>
      <c r="H252" s="142">
        <f t="shared" si="34"/>
        <v>2.4084764059741875E-3</v>
      </c>
      <c r="I252" s="79">
        <f t="shared" si="34"/>
        <v>0.84463578452568788</v>
      </c>
      <c r="J252" s="42">
        <f t="shared" si="26"/>
        <v>2.034285358671617E-3</v>
      </c>
      <c r="K252" s="142">
        <f t="shared" si="35"/>
        <v>5.1790026966588394E-3</v>
      </c>
      <c r="L252" s="79">
        <f t="shared" si="35"/>
        <v>0.84463578452568788</v>
      </c>
      <c r="M252" s="42">
        <f t="shared" si="27"/>
        <v>4.3743710057530917E-3</v>
      </c>
      <c r="T252" s="114"/>
      <c r="W252" s="114"/>
      <c r="AA252" s="114"/>
      <c r="AG252" s="114"/>
      <c r="AJ252" s="114"/>
    </row>
    <row r="253" spans="1:36" x14ac:dyDescent="0.2">
      <c r="A253" s="92">
        <f t="shared" si="32"/>
        <v>46</v>
      </c>
      <c r="B253" s="142">
        <f t="shared" si="32"/>
        <v>1.5515477218516153E-3</v>
      </c>
      <c r="C253" s="79">
        <f t="shared" si="32"/>
        <v>0.84463578452568788</v>
      </c>
      <c r="D253" s="42">
        <f t="shared" si="24"/>
        <v>1.3104927272751829E-3</v>
      </c>
      <c r="E253" s="142">
        <f t="shared" si="33"/>
        <v>4.6907487807729981E-3</v>
      </c>
      <c r="F253" s="79">
        <f t="shared" si="33"/>
        <v>0.84463578452568788</v>
      </c>
      <c r="G253" s="42">
        <f t="shared" si="25"/>
        <v>3.9619742764611153E-3</v>
      </c>
      <c r="H253" s="142">
        <f t="shared" si="34"/>
        <v>2.3925766855111478E-3</v>
      </c>
      <c r="I253" s="79">
        <f t="shared" si="34"/>
        <v>0.84463578452568788</v>
      </c>
      <c r="J253" s="42">
        <f t="shared" si="26"/>
        <v>2.0208558858045783E-3</v>
      </c>
      <c r="K253" s="142">
        <f t="shared" si="35"/>
        <v>5.1183850123935008E-3</v>
      </c>
      <c r="L253" s="79">
        <f t="shared" si="35"/>
        <v>0.84463578452568788</v>
      </c>
      <c r="M253" s="42">
        <f t="shared" si="27"/>
        <v>4.3231711404475076E-3</v>
      </c>
      <c r="T253" s="114"/>
      <c r="W253" s="114"/>
      <c r="AA253" s="114"/>
      <c r="AG253" s="114"/>
      <c r="AJ253" s="114"/>
    </row>
    <row r="254" spans="1:36" x14ac:dyDescent="0.2">
      <c r="A254" s="92">
        <f t="shared" si="32"/>
        <v>47</v>
      </c>
      <c r="B254" s="142">
        <f t="shared" si="32"/>
        <v>1.49225501429153E-3</v>
      </c>
      <c r="C254" s="79">
        <f t="shared" si="32"/>
        <v>0.82766765492584149</v>
      </c>
      <c r="D254" s="42">
        <f t="shared" si="24"/>
        <v>1.2350912082299988E-3</v>
      </c>
      <c r="E254" s="142">
        <f t="shared" si="33"/>
        <v>4.7934344754301285E-3</v>
      </c>
      <c r="F254" s="79">
        <f t="shared" si="33"/>
        <v>0.82766765492584149</v>
      </c>
      <c r="G254" s="42">
        <f t="shared" si="25"/>
        <v>3.9673706713199359E-3</v>
      </c>
      <c r="H254" s="142">
        <f t="shared" si="34"/>
        <v>2.3190404783695897E-3</v>
      </c>
      <c r="I254" s="79">
        <f t="shared" si="34"/>
        <v>0.82766765492584149</v>
      </c>
      <c r="J254" s="42">
        <f t="shared" si="26"/>
        <v>1.9193947944102598E-3</v>
      </c>
      <c r="K254" s="142">
        <f t="shared" si="35"/>
        <v>5.2111333817612317E-3</v>
      </c>
      <c r="L254" s="79">
        <f t="shared" si="35"/>
        <v>0.82766765492584149</v>
      </c>
      <c r="M254" s="42">
        <f t="shared" si="27"/>
        <v>4.3130865455880884E-3</v>
      </c>
      <c r="T254" s="114"/>
      <c r="W254" s="114"/>
      <c r="AA254" s="114"/>
      <c r="AG254" s="114"/>
      <c r="AJ254" s="114"/>
    </row>
    <row r="255" spans="1:36" x14ac:dyDescent="0.2">
      <c r="A255" s="92">
        <f t="shared" si="32"/>
        <v>48</v>
      </c>
      <c r="B255" s="142">
        <f t="shared" si="32"/>
        <v>1.4445558529024112E-3</v>
      </c>
      <c r="C255" s="79">
        <f t="shared" si="32"/>
        <v>0.82295428559255079</v>
      </c>
      <c r="D255" s="42">
        <f t="shared" si="24"/>
        <v>1.1888034299238417E-3</v>
      </c>
      <c r="E255" s="142">
        <f t="shared" si="33"/>
        <v>4.6291373639787197E-3</v>
      </c>
      <c r="F255" s="79">
        <f t="shared" si="33"/>
        <v>0.82295428559255079</v>
      </c>
      <c r="G255" s="42">
        <f t="shared" si="25"/>
        <v>3.8095684322828911E-3</v>
      </c>
      <c r="H255" s="142">
        <f t="shared" si="34"/>
        <v>2.241860585288585E-3</v>
      </c>
      <c r="I255" s="79">
        <f t="shared" si="34"/>
        <v>0.82295428559255079</v>
      </c>
      <c r="J255" s="42">
        <f t="shared" si="26"/>
        <v>1.8449487763642653E-3</v>
      </c>
      <c r="K255" s="142">
        <f t="shared" si="35"/>
        <v>5.0981791176383882E-3</v>
      </c>
      <c r="L255" s="79">
        <f t="shared" si="35"/>
        <v>0.82295428559255079</v>
      </c>
      <c r="M255" s="42">
        <f t="shared" si="27"/>
        <v>4.1955683535789606E-3</v>
      </c>
      <c r="T255" s="114"/>
      <c r="W255" s="114"/>
      <c r="AA255" s="114"/>
      <c r="AG255" s="114"/>
      <c r="AJ255" s="114"/>
    </row>
    <row r="256" spans="1:36" x14ac:dyDescent="0.2">
      <c r="A256" s="92">
        <f t="shared" ref="A256:C271" si="36">A61</f>
        <v>49</v>
      </c>
      <c r="B256" s="142">
        <f t="shared" si="36"/>
        <v>1.3607510762951398E-3</v>
      </c>
      <c r="C256" s="79">
        <f t="shared" si="36"/>
        <v>0.83709439359242277</v>
      </c>
      <c r="D256" s="42">
        <f t="shared" si="24"/>
        <v>1.1390770970415166E-3</v>
      </c>
      <c r="E256" s="142">
        <f t="shared" ref="E256:F271" si="37">E61</f>
        <v>4.287293374023368E-3</v>
      </c>
      <c r="F256" s="79">
        <f t="shared" si="37"/>
        <v>0.83709439359242277</v>
      </c>
      <c r="G256" s="42">
        <f t="shared" si="25"/>
        <v>3.5888692470809032E-3</v>
      </c>
      <c r="H256" s="142">
        <f t="shared" ref="H256:I271" si="38">H61</f>
        <v>2.1156565541132081E-3</v>
      </c>
      <c r="I256" s="79">
        <f t="shared" si="38"/>
        <v>0.83709439359242277</v>
      </c>
      <c r="J256" s="42">
        <f t="shared" si="26"/>
        <v>1.7710042402152306E-3</v>
      </c>
      <c r="K256" s="142">
        <f t="shared" ref="K256:L271" si="39">K61</f>
        <v>4.5281078902031551E-3</v>
      </c>
      <c r="L256" s="79">
        <f t="shared" si="39"/>
        <v>0.83709439359242277</v>
      </c>
      <c r="M256" s="42">
        <f t="shared" si="27"/>
        <v>3.7904537284706749E-3</v>
      </c>
      <c r="T256" s="114"/>
      <c r="W256" s="114"/>
      <c r="AA256" s="114"/>
      <c r="AG256" s="114"/>
      <c r="AJ256" s="114"/>
    </row>
    <row r="257" spans="1:36" x14ac:dyDescent="0.2">
      <c r="A257" s="92">
        <f t="shared" si="36"/>
        <v>50</v>
      </c>
      <c r="B257" s="142">
        <f t="shared" si="36"/>
        <v>1.2868836249772685E-3</v>
      </c>
      <c r="C257" s="79">
        <f t="shared" si="36"/>
        <v>0.83992241519239719</v>
      </c>
      <c r="D257" s="42">
        <f t="shared" si="24"/>
        <v>1.0808824023624544E-3</v>
      </c>
      <c r="E257" s="142">
        <f t="shared" si="37"/>
        <v>4.120677553337765E-3</v>
      </c>
      <c r="F257" s="79">
        <f t="shared" si="37"/>
        <v>0.83992241519239719</v>
      </c>
      <c r="G257" s="42">
        <f t="shared" si="25"/>
        <v>3.4610494428285537E-3</v>
      </c>
      <c r="H257" s="142">
        <f t="shared" si="38"/>
        <v>2.069613613605656E-3</v>
      </c>
      <c r="I257" s="79">
        <f t="shared" si="38"/>
        <v>0.83992241519239719</v>
      </c>
      <c r="J257" s="42">
        <f t="shared" si="26"/>
        <v>1.7383148648547272E-3</v>
      </c>
      <c r="K257" s="142">
        <f t="shared" si="39"/>
        <v>4.5224767392058286E-3</v>
      </c>
      <c r="L257" s="79">
        <f t="shared" si="39"/>
        <v>0.83992241519239719</v>
      </c>
      <c r="M257" s="42">
        <f t="shared" si="27"/>
        <v>3.7985295854451964E-3</v>
      </c>
      <c r="T257" s="114"/>
      <c r="W257" s="114"/>
      <c r="AA257" s="114"/>
      <c r="AG257" s="114"/>
      <c r="AJ257" s="114"/>
    </row>
    <row r="258" spans="1:36" x14ac:dyDescent="0.2">
      <c r="A258" s="92">
        <f t="shared" si="36"/>
        <v>51</v>
      </c>
      <c r="B258" s="142">
        <f t="shared" si="36"/>
        <v>1.2116911969541435E-3</v>
      </c>
      <c r="C258" s="79">
        <f t="shared" si="36"/>
        <v>0.84369311065902974</v>
      </c>
      <c r="D258" s="42">
        <f t="shared" si="24"/>
        <v>1.0222955151164045E-3</v>
      </c>
      <c r="E258" s="142">
        <f t="shared" si="37"/>
        <v>4.2478753170420826E-3</v>
      </c>
      <c r="F258" s="79">
        <f t="shared" si="37"/>
        <v>0.84369311065902974</v>
      </c>
      <c r="G258" s="42">
        <f t="shared" si="25"/>
        <v>3.583903139926947E-3</v>
      </c>
      <c r="H258" s="142">
        <f t="shared" si="38"/>
        <v>2.006677220106124E-3</v>
      </c>
      <c r="I258" s="79">
        <f t="shared" si="38"/>
        <v>0.84369311065902974</v>
      </c>
      <c r="J258" s="42">
        <f t="shared" si="26"/>
        <v>1.6930197459199502E-3</v>
      </c>
      <c r="K258" s="142">
        <f t="shared" si="39"/>
        <v>4.4370157417169907E-3</v>
      </c>
      <c r="L258" s="79">
        <f t="shared" si="39"/>
        <v>0.84369311065902974</v>
      </c>
      <c r="M258" s="42">
        <f t="shared" si="27"/>
        <v>3.7434796131722899E-3</v>
      </c>
      <c r="T258" s="114"/>
      <c r="W258" s="114"/>
      <c r="AA258" s="114"/>
      <c r="AG258" s="114"/>
      <c r="AJ258" s="114"/>
    </row>
    <row r="259" spans="1:36" x14ac:dyDescent="0.2">
      <c r="A259" s="92">
        <f t="shared" si="36"/>
        <v>52</v>
      </c>
      <c r="B259" s="142">
        <f t="shared" si="36"/>
        <v>1.1603483496255781E-3</v>
      </c>
      <c r="C259" s="79">
        <f t="shared" si="36"/>
        <v>0.8474638061256623</v>
      </c>
      <c r="D259" s="42">
        <f t="shared" si="24"/>
        <v>9.8335322880532317E-4</v>
      </c>
      <c r="E259" s="142">
        <f t="shared" si="37"/>
        <v>4.3306863611204133E-3</v>
      </c>
      <c r="F259" s="79">
        <f t="shared" si="37"/>
        <v>0.8474638061256623</v>
      </c>
      <c r="G259" s="42">
        <f t="shared" si="25"/>
        <v>3.6700999467315998E-3</v>
      </c>
      <c r="H259" s="142">
        <f t="shared" si="38"/>
        <v>1.9937586972299044E-3</v>
      </c>
      <c r="I259" s="79">
        <f t="shared" si="38"/>
        <v>0.8474638061256623</v>
      </c>
      <c r="J259" s="42">
        <f t="shared" si="26"/>
        <v>1.6896383340505967E-3</v>
      </c>
      <c r="K259" s="142">
        <f t="shared" si="39"/>
        <v>4.3720918831595791E-3</v>
      </c>
      <c r="L259" s="79">
        <f t="shared" si="39"/>
        <v>0.8474638061256623</v>
      </c>
      <c r="M259" s="42">
        <f t="shared" si="27"/>
        <v>3.7051896280335312E-3</v>
      </c>
      <c r="T259" s="114"/>
      <c r="W259" s="114"/>
      <c r="AA259" s="114"/>
      <c r="AG259" s="114"/>
      <c r="AJ259" s="114"/>
    </row>
    <row r="260" spans="1:36" x14ac:dyDescent="0.2">
      <c r="A260" s="92">
        <f t="shared" si="36"/>
        <v>53</v>
      </c>
      <c r="B260" s="142">
        <f t="shared" si="36"/>
        <v>1.1500797801598651E-3</v>
      </c>
      <c r="C260" s="79">
        <f t="shared" si="36"/>
        <v>0.85029182772563672</v>
      </c>
      <c r="D260" s="42">
        <f t="shared" si="24"/>
        <v>9.7790343830243018E-4</v>
      </c>
      <c r="E260" s="142">
        <f t="shared" si="37"/>
        <v>4.2846434206128617E-3</v>
      </c>
      <c r="F260" s="79">
        <f t="shared" si="37"/>
        <v>0.85029182772563672</v>
      </c>
      <c r="G260" s="42">
        <f t="shared" si="25"/>
        <v>3.6431972852655342E-3</v>
      </c>
      <c r="H260" s="142">
        <f t="shared" si="38"/>
        <v>1.9324785246119392E-3</v>
      </c>
      <c r="I260" s="79">
        <f t="shared" si="38"/>
        <v>0.85029182772563672</v>
      </c>
      <c r="J260" s="42">
        <f t="shared" si="26"/>
        <v>1.6431706967328277E-3</v>
      </c>
      <c r="K260" s="142">
        <f t="shared" si="39"/>
        <v>4.3919665337383788E-3</v>
      </c>
      <c r="L260" s="79">
        <f t="shared" si="39"/>
        <v>0.85029182772563672</v>
      </c>
      <c r="M260" s="42">
        <f t="shared" si="27"/>
        <v>3.7344532512822355E-3</v>
      </c>
      <c r="T260" s="114"/>
      <c r="W260" s="114"/>
      <c r="AA260" s="114"/>
      <c r="AG260" s="114"/>
      <c r="AJ260" s="114"/>
    </row>
    <row r="261" spans="1:36" x14ac:dyDescent="0.2">
      <c r="A261" s="92">
        <f t="shared" si="36"/>
        <v>54</v>
      </c>
      <c r="B261" s="142">
        <f t="shared" si="36"/>
        <v>1.1613420821545181E-3</v>
      </c>
      <c r="C261" s="79">
        <f t="shared" si="36"/>
        <v>0.85123450159229486</v>
      </c>
      <c r="D261" s="42">
        <f t="shared" si="24"/>
        <v>9.8857444848095906E-4</v>
      </c>
      <c r="E261" s="142">
        <f t="shared" si="37"/>
        <v>4.4804087288140369E-3</v>
      </c>
      <c r="F261" s="79">
        <f t="shared" si="37"/>
        <v>0.85123450159229486</v>
      </c>
      <c r="G261" s="42">
        <f t="shared" si="25"/>
        <v>3.8138784912017838E-3</v>
      </c>
      <c r="H261" s="142">
        <f t="shared" si="38"/>
        <v>2.0126396152797639E-3</v>
      </c>
      <c r="I261" s="79">
        <f t="shared" si="38"/>
        <v>0.85123450159229486</v>
      </c>
      <c r="J261" s="42">
        <f t="shared" si="26"/>
        <v>1.7132282797975779E-3</v>
      </c>
      <c r="K261" s="142">
        <f t="shared" si="39"/>
        <v>4.565207237950248E-3</v>
      </c>
      <c r="L261" s="79">
        <f t="shared" si="39"/>
        <v>0.85123450159229486</v>
      </c>
      <c r="M261" s="42">
        <f t="shared" si="27"/>
        <v>3.8860619078621163E-3</v>
      </c>
      <c r="T261" s="114"/>
      <c r="W261" s="114"/>
      <c r="AA261" s="114"/>
      <c r="AG261" s="114"/>
      <c r="AJ261" s="114"/>
    </row>
    <row r="262" spans="1:36" x14ac:dyDescent="0.2">
      <c r="A262" s="92">
        <f t="shared" si="36"/>
        <v>55</v>
      </c>
      <c r="B262" s="142">
        <f t="shared" si="36"/>
        <v>8.80115776464505E-4</v>
      </c>
      <c r="C262" s="79">
        <f t="shared" si="36"/>
        <v>0.86066124025887614</v>
      </c>
      <c r="D262" s="42">
        <f t="shared" si="24"/>
        <v>7.5748153574334461E-4</v>
      </c>
      <c r="E262" s="142">
        <f t="shared" si="37"/>
        <v>3.5645185813076925E-3</v>
      </c>
      <c r="F262" s="79">
        <f t="shared" si="37"/>
        <v>0.86066124025887614</v>
      </c>
      <c r="G262" s="42">
        <f t="shared" si="25"/>
        <v>3.0678429831140883E-3</v>
      </c>
      <c r="H262" s="142">
        <f t="shared" si="38"/>
        <v>1.49324874682047E-3</v>
      </c>
      <c r="I262" s="79">
        <f t="shared" si="38"/>
        <v>0.86066124025887614</v>
      </c>
      <c r="J262" s="42">
        <f t="shared" si="26"/>
        <v>1.2851813184535182E-3</v>
      </c>
      <c r="K262" s="142">
        <f t="shared" si="39"/>
        <v>3.5118507572738738E-3</v>
      </c>
      <c r="L262" s="79">
        <f t="shared" si="39"/>
        <v>0.86066124025887614</v>
      </c>
      <c r="M262" s="42">
        <f t="shared" si="27"/>
        <v>3.0225138283594055E-3</v>
      </c>
      <c r="T262" s="114"/>
      <c r="W262" s="114"/>
      <c r="AA262" s="114"/>
      <c r="AG262" s="114"/>
      <c r="AJ262" s="114"/>
    </row>
    <row r="263" spans="1:36" x14ac:dyDescent="0.2">
      <c r="A263" s="92">
        <f t="shared" si="36"/>
        <v>56</v>
      </c>
      <c r="B263" s="142">
        <f t="shared" si="36"/>
        <v>7.8372372115732738E-4</v>
      </c>
      <c r="C263" s="79">
        <f t="shared" si="36"/>
        <v>0.8766866959920645</v>
      </c>
      <c r="D263" s="42">
        <f t="shared" si="24"/>
        <v>6.8708015967202339E-4</v>
      </c>
      <c r="E263" s="142">
        <f t="shared" si="37"/>
        <v>3.4353333525454955E-3</v>
      </c>
      <c r="F263" s="79">
        <f t="shared" si="37"/>
        <v>0.8766866959920645</v>
      </c>
      <c r="G263" s="42">
        <f t="shared" si="25"/>
        <v>3.0117110464744526E-3</v>
      </c>
      <c r="H263" s="142">
        <f t="shared" si="38"/>
        <v>1.4581368641312575E-3</v>
      </c>
      <c r="I263" s="79">
        <f t="shared" si="38"/>
        <v>0.8766866959920645</v>
      </c>
      <c r="J263" s="42">
        <f t="shared" si="26"/>
        <v>1.2783291897194621E-3</v>
      </c>
      <c r="K263" s="142">
        <f t="shared" si="39"/>
        <v>3.357490971111864E-3</v>
      </c>
      <c r="L263" s="79">
        <f t="shared" si="39"/>
        <v>0.8766866959920645</v>
      </c>
      <c r="M263" s="42">
        <f t="shared" si="27"/>
        <v>2.943467666287248E-3</v>
      </c>
      <c r="T263" s="114"/>
      <c r="W263" s="114"/>
      <c r="AA263" s="114"/>
      <c r="AG263" s="114"/>
      <c r="AJ263" s="114"/>
    </row>
    <row r="264" spans="1:36" x14ac:dyDescent="0.2">
      <c r="A264" s="92">
        <f t="shared" si="36"/>
        <v>57</v>
      </c>
      <c r="B264" s="142">
        <f t="shared" si="36"/>
        <v>7.4264944329447509E-4</v>
      </c>
      <c r="C264" s="79">
        <f t="shared" si="36"/>
        <v>0.89176947785859451</v>
      </c>
      <c r="D264" s="42">
        <f t="shared" si="24"/>
        <v>6.6227210627868994E-4</v>
      </c>
      <c r="E264" s="142">
        <f t="shared" si="37"/>
        <v>3.4111525276746229E-3</v>
      </c>
      <c r="F264" s="79">
        <f t="shared" si="37"/>
        <v>0.89176947785859451</v>
      </c>
      <c r="G264" s="42">
        <f t="shared" si="25"/>
        <v>3.0419617085004234E-3</v>
      </c>
      <c r="H264" s="142">
        <f t="shared" si="38"/>
        <v>1.3766507967581795E-3</v>
      </c>
      <c r="I264" s="79">
        <f t="shared" si="38"/>
        <v>0.89176947785859451</v>
      </c>
      <c r="J264" s="42">
        <f t="shared" si="26"/>
        <v>1.2276551622186598E-3</v>
      </c>
      <c r="K264" s="142">
        <f t="shared" si="39"/>
        <v>3.4131399927325029E-3</v>
      </c>
      <c r="L264" s="79">
        <f t="shared" si="39"/>
        <v>0.89176947785859451</v>
      </c>
      <c r="M264" s="42">
        <f t="shared" si="27"/>
        <v>3.0437340691773511E-3</v>
      </c>
      <c r="T264" s="114"/>
      <c r="W264" s="114"/>
      <c r="AA264" s="114"/>
      <c r="AG264" s="114"/>
      <c r="AJ264" s="114"/>
    </row>
    <row r="265" spans="1:36" x14ac:dyDescent="0.2">
      <c r="A265" s="92">
        <f t="shared" si="36"/>
        <v>58</v>
      </c>
      <c r="B265" s="142">
        <f t="shared" si="36"/>
        <v>6.9859396784480285E-4</v>
      </c>
      <c r="C265" s="79">
        <f t="shared" si="36"/>
        <v>0.89554017332522706</v>
      </c>
      <c r="D265" s="42">
        <f t="shared" si="24"/>
        <v>6.2561896304769279E-4</v>
      </c>
      <c r="E265" s="142">
        <f t="shared" si="37"/>
        <v>3.4018776907378499E-3</v>
      </c>
      <c r="F265" s="79">
        <f t="shared" si="37"/>
        <v>0.89554017332522706</v>
      </c>
      <c r="G265" s="42">
        <f t="shared" si="25"/>
        <v>3.0465181367945971E-3</v>
      </c>
      <c r="H265" s="142">
        <f t="shared" si="38"/>
        <v>1.3349140305427005E-3</v>
      </c>
      <c r="I265" s="79">
        <f t="shared" si="38"/>
        <v>0.89554017332522706</v>
      </c>
      <c r="J265" s="42">
        <f t="shared" si="26"/>
        <v>1.1954691422864875E-3</v>
      </c>
      <c r="K265" s="142">
        <f t="shared" si="39"/>
        <v>3.2995232402570321E-3</v>
      </c>
      <c r="L265" s="79">
        <f t="shared" si="39"/>
        <v>0.89554017332522706</v>
      </c>
      <c r="M265" s="42">
        <f t="shared" si="27"/>
        <v>2.9548556144703975E-3</v>
      </c>
      <c r="T265" s="114"/>
      <c r="W265" s="114"/>
      <c r="AA265" s="114"/>
      <c r="AG265" s="114"/>
      <c r="AJ265" s="114"/>
    </row>
    <row r="266" spans="1:36" x14ac:dyDescent="0.2">
      <c r="A266" s="92">
        <f t="shared" si="36"/>
        <v>59</v>
      </c>
      <c r="B266" s="142">
        <f t="shared" si="36"/>
        <v>6.0683933100601174E-4</v>
      </c>
      <c r="C266" s="79">
        <f t="shared" si="36"/>
        <v>0.90779493359178276</v>
      </c>
      <c r="D266" s="42">
        <f t="shared" si="24"/>
        <v>5.5088567019148432E-4</v>
      </c>
      <c r="E266" s="142">
        <f t="shared" si="37"/>
        <v>3.0262467947985388E-3</v>
      </c>
      <c r="F266" s="79">
        <f t="shared" si="37"/>
        <v>0.90779493359178276</v>
      </c>
      <c r="G266" s="42">
        <f t="shared" si="25"/>
        <v>2.7472115081164849E-3</v>
      </c>
      <c r="H266" s="142">
        <f t="shared" si="38"/>
        <v>1.1090055022970127E-3</v>
      </c>
      <c r="I266" s="79">
        <f t="shared" si="38"/>
        <v>0.90779493359178276</v>
      </c>
      <c r="J266" s="42">
        <f t="shared" si="26"/>
        <v>1.0067495763106382E-3</v>
      </c>
      <c r="K266" s="142">
        <f t="shared" si="39"/>
        <v>2.9891474470514464E-3</v>
      </c>
      <c r="L266" s="79">
        <f t="shared" si="39"/>
        <v>0.90779493359178276</v>
      </c>
      <c r="M266" s="42">
        <f t="shared" si="27"/>
        <v>2.7135329081921147E-3</v>
      </c>
      <c r="T266" s="114"/>
      <c r="W266" s="114"/>
      <c r="AA266" s="114"/>
      <c r="AG266" s="114"/>
      <c r="AJ266" s="114"/>
    </row>
    <row r="267" spans="1:36" x14ac:dyDescent="0.2">
      <c r="A267" s="92">
        <f t="shared" si="36"/>
        <v>60</v>
      </c>
      <c r="B267" s="142">
        <f t="shared" si="36"/>
        <v>4.8560396247533471E-4</v>
      </c>
      <c r="C267" s="79">
        <f t="shared" si="36"/>
        <v>0.91250830292507346</v>
      </c>
      <c r="D267" s="42">
        <f t="shared" si="24"/>
        <v>4.4311764769205871E-4</v>
      </c>
      <c r="E267" s="142">
        <f t="shared" si="37"/>
        <v>2.4740627528842258E-3</v>
      </c>
      <c r="F267" s="79">
        <f t="shared" si="37"/>
        <v>0.91250830292507346</v>
      </c>
      <c r="G267" s="42">
        <f t="shared" si="25"/>
        <v>2.2576028039645204E-3</v>
      </c>
      <c r="H267" s="142">
        <f t="shared" si="38"/>
        <v>9.3576479808514372E-4</v>
      </c>
      <c r="I267" s="79">
        <f t="shared" si="38"/>
        <v>0.91250830292507346</v>
      </c>
      <c r="J267" s="42">
        <f t="shared" si="26"/>
        <v>8.5389314783769856E-4</v>
      </c>
      <c r="K267" s="142">
        <f t="shared" si="39"/>
        <v>2.5207681817444047E-3</v>
      </c>
      <c r="L267" s="79">
        <f t="shared" si="39"/>
        <v>0.91250830292507346</v>
      </c>
      <c r="M267" s="42">
        <f t="shared" si="27"/>
        <v>2.3002218955911098E-3</v>
      </c>
      <c r="T267" s="114"/>
      <c r="W267" s="114"/>
      <c r="AA267" s="114"/>
      <c r="AG267" s="114"/>
      <c r="AJ267" s="114"/>
    </row>
    <row r="268" spans="1:36" x14ac:dyDescent="0.2">
      <c r="A268" s="92">
        <f t="shared" si="36"/>
        <v>61</v>
      </c>
      <c r="B268" s="142">
        <f t="shared" si="36"/>
        <v>4.6771677695441516E-4</v>
      </c>
      <c r="C268" s="79">
        <f t="shared" si="36"/>
        <v>0.91722167225836415</v>
      </c>
      <c r="D268" s="42">
        <f t="shared" si="24"/>
        <v>4.28999964301421E-4</v>
      </c>
      <c r="E268" s="142">
        <f t="shared" si="37"/>
        <v>2.4144388011478274E-3</v>
      </c>
      <c r="F268" s="79">
        <f t="shared" si="37"/>
        <v>0.91722167225836415</v>
      </c>
      <c r="G268" s="42">
        <f t="shared" si="25"/>
        <v>2.2145755947542904E-3</v>
      </c>
      <c r="H268" s="142">
        <f t="shared" si="38"/>
        <v>8.3473532430957949E-4</v>
      </c>
      <c r="I268" s="79">
        <f t="shared" si="38"/>
        <v>0.91722167225836415</v>
      </c>
      <c r="J268" s="42">
        <f t="shared" si="26"/>
        <v>7.6563733005636039E-4</v>
      </c>
      <c r="K268" s="142">
        <f t="shared" si="39"/>
        <v>2.391914197158521E-3</v>
      </c>
      <c r="L268" s="79">
        <f t="shared" si="39"/>
        <v>0.91722167225836415</v>
      </c>
      <c r="M268" s="42">
        <f t="shared" si="27"/>
        <v>2.1939155398162614E-3</v>
      </c>
      <c r="T268" s="114"/>
      <c r="W268" s="114"/>
      <c r="AA268" s="114"/>
      <c r="AG268" s="114"/>
      <c r="AJ268" s="114"/>
    </row>
    <row r="269" spans="1:36" x14ac:dyDescent="0.2">
      <c r="A269" s="92">
        <f t="shared" si="36"/>
        <v>62</v>
      </c>
      <c r="B269" s="142">
        <f t="shared" si="36"/>
        <v>4.1008029027589659E-4</v>
      </c>
      <c r="C269" s="79">
        <f t="shared" si="36"/>
        <v>0.94078851892481752</v>
      </c>
      <c r="D269" s="42">
        <f t="shared" si="24"/>
        <v>3.8579882892891999E-4</v>
      </c>
      <c r="E269" s="142">
        <f t="shared" si="37"/>
        <v>2.3293090478353029E-3</v>
      </c>
      <c r="F269" s="79">
        <f t="shared" si="37"/>
        <v>0.94078851892481752</v>
      </c>
      <c r="G269" s="42">
        <f t="shared" si="25"/>
        <v>2.1913872092311514E-3</v>
      </c>
      <c r="H269" s="142">
        <f t="shared" si="38"/>
        <v>7.5291801276018819E-4</v>
      </c>
      <c r="I269" s="79">
        <f t="shared" si="38"/>
        <v>0.94078851892481752</v>
      </c>
      <c r="J269" s="42">
        <f t="shared" si="26"/>
        <v>7.0833662209647433E-4</v>
      </c>
      <c r="K269" s="142">
        <f t="shared" si="39"/>
        <v>2.2895597466777036E-3</v>
      </c>
      <c r="L269" s="79">
        <f t="shared" si="39"/>
        <v>0.94078851892481752</v>
      </c>
      <c r="M269" s="42">
        <f t="shared" si="27"/>
        <v>2.1539915230667974E-3</v>
      </c>
      <c r="T269" s="114"/>
      <c r="W269" s="114"/>
      <c r="AA269" s="114"/>
      <c r="AG269" s="114"/>
      <c r="AJ269" s="114"/>
    </row>
    <row r="270" spans="1:36" x14ac:dyDescent="0.2">
      <c r="A270" s="92">
        <f t="shared" si="36"/>
        <v>63</v>
      </c>
      <c r="B270" s="142">
        <f t="shared" si="36"/>
        <v>3.4780638512899145E-4</v>
      </c>
      <c r="C270" s="79">
        <f t="shared" si="36"/>
        <v>0.94927258372474066</v>
      </c>
      <c r="D270" s="42">
        <f t="shared" si="24"/>
        <v>3.3016306584735992E-4</v>
      </c>
      <c r="E270" s="142">
        <f t="shared" si="37"/>
        <v>2.0202582313349703E-3</v>
      </c>
      <c r="F270" s="79">
        <f t="shared" si="37"/>
        <v>0.94927258372474066</v>
      </c>
      <c r="G270" s="42">
        <f t="shared" si="25"/>
        <v>1.9177757510505222E-3</v>
      </c>
      <c r="H270" s="142">
        <f t="shared" si="38"/>
        <v>6.7209443373973676E-4</v>
      </c>
      <c r="I270" s="79">
        <f t="shared" si="38"/>
        <v>0.94927258372474066</v>
      </c>
      <c r="J270" s="42">
        <f t="shared" si="26"/>
        <v>6.380008196231364E-4</v>
      </c>
      <c r="K270" s="142">
        <f t="shared" si="39"/>
        <v>1.9775277325905513E-3</v>
      </c>
      <c r="L270" s="79">
        <f t="shared" si="39"/>
        <v>0.94927258372474066</v>
      </c>
      <c r="M270" s="42">
        <f t="shared" si="27"/>
        <v>1.8772128601035607E-3</v>
      </c>
      <c r="T270" s="114"/>
      <c r="W270" s="114"/>
      <c r="AA270" s="114"/>
      <c r="AG270" s="114"/>
      <c r="AJ270" s="114"/>
    </row>
    <row r="271" spans="1:36" x14ac:dyDescent="0.2">
      <c r="A271" s="92">
        <f t="shared" si="36"/>
        <v>64</v>
      </c>
      <c r="B271" s="142">
        <f t="shared" si="36"/>
        <v>2.8188879404263974E-4</v>
      </c>
      <c r="C271" s="79">
        <f t="shared" si="36"/>
        <v>0.98132349519111717</v>
      </c>
      <c r="D271" s="42">
        <f t="shared" si="24"/>
        <v>2.7662409662513221E-4</v>
      </c>
      <c r="E271" s="142">
        <f t="shared" si="37"/>
        <v>1.9351284780224458E-3</v>
      </c>
      <c r="F271" s="79">
        <f t="shared" si="37"/>
        <v>0.98132349519111717</v>
      </c>
      <c r="G271" s="42">
        <f t="shared" si="25"/>
        <v>1.8989870416968534E-3</v>
      </c>
      <c r="H271" s="142">
        <f t="shared" si="38"/>
        <v>5.4555915838804664E-4</v>
      </c>
      <c r="I271" s="79">
        <f t="shared" si="38"/>
        <v>0.98132349519111717</v>
      </c>
      <c r="J271" s="42">
        <f t="shared" si="26"/>
        <v>5.3537002014288223E-4</v>
      </c>
      <c r="K271" s="142">
        <f t="shared" si="39"/>
        <v>1.8178680396075287E-3</v>
      </c>
      <c r="L271" s="79">
        <f t="shared" si="39"/>
        <v>0.98132349519111717</v>
      </c>
      <c r="M271" s="42">
        <f t="shared" si="27"/>
        <v>1.7839166184238843E-3</v>
      </c>
      <c r="T271" s="114"/>
      <c r="W271" s="114"/>
      <c r="AA271" s="114"/>
      <c r="AG271" s="114"/>
      <c r="AJ271" s="114"/>
    </row>
    <row r="272" spans="1:36" x14ac:dyDescent="0.2">
      <c r="A272" s="92">
        <f t="shared" ref="A272:C287" si="40">A77</f>
        <v>65</v>
      </c>
      <c r="B272" s="142">
        <f t="shared" si="40"/>
        <v>2.6002667840596027E-4</v>
      </c>
      <c r="C272" s="79">
        <f t="shared" si="40"/>
        <v>0.98320884292443345</v>
      </c>
      <c r="D272" s="42">
        <f t="shared" si="24"/>
        <v>2.5566052960500796E-4</v>
      </c>
      <c r="E272" s="142">
        <f t="shared" ref="E272:F287" si="41">E77</f>
        <v>1.8175367954312153E-3</v>
      </c>
      <c r="F272" s="79">
        <f t="shared" si="41"/>
        <v>0.98320884292443345</v>
      </c>
      <c r="G272" s="42">
        <f t="shared" si="25"/>
        <v>1.7870182496085079E-3</v>
      </c>
      <c r="H272" s="142">
        <f t="shared" ref="H272:I287" si="42">H77</f>
        <v>4.630793584860286E-4</v>
      </c>
      <c r="I272" s="79">
        <f t="shared" si="42"/>
        <v>0.98320884292443345</v>
      </c>
      <c r="J272" s="42">
        <f t="shared" si="26"/>
        <v>4.5530372023923712E-4</v>
      </c>
      <c r="K272" s="142">
        <f t="shared" ref="K272:L287" si="43">K77</f>
        <v>1.6393274285746464E-3</v>
      </c>
      <c r="L272" s="79">
        <f t="shared" si="43"/>
        <v>0.98320884292443345</v>
      </c>
      <c r="M272" s="42">
        <f t="shared" si="27"/>
        <v>1.6118012242231649E-3</v>
      </c>
      <c r="T272" s="114"/>
      <c r="W272" s="114"/>
      <c r="AA272" s="114"/>
      <c r="AG272" s="114"/>
      <c r="AJ272" s="114"/>
    </row>
    <row r="273" spans="1:36" x14ac:dyDescent="0.2">
      <c r="A273" s="92">
        <f t="shared" si="40"/>
        <v>66</v>
      </c>
      <c r="B273" s="142">
        <f t="shared" si="40"/>
        <v>2.2392106318780782E-4</v>
      </c>
      <c r="C273" s="79">
        <f t="shared" si="40"/>
        <v>1.00017697252428</v>
      </c>
      <c r="D273" s="42">
        <f t="shared" si="24"/>
        <v>2.2396069106359962E-4</v>
      </c>
      <c r="E273" s="142">
        <f t="shared" si="41"/>
        <v>1.578709744309308E-3</v>
      </c>
      <c r="F273" s="79">
        <f t="shared" si="41"/>
        <v>1.00017697252428</v>
      </c>
      <c r="G273" s="42">
        <f t="shared" si="25"/>
        <v>1.5789891325578638E-3</v>
      </c>
      <c r="H273" s="142">
        <f t="shared" si="42"/>
        <v>4.1538019709690978E-4</v>
      </c>
      <c r="I273" s="79">
        <f t="shared" si="42"/>
        <v>1.00017697252428</v>
      </c>
      <c r="J273" s="42">
        <f t="shared" si="26"/>
        <v>4.154537079789259E-4</v>
      </c>
      <c r="K273" s="142">
        <f t="shared" si="43"/>
        <v>1.49324874682047E-3</v>
      </c>
      <c r="L273" s="79">
        <f t="shared" si="43"/>
        <v>1.00017697252428</v>
      </c>
      <c r="M273" s="42">
        <f t="shared" si="27"/>
        <v>1.4935130108205727E-3</v>
      </c>
      <c r="T273" s="114"/>
      <c r="W273" s="114"/>
      <c r="AA273" s="114"/>
      <c r="AG273" s="114"/>
      <c r="AJ273" s="114"/>
    </row>
    <row r="274" spans="1:36" x14ac:dyDescent="0.2">
      <c r="A274" s="92">
        <f t="shared" si="40"/>
        <v>67</v>
      </c>
      <c r="B274" s="142">
        <f t="shared" si="40"/>
        <v>2.0172770337481503E-4</v>
      </c>
      <c r="C274" s="79">
        <f t="shared" si="40"/>
        <v>1.0633361215903747</v>
      </c>
      <c r="D274" s="42">
        <f t="shared" si="24"/>
        <v>2.1450435372390937E-4</v>
      </c>
      <c r="E274" s="142">
        <f t="shared" si="41"/>
        <v>1.3952004706317257E-3</v>
      </c>
      <c r="F274" s="79">
        <f t="shared" si="41"/>
        <v>1.0633361215903747</v>
      </c>
      <c r="G274" s="42">
        <f t="shared" si="25"/>
        <v>1.4835670572826047E-3</v>
      </c>
      <c r="H274" s="142">
        <f t="shared" si="42"/>
        <v>3.4615016424742484E-4</v>
      </c>
      <c r="I274" s="79">
        <f t="shared" si="42"/>
        <v>1.0633361215903747</v>
      </c>
      <c r="J274" s="42">
        <f t="shared" si="26"/>
        <v>3.6807397313872792E-4</v>
      </c>
      <c r="K274" s="142">
        <f t="shared" si="43"/>
        <v>1.300795880382428E-3</v>
      </c>
      <c r="L274" s="79">
        <f t="shared" si="43"/>
        <v>1.0633361215903747</v>
      </c>
      <c r="M274" s="42">
        <f t="shared" si="27"/>
        <v>1.383183246426588E-3</v>
      </c>
      <c r="T274" s="114"/>
      <c r="W274" s="114"/>
      <c r="AA274" s="114"/>
      <c r="AG274" s="114"/>
      <c r="AJ274" s="114"/>
    </row>
    <row r="275" spans="1:36" x14ac:dyDescent="0.2">
      <c r="A275" s="92">
        <f t="shared" si="40"/>
        <v>68</v>
      </c>
      <c r="B275" s="142">
        <f t="shared" si="40"/>
        <v>1.4773490263574304E-4</v>
      </c>
      <c r="C275" s="79">
        <f t="shared" si="40"/>
        <v>1.0765335557235887</v>
      </c>
      <c r="D275" s="42">
        <f t="shared" si="24"/>
        <v>1.5904158003893462E-4</v>
      </c>
      <c r="E275" s="142">
        <f t="shared" si="41"/>
        <v>1.2501155214064894E-3</v>
      </c>
      <c r="F275" s="79">
        <f t="shared" si="41"/>
        <v>1.0765335557235887</v>
      </c>
      <c r="G275" s="42">
        <f t="shared" si="25"/>
        <v>1.3457913073249761E-3</v>
      </c>
      <c r="H275" s="142">
        <f t="shared" si="42"/>
        <v>2.762576430453132E-4</v>
      </c>
      <c r="I275" s="79">
        <f t="shared" si="42"/>
        <v>1.0765335557235887</v>
      </c>
      <c r="J275" s="42">
        <f t="shared" si="26"/>
        <v>2.9740062276338895E-4</v>
      </c>
      <c r="K275" s="142">
        <f t="shared" si="43"/>
        <v>1.1659795006229046E-3</v>
      </c>
      <c r="L275" s="79">
        <f t="shared" si="43"/>
        <v>1.0765335557235887</v>
      </c>
      <c r="M275" s="42">
        <f t="shared" si="27"/>
        <v>1.2552160577063898E-3</v>
      </c>
      <c r="T275" s="114"/>
      <c r="W275" s="114"/>
      <c r="AA275" s="114"/>
      <c r="AG275" s="114"/>
      <c r="AJ275" s="114"/>
    </row>
    <row r="276" spans="1:36" x14ac:dyDescent="0.2">
      <c r="A276" s="92">
        <f t="shared" si="40"/>
        <v>69</v>
      </c>
      <c r="B276" s="142">
        <f t="shared" si="40"/>
        <v>1.5535351869094951E-4</v>
      </c>
      <c r="C276" s="79">
        <f t="shared" si="40"/>
        <v>1.1029284239900166</v>
      </c>
      <c r="D276" s="42">
        <f t="shared" ref="D276:D291" si="44">B276*C276</f>
        <v>1.7134381153111254E-4</v>
      </c>
      <c r="E276" s="142">
        <f t="shared" si="41"/>
        <v>1.1722731399728579E-3</v>
      </c>
      <c r="F276" s="79">
        <f t="shared" si="41"/>
        <v>1.1029284239900166</v>
      </c>
      <c r="G276" s="42">
        <f t="shared" ref="G276:G290" si="45">E276*F276</f>
        <v>1.2929333667560923E-3</v>
      </c>
      <c r="H276" s="142">
        <f t="shared" si="42"/>
        <v>2.4346446959029402E-4</v>
      </c>
      <c r="I276" s="79">
        <f t="shared" si="42"/>
        <v>1.1029284239900166</v>
      </c>
      <c r="J276" s="42">
        <f t="shared" ref="J276:J290" si="46">H276*I276</f>
        <v>2.6852388374278832E-4</v>
      </c>
      <c r="K276" s="142">
        <f t="shared" si="43"/>
        <v>1.0801872589577535E-3</v>
      </c>
      <c r="L276" s="79">
        <f t="shared" si="43"/>
        <v>1.1029284239900166</v>
      </c>
      <c r="M276" s="42">
        <f t="shared" ref="M276:M290" si="47">K276*L276</f>
        <v>1.191369231136371E-3</v>
      </c>
      <c r="T276" s="114"/>
      <c r="W276" s="114"/>
      <c r="AA276" s="114"/>
      <c r="AG276" s="114"/>
      <c r="AJ276" s="114"/>
    </row>
    <row r="277" spans="1:36" x14ac:dyDescent="0.2">
      <c r="A277" s="92">
        <f t="shared" si="40"/>
        <v>70</v>
      </c>
      <c r="B277" s="142">
        <f t="shared" si="40"/>
        <v>1.2852274040957016E-4</v>
      </c>
      <c r="C277" s="79">
        <f t="shared" si="40"/>
        <v>1.1161258581232303</v>
      </c>
      <c r="D277" s="42">
        <f t="shared" si="44"/>
        <v>1.4344755392798066E-4</v>
      </c>
      <c r="E277" s="142">
        <f t="shared" si="41"/>
        <v>9.980387032320489E-4</v>
      </c>
      <c r="F277" s="79">
        <f t="shared" si="41"/>
        <v>1.1161258581232303</v>
      </c>
      <c r="G277" s="42">
        <f t="shared" si="45"/>
        <v>1.1139368040850666E-3</v>
      </c>
      <c r="H277" s="142">
        <f t="shared" si="42"/>
        <v>2.0338392425638168E-4</v>
      </c>
      <c r="I277" s="79">
        <f t="shared" si="42"/>
        <v>1.1161258581232303</v>
      </c>
      <c r="J277" s="42">
        <f t="shared" si="46"/>
        <v>2.2700205698912408E-4</v>
      </c>
      <c r="K277" s="142">
        <f t="shared" si="43"/>
        <v>8.9137807845915808E-4</v>
      </c>
      <c r="L277" s="79">
        <f t="shared" si="43"/>
        <v>1.1161258581232303</v>
      </c>
      <c r="M277" s="42">
        <f t="shared" si="47"/>
        <v>9.9489012273246396E-4</v>
      </c>
      <c r="T277" s="114"/>
      <c r="W277" s="114"/>
      <c r="AA277" s="114"/>
      <c r="AG277" s="114"/>
      <c r="AJ277" s="114"/>
    </row>
    <row r="278" spans="1:36" x14ac:dyDescent="0.2">
      <c r="A278" s="92">
        <f t="shared" si="40"/>
        <v>71</v>
      </c>
      <c r="B278" s="142">
        <f t="shared" si="40"/>
        <v>1.1030431071233729E-4</v>
      </c>
      <c r="C278" s="79">
        <f t="shared" si="40"/>
        <v>1.1161258581232303</v>
      </c>
      <c r="D278" s="42">
        <f t="shared" si="44"/>
        <v>1.2311349344849888E-4</v>
      </c>
      <c r="E278" s="142">
        <f t="shared" si="41"/>
        <v>8.648785443540921E-4</v>
      </c>
      <c r="F278" s="79">
        <f t="shared" si="41"/>
        <v>1.1161258581232303</v>
      </c>
      <c r="G278" s="42">
        <f t="shared" si="45"/>
        <v>9.653133074895813E-4</v>
      </c>
      <c r="H278" s="142">
        <f t="shared" si="42"/>
        <v>1.6529084398034927E-4</v>
      </c>
      <c r="I278" s="79">
        <f t="shared" si="42"/>
        <v>1.1161258581232303</v>
      </c>
      <c r="J278" s="42">
        <f t="shared" si="46"/>
        <v>1.8448538507748031E-4</v>
      </c>
      <c r="K278" s="142">
        <f t="shared" si="43"/>
        <v>7.6583653563640783E-4</v>
      </c>
      <c r="L278" s="79">
        <f t="shared" si="43"/>
        <v>1.1161258581232303</v>
      </c>
      <c r="M278" s="42">
        <f t="shared" si="47"/>
        <v>8.5476996051930755E-4</v>
      </c>
      <c r="T278" s="114"/>
      <c r="W278" s="114"/>
      <c r="AA278" s="114"/>
      <c r="AG278" s="114"/>
      <c r="AJ278" s="114"/>
    </row>
    <row r="279" spans="1:36" x14ac:dyDescent="0.2">
      <c r="A279" s="92">
        <f t="shared" si="40"/>
        <v>72</v>
      </c>
      <c r="B279" s="142">
        <f t="shared" si="40"/>
        <v>8.2479799902017976E-5</v>
      </c>
      <c r="C279" s="79">
        <f t="shared" si="40"/>
        <v>1.1170685319898885</v>
      </c>
      <c r="D279" s="42">
        <f t="shared" si="44"/>
        <v>9.2135588995366976E-5</v>
      </c>
      <c r="E279" s="142">
        <f t="shared" si="41"/>
        <v>7.1151249072102249E-4</v>
      </c>
      <c r="F279" s="79">
        <f t="shared" si="41"/>
        <v>1.1170685319898885</v>
      </c>
      <c r="G279" s="42">
        <f t="shared" si="45"/>
        <v>7.9480821350220174E-4</v>
      </c>
      <c r="H279" s="142">
        <f t="shared" si="42"/>
        <v>1.381288215226566E-4</v>
      </c>
      <c r="I279" s="79">
        <f t="shared" si="42"/>
        <v>1.1170685319898885</v>
      </c>
      <c r="J279" s="42">
        <f t="shared" si="46"/>
        <v>1.5429935988380732E-4</v>
      </c>
      <c r="K279" s="142">
        <f t="shared" si="43"/>
        <v>6.2870144664269121E-4</v>
      </c>
      <c r="L279" s="79">
        <f t="shared" si="43"/>
        <v>1.1170685319898885</v>
      </c>
      <c r="M279" s="42">
        <f t="shared" si="47"/>
        <v>7.023026020610703E-4</v>
      </c>
      <c r="T279" s="114"/>
      <c r="W279" s="114"/>
      <c r="AA279" s="114"/>
      <c r="AG279" s="114"/>
      <c r="AJ279" s="114"/>
    </row>
    <row r="280" spans="1:36" x14ac:dyDescent="0.2">
      <c r="A280" s="92">
        <f t="shared" si="40"/>
        <v>73</v>
      </c>
      <c r="B280" s="142">
        <f t="shared" si="40"/>
        <v>6.6248835262665043E-5</v>
      </c>
      <c r="C280" s="79">
        <f t="shared" si="40"/>
        <v>1.1180112058565466</v>
      </c>
      <c r="D280" s="42">
        <f t="shared" si="44"/>
        <v>7.4066940198603846E-5</v>
      </c>
      <c r="E280" s="142">
        <f t="shared" si="41"/>
        <v>5.6543380896684615E-4</v>
      </c>
      <c r="F280" s="79">
        <f t="shared" si="41"/>
        <v>1.1180112058565466</v>
      </c>
      <c r="G280" s="42">
        <f t="shared" si="45"/>
        <v>6.3216133459508385E-4</v>
      </c>
      <c r="H280" s="142">
        <f t="shared" si="42"/>
        <v>1.0931057818339731E-4</v>
      </c>
      <c r="I280" s="79">
        <f t="shared" si="42"/>
        <v>1.1180112058565466</v>
      </c>
      <c r="J280" s="42">
        <f t="shared" si="46"/>
        <v>1.2221045132769634E-4</v>
      </c>
      <c r="K280" s="142">
        <f t="shared" si="43"/>
        <v>5.1011603152252083E-4</v>
      </c>
      <c r="L280" s="79">
        <f t="shared" si="43"/>
        <v>1.1180112058565466</v>
      </c>
      <c r="M280" s="42">
        <f t="shared" si="47"/>
        <v>5.7031543952924964E-4</v>
      </c>
      <c r="T280" s="114"/>
      <c r="W280" s="114"/>
      <c r="AA280" s="114"/>
      <c r="AG280" s="114"/>
      <c r="AJ280" s="114"/>
    </row>
    <row r="281" spans="1:36" x14ac:dyDescent="0.2">
      <c r="A281" s="92">
        <f t="shared" si="40"/>
        <v>74</v>
      </c>
      <c r="B281" s="142">
        <f t="shared" si="40"/>
        <v>4.2399254568105628E-5</v>
      </c>
      <c r="C281" s="79">
        <f t="shared" si="40"/>
        <v>1.1189538797232048</v>
      </c>
      <c r="D281" s="42">
        <f t="shared" si="44"/>
        <v>4.7442810396353604E-5</v>
      </c>
      <c r="E281" s="142">
        <f t="shared" si="41"/>
        <v>4.2034885974160969E-4</v>
      </c>
      <c r="F281" s="79">
        <f t="shared" si="41"/>
        <v>1.1189538797232048</v>
      </c>
      <c r="G281" s="42">
        <f t="shared" si="45"/>
        <v>4.703509874450994E-4</v>
      </c>
      <c r="H281" s="142">
        <f t="shared" si="42"/>
        <v>7.8173625609944747E-5</v>
      </c>
      <c r="I281" s="79">
        <f t="shared" si="42"/>
        <v>1.1189538797232048</v>
      </c>
      <c r="J281" s="42">
        <f t="shared" si="46"/>
        <v>8.7472681668276952E-5</v>
      </c>
      <c r="K281" s="142">
        <f t="shared" si="43"/>
        <v>4.2167383644686296E-4</v>
      </c>
      <c r="L281" s="79">
        <f t="shared" si="43"/>
        <v>1.1189538797232048</v>
      </c>
      <c r="M281" s="42">
        <f t="shared" si="47"/>
        <v>4.7183357526998541E-4</v>
      </c>
      <c r="T281" s="114"/>
      <c r="W281" s="114"/>
      <c r="AA281" s="114"/>
      <c r="AG281" s="114"/>
      <c r="AJ281" s="114"/>
    </row>
    <row r="282" spans="1:36" x14ac:dyDescent="0.2">
      <c r="A282" s="92">
        <f t="shared" si="40"/>
        <v>75</v>
      </c>
      <c r="B282" s="142">
        <f t="shared" si="40"/>
        <v>3.4118150160272496E-5</v>
      </c>
      <c r="C282" s="79">
        <f t="shared" si="40"/>
        <v>1.1189538797232048</v>
      </c>
      <c r="D282" s="42">
        <f t="shared" si="44"/>
        <v>3.8176636490815791E-5</v>
      </c>
      <c r="E282" s="142">
        <f t="shared" si="41"/>
        <v>3.3323164137120514E-4</v>
      </c>
      <c r="F282" s="79">
        <f t="shared" si="41"/>
        <v>1.1189538797232048</v>
      </c>
      <c r="G282" s="42">
        <f t="shared" si="45"/>
        <v>3.7287083795884161E-4</v>
      </c>
      <c r="H282" s="142">
        <f t="shared" si="42"/>
        <v>5.929270756008521E-5</v>
      </c>
      <c r="I282" s="79">
        <f t="shared" si="42"/>
        <v>1.1189538797232048</v>
      </c>
      <c r="J282" s="42">
        <f t="shared" si="46"/>
        <v>6.6345805163650748E-5</v>
      </c>
      <c r="K282" s="142">
        <f t="shared" si="43"/>
        <v>3.3223790884226516E-4</v>
      </c>
      <c r="L282" s="79">
        <f t="shared" si="43"/>
        <v>1.1189538797232048</v>
      </c>
      <c r="M282" s="42">
        <f t="shared" si="47"/>
        <v>3.7175889709017707E-4</v>
      </c>
      <c r="T282" s="114"/>
      <c r="W282" s="114"/>
      <c r="AA282" s="114"/>
      <c r="AG282" s="114"/>
      <c r="AJ282" s="114"/>
    </row>
    <row r="283" spans="1:36" x14ac:dyDescent="0.2">
      <c r="A283" s="92">
        <f t="shared" si="40"/>
        <v>76</v>
      </c>
      <c r="B283" s="142">
        <f t="shared" si="40"/>
        <v>2.7493266634005991E-5</v>
      </c>
      <c r="C283" s="79">
        <f t="shared" si="40"/>
        <v>1.1198965535898628</v>
      </c>
      <c r="D283" s="42">
        <f t="shared" si="44"/>
        <v>3.0789614550350475E-5</v>
      </c>
      <c r="E283" s="142">
        <f t="shared" si="41"/>
        <v>2.0404641260900831E-4</v>
      </c>
      <c r="F283" s="79">
        <f t="shared" si="41"/>
        <v>1.1198965535898628</v>
      </c>
      <c r="G283" s="42">
        <f t="shared" si="45"/>
        <v>2.2851087425320354E-4</v>
      </c>
      <c r="H283" s="142">
        <f t="shared" si="42"/>
        <v>4.4717963802298901E-5</v>
      </c>
      <c r="I283" s="79">
        <f t="shared" si="42"/>
        <v>1.1198965535898628</v>
      </c>
      <c r="J283" s="42">
        <f t="shared" si="46"/>
        <v>5.0079493545750776E-5</v>
      </c>
      <c r="K283" s="142">
        <f t="shared" si="43"/>
        <v>2.3683958606402752E-4</v>
      </c>
      <c r="L283" s="79">
        <f t="shared" si="43"/>
        <v>1.1198965535898628</v>
      </c>
      <c r="M283" s="42">
        <f t="shared" si="47"/>
        <v>2.6523583618675412E-4</v>
      </c>
      <c r="T283" s="114"/>
      <c r="W283" s="114"/>
      <c r="AA283" s="114"/>
      <c r="AG283" s="114"/>
      <c r="AJ283" s="114"/>
    </row>
    <row r="284" spans="1:36" x14ac:dyDescent="0.2">
      <c r="A284" s="92">
        <f t="shared" si="40"/>
        <v>77</v>
      </c>
      <c r="B284" s="142">
        <f t="shared" si="40"/>
        <v>1.4243499581472983E-5</v>
      </c>
      <c r="C284" s="79">
        <f t="shared" si="40"/>
        <v>1.1208392274565211</v>
      </c>
      <c r="D284" s="42">
        <f t="shared" si="44"/>
        <v>1.5964673067175458E-5</v>
      </c>
      <c r="E284" s="142">
        <f t="shared" si="41"/>
        <v>1.5336605363306955E-4</v>
      </c>
      <c r="F284" s="79">
        <f t="shared" si="41"/>
        <v>1.1208392274565211</v>
      </c>
      <c r="G284" s="42">
        <f t="shared" si="45"/>
        <v>1.7189868907214505E-4</v>
      </c>
      <c r="H284" s="142">
        <f t="shared" si="42"/>
        <v>2.7824510810319316E-5</v>
      </c>
      <c r="I284" s="79">
        <f t="shared" si="42"/>
        <v>1.1208392274565211</v>
      </c>
      <c r="J284" s="42">
        <f t="shared" si="46"/>
        <v>3.1186803200993924E-5</v>
      </c>
      <c r="K284" s="142">
        <f t="shared" si="43"/>
        <v>1.6694706486191589E-4</v>
      </c>
      <c r="L284" s="79">
        <f t="shared" si="43"/>
        <v>1.1208392274565211</v>
      </c>
      <c r="M284" s="42">
        <f t="shared" si="47"/>
        <v>1.8712081920596352E-4</v>
      </c>
      <c r="T284" s="114"/>
      <c r="W284" s="114"/>
      <c r="AA284" s="114"/>
      <c r="AG284" s="114"/>
      <c r="AJ284" s="114"/>
    </row>
    <row r="285" spans="1:36" x14ac:dyDescent="0.2">
      <c r="A285" s="92">
        <f t="shared" si="40"/>
        <v>78</v>
      </c>
      <c r="B285" s="142">
        <f t="shared" si="40"/>
        <v>1.4243499581472983E-5</v>
      </c>
      <c r="C285" s="79">
        <f t="shared" si="40"/>
        <v>1.1208392274565211</v>
      </c>
      <c r="D285" s="42">
        <f t="shared" si="44"/>
        <v>1.5964673067175458E-5</v>
      </c>
      <c r="E285" s="142">
        <f t="shared" si="41"/>
        <v>1.394537982279099E-4</v>
      </c>
      <c r="F285" s="79">
        <f t="shared" si="41"/>
        <v>1.1208392274565211</v>
      </c>
      <c r="G285" s="42">
        <f t="shared" si="45"/>
        <v>1.563052874716481E-4</v>
      </c>
      <c r="H285" s="142">
        <f t="shared" si="42"/>
        <v>2.0205894755112836E-5</v>
      </c>
      <c r="I285" s="79">
        <f t="shared" si="42"/>
        <v>1.1208392274565211</v>
      </c>
      <c r="J285" s="42">
        <f t="shared" si="46"/>
        <v>2.2647559467388444E-5</v>
      </c>
      <c r="K285" s="142">
        <f t="shared" si="43"/>
        <v>1.2322283358855697E-4</v>
      </c>
      <c r="L285" s="79">
        <f t="shared" si="43"/>
        <v>1.1208392274565211</v>
      </c>
      <c r="M285" s="42">
        <f t="shared" si="47"/>
        <v>1.3811298560440164E-4</v>
      </c>
      <c r="T285" s="114"/>
      <c r="W285" s="114"/>
      <c r="AA285" s="114"/>
      <c r="AG285" s="114"/>
      <c r="AJ285" s="114"/>
    </row>
    <row r="286" spans="1:36" x14ac:dyDescent="0.2">
      <c r="A286" s="92">
        <f t="shared" si="40"/>
        <v>79</v>
      </c>
      <c r="B286" s="142">
        <f t="shared" si="40"/>
        <v>1.0599813642026407E-5</v>
      </c>
      <c r="C286" s="79">
        <f t="shared" si="40"/>
        <v>1.1217819013231791</v>
      </c>
      <c r="D286" s="42">
        <f t="shared" si="44"/>
        <v>1.1890679101023755E-5</v>
      </c>
      <c r="E286" s="142">
        <f t="shared" si="41"/>
        <v>9.20858810151044E-5</v>
      </c>
      <c r="F286" s="79">
        <f t="shared" si="41"/>
        <v>1.1217819013231791</v>
      </c>
      <c r="G286" s="42">
        <f t="shared" si="45"/>
        <v>1.0330027469014386E-4</v>
      </c>
      <c r="H286" s="142">
        <f t="shared" si="42"/>
        <v>1.0268569465713081E-5</v>
      </c>
      <c r="I286" s="79">
        <f t="shared" si="42"/>
        <v>1.1217819013231791</v>
      </c>
      <c r="J286" s="42">
        <f t="shared" si="46"/>
        <v>1.1519095379116761E-5</v>
      </c>
      <c r="K286" s="142">
        <f t="shared" si="43"/>
        <v>8.9767171780911134E-5</v>
      </c>
      <c r="L286" s="79">
        <f t="shared" si="43"/>
        <v>1.1217819013231791</v>
      </c>
      <c r="M286" s="42">
        <f t="shared" si="47"/>
        <v>1.0069918863679492E-4</v>
      </c>
      <c r="T286" s="114"/>
      <c r="W286" s="114"/>
      <c r="AA286" s="114"/>
      <c r="AG286" s="114"/>
      <c r="AJ286" s="114"/>
    </row>
    <row r="287" spans="1:36" x14ac:dyDescent="0.2">
      <c r="A287" s="92">
        <f t="shared" si="40"/>
        <v>80</v>
      </c>
      <c r="B287" s="142">
        <f t="shared" si="40"/>
        <v>6.6248835262665041E-6</v>
      </c>
      <c r="C287" s="79">
        <f t="shared" si="40"/>
        <v>1.1227245751898374</v>
      </c>
      <c r="D287" s="42">
        <f t="shared" si="44"/>
        <v>7.4379195427097123E-6</v>
      </c>
      <c r="E287" s="142">
        <f t="shared" si="41"/>
        <v>6.8898788673171641E-5</v>
      </c>
      <c r="F287" s="79">
        <f t="shared" si="41"/>
        <v>1.1227245751898374</v>
      </c>
      <c r="G287" s="42">
        <f t="shared" si="45"/>
        <v>7.7354363244181009E-5</v>
      </c>
      <c r="H287" s="142">
        <f t="shared" si="42"/>
        <v>1.0599813642026407E-5</v>
      </c>
      <c r="I287" s="79">
        <f t="shared" si="42"/>
        <v>1.1227245751898374</v>
      </c>
      <c r="J287" s="42">
        <f t="shared" si="46"/>
        <v>1.190067126833554E-5</v>
      </c>
      <c r="K287" s="142">
        <f t="shared" si="43"/>
        <v>6.1280172617965165E-5</v>
      </c>
      <c r="L287" s="79">
        <f t="shared" si="43"/>
        <v>1.1227245751898374</v>
      </c>
      <c r="M287" s="42">
        <f t="shared" si="47"/>
        <v>6.8800755770064849E-5</v>
      </c>
      <c r="T287" s="114"/>
      <c r="W287" s="114"/>
      <c r="AA287" s="114"/>
      <c r="AG287" s="114"/>
      <c r="AJ287" s="114"/>
    </row>
    <row r="288" spans="1:36" x14ac:dyDescent="0.2">
      <c r="A288" s="92">
        <f t="shared" ref="A288:C291" si="48">A93</f>
        <v>81</v>
      </c>
      <c r="B288" s="142">
        <f t="shared" si="48"/>
        <v>2.6499534105066017E-6</v>
      </c>
      <c r="C288" s="79">
        <f t="shared" si="48"/>
        <v>1.1236672490564954</v>
      </c>
      <c r="D288" s="42">
        <f t="shared" si="44"/>
        <v>2.9776658589118309E-6</v>
      </c>
      <c r="E288" s="142">
        <f t="shared" ref="E288:F290" si="49">E93</f>
        <v>3.5774371041839119E-5</v>
      </c>
      <c r="F288" s="79">
        <f t="shared" si="49"/>
        <v>1.1236672490564954</v>
      </c>
      <c r="G288" s="42">
        <f t="shared" si="45"/>
        <v>4.0198489095309714E-5</v>
      </c>
      <c r="H288" s="142">
        <f t="shared" ref="H288:I290" si="50">H93</f>
        <v>4.9686626446998779E-6</v>
      </c>
      <c r="I288" s="79">
        <f t="shared" si="50"/>
        <v>1.1236672490564954</v>
      </c>
      <c r="J288" s="42">
        <f t="shared" si="46"/>
        <v>5.5831234854596826E-6</v>
      </c>
      <c r="K288" s="142">
        <f t="shared" ref="K288:L290" si="51">K93</f>
        <v>4.1736766215478972E-5</v>
      </c>
      <c r="L288" s="79">
        <f t="shared" si="51"/>
        <v>1.1236672490564954</v>
      </c>
      <c r="M288" s="42">
        <f t="shared" si="47"/>
        <v>4.6898237277861331E-5</v>
      </c>
      <c r="T288" s="114"/>
      <c r="W288" s="114"/>
      <c r="AA288" s="114"/>
      <c r="AG288" s="114"/>
      <c r="AJ288" s="114"/>
    </row>
    <row r="289" spans="1:36" x14ac:dyDescent="0.2">
      <c r="A289" s="92">
        <f t="shared" si="48"/>
        <v>82</v>
      </c>
      <c r="B289" s="142">
        <f t="shared" si="48"/>
        <v>2.3187092341932762E-6</v>
      </c>
      <c r="C289" s="79">
        <f t="shared" si="48"/>
        <v>1.1246099229231536</v>
      </c>
      <c r="D289" s="42">
        <f t="shared" si="44"/>
        <v>2.607643413147305E-6</v>
      </c>
      <c r="E289" s="142">
        <f t="shared" si="49"/>
        <v>2.0537138931426161E-5</v>
      </c>
      <c r="F289" s="79">
        <f t="shared" si="49"/>
        <v>1.1246099229231536</v>
      </c>
      <c r="G289" s="42">
        <f t="shared" si="45"/>
        <v>2.3096270230733271E-5</v>
      </c>
      <c r="H289" s="142">
        <f t="shared" si="50"/>
        <v>3.3124417631332521E-6</v>
      </c>
      <c r="I289" s="79">
        <f t="shared" si="50"/>
        <v>1.1246099229231536</v>
      </c>
      <c r="J289" s="42">
        <f t="shared" si="46"/>
        <v>3.7252048759247219E-6</v>
      </c>
      <c r="K289" s="142">
        <f t="shared" si="51"/>
        <v>2.0205894755112836E-5</v>
      </c>
      <c r="L289" s="79">
        <f t="shared" si="51"/>
        <v>1.1246099229231536</v>
      </c>
      <c r="M289" s="42">
        <f t="shared" si="47"/>
        <v>2.27237497431408E-5</v>
      </c>
      <c r="T289" s="114"/>
      <c r="W289" s="114"/>
      <c r="AA289" s="114"/>
      <c r="AG289" s="114"/>
      <c r="AJ289" s="114"/>
    </row>
    <row r="290" spans="1:36" x14ac:dyDescent="0.2">
      <c r="A290" s="92">
        <f t="shared" si="48"/>
        <v>83</v>
      </c>
      <c r="B290" s="142">
        <f t="shared" si="48"/>
        <v>6.6248835262665044E-7</v>
      </c>
      <c r="C290" s="79">
        <f t="shared" si="48"/>
        <v>1.1246099229231536</v>
      </c>
      <c r="D290" s="42">
        <f t="shared" si="44"/>
        <v>7.450409751849444E-7</v>
      </c>
      <c r="E290" s="142">
        <f t="shared" si="49"/>
        <v>2.6830778281379341E-5</v>
      </c>
      <c r="F290" s="79">
        <f t="shared" si="49"/>
        <v>1.1246099229231536</v>
      </c>
      <c r="G290" s="42">
        <f t="shared" si="45"/>
        <v>3.0174159494990246E-5</v>
      </c>
      <c r="H290" s="142">
        <f t="shared" si="50"/>
        <v>6.2936393499531786E-6</v>
      </c>
      <c r="I290" s="79">
        <f t="shared" si="50"/>
        <v>1.1246099229231536</v>
      </c>
      <c r="J290" s="42">
        <f t="shared" si="46"/>
        <v>7.0778892642569708E-6</v>
      </c>
      <c r="K290" s="142">
        <f t="shared" si="51"/>
        <v>2.9811975868199267E-5</v>
      </c>
      <c r="L290" s="79">
        <f t="shared" si="51"/>
        <v>1.1246099229231536</v>
      </c>
      <c r="M290" s="42">
        <f t="shared" si="47"/>
        <v>3.3526843883322492E-5</v>
      </c>
      <c r="T290" s="114"/>
      <c r="W290" s="114"/>
      <c r="AA290" s="114"/>
      <c r="AG290" s="114"/>
      <c r="AJ290" s="114"/>
    </row>
    <row r="291" spans="1:36" ht="13.5" thickBot="1" x14ac:dyDescent="0.25">
      <c r="A291" s="93" t="str">
        <f t="shared" si="48"/>
        <v>NNNN</v>
      </c>
      <c r="B291" s="145">
        <f t="shared" si="48"/>
        <v>0.18173711733430586</v>
      </c>
      <c r="C291" s="83">
        <f t="shared" si="48"/>
        <v>1.1151831842565723</v>
      </c>
      <c r="D291" s="149">
        <f t="shared" si="44"/>
        <v>0.20267017720648151</v>
      </c>
      <c r="E291" s="85"/>
      <c r="F291" s="83"/>
      <c r="G291" s="77"/>
      <c r="H291" s="86"/>
      <c r="I291" s="87"/>
      <c r="J291" s="77"/>
      <c r="K291" s="85"/>
      <c r="L291" s="76"/>
      <c r="M291" s="89"/>
      <c r="T291" s="114"/>
      <c r="W291" s="114"/>
      <c r="AA291" s="114"/>
      <c r="AG291" s="114"/>
      <c r="AJ291" s="114"/>
    </row>
    <row r="292" spans="1:36" x14ac:dyDescent="0.2">
      <c r="A292" s="24"/>
      <c r="B292" s="25"/>
      <c r="C292" s="26"/>
      <c r="D292" s="26"/>
      <c r="E292" s="26"/>
      <c r="F292" s="26"/>
      <c r="G292" s="26"/>
      <c r="H292" s="114"/>
      <c r="I292" s="23"/>
      <c r="J292" s="26"/>
      <c r="K292" s="26"/>
      <c r="O292" s="26"/>
      <c r="P292" s="26"/>
      <c r="R292" s="26"/>
      <c r="T292" s="114"/>
      <c r="U292" s="26"/>
      <c r="W292" s="114"/>
      <c r="Y292" s="26"/>
      <c r="Z292" s="26"/>
      <c r="AA292" s="26"/>
      <c r="AB292" s="26"/>
      <c r="AD292" s="26"/>
      <c r="AG292" s="114"/>
      <c r="AJ292" s="114"/>
    </row>
    <row r="293" spans="1:36" x14ac:dyDescent="0.2">
      <c r="B293" s="25"/>
      <c r="C293" s="26"/>
      <c r="D293" s="26"/>
      <c r="E293" s="26"/>
      <c r="F293" s="26"/>
      <c r="G293" s="26"/>
      <c r="H293" s="114"/>
      <c r="I293" s="23"/>
      <c r="J293" s="26"/>
      <c r="K293" s="26"/>
      <c r="O293" s="26"/>
      <c r="P293" s="26"/>
      <c r="R293" s="26"/>
      <c r="T293" s="114"/>
      <c r="U293" s="26"/>
      <c r="W293" s="114"/>
      <c r="Y293" s="26"/>
      <c r="Z293" s="26"/>
      <c r="AA293" s="26"/>
      <c r="AB293" s="26"/>
      <c r="AD293" s="26"/>
      <c r="AG293" s="114"/>
      <c r="AJ293" s="114"/>
    </row>
    <row r="294" spans="1:36" ht="15.75" x14ac:dyDescent="0.25">
      <c r="A294" s="140" t="s">
        <v>46</v>
      </c>
      <c r="B294" s="111"/>
      <c r="C294" s="111"/>
      <c r="D294" s="111"/>
      <c r="E294" s="26"/>
      <c r="F294" s="26"/>
      <c r="G294" s="26"/>
      <c r="H294" s="114"/>
      <c r="I294" s="23"/>
      <c r="J294" s="26"/>
      <c r="K294" s="26"/>
      <c r="O294" s="26"/>
      <c r="P294" s="26"/>
      <c r="R294" s="26"/>
      <c r="T294" s="114"/>
      <c r="U294" s="26"/>
      <c r="W294" s="114"/>
      <c r="Y294" s="26"/>
      <c r="Z294" s="26"/>
      <c r="AA294" s="26"/>
      <c r="AB294" s="26"/>
      <c r="AD294" s="26"/>
      <c r="AG294" s="114"/>
      <c r="AJ294" s="114"/>
    </row>
    <row r="295" spans="1:36" x14ac:dyDescent="0.2">
      <c r="A295" s="18" t="s">
        <v>47</v>
      </c>
      <c r="B295" s="111"/>
      <c r="C295" s="111"/>
      <c r="D295" s="111"/>
      <c r="E295" s="26"/>
      <c r="F295" s="26"/>
      <c r="G295" s="26"/>
      <c r="H295" s="26"/>
      <c r="I295" s="26"/>
      <c r="L295" s="26"/>
      <c r="M295" s="26"/>
      <c r="N295" s="26"/>
      <c r="O295" s="26"/>
      <c r="R295" s="26"/>
      <c r="T295" s="26"/>
      <c r="V295" s="26"/>
      <c r="W295" s="26"/>
      <c r="Y295" s="26"/>
      <c r="Z295" s="26"/>
      <c r="AA295" s="114"/>
      <c r="AB295" s="26"/>
      <c r="AD295" s="26"/>
      <c r="AF295" s="26"/>
      <c r="AG295" s="26"/>
      <c r="AI295" s="26"/>
      <c r="AJ295" s="114"/>
    </row>
    <row r="296" spans="1:36" x14ac:dyDescent="0.2">
      <c r="A296" s="18" t="s">
        <v>48</v>
      </c>
      <c r="B296" s="111"/>
      <c r="C296" s="114"/>
      <c r="D296" s="111"/>
      <c r="E296" s="26"/>
      <c r="F296" s="26"/>
      <c r="G296" s="26"/>
      <c r="H296" s="26"/>
      <c r="I296" s="26"/>
      <c r="L296" s="26"/>
      <c r="M296" s="26"/>
      <c r="N296" s="26"/>
      <c r="O296" s="26"/>
      <c r="R296" s="26"/>
      <c r="T296" s="26"/>
      <c r="V296" s="26"/>
      <c r="W296" s="26"/>
      <c r="Y296" s="26"/>
      <c r="Z296" s="26"/>
      <c r="AA296" s="114"/>
      <c r="AB296" s="26"/>
      <c r="AD296" s="26"/>
      <c r="AF296" s="26"/>
      <c r="AG296" s="26"/>
      <c r="AI296" s="26"/>
      <c r="AJ296" s="114"/>
    </row>
    <row r="297" spans="1:36" x14ac:dyDescent="0.2">
      <c r="B297" s="111"/>
      <c r="C297" s="111"/>
      <c r="D297" s="111"/>
      <c r="E297" s="26"/>
      <c r="F297" s="26"/>
      <c r="G297" s="26"/>
      <c r="H297" s="26"/>
      <c r="I297" s="26"/>
      <c r="L297" s="26"/>
      <c r="M297" s="26"/>
      <c r="N297" s="26"/>
      <c r="O297" s="26"/>
      <c r="R297" s="26"/>
      <c r="T297" s="26"/>
      <c r="V297" s="26"/>
      <c r="W297" s="26"/>
      <c r="Y297" s="26"/>
      <c r="Z297" s="26"/>
      <c r="AA297" s="114"/>
      <c r="AB297" s="26"/>
      <c r="AD297" s="26"/>
      <c r="AF297" s="26"/>
      <c r="AG297" s="26"/>
      <c r="AI297" s="26"/>
      <c r="AJ297" s="114"/>
    </row>
    <row r="298" spans="1:36" x14ac:dyDescent="0.2">
      <c r="B298" s="334" t="s">
        <v>49</v>
      </c>
      <c r="C298" s="334"/>
      <c r="D298" s="334"/>
      <c r="E298" s="26"/>
      <c r="F298" s="26"/>
      <c r="G298" s="26"/>
      <c r="H298" s="26"/>
      <c r="I298" s="26"/>
      <c r="L298" s="26"/>
      <c r="M298" s="26"/>
      <c r="N298" s="26"/>
      <c r="O298" s="26"/>
      <c r="R298" s="26"/>
      <c r="T298" s="26"/>
      <c r="V298" s="26"/>
      <c r="W298" s="26"/>
      <c r="Y298" s="26"/>
      <c r="Z298" s="26"/>
      <c r="AA298" s="114"/>
      <c r="AB298" s="26"/>
      <c r="AD298" s="26"/>
      <c r="AF298" s="26"/>
      <c r="AG298" s="26"/>
      <c r="AI298" s="26"/>
      <c r="AJ298" s="114"/>
    </row>
    <row r="299" spans="1:36" x14ac:dyDescent="0.2">
      <c r="C299" s="114"/>
      <c r="D299" s="114"/>
      <c r="E299" s="26"/>
      <c r="F299" s="26"/>
      <c r="G299" s="26"/>
      <c r="H299" s="26"/>
      <c r="I299" s="26"/>
      <c r="L299" s="26"/>
      <c r="M299" s="26"/>
      <c r="N299" s="26"/>
      <c r="O299" s="26"/>
      <c r="R299" s="26"/>
      <c r="T299" s="26"/>
      <c r="V299" s="26"/>
      <c r="W299" s="26"/>
      <c r="Y299" s="26"/>
      <c r="Z299" s="26"/>
      <c r="AA299" s="114"/>
      <c r="AB299" s="26"/>
      <c r="AD299" s="26"/>
      <c r="AF299" s="26"/>
      <c r="AG299" s="26"/>
      <c r="AI299" s="26"/>
      <c r="AJ299" s="114"/>
    </row>
    <row r="300" spans="1:36" ht="38.25" x14ac:dyDescent="0.2">
      <c r="A300" s="19" t="s">
        <v>36</v>
      </c>
      <c r="B300" s="22" t="s">
        <v>19</v>
      </c>
      <c r="C300" s="19" t="s">
        <v>50</v>
      </c>
      <c r="D300" s="26"/>
      <c r="F300" s="26"/>
      <c r="G300" s="26"/>
      <c r="H300" s="26"/>
      <c r="J300" s="23"/>
      <c r="K300" s="26"/>
      <c r="L300" s="26"/>
      <c r="M300" s="26"/>
      <c r="N300" s="26"/>
      <c r="Q300" s="26"/>
      <c r="S300" s="26"/>
      <c r="T300" s="26"/>
      <c r="V300" s="26"/>
      <c r="W300" s="114"/>
      <c r="Y300" s="26"/>
      <c r="AA300" s="114"/>
      <c r="AB300" s="26"/>
      <c r="AD300" s="26"/>
      <c r="AF300" s="26"/>
      <c r="AG300" s="26"/>
      <c r="AI300" s="26"/>
      <c r="AJ300" s="114"/>
    </row>
    <row r="301" spans="1:36" x14ac:dyDescent="0.2">
      <c r="C301" s="114"/>
      <c r="D301" s="26"/>
      <c r="F301" s="26"/>
      <c r="G301" s="26"/>
      <c r="H301" s="26"/>
      <c r="J301" s="23"/>
      <c r="K301" s="26"/>
      <c r="L301" s="26"/>
      <c r="M301" s="26"/>
      <c r="N301" s="26"/>
      <c r="Q301" s="26"/>
      <c r="S301" s="26"/>
      <c r="T301" s="26"/>
      <c r="V301" s="26"/>
      <c r="W301" s="114"/>
      <c r="Y301" s="26"/>
      <c r="AA301" s="114"/>
      <c r="AB301" s="26"/>
      <c r="AD301" s="26"/>
      <c r="AE301" s="26"/>
      <c r="AG301" s="26"/>
      <c r="AH301" s="26"/>
      <c r="AJ301" s="26"/>
    </row>
    <row r="302" spans="1:36" x14ac:dyDescent="0.2">
      <c r="A302" s="24">
        <f>A207</f>
        <v>0</v>
      </c>
      <c r="B302" s="94">
        <f>SUM(B207,E207,H207,K207)</f>
        <v>5.2704260893213176E-3</v>
      </c>
      <c r="C302" s="23">
        <f>SUM(D207,G207,J207,M207)/B302</f>
        <v>1.5563281298349474</v>
      </c>
      <c r="D302" s="26"/>
      <c r="F302" s="23"/>
      <c r="G302" s="26"/>
      <c r="H302" s="26"/>
      <c r="J302" s="23"/>
      <c r="K302" s="26"/>
      <c r="L302" s="26"/>
      <c r="M302" s="26"/>
      <c r="N302" s="26"/>
      <c r="Q302" s="26"/>
      <c r="S302" s="26"/>
      <c r="T302" s="26"/>
      <c r="V302" s="26"/>
      <c r="W302" s="114"/>
      <c r="Y302" s="26"/>
      <c r="AA302" s="114"/>
      <c r="AB302" s="26"/>
      <c r="AD302" s="26"/>
      <c r="AE302" s="26"/>
      <c r="AG302" s="26"/>
      <c r="AH302" s="26"/>
      <c r="AJ302" s="26"/>
    </row>
    <row r="303" spans="1:36" x14ac:dyDescent="0.2">
      <c r="A303" s="24">
        <f t="shared" ref="A303:A366" si="52">A208</f>
        <v>1</v>
      </c>
      <c r="B303" s="94">
        <f t="shared" ref="B303:B366" si="53">SUM(B208,E208,H208,K208)</f>
        <v>7.5361362553044604E-3</v>
      </c>
      <c r="C303" s="23">
        <f t="shared" ref="C303:C366" si="54">SUM(D208,G208,J208,M208)/B303</f>
        <v>1.3968351669490784</v>
      </c>
      <c r="D303" s="26"/>
      <c r="F303" s="23"/>
      <c r="G303" s="26"/>
      <c r="H303" s="26"/>
      <c r="J303" s="23"/>
      <c r="K303" s="26"/>
      <c r="L303" s="26"/>
      <c r="M303" s="26"/>
      <c r="N303" s="26"/>
      <c r="Q303" s="26"/>
      <c r="S303" s="26"/>
      <c r="T303" s="26"/>
      <c r="V303" s="26"/>
      <c r="W303" s="114"/>
      <c r="Y303" s="26"/>
      <c r="AA303" s="114"/>
      <c r="AB303" s="26"/>
      <c r="AD303" s="26"/>
      <c r="AE303" s="26"/>
      <c r="AG303" s="26"/>
      <c r="AH303" s="26"/>
      <c r="AJ303" s="26"/>
    </row>
    <row r="304" spans="1:36" x14ac:dyDescent="0.2">
      <c r="A304" s="24">
        <f t="shared" si="52"/>
        <v>2</v>
      </c>
      <c r="B304" s="94">
        <f t="shared" si="53"/>
        <v>8.4722322975659178E-3</v>
      </c>
      <c r="C304" s="23">
        <f t="shared" si="54"/>
        <v>1.3219687236674436</v>
      </c>
      <c r="D304" s="26"/>
      <c r="F304" s="23"/>
      <c r="G304" s="26"/>
      <c r="H304" s="26"/>
      <c r="J304" s="23"/>
      <c r="K304" s="26"/>
      <c r="L304" s="26"/>
      <c r="M304" s="26"/>
      <c r="N304" s="26"/>
      <c r="Q304" s="26"/>
      <c r="S304" s="26"/>
      <c r="T304" s="26"/>
      <c r="V304" s="26"/>
      <c r="W304" s="114"/>
      <c r="Y304" s="26"/>
      <c r="AA304" s="114"/>
      <c r="AB304" s="26"/>
      <c r="AD304" s="26"/>
      <c r="AE304" s="26"/>
      <c r="AG304" s="26"/>
      <c r="AH304" s="26"/>
      <c r="AJ304" s="26"/>
    </row>
    <row r="305" spans="1:36" x14ac:dyDescent="0.2">
      <c r="A305" s="24">
        <f t="shared" si="52"/>
        <v>3</v>
      </c>
      <c r="B305" s="94">
        <f t="shared" si="53"/>
        <v>8.3629217193825212E-3</v>
      </c>
      <c r="C305" s="23">
        <f t="shared" si="54"/>
        <v>1.3178634049298912</v>
      </c>
      <c r="D305" s="26"/>
      <c r="F305" s="23"/>
      <c r="G305" s="26"/>
      <c r="H305" s="26"/>
      <c r="J305" s="23"/>
      <c r="K305" s="26"/>
      <c r="L305" s="26"/>
      <c r="M305" s="26"/>
      <c r="N305" s="26"/>
      <c r="Q305" s="26"/>
      <c r="S305" s="26"/>
      <c r="T305" s="26"/>
      <c r="V305" s="26"/>
      <c r="W305" s="114"/>
      <c r="Y305" s="26"/>
      <c r="AA305" s="114"/>
      <c r="AB305" s="26"/>
      <c r="AD305" s="26"/>
      <c r="AE305" s="26"/>
      <c r="AG305" s="26"/>
      <c r="AH305" s="26"/>
      <c r="AJ305" s="26"/>
    </row>
    <row r="306" spans="1:36" x14ac:dyDescent="0.2">
      <c r="A306" s="24">
        <f t="shared" si="52"/>
        <v>4</v>
      </c>
      <c r="B306" s="94">
        <f t="shared" si="53"/>
        <v>7.8942112098991657E-3</v>
      </c>
      <c r="C306" s="23">
        <f t="shared" si="54"/>
        <v>1.2787593300106921</v>
      </c>
      <c r="D306" s="26"/>
      <c r="F306" s="23"/>
      <c r="G306" s="26"/>
      <c r="H306" s="26"/>
      <c r="J306" s="23"/>
      <c r="K306" s="26"/>
      <c r="L306" s="26"/>
      <c r="M306" s="26"/>
      <c r="N306" s="26"/>
      <c r="Q306" s="26"/>
      <c r="S306" s="26"/>
      <c r="T306" s="26"/>
      <c r="V306" s="26"/>
      <c r="W306" s="114"/>
      <c r="Y306" s="26"/>
      <c r="AA306" s="114"/>
      <c r="AB306" s="26"/>
      <c r="AD306" s="26"/>
      <c r="AE306" s="26"/>
      <c r="AG306" s="26"/>
      <c r="AH306" s="26"/>
      <c r="AJ306" s="26"/>
    </row>
    <row r="307" spans="1:36" x14ac:dyDescent="0.2">
      <c r="A307" s="24">
        <f t="shared" si="52"/>
        <v>5</v>
      </c>
      <c r="B307" s="94">
        <f t="shared" si="53"/>
        <v>9.2132255199788259E-3</v>
      </c>
      <c r="C307" s="23">
        <f t="shared" si="54"/>
        <v>1.2734830845843643</v>
      </c>
      <c r="D307" s="26"/>
      <c r="E307" s="26"/>
      <c r="F307" s="23"/>
      <c r="G307" s="26"/>
      <c r="H307" s="26"/>
      <c r="J307" s="23"/>
      <c r="K307" s="26"/>
      <c r="L307" s="26"/>
      <c r="M307" s="26"/>
      <c r="N307" s="26"/>
      <c r="Q307" s="26"/>
      <c r="S307" s="26"/>
      <c r="T307" s="26"/>
      <c r="V307" s="26"/>
      <c r="W307" s="114"/>
      <c r="Y307" s="26"/>
      <c r="AA307" s="114"/>
      <c r="AB307" s="26"/>
      <c r="AD307" s="26"/>
      <c r="AE307" s="26"/>
      <c r="AG307" s="26"/>
      <c r="AH307" s="26"/>
      <c r="AJ307" s="26"/>
    </row>
    <row r="308" spans="1:36" x14ac:dyDescent="0.2">
      <c r="A308" s="24">
        <f t="shared" si="52"/>
        <v>6</v>
      </c>
      <c r="B308" s="94">
        <f t="shared" si="53"/>
        <v>1.0821084751803709E-2</v>
      </c>
      <c r="C308" s="23">
        <f t="shared" si="54"/>
        <v>1.2500376037472578</v>
      </c>
      <c r="D308" s="26"/>
      <c r="E308" s="26"/>
      <c r="F308" s="23"/>
      <c r="G308" s="26"/>
      <c r="H308" s="26"/>
      <c r="J308" s="23"/>
      <c r="K308" s="26"/>
      <c r="L308" s="26"/>
      <c r="M308" s="26"/>
      <c r="N308" s="26"/>
      <c r="Q308" s="26"/>
      <c r="S308" s="26"/>
      <c r="T308" s="26"/>
      <c r="V308" s="26"/>
      <c r="W308" s="114"/>
      <c r="Y308" s="26"/>
      <c r="AA308" s="114"/>
      <c r="AB308" s="26"/>
      <c r="AD308" s="26"/>
      <c r="AE308" s="26"/>
      <c r="AG308" s="26"/>
      <c r="AH308" s="26"/>
      <c r="AJ308" s="26"/>
    </row>
    <row r="309" spans="1:36" x14ac:dyDescent="0.2">
      <c r="A309" s="24">
        <f t="shared" si="52"/>
        <v>7</v>
      </c>
      <c r="B309" s="94">
        <f t="shared" si="53"/>
        <v>1.1815811013272622E-2</v>
      </c>
      <c r="C309" s="23">
        <f t="shared" si="54"/>
        <v>1.2147132233236726</v>
      </c>
      <c r="D309" s="26"/>
      <c r="E309" s="26"/>
      <c r="F309" s="23"/>
      <c r="G309" s="26"/>
      <c r="H309" s="26"/>
      <c r="J309" s="23"/>
      <c r="K309" s="26"/>
      <c r="L309" s="26"/>
      <c r="M309" s="26"/>
      <c r="N309" s="26"/>
      <c r="Q309" s="26"/>
      <c r="S309" s="26"/>
      <c r="T309" s="26"/>
      <c r="V309" s="26"/>
      <c r="W309" s="114"/>
      <c r="Y309" s="26"/>
      <c r="AA309" s="114"/>
      <c r="AB309" s="26"/>
      <c r="AD309" s="26"/>
      <c r="AE309" s="26"/>
      <c r="AG309" s="26"/>
      <c r="AH309" s="26"/>
      <c r="AJ309" s="26"/>
    </row>
    <row r="310" spans="1:36" x14ac:dyDescent="0.2">
      <c r="A310" s="24">
        <f t="shared" si="52"/>
        <v>8</v>
      </c>
      <c r="B310" s="94">
        <f t="shared" si="53"/>
        <v>1.2588603676611609E-2</v>
      </c>
      <c r="C310" s="23">
        <f t="shared" si="54"/>
        <v>1.1918638146981195</v>
      </c>
      <c r="D310" s="26"/>
      <c r="E310" s="26"/>
      <c r="F310" s="23"/>
      <c r="G310" s="26"/>
      <c r="H310" s="26"/>
      <c r="J310" s="23"/>
      <c r="K310" s="26"/>
      <c r="L310" s="26"/>
      <c r="M310" s="26"/>
      <c r="N310" s="26"/>
      <c r="Q310" s="26"/>
      <c r="S310" s="26"/>
      <c r="T310" s="26"/>
      <c r="V310" s="26"/>
      <c r="W310" s="114"/>
      <c r="Y310" s="26"/>
      <c r="AA310" s="114"/>
      <c r="AB310" s="26"/>
      <c r="AD310" s="26"/>
      <c r="AE310" s="26"/>
      <c r="AG310" s="26"/>
      <c r="AH310" s="26"/>
      <c r="AJ310" s="26"/>
    </row>
    <row r="311" spans="1:36" x14ac:dyDescent="0.2">
      <c r="A311" s="24">
        <f t="shared" si="52"/>
        <v>9</v>
      </c>
      <c r="B311" s="94">
        <f t="shared" si="53"/>
        <v>1.528824371356521E-2</v>
      </c>
      <c r="C311" s="23">
        <f t="shared" si="54"/>
        <v>1.1697272247231065</v>
      </c>
      <c r="D311" s="26"/>
      <c r="E311" s="26"/>
      <c r="F311" s="23"/>
      <c r="G311" s="26"/>
      <c r="H311" s="26"/>
      <c r="J311" s="23"/>
      <c r="K311" s="26"/>
      <c r="L311" s="26"/>
      <c r="M311" s="26"/>
      <c r="N311" s="26"/>
      <c r="Q311" s="26"/>
      <c r="S311" s="26"/>
      <c r="T311" s="26"/>
      <c r="V311" s="26"/>
      <c r="W311" s="114"/>
      <c r="Y311" s="26"/>
      <c r="AA311" s="114"/>
      <c r="AB311" s="26"/>
      <c r="AD311" s="26"/>
      <c r="AE311" s="26"/>
      <c r="AG311" s="26"/>
      <c r="AH311" s="26"/>
      <c r="AJ311" s="26"/>
    </row>
    <row r="312" spans="1:36" x14ac:dyDescent="0.2">
      <c r="A312" s="24">
        <f t="shared" si="52"/>
        <v>10</v>
      </c>
      <c r="B312" s="94">
        <f t="shared" si="53"/>
        <v>1.3021539815053128E-2</v>
      </c>
      <c r="C312" s="23">
        <f t="shared" si="54"/>
        <v>1.1564618491755816</v>
      </c>
      <c r="D312" s="26"/>
      <c r="E312" s="26"/>
      <c r="F312" s="23"/>
      <c r="G312" s="26"/>
      <c r="H312" s="26"/>
      <c r="J312" s="23"/>
      <c r="K312" s="26"/>
      <c r="L312" s="26"/>
      <c r="M312" s="26"/>
      <c r="N312" s="26"/>
      <c r="Q312" s="26"/>
      <c r="S312" s="26"/>
      <c r="T312" s="26"/>
      <c r="V312" s="26"/>
      <c r="W312" s="114"/>
      <c r="Y312" s="26"/>
      <c r="AA312" s="114"/>
      <c r="AB312" s="26"/>
      <c r="AD312" s="26"/>
      <c r="AE312" s="26"/>
      <c r="AG312" s="26"/>
      <c r="AH312" s="26"/>
      <c r="AJ312" s="26"/>
    </row>
    <row r="313" spans="1:36" x14ac:dyDescent="0.2">
      <c r="A313" s="24">
        <f t="shared" si="52"/>
        <v>11</v>
      </c>
      <c r="B313" s="94">
        <f t="shared" si="53"/>
        <v>1.3459775860315654E-2</v>
      </c>
      <c r="C313" s="23">
        <f t="shared" si="54"/>
        <v>1.1413359462949044</v>
      </c>
      <c r="D313" s="26"/>
      <c r="E313" s="26"/>
      <c r="F313" s="23"/>
      <c r="G313" s="26"/>
      <c r="H313" s="26"/>
      <c r="J313" s="23"/>
      <c r="K313" s="26"/>
      <c r="L313" s="26"/>
      <c r="M313" s="26"/>
      <c r="N313" s="26"/>
      <c r="Q313" s="26"/>
      <c r="S313" s="26"/>
      <c r="T313" s="26"/>
      <c r="V313" s="26"/>
      <c r="W313" s="114"/>
      <c r="Y313" s="26"/>
      <c r="AA313" s="114"/>
      <c r="AB313" s="26"/>
      <c r="AD313" s="26"/>
      <c r="AE313" s="26"/>
      <c r="AG313" s="26"/>
      <c r="AH313" s="26"/>
      <c r="AJ313" s="26"/>
    </row>
    <row r="314" spans="1:36" x14ac:dyDescent="0.2">
      <c r="A314" s="24">
        <f t="shared" si="52"/>
        <v>12</v>
      </c>
      <c r="B314" s="94">
        <f t="shared" si="53"/>
        <v>1.3092757312960493E-2</v>
      </c>
      <c r="C314" s="23">
        <f t="shared" si="54"/>
        <v>1.1215359656627788</v>
      </c>
      <c r="D314" s="26"/>
      <c r="E314" s="26"/>
      <c r="F314" s="23"/>
      <c r="G314" s="26"/>
      <c r="H314" s="26"/>
      <c r="J314" s="23"/>
      <c r="K314" s="26"/>
      <c r="L314" s="26"/>
      <c r="M314" s="26"/>
      <c r="N314" s="26"/>
      <c r="Q314" s="26"/>
      <c r="S314" s="26"/>
      <c r="T314" s="26"/>
      <c r="V314" s="26"/>
      <c r="W314" s="114"/>
      <c r="Y314" s="26"/>
      <c r="AA314" s="114"/>
      <c r="AB314" s="26"/>
      <c r="AD314" s="26"/>
      <c r="AE314" s="26"/>
      <c r="AG314" s="26"/>
      <c r="AH314" s="26"/>
      <c r="AJ314" s="26"/>
    </row>
    <row r="315" spans="1:36" x14ac:dyDescent="0.2">
      <c r="A315" s="24">
        <f t="shared" si="52"/>
        <v>13</v>
      </c>
      <c r="B315" s="94">
        <f t="shared" si="53"/>
        <v>1.3766839211758107E-2</v>
      </c>
      <c r="C315" s="23">
        <f t="shared" si="54"/>
        <v>1.0663410150368451</v>
      </c>
      <c r="D315" s="26"/>
      <c r="E315" s="26"/>
      <c r="F315" s="23"/>
      <c r="G315" s="26"/>
      <c r="H315" s="26"/>
      <c r="J315" s="23"/>
      <c r="K315" s="26"/>
      <c r="L315" s="26"/>
      <c r="M315" s="26"/>
      <c r="N315" s="26"/>
      <c r="Q315" s="26"/>
      <c r="S315" s="26"/>
      <c r="T315" s="26"/>
      <c r="V315" s="26"/>
      <c r="W315" s="114"/>
      <c r="Y315" s="26"/>
      <c r="AA315" s="114"/>
      <c r="AB315" s="26"/>
      <c r="AD315" s="26"/>
      <c r="AE315" s="26"/>
      <c r="AG315" s="26"/>
      <c r="AH315" s="26"/>
      <c r="AJ315" s="26"/>
    </row>
    <row r="316" spans="1:36" x14ac:dyDescent="0.2">
      <c r="A316" s="24">
        <f t="shared" si="52"/>
        <v>14</v>
      </c>
      <c r="B316" s="94">
        <f t="shared" si="53"/>
        <v>1.3800626117742066E-2</v>
      </c>
      <c r="C316" s="23">
        <f t="shared" si="54"/>
        <v>1.0350559055906312</v>
      </c>
      <c r="D316" s="26"/>
      <c r="E316" s="26"/>
      <c r="F316" s="23"/>
      <c r="G316" s="26"/>
      <c r="H316" s="26"/>
      <c r="J316" s="23"/>
      <c r="K316" s="26"/>
      <c r="L316" s="26"/>
      <c r="M316" s="26"/>
      <c r="N316" s="26"/>
      <c r="Q316" s="26"/>
      <c r="S316" s="26"/>
      <c r="T316" s="26"/>
      <c r="V316" s="26"/>
      <c r="W316" s="114"/>
      <c r="Y316" s="26"/>
      <c r="AA316" s="114"/>
      <c r="AB316" s="26"/>
      <c r="AD316" s="26"/>
      <c r="AE316" s="26"/>
      <c r="AG316" s="26"/>
      <c r="AH316" s="26"/>
      <c r="AJ316" s="26"/>
    </row>
    <row r="317" spans="1:36" x14ac:dyDescent="0.2">
      <c r="A317" s="24">
        <f t="shared" si="52"/>
        <v>15</v>
      </c>
      <c r="B317" s="94">
        <f t="shared" si="53"/>
        <v>1.4318360765319794E-2</v>
      </c>
      <c r="C317" s="23">
        <f t="shared" si="54"/>
        <v>1.0190304498574425</v>
      </c>
      <c r="D317" s="26"/>
      <c r="E317" s="26"/>
      <c r="F317" s="23"/>
      <c r="G317" s="26"/>
      <c r="H317" s="26"/>
      <c r="J317" s="23"/>
      <c r="K317" s="26"/>
      <c r="L317" s="26"/>
      <c r="M317" s="26"/>
      <c r="N317" s="26"/>
      <c r="Q317" s="26"/>
      <c r="S317" s="26"/>
      <c r="T317" s="26"/>
      <c r="V317" s="26"/>
      <c r="W317" s="114"/>
      <c r="Y317" s="26"/>
      <c r="AA317" s="114"/>
      <c r="AB317" s="26"/>
      <c r="AD317" s="26"/>
      <c r="AE317" s="26"/>
      <c r="AG317" s="26"/>
      <c r="AH317" s="26"/>
      <c r="AJ317" s="26"/>
    </row>
    <row r="318" spans="1:36" x14ac:dyDescent="0.2">
      <c r="A318" s="24">
        <f t="shared" si="52"/>
        <v>16</v>
      </c>
      <c r="B318" s="94">
        <f t="shared" si="53"/>
        <v>1.4323991916317121E-2</v>
      </c>
      <c r="C318" s="23">
        <f t="shared" si="54"/>
        <v>1.006775689590887</v>
      </c>
      <c r="D318" s="26"/>
      <c r="E318" s="26"/>
      <c r="F318" s="23"/>
      <c r="G318" s="26"/>
      <c r="H318" s="26"/>
      <c r="J318" s="23"/>
      <c r="K318" s="26"/>
      <c r="L318" s="26"/>
      <c r="M318" s="26"/>
      <c r="N318" s="26"/>
      <c r="Q318" s="26"/>
      <c r="S318" s="26"/>
      <c r="T318" s="26"/>
      <c r="V318" s="26"/>
      <c r="W318" s="114"/>
      <c r="Y318" s="26"/>
      <c r="AA318" s="114"/>
      <c r="AB318" s="26"/>
      <c r="AD318" s="26"/>
      <c r="AE318" s="26"/>
      <c r="AG318" s="26"/>
      <c r="AH318" s="26"/>
      <c r="AJ318" s="26"/>
    </row>
    <row r="319" spans="1:36" x14ac:dyDescent="0.2">
      <c r="A319" s="24">
        <f t="shared" si="52"/>
        <v>17</v>
      </c>
      <c r="B319" s="94">
        <f t="shared" si="53"/>
        <v>1.4154394898044698E-2</v>
      </c>
      <c r="C319" s="23">
        <f t="shared" si="54"/>
        <v>0.9935782554576732</v>
      </c>
      <c r="D319" s="26"/>
      <c r="E319" s="26"/>
      <c r="F319" s="23"/>
      <c r="G319" s="26"/>
      <c r="H319" s="26"/>
      <c r="J319" s="23"/>
      <c r="K319" s="26"/>
      <c r="L319" s="26"/>
      <c r="M319" s="26"/>
      <c r="N319" s="26"/>
      <c r="Q319" s="26"/>
      <c r="S319" s="26"/>
      <c r="T319" s="26"/>
      <c r="V319" s="26"/>
      <c r="W319" s="114"/>
      <c r="Y319" s="26"/>
      <c r="AA319" s="114"/>
      <c r="AB319" s="26"/>
      <c r="AD319" s="26"/>
      <c r="AE319" s="26"/>
      <c r="AG319" s="26"/>
      <c r="AH319" s="26"/>
      <c r="AJ319" s="26"/>
    </row>
    <row r="320" spans="1:36" x14ac:dyDescent="0.2">
      <c r="A320" s="24">
        <f t="shared" si="52"/>
        <v>18</v>
      </c>
      <c r="B320" s="94">
        <f t="shared" si="53"/>
        <v>1.380791348962096E-2</v>
      </c>
      <c r="C320" s="23">
        <f t="shared" si="54"/>
        <v>0.99075023385769867</v>
      </c>
      <c r="D320" s="26"/>
      <c r="E320" s="26"/>
      <c r="F320" s="23"/>
      <c r="G320" s="26"/>
      <c r="H320" s="26"/>
      <c r="J320" s="23"/>
      <c r="K320" s="26"/>
      <c r="L320" s="26"/>
      <c r="M320" s="26"/>
      <c r="N320" s="26"/>
      <c r="Q320" s="26"/>
      <c r="S320" s="26"/>
      <c r="T320" s="26"/>
      <c r="V320" s="26"/>
      <c r="W320" s="114"/>
      <c r="Y320" s="26"/>
      <c r="AA320" s="114"/>
      <c r="AB320" s="26"/>
      <c r="AD320" s="26"/>
      <c r="AE320" s="26"/>
      <c r="AG320" s="26"/>
      <c r="AH320" s="26"/>
      <c r="AJ320" s="26"/>
    </row>
    <row r="321" spans="1:36" x14ac:dyDescent="0.2">
      <c r="A321" s="24">
        <f t="shared" si="52"/>
        <v>19</v>
      </c>
      <c r="B321" s="94">
        <f t="shared" si="53"/>
        <v>1.4113651864358159E-2</v>
      </c>
      <c r="C321" s="23">
        <f t="shared" si="54"/>
        <v>0.98132349519111717</v>
      </c>
      <c r="D321" s="26"/>
      <c r="E321" s="26"/>
      <c r="F321" s="23"/>
      <c r="G321" s="26"/>
      <c r="H321" s="26"/>
      <c r="J321" s="23"/>
      <c r="K321" s="26"/>
      <c r="L321" s="26"/>
      <c r="M321" s="26"/>
      <c r="N321" s="26"/>
      <c r="Q321" s="26"/>
      <c r="S321" s="26"/>
      <c r="T321" s="26"/>
      <c r="V321" s="26"/>
      <c r="W321" s="114"/>
      <c r="Y321" s="26"/>
      <c r="AA321" s="114"/>
      <c r="AB321" s="26"/>
      <c r="AD321" s="26"/>
      <c r="AE321" s="26"/>
      <c r="AG321" s="26"/>
      <c r="AH321" s="26"/>
      <c r="AJ321" s="26"/>
    </row>
    <row r="322" spans="1:36" x14ac:dyDescent="0.2">
      <c r="A322" s="24">
        <f t="shared" si="52"/>
        <v>20</v>
      </c>
      <c r="B322" s="94">
        <f t="shared" si="53"/>
        <v>1.3833088047020773E-2</v>
      </c>
      <c r="C322" s="23">
        <f t="shared" si="54"/>
        <v>0.9747247781245103</v>
      </c>
      <c r="D322" s="26"/>
      <c r="E322" s="26"/>
      <c r="F322" s="23"/>
      <c r="G322" s="26"/>
      <c r="H322" s="26"/>
      <c r="J322" s="23"/>
      <c r="K322" s="26"/>
      <c r="L322" s="26"/>
      <c r="M322" s="26"/>
      <c r="N322" s="26"/>
      <c r="Q322" s="26"/>
      <c r="S322" s="26"/>
      <c r="T322" s="26"/>
      <c r="V322" s="26"/>
      <c r="W322" s="114"/>
      <c r="Y322" s="26"/>
      <c r="AA322" s="114"/>
      <c r="AB322" s="26"/>
      <c r="AD322" s="26"/>
      <c r="AE322" s="26"/>
      <c r="AG322" s="26"/>
      <c r="AH322" s="26"/>
      <c r="AJ322" s="26"/>
    </row>
    <row r="323" spans="1:36" x14ac:dyDescent="0.2">
      <c r="A323" s="24">
        <f t="shared" si="52"/>
        <v>21</v>
      </c>
      <c r="B323" s="94">
        <f t="shared" si="53"/>
        <v>1.3265998017172362E-2</v>
      </c>
      <c r="C323" s="23">
        <f t="shared" si="54"/>
        <v>0.97189675652453567</v>
      </c>
      <c r="D323" s="26"/>
      <c r="E323" s="26"/>
      <c r="F323" s="23"/>
      <c r="G323" s="26"/>
      <c r="H323" s="26"/>
      <c r="J323" s="23"/>
      <c r="K323" s="26"/>
      <c r="L323" s="26"/>
      <c r="M323" s="26"/>
      <c r="N323" s="26"/>
      <c r="Q323" s="26"/>
      <c r="S323" s="26"/>
      <c r="T323" s="26"/>
      <c r="V323" s="26"/>
      <c r="W323" s="114"/>
      <c r="Y323" s="26"/>
      <c r="AA323" s="114"/>
      <c r="AB323" s="26"/>
      <c r="AD323" s="26"/>
      <c r="AE323" s="26"/>
      <c r="AG323" s="26"/>
      <c r="AH323" s="26"/>
      <c r="AJ323" s="26"/>
    </row>
    <row r="324" spans="1:36" x14ac:dyDescent="0.2">
      <c r="A324" s="24">
        <f t="shared" si="52"/>
        <v>22</v>
      </c>
      <c r="B324" s="94">
        <f t="shared" si="53"/>
        <v>1.2821468332559878E-2</v>
      </c>
      <c r="C324" s="23">
        <f t="shared" si="54"/>
        <v>0.96812606105790333</v>
      </c>
      <c r="D324" s="26"/>
      <c r="E324" s="26"/>
      <c r="F324" s="23"/>
      <c r="G324" s="26"/>
      <c r="H324" s="26"/>
      <c r="J324" s="23"/>
      <c r="K324" s="26"/>
      <c r="L324" s="26"/>
      <c r="M324" s="26"/>
      <c r="N324" s="26"/>
      <c r="Q324" s="26"/>
      <c r="S324" s="26"/>
      <c r="T324" s="26"/>
      <c r="V324" s="26"/>
      <c r="W324" s="114"/>
      <c r="Y324" s="26"/>
      <c r="AA324" s="114"/>
      <c r="AB324" s="26"/>
      <c r="AD324" s="26"/>
      <c r="AE324" s="26"/>
      <c r="AG324" s="26"/>
      <c r="AH324" s="26"/>
      <c r="AJ324" s="26"/>
    </row>
    <row r="325" spans="1:36" x14ac:dyDescent="0.2">
      <c r="A325" s="24">
        <f t="shared" si="52"/>
        <v>23</v>
      </c>
      <c r="B325" s="94">
        <f t="shared" si="53"/>
        <v>1.3404789327047644E-2</v>
      </c>
      <c r="C325" s="23">
        <f t="shared" si="54"/>
        <v>0.96812606105790333</v>
      </c>
      <c r="D325" s="26"/>
      <c r="E325" s="26"/>
      <c r="F325" s="23"/>
      <c r="G325" s="26"/>
      <c r="H325" s="26"/>
      <c r="J325" s="23"/>
      <c r="K325" s="26"/>
      <c r="L325" s="26"/>
      <c r="M325" s="26"/>
      <c r="N325" s="26"/>
      <c r="Q325" s="26"/>
      <c r="S325" s="26"/>
      <c r="T325" s="26"/>
      <c r="V325" s="26"/>
      <c r="W325" s="114"/>
      <c r="Y325" s="26"/>
      <c r="AA325" s="114"/>
      <c r="AB325" s="26"/>
      <c r="AD325" s="26"/>
      <c r="AE325" s="26"/>
      <c r="AG325" s="26"/>
      <c r="AH325" s="26"/>
      <c r="AJ325" s="26"/>
    </row>
    <row r="326" spans="1:36" x14ac:dyDescent="0.2">
      <c r="A326" s="24">
        <f t="shared" si="52"/>
        <v>24</v>
      </c>
      <c r="B326" s="94">
        <f t="shared" si="53"/>
        <v>1.2504136411651713E-2</v>
      </c>
      <c r="C326" s="23">
        <f t="shared" si="54"/>
        <v>0.96152734399129647</v>
      </c>
      <c r="D326" s="26"/>
      <c r="E326" s="26"/>
      <c r="F326" s="23"/>
      <c r="G326" s="26"/>
      <c r="H326" s="26"/>
      <c r="J326" s="23"/>
      <c r="K326" s="26"/>
      <c r="L326" s="26"/>
      <c r="M326" s="26"/>
      <c r="N326" s="26"/>
      <c r="Q326" s="26"/>
      <c r="S326" s="26"/>
      <c r="T326" s="26"/>
      <c r="V326" s="26"/>
      <c r="W326" s="114"/>
      <c r="Y326" s="26"/>
      <c r="AA326" s="114"/>
      <c r="AB326" s="26"/>
      <c r="AD326" s="26"/>
      <c r="AE326" s="26"/>
      <c r="AG326" s="26"/>
      <c r="AH326" s="26"/>
      <c r="AJ326" s="26"/>
    </row>
    <row r="327" spans="1:36" x14ac:dyDescent="0.2">
      <c r="A327" s="24">
        <f t="shared" si="52"/>
        <v>25</v>
      </c>
      <c r="B327" s="94">
        <f t="shared" si="53"/>
        <v>1.314940006711007E-2</v>
      </c>
      <c r="C327" s="23">
        <f t="shared" si="54"/>
        <v>0.96152734399129647</v>
      </c>
      <c r="D327" s="26"/>
      <c r="E327" s="26"/>
      <c r="F327" s="23"/>
      <c r="G327" s="26"/>
      <c r="H327" s="26"/>
      <c r="J327" s="23"/>
      <c r="K327" s="26"/>
      <c r="L327" s="26"/>
      <c r="M327" s="26"/>
      <c r="N327" s="26"/>
      <c r="Q327" s="26"/>
      <c r="S327" s="26"/>
      <c r="T327" s="26"/>
      <c r="V327" s="26"/>
      <c r="W327" s="114"/>
      <c r="Y327" s="26"/>
      <c r="AA327" s="114"/>
      <c r="AB327" s="26"/>
      <c r="AD327" s="26"/>
      <c r="AE327" s="26"/>
      <c r="AG327" s="26"/>
      <c r="AH327" s="26"/>
      <c r="AJ327" s="26"/>
    </row>
    <row r="328" spans="1:36" x14ac:dyDescent="0.2">
      <c r="A328" s="24">
        <f t="shared" si="52"/>
        <v>26</v>
      </c>
      <c r="B328" s="94">
        <f t="shared" si="53"/>
        <v>1.3183518217270344E-2</v>
      </c>
      <c r="C328" s="23">
        <f t="shared" si="54"/>
        <v>0.95587130079134763</v>
      </c>
      <c r="D328" s="26"/>
      <c r="E328" s="26"/>
      <c r="F328" s="23"/>
      <c r="G328" s="26"/>
      <c r="H328" s="26"/>
      <c r="J328" s="23"/>
      <c r="K328" s="26"/>
      <c r="L328" s="26"/>
      <c r="M328" s="26"/>
      <c r="N328" s="26"/>
      <c r="Q328" s="26"/>
      <c r="S328" s="26"/>
      <c r="T328" s="26"/>
      <c r="V328" s="26"/>
      <c r="W328" s="114"/>
      <c r="Y328" s="26"/>
      <c r="AA328" s="114"/>
      <c r="AB328" s="26"/>
      <c r="AD328" s="26"/>
      <c r="AE328" s="26"/>
      <c r="AG328" s="26"/>
      <c r="AH328" s="26"/>
      <c r="AJ328" s="26"/>
    </row>
    <row r="329" spans="1:36" x14ac:dyDescent="0.2">
      <c r="A329" s="24">
        <f t="shared" si="52"/>
        <v>27</v>
      </c>
      <c r="B329" s="94">
        <f t="shared" si="53"/>
        <v>1.3483956685186529E-2</v>
      </c>
      <c r="C329" s="23">
        <f t="shared" si="54"/>
        <v>0.95587130079134774</v>
      </c>
      <c r="D329" s="26"/>
      <c r="E329" s="26"/>
      <c r="F329" s="23"/>
      <c r="G329" s="26"/>
      <c r="H329" s="26"/>
      <c r="J329" s="23"/>
      <c r="K329" s="26"/>
      <c r="L329" s="26"/>
      <c r="M329" s="26"/>
      <c r="N329" s="26"/>
      <c r="Q329" s="26"/>
      <c r="S329" s="26"/>
      <c r="T329" s="26"/>
      <c r="V329" s="26"/>
      <c r="W329" s="114"/>
      <c r="Y329" s="26"/>
      <c r="AA329" s="114"/>
      <c r="AB329" s="26"/>
      <c r="AD329" s="26"/>
      <c r="AE329" s="26"/>
      <c r="AG329" s="26"/>
      <c r="AH329" s="26"/>
      <c r="AJ329" s="26"/>
    </row>
    <row r="330" spans="1:36" x14ac:dyDescent="0.2">
      <c r="A330" s="24">
        <f t="shared" si="52"/>
        <v>28</v>
      </c>
      <c r="B330" s="94">
        <f t="shared" si="53"/>
        <v>1.3518406079523114E-2</v>
      </c>
      <c r="C330" s="23">
        <f t="shared" si="54"/>
        <v>0.95210060532471497</v>
      </c>
      <c r="D330" s="26"/>
      <c r="E330" s="26"/>
      <c r="F330" s="23"/>
      <c r="G330" s="26"/>
      <c r="H330" s="26"/>
      <c r="J330" s="23"/>
      <c r="K330" s="26"/>
      <c r="L330" s="26"/>
      <c r="M330" s="26"/>
      <c r="N330" s="26"/>
      <c r="Q330" s="26"/>
      <c r="S330" s="26"/>
      <c r="T330" s="26"/>
      <c r="V330" s="26"/>
      <c r="W330" s="114"/>
      <c r="Y330" s="26"/>
      <c r="AA330" s="114"/>
      <c r="AB330" s="26"/>
      <c r="AD330" s="26"/>
      <c r="AE330" s="26"/>
      <c r="AG330" s="26"/>
      <c r="AH330" s="26"/>
      <c r="AJ330" s="26"/>
    </row>
    <row r="331" spans="1:36" x14ac:dyDescent="0.2">
      <c r="A331" s="24">
        <f t="shared" si="52"/>
        <v>29</v>
      </c>
      <c r="B331" s="94">
        <f t="shared" si="53"/>
        <v>1.4184206873912898E-2</v>
      </c>
      <c r="C331" s="23">
        <f t="shared" si="54"/>
        <v>0.95115793145805683</v>
      </c>
      <c r="D331" s="26"/>
      <c r="E331" s="26"/>
      <c r="F331" s="23"/>
      <c r="G331" s="26"/>
      <c r="H331" s="26"/>
      <c r="J331" s="23"/>
      <c r="K331" s="26"/>
      <c r="L331" s="26"/>
      <c r="M331" s="26"/>
      <c r="N331" s="26"/>
      <c r="Q331" s="26"/>
      <c r="S331" s="26"/>
      <c r="T331" s="26"/>
      <c r="V331" s="26"/>
      <c r="W331" s="114"/>
      <c r="Y331" s="26"/>
      <c r="AA331" s="114"/>
      <c r="AB331" s="26"/>
      <c r="AD331" s="26"/>
      <c r="AE331" s="26"/>
      <c r="AG331" s="26"/>
      <c r="AH331" s="26"/>
      <c r="AJ331" s="26"/>
    </row>
    <row r="332" spans="1:36" x14ac:dyDescent="0.2">
      <c r="A332" s="24">
        <f t="shared" si="52"/>
        <v>30</v>
      </c>
      <c r="B332" s="94">
        <f t="shared" si="53"/>
        <v>1.5700642713075301E-2</v>
      </c>
      <c r="C332" s="23">
        <f t="shared" si="54"/>
        <v>0.9426738666581338</v>
      </c>
      <c r="D332" s="26"/>
      <c r="E332" s="26"/>
      <c r="F332" s="23"/>
      <c r="G332" s="26"/>
      <c r="H332" s="26"/>
      <c r="J332" s="23"/>
      <c r="K332" s="26"/>
      <c r="L332" s="26"/>
      <c r="M332" s="26"/>
      <c r="N332" s="26"/>
      <c r="Q332" s="26"/>
      <c r="S332" s="26"/>
      <c r="T332" s="26"/>
      <c r="V332" s="26"/>
      <c r="W332" s="114"/>
      <c r="Y332" s="26"/>
      <c r="AA332" s="114"/>
      <c r="AB332" s="26"/>
      <c r="AD332" s="26"/>
      <c r="AE332" s="26"/>
      <c r="AG332" s="26"/>
      <c r="AH332" s="26"/>
      <c r="AJ332" s="26"/>
    </row>
    <row r="333" spans="1:36" x14ac:dyDescent="0.2">
      <c r="A333" s="24">
        <f t="shared" si="52"/>
        <v>31</v>
      </c>
      <c r="B333" s="94">
        <f t="shared" si="53"/>
        <v>1.5813265733021831E-2</v>
      </c>
      <c r="C333" s="23">
        <f t="shared" si="54"/>
        <v>0.93324712799155241</v>
      </c>
      <c r="D333" s="26"/>
      <c r="E333" s="26"/>
      <c r="F333" s="23"/>
      <c r="G333" s="26"/>
      <c r="H333" s="26"/>
      <c r="J333" s="23"/>
      <c r="K333" s="26"/>
      <c r="L333" s="26"/>
      <c r="M333" s="26"/>
      <c r="N333" s="26"/>
      <c r="Q333" s="26"/>
      <c r="S333" s="26"/>
      <c r="T333" s="26"/>
      <c r="V333" s="26"/>
      <c r="W333" s="114"/>
      <c r="Y333" s="26"/>
      <c r="AA333" s="114"/>
      <c r="AB333" s="26"/>
      <c r="AD333" s="26"/>
      <c r="AE333" s="26"/>
      <c r="AG333" s="26"/>
      <c r="AH333" s="26"/>
      <c r="AJ333" s="26"/>
    </row>
    <row r="334" spans="1:36" x14ac:dyDescent="0.2">
      <c r="A334" s="24">
        <f t="shared" si="52"/>
        <v>32</v>
      </c>
      <c r="B334" s="94">
        <f t="shared" si="53"/>
        <v>1.4537313165862903E-2</v>
      </c>
      <c r="C334" s="23">
        <f t="shared" si="54"/>
        <v>0.92947643252491974</v>
      </c>
      <c r="D334" s="26"/>
      <c r="E334" s="26"/>
      <c r="F334" s="23"/>
      <c r="G334" s="26"/>
      <c r="H334" s="26"/>
      <c r="J334" s="23"/>
      <c r="K334" s="26"/>
      <c r="L334" s="26"/>
      <c r="M334" s="26"/>
      <c r="N334" s="26"/>
      <c r="Q334" s="26"/>
      <c r="S334" s="26"/>
      <c r="T334" s="26"/>
      <c r="V334" s="26"/>
      <c r="W334" s="114"/>
      <c r="Y334" s="26"/>
      <c r="AA334" s="114"/>
      <c r="AB334" s="26"/>
      <c r="AD334" s="26"/>
      <c r="AE334" s="26"/>
      <c r="AG334" s="26"/>
      <c r="AH334" s="26"/>
      <c r="AJ334" s="26"/>
    </row>
    <row r="335" spans="1:36" x14ac:dyDescent="0.2">
      <c r="A335" s="24">
        <f t="shared" si="52"/>
        <v>33</v>
      </c>
      <c r="B335" s="94">
        <f t="shared" si="53"/>
        <v>1.4211368896370591E-2</v>
      </c>
      <c r="C335" s="23">
        <f t="shared" si="54"/>
        <v>0.92664841092494565</v>
      </c>
      <c r="D335" s="26"/>
      <c r="E335" s="26"/>
      <c r="F335" s="23"/>
      <c r="G335" s="26"/>
      <c r="H335" s="26"/>
      <c r="J335" s="23"/>
      <c r="K335" s="26"/>
      <c r="L335" s="26"/>
      <c r="M335" s="26"/>
      <c r="N335" s="26"/>
      <c r="Q335" s="26"/>
      <c r="S335" s="26"/>
      <c r="T335" s="26"/>
      <c r="V335" s="26"/>
      <c r="W335" s="114"/>
      <c r="Y335" s="26"/>
      <c r="AA335" s="114"/>
      <c r="AB335" s="26"/>
      <c r="AD335" s="26"/>
      <c r="AE335" s="26"/>
      <c r="AG335" s="26"/>
      <c r="AH335" s="26"/>
      <c r="AJ335" s="26"/>
    </row>
    <row r="336" spans="1:36" x14ac:dyDescent="0.2">
      <c r="A336" s="24">
        <f t="shared" si="52"/>
        <v>34</v>
      </c>
      <c r="B336" s="94">
        <f t="shared" si="53"/>
        <v>1.3944054846085737E-2</v>
      </c>
      <c r="C336" s="23">
        <f t="shared" si="54"/>
        <v>0.92382038932497113</v>
      </c>
      <c r="D336" s="26"/>
      <c r="E336" s="26"/>
      <c r="F336" s="23"/>
      <c r="G336" s="26"/>
      <c r="H336" s="26"/>
      <c r="J336" s="23"/>
      <c r="K336" s="26"/>
      <c r="L336" s="26"/>
      <c r="M336" s="26"/>
      <c r="N336" s="26"/>
      <c r="Q336" s="26"/>
      <c r="S336" s="26"/>
      <c r="T336" s="26"/>
      <c r="V336" s="26"/>
      <c r="W336" s="114"/>
      <c r="Y336" s="26"/>
      <c r="AA336" s="114"/>
      <c r="AB336" s="26"/>
      <c r="AD336" s="26"/>
      <c r="AE336" s="26"/>
      <c r="AG336" s="26"/>
      <c r="AH336" s="26"/>
      <c r="AJ336" s="26"/>
    </row>
    <row r="337" spans="1:37" x14ac:dyDescent="0.2">
      <c r="A337" s="24">
        <f t="shared" si="52"/>
        <v>35</v>
      </c>
      <c r="B337" s="94">
        <f t="shared" si="53"/>
        <v>1.4477026725773879E-2</v>
      </c>
      <c r="C337" s="23">
        <f t="shared" si="54"/>
        <v>0.9040242381251502</v>
      </c>
      <c r="D337" s="26"/>
      <c r="E337" s="26"/>
      <c r="F337" s="23"/>
      <c r="G337" s="26"/>
      <c r="H337" s="26"/>
      <c r="J337" s="23"/>
      <c r="K337" s="26"/>
      <c r="L337" s="26"/>
      <c r="M337" s="26"/>
      <c r="N337" s="26"/>
      <c r="Q337" s="26"/>
      <c r="S337" s="26"/>
      <c r="T337" s="26"/>
      <c r="V337" s="26"/>
      <c r="W337" s="114"/>
      <c r="Y337" s="26"/>
      <c r="AA337" s="114"/>
      <c r="AB337" s="26"/>
      <c r="AD337" s="26"/>
      <c r="AE337" s="26"/>
      <c r="AG337" s="26"/>
      <c r="AH337" s="26"/>
      <c r="AJ337" s="26"/>
    </row>
    <row r="338" spans="1:37" x14ac:dyDescent="0.2">
      <c r="A338" s="24">
        <f t="shared" si="52"/>
        <v>36</v>
      </c>
      <c r="B338" s="94">
        <f t="shared" si="53"/>
        <v>1.5213713773894712E-2</v>
      </c>
      <c r="C338" s="23">
        <f t="shared" si="54"/>
        <v>0.89176947785859451</v>
      </c>
      <c r="D338" s="26"/>
      <c r="E338" s="26"/>
      <c r="F338" s="23"/>
      <c r="G338" s="26"/>
      <c r="H338" s="26"/>
      <c r="J338" s="23"/>
      <c r="K338" s="26"/>
      <c r="L338" s="26"/>
      <c r="M338" s="26"/>
      <c r="N338" s="26"/>
      <c r="Q338" s="26"/>
      <c r="S338" s="26"/>
      <c r="T338" s="26"/>
      <c r="V338" s="26"/>
      <c r="W338" s="114"/>
      <c r="Y338" s="26"/>
      <c r="AA338" s="114"/>
      <c r="AB338" s="26"/>
      <c r="AD338" s="26"/>
      <c r="AE338" s="26"/>
      <c r="AG338" s="26"/>
      <c r="AH338" s="26"/>
      <c r="AJ338" s="26"/>
    </row>
    <row r="339" spans="1:37" x14ac:dyDescent="0.2">
      <c r="A339" s="24">
        <f t="shared" si="52"/>
        <v>37</v>
      </c>
      <c r="B339" s="94">
        <f t="shared" si="53"/>
        <v>1.5828171720955932E-2</v>
      </c>
      <c r="C339" s="23">
        <f t="shared" si="54"/>
        <v>0.88799878239196184</v>
      </c>
      <c r="D339" s="26"/>
      <c r="E339" s="26"/>
      <c r="F339" s="23"/>
      <c r="G339" s="26"/>
      <c r="H339" s="26"/>
      <c r="J339" s="23"/>
      <c r="K339" s="26"/>
      <c r="L339" s="26"/>
      <c r="M339" s="26"/>
      <c r="N339" s="26"/>
      <c r="Q339" s="26"/>
      <c r="S339" s="26"/>
      <c r="T339" s="26"/>
      <c r="V339" s="26"/>
      <c r="W339" s="114"/>
      <c r="Y339" s="26"/>
      <c r="AA339" s="114"/>
      <c r="AB339" s="26"/>
      <c r="AD339" s="26"/>
      <c r="AE339" s="26"/>
      <c r="AG339" s="26"/>
      <c r="AH339" s="26"/>
      <c r="AJ339" s="26"/>
    </row>
    <row r="340" spans="1:37" x14ac:dyDescent="0.2">
      <c r="A340" s="24">
        <f t="shared" si="52"/>
        <v>38</v>
      </c>
      <c r="B340" s="94">
        <f t="shared" si="53"/>
        <v>1.5265387865399591E-2</v>
      </c>
      <c r="C340" s="23">
        <f t="shared" si="54"/>
        <v>0.88517076079198753</v>
      </c>
      <c r="D340" s="26"/>
      <c r="E340" s="26"/>
      <c r="F340" s="23"/>
      <c r="G340" s="26"/>
      <c r="H340" s="26"/>
      <c r="J340" s="23"/>
      <c r="K340" s="26"/>
      <c r="L340" s="26"/>
      <c r="M340" s="26"/>
      <c r="N340" s="26"/>
      <c r="Q340" s="26"/>
      <c r="S340" s="26"/>
      <c r="T340" s="26"/>
      <c r="V340" s="26"/>
      <c r="W340" s="114"/>
      <c r="Y340" s="26"/>
      <c r="AA340" s="114"/>
      <c r="AB340" s="26"/>
      <c r="AD340" s="26"/>
      <c r="AE340" s="26"/>
      <c r="AG340" s="26"/>
      <c r="AH340" s="26"/>
      <c r="AJ340" s="26"/>
    </row>
    <row r="341" spans="1:37" x14ac:dyDescent="0.2">
      <c r="A341" s="24">
        <f t="shared" si="52"/>
        <v>39</v>
      </c>
      <c r="B341" s="94">
        <f t="shared" si="53"/>
        <v>1.5211726308836833E-2</v>
      </c>
      <c r="C341" s="23">
        <f t="shared" si="54"/>
        <v>0.87857204372538078</v>
      </c>
      <c r="D341" s="26"/>
      <c r="E341" s="26"/>
      <c r="F341" s="23"/>
      <c r="G341" s="26"/>
      <c r="H341" s="26"/>
      <c r="J341" s="23"/>
      <c r="K341" s="26"/>
      <c r="L341" s="26"/>
      <c r="M341" s="26"/>
      <c r="N341" s="26"/>
      <c r="Q341" s="26"/>
      <c r="S341" s="26"/>
      <c r="T341" s="26"/>
      <c r="V341" s="26"/>
      <c r="W341" s="114"/>
      <c r="Y341" s="26"/>
      <c r="AA341" s="114"/>
      <c r="AB341" s="26"/>
      <c r="AD341" s="26"/>
      <c r="AE341" s="26"/>
      <c r="AG341" s="26"/>
      <c r="AH341" s="26"/>
      <c r="AJ341" s="26"/>
    </row>
    <row r="342" spans="1:37" x14ac:dyDescent="0.2">
      <c r="A342" s="24">
        <f t="shared" si="52"/>
        <v>40</v>
      </c>
      <c r="B342" s="94">
        <f t="shared" si="53"/>
        <v>1.5224976075889365E-2</v>
      </c>
      <c r="C342" s="23">
        <f t="shared" si="54"/>
        <v>0.87385867439209008</v>
      </c>
      <c r="D342" s="26"/>
      <c r="E342" s="26"/>
      <c r="F342" s="23"/>
      <c r="G342" s="26"/>
      <c r="H342" s="26"/>
      <c r="J342" s="23"/>
      <c r="K342" s="26"/>
      <c r="L342" s="26"/>
      <c r="M342" s="26"/>
      <c r="N342" s="26"/>
      <c r="Q342" s="26"/>
      <c r="S342" s="26"/>
      <c r="T342" s="26"/>
      <c r="V342" s="26"/>
      <c r="W342" s="26"/>
      <c r="Z342" s="26"/>
      <c r="AA342" s="114"/>
      <c r="AC342" s="26"/>
      <c r="AE342" s="26"/>
      <c r="AF342" s="26"/>
      <c r="AG342" s="114"/>
      <c r="AH342" s="26"/>
      <c r="AI342" s="26"/>
      <c r="AJ342" s="114"/>
      <c r="AK342" s="26"/>
    </row>
    <row r="343" spans="1:37" x14ac:dyDescent="0.2">
      <c r="A343" s="24">
        <f t="shared" si="52"/>
        <v>41</v>
      </c>
      <c r="B343" s="94">
        <f t="shared" si="53"/>
        <v>1.5161045949860895E-2</v>
      </c>
      <c r="C343" s="23">
        <f t="shared" si="54"/>
        <v>0.87762936985872264</v>
      </c>
      <c r="D343" s="26"/>
      <c r="E343" s="26"/>
      <c r="F343" s="23"/>
      <c r="G343" s="26"/>
      <c r="H343" s="26"/>
      <c r="J343" s="23"/>
      <c r="K343" s="26"/>
      <c r="L343" s="26"/>
      <c r="M343" s="26"/>
      <c r="N343" s="26"/>
      <c r="Q343" s="26"/>
      <c r="S343" s="26"/>
      <c r="T343" s="26"/>
      <c r="V343" s="26"/>
      <c r="W343" s="26"/>
      <c r="Z343" s="26"/>
      <c r="AA343" s="114"/>
      <c r="AC343" s="26"/>
      <c r="AE343" s="26"/>
      <c r="AF343" s="26"/>
      <c r="AG343" s="114"/>
      <c r="AH343" s="26"/>
      <c r="AI343" s="26"/>
      <c r="AJ343" s="114"/>
      <c r="AK343" s="26"/>
    </row>
    <row r="344" spans="1:37" x14ac:dyDescent="0.2">
      <c r="A344" s="24">
        <f t="shared" si="52"/>
        <v>42</v>
      </c>
      <c r="B344" s="94">
        <f t="shared" si="53"/>
        <v>1.4693991661259106E-2</v>
      </c>
      <c r="C344" s="23">
        <f t="shared" si="54"/>
        <v>0.85123450159229486</v>
      </c>
      <c r="D344" s="26"/>
      <c r="E344" s="26"/>
      <c r="F344" s="23"/>
      <c r="G344" s="26"/>
      <c r="H344" s="26"/>
      <c r="J344" s="23"/>
      <c r="K344" s="26"/>
      <c r="L344" s="26"/>
      <c r="M344" s="26"/>
      <c r="N344" s="26"/>
      <c r="Q344" s="26"/>
      <c r="S344" s="26"/>
      <c r="T344" s="26"/>
      <c r="V344" s="26"/>
      <c r="W344" s="26"/>
      <c r="Z344" s="26"/>
      <c r="AA344" s="114"/>
      <c r="AC344" s="26"/>
      <c r="AE344" s="26"/>
      <c r="AF344" s="26"/>
      <c r="AG344" s="114"/>
      <c r="AH344" s="26"/>
      <c r="AI344" s="26"/>
      <c r="AJ344" s="114"/>
      <c r="AK344" s="26"/>
    </row>
    <row r="345" spans="1:37" x14ac:dyDescent="0.2">
      <c r="A345" s="24">
        <f t="shared" si="52"/>
        <v>43</v>
      </c>
      <c r="B345" s="94">
        <f t="shared" si="53"/>
        <v>1.447338303983443E-2</v>
      </c>
      <c r="C345" s="23">
        <f t="shared" si="54"/>
        <v>0.85029182772563672</v>
      </c>
      <c r="D345" s="26"/>
      <c r="E345" s="26"/>
      <c r="F345" s="23"/>
      <c r="G345" s="26"/>
      <c r="H345" s="26"/>
      <c r="J345" s="23"/>
      <c r="K345" s="26"/>
      <c r="L345" s="26"/>
      <c r="M345" s="26"/>
      <c r="N345" s="26"/>
      <c r="Q345" s="26"/>
      <c r="S345" s="26"/>
      <c r="T345" s="26"/>
      <c r="V345" s="26"/>
      <c r="W345" s="26"/>
      <c r="Z345" s="26"/>
      <c r="AA345" s="114"/>
      <c r="AC345" s="26"/>
      <c r="AE345" s="26"/>
      <c r="AF345" s="26"/>
      <c r="AG345" s="114"/>
      <c r="AH345" s="26"/>
      <c r="AI345" s="26"/>
      <c r="AJ345" s="114"/>
      <c r="AK345" s="26"/>
    </row>
    <row r="346" spans="1:37" x14ac:dyDescent="0.2">
      <c r="A346" s="24">
        <f>A251</f>
        <v>44</v>
      </c>
      <c r="B346" s="94">
        <f t="shared" si="53"/>
        <v>1.4329291823138135E-2</v>
      </c>
      <c r="C346" s="23">
        <f t="shared" si="54"/>
        <v>0.84652113225900416</v>
      </c>
      <c r="D346" s="26"/>
      <c r="E346" s="26"/>
      <c r="F346" s="23"/>
      <c r="G346" s="26"/>
      <c r="H346" s="26"/>
      <c r="J346" s="23"/>
      <c r="K346" s="26"/>
      <c r="L346" s="26"/>
      <c r="M346" s="26"/>
      <c r="N346" s="26"/>
      <c r="Q346" s="26"/>
      <c r="S346" s="26"/>
      <c r="T346" s="26"/>
      <c r="V346" s="26"/>
      <c r="W346" s="26"/>
      <c r="Z346" s="26"/>
      <c r="AA346" s="114"/>
      <c r="AC346" s="26"/>
      <c r="AE346" s="26"/>
      <c r="AF346" s="26"/>
      <c r="AG346" s="114"/>
      <c r="AH346" s="26"/>
      <c r="AI346" s="26"/>
      <c r="AJ346" s="114"/>
      <c r="AK346" s="26"/>
    </row>
    <row r="347" spans="1:37" x14ac:dyDescent="0.2">
      <c r="A347" s="24">
        <f t="shared" si="52"/>
        <v>45</v>
      </c>
      <c r="B347" s="94">
        <f t="shared" si="53"/>
        <v>1.3888074580288786E-2</v>
      </c>
      <c r="C347" s="23">
        <f t="shared" si="54"/>
        <v>0.84463578452568777</v>
      </c>
      <c r="D347" s="26"/>
      <c r="E347" s="26"/>
      <c r="F347" s="23"/>
      <c r="G347" s="26"/>
      <c r="H347" s="26"/>
      <c r="J347" s="23"/>
      <c r="K347" s="26"/>
      <c r="L347" s="26"/>
      <c r="M347" s="26"/>
      <c r="N347" s="26"/>
      <c r="Q347" s="26"/>
      <c r="S347" s="26"/>
      <c r="T347" s="26"/>
      <c r="V347" s="26"/>
      <c r="W347" s="26"/>
      <c r="Z347" s="26"/>
      <c r="AA347" s="114"/>
      <c r="AC347" s="26"/>
      <c r="AE347" s="26"/>
      <c r="AF347" s="26"/>
      <c r="AG347" s="114"/>
      <c r="AH347" s="26"/>
      <c r="AI347" s="26"/>
      <c r="AJ347" s="114"/>
      <c r="AK347" s="26"/>
    </row>
    <row r="348" spans="1:37" x14ac:dyDescent="0.2">
      <c r="A348" s="24">
        <f t="shared" si="52"/>
        <v>46</v>
      </c>
      <c r="B348" s="94">
        <f t="shared" si="53"/>
        <v>1.3753258200529262E-2</v>
      </c>
      <c r="C348" s="23">
        <f t="shared" si="54"/>
        <v>0.84463578452568799</v>
      </c>
      <c r="D348" s="26"/>
      <c r="E348" s="26"/>
      <c r="F348" s="23"/>
      <c r="G348" s="26"/>
      <c r="H348" s="26"/>
      <c r="J348" s="23"/>
      <c r="K348" s="26"/>
      <c r="L348" s="26"/>
      <c r="M348" s="26"/>
      <c r="N348" s="26"/>
      <c r="Q348" s="26"/>
      <c r="S348" s="26"/>
      <c r="T348" s="26"/>
      <c r="V348" s="26"/>
      <c r="W348" s="26"/>
      <c r="Z348" s="26"/>
      <c r="AA348" s="114"/>
      <c r="AC348" s="26"/>
      <c r="AE348" s="26"/>
      <c r="AF348" s="26"/>
      <c r="AG348" s="114"/>
      <c r="AH348" s="26"/>
      <c r="AI348" s="26"/>
      <c r="AJ348" s="114"/>
      <c r="AK348" s="26"/>
    </row>
    <row r="349" spans="1:37" x14ac:dyDescent="0.2">
      <c r="A349" s="24">
        <f t="shared" si="52"/>
        <v>47</v>
      </c>
      <c r="B349" s="94">
        <f t="shared" si="53"/>
        <v>1.381586334985248E-2</v>
      </c>
      <c r="C349" s="23">
        <f t="shared" si="54"/>
        <v>0.82766765492584138</v>
      </c>
      <c r="D349" s="26"/>
      <c r="E349" s="26"/>
      <c r="F349" s="23"/>
      <c r="G349" s="26"/>
      <c r="H349" s="26"/>
      <c r="J349" s="23"/>
      <c r="K349" s="26"/>
      <c r="L349" s="26"/>
      <c r="M349" s="26"/>
      <c r="N349" s="26"/>
      <c r="Q349" s="26"/>
      <c r="S349" s="26"/>
      <c r="T349" s="26"/>
      <c r="V349" s="26"/>
      <c r="W349" s="26"/>
      <c r="Z349" s="26"/>
      <c r="AA349" s="114"/>
      <c r="AC349" s="26"/>
      <c r="AE349" s="26"/>
      <c r="AF349" s="26"/>
      <c r="AG349" s="114"/>
      <c r="AH349" s="26"/>
      <c r="AI349" s="26"/>
      <c r="AJ349" s="114"/>
      <c r="AK349" s="26"/>
    </row>
    <row r="350" spans="1:37" x14ac:dyDescent="0.2">
      <c r="A350" s="24">
        <f t="shared" si="52"/>
        <v>48</v>
      </c>
      <c r="B350" s="94">
        <f t="shared" si="53"/>
        <v>1.3413732919808104E-2</v>
      </c>
      <c r="C350" s="23">
        <f t="shared" si="54"/>
        <v>0.8229542855925509</v>
      </c>
      <c r="D350" s="26"/>
      <c r="E350" s="26"/>
      <c r="F350" s="23"/>
      <c r="G350" s="26"/>
      <c r="H350" s="26"/>
      <c r="J350" s="23"/>
      <c r="K350" s="26"/>
      <c r="L350" s="26"/>
      <c r="M350" s="26"/>
      <c r="N350" s="26"/>
      <c r="Q350" s="26"/>
      <c r="S350" s="26"/>
      <c r="T350" s="26"/>
      <c r="V350" s="26"/>
      <c r="W350" s="26"/>
      <c r="Z350" s="26"/>
      <c r="AA350" s="114"/>
      <c r="AC350" s="26"/>
      <c r="AE350" s="26"/>
      <c r="AF350" s="26"/>
      <c r="AG350" s="114"/>
      <c r="AH350" s="26"/>
      <c r="AI350" s="26"/>
      <c r="AJ350" s="114"/>
      <c r="AK350" s="26"/>
    </row>
    <row r="351" spans="1:37" x14ac:dyDescent="0.2">
      <c r="A351" s="24">
        <f t="shared" si="52"/>
        <v>49</v>
      </c>
      <c r="B351" s="94">
        <f t="shared" si="53"/>
        <v>1.2291808894634871E-2</v>
      </c>
      <c r="C351" s="23">
        <f t="shared" si="54"/>
        <v>0.83709439359242277</v>
      </c>
      <c r="D351" s="26"/>
      <c r="E351" s="26"/>
      <c r="F351" s="23"/>
      <c r="G351" s="26"/>
      <c r="H351" s="26"/>
      <c r="J351" s="23"/>
      <c r="K351" s="26"/>
      <c r="L351" s="26"/>
      <c r="M351" s="26"/>
      <c r="N351" s="26"/>
      <c r="Q351" s="26"/>
      <c r="S351" s="26"/>
      <c r="T351" s="26"/>
      <c r="V351" s="26"/>
      <c r="W351" s="26"/>
      <c r="Z351" s="26"/>
      <c r="AA351" s="114"/>
      <c r="AC351" s="26"/>
      <c r="AE351" s="26"/>
      <c r="AF351" s="26"/>
      <c r="AG351" s="114"/>
      <c r="AH351" s="26"/>
      <c r="AI351" s="26"/>
      <c r="AJ351" s="114"/>
      <c r="AK351" s="26"/>
    </row>
    <row r="352" spans="1:37" x14ac:dyDescent="0.2">
      <c r="A352" s="24">
        <f t="shared" si="52"/>
        <v>50</v>
      </c>
      <c r="B352" s="94">
        <f t="shared" si="53"/>
        <v>1.1999651531126518E-2</v>
      </c>
      <c r="C352" s="23">
        <f t="shared" si="54"/>
        <v>0.83992241519239719</v>
      </c>
      <c r="D352" s="26"/>
      <c r="E352" s="26"/>
      <c r="F352" s="23"/>
      <c r="G352" s="26"/>
      <c r="H352" s="26"/>
      <c r="J352" s="23"/>
      <c r="K352" s="26"/>
      <c r="L352" s="26"/>
      <c r="M352" s="26"/>
      <c r="N352" s="26"/>
      <c r="Q352" s="26"/>
      <c r="S352" s="26"/>
      <c r="T352" s="26"/>
      <c r="V352" s="26"/>
      <c r="W352" s="26"/>
      <c r="Z352" s="26"/>
      <c r="AA352" s="114"/>
      <c r="AC352" s="26"/>
      <c r="AE352" s="26"/>
      <c r="AF352" s="26"/>
      <c r="AG352" s="114"/>
      <c r="AH352" s="26"/>
      <c r="AI352" s="26"/>
      <c r="AJ352" s="114"/>
      <c r="AK352" s="26"/>
    </row>
    <row r="353" spans="1:38" x14ac:dyDescent="0.2">
      <c r="A353" s="24">
        <f t="shared" si="52"/>
        <v>51</v>
      </c>
      <c r="B353" s="94">
        <f t="shared" si="53"/>
        <v>1.1903259475819342E-2</v>
      </c>
      <c r="C353" s="23">
        <f t="shared" si="54"/>
        <v>0.84369311065902963</v>
      </c>
      <c r="D353" s="26"/>
      <c r="E353" s="26"/>
      <c r="F353" s="23"/>
      <c r="G353" s="26"/>
      <c r="H353" s="26"/>
      <c r="J353" s="23"/>
      <c r="K353" s="26"/>
      <c r="L353" s="26"/>
      <c r="M353" s="26"/>
      <c r="N353" s="26"/>
      <c r="Q353" s="26"/>
      <c r="S353" s="26"/>
      <c r="T353" s="26"/>
      <c r="V353" s="26"/>
      <c r="W353" s="26"/>
      <c r="Z353" s="26"/>
      <c r="AA353" s="114"/>
      <c r="AC353" s="26"/>
      <c r="AE353" s="26"/>
      <c r="AF353" s="26"/>
      <c r="AG353" s="114"/>
      <c r="AH353" s="26"/>
      <c r="AI353" s="26"/>
      <c r="AJ353" s="114"/>
      <c r="AK353" s="26"/>
    </row>
    <row r="354" spans="1:38" x14ac:dyDescent="0.2">
      <c r="A354" s="24">
        <f t="shared" si="52"/>
        <v>52</v>
      </c>
      <c r="B354" s="94">
        <f t="shared" si="53"/>
        <v>1.1856885291135474E-2</v>
      </c>
      <c r="C354" s="23">
        <f t="shared" si="54"/>
        <v>0.8474638061256623</v>
      </c>
      <c r="D354" s="26"/>
      <c r="E354" s="26"/>
      <c r="F354" s="23"/>
      <c r="G354" s="26"/>
      <c r="H354" s="26"/>
      <c r="J354" s="23"/>
      <c r="K354" s="26"/>
      <c r="L354" s="26"/>
      <c r="M354" s="26"/>
      <c r="N354" s="26"/>
      <c r="Q354" s="26"/>
      <c r="S354" s="26"/>
      <c r="T354" s="26"/>
      <c r="V354" s="26"/>
      <c r="W354" s="26"/>
      <c r="Z354" s="26"/>
      <c r="AA354" s="114"/>
      <c r="AC354" s="26"/>
      <c r="AE354" s="26"/>
      <c r="AF354" s="26"/>
      <c r="AG354" s="114"/>
      <c r="AH354" s="26"/>
      <c r="AI354" s="26"/>
      <c r="AJ354" s="114"/>
      <c r="AK354" s="26"/>
    </row>
    <row r="355" spans="1:38" x14ac:dyDescent="0.2">
      <c r="A355" s="24">
        <f t="shared" si="52"/>
        <v>53</v>
      </c>
      <c r="B355" s="94">
        <f t="shared" si="53"/>
        <v>1.1759168259123046E-2</v>
      </c>
      <c r="C355" s="23">
        <f t="shared" si="54"/>
        <v>0.85029182772563661</v>
      </c>
      <c r="D355" s="26"/>
      <c r="E355" s="26"/>
      <c r="F355" s="23"/>
      <c r="G355" s="26"/>
      <c r="H355" s="26"/>
      <c r="J355" s="23"/>
      <c r="K355" s="26"/>
      <c r="L355" s="26"/>
      <c r="M355" s="26"/>
      <c r="N355" s="26"/>
      <c r="Q355" s="26"/>
      <c r="S355" s="26"/>
      <c r="T355" s="26"/>
      <c r="V355" s="26"/>
      <c r="W355" s="26"/>
      <c r="Z355" s="26"/>
      <c r="AA355" s="114"/>
      <c r="AC355" s="26"/>
      <c r="AE355" s="26"/>
      <c r="AF355" s="26"/>
      <c r="AG355" s="114"/>
      <c r="AH355" s="26"/>
      <c r="AI355" s="26"/>
      <c r="AJ355" s="114"/>
      <c r="AK355" s="26"/>
    </row>
    <row r="356" spans="1:38" x14ac:dyDescent="0.2">
      <c r="A356" s="24">
        <f t="shared" si="52"/>
        <v>54</v>
      </c>
      <c r="B356" s="94">
        <f t="shared" si="53"/>
        <v>1.2219597664198566E-2</v>
      </c>
      <c r="C356" s="23">
        <f t="shared" si="54"/>
        <v>0.85123450159229486</v>
      </c>
      <c r="D356" s="26"/>
      <c r="E356" s="26"/>
      <c r="F356" s="23"/>
      <c r="G356" s="26"/>
      <c r="H356" s="26"/>
      <c r="J356" s="23"/>
      <c r="K356" s="26"/>
      <c r="L356" s="26"/>
      <c r="M356" s="26"/>
      <c r="N356" s="26"/>
      <c r="Q356" s="26"/>
      <c r="S356" s="26"/>
      <c r="T356" s="26"/>
      <c r="V356" s="26"/>
      <c r="W356" s="26"/>
      <c r="Z356" s="26"/>
      <c r="AA356" s="114"/>
      <c r="AC356" s="26"/>
      <c r="AE356" s="26"/>
      <c r="AF356" s="26"/>
      <c r="AG356" s="114"/>
      <c r="AH356" s="26"/>
      <c r="AI356" s="26"/>
      <c r="AJ356" s="114"/>
      <c r="AK356" s="26"/>
    </row>
    <row r="357" spans="1:38" x14ac:dyDescent="0.2">
      <c r="A357" s="24">
        <f t="shared" si="52"/>
        <v>55</v>
      </c>
      <c r="B357" s="94">
        <f t="shared" si="53"/>
        <v>9.4497338618665418E-3</v>
      </c>
      <c r="C357" s="23">
        <f t="shared" si="54"/>
        <v>0.86066124025887614</v>
      </c>
      <c r="D357" s="26"/>
      <c r="E357" s="26"/>
      <c r="F357" s="23"/>
      <c r="G357" s="26"/>
      <c r="H357" s="26"/>
      <c r="J357" s="23"/>
      <c r="K357" s="26"/>
      <c r="L357" s="26"/>
      <c r="M357" s="26"/>
      <c r="N357" s="26"/>
      <c r="Q357" s="26"/>
      <c r="S357" s="26"/>
      <c r="T357" s="26"/>
      <c r="V357" s="26"/>
      <c r="W357" s="26"/>
      <c r="Z357" s="26"/>
      <c r="AA357" s="114"/>
      <c r="AC357" s="26"/>
      <c r="AE357" s="26"/>
      <c r="AF357" s="26"/>
      <c r="AG357" s="114"/>
      <c r="AH357" s="26"/>
      <c r="AI357" s="26"/>
      <c r="AJ357" s="114"/>
      <c r="AK357" s="26"/>
    </row>
    <row r="358" spans="1:38" x14ac:dyDescent="0.2">
      <c r="A358" s="24">
        <f t="shared" si="52"/>
        <v>56</v>
      </c>
      <c r="B358" s="94">
        <f t="shared" si="53"/>
        <v>9.034684908945944E-3</v>
      </c>
      <c r="C358" s="23">
        <f t="shared" si="54"/>
        <v>0.87668669599206461</v>
      </c>
      <c r="D358" s="26"/>
      <c r="E358" s="26"/>
      <c r="F358" s="23"/>
      <c r="G358" s="26"/>
      <c r="H358" s="26"/>
      <c r="J358" s="23"/>
      <c r="K358" s="26"/>
      <c r="L358" s="26"/>
      <c r="M358" s="26"/>
      <c r="N358" s="26"/>
      <c r="Q358" s="26"/>
      <c r="S358" s="26"/>
      <c r="T358" s="26"/>
      <c r="V358" s="26"/>
      <c r="W358" s="26"/>
      <c r="Z358" s="26"/>
      <c r="AA358" s="114"/>
      <c r="AC358" s="26"/>
      <c r="AE358" s="26"/>
      <c r="AF358" s="26"/>
      <c r="AG358" s="114"/>
      <c r="AH358" s="26"/>
      <c r="AI358" s="26"/>
      <c r="AJ358" s="114"/>
      <c r="AK358" s="26"/>
    </row>
    <row r="359" spans="1:38" x14ac:dyDescent="0.2">
      <c r="A359" s="24">
        <f t="shared" si="52"/>
        <v>57</v>
      </c>
      <c r="B359" s="94">
        <f t="shared" si="53"/>
        <v>8.9435927604597804E-3</v>
      </c>
      <c r="C359" s="23">
        <f t="shared" si="54"/>
        <v>0.89176947785859451</v>
      </c>
      <c r="D359" s="26"/>
      <c r="E359" s="26"/>
      <c r="F359" s="23"/>
      <c r="G359" s="26"/>
      <c r="H359" s="26"/>
      <c r="J359" s="23"/>
      <c r="K359" s="26"/>
      <c r="L359" s="26"/>
      <c r="M359" s="26"/>
      <c r="N359" s="26"/>
      <c r="Q359" s="26"/>
      <c r="S359" s="26"/>
      <c r="T359" s="26"/>
      <c r="V359" s="26"/>
      <c r="W359" s="26"/>
      <c r="Z359" s="26"/>
      <c r="AA359" s="114"/>
      <c r="AC359" s="26"/>
      <c r="AE359" s="26"/>
      <c r="AF359" s="26"/>
      <c r="AG359" s="114"/>
      <c r="AH359" s="26"/>
      <c r="AI359" s="26"/>
      <c r="AJ359" s="114"/>
      <c r="AK359" s="26"/>
    </row>
    <row r="360" spans="1:38" x14ac:dyDescent="0.2">
      <c r="A360" s="24">
        <f t="shared" si="52"/>
        <v>58</v>
      </c>
      <c r="B360" s="94">
        <f t="shared" si="53"/>
        <v>8.7349089293823848E-3</v>
      </c>
      <c r="C360" s="23">
        <f t="shared" si="54"/>
        <v>0.89554017332522706</v>
      </c>
      <c r="D360" s="26"/>
      <c r="E360" s="26"/>
      <c r="F360" s="23"/>
      <c r="G360" s="26"/>
      <c r="H360" s="26"/>
      <c r="J360" s="23"/>
      <c r="K360" s="26"/>
      <c r="L360" s="26"/>
      <c r="M360" s="26"/>
      <c r="N360" s="26"/>
      <c r="Q360" s="26"/>
      <c r="S360" s="26"/>
      <c r="T360" s="26"/>
      <c r="V360" s="26"/>
      <c r="W360" s="26"/>
      <c r="Z360" s="26"/>
      <c r="AA360" s="114"/>
      <c r="AC360" s="26"/>
      <c r="AE360" s="26"/>
      <c r="AF360" s="26"/>
      <c r="AG360" s="114"/>
      <c r="AH360" s="26"/>
      <c r="AI360" s="26"/>
      <c r="AJ360" s="114"/>
      <c r="AK360" s="26"/>
    </row>
    <row r="361" spans="1:38" x14ac:dyDescent="0.2">
      <c r="A361" s="24">
        <f t="shared" si="52"/>
        <v>59</v>
      </c>
      <c r="B361" s="94">
        <f t="shared" si="53"/>
        <v>7.7312390751530097E-3</v>
      </c>
      <c r="C361" s="23">
        <f t="shared" si="54"/>
        <v>0.90779493359178276</v>
      </c>
      <c r="D361" s="26"/>
      <c r="E361" s="26"/>
      <c r="F361" s="23"/>
      <c r="G361" s="26"/>
      <c r="H361" s="26"/>
      <c r="J361" s="23"/>
      <c r="K361" s="26"/>
      <c r="L361" s="26"/>
      <c r="M361" s="26"/>
      <c r="N361" s="26"/>
      <c r="Q361" s="26"/>
      <c r="S361" s="26"/>
      <c r="T361" s="26"/>
      <c r="V361" s="26"/>
      <c r="W361" s="26"/>
      <c r="Z361" s="26"/>
      <c r="AA361" s="26"/>
      <c r="AD361" s="26"/>
      <c r="AF361" s="26"/>
      <c r="AG361" s="26"/>
      <c r="AI361" s="26"/>
      <c r="AJ361" s="26"/>
      <c r="AL361" s="26"/>
    </row>
    <row r="362" spans="1:38" x14ac:dyDescent="0.2">
      <c r="A362" s="24">
        <f t="shared" si="52"/>
        <v>60</v>
      </c>
      <c r="B362" s="94">
        <f t="shared" si="53"/>
        <v>6.4161996951891086E-3</v>
      </c>
      <c r="C362" s="23">
        <f t="shared" si="54"/>
        <v>0.91250830292507357</v>
      </c>
      <c r="D362" s="26"/>
      <c r="E362" s="26"/>
      <c r="F362" s="23"/>
      <c r="G362" s="26"/>
      <c r="H362" s="26"/>
      <c r="J362" s="23"/>
      <c r="K362" s="26"/>
      <c r="L362" s="26"/>
      <c r="M362" s="26"/>
      <c r="N362" s="26"/>
      <c r="Q362" s="26"/>
      <c r="S362" s="26"/>
      <c r="T362" s="26"/>
      <c r="V362" s="26"/>
      <c r="W362" s="26"/>
      <c r="Z362" s="26"/>
      <c r="AA362" s="26"/>
      <c r="AD362" s="26"/>
      <c r="AF362" s="26"/>
      <c r="AG362" s="26"/>
      <c r="AI362" s="26"/>
      <c r="AJ362" s="26"/>
      <c r="AL362" s="26"/>
    </row>
    <row r="363" spans="1:38" x14ac:dyDescent="0.2">
      <c r="A363" s="24">
        <f>A268</f>
        <v>61</v>
      </c>
      <c r="B363" s="94">
        <f t="shared" si="53"/>
        <v>6.1088050995703434E-3</v>
      </c>
      <c r="C363" s="23">
        <f t="shared" si="54"/>
        <v>0.91722167225836404</v>
      </c>
      <c r="D363" s="26"/>
      <c r="E363" s="26"/>
      <c r="F363" s="23"/>
      <c r="G363" s="26"/>
      <c r="H363" s="26"/>
      <c r="J363" s="23"/>
      <c r="K363" s="26"/>
      <c r="L363" s="26"/>
      <c r="M363" s="26"/>
      <c r="N363" s="26"/>
      <c r="Q363" s="26"/>
      <c r="S363" s="26"/>
      <c r="T363" s="26"/>
      <c r="V363" s="26"/>
      <c r="W363" s="26"/>
      <c r="Z363" s="26"/>
      <c r="AA363" s="26"/>
      <c r="AD363" s="26"/>
      <c r="AF363" s="26"/>
      <c r="AG363" s="26"/>
      <c r="AI363" s="26"/>
      <c r="AJ363" s="26"/>
      <c r="AL363" s="26"/>
    </row>
    <row r="364" spans="1:38" x14ac:dyDescent="0.2">
      <c r="A364" s="24">
        <f t="shared" si="52"/>
        <v>62</v>
      </c>
      <c r="B364" s="94">
        <f t="shared" si="53"/>
        <v>5.7818670975490916E-3</v>
      </c>
      <c r="C364" s="23">
        <f t="shared" si="54"/>
        <v>0.94078851892481741</v>
      </c>
      <c r="D364" s="26"/>
      <c r="E364" s="26"/>
      <c r="F364" s="23"/>
      <c r="G364" s="26"/>
      <c r="H364" s="26"/>
      <c r="J364" s="23"/>
      <c r="K364" s="26"/>
      <c r="L364" s="26"/>
      <c r="M364" s="26"/>
      <c r="N364" s="26"/>
      <c r="Q364" s="26"/>
      <c r="S364" s="26"/>
      <c r="T364" s="26"/>
      <c r="V364" s="26"/>
      <c r="W364" s="26"/>
      <c r="Z364" s="26"/>
      <c r="AA364" s="26"/>
      <c r="AD364" s="26"/>
      <c r="AF364" s="26"/>
      <c r="AG364" s="26"/>
      <c r="AI364" s="26"/>
      <c r="AJ364" s="26"/>
      <c r="AL364" s="26"/>
    </row>
    <row r="365" spans="1:38" x14ac:dyDescent="0.2">
      <c r="A365" s="24">
        <f t="shared" si="52"/>
        <v>63</v>
      </c>
      <c r="B365" s="94">
        <f t="shared" si="53"/>
        <v>5.0176867827942499E-3</v>
      </c>
      <c r="C365" s="23">
        <f t="shared" si="54"/>
        <v>0.94927258372474055</v>
      </c>
      <c r="D365" s="26"/>
      <c r="E365" s="26"/>
      <c r="F365" s="23"/>
      <c r="G365" s="26"/>
      <c r="H365" s="26"/>
      <c r="J365" s="23"/>
      <c r="K365" s="26"/>
      <c r="L365" s="26"/>
      <c r="M365" s="26"/>
      <c r="N365" s="26"/>
      <c r="Q365" s="26"/>
      <c r="S365" s="26"/>
      <c r="T365" s="26"/>
      <c r="V365" s="26"/>
      <c r="W365" s="26"/>
      <c r="Z365" s="26"/>
      <c r="AA365" s="26"/>
      <c r="AD365" s="26"/>
      <c r="AF365" s="26"/>
      <c r="AG365" s="26"/>
      <c r="AI365" s="26"/>
      <c r="AJ365" s="26"/>
      <c r="AL365" s="26"/>
    </row>
    <row r="366" spans="1:38" x14ac:dyDescent="0.2">
      <c r="A366" s="24">
        <f t="shared" si="52"/>
        <v>64</v>
      </c>
      <c r="B366" s="94">
        <f t="shared" si="53"/>
        <v>4.5804444700606609E-3</v>
      </c>
      <c r="C366" s="23">
        <f t="shared" si="54"/>
        <v>0.98132349519111717</v>
      </c>
      <c r="D366" s="26"/>
      <c r="E366" s="26"/>
      <c r="F366" s="23"/>
      <c r="G366" s="26"/>
      <c r="H366" s="26"/>
      <c r="J366" s="23"/>
      <c r="K366" s="26"/>
      <c r="L366" s="26"/>
      <c r="M366" s="26"/>
      <c r="N366" s="26"/>
      <c r="Q366" s="26"/>
      <c r="S366" s="26"/>
      <c r="T366" s="26"/>
      <c r="V366" s="26"/>
      <c r="W366" s="26"/>
      <c r="Z366" s="26"/>
      <c r="AA366" s="26"/>
      <c r="AD366" s="26"/>
      <c r="AF366" s="26"/>
      <c r="AG366" s="26"/>
      <c r="AI366" s="26"/>
      <c r="AJ366" s="26"/>
      <c r="AL366" s="26"/>
    </row>
    <row r="367" spans="1:38" x14ac:dyDescent="0.2">
      <c r="A367" s="24">
        <f t="shared" ref="A367:A378" si="55">A272</f>
        <v>65</v>
      </c>
      <c r="B367" s="94">
        <f t="shared" ref="B367:B386" si="56">SUM(B272,E272,H272,K272)</f>
        <v>4.1799702608978501E-3</v>
      </c>
      <c r="C367" s="23">
        <f t="shared" ref="C367:C386" si="57">SUM(D272,G272,J272,M272)/B367</f>
        <v>0.98320884292443345</v>
      </c>
      <c r="D367" s="26"/>
      <c r="E367" s="26"/>
      <c r="F367" s="23"/>
      <c r="G367" s="26"/>
      <c r="H367" s="26"/>
      <c r="J367" s="23"/>
      <c r="K367" s="26"/>
      <c r="L367" s="26"/>
      <c r="M367" s="26"/>
      <c r="N367" s="26"/>
      <c r="Q367" s="26"/>
      <c r="S367" s="26"/>
      <c r="T367" s="26"/>
      <c r="V367" s="26"/>
      <c r="W367" s="26"/>
      <c r="Z367" s="26"/>
      <c r="AA367" s="26"/>
      <c r="AD367" s="26"/>
      <c r="AF367" s="26"/>
      <c r="AG367" s="26"/>
      <c r="AI367" s="26"/>
      <c r="AJ367" s="26"/>
      <c r="AL367" s="26"/>
    </row>
    <row r="368" spans="1:38" x14ac:dyDescent="0.2">
      <c r="A368" s="24">
        <f t="shared" si="55"/>
        <v>66</v>
      </c>
      <c r="B368" s="94">
        <f t="shared" si="56"/>
        <v>3.7112597514144955E-3</v>
      </c>
      <c r="C368" s="23">
        <f t="shared" si="57"/>
        <v>1.0001769725242802</v>
      </c>
      <c r="D368" s="26"/>
      <c r="E368" s="26"/>
      <c r="F368" s="23"/>
      <c r="G368" s="26"/>
      <c r="H368" s="26"/>
      <c r="J368" s="23"/>
      <c r="K368" s="26"/>
      <c r="L368" s="26"/>
      <c r="M368" s="26"/>
      <c r="N368" s="26"/>
      <c r="Q368" s="26"/>
      <c r="S368" s="26"/>
      <c r="T368" s="26"/>
      <c r="V368" s="26"/>
      <c r="W368" s="26"/>
      <c r="Z368" s="26"/>
      <c r="AA368" s="26"/>
      <c r="AD368" s="26"/>
      <c r="AF368" s="26"/>
      <c r="AG368" s="26"/>
      <c r="AI368" s="26"/>
      <c r="AJ368" s="26"/>
      <c r="AL368" s="26"/>
    </row>
    <row r="369" spans="1:38" x14ac:dyDescent="0.2">
      <c r="A369" s="24">
        <f t="shared" si="55"/>
        <v>67</v>
      </c>
      <c r="B369" s="94">
        <f t="shared" si="56"/>
        <v>3.2438742186363936E-3</v>
      </c>
      <c r="C369" s="23">
        <f t="shared" si="57"/>
        <v>1.0633361215903747</v>
      </c>
      <c r="D369" s="26"/>
      <c r="E369" s="26"/>
      <c r="F369" s="23"/>
      <c r="G369" s="26"/>
      <c r="H369" s="26"/>
      <c r="J369" s="23"/>
      <c r="K369" s="26"/>
      <c r="L369" s="26"/>
      <c r="M369" s="26"/>
      <c r="N369" s="26"/>
      <c r="Q369" s="26"/>
      <c r="S369" s="26"/>
      <c r="T369" s="26"/>
      <c r="V369" s="26"/>
      <c r="W369" s="26"/>
      <c r="Z369" s="26"/>
      <c r="AA369" s="26"/>
      <c r="AD369" s="26"/>
      <c r="AF369" s="26"/>
      <c r="AG369" s="26"/>
      <c r="AI369" s="26"/>
      <c r="AJ369" s="26"/>
      <c r="AL369" s="26"/>
    </row>
    <row r="370" spans="1:38" x14ac:dyDescent="0.2">
      <c r="A370" s="24">
        <f t="shared" si="55"/>
        <v>68</v>
      </c>
      <c r="B370" s="94">
        <f t="shared" si="56"/>
        <v>2.8400875677104505E-3</v>
      </c>
      <c r="C370" s="23">
        <f t="shared" si="57"/>
        <v>1.0765335557235884</v>
      </c>
      <c r="D370" s="26"/>
      <c r="E370" s="26"/>
      <c r="F370" s="23"/>
      <c r="G370" s="26"/>
      <c r="H370" s="26"/>
      <c r="J370" s="23"/>
      <c r="K370" s="26"/>
      <c r="L370" s="26"/>
      <c r="M370" s="26"/>
      <c r="N370" s="26"/>
      <c r="Q370" s="26"/>
      <c r="S370" s="26"/>
      <c r="T370" s="26"/>
      <c r="V370" s="26"/>
      <c r="W370" s="26"/>
      <c r="Z370" s="26"/>
      <c r="AA370" s="26"/>
      <c r="AD370" s="26"/>
      <c r="AF370" s="26"/>
      <c r="AG370" s="26"/>
      <c r="AI370" s="26"/>
      <c r="AJ370" s="26"/>
      <c r="AL370" s="26"/>
    </row>
    <row r="371" spans="1:38" x14ac:dyDescent="0.2">
      <c r="A371" s="24">
        <f t="shared" si="55"/>
        <v>69</v>
      </c>
      <c r="B371" s="94">
        <f t="shared" si="56"/>
        <v>2.651278387211855E-3</v>
      </c>
      <c r="C371" s="23">
        <f t="shared" si="57"/>
        <v>1.1029284239900166</v>
      </c>
      <c r="D371" s="26"/>
      <c r="E371" s="26"/>
      <c r="F371" s="23"/>
      <c r="G371" s="26"/>
      <c r="H371" s="26"/>
      <c r="J371" s="23"/>
      <c r="K371" s="26"/>
      <c r="L371" s="26"/>
      <c r="M371" s="26"/>
      <c r="N371" s="26"/>
      <c r="Q371" s="26"/>
      <c r="S371" s="26"/>
      <c r="T371" s="26"/>
      <c r="V371" s="26"/>
      <c r="W371" s="26"/>
      <c r="Z371" s="26"/>
      <c r="AA371" s="26"/>
      <c r="AD371" s="26"/>
      <c r="AF371" s="26"/>
      <c r="AG371" s="26"/>
      <c r="AI371" s="26"/>
      <c r="AJ371" s="26"/>
      <c r="AL371" s="26"/>
    </row>
    <row r="372" spans="1:38" x14ac:dyDescent="0.2">
      <c r="A372" s="24">
        <f t="shared" si="55"/>
        <v>70</v>
      </c>
      <c r="B372" s="94">
        <f t="shared" si="56"/>
        <v>2.2213234463571586E-3</v>
      </c>
      <c r="C372" s="23">
        <f t="shared" si="57"/>
        <v>1.1161258581232305</v>
      </c>
      <c r="D372" s="26"/>
      <c r="E372" s="26"/>
      <c r="F372" s="23"/>
      <c r="G372" s="26"/>
      <c r="H372" s="26"/>
      <c r="J372" s="23"/>
      <c r="K372" s="26"/>
      <c r="L372" s="26"/>
      <c r="M372" s="26"/>
      <c r="N372" s="26"/>
      <c r="Q372" s="26"/>
      <c r="S372" s="26"/>
      <c r="T372" s="26"/>
      <c r="V372" s="26"/>
      <c r="W372" s="26"/>
      <c r="Z372" s="26"/>
      <c r="AA372" s="26"/>
      <c r="AD372" s="26"/>
      <c r="AF372" s="26"/>
      <c r="AG372" s="26"/>
      <c r="AI372" s="26"/>
      <c r="AJ372" s="26"/>
      <c r="AL372" s="26"/>
    </row>
    <row r="373" spans="1:38" x14ac:dyDescent="0.2">
      <c r="A373" s="24">
        <f t="shared" si="55"/>
        <v>71</v>
      </c>
      <c r="B373" s="94">
        <f t="shared" si="56"/>
        <v>1.9063102346831865E-3</v>
      </c>
      <c r="C373" s="23">
        <f t="shared" si="57"/>
        <v>1.1161258581232303</v>
      </c>
      <c r="D373" s="26"/>
      <c r="E373" s="26"/>
      <c r="F373" s="23"/>
      <c r="G373" s="26"/>
      <c r="H373" s="26"/>
      <c r="J373" s="23"/>
      <c r="K373" s="26"/>
      <c r="L373" s="26"/>
      <c r="M373" s="26"/>
      <c r="N373" s="26"/>
      <c r="Q373" s="26"/>
      <c r="S373" s="26"/>
      <c r="T373" s="26"/>
      <c r="V373" s="26"/>
      <c r="W373" s="26"/>
      <c r="Z373" s="26"/>
      <c r="AA373" s="26"/>
      <c r="AD373" s="26"/>
      <c r="AF373" s="26"/>
      <c r="AG373" s="26"/>
      <c r="AI373" s="26"/>
      <c r="AJ373" s="26"/>
      <c r="AL373" s="26"/>
    </row>
    <row r="374" spans="1:38" x14ac:dyDescent="0.2">
      <c r="A374" s="24">
        <f t="shared" si="55"/>
        <v>72</v>
      </c>
      <c r="B374" s="94">
        <f t="shared" si="56"/>
        <v>1.5608225587883883E-3</v>
      </c>
      <c r="C374" s="23">
        <f t="shared" si="57"/>
        <v>1.1170685319898885</v>
      </c>
      <c r="D374" s="26"/>
      <c r="E374" s="26"/>
      <c r="F374" s="23"/>
      <c r="G374" s="26"/>
      <c r="H374" s="26"/>
      <c r="J374" s="23"/>
      <c r="K374" s="26"/>
      <c r="L374" s="26"/>
      <c r="M374" s="26"/>
      <c r="N374" s="26"/>
      <c r="Q374" s="26"/>
      <c r="S374" s="26"/>
      <c r="T374" s="26"/>
      <c r="V374" s="26"/>
      <c r="W374" s="26"/>
      <c r="Z374" s="26"/>
      <c r="AA374" s="26"/>
      <c r="AD374" s="26"/>
      <c r="AF374" s="26"/>
      <c r="AG374" s="26"/>
      <c r="AI374" s="26"/>
      <c r="AJ374" s="26"/>
      <c r="AL374" s="26"/>
    </row>
    <row r="375" spans="1:38" x14ac:dyDescent="0.2">
      <c r="A375" s="24">
        <f t="shared" si="55"/>
        <v>73</v>
      </c>
      <c r="B375" s="94">
        <f t="shared" si="56"/>
        <v>1.2511092539354294E-3</v>
      </c>
      <c r="C375" s="23">
        <f t="shared" si="57"/>
        <v>1.1180112058565466</v>
      </c>
      <c r="D375" s="26"/>
      <c r="E375" s="26"/>
      <c r="F375" s="23"/>
      <c r="G375" s="26"/>
      <c r="H375" s="26"/>
      <c r="J375" s="23"/>
      <c r="K375" s="26"/>
      <c r="L375" s="26"/>
      <c r="M375" s="26"/>
      <c r="N375" s="26"/>
      <c r="Q375" s="26"/>
      <c r="S375" s="26"/>
      <c r="T375" s="26"/>
      <c r="V375" s="26"/>
      <c r="W375" s="26"/>
      <c r="Z375" s="26"/>
      <c r="AA375" s="26"/>
      <c r="AD375" s="26"/>
      <c r="AF375" s="26"/>
      <c r="AG375" s="26"/>
      <c r="AI375" s="26"/>
      <c r="AJ375" s="26"/>
      <c r="AL375" s="26"/>
    </row>
    <row r="376" spans="1:38" x14ac:dyDescent="0.2">
      <c r="A376" s="24">
        <f t="shared" si="55"/>
        <v>74</v>
      </c>
      <c r="B376" s="94">
        <f t="shared" si="56"/>
        <v>9.6259557636652299E-4</v>
      </c>
      <c r="C376" s="23">
        <f t="shared" si="57"/>
        <v>1.1189538797232048</v>
      </c>
      <c r="D376" s="26"/>
      <c r="E376" s="26"/>
      <c r="F376" s="23"/>
      <c r="G376" s="26"/>
      <c r="H376" s="26"/>
      <c r="J376" s="23"/>
      <c r="K376" s="26"/>
      <c r="L376" s="26"/>
      <c r="M376" s="26"/>
      <c r="N376" s="26"/>
      <c r="Q376" s="26"/>
      <c r="S376" s="26"/>
      <c r="T376" s="26"/>
      <c r="V376" s="26"/>
      <c r="W376" s="26"/>
      <c r="Z376" s="26"/>
      <c r="AA376" s="26"/>
      <c r="AD376" s="26"/>
      <c r="AF376" s="26"/>
      <c r="AG376" s="26"/>
      <c r="AI376" s="26"/>
      <c r="AJ376" s="26"/>
      <c r="AL376" s="26"/>
    </row>
    <row r="377" spans="1:38" x14ac:dyDescent="0.2">
      <c r="A377" s="24">
        <f t="shared" si="55"/>
        <v>75</v>
      </c>
      <c r="B377" s="94">
        <f t="shared" si="56"/>
        <v>7.5888040793382796E-4</v>
      </c>
      <c r="C377" s="23">
        <f t="shared" si="57"/>
        <v>1.1189538797232048</v>
      </c>
      <c r="D377" s="26"/>
      <c r="E377" s="26"/>
      <c r="F377" s="23"/>
      <c r="G377" s="26"/>
      <c r="H377" s="26"/>
      <c r="J377" s="23"/>
      <c r="K377" s="26"/>
      <c r="L377" s="26"/>
      <c r="M377" s="26"/>
      <c r="N377" s="26"/>
      <c r="Q377" s="26"/>
      <c r="S377" s="26"/>
      <c r="T377" s="26"/>
      <c r="V377" s="26"/>
      <c r="W377" s="26"/>
      <c r="Z377" s="26"/>
      <c r="AA377" s="26"/>
      <c r="AD377" s="26"/>
      <c r="AF377" s="26"/>
      <c r="AG377" s="26"/>
      <c r="AI377" s="26"/>
      <c r="AJ377" s="26"/>
      <c r="AL377" s="26"/>
    </row>
    <row r="378" spans="1:38" x14ac:dyDescent="0.2">
      <c r="A378" s="24">
        <f t="shared" si="55"/>
        <v>76</v>
      </c>
      <c r="B378" s="94">
        <f t="shared" si="56"/>
        <v>5.1309722910934078E-4</v>
      </c>
      <c r="C378" s="23">
        <f t="shared" si="57"/>
        <v>1.1198965535898626</v>
      </c>
      <c r="D378" s="26"/>
      <c r="E378" s="26"/>
      <c r="F378" s="23"/>
      <c r="G378" s="26"/>
      <c r="H378" s="26"/>
      <c r="J378" s="23"/>
      <c r="K378" s="26"/>
      <c r="L378" s="26"/>
      <c r="M378" s="26"/>
      <c r="N378" s="26"/>
      <c r="Q378" s="26"/>
      <c r="S378" s="26"/>
      <c r="T378" s="26"/>
      <c r="V378" s="26"/>
      <c r="W378" s="26"/>
      <c r="Z378" s="26"/>
      <c r="AA378" s="26"/>
      <c r="AD378" s="26"/>
      <c r="AF378" s="26"/>
      <c r="AG378" s="26"/>
      <c r="AI378" s="26"/>
      <c r="AJ378" s="26"/>
      <c r="AL378" s="26"/>
    </row>
    <row r="379" spans="1:38" x14ac:dyDescent="0.2">
      <c r="A379" s="24">
        <f>A284</f>
        <v>77</v>
      </c>
      <c r="B379" s="94">
        <f t="shared" si="56"/>
        <v>3.6238112888677771E-4</v>
      </c>
      <c r="C379" s="23">
        <f t="shared" si="57"/>
        <v>1.1208392274565211</v>
      </c>
      <c r="D379" s="26"/>
      <c r="E379" s="26"/>
      <c r="F379" s="23"/>
      <c r="G379" s="26"/>
      <c r="H379" s="26"/>
      <c r="J379" s="23"/>
      <c r="K379" s="26"/>
      <c r="L379" s="26"/>
      <c r="M379" s="26"/>
      <c r="N379" s="26"/>
      <c r="Q379" s="26"/>
      <c r="S379" s="26"/>
      <c r="T379" s="26"/>
      <c r="V379" s="26"/>
      <c r="W379" s="26"/>
      <c r="Z379" s="26"/>
      <c r="AA379" s="26"/>
      <c r="AD379" s="26"/>
      <c r="AF379" s="26"/>
      <c r="AG379" s="26"/>
      <c r="AI379" s="26"/>
      <c r="AJ379" s="26"/>
      <c r="AL379" s="26"/>
    </row>
    <row r="380" spans="1:38" x14ac:dyDescent="0.2">
      <c r="A380" s="24">
        <f t="shared" ref="A380:A386" si="58">A285</f>
        <v>78</v>
      </c>
      <c r="B380" s="94">
        <f t="shared" si="56"/>
        <v>2.9712602615305269E-4</v>
      </c>
      <c r="C380" s="23">
        <f t="shared" si="57"/>
        <v>1.1208392274565211</v>
      </c>
      <c r="D380" s="26"/>
      <c r="E380" s="26"/>
      <c r="F380" s="23"/>
      <c r="G380" s="26"/>
      <c r="H380" s="26"/>
      <c r="J380" s="23"/>
      <c r="K380" s="26"/>
      <c r="L380" s="26"/>
      <c r="M380" s="26"/>
      <c r="N380" s="26"/>
      <c r="Q380" s="26"/>
      <c r="S380" s="26"/>
      <c r="T380" s="26"/>
      <c r="V380" s="26"/>
      <c r="W380" s="26"/>
      <c r="Z380" s="26"/>
      <c r="AA380" s="26"/>
      <c r="AD380" s="26"/>
      <c r="AF380" s="26"/>
      <c r="AG380" s="26"/>
      <c r="AI380" s="26"/>
      <c r="AJ380" s="26"/>
      <c r="AL380" s="26"/>
    </row>
    <row r="381" spans="1:38" x14ac:dyDescent="0.2">
      <c r="A381" s="24">
        <f t="shared" si="58"/>
        <v>79</v>
      </c>
      <c r="B381" s="94">
        <f t="shared" si="56"/>
        <v>2.0272143590375504E-4</v>
      </c>
      <c r="C381" s="23">
        <f t="shared" si="57"/>
        <v>1.1217819013231789</v>
      </c>
      <c r="D381" s="26"/>
      <c r="E381" s="26"/>
      <c r="F381" s="23"/>
      <c r="G381" s="26"/>
      <c r="H381" s="26"/>
      <c r="J381" s="23"/>
      <c r="K381" s="26"/>
      <c r="L381" s="26"/>
      <c r="M381" s="26"/>
      <c r="N381" s="26"/>
      <c r="Q381" s="26"/>
      <c r="S381" s="26"/>
      <c r="T381" s="26"/>
      <c r="V381" s="26"/>
      <c r="W381" s="26"/>
      <c r="Z381" s="26"/>
      <c r="AA381" s="26"/>
      <c r="AD381" s="26"/>
      <c r="AF381" s="26"/>
      <c r="AG381" s="26"/>
      <c r="AI381" s="26"/>
      <c r="AJ381" s="26"/>
      <c r="AL381" s="26"/>
    </row>
    <row r="382" spans="1:38" x14ac:dyDescent="0.2">
      <c r="A382" s="24">
        <f t="shared" si="58"/>
        <v>80</v>
      </c>
      <c r="B382" s="94">
        <f t="shared" si="56"/>
        <v>1.4740365845942972E-4</v>
      </c>
      <c r="C382" s="23">
        <f t="shared" si="57"/>
        <v>1.1227245751898374</v>
      </c>
      <c r="D382" s="26"/>
      <c r="E382" s="26"/>
      <c r="F382" s="23"/>
      <c r="G382" s="26"/>
      <c r="H382" s="26"/>
      <c r="J382" s="23"/>
      <c r="K382" s="26"/>
      <c r="L382" s="26"/>
      <c r="M382" s="26"/>
      <c r="N382" s="26"/>
      <c r="Q382" s="26"/>
      <c r="S382" s="26"/>
      <c r="T382" s="26"/>
      <c r="V382" s="26"/>
      <c r="W382" s="26"/>
      <c r="Z382" s="26"/>
      <c r="AA382" s="26"/>
      <c r="AD382" s="26"/>
      <c r="AF382" s="26"/>
      <c r="AG382" s="26"/>
      <c r="AI382" s="26"/>
      <c r="AJ382" s="26"/>
      <c r="AL382" s="26"/>
    </row>
    <row r="383" spans="1:38" x14ac:dyDescent="0.2">
      <c r="A383" s="24">
        <f t="shared" si="58"/>
        <v>81</v>
      </c>
      <c r="B383" s="94">
        <f t="shared" si="56"/>
        <v>8.5129753312524574E-5</v>
      </c>
      <c r="C383" s="23">
        <f t="shared" si="57"/>
        <v>1.1236672490564954</v>
      </c>
      <c r="D383" s="26"/>
      <c r="E383" s="26"/>
      <c r="F383" s="23"/>
      <c r="G383" s="26"/>
      <c r="H383" s="26"/>
      <c r="J383" s="23"/>
      <c r="K383" s="26"/>
      <c r="L383" s="26"/>
      <c r="M383" s="26"/>
      <c r="N383" s="26"/>
      <c r="Q383" s="26"/>
      <c r="S383" s="26"/>
      <c r="T383" s="26"/>
      <c r="V383" s="26"/>
      <c r="W383" s="26"/>
      <c r="Z383" s="26"/>
      <c r="AA383" s="26"/>
      <c r="AD383" s="26"/>
      <c r="AF383" s="26"/>
      <c r="AG383" s="26"/>
      <c r="AI383" s="26"/>
      <c r="AJ383" s="26"/>
      <c r="AL383" s="26"/>
    </row>
    <row r="384" spans="1:38" x14ac:dyDescent="0.2">
      <c r="A384" s="24">
        <f t="shared" si="58"/>
        <v>82</v>
      </c>
      <c r="B384" s="94">
        <f t="shared" si="56"/>
        <v>4.6374184683865525E-5</v>
      </c>
      <c r="C384" s="23">
        <f t="shared" si="57"/>
        <v>1.1246099229231536</v>
      </c>
      <c r="D384" s="26"/>
      <c r="E384" s="26"/>
      <c r="F384" s="23"/>
      <c r="G384" s="26"/>
      <c r="H384" s="26"/>
      <c r="J384" s="23"/>
      <c r="K384" s="26"/>
      <c r="L384" s="26"/>
      <c r="M384" s="26"/>
      <c r="N384" s="26"/>
      <c r="Q384" s="26"/>
      <c r="S384" s="26"/>
      <c r="T384" s="26"/>
      <c r="V384" s="26"/>
      <c r="W384" s="26"/>
      <c r="Z384" s="26"/>
      <c r="AA384" s="26"/>
      <c r="AD384" s="26"/>
      <c r="AF384" s="26"/>
      <c r="AG384" s="26"/>
      <c r="AI384" s="26"/>
      <c r="AJ384" s="26"/>
      <c r="AL384" s="26"/>
    </row>
    <row r="385" spans="1:39" x14ac:dyDescent="0.2">
      <c r="A385" s="24">
        <f t="shared" si="58"/>
        <v>83</v>
      </c>
      <c r="B385" s="94">
        <f t="shared" si="56"/>
        <v>6.3598881852158432E-5</v>
      </c>
      <c r="C385" s="23">
        <f t="shared" si="57"/>
        <v>1.1246099229231536</v>
      </c>
      <c r="D385" s="26"/>
      <c r="E385" s="26"/>
      <c r="F385" s="23"/>
      <c r="G385" s="26"/>
      <c r="H385" s="26"/>
      <c r="J385" s="23"/>
      <c r="K385" s="26"/>
      <c r="L385" s="26"/>
      <c r="M385" s="26"/>
      <c r="N385" s="26"/>
      <c r="Q385" s="26"/>
      <c r="S385" s="26"/>
      <c r="T385" s="26"/>
      <c r="V385" s="26"/>
      <c r="W385" s="26"/>
      <c r="Z385" s="26"/>
      <c r="AA385" s="26"/>
      <c r="AD385" s="26"/>
      <c r="AF385" s="26"/>
      <c r="AG385" s="26"/>
      <c r="AI385" s="26"/>
      <c r="AJ385" s="26"/>
      <c r="AL385" s="26"/>
    </row>
    <row r="386" spans="1:39" x14ac:dyDescent="0.2">
      <c r="A386" s="24" t="str">
        <f t="shared" si="58"/>
        <v>NNNN</v>
      </c>
      <c r="B386" s="94">
        <f t="shared" si="56"/>
        <v>0.18173711733430586</v>
      </c>
      <c r="C386" s="23">
        <f t="shared" si="57"/>
        <v>1.1151831842565723</v>
      </c>
      <c r="D386" s="26"/>
      <c r="E386" s="26"/>
      <c r="F386" s="23"/>
      <c r="G386" s="26"/>
      <c r="H386" s="26"/>
      <c r="J386" s="23"/>
      <c r="K386" s="26"/>
      <c r="L386" s="26"/>
      <c r="M386" s="26"/>
      <c r="N386" s="26"/>
      <c r="Q386" s="26"/>
      <c r="S386" s="26"/>
      <c r="T386" s="26"/>
      <c r="V386" s="26"/>
      <c r="W386" s="26"/>
      <c r="Z386" s="26"/>
      <c r="AA386" s="26"/>
      <c r="AD386" s="26"/>
      <c r="AF386" s="26"/>
      <c r="AG386" s="26"/>
      <c r="AI386" s="26"/>
      <c r="AJ386" s="26"/>
      <c r="AL386" s="26"/>
    </row>
    <row r="387" spans="1:39" x14ac:dyDescent="0.2">
      <c r="A387" s="24"/>
      <c r="B387" s="23"/>
      <c r="C387" s="26"/>
      <c r="D387" s="26"/>
      <c r="E387" s="26"/>
      <c r="F387" s="26"/>
      <c r="G387" s="26"/>
      <c r="H387" s="26"/>
      <c r="J387" s="23"/>
      <c r="K387" s="26"/>
      <c r="L387" s="26"/>
      <c r="M387" s="26"/>
      <c r="N387" s="26"/>
      <c r="Q387" s="26"/>
      <c r="S387" s="26"/>
      <c r="T387" s="26"/>
      <c r="V387" s="26"/>
      <c r="W387" s="26"/>
      <c r="Z387" s="26"/>
      <c r="AA387" s="26"/>
      <c r="AD387" s="26"/>
      <c r="AF387" s="26"/>
      <c r="AG387" s="26"/>
      <c r="AI387" s="26"/>
      <c r="AJ387" s="26"/>
      <c r="AL387" s="26"/>
    </row>
    <row r="388" spans="1:39" x14ac:dyDescent="0.2">
      <c r="A388" s="24"/>
      <c r="B388" s="26"/>
      <c r="C388" s="26"/>
      <c r="D388" s="26"/>
      <c r="E388" s="26"/>
      <c r="F388" s="26"/>
      <c r="G388" s="26"/>
      <c r="H388" s="26"/>
      <c r="J388" s="23"/>
      <c r="K388" s="26"/>
      <c r="L388" s="26"/>
      <c r="M388" s="26"/>
      <c r="N388" s="26"/>
      <c r="Q388" s="26"/>
      <c r="S388" s="26"/>
      <c r="T388" s="26"/>
      <c r="V388" s="26"/>
      <c r="W388" s="26"/>
      <c r="Z388" s="26"/>
      <c r="AA388" s="26"/>
      <c r="AD388" s="26"/>
      <c r="AF388" s="26"/>
      <c r="AG388" s="26"/>
      <c r="AI388" s="26"/>
      <c r="AJ388" s="26"/>
      <c r="AL388" s="26"/>
    </row>
    <row r="389" spans="1:39" x14ac:dyDescent="0.2">
      <c r="B389" s="26"/>
      <c r="C389" s="162"/>
      <c r="D389" s="26"/>
      <c r="E389" s="26"/>
      <c r="F389" s="26"/>
      <c r="G389" s="26"/>
      <c r="H389" s="114"/>
      <c r="I389" s="23"/>
      <c r="J389" s="26"/>
      <c r="K389" s="26"/>
      <c r="L389" s="26"/>
      <c r="M389" s="26"/>
      <c r="P389" s="26"/>
      <c r="R389" s="26"/>
      <c r="S389" s="26"/>
      <c r="T389" s="114"/>
      <c r="U389" s="26"/>
      <c r="V389" s="26"/>
      <c r="W389" s="114"/>
      <c r="Y389" s="26"/>
      <c r="Z389" s="26"/>
      <c r="AA389" s="114"/>
      <c r="AC389" s="26"/>
      <c r="AE389" s="26"/>
      <c r="AF389" s="26"/>
      <c r="AG389" s="114"/>
      <c r="AH389" s="26"/>
      <c r="AI389" s="26"/>
      <c r="AJ389" s="114"/>
      <c r="AK389" s="26"/>
    </row>
    <row r="390" spans="1:39" x14ac:dyDescent="0.2">
      <c r="B390" s="25"/>
      <c r="C390" s="26"/>
      <c r="D390" s="26"/>
      <c r="E390" s="26"/>
      <c r="F390" s="26"/>
      <c r="G390" s="26"/>
      <c r="H390" s="26"/>
      <c r="I390" s="26"/>
      <c r="L390" s="26"/>
      <c r="M390" s="26"/>
      <c r="N390" s="26"/>
      <c r="O390" s="26"/>
      <c r="R390" s="26"/>
      <c r="T390" s="26"/>
      <c r="U390" s="26"/>
      <c r="W390" s="26"/>
      <c r="X390" s="26"/>
      <c r="AA390" s="26"/>
      <c r="AB390" s="26"/>
      <c r="AE390" s="26"/>
      <c r="AG390" s="26"/>
      <c r="AH390" s="26"/>
      <c r="AJ390" s="26"/>
      <c r="AK390" s="26"/>
      <c r="AM390" s="26"/>
    </row>
    <row r="391" spans="1:39" x14ac:dyDescent="0.2">
      <c r="B391" s="25"/>
      <c r="C391" s="26"/>
      <c r="D391" s="26"/>
      <c r="E391" s="26"/>
      <c r="F391" s="26"/>
      <c r="G391" s="26"/>
      <c r="H391" s="26"/>
      <c r="I391" s="26"/>
      <c r="L391" s="26"/>
      <c r="M391" s="26"/>
      <c r="N391" s="26"/>
      <c r="O391" s="26"/>
      <c r="R391" s="26"/>
      <c r="T391" s="26"/>
      <c r="U391" s="26"/>
      <c r="W391" s="26"/>
      <c r="X391" s="26"/>
      <c r="AA391" s="26"/>
      <c r="AB391" s="26"/>
      <c r="AE391" s="26"/>
      <c r="AG391" s="26"/>
      <c r="AH391" s="26"/>
      <c r="AJ391" s="26"/>
      <c r="AK391" s="26"/>
      <c r="AM391" s="26"/>
    </row>
    <row r="392" spans="1:39" ht="15.75" x14ac:dyDescent="0.25">
      <c r="A392" s="140" t="s">
        <v>52</v>
      </c>
      <c r="B392" s="111"/>
      <c r="C392" s="111"/>
      <c r="D392" s="111"/>
      <c r="E392" s="26"/>
      <c r="F392" s="26"/>
      <c r="G392" s="26"/>
      <c r="H392" s="26"/>
      <c r="I392" s="26"/>
      <c r="L392" s="26"/>
      <c r="M392" s="26"/>
      <c r="N392" s="26"/>
      <c r="O392" s="26"/>
      <c r="R392" s="26"/>
      <c r="T392" s="26"/>
      <c r="U392" s="26"/>
      <c r="W392" s="26"/>
      <c r="X392" s="26"/>
      <c r="AA392" s="26"/>
      <c r="AB392" s="26"/>
      <c r="AE392" s="26"/>
      <c r="AG392" s="26"/>
      <c r="AH392" s="26"/>
      <c r="AJ392" s="26"/>
      <c r="AK392" s="26"/>
      <c r="AM392" s="26"/>
    </row>
    <row r="393" spans="1:39" x14ac:dyDescent="0.2">
      <c r="A393" s="18" t="s">
        <v>53</v>
      </c>
      <c r="B393" s="111"/>
      <c r="C393" s="111"/>
      <c r="D393" s="111"/>
      <c r="E393" s="26"/>
      <c r="F393" s="26"/>
      <c r="G393" s="26"/>
      <c r="H393" s="26"/>
      <c r="I393" s="26"/>
      <c r="L393" s="26"/>
      <c r="M393" s="26"/>
      <c r="N393" s="26"/>
      <c r="O393" s="26"/>
      <c r="R393" s="26"/>
      <c r="T393" s="26"/>
      <c r="U393" s="26"/>
      <c r="W393" s="26"/>
      <c r="X393" s="26"/>
      <c r="AA393" s="26"/>
      <c r="AB393" s="26"/>
      <c r="AE393" s="26"/>
      <c r="AG393" s="26"/>
      <c r="AH393" s="26"/>
      <c r="AJ393" s="26"/>
      <c r="AK393" s="26"/>
      <c r="AM393" s="26"/>
    </row>
    <row r="394" spans="1:39" x14ac:dyDescent="0.2">
      <c r="A394" s="18" t="s">
        <v>54</v>
      </c>
      <c r="B394" s="111"/>
      <c r="C394" s="111"/>
      <c r="D394" s="111"/>
      <c r="E394" s="26"/>
      <c r="F394" s="26"/>
      <c r="G394" s="26"/>
      <c r="H394" s="26"/>
      <c r="I394" s="26"/>
      <c r="L394" s="26"/>
      <c r="M394" s="26"/>
      <c r="N394" s="26"/>
      <c r="O394" s="26"/>
      <c r="R394" s="26"/>
      <c r="T394" s="26"/>
      <c r="U394" s="26"/>
      <c r="W394" s="26"/>
      <c r="X394" s="26"/>
      <c r="AA394" s="26"/>
      <c r="AB394" s="26"/>
      <c r="AE394" s="26"/>
      <c r="AG394" s="26"/>
      <c r="AH394" s="26"/>
      <c r="AJ394" s="26"/>
      <c r="AK394" s="26"/>
      <c r="AM394" s="26"/>
    </row>
    <row r="395" spans="1:39" x14ac:dyDescent="0.2">
      <c r="B395" s="111"/>
      <c r="C395" s="111"/>
      <c r="D395" s="111"/>
      <c r="E395" s="26"/>
      <c r="F395" s="26"/>
      <c r="G395" s="26"/>
      <c r="H395" s="26"/>
      <c r="I395" s="26"/>
      <c r="L395" s="26"/>
      <c r="M395" s="26"/>
      <c r="N395" s="26"/>
      <c r="O395" s="26"/>
      <c r="R395" s="26"/>
      <c r="T395" s="26"/>
      <c r="U395" s="26"/>
      <c r="W395" s="26"/>
      <c r="X395" s="26"/>
      <c r="AA395" s="26"/>
      <c r="AB395" s="26"/>
      <c r="AE395" s="26"/>
      <c r="AG395" s="26"/>
      <c r="AH395" s="26"/>
      <c r="AJ395" s="26"/>
      <c r="AK395" s="26"/>
      <c r="AM395" s="26"/>
    </row>
    <row r="396" spans="1:39" x14ac:dyDescent="0.2">
      <c r="B396" s="334" t="s">
        <v>55</v>
      </c>
      <c r="C396" s="334"/>
      <c r="D396" s="334"/>
      <c r="E396" s="334"/>
      <c r="F396" s="334"/>
      <c r="G396" s="334"/>
      <c r="H396" s="334"/>
      <c r="I396" s="334"/>
      <c r="J396" s="334"/>
      <c r="K396" s="334"/>
      <c r="L396" s="334"/>
      <c r="M396" s="334"/>
      <c r="N396" s="334"/>
      <c r="O396" s="334"/>
      <c r="P396" s="334"/>
      <c r="Q396" s="334"/>
      <c r="S396" s="25"/>
      <c r="T396" s="26"/>
      <c r="V396" s="25"/>
      <c r="W396" s="26"/>
      <c r="Y396" s="25"/>
      <c r="Z396" s="25"/>
      <c r="AA396" s="26"/>
      <c r="AB396" s="26"/>
      <c r="AC396" s="26"/>
      <c r="AF396" s="25"/>
      <c r="AG396" s="26"/>
      <c r="AI396" s="25"/>
      <c r="AJ396" s="26"/>
      <c r="AL396" s="25"/>
      <c r="AM396" s="26"/>
    </row>
    <row r="397" spans="1:39" ht="13.5" thickBot="1" x14ac:dyDescent="0.25">
      <c r="C397" s="114"/>
      <c r="D397" s="114"/>
      <c r="E397" s="26"/>
      <c r="F397" s="26"/>
      <c r="G397" s="26"/>
      <c r="H397" s="26"/>
      <c r="I397" s="26"/>
      <c r="L397" s="26"/>
      <c r="M397" s="26"/>
      <c r="N397" s="26"/>
      <c r="O397" s="26"/>
      <c r="R397" s="26"/>
      <c r="T397" s="26"/>
      <c r="U397" s="26"/>
      <c r="W397" s="26"/>
      <c r="X397" s="26"/>
      <c r="AA397" s="26"/>
      <c r="AB397" s="26"/>
      <c r="AE397" s="26"/>
      <c r="AG397" s="26"/>
      <c r="AH397" s="26"/>
      <c r="AJ397" s="26"/>
      <c r="AK397" s="26"/>
      <c r="AM397" s="26"/>
    </row>
    <row r="398" spans="1:39" ht="41.45" customHeight="1" x14ac:dyDescent="0.2">
      <c r="A398" s="90" t="s">
        <v>36</v>
      </c>
      <c r="B398" s="36" t="s">
        <v>19</v>
      </c>
      <c r="C398" s="37" t="s">
        <v>158</v>
      </c>
      <c r="D398" s="80" t="s">
        <v>45</v>
      </c>
      <c r="E398" s="36" t="s">
        <v>19</v>
      </c>
      <c r="F398" s="37" t="s">
        <v>158</v>
      </c>
      <c r="G398" s="80" t="s">
        <v>45</v>
      </c>
      <c r="H398" s="36" t="s">
        <v>19</v>
      </c>
      <c r="I398" s="37" t="s">
        <v>158</v>
      </c>
      <c r="J398" s="80" t="s">
        <v>45</v>
      </c>
      <c r="K398" s="36" t="s">
        <v>19</v>
      </c>
      <c r="L398" s="37" t="s">
        <v>158</v>
      </c>
      <c r="M398" s="80" t="s">
        <v>45</v>
      </c>
      <c r="T398" s="114"/>
      <c r="W398" s="114"/>
      <c r="AA398" s="114"/>
      <c r="AG398" s="114"/>
      <c r="AJ398" s="114"/>
    </row>
    <row r="399" spans="1:39" hidden="1" x14ac:dyDescent="0.2">
      <c r="A399" s="91"/>
      <c r="B399" s="81" t="s">
        <v>94</v>
      </c>
      <c r="C399" s="39" t="s">
        <v>94</v>
      </c>
      <c r="D399" s="42"/>
      <c r="E399" s="81" t="s">
        <v>95</v>
      </c>
      <c r="F399" s="39" t="s">
        <v>95</v>
      </c>
      <c r="G399" s="42"/>
      <c r="H399" s="81" t="s">
        <v>96</v>
      </c>
      <c r="I399" s="39" t="s">
        <v>96</v>
      </c>
      <c r="J399" s="42"/>
      <c r="K399" s="81" t="s">
        <v>97</v>
      </c>
      <c r="L399" s="39" t="s">
        <v>97</v>
      </c>
      <c r="M399" s="42"/>
      <c r="T399" s="114"/>
      <c r="W399" s="114"/>
      <c r="AA399" s="114"/>
      <c r="AG399" s="114"/>
      <c r="AJ399" s="114"/>
    </row>
    <row r="400" spans="1:39" ht="13.5" thickBot="1" x14ac:dyDescent="0.25">
      <c r="A400" s="155"/>
      <c r="B400" s="330" t="s">
        <v>37</v>
      </c>
      <c r="C400" s="330"/>
      <c r="D400" s="99"/>
      <c r="E400" s="329" t="s">
        <v>38</v>
      </c>
      <c r="F400" s="330"/>
      <c r="G400" s="134"/>
      <c r="H400" s="329" t="s">
        <v>39</v>
      </c>
      <c r="I400" s="330"/>
      <c r="J400" s="99"/>
      <c r="K400" s="329" t="s">
        <v>40</v>
      </c>
      <c r="L400" s="330"/>
      <c r="M400" s="134"/>
      <c r="T400" s="114"/>
      <c r="W400" s="114"/>
      <c r="AA400" s="114"/>
      <c r="AG400" s="114"/>
      <c r="AJ400" s="114"/>
    </row>
    <row r="401" spans="1:36" hidden="1" x14ac:dyDescent="0.2">
      <c r="A401" s="91"/>
      <c r="B401" s="82"/>
      <c r="C401" s="79"/>
      <c r="D401" s="72"/>
      <c r="E401" s="84"/>
      <c r="F401" s="79"/>
      <c r="G401" s="72"/>
      <c r="H401" s="84"/>
      <c r="I401" s="79"/>
      <c r="J401" s="72"/>
      <c r="K401" s="88"/>
      <c r="L401" s="78"/>
      <c r="M401" s="72"/>
      <c r="T401" s="114"/>
      <c r="W401" s="114"/>
      <c r="AA401" s="114"/>
      <c r="AG401" s="114"/>
      <c r="AJ401" s="114"/>
    </row>
    <row r="402" spans="1:36" x14ac:dyDescent="0.2">
      <c r="A402" s="92">
        <f>A207</f>
        <v>0</v>
      </c>
      <c r="B402" s="142">
        <f>B207</f>
        <v>2.0686198810767158E-3</v>
      </c>
      <c r="C402" s="79">
        <f>C207/$C302</f>
        <v>1.1066208477302668</v>
      </c>
      <c r="D402" s="42">
        <f>B402*C402</f>
        <v>2.2891778864287987E-3</v>
      </c>
      <c r="E402" s="142">
        <f>E207</f>
        <v>2.2557728406937447E-4</v>
      </c>
      <c r="F402" s="79">
        <f>F207/$C302</f>
        <v>0.92188118787381834</v>
      </c>
      <c r="G402" s="42">
        <f>E402*F402</f>
        <v>2.079554545952247E-4</v>
      </c>
      <c r="H402" s="142">
        <f>H207</f>
        <v>2.4840000781736257E-3</v>
      </c>
      <c r="I402" s="79">
        <f>I207/$C302</f>
        <v>0.96306904646476432</v>
      </c>
      <c r="J402" s="42">
        <f>H402*I402</f>
        <v>2.3922635867050738E-3</v>
      </c>
      <c r="K402" s="142">
        <f>K207</f>
        <v>4.9222884600160128E-4</v>
      </c>
      <c r="L402" s="79">
        <f>L207/$C302</f>
        <v>0.77408945998865963</v>
      </c>
      <c r="M402" s="42">
        <f>K402*L402</f>
        <v>3.8102916159222063E-4</v>
      </c>
      <c r="T402" s="114"/>
      <c r="W402" s="114"/>
      <c r="AA402" s="114"/>
      <c r="AG402" s="114"/>
      <c r="AJ402" s="114"/>
    </row>
    <row r="403" spans="1:36" x14ac:dyDescent="0.2">
      <c r="A403" s="92">
        <f t="shared" ref="A403:B418" si="59">A208</f>
        <v>1</v>
      </c>
      <c r="B403" s="142">
        <f t="shared" si="59"/>
        <v>2.5684673431335234E-3</v>
      </c>
      <c r="C403" s="79">
        <f t="shared" ref="C403:C466" si="60">C208/$C303</f>
        <v>1.0824819691662075</v>
      </c>
      <c r="D403" s="42">
        <f>B403*C403</f>
        <v>2.7803195873342735E-3</v>
      </c>
      <c r="E403" s="142">
        <f t="shared" ref="E403:E466" si="61">E208</f>
        <v>5.6709002984841272E-4</v>
      </c>
      <c r="F403" s="79">
        <f t="shared" ref="F403:F466" si="62">F208/$C303</f>
        <v>1.0041977369821176</v>
      </c>
      <c r="G403" s="42">
        <f>E403*F403</f>
        <v>5.6947052463889752E-4</v>
      </c>
      <c r="H403" s="142">
        <f t="shared" ref="H403:H466" si="63">H208</f>
        <v>3.2872672057334394E-3</v>
      </c>
      <c r="I403" s="79">
        <f t="shared" ref="I403:I466" si="64">I208/$C303</f>
        <v>0.98597640707720036</v>
      </c>
      <c r="J403" s="42">
        <f>H403*I403</f>
        <v>3.2411679086117645E-3</v>
      </c>
      <c r="K403" s="142">
        <f t="shared" ref="K403:K466" si="65">K208</f>
        <v>1.113311676589086E-3</v>
      </c>
      <c r="L403" s="79">
        <f t="shared" ref="L403:L466" si="66">L208/$C303</f>
        <v>0.84897900075504307</v>
      </c>
      <c r="M403" s="42">
        <f>K403*L403</f>
        <v>9.4517823471952395E-4</v>
      </c>
      <c r="T403" s="114"/>
      <c r="W403" s="114"/>
      <c r="AA403" s="114"/>
      <c r="AG403" s="114"/>
      <c r="AJ403" s="114"/>
    </row>
    <row r="404" spans="1:36" x14ac:dyDescent="0.2">
      <c r="A404" s="92">
        <f t="shared" si="59"/>
        <v>2</v>
      </c>
      <c r="B404" s="142">
        <f t="shared" si="59"/>
        <v>2.57012356401509E-3</v>
      </c>
      <c r="C404" s="79">
        <f t="shared" si="60"/>
        <v>1.095296003047604</v>
      </c>
      <c r="D404" s="42">
        <f>B404*C404</f>
        <v>2.8150460670041907E-3</v>
      </c>
      <c r="E404" s="142">
        <f t="shared" si="61"/>
        <v>9.0330286880643785E-4</v>
      </c>
      <c r="F404" s="79">
        <f t="shared" si="62"/>
        <v>1.0468063362460174</v>
      </c>
      <c r="G404" s="42">
        <f>E404*F404</f>
        <v>9.4558316661578405E-4</v>
      </c>
      <c r="H404" s="142">
        <f t="shared" si="63"/>
        <v>3.2856109848518724E-3</v>
      </c>
      <c r="I404" s="79">
        <f t="shared" si="64"/>
        <v>0.97407183604363756</v>
      </c>
      <c r="J404" s="42">
        <f>H404*I404</f>
        <v>3.2004211245398075E-3</v>
      </c>
      <c r="K404" s="142">
        <f t="shared" si="65"/>
        <v>1.7131948798925179E-3</v>
      </c>
      <c r="L404" s="79">
        <f t="shared" si="66"/>
        <v>0.88208408578768638</v>
      </c>
      <c r="M404" s="42">
        <f>K404*L404</f>
        <v>1.5111819394061368E-3</v>
      </c>
      <c r="T404" s="114"/>
      <c r="W404" s="114"/>
      <c r="AA404" s="114"/>
      <c r="AG404" s="114"/>
      <c r="AJ404" s="114"/>
    </row>
    <row r="405" spans="1:36" x14ac:dyDescent="0.2">
      <c r="A405" s="92">
        <f t="shared" si="59"/>
        <v>3</v>
      </c>
      <c r="B405" s="142">
        <f t="shared" si="59"/>
        <v>2.6376973759830087E-3</v>
      </c>
      <c r="C405" s="79">
        <f t="shared" si="60"/>
        <v>1.0937008621139794</v>
      </c>
      <c r="D405" s="42">
        <f>B405*C405</f>
        <v>2.8848518941083979E-3</v>
      </c>
      <c r="E405" s="142">
        <f t="shared" si="61"/>
        <v>7.2343728106830226E-4</v>
      </c>
      <c r="F405" s="79">
        <f t="shared" si="62"/>
        <v>1.0357611826952533</v>
      </c>
      <c r="G405" s="42">
        <f>E405*F405</f>
        <v>7.4930825384514311E-4</v>
      </c>
      <c r="H405" s="142">
        <f t="shared" si="63"/>
        <v>3.5145007106843801E-3</v>
      </c>
      <c r="I405" s="79">
        <f t="shared" si="64"/>
        <v>0.97710619859234549</v>
      </c>
      <c r="J405" s="42">
        <f>H405*I405</f>
        <v>3.4340404293669111E-3</v>
      </c>
      <c r="K405" s="142">
        <f t="shared" si="65"/>
        <v>1.4872863516468301E-3</v>
      </c>
      <c r="L405" s="79">
        <f t="shared" si="66"/>
        <v>0.87052580064925655</v>
      </c>
      <c r="M405" s="42">
        <f>K405*L405</f>
        <v>1.2947211420620685E-3</v>
      </c>
      <c r="T405" s="114"/>
      <c r="W405" s="114"/>
      <c r="AA405" s="114"/>
      <c r="AG405" s="114"/>
      <c r="AJ405" s="114"/>
    </row>
    <row r="406" spans="1:36" x14ac:dyDescent="0.2">
      <c r="A406" s="92">
        <f t="shared" si="59"/>
        <v>4</v>
      </c>
      <c r="B406" s="142">
        <f t="shared" si="59"/>
        <v>2.3197029667222165E-3</v>
      </c>
      <c r="C406" s="79">
        <f t="shared" si="60"/>
        <v>1.0821780172212465</v>
      </c>
      <c r="D406" s="42">
        <f>B406*C406</f>
        <v>2.5103315570696914E-3</v>
      </c>
      <c r="E406" s="142">
        <f t="shared" si="61"/>
        <v>8.188356038465399E-4</v>
      </c>
      <c r="F406" s="79">
        <f t="shared" si="62"/>
        <v>1.0519536993015794</v>
      </c>
      <c r="G406" s="42">
        <f>E406*F406</f>
        <v>8.6137714258621028E-4</v>
      </c>
      <c r="H406" s="142">
        <f t="shared" si="63"/>
        <v>3.1189951641662698E-3</v>
      </c>
      <c r="I406" s="79">
        <f t="shared" si="64"/>
        <v>0.98192174314625369</v>
      </c>
      <c r="J406" s="42">
        <f>H406*I406</f>
        <v>3.0626091684628795E-3</v>
      </c>
      <c r="K406" s="142">
        <f t="shared" si="65"/>
        <v>1.6366774751641398E-3</v>
      </c>
      <c r="L406" s="79">
        <f t="shared" si="66"/>
        <v>0.89198596787309825</v>
      </c>
      <c r="M406" s="42">
        <f>K406*L406</f>
        <v>1.459893341780384E-3</v>
      </c>
      <c r="T406" s="114"/>
      <c r="W406" s="114"/>
      <c r="AA406" s="114"/>
      <c r="AG406" s="114"/>
      <c r="AJ406" s="114"/>
    </row>
    <row r="407" spans="1:36" x14ac:dyDescent="0.2">
      <c r="A407" s="92">
        <f t="shared" si="59"/>
        <v>5</v>
      </c>
      <c r="B407" s="142">
        <f t="shared" si="59"/>
        <v>2.8583059974076831E-3</v>
      </c>
      <c r="C407" s="79">
        <f t="shared" si="60"/>
        <v>1.0814800258120707</v>
      </c>
      <c r="D407" s="42">
        <f t="shared" ref="D407:D470" si="67">B407*C407</f>
        <v>3.0912008438552575E-3</v>
      </c>
      <c r="E407" s="142">
        <f t="shared" si="61"/>
        <v>8.9071559010653139E-4</v>
      </c>
      <c r="F407" s="79">
        <f t="shared" si="62"/>
        <v>1.0363258289780277</v>
      </c>
      <c r="G407" s="42">
        <f t="shared" ref="G407:G470" si="68">E407*F407</f>
        <v>9.2307157230080432E-4</v>
      </c>
      <c r="H407" s="142">
        <f t="shared" si="63"/>
        <v>3.6582606832043633E-3</v>
      </c>
      <c r="I407" s="79">
        <f t="shared" si="64"/>
        <v>0.98154860658918919</v>
      </c>
      <c r="J407" s="42">
        <f t="shared" ref="J407:J470" si="69">H407*I407</f>
        <v>3.590760676139258E-3</v>
      </c>
      <c r="K407" s="142">
        <f t="shared" si="65"/>
        <v>1.8059432492602489E-3</v>
      </c>
      <c r="L407" s="79">
        <f t="shared" si="66"/>
        <v>0.89049998018611976</v>
      </c>
      <c r="M407" s="42">
        <f t="shared" ref="M407:M470" si="70">K407*L407</f>
        <v>1.6081924276835084E-3</v>
      </c>
      <c r="T407" s="114"/>
      <c r="W407" s="114"/>
      <c r="AA407" s="114"/>
      <c r="AG407" s="114"/>
      <c r="AJ407" s="114"/>
    </row>
    <row r="408" spans="1:36" x14ac:dyDescent="0.2">
      <c r="A408" s="92">
        <f t="shared" si="59"/>
        <v>6</v>
      </c>
      <c r="B408" s="142">
        <f t="shared" si="59"/>
        <v>3.3531847968197911E-3</v>
      </c>
      <c r="C408" s="79">
        <f t="shared" si="60"/>
        <v>1.071599414694125</v>
      </c>
      <c r="D408" s="42">
        <f t="shared" si="67"/>
        <v>3.5932708656333267E-3</v>
      </c>
      <c r="E408" s="142">
        <f t="shared" si="61"/>
        <v>1.1037055954759996E-3</v>
      </c>
      <c r="F408" s="79">
        <f t="shared" si="62"/>
        <v>1.0301230122956897</v>
      </c>
      <c r="G408" s="42">
        <f t="shared" si="68"/>
        <v>1.1369525326993446E-3</v>
      </c>
      <c r="H408" s="142">
        <f t="shared" si="63"/>
        <v>4.2488690495710224E-3</v>
      </c>
      <c r="I408" s="79">
        <f t="shared" si="64"/>
        <v>0.98412191145378836</v>
      </c>
      <c r="J408" s="42">
        <f t="shared" si="69"/>
        <v>4.1814051305806756E-3</v>
      </c>
      <c r="K408" s="142">
        <f t="shared" si="65"/>
        <v>2.1153253099368947E-3</v>
      </c>
      <c r="L408" s="79">
        <f t="shared" si="66"/>
        <v>0.90267733947140594</v>
      </c>
      <c r="M408" s="42">
        <f t="shared" si="70"/>
        <v>1.9094562228903632E-3</v>
      </c>
      <c r="T408" s="114"/>
      <c r="W408" s="114"/>
      <c r="AA408" s="114"/>
      <c r="AG408" s="114"/>
      <c r="AJ408" s="114"/>
    </row>
    <row r="409" spans="1:36" x14ac:dyDescent="0.2">
      <c r="A409" s="92">
        <f t="shared" si="59"/>
        <v>7</v>
      </c>
      <c r="B409" s="142">
        <f t="shared" si="59"/>
        <v>3.6903913683067561E-3</v>
      </c>
      <c r="C409" s="79">
        <f t="shared" si="60"/>
        <v>1.0499908267225653</v>
      </c>
      <c r="D409" s="42">
        <f t="shared" si="67"/>
        <v>3.8748770837382296E-3</v>
      </c>
      <c r="E409" s="142">
        <f t="shared" si="61"/>
        <v>1.2660152418695289E-3</v>
      </c>
      <c r="F409" s="79">
        <f t="shared" si="62"/>
        <v>1.0127405978366206</v>
      </c>
      <c r="G409" s="42">
        <f t="shared" si="68"/>
        <v>1.2821450329212206E-3</v>
      </c>
      <c r="H409" s="142">
        <f t="shared" si="63"/>
        <v>4.3969351963830785E-3</v>
      </c>
      <c r="I409" s="79">
        <f t="shared" si="64"/>
        <v>0.9972196691341435</v>
      </c>
      <c r="J409" s="42">
        <f t="shared" si="69"/>
        <v>4.3847102617414037E-3</v>
      </c>
      <c r="K409" s="142">
        <f t="shared" si="65"/>
        <v>2.4624692067132595E-3</v>
      </c>
      <c r="L409" s="79">
        <f t="shared" si="66"/>
        <v>0.92349525779737807</v>
      </c>
      <c r="M409" s="42">
        <f t="shared" si="70"/>
        <v>2.2740786348717668E-3</v>
      </c>
      <c r="T409" s="114"/>
      <c r="W409" s="114"/>
      <c r="AA409" s="114"/>
      <c r="AG409" s="114"/>
      <c r="AJ409" s="114"/>
    </row>
    <row r="410" spans="1:36" x14ac:dyDescent="0.2">
      <c r="A410" s="92">
        <f t="shared" si="59"/>
        <v>8</v>
      </c>
      <c r="B410" s="142">
        <f t="shared" si="59"/>
        <v>3.8901316066236912E-3</v>
      </c>
      <c r="C410" s="79">
        <f t="shared" si="60"/>
        <v>1.0432289451098145</v>
      </c>
      <c r="D410" s="42">
        <f t="shared" si="67"/>
        <v>4.0582978923163811E-3</v>
      </c>
      <c r="E410" s="142">
        <f t="shared" si="61"/>
        <v>1.332264077132194E-3</v>
      </c>
      <c r="F410" s="79">
        <f t="shared" si="62"/>
        <v>1.0005190413676384</v>
      </c>
      <c r="G410" s="42">
        <f t="shared" si="68"/>
        <v>1.3329555773008441E-3</v>
      </c>
      <c r="H410" s="142">
        <f t="shared" si="63"/>
        <v>4.7036673036492177E-3</v>
      </c>
      <c r="I410" s="79">
        <f t="shared" si="64"/>
        <v>1.0005190413676384</v>
      </c>
      <c r="J410" s="42">
        <f t="shared" si="69"/>
        <v>4.7061087015594196E-3</v>
      </c>
      <c r="K410" s="142">
        <f t="shared" si="65"/>
        <v>2.662540689206508E-3</v>
      </c>
      <c r="L410" s="79">
        <f t="shared" si="66"/>
        <v>0.935663261611001</v>
      </c>
      <c r="M410" s="42">
        <f t="shared" si="70"/>
        <v>2.4912415054349638E-3</v>
      </c>
      <c r="T410" s="114"/>
      <c r="W410" s="114"/>
      <c r="AA410" s="114"/>
      <c r="AG410" s="114"/>
      <c r="AJ410" s="114"/>
    </row>
    <row r="411" spans="1:36" x14ac:dyDescent="0.2">
      <c r="A411" s="92">
        <f t="shared" si="59"/>
        <v>9</v>
      </c>
      <c r="B411" s="142">
        <f t="shared" si="59"/>
        <v>4.4340345441301714E-3</v>
      </c>
      <c r="C411" s="79">
        <f t="shared" si="60"/>
        <v>1.0194534384756406</v>
      </c>
      <c r="D411" s="42">
        <f t="shared" si="67"/>
        <v>4.520291762333273E-3</v>
      </c>
      <c r="E411" s="142">
        <f t="shared" si="61"/>
        <v>1.9685841398300917E-3</v>
      </c>
      <c r="F411" s="79">
        <f t="shared" si="62"/>
        <v>0.99205310890396325</v>
      </c>
      <c r="G411" s="42">
        <f t="shared" si="68"/>
        <v>1.9529400160574768E-3</v>
      </c>
      <c r="H411" s="142">
        <f t="shared" si="63"/>
        <v>5.2197457303453784E-3</v>
      </c>
      <c r="I411" s="79">
        <f t="shared" si="64"/>
        <v>0.99205310890396325</v>
      </c>
      <c r="J411" s="42">
        <f t="shared" si="69"/>
        <v>5.1782649794773206E-3</v>
      </c>
      <c r="K411" s="142">
        <f t="shared" si="65"/>
        <v>3.6658792992595697E-3</v>
      </c>
      <c r="L411" s="79">
        <f t="shared" si="66"/>
        <v>0.99205310890396325</v>
      </c>
      <c r="M411" s="42">
        <f t="shared" si="70"/>
        <v>3.6367469556971383E-3</v>
      </c>
      <c r="T411" s="114"/>
      <c r="W411" s="114"/>
      <c r="AA411" s="114"/>
      <c r="AG411" s="114"/>
      <c r="AJ411" s="114"/>
    </row>
    <row r="412" spans="1:36" x14ac:dyDescent="0.2">
      <c r="A412" s="92">
        <f t="shared" si="59"/>
        <v>10</v>
      </c>
      <c r="B412" s="142">
        <f t="shared" si="59"/>
        <v>3.7490215875142143E-3</v>
      </c>
      <c r="C412" s="79">
        <f t="shared" si="60"/>
        <v>1.0197353315459683</v>
      </c>
      <c r="D412" s="42">
        <f t="shared" si="67"/>
        <v>3.8230097715167997E-3</v>
      </c>
      <c r="E412" s="142">
        <f t="shared" si="61"/>
        <v>1.8556298757072477E-3</v>
      </c>
      <c r="F412" s="79">
        <f t="shared" si="62"/>
        <v>0.99202070223136984</v>
      </c>
      <c r="G412" s="42">
        <f t="shared" si="68"/>
        <v>1.8408232523806135E-3</v>
      </c>
      <c r="H412" s="142">
        <f t="shared" si="63"/>
        <v>4.2319755965790429E-3</v>
      </c>
      <c r="I412" s="79">
        <f>I217/$C312</f>
        <v>0.99202070223136984</v>
      </c>
      <c r="J412" s="42">
        <f t="shared" si="69"/>
        <v>4.1982074031443623E-3</v>
      </c>
      <c r="K412" s="142">
        <f t="shared" si="65"/>
        <v>3.1849127552526215E-3</v>
      </c>
      <c r="L412" s="79">
        <f t="shared" si="66"/>
        <v>0.99202070223136984</v>
      </c>
      <c r="M412" s="42">
        <f t="shared" si="70"/>
        <v>3.1594993880113527E-3</v>
      </c>
      <c r="T412" s="114"/>
      <c r="W412" s="114"/>
      <c r="AA412" s="114"/>
      <c r="AG412" s="114"/>
      <c r="AJ412" s="114"/>
    </row>
    <row r="413" spans="1:36" x14ac:dyDescent="0.2">
      <c r="A413" s="92">
        <f t="shared" si="59"/>
        <v>11</v>
      </c>
      <c r="B413" s="142">
        <f t="shared" si="59"/>
        <v>3.722190809232835E-3</v>
      </c>
      <c r="C413" s="79">
        <f t="shared" si="60"/>
        <v>1.0167309052371898</v>
      </c>
      <c r="D413" s="42">
        <f t="shared" si="67"/>
        <v>3.7844664309368485E-3</v>
      </c>
      <c r="E413" s="142">
        <f t="shared" si="61"/>
        <v>2.1166502866421478E-3</v>
      </c>
      <c r="F413" s="79">
        <f t="shared" si="62"/>
        <v>0.99360461332277761</v>
      </c>
      <c r="G413" s="42">
        <f t="shared" si="68"/>
        <v>2.1031134895986175E-3</v>
      </c>
      <c r="H413" s="142">
        <f t="shared" si="63"/>
        <v>4.0686722176565731E-3</v>
      </c>
      <c r="I413" s="79">
        <f t="shared" si="64"/>
        <v>0.99360461332277761</v>
      </c>
      <c r="J413" s="42">
        <f t="shared" si="69"/>
        <v>4.0426514855617874E-3</v>
      </c>
      <c r="K413" s="142">
        <f t="shared" si="65"/>
        <v>3.5522625467840994E-3</v>
      </c>
      <c r="L413" s="79">
        <f t="shared" si="66"/>
        <v>0.99360461332277761</v>
      </c>
      <c r="M413" s="42">
        <f t="shared" si="70"/>
        <v>3.5295444542184002E-3</v>
      </c>
      <c r="T413" s="114"/>
      <c r="W413" s="114"/>
      <c r="AA413" s="114"/>
      <c r="AG413" s="114"/>
      <c r="AJ413" s="114"/>
    </row>
    <row r="414" spans="1:36" x14ac:dyDescent="0.2">
      <c r="A414" s="92">
        <f t="shared" si="59"/>
        <v>12</v>
      </c>
      <c r="B414" s="142">
        <f t="shared" si="59"/>
        <v>3.4462644103638355E-3</v>
      </c>
      <c r="C414" s="79">
        <f t="shared" si="60"/>
        <v>1.0229133356815567</v>
      </c>
      <c r="D414" s="42">
        <f t="shared" si="67"/>
        <v>3.525229823645904E-3</v>
      </c>
      <c r="E414" s="142">
        <f t="shared" si="61"/>
        <v>2.1832303660811263E-3</v>
      </c>
      <c r="F414" s="79">
        <f t="shared" si="62"/>
        <v>0.99181408061153387</v>
      </c>
      <c r="G414" s="42">
        <f t="shared" si="68"/>
        <v>2.165358618297935E-3</v>
      </c>
      <c r="H414" s="142">
        <f t="shared" si="63"/>
        <v>3.7659150405061942E-3</v>
      </c>
      <c r="I414" s="79">
        <f t="shared" si="64"/>
        <v>0.99181408061153387</v>
      </c>
      <c r="J414" s="42">
        <f t="shared" si="69"/>
        <v>3.7350875635607985E-3</v>
      </c>
      <c r="K414" s="142">
        <f t="shared" si="65"/>
        <v>3.6973474960093357E-3</v>
      </c>
      <c r="L414" s="79">
        <f t="shared" si="66"/>
        <v>0.99181408061153387</v>
      </c>
      <c r="M414" s="42">
        <f t="shared" si="70"/>
        <v>3.6670813074558563E-3</v>
      </c>
      <c r="T414" s="114"/>
      <c r="W414" s="114"/>
      <c r="AA414" s="114"/>
      <c r="AG414" s="114"/>
      <c r="AJ414" s="114"/>
    </row>
    <row r="415" spans="1:36" x14ac:dyDescent="0.2">
      <c r="A415" s="92">
        <f t="shared" si="59"/>
        <v>13</v>
      </c>
      <c r="B415" s="142">
        <f t="shared" si="59"/>
        <v>3.2495053696337201E-3</v>
      </c>
      <c r="C415" s="79">
        <f t="shared" si="60"/>
        <v>1.0634840502224805</v>
      </c>
      <c r="D415" s="42">
        <f t="shared" si="67"/>
        <v>3.4557971317177674E-3</v>
      </c>
      <c r="E415" s="142">
        <f t="shared" si="61"/>
        <v>2.6486284338013482E-3</v>
      </c>
      <c r="F415" s="79">
        <f t="shared" si="62"/>
        <v>0.98038554588256932</v>
      </c>
      <c r="G415" s="42">
        <f t="shared" si="68"/>
        <v>2.5966770329124292E-3</v>
      </c>
      <c r="H415" s="142">
        <f t="shared" si="63"/>
        <v>3.6705167177279565E-3</v>
      </c>
      <c r="I415" s="79">
        <f t="shared" si="64"/>
        <v>0.98038554588256932</v>
      </c>
      <c r="J415" s="42">
        <f t="shared" si="69"/>
        <v>3.5985215359808191E-3</v>
      </c>
      <c r="K415" s="142">
        <f t="shared" si="65"/>
        <v>4.1981886905950831E-3</v>
      </c>
      <c r="L415" s="79">
        <f t="shared" si="66"/>
        <v>0.98038554588256932</v>
      </c>
      <c r="M415" s="42">
        <f t="shared" si="70"/>
        <v>4.1158435111470892E-3</v>
      </c>
      <c r="T415" s="114"/>
      <c r="W415" s="114"/>
      <c r="AA415" s="114"/>
      <c r="AG415" s="114"/>
      <c r="AJ415" s="114"/>
    </row>
    <row r="416" spans="1:36" x14ac:dyDescent="0.2">
      <c r="A416" s="92">
        <f t="shared" si="59"/>
        <v>14</v>
      </c>
      <c r="B416" s="142">
        <f t="shared" si="59"/>
        <v>3.1249575593399097E-3</v>
      </c>
      <c r="C416" s="79">
        <f t="shared" si="60"/>
        <v>0.99999999999999978</v>
      </c>
      <c r="D416" s="42">
        <f t="shared" si="67"/>
        <v>3.1249575593399088E-3</v>
      </c>
      <c r="E416" s="142">
        <f t="shared" si="61"/>
        <v>2.8135880336053842E-3</v>
      </c>
      <c r="F416" s="79">
        <f t="shared" si="62"/>
        <v>0.99999999999999978</v>
      </c>
      <c r="G416" s="42">
        <f t="shared" si="68"/>
        <v>2.8135880336053838E-3</v>
      </c>
      <c r="H416" s="142">
        <f t="shared" si="63"/>
        <v>3.459182933240055E-3</v>
      </c>
      <c r="I416" s="79">
        <f t="shared" si="64"/>
        <v>0.99999999999999978</v>
      </c>
      <c r="J416" s="42">
        <f t="shared" si="69"/>
        <v>3.4591829332400541E-3</v>
      </c>
      <c r="K416" s="142">
        <f t="shared" si="65"/>
        <v>4.4028975915567188E-3</v>
      </c>
      <c r="L416" s="79">
        <f t="shared" si="66"/>
        <v>0.99999999999999978</v>
      </c>
      <c r="M416" s="42">
        <f t="shared" si="70"/>
        <v>4.4028975915567179E-3</v>
      </c>
      <c r="T416" s="114"/>
      <c r="W416" s="114"/>
      <c r="AA416" s="114"/>
      <c r="AG416" s="114"/>
      <c r="AJ416" s="114"/>
    </row>
    <row r="417" spans="1:36" x14ac:dyDescent="0.2">
      <c r="A417" s="92">
        <f t="shared" si="59"/>
        <v>15</v>
      </c>
      <c r="B417" s="142">
        <f t="shared" si="59"/>
        <v>2.9984222839882198E-3</v>
      </c>
      <c r="C417" s="79">
        <f t="shared" si="60"/>
        <v>1</v>
      </c>
      <c r="D417" s="42">
        <f t="shared" si="67"/>
        <v>2.9984222839882198E-3</v>
      </c>
      <c r="E417" s="142">
        <f t="shared" si="61"/>
        <v>3.2104185568287476E-3</v>
      </c>
      <c r="F417" s="79">
        <f t="shared" si="62"/>
        <v>1</v>
      </c>
      <c r="G417" s="42">
        <f t="shared" si="68"/>
        <v>3.2104185568287476E-3</v>
      </c>
      <c r="H417" s="142">
        <f t="shared" si="63"/>
        <v>3.242217997754827E-3</v>
      </c>
      <c r="I417" s="79">
        <f t="shared" si="64"/>
        <v>1</v>
      </c>
      <c r="J417" s="42">
        <f t="shared" si="69"/>
        <v>3.242217997754827E-3</v>
      </c>
      <c r="K417" s="142">
        <f t="shared" si="65"/>
        <v>4.8673019267480005E-3</v>
      </c>
      <c r="L417" s="79">
        <f t="shared" si="66"/>
        <v>1</v>
      </c>
      <c r="M417" s="42">
        <f t="shared" si="70"/>
        <v>4.8673019267480005E-3</v>
      </c>
      <c r="T417" s="114"/>
      <c r="W417" s="114"/>
      <c r="AA417" s="114"/>
      <c r="AG417" s="114"/>
      <c r="AJ417" s="114"/>
    </row>
    <row r="418" spans="1:36" x14ac:dyDescent="0.2">
      <c r="A418" s="92">
        <f t="shared" si="59"/>
        <v>16</v>
      </c>
      <c r="B418" s="142">
        <f t="shared" si="59"/>
        <v>2.8082881267843711E-3</v>
      </c>
      <c r="C418" s="79">
        <f t="shared" si="60"/>
        <v>1</v>
      </c>
      <c r="D418" s="42">
        <f t="shared" si="67"/>
        <v>2.8082881267843711E-3</v>
      </c>
      <c r="E418" s="142">
        <f t="shared" si="61"/>
        <v>3.4747514095267813E-3</v>
      </c>
      <c r="F418" s="79">
        <f t="shared" si="62"/>
        <v>1</v>
      </c>
      <c r="G418" s="42">
        <f t="shared" si="68"/>
        <v>3.4747514095267813E-3</v>
      </c>
      <c r="H418" s="142">
        <f t="shared" si="63"/>
        <v>3.0341966550300587E-3</v>
      </c>
      <c r="I418" s="79">
        <f t="shared" si="64"/>
        <v>1</v>
      </c>
      <c r="J418" s="42">
        <f t="shared" si="69"/>
        <v>3.0341966550300587E-3</v>
      </c>
      <c r="K418" s="142">
        <f t="shared" si="65"/>
        <v>5.0067557249759099E-3</v>
      </c>
      <c r="L418" s="79">
        <f t="shared" si="66"/>
        <v>1</v>
      </c>
      <c r="M418" s="42">
        <f t="shared" si="70"/>
        <v>5.0067557249759099E-3</v>
      </c>
      <c r="T418" s="114"/>
      <c r="W418" s="114"/>
      <c r="AA418" s="114"/>
      <c r="AG418" s="114"/>
      <c r="AJ418" s="114"/>
    </row>
    <row r="419" spans="1:36" x14ac:dyDescent="0.2">
      <c r="A419" s="92">
        <f t="shared" ref="A419:B434" si="71">A224</f>
        <v>17</v>
      </c>
      <c r="B419" s="142">
        <f t="shared" si="71"/>
        <v>2.5515738901415439E-3</v>
      </c>
      <c r="C419" s="79">
        <f t="shared" si="60"/>
        <v>0.99999999999999989</v>
      </c>
      <c r="D419" s="42">
        <f t="shared" si="67"/>
        <v>2.5515738901415435E-3</v>
      </c>
      <c r="E419" s="142">
        <f t="shared" si="61"/>
        <v>3.655610729793857E-3</v>
      </c>
      <c r="F419" s="79">
        <f t="shared" si="62"/>
        <v>0.99999999999999989</v>
      </c>
      <c r="G419" s="42">
        <f t="shared" si="68"/>
        <v>3.6556107297938565E-3</v>
      </c>
      <c r="H419" s="142">
        <f t="shared" si="63"/>
        <v>2.8049756850212376E-3</v>
      </c>
      <c r="I419" s="79">
        <f t="shared" si="64"/>
        <v>0.99999999999999989</v>
      </c>
      <c r="J419" s="42">
        <f t="shared" si="69"/>
        <v>2.8049756850212371E-3</v>
      </c>
      <c r="K419" s="142">
        <f t="shared" si="65"/>
        <v>5.1422345930880603E-3</v>
      </c>
      <c r="L419" s="79">
        <f t="shared" si="66"/>
        <v>0.99999999999999989</v>
      </c>
      <c r="M419" s="42">
        <f t="shared" si="70"/>
        <v>5.1422345930880594E-3</v>
      </c>
      <c r="T419" s="114"/>
      <c r="W419" s="114"/>
      <c r="AA419" s="114"/>
      <c r="AG419" s="114"/>
      <c r="AJ419" s="114"/>
    </row>
    <row r="420" spans="1:36" x14ac:dyDescent="0.2">
      <c r="A420" s="92">
        <f t="shared" si="71"/>
        <v>18</v>
      </c>
      <c r="B420" s="142">
        <f t="shared" si="71"/>
        <v>2.3147343040775164E-3</v>
      </c>
      <c r="C420" s="79">
        <f t="shared" si="60"/>
        <v>0.99999999999999989</v>
      </c>
      <c r="D420" s="42">
        <f t="shared" si="67"/>
        <v>2.3147343040775159E-3</v>
      </c>
      <c r="E420" s="142">
        <f t="shared" si="61"/>
        <v>3.7142409490013152E-3</v>
      </c>
      <c r="F420" s="79">
        <f t="shared" si="62"/>
        <v>0.99999999999999989</v>
      </c>
      <c r="G420" s="42">
        <f t="shared" si="68"/>
        <v>3.7142409490013148E-3</v>
      </c>
      <c r="H420" s="142">
        <f t="shared" si="63"/>
        <v>2.6188164579331488E-3</v>
      </c>
      <c r="I420" s="79">
        <f t="shared" si="64"/>
        <v>0.99999999999999989</v>
      </c>
      <c r="J420" s="42">
        <f t="shared" si="69"/>
        <v>2.6188164579331484E-3</v>
      </c>
      <c r="K420" s="142">
        <f t="shared" si="65"/>
        <v>5.1601217786089795E-3</v>
      </c>
      <c r="L420" s="79">
        <f t="shared" si="66"/>
        <v>0.99999999999999989</v>
      </c>
      <c r="M420" s="42">
        <f t="shared" si="70"/>
        <v>5.1601217786089787E-3</v>
      </c>
      <c r="T420" s="114"/>
      <c r="W420" s="114"/>
      <c r="AA420" s="114"/>
      <c r="AG420" s="114"/>
      <c r="AJ420" s="114"/>
    </row>
    <row r="421" spans="1:36" x14ac:dyDescent="0.2">
      <c r="A421" s="92">
        <f t="shared" si="71"/>
        <v>19</v>
      </c>
      <c r="B421" s="142">
        <f t="shared" si="71"/>
        <v>2.3216904317800964E-3</v>
      </c>
      <c r="C421" s="79">
        <f t="shared" si="60"/>
        <v>1</v>
      </c>
      <c r="D421" s="42">
        <f t="shared" si="67"/>
        <v>2.3216904317800964E-3</v>
      </c>
      <c r="E421" s="142">
        <f t="shared" si="61"/>
        <v>3.9848674410493017E-3</v>
      </c>
      <c r="F421" s="79">
        <f t="shared" si="62"/>
        <v>1</v>
      </c>
      <c r="G421" s="42">
        <f t="shared" si="68"/>
        <v>3.9848674410493017E-3</v>
      </c>
      <c r="H421" s="142">
        <f t="shared" si="63"/>
        <v>2.5956293655912161E-3</v>
      </c>
      <c r="I421" s="79">
        <f t="shared" si="64"/>
        <v>1</v>
      </c>
      <c r="J421" s="42">
        <f t="shared" si="69"/>
        <v>2.5956293655912161E-3</v>
      </c>
      <c r="K421" s="142">
        <f t="shared" si="65"/>
        <v>5.2114646259375456E-3</v>
      </c>
      <c r="L421" s="79">
        <f t="shared" si="66"/>
        <v>1</v>
      </c>
      <c r="M421" s="42">
        <f t="shared" si="70"/>
        <v>5.2114646259375456E-3</v>
      </c>
      <c r="T421" s="114"/>
      <c r="W421" s="114"/>
      <c r="AA421" s="114"/>
      <c r="AG421" s="114"/>
      <c r="AJ421" s="114"/>
    </row>
    <row r="422" spans="1:36" x14ac:dyDescent="0.2">
      <c r="A422" s="92">
        <f t="shared" si="71"/>
        <v>20</v>
      </c>
      <c r="B422" s="142">
        <f t="shared" si="71"/>
        <v>2.1159877982895215E-3</v>
      </c>
      <c r="C422" s="79">
        <f t="shared" si="60"/>
        <v>1</v>
      </c>
      <c r="D422" s="42">
        <f t="shared" si="67"/>
        <v>2.1159877982895215E-3</v>
      </c>
      <c r="E422" s="142">
        <f t="shared" si="61"/>
        <v>4.135583541271865E-3</v>
      </c>
      <c r="F422" s="79">
        <f t="shared" si="62"/>
        <v>1</v>
      </c>
      <c r="G422" s="42">
        <f t="shared" si="68"/>
        <v>4.135583541271865E-3</v>
      </c>
      <c r="H422" s="142">
        <f t="shared" si="63"/>
        <v>2.3524961401772356E-3</v>
      </c>
      <c r="I422" s="79">
        <f t="shared" si="64"/>
        <v>1</v>
      </c>
      <c r="J422" s="42">
        <f t="shared" si="69"/>
        <v>2.3524961401772356E-3</v>
      </c>
      <c r="K422" s="142">
        <f t="shared" si="65"/>
        <v>5.2290205672821518E-3</v>
      </c>
      <c r="L422" s="79">
        <f t="shared" si="66"/>
        <v>1</v>
      </c>
      <c r="M422" s="42">
        <f t="shared" si="70"/>
        <v>5.2290205672821518E-3</v>
      </c>
      <c r="T422" s="114"/>
      <c r="W422" s="114"/>
      <c r="AA422" s="114"/>
      <c r="AG422" s="114"/>
      <c r="AJ422" s="114"/>
    </row>
    <row r="423" spans="1:36" x14ac:dyDescent="0.2">
      <c r="A423" s="92">
        <f t="shared" si="71"/>
        <v>21</v>
      </c>
      <c r="B423" s="142">
        <f t="shared" si="71"/>
        <v>1.9851463486457578E-3</v>
      </c>
      <c r="C423" s="79">
        <f t="shared" si="60"/>
        <v>1.0000000000000002</v>
      </c>
      <c r="D423" s="42">
        <f t="shared" si="67"/>
        <v>1.9851463486457582E-3</v>
      </c>
      <c r="E423" s="142">
        <f t="shared" si="61"/>
        <v>4.0010984056886552E-3</v>
      </c>
      <c r="F423" s="79">
        <f t="shared" si="62"/>
        <v>1.0000000000000002</v>
      </c>
      <c r="G423" s="42">
        <f t="shared" si="68"/>
        <v>4.0010984056886561E-3</v>
      </c>
      <c r="H423" s="142">
        <f t="shared" si="63"/>
        <v>2.2753162470962309E-3</v>
      </c>
      <c r="I423" s="79">
        <f t="shared" si="64"/>
        <v>1.0000000000000002</v>
      </c>
      <c r="J423" s="42">
        <f t="shared" si="69"/>
        <v>2.2753162470962314E-3</v>
      </c>
      <c r="K423" s="142">
        <f t="shared" si="65"/>
        <v>5.0044370157417166E-3</v>
      </c>
      <c r="L423" s="79">
        <f t="shared" si="66"/>
        <v>1.0000000000000002</v>
      </c>
      <c r="M423" s="42">
        <f t="shared" si="70"/>
        <v>5.0044370157417174E-3</v>
      </c>
      <c r="T423" s="114"/>
      <c r="W423" s="114"/>
      <c r="AA423" s="114"/>
      <c r="AG423" s="114"/>
      <c r="AJ423" s="114"/>
    </row>
    <row r="424" spans="1:36" x14ac:dyDescent="0.2">
      <c r="A424" s="92">
        <f t="shared" si="71"/>
        <v>22</v>
      </c>
      <c r="B424" s="142">
        <f t="shared" si="71"/>
        <v>1.8791482122254939E-3</v>
      </c>
      <c r="C424" s="79">
        <f t="shared" si="60"/>
        <v>1</v>
      </c>
      <c r="D424" s="42">
        <f t="shared" si="67"/>
        <v>1.8791482122254939E-3</v>
      </c>
      <c r="E424" s="142">
        <f t="shared" si="61"/>
        <v>3.9514117792416566E-3</v>
      </c>
      <c r="F424" s="79">
        <f t="shared" si="62"/>
        <v>1</v>
      </c>
      <c r="G424" s="42">
        <f t="shared" si="68"/>
        <v>3.9514117792416566E-3</v>
      </c>
      <c r="H424" s="142">
        <f t="shared" si="63"/>
        <v>2.0706073461345957E-3</v>
      </c>
      <c r="I424" s="79">
        <f t="shared" si="64"/>
        <v>1</v>
      </c>
      <c r="J424" s="42">
        <f t="shared" si="69"/>
        <v>2.0706073461345957E-3</v>
      </c>
      <c r="K424" s="142">
        <f t="shared" si="65"/>
        <v>4.9203009949581322E-3</v>
      </c>
      <c r="L424" s="79">
        <f t="shared" si="66"/>
        <v>1</v>
      </c>
      <c r="M424" s="42">
        <f t="shared" si="70"/>
        <v>4.9203009949581322E-3</v>
      </c>
      <c r="T424" s="114"/>
      <c r="W424" s="114"/>
      <c r="AA424" s="114"/>
      <c r="AG424" s="114"/>
      <c r="AJ424" s="114"/>
    </row>
    <row r="425" spans="1:36" x14ac:dyDescent="0.2">
      <c r="A425" s="92">
        <f t="shared" si="71"/>
        <v>23</v>
      </c>
      <c r="B425" s="142">
        <f t="shared" si="71"/>
        <v>1.8463550387704747E-3</v>
      </c>
      <c r="C425" s="79">
        <f t="shared" si="60"/>
        <v>1</v>
      </c>
      <c r="D425" s="42">
        <f t="shared" si="67"/>
        <v>1.8463550387704747E-3</v>
      </c>
      <c r="E425" s="142">
        <f t="shared" si="61"/>
        <v>4.4072037658487917E-3</v>
      </c>
      <c r="F425" s="79">
        <f t="shared" si="62"/>
        <v>1</v>
      </c>
      <c r="G425" s="42">
        <f t="shared" si="68"/>
        <v>4.4072037658487917E-3</v>
      </c>
      <c r="H425" s="142">
        <f t="shared" si="63"/>
        <v>2.1004193220027952E-3</v>
      </c>
      <c r="I425" s="79">
        <f t="shared" si="64"/>
        <v>1</v>
      </c>
      <c r="J425" s="42">
        <f t="shared" si="69"/>
        <v>2.1004193220027952E-3</v>
      </c>
      <c r="K425" s="142">
        <f t="shared" si="65"/>
        <v>5.0508112004255829E-3</v>
      </c>
      <c r="L425" s="79">
        <f t="shared" si="66"/>
        <v>1</v>
      </c>
      <c r="M425" s="42">
        <f t="shared" si="70"/>
        <v>5.0508112004255829E-3</v>
      </c>
      <c r="T425" s="114"/>
      <c r="W425" s="114"/>
      <c r="AA425" s="114"/>
      <c r="AG425" s="114"/>
      <c r="AJ425" s="114"/>
    </row>
    <row r="426" spans="1:36" x14ac:dyDescent="0.2">
      <c r="A426" s="92">
        <f t="shared" si="71"/>
        <v>24</v>
      </c>
      <c r="B426" s="142">
        <f t="shared" si="71"/>
        <v>1.6919952526084651E-3</v>
      </c>
      <c r="C426" s="79">
        <f t="shared" si="60"/>
        <v>1</v>
      </c>
      <c r="D426" s="42">
        <f t="shared" si="67"/>
        <v>1.6919952526084651E-3</v>
      </c>
      <c r="E426" s="142">
        <f t="shared" si="61"/>
        <v>4.0653597758934399E-3</v>
      </c>
      <c r="F426" s="79">
        <f t="shared" si="62"/>
        <v>1</v>
      </c>
      <c r="G426" s="42">
        <f t="shared" si="68"/>
        <v>4.0653597758934399E-3</v>
      </c>
      <c r="H426" s="142">
        <f t="shared" si="63"/>
        <v>2.0232394289217905E-3</v>
      </c>
      <c r="I426" s="79">
        <f t="shared" si="64"/>
        <v>1</v>
      </c>
      <c r="J426" s="42">
        <f t="shared" si="69"/>
        <v>2.0232394289217905E-3</v>
      </c>
      <c r="K426" s="142">
        <f t="shared" si="65"/>
        <v>4.7235419542280173E-3</v>
      </c>
      <c r="L426" s="79">
        <f t="shared" si="66"/>
        <v>1</v>
      </c>
      <c r="M426" s="42">
        <f t="shared" si="70"/>
        <v>4.7235419542280173E-3</v>
      </c>
      <c r="T426" s="114"/>
      <c r="W426" s="114"/>
      <c r="AA426" s="114"/>
      <c r="AG426" s="114"/>
      <c r="AJ426" s="114"/>
    </row>
    <row r="427" spans="1:36" x14ac:dyDescent="0.2">
      <c r="A427" s="92">
        <f t="shared" si="71"/>
        <v>25</v>
      </c>
      <c r="B427" s="142">
        <f t="shared" si="71"/>
        <v>1.6893452991979584E-3</v>
      </c>
      <c r="C427" s="79">
        <f t="shared" si="60"/>
        <v>1</v>
      </c>
      <c r="D427" s="42">
        <f t="shared" si="67"/>
        <v>1.6893452991979584E-3</v>
      </c>
      <c r="E427" s="142">
        <f t="shared" si="61"/>
        <v>4.3903103128568122E-3</v>
      </c>
      <c r="F427" s="79">
        <f t="shared" si="62"/>
        <v>1</v>
      </c>
      <c r="G427" s="42">
        <f t="shared" si="68"/>
        <v>4.3903103128568122E-3</v>
      </c>
      <c r="H427" s="142">
        <f t="shared" si="63"/>
        <v>2.0573575790820628E-3</v>
      </c>
      <c r="I427" s="79">
        <f t="shared" si="64"/>
        <v>1</v>
      </c>
      <c r="J427" s="42">
        <f t="shared" si="69"/>
        <v>2.0573575790820628E-3</v>
      </c>
      <c r="K427" s="142">
        <f t="shared" si="65"/>
        <v>5.0123868759732364E-3</v>
      </c>
      <c r="L427" s="79">
        <f t="shared" si="66"/>
        <v>1</v>
      </c>
      <c r="M427" s="42">
        <f t="shared" si="70"/>
        <v>5.0123868759732364E-3</v>
      </c>
      <c r="T427" s="114"/>
      <c r="W427" s="114"/>
      <c r="AA427" s="114"/>
      <c r="AG427" s="114"/>
      <c r="AJ427" s="114"/>
    </row>
    <row r="428" spans="1:36" x14ac:dyDescent="0.2">
      <c r="A428" s="92">
        <f t="shared" si="71"/>
        <v>26</v>
      </c>
      <c r="B428" s="142">
        <f t="shared" si="71"/>
        <v>1.6423086261614663E-3</v>
      </c>
      <c r="C428" s="79">
        <f t="shared" si="60"/>
        <v>1</v>
      </c>
      <c r="D428" s="42">
        <f t="shared" si="67"/>
        <v>1.6423086261614663E-3</v>
      </c>
      <c r="E428" s="142">
        <f t="shared" si="61"/>
        <v>4.4939897400428832E-3</v>
      </c>
      <c r="F428" s="79">
        <f t="shared" si="62"/>
        <v>1</v>
      </c>
      <c r="G428" s="42">
        <f t="shared" si="68"/>
        <v>4.4939897400428832E-3</v>
      </c>
      <c r="H428" s="142">
        <f t="shared" si="63"/>
        <v>2.0557013582004962E-3</v>
      </c>
      <c r="I428" s="79">
        <f t="shared" si="64"/>
        <v>1</v>
      </c>
      <c r="J428" s="42">
        <f t="shared" si="69"/>
        <v>2.0557013582004962E-3</v>
      </c>
      <c r="K428" s="142">
        <f t="shared" si="65"/>
        <v>4.991518492865497E-3</v>
      </c>
      <c r="L428" s="79">
        <f t="shared" si="66"/>
        <v>1</v>
      </c>
      <c r="M428" s="42">
        <f t="shared" si="70"/>
        <v>4.991518492865497E-3</v>
      </c>
      <c r="T428" s="114"/>
      <c r="W428" s="114"/>
      <c r="AA428" s="114"/>
      <c r="AG428" s="114"/>
      <c r="AJ428" s="114"/>
    </row>
    <row r="429" spans="1:36" x14ac:dyDescent="0.2">
      <c r="A429" s="92">
        <f t="shared" si="71"/>
        <v>27</v>
      </c>
      <c r="B429" s="142">
        <f t="shared" si="71"/>
        <v>1.698951380311045E-3</v>
      </c>
      <c r="C429" s="79">
        <f t="shared" si="60"/>
        <v>0.99999999999999989</v>
      </c>
      <c r="D429" s="42">
        <f t="shared" si="67"/>
        <v>1.6989513803110448E-3</v>
      </c>
      <c r="E429" s="142">
        <f t="shared" si="61"/>
        <v>4.5804444700606609E-3</v>
      </c>
      <c r="F429" s="79">
        <f t="shared" si="62"/>
        <v>0.99999999999999989</v>
      </c>
      <c r="G429" s="42">
        <f t="shared" si="68"/>
        <v>4.58044447006066E-3</v>
      </c>
      <c r="H429" s="142">
        <f t="shared" si="63"/>
        <v>2.0802134272476821E-3</v>
      </c>
      <c r="I429" s="79">
        <f t="shared" si="64"/>
        <v>0.99999999999999989</v>
      </c>
      <c r="J429" s="42">
        <f t="shared" si="69"/>
        <v>2.0802134272476817E-3</v>
      </c>
      <c r="K429" s="142">
        <f t="shared" si="65"/>
        <v>5.1243474075671411E-3</v>
      </c>
      <c r="L429" s="79">
        <f t="shared" si="66"/>
        <v>0.99999999999999989</v>
      </c>
      <c r="M429" s="42">
        <f t="shared" si="70"/>
        <v>5.1243474075671402E-3</v>
      </c>
      <c r="T429" s="114"/>
      <c r="W429" s="114"/>
      <c r="AA429" s="114"/>
      <c r="AG429" s="114"/>
      <c r="AJ429" s="114"/>
    </row>
    <row r="430" spans="1:36" x14ac:dyDescent="0.2">
      <c r="A430" s="92">
        <f t="shared" si="71"/>
        <v>28</v>
      </c>
      <c r="B430" s="142">
        <f t="shared" si="71"/>
        <v>1.6823891714953787E-3</v>
      </c>
      <c r="C430" s="79">
        <f t="shared" si="60"/>
        <v>1.0000000000000002</v>
      </c>
      <c r="D430" s="42">
        <f t="shared" si="67"/>
        <v>1.6823891714953792E-3</v>
      </c>
      <c r="E430" s="142">
        <f t="shared" si="61"/>
        <v>4.6678929326073784E-3</v>
      </c>
      <c r="F430" s="79">
        <f t="shared" si="62"/>
        <v>1.0000000000000002</v>
      </c>
      <c r="G430" s="42">
        <f t="shared" si="68"/>
        <v>4.6678929326073792E-3</v>
      </c>
      <c r="H430" s="142">
        <f t="shared" si="63"/>
        <v>2.1630244713260133E-3</v>
      </c>
      <c r="I430" s="79">
        <f t="shared" si="64"/>
        <v>1.0000000000000002</v>
      </c>
      <c r="J430" s="42">
        <f t="shared" si="69"/>
        <v>2.1630244713260137E-3</v>
      </c>
      <c r="K430" s="142">
        <f t="shared" si="65"/>
        <v>5.0050995040943434E-3</v>
      </c>
      <c r="L430" s="79">
        <f t="shared" si="66"/>
        <v>1.0000000000000002</v>
      </c>
      <c r="M430" s="42">
        <f t="shared" si="70"/>
        <v>5.0050995040943442E-3</v>
      </c>
      <c r="T430" s="114"/>
      <c r="W430" s="114"/>
      <c r="AA430" s="114"/>
      <c r="AG430" s="114"/>
      <c r="AJ430" s="114"/>
    </row>
    <row r="431" spans="1:36" x14ac:dyDescent="0.2">
      <c r="A431" s="92">
        <f t="shared" si="71"/>
        <v>29</v>
      </c>
      <c r="B431" s="142">
        <f t="shared" si="71"/>
        <v>1.7526129368738035E-3</v>
      </c>
      <c r="C431" s="79">
        <f t="shared" si="60"/>
        <v>1.0000000000000002</v>
      </c>
      <c r="D431" s="42">
        <f t="shared" si="67"/>
        <v>1.752612936873804E-3</v>
      </c>
      <c r="E431" s="142">
        <f t="shared" si="61"/>
        <v>4.8788954729189664E-3</v>
      </c>
      <c r="F431" s="79">
        <f t="shared" si="62"/>
        <v>1.0000000000000002</v>
      </c>
      <c r="G431" s="42">
        <f t="shared" si="68"/>
        <v>4.8788954729189673E-3</v>
      </c>
      <c r="H431" s="142">
        <f t="shared" si="63"/>
        <v>2.3200342108985294E-3</v>
      </c>
      <c r="I431" s="79">
        <f t="shared" si="64"/>
        <v>1.0000000000000002</v>
      </c>
      <c r="J431" s="42">
        <f t="shared" si="69"/>
        <v>2.3200342108985299E-3</v>
      </c>
      <c r="K431" s="142">
        <f t="shared" si="65"/>
        <v>5.2326642532215979E-3</v>
      </c>
      <c r="L431" s="79">
        <f t="shared" si="66"/>
        <v>1.0000000000000002</v>
      </c>
      <c r="M431" s="42">
        <f t="shared" si="70"/>
        <v>5.2326642532215988E-3</v>
      </c>
      <c r="T431" s="114"/>
      <c r="W431" s="114"/>
      <c r="AA431" s="114"/>
      <c r="AG431" s="114"/>
      <c r="AJ431" s="114"/>
    </row>
    <row r="432" spans="1:36" x14ac:dyDescent="0.2">
      <c r="A432" s="92">
        <f t="shared" si="71"/>
        <v>30</v>
      </c>
      <c r="B432" s="142">
        <f t="shared" si="71"/>
        <v>1.988127546232578E-3</v>
      </c>
      <c r="C432" s="79">
        <f t="shared" si="60"/>
        <v>1</v>
      </c>
      <c r="D432" s="42">
        <f t="shared" si="67"/>
        <v>1.988127546232578E-3</v>
      </c>
      <c r="E432" s="142">
        <f t="shared" si="61"/>
        <v>5.4569165605857194E-3</v>
      </c>
      <c r="F432" s="79">
        <f t="shared" si="62"/>
        <v>1</v>
      </c>
      <c r="G432" s="42">
        <f t="shared" si="68"/>
        <v>5.4569165605857194E-3</v>
      </c>
      <c r="H432" s="142">
        <f t="shared" si="63"/>
        <v>2.5104996122786915E-3</v>
      </c>
      <c r="I432" s="79">
        <f t="shared" si="64"/>
        <v>1</v>
      </c>
      <c r="J432" s="42">
        <f t="shared" si="69"/>
        <v>2.5104996122786915E-3</v>
      </c>
      <c r="K432" s="142">
        <f t="shared" si="65"/>
        <v>5.7450989939783126E-3</v>
      </c>
      <c r="L432" s="79">
        <f t="shared" si="66"/>
        <v>1</v>
      </c>
      <c r="M432" s="42">
        <f t="shared" si="70"/>
        <v>5.7450989939783126E-3</v>
      </c>
      <c r="T432" s="114"/>
      <c r="W432" s="114"/>
      <c r="AA432" s="114"/>
      <c r="AG432" s="114"/>
      <c r="AJ432" s="114"/>
    </row>
    <row r="433" spans="1:36" x14ac:dyDescent="0.2">
      <c r="A433" s="92">
        <f t="shared" si="71"/>
        <v>31</v>
      </c>
      <c r="B433" s="142">
        <f t="shared" si="71"/>
        <v>1.975209023356358E-3</v>
      </c>
      <c r="C433" s="79">
        <f t="shared" si="60"/>
        <v>1</v>
      </c>
      <c r="D433" s="42">
        <f t="shared" si="67"/>
        <v>1.975209023356358E-3</v>
      </c>
      <c r="E433" s="142">
        <f t="shared" si="61"/>
        <v>5.4191547244860005E-3</v>
      </c>
      <c r="F433" s="79">
        <f t="shared" si="62"/>
        <v>1</v>
      </c>
      <c r="G433" s="42">
        <f t="shared" si="68"/>
        <v>5.4191547244860005E-3</v>
      </c>
      <c r="H433" s="142">
        <f t="shared" si="63"/>
        <v>2.5946356330622763E-3</v>
      </c>
      <c r="I433" s="79">
        <f t="shared" si="64"/>
        <v>1</v>
      </c>
      <c r="J433" s="42">
        <f t="shared" si="69"/>
        <v>2.5946356330622763E-3</v>
      </c>
      <c r="K433" s="142">
        <f t="shared" si="65"/>
        <v>5.8242663521171972E-3</v>
      </c>
      <c r="L433" s="79">
        <f t="shared" si="66"/>
        <v>1</v>
      </c>
      <c r="M433" s="42">
        <f t="shared" si="70"/>
        <v>5.8242663521171972E-3</v>
      </c>
      <c r="T433" s="114"/>
      <c r="W433" s="114"/>
      <c r="AA433" s="114"/>
      <c r="AG433" s="114"/>
      <c r="AJ433" s="114"/>
    </row>
    <row r="434" spans="1:36" x14ac:dyDescent="0.2">
      <c r="A434" s="92">
        <f t="shared" si="71"/>
        <v>32</v>
      </c>
      <c r="B434" s="142">
        <f t="shared" si="71"/>
        <v>1.8519861897678012E-3</v>
      </c>
      <c r="C434" s="79">
        <f t="shared" si="60"/>
        <v>1.0000000000000002</v>
      </c>
      <c r="D434" s="42">
        <f t="shared" si="67"/>
        <v>1.8519861897678016E-3</v>
      </c>
      <c r="E434" s="142">
        <f t="shared" si="61"/>
        <v>4.9822436559287244E-3</v>
      </c>
      <c r="F434" s="79">
        <f t="shared" si="62"/>
        <v>1.0000000000000002</v>
      </c>
      <c r="G434" s="42">
        <f t="shared" si="68"/>
        <v>4.9822436559287253E-3</v>
      </c>
      <c r="H434" s="142">
        <f t="shared" si="63"/>
        <v>2.4151012895004538E-3</v>
      </c>
      <c r="I434" s="79">
        <f t="shared" si="64"/>
        <v>1.0000000000000002</v>
      </c>
      <c r="J434" s="42">
        <f t="shared" si="69"/>
        <v>2.4151012895004542E-3</v>
      </c>
      <c r="K434" s="142">
        <f t="shared" si="65"/>
        <v>5.287982030665923E-3</v>
      </c>
      <c r="L434" s="79">
        <f t="shared" si="66"/>
        <v>1.0000000000000002</v>
      </c>
      <c r="M434" s="42">
        <f t="shared" si="70"/>
        <v>5.2879820306659239E-3</v>
      </c>
      <c r="T434" s="114"/>
      <c r="W434" s="114"/>
      <c r="AA434" s="114"/>
      <c r="AG434" s="114"/>
      <c r="AJ434" s="114"/>
    </row>
    <row r="435" spans="1:36" x14ac:dyDescent="0.2">
      <c r="A435" s="92">
        <f t="shared" ref="A435:B450" si="72">A240</f>
        <v>33</v>
      </c>
      <c r="B435" s="142">
        <f t="shared" si="72"/>
        <v>1.7940184589129691E-3</v>
      </c>
      <c r="C435" s="79">
        <f t="shared" si="60"/>
        <v>0.99999999999999989</v>
      </c>
      <c r="D435" s="42">
        <f t="shared" si="67"/>
        <v>1.7940184589129689E-3</v>
      </c>
      <c r="E435" s="142">
        <f t="shared" si="61"/>
        <v>4.8600145548691074E-3</v>
      </c>
      <c r="F435" s="79">
        <f t="shared" si="62"/>
        <v>0.99999999999999989</v>
      </c>
      <c r="G435" s="42">
        <f t="shared" si="68"/>
        <v>4.8600145548691066E-3</v>
      </c>
      <c r="H435" s="142">
        <f t="shared" si="63"/>
        <v>2.3796581626349283E-3</v>
      </c>
      <c r="I435" s="79">
        <f t="shared" si="64"/>
        <v>0.99999999999999989</v>
      </c>
      <c r="J435" s="42">
        <f t="shared" si="69"/>
        <v>2.3796581626349279E-3</v>
      </c>
      <c r="K435" s="142">
        <f t="shared" si="65"/>
        <v>5.1776777199535858E-3</v>
      </c>
      <c r="L435" s="79">
        <f t="shared" si="66"/>
        <v>0.99999999999999989</v>
      </c>
      <c r="M435" s="42">
        <f t="shared" si="70"/>
        <v>5.1776777199535849E-3</v>
      </c>
      <c r="T435" s="114"/>
      <c r="W435" s="114"/>
      <c r="AA435" s="114"/>
      <c r="AG435" s="114"/>
      <c r="AJ435" s="114"/>
    </row>
    <row r="436" spans="1:36" x14ac:dyDescent="0.2">
      <c r="A436" s="92">
        <f t="shared" si="72"/>
        <v>34</v>
      </c>
      <c r="B436" s="142">
        <f t="shared" si="72"/>
        <v>1.8013058307918624E-3</v>
      </c>
      <c r="C436" s="79">
        <f t="shared" si="60"/>
        <v>1</v>
      </c>
      <c r="D436" s="42">
        <f t="shared" si="67"/>
        <v>1.8013058307918624E-3</v>
      </c>
      <c r="E436" s="142">
        <f t="shared" si="61"/>
        <v>4.7212232449938239E-3</v>
      </c>
      <c r="F436" s="79">
        <f t="shared" si="62"/>
        <v>1</v>
      </c>
      <c r="G436" s="42">
        <f t="shared" si="68"/>
        <v>4.7212232449938239E-3</v>
      </c>
      <c r="H436" s="142">
        <f t="shared" si="63"/>
        <v>2.3190404783695897E-3</v>
      </c>
      <c r="I436" s="79">
        <f t="shared" si="64"/>
        <v>1</v>
      </c>
      <c r="J436" s="42">
        <f t="shared" si="69"/>
        <v>2.3190404783695897E-3</v>
      </c>
      <c r="K436" s="142">
        <f t="shared" si="65"/>
        <v>5.1024852919304611E-3</v>
      </c>
      <c r="L436" s="79">
        <f t="shared" si="66"/>
        <v>1</v>
      </c>
      <c r="M436" s="42">
        <f t="shared" si="70"/>
        <v>5.1024852919304611E-3</v>
      </c>
      <c r="T436" s="114"/>
      <c r="W436" s="114"/>
      <c r="AA436" s="114"/>
      <c r="AG436" s="114"/>
      <c r="AJ436" s="114"/>
    </row>
    <row r="437" spans="1:36" x14ac:dyDescent="0.2">
      <c r="A437" s="92">
        <f t="shared" si="72"/>
        <v>35</v>
      </c>
      <c r="B437" s="142">
        <f t="shared" si="72"/>
        <v>1.8880918049859535E-3</v>
      </c>
      <c r="C437" s="79">
        <f t="shared" si="60"/>
        <v>1.0000000000000002</v>
      </c>
      <c r="D437" s="42">
        <f t="shared" si="67"/>
        <v>1.8880918049859539E-3</v>
      </c>
      <c r="E437" s="142">
        <f t="shared" si="61"/>
        <v>4.9554128776473447E-3</v>
      </c>
      <c r="F437" s="79">
        <f t="shared" si="62"/>
        <v>1.0000000000000002</v>
      </c>
      <c r="G437" s="42">
        <f t="shared" si="68"/>
        <v>4.9554128776473456E-3</v>
      </c>
      <c r="H437" s="142">
        <f t="shared" si="63"/>
        <v>2.44557575372128E-3</v>
      </c>
      <c r="I437" s="79">
        <f t="shared" si="64"/>
        <v>1.0000000000000002</v>
      </c>
      <c r="J437" s="42">
        <f t="shared" si="69"/>
        <v>2.4455757537212804E-3</v>
      </c>
      <c r="K437" s="142">
        <f t="shared" si="65"/>
        <v>5.187946289419299E-3</v>
      </c>
      <c r="L437" s="79">
        <f t="shared" si="66"/>
        <v>1.0000000000000002</v>
      </c>
      <c r="M437" s="42">
        <f t="shared" si="70"/>
        <v>5.1879462894192999E-3</v>
      </c>
      <c r="T437" s="114"/>
      <c r="W437" s="114"/>
      <c r="AA437" s="114"/>
      <c r="AG437" s="114"/>
      <c r="AJ437" s="114"/>
    </row>
    <row r="438" spans="1:36" x14ac:dyDescent="0.2">
      <c r="A438" s="92">
        <f t="shared" si="72"/>
        <v>36</v>
      </c>
      <c r="B438" s="142">
        <f t="shared" si="72"/>
        <v>1.9874650578799512E-3</v>
      </c>
      <c r="C438" s="79">
        <f t="shared" si="60"/>
        <v>1</v>
      </c>
      <c r="D438" s="42">
        <f t="shared" si="67"/>
        <v>1.9874650578799512E-3</v>
      </c>
      <c r="E438" s="142">
        <f t="shared" si="61"/>
        <v>5.1799964291877791E-3</v>
      </c>
      <c r="F438" s="79">
        <f t="shared" si="62"/>
        <v>1</v>
      </c>
      <c r="G438" s="42">
        <f t="shared" si="68"/>
        <v>5.1799964291877791E-3</v>
      </c>
      <c r="H438" s="142">
        <f t="shared" si="63"/>
        <v>2.6019230049411693E-3</v>
      </c>
      <c r="I438" s="79">
        <f t="shared" si="64"/>
        <v>1</v>
      </c>
      <c r="J438" s="42">
        <f t="shared" si="69"/>
        <v>2.6019230049411693E-3</v>
      </c>
      <c r="K438" s="142">
        <f t="shared" si="65"/>
        <v>5.4443292818858128E-3</v>
      </c>
      <c r="L438" s="79">
        <f t="shared" si="66"/>
        <v>1</v>
      </c>
      <c r="M438" s="42">
        <f t="shared" si="70"/>
        <v>5.4443292818858128E-3</v>
      </c>
      <c r="T438" s="114"/>
      <c r="W438" s="114"/>
      <c r="AA438" s="114"/>
      <c r="AG438" s="114"/>
      <c r="AJ438" s="114"/>
    </row>
    <row r="439" spans="1:36" x14ac:dyDescent="0.2">
      <c r="A439" s="92">
        <f t="shared" si="72"/>
        <v>37</v>
      </c>
      <c r="B439" s="142">
        <f t="shared" si="72"/>
        <v>2.0841883573634421E-3</v>
      </c>
      <c r="C439" s="79">
        <f t="shared" si="60"/>
        <v>1.0000000000000002</v>
      </c>
      <c r="D439" s="42">
        <f t="shared" si="67"/>
        <v>2.0841883573634425E-3</v>
      </c>
      <c r="E439" s="142">
        <f t="shared" si="61"/>
        <v>5.3598620169259146E-3</v>
      </c>
      <c r="F439" s="79">
        <f t="shared" si="62"/>
        <v>1.0000000000000002</v>
      </c>
      <c r="G439" s="42">
        <f t="shared" si="68"/>
        <v>5.3598620169259155E-3</v>
      </c>
      <c r="H439" s="142">
        <f t="shared" si="63"/>
        <v>2.6913589325457672E-3</v>
      </c>
      <c r="I439" s="79">
        <f t="shared" si="64"/>
        <v>1.0000000000000002</v>
      </c>
      <c r="J439" s="42">
        <f t="shared" si="69"/>
        <v>2.6913589325457676E-3</v>
      </c>
      <c r="K439" s="142">
        <f t="shared" si="65"/>
        <v>5.6927624141208067E-3</v>
      </c>
      <c r="L439" s="79">
        <f t="shared" si="66"/>
        <v>1.0000000000000002</v>
      </c>
      <c r="M439" s="42">
        <f t="shared" si="70"/>
        <v>5.6927624141208076E-3</v>
      </c>
      <c r="T439" s="114"/>
      <c r="W439" s="114"/>
      <c r="AA439" s="114"/>
      <c r="AG439" s="114"/>
      <c r="AJ439" s="114"/>
    </row>
    <row r="440" spans="1:36" x14ac:dyDescent="0.2">
      <c r="A440" s="92">
        <f t="shared" si="72"/>
        <v>38</v>
      </c>
      <c r="B440" s="142">
        <f t="shared" si="72"/>
        <v>1.9927649647009642E-3</v>
      </c>
      <c r="C440" s="79">
        <f t="shared" si="60"/>
        <v>1</v>
      </c>
      <c r="D440" s="42">
        <f t="shared" si="67"/>
        <v>1.9927649647009642E-3</v>
      </c>
      <c r="E440" s="142">
        <f t="shared" si="61"/>
        <v>5.1740340340141397E-3</v>
      </c>
      <c r="F440" s="79">
        <f t="shared" si="62"/>
        <v>1</v>
      </c>
      <c r="G440" s="42">
        <f t="shared" si="68"/>
        <v>5.1740340340141397E-3</v>
      </c>
      <c r="H440" s="142">
        <f t="shared" si="63"/>
        <v>2.6396848410408886E-3</v>
      </c>
      <c r="I440" s="79">
        <f t="shared" si="64"/>
        <v>1</v>
      </c>
      <c r="J440" s="42">
        <f t="shared" si="69"/>
        <v>2.6396848410408886E-3</v>
      </c>
      <c r="K440" s="142">
        <f t="shared" si="65"/>
        <v>5.4589040256435989E-3</v>
      </c>
      <c r="L440" s="79">
        <f t="shared" si="66"/>
        <v>1</v>
      </c>
      <c r="M440" s="42">
        <f t="shared" si="70"/>
        <v>5.4589040256435989E-3</v>
      </c>
      <c r="T440" s="114"/>
      <c r="W440" s="114"/>
      <c r="AA440" s="114"/>
      <c r="AG440" s="114"/>
      <c r="AJ440" s="114"/>
    </row>
    <row r="441" spans="1:36" x14ac:dyDescent="0.2">
      <c r="A441" s="92">
        <f t="shared" si="72"/>
        <v>39</v>
      </c>
      <c r="B441" s="142">
        <f t="shared" si="72"/>
        <v>1.9665966747722118E-3</v>
      </c>
      <c r="C441" s="79">
        <f t="shared" si="60"/>
        <v>1</v>
      </c>
      <c r="D441" s="42">
        <f t="shared" si="67"/>
        <v>1.9665966747722118E-3</v>
      </c>
      <c r="E441" s="142">
        <f t="shared" si="61"/>
        <v>5.165752929606306E-3</v>
      </c>
      <c r="F441" s="79">
        <f t="shared" si="62"/>
        <v>1</v>
      </c>
      <c r="G441" s="42">
        <f t="shared" si="68"/>
        <v>5.165752929606306E-3</v>
      </c>
      <c r="H441" s="142">
        <f t="shared" si="63"/>
        <v>2.629085027398862E-3</v>
      </c>
      <c r="I441" s="79">
        <f t="shared" si="64"/>
        <v>1</v>
      </c>
      <c r="J441" s="42">
        <f t="shared" si="69"/>
        <v>2.629085027398862E-3</v>
      </c>
      <c r="K441" s="142">
        <f t="shared" si="65"/>
        <v>5.4502916770594531E-3</v>
      </c>
      <c r="L441" s="79">
        <f t="shared" si="66"/>
        <v>1</v>
      </c>
      <c r="M441" s="42">
        <f t="shared" si="70"/>
        <v>5.4502916770594531E-3</v>
      </c>
      <c r="T441" s="114"/>
      <c r="W441" s="114"/>
      <c r="AA441" s="114"/>
      <c r="AG441" s="114"/>
      <c r="AJ441" s="114"/>
    </row>
    <row r="442" spans="1:36" x14ac:dyDescent="0.2">
      <c r="A442" s="92">
        <f t="shared" si="72"/>
        <v>40</v>
      </c>
      <c r="B442" s="142">
        <f t="shared" si="72"/>
        <v>2.0040272666956172E-3</v>
      </c>
      <c r="C442" s="79">
        <f t="shared" si="60"/>
        <v>1</v>
      </c>
      <c r="D442" s="42">
        <f t="shared" si="67"/>
        <v>2.0040272666956172E-3</v>
      </c>
      <c r="E442" s="142">
        <f t="shared" si="61"/>
        <v>5.1720465689562593E-3</v>
      </c>
      <c r="F442" s="79">
        <f t="shared" si="62"/>
        <v>1</v>
      </c>
      <c r="G442" s="42">
        <f t="shared" si="68"/>
        <v>5.1720465689562593E-3</v>
      </c>
      <c r="H442" s="142">
        <f t="shared" si="63"/>
        <v>2.5840358194202497E-3</v>
      </c>
      <c r="I442" s="79">
        <f t="shared" si="64"/>
        <v>1</v>
      </c>
      <c r="J442" s="42">
        <f t="shared" si="69"/>
        <v>2.5840358194202497E-3</v>
      </c>
      <c r="K442" s="142">
        <f t="shared" si="65"/>
        <v>5.4648664208172392E-3</v>
      </c>
      <c r="L442" s="79">
        <f t="shared" si="66"/>
        <v>1</v>
      </c>
      <c r="M442" s="42">
        <f t="shared" si="70"/>
        <v>5.4648664208172392E-3</v>
      </c>
      <c r="T442" s="114"/>
      <c r="W442" s="114"/>
      <c r="AA442" s="114"/>
      <c r="AG442" s="114"/>
      <c r="AJ442" s="114"/>
    </row>
    <row r="443" spans="1:36" x14ac:dyDescent="0.2">
      <c r="A443" s="92">
        <f t="shared" si="72"/>
        <v>41</v>
      </c>
      <c r="B443" s="142">
        <f t="shared" si="72"/>
        <v>1.9377784314329523E-3</v>
      </c>
      <c r="C443" s="79">
        <f t="shared" si="60"/>
        <v>1</v>
      </c>
      <c r="D443" s="42">
        <f t="shared" si="67"/>
        <v>1.9377784314329523E-3</v>
      </c>
      <c r="E443" s="142">
        <f t="shared" si="61"/>
        <v>5.0524674213071495E-3</v>
      </c>
      <c r="F443" s="79">
        <f t="shared" si="62"/>
        <v>1</v>
      </c>
      <c r="G443" s="42">
        <f t="shared" si="68"/>
        <v>5.0524674213071495E-3</v>
      </c>
      <c r="H443" s="142">
        <f t="shared" si="63"/>
        <v>2.5519051343178573E-3</v>
      </c>
      <c r="I443" s="79">
        <f t="shared" si="64"/>
        <v>1</v>
      </c>
      <c r="J443" s="42">
        <f t="shared" si="69"/>
        <v>2.5519051343178573E-3</v>
      </c>
      <c r="K443" s="142">
        <f t="shared" si="65"/>
        <v>5.6188949628029356E-3</v>
      </c>
      <c r="L443" s="79">
        <f t="shared" si="66"/>
        <v>1</v>
      </c>
      <c r="M443" s="42">
        <f t="shared" si="70"/>
        <v>5.6188949628029356E-3</v>
      </c>
      <c r="T443" s="114"/>
      <c r="W443" s="114"/>
      <c r="AA443" s="114"/>
      <c r="AG443" s="114"/>
      <c r="AJ443" s="114"/>
    </row>
    <row r="444" spans="1:36" x14ac:dyDescent="0.2">
      <c r="A444" s="92">
        <f t="shared" si="72"/>
        <v>42</v>
      </c>
      <c r="B444" s="142">
        <f t="shared" si="72"/>
        <v>1.8523174339441144E-3</v>
      </c>
      <c r="C444" s="79">
        <f t="shared" si="60"/>
        <v>1</v>
      </c>
      <c r="D444" s="42">
        <f t="shared" si="67"/>
        <v>1.8523174339441144E-3</v>
      </c>
      <c r="E444" s="142">
        <f t="shared" si="61"/>
        <v>4.9845623651629178E-3</v>
      </c>
      <c r="F444" s="79">
        <f t="shared" si="62"/>
        <v>1</v>
      </c>
      <c r="G444" s="42">
        <f t="shared" si="68"/>
        <v>4.9845623651629178E-3</v>
      </c>
      <c r="H444" s="142">
        <f t="shared" si="63"/>
        <v>2.5118245889839451E-3</v>
      </c>
      <c r="I444" s="79">
        <f t="shared" si="64"/>
        <v>1</v>
      </c>
      <c r="J444" s="42">
        <f t="shared" si="69"/>
        <v>2.5118245889839451E-3</v>
      </c>
      <c r="K444" s="142">
        <f t="shared" si="65"/>
        <v>5.3452872731681285E-3</v>
      </c>
      <c r="L444" s="79">
        <f t="shared" si="66"/>
        <v>1</v>
      </c>
      <c r="M444" s="42">
        <f t="shared" si="70"/>
        <v>5.3452872731681285E-3</v>
      </c>
      <c r="T444" s="114"/>
      <c r="W444" s="114"/>
      <c r="AA444" s="114"/>
      <c r="AG444" s="114"/>
      <c r="AJ444" s="114"/>
    </row>
    <row r="445" spans="1:36" x14ac:dyDescent="0.2">
      <c r="A445" s="92">
        <f t="shared" si="72"/>
        <v>43</v>
      </c>
      <c r="B445" s="142">
        <f t="shared" si="72"/>
        <v>1.8049495167313089E-3</v>
      </c>
      <c r="C445" s="79">
        <f t="shared" si="60"/>
        <v>1</v>
      </c>
      <c r="D445" s="42">
        <f t="shared" si="67"/>
        <v>1.8049495167313089E-3</v>
      </c>
      <c r="E445" s="142">
        <f t="shared" si="61"/>
        <v>4.8918139957951868E-3</v>
      </c>
      <c r="F445" s="79">
        <f t="shared" si="62"/>
        <v>1</v>
      </c>
      <c r="G445" s="42">
        <f t="shared" si="68"/>
        <v>4.8918139957951868E-3</v>
      </c>
      <c r="H445" s="142">
        <f t="shared" si="63"/>
        <v>2.4359696726081936E-3</v>
      </c>
      <c r="I445" s="79">
        <f t="shared" si="64"/>
        <v>1</v>
      </c>
      <c r="J445" s="42">
        <f t="shared" si="69"/>
        <v>2.4359696726081936E-3</v>
      </c>
      <c r="K445" s="142">
        <f t="shared" si="65"/>
        <v>5.3406498546997418E-3</v>
      </c>
      <c r="L445" s="79">
        <f t="shared" si="66"/>
        <v>1</v>
      </c>
      <c r="M445" s="42">
        <f t="shared" si="70"/>
        <v>5.3406498546997418E-3</v>
      </c>
      <c r="T445" s="114"/>
      <c r="W445" s="114"/>
      <c r="AA445" s="114"/>
      <c r="AG445" s="114"/>
      <c r="AJ445" s="114"/>
    </row>
    <row r="446" spans="1:36" x14ac:dyDescent="0.2">
      <c r="A446" s="92">
        <f t="shared" si="72"/>
        <v>44</v>
      </c>
      <c r="B446" s="142">
        <f t="shared" si="72"/>
        <v>1.7297570887081842E-3</v>
      </c>
      <c r="C446" s="79">
        <f t="shared" si="60"/>
        <v>1</v>
      </c>
      <c r="D446" s="42">
        <f t="shared" si="67"/>
        <v>1.7297570887081842E-3</v>
      </c>
      <c r="E446" s="142">
        <f t="shared" si="61"/>
        <v>4.8454398111113205E-3</v>
      </c>
      <c r="F446" s="79">
        <f t="shared" si="62"/>
        <v>1</v>
      </c>
      <c r="G446" s="42">
        <f t="shared" si="68"/>
        <v>4.8454398111113205E-3</v>
      </c>
      <c r="H446" s="142">
        <f t="shared" si="63"/>
        <v>2.4124513360899475E-3</v>
      </c>
      <c r="I446" s="79">
        <f t="shared" si="64"/>
        <v>1</v>
      </c>
      <c r="J446" s="42">
        <f t="shared" si="69"/>
        <v>2.4124513360899475E-3</v>
      </c>
      <c r="K446" s="142">
        <f t="shared" si="65"/>
        <v>5.3416435872286824E-3</v>
      </c>
      <c r="L446" s="79">
        <f t="shared" si="66"/>
        <v>1</v>
      </c>
      <c r="M446" s="42">
        <f t="shared" si="70"/>
        <v>5.3416435872286824E-3</v>
      </c>
      <c r="T446" s="114"/>
      <c r="W446" s="114"/>
      <c r="AA446" s="114"/>
      <c r="AG446" s="114"/>
      <c r="AJ446" s="114"/>
    </row>
    <row r="447" spans="1:36" x14ac:dyDescent="0.2">
      <c r="A447" s="92">
        <f t="shared" si="72"/>
        <v>45</v>
      </c>
      <c r="B447" s="142">
        <f t="shared" si="72"/>
        <v>1.6128278944695803E-3</v>
      </c>
      <c r="C447" s="79">
        <f t="shared" si="60"/>
        <v>1.0000000000000002</v>
      </c>
      <c r="D447" s="42">
        <f t="shared" si="67"/>
        <v>1.6128278944695807E-3</v>
      </c>
      <c r="E447" s="142">
        <f t="shared" si="61"/>
        <v>4.687767583186178E-3</v>
      </c>
      <c r="F447" s="79">
        <f t="shared" si="62"/>
        <v>1.0000000000000002</v>
      </c>
      <c r="G447" s="42">
        <f t="shared" si="68"/>
        <v>4.6877675831861788E-3</v>
      </c>
      <c r="H447" s="142">
        <f t="shared" si="63"/>
        <v>2.4084764059741875E-3</v>
      </c>
      <c r="I447" s="79">
        <f t="shared" si="64"/>
        <v>1.0000000000000002</v>
      </c>
      <c r="J447" s="42">
        <f t="shared" si="69"/>
        <v>2.408476405974188E-3</v>
      </c>
      <c r="K447" s="142">
        <f t="shared" si="65"/>
        <v>5.1790026966588394E-3</v>
      </c>
      <c r="L447" s="79">
        <f t="shared" si="66"/>
        <v>1.0000000000000002</v>
      </c>
      <c r="M447" s="42">
        <f t="shared" si="70"/>
        <v>5.1790026966588402E-3</v>
      </c>
      <c r="T447" s="114"/>
      <c r="W447" s="114"/>
      <c r="AA447" s="114"/>
      <c r="AG447" s="114"/>
      <c r="AJ447" s="114"/>
    </row>
    <row r="448" spans="1:36" x14ac:dyDescent="0.2">
      <c r="A448" s="92">
        <f t="shared" si="72"/>
        <v>46</v>
      </c>
      <c r="B448" s="142">
        <f t="shared" si="72"/>
        <v>1.5515477218516153E-3</v>
      </c>
      <c r="C448" s="79">
        <f t="shared" si="60"/>
        <v>0.99999999999999989</v>
      </c>
      <c r="D448" s="42">
        <f t="shared" si="67"/>
        <v>1.5515477218516151E-3</v>
      </c>
      <c r="E448" s="142">
        <f t="shared" si="61"/>
        <v>4.6907487807729981E-3</v>
      </c>
      <c r="F448" s="79">
        <f t="shared" si="62"/>
        <v>0.99999999999999989</v>
      </c>
      <c r="G448" s="42">
        <f t="shared" si="68"/>
        <v>4.6907487807729973E-3</v>
      </c>
      <c r="H448" s="142">
        <f t="shared" si="63"/>
        <v>2.3925766855111478E-3</v>
      </c>
      <c r="I448" s="79">
        <f t="shared" si="64"/>
        <v>0.99999999999999989</v>
      </c>
      <c r="J448" s="42">
        <f t="shared" si="69"/>
        <v>2.3925766855111474E-3</v>
      </c>
      <c r="K448" s="142">
        <f t="shared" si="65"/>
        <v>5.1183850123935008E-3</v>
      </c>
      <c r="L448" s="79">
        <f t="shared" si="66"/>
        <v>0.99999999999999989</v>
      </c>
      <c r="M448" s="42">
        <f t="shared" si="70"/>
        <v>5.1183850123934999E-3</v>
      </c>
      <c r="T448" s="114"/>
      <c r="W448" s="114"/>
      <c r="AA448" s="114"/>
      <c r="AG448" s="114"/>
      <c r="AJ448" s="114"/>
    </row>
    <row r="449" spans="1:36" x14ac:dyDescent="0.2">
      <c r="A449" s="92">
        <f t="shared" si="72"/>
        <v>47</v>
      </c>
      <c r="B449" s="142">
        <f t="shared" si="72"/>
        <v>1.49225501429153E-3</v>
      </c>
      <c r="C449" s="79">
        <f t="shared" si="60"/>
        <v>1.0000000000000002</v>
      </c>
      <c r="D449" s="42">
        <f t="shared" si="67"/>
        <v>1.4922550142915305E-3</v>
      </c>
      <c r="E449" s="142">
        <f t="shared" si="61"/>
        <v>4.7934344754301285E-3</v>
      </c>
      <c r="F449" s="79">
        <f t="shared" si="62"/>
        <v>1.0000000000000002</v>
      </c>
      <c r="G449" s="42">
        <f t="shared" si="68"/>
        <v>4.7934344754301294E-3</v>
      </c>
      <c r="H449" s="142">
        <f t="shared" si="63"/>
        <v>2.3190404783695897E-3</v>
      </c>
      <c r="I449" s="79">
        <f t="shared" si="64"/>
        <v>1.0000000000000002</v>
      </c>
      <c r="J449" s="42">
        <f t="shared" si="69"/>
        <v>2.3190404783695901E-3</v>
      </c>
      <c r="K449" s="142">
        <f t="shared" si="65"/>
        <v>5.2111333817612317E-3</v>
      </c>
      <c r="L449" s="79">
        <f t="shared" si="66"/>
        <v>1.0000000000000002</v>
      </c>
      <c r="M449" s="42">
        <f t="shared" si="70"/>
        <v>5.2111333817612326E-3</v>
      </c>
      <c r="T449" s="114"/>
      <c r="W449" s="114"/>
      <c r="AA449" s="114"/>
      <c r="AG449" s="114"/>
      <c r="AJ449" s="114"/>
    </row>
    <row r="450" spans="1:36" x14ac:dyDescent="0.2">
      <c r="A450" s="92">
        <f t="shared" si="72"/>
        <v>48</v>
      </c>
      <c r="B450" s="142">
        <f t="shared" si="72"/>
        <v>1.4445558529024112E-3</v>
      </c>
      <c r="C450" s="79">
        <f t="shared" si="60"/>
        <v>0.99999999999999989</v>
      </c>
      <c r="D450" s="42">
        <f t="shared" si="67"/>
        <v>1.444555852902411E-3</v>
      </c>
      <c r="E450" s="142">
        <f t="shared" si="61"/>
        <v>4.6291373639787197E-3</v>
      </c>
      <c r="F450" s="79">
        <f t="shared" si="62"/>
        <v>0.99999999999999989</v>
      </c>
      <c r="G450" s="42">
        <f t="shared" si="68"/>
        <v>4.6291373639787189E-3</v>
      </c>
      <c r="H450" s="142">
        <f t="shared" si="63"/>
        <v>2.241860585288585E-3</v>
      </c>
      <c r="I450" s="79">
        <f t="shared" si="64"/>
        <v>0.99999999999999989</v>
      </c>
      <c r="J450" s="42">
        <f t="shared" si="69"/>
        <v>2.2418605852885846E-3</v>
      </c>
      <c r="K450" s="142">
        <f t="shared" si="65"/>
        <v>5.0981791176383882E-3</v>
      </c>
      <c r="L450" s="79">
        <f t="shared" si="66"/>
        <v>0.99999999999999989</v>
      </c>
      <c r="M450" s="42">
        <f t="shared" si="70"/>
        <v>5.0981791176383873E-3</v>
      </c>
      <c r="T450" s="114"/>
      <c r="W450" s="114"/>
      <c r="AA450" s="114"/>
      <c r="AG450" s="114"/>
      <c r="AJ450" s="114"/>
    </row>
    <row r="451" spans="1:36" x14ac:dyDescent="0.2">
      <c r="A451" s="92">
        <f t="shared" ref="A451:B466" si="73">A256</f>
        <v>49</v>
      </c>
      <c r="B451" s="142">
        <f t="shared" si="73"/>
        <v>1.3607510762951398E-3</v>
      </c>
      <c r="C451" s="79">
        <f t="shared" si="60"/>
        <v>1</v>
      </c>
      <c r="D451" s="42">
        <f t="shared" si="67"/>
        <v>1.3607510762951398E-3</v>
      </c>
      <c r="E451" s="142">
        <f t="shared" si="61"/>
        <v>4.287293374023368E-3</v>
      </c>
      <c r="F451" s="79">
        <f t="shared" si="62"/>
        <v>1</v>
      </c>
      <c r="G451" s="42">
        <f t="shared" si="68"/>
        <v>4.287293374023368E-3</v>
      </c>
      <c r="H451" s="142">
        <f t="shared" si="63"/>
        <v>2.1156565541132081E-3</v>
      </c>
      <c r="I451" s="79">
        <f t="shared" si="64"/>
        <v>1</v>
      </c>
      <c r="J451" s="42">
        <f t="shared" si="69"/>
        <v>2.1156565541132081E-3</v>
      </c>
      <c r="K451" s="142">
        <f t="shared" si="65"/>
        <v>4.5281078902031551E-3</v>
      </c>
      <c r="L451" s="79">
        <f t="shared" si="66"/>
        <v>1</v>
      </c>
      <c r="M451" s="42">
        <f t="shared" si="70"/>
        <v>4.5281078902031551E-3</v>
      </c>
      <c r="T451" s="114"/>
      <c r="W451" s="114"/>
      <c r="AA451" s="114"/>
      <c r="AG451" s="114"/>
      <c r="AJ451" s="114"/>
    </row>
    <row r="452" spans="1:36" x14ac:dyDescent="0.2">
      <c r="A452" s="92">
        <f t="shared" si="73"/>
        <v>50</v>
      </c>
      <c r="B452" s="142">
        <f t="shared" si="73"/>
        <v>1.2868836249772685E-3</v>
      </c>
      <c r="C452" s="79">
        <f t="shared" si="60"/>
        <v>1</v>
      </c>
      <c r="D452" s="42">
        <f t="shared" si="67"/>
        <v>1.2868836249772685E-3</v>
      </c>
      <c r="E452" s="142">
        <f t="shared" si="61"/>
        <v>4.120677553337765E-3</v>
      </c>
      <c r="F452" s="79">
        <f t="shared" si="62"/>
        <v>1</v>
      </c>
      <c r="G452" s="42">
        <f t="shared" si="68"/>
        <v>4.120677553337765E-3</v>
      </c>
      <c r="H452" s="142">
        <f t="shared" si="63"/>
        <v>2.069613613605656E-3</v>
      </c>
      <c r="I452" s="79">
        <f t="shared" si="64"/>
        <v>1</v>
      </c>
      <c r="J452" s="42">
        <f t="shared" si="69"/>
        <v>2.069613613605656E-3</v>
      </c>
      <c r="K452" s="142">
        <f t="shared" si="65"/>
        <v>4.5224767392058286E-3</v>
      </c>
      <c r="L452" s="79">
        <f t="shared" si="66"/>
        <v>1</v>
      </c>
      <c r="M452" s="42">
        <f t="shared" si="70"/>
        <v>4.5224767392058286E-3</v>
      </c>
      <c r="T452" s="114"/>
      <c r="W452" s="114"/>
      <c r="AA452" s="114"/>
      <c r="AG452" s="114"/>
      <c r="AJ452" s="114"/>
    </row>
    <row r="453" spans="1:36" x14ac:dyDescent="0.2">
      <c r="A453" s="92">
        <f t="shared" si="73"/>
        <v>51</v>
      </c>
      <c r="B453" s="142">
        <f t="shared" si="73"/>
        <v>1.2116911969541435E-3</v>
      </c>
      <c r="C453" s="79">
        <f t="shared" si="60"/>
        <v>1.0000000000000002</v>
      </c>
      <c r="D453" s="42">
        <f t="shared" si="67"/>
        <v>1.2116911969541437E-3</v>
      </c>
      <c r="E453" s="142">
        <f t="shared" si="61"/>
        <v>4.2478753170420826E-3</v>
      </c>
      <c r="F453" s="79">
        <f t="shared" si="62"/>
        <v>1.0000000000000002</v>
      </c>
      <c r="G453" s="42">
        <f t="shared" si="68"/>
        <v>4.2478753170420835E-3</v>
      </c>
      <c r="H453" s="142">
        <f t="shared" si="63"/>
        <v>2.006677220106124E-3</v>
      </c>
      <c r="I453" s="79">
        <f t="shared" si="64"/>
        <v>1.0000000000000002</v>
      </c>
      <c r="J453" s="42">
        <f t="shared" si="69"/>
        <v>2.0066772201061244E-3</v>
      </c>
      <c r="K453" s="142">
        <f t="shared" si="65"/>
        <v>4.4370157417169907E-3</v>
      </c>
      <c r="L453" s="79">
        <f t="shared" si="66"/>
        <v>1.0000000000000002</v>
      </c>
      <c r="M453" s="42">
        <f t="shared" si="70"/>
        <v>4.4370157417169915E-3</v>
      </c>
      <c r="T453" s="114"/>
      <c r="W453" s="114"/>
      <c r="AA453" s="114"/>
      <c r="AG453" s="114"/>
      <c r="AJ453" s="114"/>
    </row>
    <row r="454" spans="1:36" x14ac:dyDescent="0.2">
      <c r="A454" s="92">
        <f t="shared" si="73"/>
        <v>52</v>
      </c>
      <c r="B454" s="142">
        <f t="shared" si="73"/>
        <v>1.1603483496255781E-3</v>
      </c>
      <c r="C454" s="79">
        <f t="shared" si="60"/>
        <v>1</v>
      </c>
      <c r="D454" s="42">
        <f t="shared" si="67"/>
        <v>1.1603483496255781E-3</v>
      </c>
      <c r="E454" s="142">
        <f t="shared" si="61"/>
        <v>4.3306863611204133E-3</v>
      </c>
      <c r="F454" s="79">
        <f t="shared" si="62"/>
        <v>1</v>
      </c>
      <c r="G454" s="42">
        <f t="shared" si="68"/>
        <v>4.3306863611204133E-3</v>
      </c>
      <c r="H454" s="142">
        <f t="shared" si="63"/>
        <v>1.9937586972299044E-3</v>
      </c>
      <c r="I454" s="79">
        <f t="shared" si="64"/>
        <v>1</v>
      </c>
      <c r="J454" s="42">
        <f t="shared" si="69"/>
        <v>1.9937586972299044E-3</v>
      </c>
      <c r="K454" s="142">
        <f t="shared" si="65"/>
        <v>4.3720918831595791E-3</v>
      </c>
      <c r="L454" s="79">
        <f t="shared" si="66"/>
        <v>1</v>
      </c>
      <c r="M454" s="42">
        <f t="shared" si="70"/>
        <v>4.3720918831595791E-3</v>
      </c>
      <c r="T454" s="114"/>
      <c r="W454" s="114"/>
      <c r="AA454" s="114"/>
      <c r="AG454" s="114"/>
      <c r="AJ454" s="114"/>
    </row>
    <row r="455" spans="1:36" x14ac:dyDescent="0.2">
      <c r="A455" s="92">
        <f t="shared" si="73"/>
        <v>53</v>
      </c>
      <c r="B455" s="142">
        <f t="shared" si="73"/>
        <v>1.1500797801598651E-3</v>
      </c>
      <c r="C455" s="79">
        <f t="shared" si="60"/>
        <v>1.0000000000000002</v>
      </c>
      <c r="D455" s="42">
        <f t="shared" si="67"/>
        <v>1.1500797801598653E-3</v>
      </c>
      <c r="E455" s="142">
        <f t="shared" si="61"/>
        <v>4.2846434206128617E-3</v>
      </c>
      <c r="F455" s="79">
        <f t="shared" si="62"/>
        <v>1.0000000000000002</v>
      </c>
      <c r="G455" s="42">
        <f t="shared" si="68"/>
        <v>4.2846434206128626E-3</v>
      </c>
      <c r="H455" s="142">
        <f t="shared" si="63"/>
        <v>1.9324785246119392E-3</v>
      </c>
      <c r="I455" s="79">
        <f t="shared" si="64"/>
        <v>1.0000000000000002</v>
      </c>
      <c r="J455" s="42">
        <f t="shared" si="69"/>
        <v>1.9324785246119397E-3</v>
      </c>
      <c r="K455" s="142">
        <f t="shared" si="65"/>
        <v>4.3919665337383788E-3</v>
      </c>
      <c r="L455" s="79">
        <f t="shared" si="66"/>
        <v>1.0000000000000002</v>
      </c>
      <c r="M455" s="42">
        <f t="shared" si="70"/>
        <v>4.3919665337383796E-3</v>
      </c>
      <c r="T455" s="114"/>
      <c r="W455" s="114"/>
      <c r="AA455" s="114"/>
      <c r="AG455" s="114"/>
      <c r="AJ455" s="114"/>
    </row>
    <row r="456" spans="1:36" x14ac:dyDescent="0.2">
      <c r="A456" s="92">
        <f t="shared" si="73"/>
        <v>54</v>
      </c>
      <c r="B456" s="142">
        <f t="shared" si="73"/>
        <v>1.1613420821545181E-3</v>
      </c>
      <c r="C456" s="79">
        <f t="shared" si="60"/>
        <v>1</v>
      </c>
      <c r="D456" s="42">
        <f t="shared" si="67"/>
        <v>1.1613420821545181E-3</v>
      </c>
      <c r="E456" s="142">
        <f t="shared" si="61"/>
        <v>4.4804087288140369E-3</v>
      </c>
      <c r="F456" s="79">
        <f t="shared" si="62"/>
        <v>1</v>
      </c>
      <c r="G456" s="42">
        <f t="shared" si="68"/>
        <v>4.4804087288140369E-3</v>
      </c>
      <c r="H456" s="142">
        <f t="shared" si="63"/>
        <v>2.0126396152797639E-3</v>
      </c>
      <c r="I456" s="79">
        <f t="shared" si="64"/>
        <v>1</v>
      </c>
      <c r="J456" s="42">
        <f t="shared" si="69"/>
        <v>2.0126396152797639E-3</v>
      </c>
      <c r="K456" s="142">
        <f t="shared" si="65"/>
        <v>4.565207237950248E-3</v>
      </c>
      <c r="L456" s="79">
        <f t="shared" si="66"/>
        <v>1</v>
      </c>
      <c r="M456" s="42">
        <f t="shared" si="70"/>
        <v>4.565207237950248E-3</v>
      </c>
      <c r="T456" s="114"/>
      <c r="W456" s="114"/>
      <c r="AA456" s="114"/>
      <c r="AG456" s="114"/>
      <c r="AJ456" s="114"/>
    </row>
    <row r="457" spans="1:36" x14ac:dyDescent="0.2">
      <c r="A457" s="92">
        <f t="shared" si="73"/>
        <v>55</v>
      </c>
      <c r="B457" s="142">
        <f t="shared" si="73"/>
        <v>8.80115776464505E-4</v>
      </c>
      <c r="C457" s="79">
        <f t="shared" si="60"/>
        <v>1</v>
      </c>
      <c r="D457" s="42">
        <f t="shared" si="67"/>
        <v>8.80115776464505E-4</v>
      </c>
      <c r="E457" s="142">
        <f t="shared" si="61"/>
        <v>3.5645185813076925E-3</v>
      </c>
      <c r="F457" s="79">
        <f t="shared" si="62"/>
        <v>1</v>
      </c>
      <c r="G457" s="42">
        <f t="shared" si="68"/>
        <v>3.5645185813076925E-3</v>
      </c>
      <c r="H457" s="142">
        <f t="shared" si="63"/>
        <v>1.49324874682047E-3</v>
      </c>
      <c r="I457" s="79">
        <f t="shared" si="64"/>
        <v>1</v>
      </c>
      <c r="J457" s="42">
        <f t="shared" si="69"/>
        <v>1.49324874682047E-3</v>
      </c>
      <c r="K457" s="142">
        <f t="shared" si="65"/>
        <v>3.5118507572738738E-3</v>
      </c>
      <c r="L457" s="79">
        <f t="shared" si="66"/>
        <v>1</v>
      </c>
      <c r="M457" s="42">
        <f t="shared" si="70"/>
        <v>3.5118507572738738E-3</v>
      </c>
      <c r="T457" s="114"/>
      <c r="W457" s="114"/>
      <c r="AA457" s="114"/>
      <c r="AG457" s="114"/>
      <c r="AJ457" s="114"/>
    </row>
    <row r="458" spans="1:36" x14ac:dyDescent="0.2">
      <c r="A458" s="92">
        <f t="shared" si="73"/>
        <v>56</v>
      </c>
      <c r="B458" s="142">
        <f t="shared" si="73"/>
        <v>7.8372372115732738E-4</v>
      </c>
      <c r="C458" s="79">
        <f t="shared" si="60"/>
        <v>0.99999999999999989</v>
      </c>
      <c r="D458" s="42">
        <f t="shared" si="67"/>
        <v>7.8372372115732727E-4</v>
      </c>
      <c r="E458" s="142">
        <f t="shared" si="61"/>
        <v>3.4353333525454955E-3</v>
      </c>
      <c r="F458" s="79">
        <f t="shared" si="62"/>
        <v>0.99999999999999989</v>
      </c>
      <c r="G458" s="42">
        <f t="shared" si="68"/>
        <v>3.435333352545495E-3</v>
      </c>
      <c r="H458" s="142">
        <f t="shared" si="63"/>
        <v>1.4581368641312575E-3</v>
      </c>
      <c r="I458" s="79">
        <f t="shared" si="64"/>
        <v>0.99999999999999989</v>
      </c>
      <c r="J458" s="42">
        <f t="shared" si="69"/>
        <v>1.4581368641312573E-3</v>
      </c>
      <c r="K458" s="142">
        <f t="shared" si="65"/>
        <v>3.357490971111864E-3</v>
      </c>
      <c r="L458" s="79">
        <f t="shared" si="66"/>
        <v>0.99999999999999989</v>
      </c>
      <c r="M458" s="42">
        <f t="shared" si="70"/>
        <v>3.3574909711118635E-3</v>
      </c>
      <c r="T458" s="114"/>
      <c r="W458" s="114"/>
      <c r="AA458" s="114"/>
      <c r="AG458" s="114"/>
      <c r="AJ458" s="114"/>
    </row>
    <row r="459" spans="1:36" x14ac:dyDescent="0.2">
      <c r="A459" s="92">
        <f t="shared" si="73"/>
        <v>57</v>
      </c>
      <c r="B459" s="142">
        <f t="shared" si="73"/>
        <v>7.4264944329447509E-4</v>
      </c>
      <c r="C459" s="79">
        <f t="shared" si="60"/>
        <v>1</v>
      </c>
      <c r="D459" s="42">
        <f t="shared" si="67"/>
        <v>7.4264944329447509E-4</v>
      </c>
      <c r="E459" s="142">
        <f t="shared" si="61"/>
        <v>3.4111525276746229E-3</v>
      </c>
      <c r="F459" s="79">
        <f t="shared" si="62"/>
        <v>1</v>
      </c>
      <c r="G459" s="42">
        <f t="shared" si="68"/>
        <v>3.4111525276746229E-3</v>
      </c>
      <c r="H459" s="142">
        <f t="shared" si="63"/>
        <v>1.3766507967581795E-3</v>
      </c>
      <c r="I459" s="79">
        <f t="shared" si="64"/>
        <v>1</v>
      </c>
      <c r="J459" s="42">
        <f t="shared" si="69"/>
        <v>1.3766507967581795E-3</v>
      </c>
      <c r="K459" s="142">
        <f t="shared" si="65"/>
        <v>3.4131399927325029E-3</v>
      </c>
      <c r="L459" s="79">
        <f t="shared" si="66"/>
        <v>1</v>
      </c>
      <c r="M459" s="42">
        <f t="shared" si="70"/>
        <v>3.4131399927325029E-3</v>
      </c>
      <c r="T459" s="114"/>
      <c r="W459" s="114"/>
      <c r="AA459" s="114"/>
      <c r="AG459" s="114"/>
      <c r="AJ459" s="114"/>
    </row>
    <row r="460" spans="1:36" x14ac:dyDescent="0.2">
      <c r="A460" s="92">
        <f t="shared" si="73"/>
        <v>58</v>
      </c>
      <c r="B460" s="142">
        <f t="shared" si="73"/>
        <v>6.9859396784480285E-4</v>
      </c>
      <c r="C460" s="79">
        <f t="shared" si="60"/>
        <v>1</v>
      </c>
      <c r="D460" s="42">
        <f t="shared" si="67"/>
        <v>6.9859396784480285E-4</v>
      </c>
      <c r="E460" s="142">
        <f t="shared" si="61"/>
        <v>3.4018776907378499E-3</v>
      </c>
      <c r="F460" s="79">
        <f t="shared" si="62"/>
        <v>1</v>
      </c>
      <c r="G460" s="42">
        <f t="shared" si="68"/>
        <v>3.4018776907378499E-3</v>
      </c>
      <c r="H460" s="142">
        <f t="shared" si="63"/>
        <v>1.3349140305427005E-3</v>
      </c>
      <c r="I460" s="79">
        <f t="shared" si="64"/>
        <v>1</v>
      </c>
      <c r="J460" s="42">
        <f t="shared" si="69"/>
        <v>1.3349140305427005E-3</v>
      </c>
      <c r="K460" s="142">
        <f t="shared" si="65"/>
        <v>3.2995232402570321E-3</v>
      </c>
      <c r="L460" s="79">
        <f t="shared" si="66"/>
        <v>1</v>
      </c>
      <c r="M460" s="42">
        <f t="shared" si="70"/>
        <v>3.2995232402570321E-3</v>
      </c>
      <c r="T460" s="114"/>
      <c r="W460" s="114"/>
      <c r="AA460" s="114"/>
      <c r="AG460" s="114"/>
      <c r="AJ460" s="114"/>
    </row>
    <row r="461" spans="1:36" x14ac:dyDescent="0.2">
      <c r="A461" s="92">
        <f t="shared" si="73"/>
        <v>59</v>
      </c>
      <c r="B461" s="142">
        <f t="shared" si="73"/>
        <v>6.0683933100601174E-4</v>
      </c>
      <c r="C461" s="79">
        <f t="shared" si="60"/>
        <v>1</v>
      </c>
      <c r="D461" s="42">
        <f t="shared" si="67"/>
        <v>6.0683933100601174E-4</v>
      </c>
      <c r="E461" s="142">
        <f t="shared" si="61"/>
        <v>3.0262467947985388E-3</v>
      </c>
      <c r="F461" s="79">
        <f t="shared" si="62"/>
        <v>1</v>
      </c>
      <c r="G461" s="42">
        <f t="shared" si="68"/>
        <v>3.0262467947985388E-3</v>
      </c>
      <c r="H461" s="142">
        <f t="shared" si="63"/>
        <v>1.1090055022970127E-3</v>
      </c>
      <c r="I461" s="79">
        <f t="shared" si="64"/>
        <v>1</v>
      </c>
      <c r="J461" s="42">
        <f t="shared" si="69"/>
        <v>1.1090055022970127E-3</v>
      </c>
      <c r="K461" s="142">
        <f t="shared" si="65"/>
        <v>2.9891474470514464E-3</v>
      </c>
      <c r="L461" s="79">
        <f t="shared" si="66"/>
        <v>1</v>
      </c>
      <c r="M461" s="42">
        <f t="shared" si="70"/>
        <v>2.9891474470514464E-3</v>
      </c>
      <c r="T461" s="114"/>
      <c r="W461" s="114"/>
      <c r="AA461" s="114"/>
      <c r="AG461" s="114"/>
      <c r="AJ461" s="114"/>
    </row>
    <row r="462" spans="1:36" x14ac:dyDescent="0.2">
      <c r="A462" s="92">
        <f t="shared" si="73"/>
        <v>60</v>
      </c>
      <c r="B462" s="142">
        <f t="shared" si="73"/>
        <v>4.8560396247533471E-4</v>
      </c>
      <c r="C462" s="79">
        <f t="shared" si="60"/>
        <v>0.99999999999999989</v>
      </c>
      <c r="D462" s="42">
        <f t="shared" si="67"/>
        <v>4.8560396247533465E-4</v>
      </c>
      <c r="E462" s="142">
        <f t="shared" si="61"/>
        <v>2.4740627528842258E-3</v>
      </c>
      <c r="F462" s="79">
        <f t="shared" si="62"/>
        <v>0.99999999999999989</v>
      </c>
      <c r="G462" s="42">
        <f t="shared" si="68"/>
        <v>2.4740627528842254E-3</v>
      </c>
      <c r="H462" s="142">
        <f t="shared" si="63"/>
        <v>9.3576479808514372E-4</v>
      </c>
      <c r="I462" s="79">
        <f t="shared" si="64"/>
        <v>0.99999999999999989</v>
      </c>
      <c r="J462" s="42">
        <f t="shared" si="69"/>
        <v>9.3576479808514361E-4</v>
      </c>
      <c r="K462" s="142">
        <f t="shared" si="65"/>
        <v>2.5207681817444047E-3</v>
      </c>
      <c r="L462" s="79">
        <f t="shared" si="66"/>
        <v>0.99999999999999989</v>
      </c>
      <c r="M462" s="42">
        <f t="shared" si="70"/>
        <v>2.5207681817444043E-3</v>
      </c>
      <c r="T462" s="114"/>
      <c r="W462" s="114"/>
      <c r="AA462" s="114"/>
      <c r="AG462" s="114"/>
      <c r="AJ462" s="114"/>
    </row>
    <row r="463" spans="1:36" x14ac:dyDescent="0.2">
      <c r="A463" s="92">
        <f t="shared" si="73"/>
        <v>61</v>
      </c>
      <c r="B463" s="142">
        <f t="shared" si="73"/>
        <v>4.6771677695441516E-4</v>
      </c>
      <c r="C463" s="79">
        <f t="shared" si="60"/>
        <v>1.0000000000000002</v>
      </c>
      <c r="D463" s="42">
        <f t="shared" si="67"/>
        <v>4.6771677695441527E-4</v>
      </c>
      <c r="E463" s="142">
        <f t="shared" si="61"/>
        <v>2.4144388011478274E-3</v>
      </c>
      <c r="F463" s="79">
        <f t="shared" si="62"/>
        <v>1.0000000000000002</v>
      </c>
      <c r="G463" s="42">
        <f t="shared" si="68"/>
        <v>2.4144388011478279E-3</v>
      </c>
      <c r="H463" s="142">
        <f t="shared" si="63"/>
        <v>8.3473532430957949E-4</v>
      </c>
      <c r="I463" s="79">
        <f t="shared" si="64"/>
        <v>1.0000000000000002</v>
      </c>
      <c r="J463" s="42">
        <f t="shared" si="69"/>
        <v>8.347353243095797E-4</v>
      </c>
      <c r="K463" s="142">
        <f t="shared" si="65"/>
        <v>2.391914197158521E-3</v>
      </c>
      <c r="L463" s="79">
        <f t="shared" si="66"/>
        <v>1.0000000000000002</v>
      </c>
      <c r="M463" s="42">
        <f t="shared" si="70"/>
        <v>2.3919141971585215E-3</v>
      </c>
      <c r="T463" s="114"/>
      <c r="W463" s="114"/>
      <c r="AA463" s="114"/>
      <c r="AG463" s="114"/>
      <c r="AJ463" s="114"/>
    </row>
    <row r="464" spans="1:36" x14ac:dyDescent="0.2">
      <c r="A464" s="92">
        <f t="shared" si="73"/>
        <v>62</v>
      </c>
      <c r="B464" s="142">
        <f t="shared" si="73"/>
        <v>4.1008029027589659E-4</v>
      </c>
      <c r="C464" s="79">
        <f t="shared" si="60"/>
        <v>1.0000000000000002</v>
      </c>
      <c r="D464" s="42">
        <f t="shared" si="67"/>
        <v>4.1008029027589669E-4</v>
      </c>
      <c r="E464" s="142">
        <f t="shared" si="61"/>
        <v>2.3293090478353029E-3</v>
      </c>
      <c r="F464" s="79">
        <f t="shared" si="62"/>
        <v>1.0000000000000002</v>
      </c>
      <c r="G464" s="42">
        <f t="shared" si="68"/>
        <v>2.3293090478353033E-3</v>
      </c>
      <c r="H464" s="142">
        <f t="shared" si="63"/>
        <v>7.5291801276018819E-4</v>
      </c>
      <c r="I464" s="79">
        <f t="shared" si="64"/>
        <v>1.0000000000000002</v>
      </c>
      <c r="J464" s="42">
        <f t="shared" si="69"/>
        <v>7.529180127601884E-4</v>
      </c>
      <c r="K464" s="142">
        <f t="shared" si="65"/>
        <v>2.2895597466777036E-3</v>
      </c>
      <c r="L464" s="79">
        <f t="shared" si="66"/>
        <v>1.0000000000000002</v>
      </c>
      <c r="M464" s="42">
        <f t="shared" si="70"/>
        <v>2.2895597466777041E-3</v>
      </c>
      <c r="T464" s="114"/>
      <c r="W464" s="114"/>
      <c r="AA464" s="114"/>
      <c r="AG464" s="114"/>
      <c r="AJ464" s="114"/>
    </row>
    <row r="465" spans="1:36" x14ac:dyDescent="0.2">
      <c r="A465" s="92">
        <f t="shared" si="73"/>
        <v>63</v>
      </c>
      <c r="B465" s="142">
        <f t="shared" si="73"/>
        <v>3.4780638512899145E-4</v>
      </c>
      <c r="C465" s="79">
        <f t="shared" si="60"/>
        <v>1.0000000000000002</v>
      </c>
      <c r="D465" s="42">
        <f t="shared" si="67"/>
        <v>3.4780638512899151E-4</v>
      </c>
      <c r="E465" s="142">
        <f t="shared" si="61"/>
        <v>2.0202582313349703E-3</v>
      </c>
      <c r="F465" s="79">
        <f t="shared" si="62"/>
        <v>1.0000000000000002</v>
      </c>
      <c r="G465" s="42">
        <f t="shared" si="68"/>
        <v>2.0202582313349707E-3</v>
      </c>
      <c r="H465" s="142">
        <f t="shared" si="63"/>
        <v>6.7209443373973676E-4</v>
      </c>
      <c r="I465" s="79">
        <f t="shared" si="64"/>
        <v>1.0000000000000002</v>
      </c>
      <c r="J465" s="42">
        <f t="shared" si="69"/>
        <v>6.7209443373973687E-4</v>
      </c>
      <c r="K465" s="142">
        <f t="shared" si="65"/>
        <v>1.9775277325905513E-3</v>
      </c>
      <c r="L465" s="79">
        <f t="shared" si="66"/>
        <v>1.0000000000000002</v>
      </c>
      <c r="M465" s="42">
        <f t="shared" si="70"/>
        <v>1.9775277325905518E-3</v>
      </c>
      <c r="T465" s="114"/>
      <c r="W465" s="114"/>
      <c r="AA465" s="114"/>
      <c r="AG465" s="114"/>
      <c r="AJ465" s="114"/>
    </row>
    <row r="466" spans="1:36" x14ac:dyDescent="0.2">
      <c r="A466" s="92">
        <f t="shared" si="73"/>
        <v>64</v>
      </c>
      <c r="B466" s="142">
        <f t="shared" si="73"/>
        <v>2.8188879404263974E-4</v>
      </c>
      <c r="C466" s="79">
        <f t="shared" si="60"/>
        <v>1</v>
      </c>
      <c r="D466" s="42">
        <f t="shared" si="67"/>
        <v>2.8188879404263974E-4</v>
      </c>
      <c r="E466" s="142">
        <f t="shared" si="61"/>
        <v>1.9351284780224458E-3</v>
      </c>
      <c r="F466" s="79">
        <f t="shared" si="62"/>
        <v>1</v>
      </c>
      <c r="G466" s="42">
        <f t="shared" si="68"/>
        <v>1.9351284780224458E-3</v>
      </c>
      <c r="H466" s="142">
        <f t="shared" si="63"/>
        <v>5.4555915838804664E-4</v>
      </c>
      <c r="I466" s="79">
        <f t="shared" si="64"/>
        <v>1</v>
      </c>
      <c r="J466" s="42">
        <f t="shared" si="69"/>
        <v>5.4555915838804664E-4</v>
      </c>
      <c r="K466" s="142">
        <f t="shared" si="65"/>
        <v>1.8178680396075287E-3</v>
      </c>
      <c r="L466" s="79">
        <f t="shared" si="66"/>
        <v>1</v>
      </c>
      <c r="M466" s="42">
        <f t="shared" si="70"/>
        <v>1.8178680396075287E-3</v>
      </c>
      <c r="T466" s="114"/>
      <c r="W466" s="114"/>
      <c r="AA466" s="114"/>
      <c r="AG466" s="114"/>
      <c r="AJ466" s="114"/>
    </row>
    <row r="467" spans="1:36" x14ac:dyDescent="0.2">
      <c r="A467" s="92">
        <f t="shared" ref="A467:B482" si="74">A272</f>
        <v>65</v>
      </c>
      <c r="B467" s="142">
        <f t="shared" si="74"/>
        <v>2.6002667840596027E-4</v>
      </c>
      <c r="C467" s="79">
        <f t="shared" ref="C467:C486" si="75">C272/$C367</f>
        <v>1</v>
      </c>
      <c r="D467" s="42">
        <f t="shared" si="67"/>
        <v>2.6002667840596027E-4</v>
      </c>
      <c r="E467" s="142">
        <f t="shared" ref="E467:E485" si="76">E272</f>
        <v>1.8175367954312153E-3</v>
      </c>
      <c r="F467" s="79">
        <f t="shared" ref="F467:F485" si="77">F272/$C367</f>
        <v>1</v>
      </c>
      <c r="G467" s="42">
        <f t="shared" si="68"/>
        <v>1.8175367954312153E-3</v>
      </c>
      <c r="H467" s="142">
        <f t="shared" ref="H467:H485" si="78">H272</f>
        <v>4.630793584860286E-4</v>
      </c>
      <c r="I467" s="79">
        <f t="shared" ref="I467:I485" si="79">I272/$C367</f>
        <v>1</v>
      </c>
      <c r="J467" s="42">
        <f t="shared" si="69"/>
        <v>4.630793584860286E-4</v>
      </c>
      <c r="K467" s="142">
        <f t="shared" ref="K467:K485" si="80">K272</f>
        <v>1.6393274285746464E-3</v>
      </c>
      <c r="L467" s="79">
        <f t="shared" ref="L467:L485" si="81">L272/$C367</f>
        <v>1</v>
      </c>
      <c r="M467" s="42">
        <f t="shared" si="70"/>
        <v>1.6393274285746464E-3</v>
      </c>
      <c r="T467" s="114"/>
      <c r="W467" s="114"/>
      <c r="AA467" s="114"/>
      <c r="AG467" s="114"/>
      <c r="AJ467" s="114"/>
    </row>
    <row r="468" spans="1:36" x14ac:dyDescent="0.2">
      <c r="A468" s="92">
        <f t="shared" si="74"/>
        <v>66</v>
      </c>
      <c r="B468" s="142">
        <f t="shared" si="74"/>
        <v>2.2392106318780782E-4</v>
      </c>
      <c r="C468" s="79">
        <f t="shared" si="75"/>
        <v>0.99999999999999978</v>
      </c>
      <c r="D468" s="42">
        <f t="shared" si="67"/>
        <v>2.2392106318780777E-4</v>
      </c>
      <c r="E468" s="142">
        <f t="shared" si="76"/>
        <v>1.578709744309308E-3</v>
      </c>
      <c r="F468" s="79">
        <f t="shared" si="77"/>
        <v>0.99999999999999978</v>
      </c>
      <c r="G468" s="42">
        <f t="shared" si="68"/>
        <v>1.5787097443093075E-3</v>
      </c>
      <c r="H468" s="142">
        <f t="shared" si="78"/>
        <v>4.1538019709690978E-4</v>
      </c>
      <c r="I468" s="79">
        <f t="shared" si="79"/>
        <v>0.99999999999999978</v>
      </c>
      <c r="J468" s="42">
        <f t="shared" si="69"/>
        <v>4.1538019709690967E-4</v>
      </c>
      <c r="K468" s="142">
        <f t="shared" si="80"/>
        <v>1.49324874682047E-3</v>
      </c>
      <c r="L468" s="79">
        <f t="shared" si="81"/>
        <v>0.99999999999999978</v>
      </c>
      <c r="M468" s="42">
        <f t="shared" si="70"/>
        <v>1.4932487468204696E-3</v>
      </c>
      <c r="T468" s="114"/>
      <c r="W468" s="114"/>
      <c r="AA468" s="114"/>
      <c r="AG468" s="114"/>
      <c r="AJ468" s="114"/>
    </row>
    <row r="469" spans="1:36" x14ac:dyDescent="0.2">
      <c r="A469" s="92">
        <f t="shared" si="74"/>
        <v>67</v>
      </c>
      <c r="B469" s="142">
        <f t="shared" si="74"/>
        <v>2.0172770337481503E-4</v>
      </c>
      <c r="C469" s="79">
        <f t="shared" si="75"/>
        <v>1</v>
      </c>
      <c r="D469" s="42">
        <f t="shared" si="67"/>
        <v>2.0172770337481503E-4</v>
      </c>
      <c r="E469" s="142">
        <f t="shared" si="76"/>
        <v>1.3952004706317257E-3</v>
      </c>
      <c r="F469" s="79">
        <f t="shared" si="77"/>
        <v>1</v>
      </c>
      <c r="G469" s="42">
        <f t="shared" si="68"/>
        <v>1.3952004706317257E-3</v>
      </c>
      <c r="H469" s="142">
        <f t="shared" si="78"/>
        <v>3.4615016424742484E-4</v>
      </c>
      <c r="I469" s="79">
        <f t="shared" si="79"/>
        <v>1</v>
      </c>
      <c r="J469" s="42">
        <f t="shared" si="69"/>
        <v>3.4615016424742484E-4</v>
      </c>
      <c r="K469" s="142">
        <f t="shared" si="80"/>
        <v>1.300795880382428E-3</v>
      </c>
      <c r="L469" s="79">
        <f t="shared" si="81"/>
        <v>1</v>
      </c>
      <c r="M469" s="42">
        <f t="shared" si="70"/>
        <v>1.300795880382428E-3</v>
      </c>
      <c r="T469" s="114"/>
      <c r="W469" s="114"/>
      <c r="AA469" s="114"/>
      <c r="AG469" s="114"/>
      <c r="AJ469" s="114"/>
    </row>
    <row r="470" spans="1:36" x14ac:dyDescent="0.2">
      <c r="A470" s="92">
        <f t="shared" si="74"/>
        <v>68</v>
      </c>
      <c r="B470" s="142">
        <f t="shared" si="74"/>
        <v>1.4773490263574304E-4</v>
      </c>
      <c r="C470" s="79">
        <f t="shared" si="75"/>
        <v>1.0000000000000002</v>
      </c>
      <c r="D470" s="42">
        <f t="shared" si="67"/>
        <v>1.4773490263574306E-4</v>
      </c>
      <c r="E470" s="142">
        <f t="shared" si="76"/>
        <v>1.2501155214064894E-3</v>
      </c>
      <c r="F470" s="79">
        <f t="shared" si="77"/>
        <v>1.0000000000000002</v>
      </c>
      <c r="G470" s="42">
        <f t="shared" si="68"/>
        <v>1.2501155214064896E-3</v>
      </c>
      <c r="H470" s="142">
        <f t="shared" si="78"/>
        <v>2.762576430453132E-4</v>
      </c>
      <c r="I470" s="79">
        <f t="shared" si="79"/>
        <v>1.0000000000000002</v>
      </c>
      <c r="J470" s="42">
        <f t="shared" si="69"/>
        <v>2.7625764304531325E-4</v>
      </c>
      <c r="K470" s="142">
        <f t="shared" si="80"/>
        <v>1.1659795006229046E-3</v>
      </c>
      <c r="L470" s="79">
        <f t="shared" si="81"/>
        <v>1.0000000000000002</v>
      </c>
      <c r="M470" s="42">
        <f t="shared" si="70"/>
        <v>1.1659795006229048E-3</v>
      </c>
      <c r="T470" s="114"/>
      <c r="W470" s="114"/>
      <c r="AA470" s="114"/>
      <c r="AG470" s="114"/>
      <c r="AJ470" s="114"/>
    </row>
    <row r="471" spans="1:36" x14ac:dyDescent="0.2">
      <c r="A471" s="92">
        <f t="shared" si="74"/>
        <v>69</v>
      </c>
      <c r="B471" s="142">
        <f t="shared" si="74"/>
        <v>1.5535351869094951E-4</v>
      </c>
      <c r="C471" s="79">
        <f t="shared" si="75"/>
        <v>1</v>
      </c>
      <c r="D471" s="42">
        <f t="shared" ref="D471:D486" si="82">B471*C471</f>
        <v>1.5535351869094951E-4</v>
      </c>
      <c r="E471" s="142">
        <f t="shared" si="76"/>
        <v>1.1722731399728579E-3</v>
      </c>
      <c r="F471" s="79">
        <f t="shared" si="77"/>
        <v>1</v>
      </c>
      <c r="G471" s="42">
        <f t="shared" ref="G471:G485" si="83">E471*F471</f>
        <v>1.1722731399728579E-3</v>
      </c>
      <c r="H471" s="142">
        <f t="shared" si="78"/>
        <v>2.4346446959029402E-4</v>
      </c>
      <c r="I471" s="79">
        <f t="shared" si="79"/>
        <v>1</v>
      </c>
      <c r="J471" s="42">
        <f t="shared" ref="J471:J485" si="84">H471*I471</f>
        <v>2.4346446959029402E-4</v>
      </c>
      <c r="K471" s="142">
        <f t="shared" si="80"/>
        <v>1.0801872589577535E-3</v>
      </c>
      <c r="L471" s="79">
        <f t="shared" si="81"/>
        <v>1</v>
      </c>
      <c r="M471" s="42">
        <f t="shared" ref="M471:M485" si="85">K471*L471</f>
        <v>1.0801872589577535E-3</v>
      </c>
      <c r="T471" s="114"/>
      <c r="W471" s="114"/>
      <c r="AA471" s="114"/>
      <c r="AG471" s="114"/>
      <c r="AJ471" s="114"/>
    </row>
    <row r="472" spans="1:36" x14ac:dyDescent="0.2">
      <c r="A472" s="92">
        <f t="shared" si="74"/>
        <v>70</v>
      </c>
      <c r="B472" s="142">
        <f t="shared" si="74"/>
        <v>1.2852274040957016E-4</v>
      </c>
      <c r="C472" s="79">
        <f t="shared" si="75"/>
        <v>0.99999999999999978</v>
      </c>
      <c r="D472" s="42">
        <f t="shared" si="82"/>
        <v>1.2852274040957014E-4</v>
      </c>
      <c r="E472" s="142">
        <f t="shared" si="76"/>
        <v>9.980387032320489E-4</v>
      </c>
      <c r="F472" s="79">
        <f t="shared" si="77"/>
        <v>0.99999999999999978</v>
      </c>
      <c r="G472" s="42">
        <f t="shared" si="83"/>
        <v>9.9803870323204869E-4</v>
      </c>
      <c r="H472" s="142">
        <f t="shared" si="78"/>
        <v>2.0338392425638168E-4</v>
      </c>
      <c r="I472" s="79">
        <f t="shared" si="79"/>
        <v>0.99999999999999978</v>
      </c>
      <c r="J472" s="42">
        <f t="shared" si="84"/>
        <v>2.0338392425638162E-4</v>
      </c>
      <c r="K472" s="142">
        <f t="shared" si="80"/>
        <v>8.9137807845915808E-4</v>
      </c>
      <c r="L472" s="79">
        <f t="shared" si="81"/>
        <v>0.99999999999999978</v>
      </c>
      <c r="M472" s="42">
        <f t="shared" si="85"/>
        <v>8.9137807845915786E-4</v>
      </c>
      <c r="T472" s="114"/>
      <c r="W472" s="114"/>
      <c r="AA472" s="114"/>
      <c r="AG472" s="114"/>
      <c r="AJ472" s="114"/>
    </row>
    <row r="473" spans="1:36" x14ac:dyDescent="0.2">
      <c r="A473" s="92">
        <f t="shared" si="74"/>
        <v>71</v>
      </c>
      <c r="B473" s="142">
        <f t="shared" si="74"/>
        <v>1.1030431071233729E-4</v>
      </c>
      <c r="C473" s="79">
        <f t="shared" si="75"/>
        <v>1</v>
      </c>
      <c r="D473" s="42">
        <f t="shared" si="82"/>
        <v>1.1030431071233729E-4</v>
      </c>
      <c r="E473" s="142">
        <f t="shared" si="76"/>
        <v>8.648785443540921E-4</v>
      </c>
      <c r="F473" s="79">
        <f t="shared" si="77"/>
        <v>1</v>
      </c>
      <c r="G473" s="42">
        <f t="shared" si="83"/>
        <v>8.648785443540921E-4</v>
      </c>
      <c r="H473" s="142">
        <f t="shared" si="78"/>
        <v>1.6529084398034927E-4</v>
      </c>
      <c r="I473" s="79">
        <f t="shared" si="79"/>
        <v>1</v>
      </c>
      <c r="J473" s="42">
        <f t="shared" si="84"/>
        <v>1.6529084398034927E-4</v>
      </c>
      <c r="K473" s="142">
        <f t="shared" si="80"/>
        <v>7.6583653563640783E-4</v>
      </c>
      <c r="L473" s="79">
        <f t="shared" si="81"/>
        <v>1</v>
      </c>
      <c r="M473" s="42">
        <f t="shared" si="85"/>
        <v>7.6583653563640783E-4</v>
      </c>
      <c r="T473" s="114"/>
      <c r="W473" s="114"/>
      <c r="AA473" s="114"/>
      <c r="AG473" s="114"/>
      <c r="AJ473" s="114"/>
    </row>
    <row r="474" spans="1:36" x14ac:dyDescent="0.2">
      <c r="A474" s="92">
        <f t="shared" si="74"/>
        <v>72</v>
      </c>
      <c r="B474" s="142">
        <f t="shared" si="74"/>
        <v>8.2479799902017976E-5</v>
      </c>
      <c r="C474" s="79">
        <f t="shared" si="75"/>
        <v>1</v>
      </c>
      <c r="D474" s="42">
        <f t="shared" si="82"/>
        <v>8.2479799902017976E-5</v>
      </c>
      <c r="E474" s="142">
        <f t="shared" si="76"/>
        <v>7.1151249072102249E-4</v>
      </c>
      <c r="F474" s="79">
        <f t="shared" si="77"/>
        <v>1</v>
      </c>
      <c r="G474" s="42">
        <f t="shared" si="83"/>
        <v>7.1151249072102249E-4</v>
      </c>
      <c r="H474" s="142">
        <f t="shared" si="78"/>
        <v>1.381288215226566E-4</v>
      </c>
      <c r="I474" s="79">
        <f t="shared" si="79"/>
        <v>1</v>
      </c>
      <c r="J474" s="42">
        <f t="shared" si="84"/>
        <v>1.381288215226566E-4</v>
      </c>
      <c r="K474" s="142">
        <f t="shared" si="80"/>
        <v>6.2870144664269121E-4</v>
      </c>
      <c r="L474" s="79">
        <f t="shared" si="81"/>
        <v>1</v>
      </c>
      <c r="M474" s="42">
        <f t="shared" si="85"/>
        <v>6.2870144664269121E-4</v>
      </c>
      <c r="T474" s="114"/>
      <c r="W474" s="114"/>
      <c r="AA474" s="114"/>
      <c r="AG474" s="114"/>
      <c r="AJ474" s="114"/>
    </row>
    <row r="475" spans="1:36" x14ac:dyDescent="0.2">
      <c r="A475" s="92">
        <f t="shared" si="74"/>
        <v>73</v>
      </c>
      <c r="B475" s="142">
        <f t="shared" si="74"/>
        <v>6.6248835262665043E-5</v>
      </c>
      <c r="C475" s="79">
        <f t="shared" si="75"/>
        <v>1</v>
      </c>
      <c r="D475" s="42">
        <f t="shared" si="82"/>
        <v>6.6248835262665043E-5</v>
      </c>
      <c r="E475" s="142">
        <f t="shared" si="76"/>
        <v>5.6543380896684615E-4</v>
      </c>
      <c r="F475" s="79">
        <f t="shared" si="77"/>
        <v>1</v>
      </c>
      <c r="G475" s="42">
        <f t="shared" si="83"/>
        <v>5.6543380896684615E-4</v>
      </c>
      <c r="H475" s="142">
        <f t="shared" si="78"/>
        <v>1.0931057818339731E-4</v>
      </c>
      <c r="I475" s="79">
        <f t="shared" si="79"/>
        <v>1</v>
      </c>
      <c r="J475" s="42">
        <f t="shared" si="84"/>
        <v>1.0931057818339731E-4</v>
      </c>
      <c r="K475" s="142">
        <f t="shared" si="80"/>
        <v>5.1011603152252083E-4</v>
      </c>
      <c r="L475" s="79">
        <f t="shared" si="81"/>
        <v>1</v>
      </c>
      <c r="M475" s="42">
        <f t="shared" si="85"/>
        <v>5.1011603152252083E-4</v>
      </c>
      <c r="T475" s="114"/>
      <c r="W475" s="114"/>
      <c r="AA475" s="114"/>
      <c r="AG475" s="114"/>
      <c r="AJ475" s="114"/>
    </row>
    <row r="476" spans="1:36" x14ac:dyDescent="0.2">
      <c r="A476" s="92">
        <f t="shared" si="74"/>
        <v>74</v>
      </c>
      <c r="B476" s="142">
        <f t="shared" si="74"/>
        <v>4.2399254568105628E-5</v>
      </c>
      <c r="C476" s="79">
        <f t="shared" si="75"/>
        <v>1</v>
      </c>
      <c r="D476" s="42">
        <f t="shared" si="82"/>
        <v>4.2399254568105628E-5</v>
      </c>
      <c r="E476" s="142">
        <f t="shared" si="76"/>
        <v>4.2034885974160969E-4</v>
      </c>
      <c r="F476" s="79">
        <f t="shared" si="77"/>
        <v>1</v>
      </c>
      <c r="G476" s="42">
        <f t="shared" si="83"/>
        <v>4.2034885974160969E-4</v>
      </c>
      <c r="H476" s="142">
        <f t="shared" si="78"/>
        <v>7.8173625609944747E-5</v>
      </c>
      <c r="I476" s="79">
        <f t="shared" si="79"/>
        <v>1</v>
      </c>
      <c r="J476" s="42">
        <f t="shared" si="84"/>
        <v>7.8173625609944747E-5</v>
      </c>
      <c r="K476" s="142">
        <f t="shared" si="80"/>
        <v>4.2167383644686296E-4</v>
      </c>
      <c r="L476" s="79">
        <f t="shared" si="81"/>
        <v>1</v>
      </c>
      <c r="M476" s="42">
        <f t="shared" si="85"/>
        <v>4.2167383644686296E-4</v>
      </c>
      <c r="T476" s="114"/>
      <c r="W476" s="114"/>
      <c r="AA476" s="114"/>
      <c r="AG476" s="114"/>
      <c r="AJ476" s="114"/>
    </row>
    <row r="477" spans="1:36" x14ac:dyDescent="0.2">
      <c r="A477" s="92">
        <f t="shared" si="74"/>
        <v>75</v>
      </c>
      <c r="B477" s="142">
        <f t="shared" si="74"/>
        <v>3.4118150160272496E-5</v>
      </c>
      <c r="C477" s="79">
        <f t="shared" si="75"/>
        <v>1</v>
      </c>
      <c r="D477" s="42">
        <f t="shared" si="82"/>
        <v>3.4118150160272496E-5</v>
      </c>
      <c r="E477" s="142">
        <f t="shared" si="76"/>
        <v>3.3323164137120514E-4</v>
      </c>
      <c r="F477" s="79">
        <f t="shared" si="77"/>
        <v>1</v>
      </c>
      <c r="G477" s="42">
        <f t="shared" si="83"/>
        <v>3.3323164137120514E-4</v>
      </c>
      <c r="H477" s="142">
        <f t="shared" si="78"/>
        <v>5.929270756008521E-5</v>
      </c>
      <c r="I477" s="79">
        <f t="shared" si="79"/>
        <v>1</v>
      </c>
      <c r="J477" s="42">
        <f t="shared" si="84"/>
        <v>5.929270756008521E-5</v>
      </c>
      <c r="K477" s="142">
        <f t="shared" si="80"/>
        <v>3.3223790884226516E-4</v>
      </c>
      <c r="L477" s="79">
        <f t="shared" si="81"/>
        <v>1</v>
      </c>
      <c r="M477" s="42">
        <f t="shared" si="85"/>
        <v>3.3223790884226516E-4</v>
      </c>
      <c r="T477" s="114"/>
      <c r="W477" s="114"/>
      <c r="AA477" s="114"/>
      <c r="AG477" s="114"/>
      <c r="AJ477" s="114"/>
    </row>
    <row r="478" spans="1:36" x14ac:dyDescent="0.2">
      <c r="A478" s="92">
        <f t="shared" si="74"/>
        <v>76</v>
      </c>
      <c r="B478" s="142">
        <f t="shared" si="74"/>
        <v>2.7493266634005991E-5</v>
      </c>
      <c r="C478" s="79">
        <f t="shared" si="75"/>
        <v>1.0000000000000002</v>
      </c>
      <c r="D478" s="42">
        <f t="shared" si="82"/>
        <v>2.7493266634005998E-5</v>
      </c>
      <c r="E478" s="142">
        <f t="shared" si="76"/>
        <v>2.0404641260900831E-4</v>
      </c>
      <c r="F478" s="79">
        <f t="shared" si="77"/>
        <v>1.0000000000000002</v>
      </c>
      <c r="G478" s="42">
        <f t="shared" si="83"/>
        <v>2.0404641260900837E-4</v>
      </c>
      <c r="H478" s="142">
        <f t="shared" si="78"/>
        <v>4.4717963802298901E-5</v>
      </c>
      <c r="I478" s="79">
        <f t="shared" si="79"/>
        <v>1.0000000000000002</v>
      </c>
      <c r="J478" s="42">
        <f t="shared" si="84"/>
        <v>4.4717963802298908E-5</v>
      </c>
      <c r="K478" s="142">
        <f t="shared" si="80"/>
        <v>2.3683958606402752E-4</v>
      </c>
      <c r="L478" s="79">
        <f t="shared" si="81"/>
        <v>1.0000000000000002</v>
      </c>
      <c r="M478" s="42">
        <f t="shared" si="85"/>
        <v>2.3683958606402758E-4</v>
      </c>
      <c r="T478" s="114"/>
      <c r="W478" s="114"/>
      <c r="AA478" s="114"/>
      <c r="AG478" s="114"/>
      <c r="AJ478" s="114"/>
    </row>
    <row r="479" spans="1:36" x14ac:dyDescent="0.2">
      <c r="A479" s="92">
        <f t="shared" si="74"/>
        <v>77</v>
      </c>
      <c r="B479" s="142">
        <f t="shared" si="74"/>
        <v>1.4243499581472983E-5</v>
      </c>
      <c r="C479" s="79">
        <f t="shared" si="75"/>
        <v>1</v>
      </c>
      <c r="D479" s="42">
        <f t="shared" si="82"/>
        <v>1.4243499581472983E-5</v>
      </c>
      <c r="E479" s="142">
        <f t="shared" si="76"/>
        <v>1.5336605363306955E-4</v>
      </c>
      <c r="F479" s="79">
        <f t="shared" si="77"/>
        <v>1</v>
      </c>
      <c r="G479" s="42">
        <f t="shared" si="83"/>
        <v>1.5336605363306955E-4</v>
      </c>
      <c r="H479" s="142">
        <f t="shared" si="78"/>
        <v>2.7824510810319316E-5</v>
      </c>
      <c r="I479" s="79">
        <f t="shared" si="79"/>
        <v>1</v>
      </c>
      <c r="J479" s="42">
        <f t="shared" si="84"/>
        <v>2.7824510810319316E-5</v>
      </c>
      <c r="K479" s="142">
        <f t="shared" si="80"/>
        <v>1.6694706486191589E-4</v>
      </c>
      <c r="L479" s="79">
        <f t="shared" si="81"/>
        <v>1</v>
      </c>
      <c r="M479" s="42">
        <f t="shared" si="85"/>
        <v>1.6694706486191589E-4</v>
      </c>
      <c r="T479" s="114"/>
      <c r="W479" s="114"/>
      <c r="AA479" s="114"/>
      <c r="AG479" s="114"/>
      <c r="AJ479" s="114"/>
    </row>
    <row r="480" spans="1:36" x14ac:dyDescent="0.2">
      <c r="A480" s="92">
        <f t="shared" si="74"/>
        <v>78</v>
      </c>
      <c r="B480" s="142">
        <f t="shared" si="74"/>
        <v>1.4243499581472983E-5</v>
      </c>
      <c r="C480" s="79">
        <f t="shared" si="75"/>
        <v>1</v>
      </c>
      <c r="D480" s="42">
        <f t="shared" si="82"/>
        <v>1.4243499581472983E-5</v>
      </c>
      <c r="E480" s="142">
        <f t="shared" si="76"/>
        <v>1.394537982279099E-4</v>
      </c>
      <c r="F480" s="79">
        <f t="shared" si="77"/>
        <v>1</v>
      </c>
      <c r="G480" s="42">
        <f t="shared" si="83"/>
        <v>1.394537982279099E-4</v>
      </c>
      <c r="H480" s="142">
        <f t="shared" si="78"/>
        <v>2.0205894755112836E-5</v>
      </c>
      <c r="I480" s="79">
        <f t="shared" si="79"/>
        <v>1</v>
      </c>
      <c r="J480" s="42">
        <f t="shared" si="84"/>
        <v>2.0205894755112836E-5</v>
      </c>
      <c r="K480" s="142">
        <f t="shared" si="80"/>
        <v>1.2322283358855697E-4</v>
      </c>
      <c r="L480" s="79">
        <f t="shared" si="81"/>
        <v>1</v>
      </c>
      <c r="M480" s="42">
        <f t="shared" si="85"/>
        <v>1.2322283358855697E-4</v>
      </c>
      <c r="T480" s="114"/>
      <c r="W480" s="114"/>
      <c r="AA480" s="114"/>
      <c r="AG480" s="114"/>
      <c r="AJ480" s="114"/>
    </row>
    <row r="481" spans="1:36" x14ac:dyDescent="0.2">
      <c r="A481" s="92">
        <f t="shared" si="74"/>
        <v>79</v>
      </c>
      <c r="B481" s="142">
        <f t="shared" si="74"/>
        <v>1.0599813642026407E-5</v>
      </c>
      <c r="C481" s="79">
        <f t="shared" si="75"/>
        <v>1.0000000000000002</v>
      </c>
      <c r="D481" s="42">
        <f t="shared" si="82"/>
        <v>1.0599813642026409E-5</v>
      </c>
      <c r="E481" s="142">
        <f t="shared" si="76"/>
        <v>9.20858810151044E-5</v>
      </c>
      <c r="F481" s="79">
        <f t="shared" si="77"/>
        <v>1.0000000000000002</v>
      </c>
      <c r="G481" s="42">
        <f t="shared" si="83"/>
        <v>9.2085881015104427E-5</v>
      </c>
      <c r="H481" s="142">
        <f t="shared" si="78"/>
        <v>1.0268569465713081E-5</v>
      </c>
      <c r="I481" s="79">
        <f t="shared" si="79"/>
        <v>1.0000000000000002</v>
      </c>
      <c r="J481" s="42">
        <f t="shared" si="84"/>
        <v>1.0268569465713082E-5</v>
      </c>
      <c r="K481" s="142">
        <f t="shared" si="80"/>
        <v>8.9767171780911134E-5</v>
      </c>
      <c r="L481" s="79">
        <f t="shared" si="81"/>
        <v>1.0000000000000002</v>
      </c>
      <c r="M481" s="42">
        <f t="shared" si="85"/>
        <v>8.9767171780911147E-5</v>
      </c>
      <c r="T481" s="114"/>
      <c r="W481" s="114"/>
      <c r="AA481" s="114"/>
      <c r="AG481" s="114"/>
      <c r="AJ481" s="114"/>
    </row>
    <row r="482" spans="1:36" x14ac:dyDescent="0.2">
      <c r="A482" s="92">
        <f t="shared" si="74"/>
        <v>80</v>
      </c>
      <c r="B482" s="142">
        <f t="shared" si="74"/>
        <v>6.6248835262665041E-6</v>
      </c>
      <c r="C482" s="79">
        <f t="shared" si="75"/>
        <v>1</v>
      </c>
      <c r="D482" s="42">
        <f t="shared" si="82"/>
        <v>6.6248835262665041E-6</v>
      </c>
      <c r="E482" s="142">
        <f t="shared" si="76"/>
        <v>6.8898788673171641E-5</v>
      </c>
      <c r="F482" s="79">
        <f t="shared" si="77"/>
        <v>1</v>
      </c>
      <c r="G482" s="42">
        <f t="shared" si="83"/>
        <v>6.8898788673171641E-5</v>
      </c>
      <c r="H482" s="142">
        <f t="shared" si="78"/>
        <v>1.0599813642026407E-5</v>
      </c>
      <c r="I482" s="79">
        <f t="shared" si="79"/>
        <v>1</v>
      </c>
      <c r="J482" s="42">
        <f t="shared" si="84"/>
        <v>1.0599813642026407E-5</v>
      </c>
      <c r="K482" s="142">
        <f t="shared" si="80"/>
        <v>6.1280172617965165E-5</v>
      </c>
      <c r="L482" s="79">
        <f t="shared" si="81"/>
        <v>1</v>
      </c>
      <c r="M482" s="42">
        <f t="shared" si="85"/>
        <v>6.1280172617965165E-5</v>
      </c>
      <c r="T482" s="114"/>
      <c r="W482" s="114"/>
      <c r="AA482" s="114"/>
      <c r="AG482" s="114"/>
      <c r="AJ482" s="114"/>
    </row>
    <row r="483" spans="1:36" x14ac:dyDescent="0.2">
      <c r="A483" s="92">
        <f t="shared" ref="A483:B486" si="86">A288</f>
        <v>81</v>
      </c>
      <c r="B483" s="142">
        <f t="shared" si="86"/>
        <v>2.6499534105066017E-6</v>
      </c>
      <c r="C483" s="79">
        <f t="shared" si="75"/>
        <v>1</v>
      </c>
      <c r="D483" s="42">
        <f t="shared" si="82"/>
        <v>2.6499534105066017E-6</v>
      </c>
      <c r="E483" s="142">
        <f t="shared" si="76"/>
        <v>3.5774371041839119E-5</v>
      </c>
      <c r="F483" s="79">
        <f t="shared" si="77"/>
        <v>1</v>
      </c>
      <c r="G483" s="42">
        <f t="shared" si="83"/>
        <v>3.5774371041839119E-5</v>
      </c>
      <c r="H483" s="142">
        <f t="shared" si="78"/>
        <v>4.9686626446998779E-6</v>
      </c>
      <c r="I483" s="79">
        <f t="shared" si="79"/>
        <v>1</v>
      </c>
      <c r="J483" s="42">
        <f t="shared" si="84"/>
        <v>4.9686626446998779E-6</v>
      </c>
      <c r="K483" s="142">
        <f t="shared" si="80"/>
        <v>4.1736766215478972E-5</v>
      </c>
      <c r="L483" s="79">
        <f t="shared" si="81"/>
        <v>1</v>
      </c>
      <c r="M483" s="42">
        <f t="shared" si="85"/>
        <v>4.1736766215478972E-5</v>
      </c>
      <c r="T483" s="114"/>
      <c r="W483" s="114"/>
      <c r="AA483" s="114"/>
      <c r="AG483" s="114"/>
      <c r="AJ483" s="114"/>
    </row>
    <row r="484" spans="1:36" x14ac:dyDescent="0.2">
      <c r="A484" s="92">
        <f t="shared" si="86"/>
        <v>82</v>
      </c>
      <c r="B484" s="142">
        <f t="shared" si="86"/>
        <v>2.3187092341932762E-6</v>
      </c>
      <c r="C484" s="79">
        <f t="shared" si="75"/>
        <v>1</v>
      </c>
      <c r="D484" s="42">
        <f t="shared" si="82"/>
        <v>2.3187092341932762E-6</v>
      </c>
      <c r="E484" s="142">
        <f t="shared" si="76"/>
        <v>2.0537138931426161E-5</v>
      </c>
      <c r="F484" s="79">
        <f t="shared" si="77"/>
        <v>1</v>
      </c>
      <c r="G484" s="42">
        <f t="shared" si="83"/>
        <v>2.0537138931426161E-5</v>
      </c>
      <c r="H484" s="142">
        <f t="shared" si="78"/>
        <v>3.3124417631332521E-6</v>
      </c>
      <c r="I484" s="79">
        <f t="shared" si="79"/>
        <v>1</v>
      </c>
      <c r="J484" s="42">
        <f t="shared" si="84"/>
        <v>3.3124417631332521E-6</v>
      </c>
      <c r="K484" s="142">
        <f t="shared" si="80"/>
        <v>2.0205894755112836E-5</v>
      </c>
      <c r="L484" s="79">
        <f t="shared" si="81"/>
        <v>1</v>
      </c>
      <c r="M484" s="42">
        <f t="shared" si="85"/>
        <v>2.0205894755112836E-5</v>
      </c>
      <c r="T484" s="114"/>
      <c r="W484" s="114"/>
      <c r="AA484" s="114"/>
      <c r="AG484" s="114"/>
      <c r="AJ484" s="114"/>
    </row>
    <row r="485" spans="1:36" x14ac:dyDescent="0.2">
      <c r="A485" s="92">
        <f t="shared" si="86"/>
        <v>83</v>
      </c>
      <c r="B485" s="142">
        <f t="shared" si="86"/>
        <v>6.6248835262665044E-7</v>
      </c>
      <c r="C485" s="79">
        <f t="shared" si="75"/>
        <v>1</v>
      </c>
      <c r="D485" s="42">
        <f t="shared" si="82"/>
        <v>6.6248835262665044E-7</v>
      </c>
      <c r="E485" s="142">
        <f t="shared" si="76"/>
        <v>2.6830778281379341E-5</v>
      </c>
      <c r="F485" s="79">
        <f t="shared" si="77"/>
        <v>1</v>
      </c>
      <c r="G485" s="42">
        <f t="shared" si="83"/>
        <v>2.6830778281379341E-5</v>
      </c>
      <c r="H485" s="142">
        <f t="shared" si="78"/>
        <v>6.2936393499531786E-6</v>
      </c>
      <c r="I485" s="79">
        <f t="shared" si="79"/>
        <v>1</v>
      </c>
      <c r="J485" s="42">
        <f t="shared" si="84"/>
        <v>6.2936393499531786E-6</v>
      </c>
      <c r="K485" s="142">
        <f t="shared" si="80"/>
        <v>2.9811975868199267E-5</v>
      </c>
      <c r="L485" s="79">
        <f t="shared" si="81"/>
        <v>1</v>
      </c>
      <c r="M485" s="42">
        <f t="shared" si="85"/>
        <v>2.9811975868199267E-5</v>
      </c>
      <c r="T485" s="114"/>
      <c r="W485" s="114"/>
      <c r="AA485" s="114"/>
      <c r="AG485" s="114"/>
      <c r="AJ485" s="114"/>
    </row>
    <row r="486" spans="1:36" ht="13.5" thickBot="1" x14ac:dyDescent="0.25">
      <c r="A486" s="93" t="str">
        <f t="shared" si="86"/>
        <v>NNNN</v>
      </c>
      <c r="B486" s="145">
        <f t="shared" si="86"/>
        <v>0.18173711733430586</v>
      </c>
      <c r="C486" s="83">
        <f t="shared" si="75"/>
        <v>1</v>
      </c>
      <c r="D486" s="149">
        <f t="shared" si="82"/>
        <v>0.18173711733430586</v>
      </c>
      <c r="E486" s="85"/>
      <c r="F486" s="83"/>
      <c r="G486" s="77"/>
      <c r="H486" s="86"/>
      <c r="I486" s="87"/>
      <c r="J486" s="77"/>
      <c r="K486" s="85"/>
      <c r="L486" s="76"/>
      <c r="M486" s="89"/>
      <c r="T486" s="114"/>
      <c r="W486" s="114"/>
      <c r="AA486" s="114"/>
      <c r="AG486" s="114"/>
      <c r="AJ486" s="114"/>
    </row>
    <row r="487" spans="1:36" s="180" customFormat="1" hidden="1" x14ac:dyDescent="0.2">
      <c r="A487" s="225"/>
      <c r="B487" s="268"/>
      <c r="C487" s="182"/>
      <c r="D487" s="182"/>
      <c r="E487" s="182"/>
      <c r="F487" s="182"/>
      <c r="G487" s="181"/>
      <c r="H487" s="182"/>
      <c r="K487" s="183"/>
      <c r="T487" s="182"/>
      <c r="W487" s="182"/>
      <c r="AA487" s="181"/>
      <c r="AG487" s="182"/>
      <c r="AJ487" s="182"/>
    </row>
    <row r="488" spans="1:36" s="180" customFormat="1" hidden="1" x14ac:dyDescent="0.2">
      <c r="A488" s="225"/>
      <c r="B488" s="268"/>
      <c r="C488" s="182"/>
      <c r="D488" s="182"/>
      <c r="E488" s="182"/>
      <c r="F488" s="182"/>
      <c r="G488" s="181"/>
      <c r="H488" s="182"/>
      <c r="K488" s="183"/>
      <c r="T488" s="182"/>
      <c r="W488" s="182"/>
      <c r="AA488" s="181"/>
      <c r="AG488" s="182"/>
      <c r="AJ488" s="182"/>
    </row>
    <row r="489" spans="1:36" s="180" customFormat="1" hidden="1" x14ac:dyDescent="0.2">
      <c r="A489" s="225"/>
      <c r="B489" s="268"/>
      <c r="C489" s="182"/>
      <c r="D489" s="182"/>
      <c r="E489" s="182"/>
      <c r="F489" s="182"/>
      <c r="G489" s="181"/>
      <c r="H489" s="182"/>
      <c r="K489" s="183"/>
      <c r="T489" s="182"/>
      <c r="W489" s="182"/>
      <c r="AA489" s="181"/>
      <c r="AG489" s="182"/>
      <c r="AJ489" s="182"/>
    </row>
    <row r="490" spans="1:36" s="180" customFormat="1" hidden="1" x14ac:dyDescent="0.2">
      <c r="A490" s="225"/>
      <c r="B490" s="268"/>
      <c r="C490" s="182"/>
      <c r="D490" s="182"/>
      <c r="E490" s="182"/>
      <c r="F490" s="182"/>
      <c r="G490" s="181"/>
      <c r="H490" s="182"/>
      <c r="K490" s="183"/>
      <c r="T490" s="182"/>
      <c r="W490" s="182"/>
      <c r="AA490" s="181"/>
      <c r="AG490" s="182"/>
      <c r="AJ490" s="182"/>
    </row>
    <row r="491" spans="1:36" s="180" customFormat="1" hidden="1" x14ac:dyDescent="0.2">
      <c r="A491" s="225"/>
      <c r="C491" s="181"/>
      <c r="D491" s="181"/>
      <c r="E491" s="181"/>
      <c r="F491" s="182"/>
      <c r="G491" s="182"/>
      <c r="H491" s="182"/>
      <c r="K491" s="183"/>
      <c r="L491" s="182"/>
      <c r="M491" s="182"/>
      <c r="T491" s="181"/>
      <c r="W491" s="181"/>
      <c r="AA491" s="182"/>
      <c r="AG491" s="181"/>
      <c r="AJ491" s="181"/>
    </row>
    <row r="492" spans="1:36" s="180" customFormat="1" ht="15.75" hidden="1" x14ac:dyDescent="0.25">
      <c r="A492" s="179" t="s">
        <v>56</v>
      </c>
      <c r="C492" s="225"/>
      <c r="D492" s="225"/>
      <c r="E492" s="225"/>
      <c r="F492" s="181"/>
      <c r="G492" s="181"/>
      <c r="H492" s="181"/>
      <c r="K492" s="183"/>
      <c r="T492" s="182"/>
      <c r="W492" s="182"/>
      <c r="AA492" s="181"/>
      <c r="AG492" s="182"/>
      <c r="AJ492" s="182"/>
    </row>
    <row r="493" spans="1:36" s="180" customFormat="1" hidden="1" x14ac:dyDescent="0.2">
      <c r="A493" s="184" t="s">
        <v>57</v>
      </c>
      <c r="C493" s="225"/>
      <c r="D493" s="225"/>
      <c r="E493" s="225"/>
      <c r="F493" s="182"/>
      <c r="G493" s="182"/>
      <c r="H493" s="182"/>
      <c r="K493" s="183"/>
      <c r="T493" s="181"/>
      <c r="W493" s="181"/>
      <c r="AA493" s="182"/>
      <c r="AG493" s="181"/>
      <c r="AJ493" s="181"/>
    </row>
    <row r="494" spans="1:36" s="180" customFormat="1" hidden="1" x14ac:dyDescent="0.2">
      <c r="A494" s="184" t="s">
        <v>154</v>
      </c>
      <c r="C494" s="225"/>
      <c r="D494" s="225"/>
      <c r="E494" s="225"/>
      <c r="F494" s="182"/>
      <c r="G494" s="182"/>
      <c r="H494" s="182"/>
      <c r="K494" s="183"/>
      <c r="T494" s="181"/>
      <c r="W494" s="181"/>
      <c r="AA494" s="182"/>
      <c r="AG494" s="181"/>
      <c r="AJ494" s="181"/>
    </row>
    <row r="495" spans="1:36" s="180" customFormat="1" hidden="1" x14ac:dyDescent="0.2">
      <c r="A495" s="184" t="s">
        <v>58</v>
      </c>
      <c r="C495" s="225"/>
      <c r="D495" s="225"/>
      <c r="E495" s="225"/>
      <c r="F495" s="182"/>
      <c r="G495" s="182"/>
      <c r="H495" s="182"/>
      <c r="K495" s="183"/>
      <c r="T495" s="181"/>
      <c r="W495" s="181"/>
      <c r="AA495" s="182"/>
      <c r="AG495" s="181"/>
      <c r="AJ495" s="181"/>
    </row>
    <row r="496" spans="1:36" s="180" customFormat="1" hidden="1" x14ac:dyDescent="0.2">
      <c r="A496" s="225"/>
      <c r="C496" s="225"/>
      <c r="D496" s="225"/>
      <c r="E496" s="225"/>
      <c r="F496" s="182"/>
      <c r="G496" s="182"/>
      <c r="H496" s="182"/>
      <c r="K496" s="183"/>
      <c r="T496" s="181"/>
      <c r="W496" s="181"/>
      <c r="AA496" s="182"/>
      <c r="AG496" s="181"/>
      <c r="AJ496" s="181"/>
    </row>
    <row r="497" spans="1:39" s="180" customFormat="1" hidden="1" x14ac:dyDescent="0.2">
      <c r="A497" s="225"/>
      <c r="B497" s="338" t="s">
        <v>59</v>
      </c>
      <c r="C497" s="338"/>
      <c r="D497" s="338"/>
      <c r="E497" s="338"/>
      <c r="F497" s="338"/>
      <c r="G497" s="338"/>
      <c r="H497" s="338"/>
      <c r="K497" s="183"/>
      <c r="T497" s="181"/>
      <c r="W497" s="181"/>
      <c r="AA497" s="182"/>
      <c r="AG497" s="181"/>
      <c r="AJ497" s="181"/>
    </row>
    <row r="498" spans="1:39" s="180" customFormat="1" hidden="1" x14ac:dyDescent="0.2">
      <c r="A498" s="225"/>
      <c r="G498" s="182"/>
      <c r="H498" s="182"/>
      <c r="I498" s="182"/>
      <c r="L498" s="183"/>
      <c r="M498" s="183"/>
      <c r="W498" s="181"/>
      <c r="AA498" s="182"/>
      <c r="AJ498" s="181"/>
    </row>
    <row r="499" spans="1:39" s="180" customFormat="1" ht="38.25" hidden="1" x14ac:dyDescent="0.2">
      <c r="A499" s="209" t="s">
        <v>36</v>
      </c>
      <c r="B499" s="181" t="s">
        <v>19</v>
      </c>
      <c r="C499" s="209" t="s">
        <v>60</v>
      </c>
      <c r="D499" s="180" t="s">
        <v>51</v>
      </c>
      <c r="E499" s="182"/>
      <c r="F499" s="181" t="s">
        <v>19</v>
      </c>
      <c r="G499" s="209" t="s">
        <v>60</v>
      </c>
      <c r="H499" s="180" t="s">
        <v>51</v>
      </c>
      <c r="I499" s="182"/>
      <c r="K499" s="183"/>
      <c r="L499" s="182"/>
      <c r="M499" s="182"/>
      <c r="N499" s="182"/>
      <c r="O499" s="182"/>
      <c r="R499" s="182"/>
      <c r="T499" s="182"/>
      <c r="U499" s="182"/>
      <c r="W499" s="182"/>
      <c r="X499" s="182"/>
      <c r="AA499" s="182"/>
      <c r="AB499" s="182"/>
      <c r="AE499" s="182"/>
      <c r="AG499" s="182"/>
      <c r="AH499" s="182"/>
      <c r="AJ499" s="182"/>
      <c r="AK499" s="182"/>
      <c r="AM499" s="182"/>
    </row>
    <row r="500" spans="1:39" s="180" customFormat="1" hidden="1" x14ac:dyDescent="0.2">
      <c r="A500" s="225"/>
      <c r="B500" s="181"/>
      <c r="J500" s="182"/>
      <c r="K500" s="182"/>
      <c r="O500" s="183"/>
      <c r="R500" s="183"/>
      <c r="U500" s="183"/>
      <c r="W500" s="181"/>
      <c r="X500" s="183"/>
      <c r="AA500" s="181"/>
      <c r="AB500" s="183"/>
      <c r="AE500" s="183"/>
      <c r="AH500" s="183"/>
      <c r="AJ500" s="181"/>
      <c r="AK500" s="183"/>
    </row>
    <row r="501" spans="1:39" s="180" customFormat="1" hidden="1" x14ac:dyDescent="0.2">
      <c r="A501" s="225"/>
      <c r="B501" s="339" t="s">
        <v>61</v>
      </c>
      <c r="C501" s="339"/>
      <c r="D501" s="339"/>
      <c r="F501" s="339" t="s">
        <v>62</v>
      </c>
      <c r="G501" s="339"/>
      <c r="H501" s="339"/>
      <c r="J501" s="182"/>
      <c r="K501" s="182"/>
      <c r="O501" s="183"/>
      <c r="R501" s="183"/>
      <c r="U501" s="183"/>
      <c r="W501" s="181"/>
      <c r="X501" s="183"/>
      <c r="AA501" s="181"/>
      <c r="AB501" s="183"/>
      <c r="AE501" s="183"/>
      <c r="AH501" s="183"/>
      <c r="AJ501" s="181"/>
      <c r="AK501" s="183"/>
    </row>
    <row r="502" spans="1:39" s="180" customFormat="1" hidden="1" x14ac:dyDescent="0.2">
      <c r="A502" s="225"/>
      <c r="J502" s="182"/>
      <c r="K502" s="182"/>
      <c r="O502" s="183"/>
      <c r="R502" s="183"/>
      <c r="U502" s="183"/>
      <c r="W502" s="181"/>
      <c r="X502" s="183"/>
      <c r="AA502" s="181"/>
      <c r="AB502" s="183"/>
      <c r="AE502" s="183"/>
      <c r="AH502" s="183"/>
      <c r="AJ502" s="181"/>
      <c r="AK502" s="183"/>
    </row>
    <row r="503" spans="1:39" s="180" customFormat="1" hidden="1" x14ac:dyDescent="0.2">
      <c r="A503" s="210">
        <f>A402</f>
        <v>0</v>
      </c>
      <c r="B503" s="211">
        <f>SUM(B402,E402)</f>
        <v>2.2941971651460904E-3</v>
      </c>
      <c r="C503" s="183">
        <v>1</v>
      </c>
      <c r="D503" s="183">
        <f>ABS(C503-1)*B503*$I$4</f>
        <v>0</v>
      </c>
      <c r="E503" s="183"/>
      <c r="F503" s="211">
        <f>SUM(H402,K402)</f>
        <v>2.9762289241752268E-3</v>
      </c>
      <c r="G503" s="183">
        <v>1</v>
      </c>
      <c r="H503" s="183">
        <f>ABS(G503-1)*F503*$I$4</f>
        <v>0</v>
      </c>
      <c r="I503" s="183"/>
      <c r="J503" s="182"/>
      <c r="K503" s="182"/>
      <c r="O503" s="183"/>
      <c r="R503" s="183"/>
      <c r="U503" s="183"/>
      <c r="W503" s="181"/>
      <c r="X503" s="183"/>
      <c r="AA503" s="181"/>
      <c r="AB503" s="183"/>
      <c r="AE503" s="183"/>
      <c r="AH503" s="183"/>
      <c r="AJ503" s="181"/>
      <c r="AK503" s="183"/>
    </row>
    <row r="504" spans="1:39" s="180" customFormat="1" hidden="1" x14ac:dyDescent="0.2">
      <c r="A504" s="210">
        <f t="shared" ref="A504:A567" si="87">A403</f>
        <v>1</v>
      </c>
      <c r="B504" s="211">
        <f t="shared" ref="B504:B567" si="88">SUM(B403,E403)</f>
        <v>3.1355573729819359E-3</v>
      </c>
      <c r="C504" s="183">
        <v>1</v>
      </c>
      <c r="D504" s="183">
        <f t="shared" ref="D504:D567" si="89">ABS(C504-1)*B504*$I$4</f>
        <v>0</v>
      </c>
      <c r="E504" s="183"/>
      <c r="F504" s="211">
        <f t="shared" ref="F504:F567" si="90">SUM(H403,K403)</f>
        <v>4.4005788823225254E-3</v>
      </c>
      <c r="G504" s="183">
        <v>1</v>
      </c>
      <c r="H504" s="183">
        <f t="shared" ref="H504:H567" si="91">ABS(G504-1)*F504*$I$4</f>
        <v>0</v>
      </c>
      <c r="I504" s="183"/>
      <c r="J504" s="182"/>
      <c r="K504" s="182"/>
      <c r="O504" s="183"/>
      <c r="R504" s="183"/>
      <c r="U504" s="183"/>
      <c r="W504" s="181"/>
      <c r="X504" s="183"/>
      <c r="AA504" s="181"/>
      <c r="AB504" s="183"/>
      <c r="AE504" s="183"/>
      <c r="AH504" s="183"/>
      <c r="AJ504" s="181"/>
      <c r="AK504" s="183"/>
    </row>
    <row r="505" spans="1:39" s="180" customFormat="1" hidden="1" x14ac:dyDescent="0.2">
      <c r="A505" s="210">
        <f t="shared" si="87"/>
        <v>2</v>
      </c>
      <c r="B505" s="211">
        <f t="shared" si="88"/>
        <v>3.4734264328215277E-3</v>
      </c>
      <c r="C505" s="183">
        <v>1</v>
      </c>
      <c r="D505" s="183">
        <f t="shared" si="89"/>
        <v>0</v>
      </c>
      <c r="E505" s="183"/>
      <c r="F505" s="211">
        <f t="shared" si="90"/>
        <v>4.9988058647443901E-3</v>
      </c>
      <c r="G505" s="183">
        <v>1</v>
      </c>
      <c r="H505" s="183">
        <f t="shared" si="91"/>
        <v>0</v>
      </c>
      <c r="I505" s="183"/>
      <c r="J505" s="182"/>
      <c r="K505" s="182"/>
      <c r="O505" s="183"/>
      <c r="R505" s="183"/>
      <c r="U505" s="183"/>
      <c r="W505" s="181"/>
      <c r="X505" s="183"/>
      <c r="AA505" s="181"/>
      <c r="AB505" s="183"/>
      <c r="AE505" s="183"/>
      <c r="AH505" s="183"/>
      <c r="AJ505" s="181"/>
      <c r="AK505" s="183"/>
    </row>
    <row r="506" spans="1:39" s="180" customFormat="1" hidden="1" x14ac:dyDescent="0.2">
      <c r="A506" s="210">
        <f t="shared" si="87"/>
        <v>3</v>
      </c>
      <c r="B506" s="211">
        <f t="shared" si="88"/>
        <v>3.3611346570513109E-3</v>
      </c>
      <c r="C506" s="183">
        <v>1</v>
      </c>
      <c r="D506" s="183">
        <f t="shared" si="89"/>
        <v>0</v>
      </c>
      <c r="E506" s="183"/>
      <c r="F506" s="211">
        <f t="shared" si="90"/>
        <v>5.0017870623312102E-3</v>
      </c>
      <c r="G506" s="183">
        <v>1</v>
      </c>
      <c r="H506" s="183">
        <f t="shared" si="91"/>
        <v>0</v>
      </c>
      <c r="I506" s="183"/>
      <c r="J506" s="182"/>
      <c r="K506" s="182"/>
      <c r="O506" s="183"/>
      <c r="R506" s="183"/>
      <c r="U506" s="183"/>
      <c r="W506" s="181"/>
      <c r="X506" s="183"/>
      <c r="AA506" s="181"/>
      <c r="AB506" s="183"/>
      <c r="AE506" s="183"/>
      <c r="AH506" s="183"/>
      <c r="AJ506" s="181"/>
      <c r="AK506" s="183"/>
    </row>
    <row r="507" spans="1:39" s="180" customFormat="1" hidden="1" x14ac:dyDescent="0.2">
      <c r="A507" s="210">
        <f t="shared" si="87"/>
        <v>4</v>
      </c>
      <c r="B507" s="211">
        <f t="shared" si="88"/>
        <v>3.1385385705687565E-3</v>
      </c>
      <c r="C507" s="183">
        <v>1</v>
      </c>
      <c r="D507" s="183">
        <f t="shared" si="89"/>
        <v>0</v>
      </c>
      <c r="E507" s="183"/>
      <c r="F507" s="211">
        <f t="shared" si="90"/>
        <v>4.7556726393304096E-3</v>
      </c>
      <c r="G507" s="183">
        <v>1</v>
      </c>
      <c r="H507" s="183">
        <f t="shared" si="91"/>
        <v>0</v>
      </c>
      <c r="I507" s="183"/>
      <c r="J507" s="182"/>
      <c r="K507" s="182"/>
      <c r="O507" s="183"/>
      <c r="R507" s="183"/>
      <c r="U507" s="183"/>
      <c r="W507" s="181"/>
      <c r="X507" s="183"/>
      <c r="AA507" s="181"/>
      <c r="AB507" s="183"/>
      <c r="AE507" s="183"/>
      <c r="AH507" s="183"/>
      <c r="AJ507" s="181"/>
      <c r="AK507" s="183"/>
    </row>
    <row r="508" spans="1:39" s="180" customFormat="1" hidden="1" x14ac:dyDescent="0.2">
      <c r="A508" s="210">
        <f t="shared" si="87"/>
        <v>5</v>
      </c>
      <c r="B508" s="211">
        <f t="shared" si="88"/>
        <v>3.7490215875142143E-3</v>
      </c>
      <c r="C508" s="183">
        <v>1</v>
      </c>
      <c r="D508" s="183">
        <f t="shared" si="89"/>
        <v>0</v>
      </c>
      <c r="F508" s="211">
        <f t="shared" si="90"/>
        <v>5.4642039324646124E-3</v>
      </c>
      <c r="G508" s="183">
        <v>1</v>
      </c>
      <c r="H508" s="183">
        <f t="shared" si="91"/>
        <v>0</v>
      </c>
      <c r="K508" s="183"/>
      <c r="T508" s="181"/>
      <c r="W508" s="181"/>
      <c r="AA508" s="182"/>
      <c r="AG508" s="181"/>
      <c r="AJ508" s="181"/>
    </row>
    <row r="509" spans="1:39" s="180" customFormat="1" hidden="1" x14ac:dyDescent="0.2">
      <c r="A509" s="210">
        <f t="shared" si="87"/>
        <v>6</v>
      </c>
      <c r="B509" s="211">
        <f t="shared" si="88"/>
        <v>4.4568903922957911E-3</v>
      </c>
      <c r="C509" s="183">
        <v>1</v>
      </c>
      <c r="D509" s="183">
        <f t="shared" si="89"/>
        <v>0</v>
      </c>
      <c r="F509" s="211">
        <f t="shared" si="90"/>
        <v>6.3641943595079166E-3</v>
      </c>
      <c r="G509" s="183">
        <v>1</v>
      </c>
      <c r="H509" s="183">
        <f t="shared" si="91"/>
        <v>0</v>
      </c>
      <c r="K509" s="183"/>
      <c r="T509" s="181"/>
      <c r="W509" s="181"/>
      <c r="AA509" s="182"/>
      <c r="AG509" s="181"/>
      <c r="AJ509" s="181"/>
    </row>
    <row r="510" spans="1:39" s="180" customFormat="1" hidden="1" x14ac:dyDescent="0.2">
      <c r="A510" s="210">
        <f t="shared" si="87"/>
        <v>7</v>
      </c>
      <c r="B510" s="211">
        <f t="shared" si="88"/>
        <v>4.9564066101762845E-3</v>
      </c>
      <c r="C510" s="183">
        <v>1</v>
      </c>
      <c r="D510" s="183">
        <f t="shared" si="89"/>
        <v>0</v>
      </c>
      <c r="F510" s="211">
        <f t="shared" si="90"/>
        <v>6.8594044030963379E-3</v>
      </c>
      <c r="G510" s="183">
        <v>1</v>
      </c>
      <c r="H510" s="183">
        <f t="shared" si="91"/>
        <v>0</v>
      </c>
      <c r="K510" s="183"/>
      <c r="T510" s="181"/>
      <c r="W510" s="181"/>
      <c r="AA510" s="182"/>
      <c r="AG510" s="181"/>
      <c r="AJ510" s="181"/>
    </row>
    <row r="511" spans="1:39" s="180" customFormat="1" hidden="1" x14ac:dyDescent="0.2">
      <c r="A511" s="210">
        <f t="shared" si="87"/>
        <v>8</v>
      </c>
      <c r="B511" s="211">
        <f t="shared" si="88"/>
        <v>5.2223956837558847E-3</v>
      </c>
      <c r="C511" s="183">
        <v>1</v>
      </c>
      <c r="D511" s="183">
        <f t="shared" si="89"/>
        <v>0</v>
      </c>
      <c r="F511" s="211">
        <f t="shared" si="90"/>
        <v>7.3662079928557261E-3</v>
      </c>
      <c r="G511" s="183">
        <v>1</v>
      </c>
      <c r="H511" s="183">
        <f t="shared" si="91"/>
        <v>0</v>
      </c>
      <c r="K511" s="183"/>
      <c r="T511" s="181"/>
      <c r="W511" s="181"/>
      <c r="AA511" s="182"/>
      <c r="AG511" s="181"/>
      <c r="AJ511" s="181"/>
    </row>
    <row r="512" spans="1:39" s="180" customFormat="1" hidden="1" x14ac:dyDescent="0.2">
      <c r="A512" s="210">
        <f t="shared" si="87"/>
        <v>9</v>
      </c>
      <c r="B512" s="211">
        <f t="shared" si="88"/>
        <v>6.4026186839602631E-3</v>
      </c>
      <c r="C512" s="183">
        <v>1</v>
      </c>
      <c r="D512" s="183">
        <f t="shared" si="89"/>
        <v>0</v>
      </c>
      <c r="F512" s="211">
        <f t="shared" si="90"/>
        <v>8.8856250296049481E-3</v>
      </c>
      <c r="G512" s="183">
        <v>1</v>
      </c>
      <c r="H512" s="183">
        <f t="shared" si="91"/>
        <v>0</v>
      </c>
      <c r="K512" s="183"/>
      <c r="T512" s="181"/>
      <c r="W512" s="181"/>
      <c r="AA512" s="182"/>
      <c r="AG512" s="181"/>
      <c r="AJ512" s="181"/>
    </row>
    <row r="513" spans="1:36" s="180" customFormat="1" hidden="1" x14ac:dyDescent="0.2">
      <c r="A513" s="210">
        <f t="shared" si="87"/>
        <v>10</v>
      </c>
      <c r="B513" s="211">
        <f t="shared" si="88"/>
        <v>5.6046514632214616E-3</v>
      </c>
      <c r="C513" s="183">
        <v>1</v>
      </c>
      <c r="D513" s="183">
        <f t="shared" si="89"/>
        <v>0</v>
      </c>
      <c r="F513" s="211">
        <f t="shared" si="90"/>
        <v>7.4168883518316644E-3</v>
      </c>
      <c r="G513" s="183">
        <v>1</v>
      </c>
      <c r="H513" s="183">
        <f t="shared" si="91"/>
        <v>0</v>
      </c>
      <c r="K513" s="183"/>
      <c r="T513" s="181"/>
      <c r="W513" s="181"/>
      <c r="AA513" s="182"/>
      <c r="AG513" s="181"/>
      <c r="AJ513" s="181"/>
    </row>
    <row r="514" spans="1:36" s="180" customFormat="1" hidden="1" x14ac:dyDescent="0.2">
      <c r="A514" s="210">
        <f t="shared" si="87"/>
        <v>11</v>
      </c>
      <c r="B514" s="211">
        <f t="shared" si="88"/>
        <v>5.8388410958749824E-3</v>
      </c>
      <c r="C514" s="183">
        <v>1</v>
      </c>
      <c r="D514" s="183">
        <f t="shared" si="89"/>
        <v>0</v>
      </c>
      <c r="F514" s="211">
        <f t="shared" si="90"/>
        <v>7.6209347644406724E-3</v>
      </c>
      <c r="G514" s="183">
        <v>1</v>
      </c>
      <c r="H514" s="183">
        <f t="shared" si="91"/>
        <v>0</v>
      </c>
      <c r="K514" s="183"/>
      <c r="T514" s="181"/>
      <c r="W514" s="181"/>
      <c r="AA514" s="182"/>
      <c r="AG514" s="181"/>
      <c r="AJ514" s="181"/>
    </row>
    <row r="515" spans="1:36" s="180" customFormat="1" hidden="1" x14ac:dyDescent="0.2">
      <c r="A515" s="210">
        <f t="shared" si="87"/>
        <v>12</v>
      </c>
      <c r="B515" s="211">
        <f t="shared" si="88"/>
        <v>5.6294947764449618E-3</v>
      </c>
      <c r="C515" s="183">
        <v>1</v>
      </c>
      <c r="D515" s="183">
        <f t="shared" si="89"/>
        <v>0</v>
      </c>
      <c r="F515" s="211">
        <f t="shared" si="90"/>
        <v>7.4632625365155299E-3</v>
      </c>
      <c r="G515" s="183">
        <v>1</v>
      </c>
      <c r="H515" s="183">
        <f t="shared" si="91"/>
        <v>0</v>
      </c>
      <c r="K515" s="183"/>
      <c r="T515" s="181"/>
      <c r="W515" s="181"/>
      <c r="AA515" s="182"/>
      <c r="AG515" s="181"/>
      <c r="AJ515" s="181"/>
    </row>
    <row r="516" spans="1:36" s="180" customFormat="1" hidden="1" x14ac:dyDescent="0.2">
      <c r="A516" s="210">
        <f t="shared" si="87"/>
        <v>13</v>
      </c>
      <c r="B516" s="211">
        <f t="shared" si="88"/>
        <v>5.8981338034350683E-3</v>
      </c>
      <c r="C516" s="183">
        <v>1</v>
      </c>
      <c r="D516" s="183">
        <f t="shared" si="89"/>
        <v>0</v>
      </c>
      <c r="F516" s="211">
        <f t="shared" si="90"/>
        <v>7.8687054083230387E-3</v>
      </c>
      <c r="G516" s="183">
        <v>1</v>
      </c>
      <c r="H516" s="183">
        <f t="shared" si="91"/>
        <v>0</v>
      </c>
      <c r="K516" s="183"/>
      <c r="T516" s="181"/>
      <c r="W516" s="181"/>
      <c r="AA516" s="182"/>
      <c r="AG516" s="181"/>
      <c r="AJ516" s="181"/>
    </row>
    <row r="517" spans="1:36" s="180" customFormat="1" hidden="1" x14ac:dyDescent="0.2">
      <c r="A517" s="210">
        <f t="shared" si="87"/>
        <v>14</v>
      </c>
      <c r="B517" s="211">
        <f t="shared" si="88"/>
        <v>5.9385455929452935E-3</v>
      </c>
      <c r="C517" s="183">
        <v>1</v>
      </c>
      <c r="D517" s="183">
        <f t="shared" si="89"/>
        <v>0</v>
      </c>
      <c r="F517" s="211">
        <f t="shared" si="90"/>
        <v>7.8620805247967742E-3</v>
      </c>
      <c r="G517" s="183">
        <v>1</v>
      </c>
      <c r="H517" s="183">
        <f t="shared" si="91"/>
        <v>0</v>
      </c>
      <c r="K517" s="183"/>
      <c r="T517" s="181"/>
      <c r="W517" s="181"/>
      <c r="AA517" s="182"/>
      <c r="AG517" s="181"/>
      <c r="AJ517" s="181"/>
    </row>
    <row r="518" spans="1:36" s="180" customFormat="1" hidden="1" x14ac:dyDescent="0.2">
      <c r="A518" s="210">
        <f t="shared" si="87"/>
        <v>15</v>
      </c>
      <c r="B518" s="211">
        <f t="shared" si="88"/>
        <v>6.2088408408169675E-3</v>
      </c>
      <c r="C518" s="183">
        <v>1</v>
      </c>
      <c r="D518" s="183">
        <f t="shared" si="89"/>
        <v>0</v>
      </c>
      <c r="F518" s="211">
        <f t="shared" si="90"/>
        <v>8.1095199245028275E-3</v>
      </c>
      <c r="G518" s="183">
        <v>1</v>
      </c>
      <c r="H518" s="183">
        <f t="shared" si="91"/>
        <v>0</v>
      </c>
      <c r="K518" s="183"/>
      <c r="T518" s="181"/>
      <c r="W518" s="181"/>
      <c r="AA518" s="182"/>
      <c r="AG518" s="181"/>
      <c r="AJ518" s="181"/>
    </row>
    <row r="519" spans="1:36" s="180" customFormat="1" hidden="1" x14ac:dyDescent="0.2">
      <c r="A519" s="210">
        <f t="shared" si="87"/>
        <v>16</v>
      </c>
      <c r="B519" s="211">
        <f t="shared" si="88"/>
        <v>6.2830395363111524E-3</v>
      </c>
      <c r="C519" s="183">
        <v>1</v>
      </c>
      <c r="D519" s="183">
        <f t="shared" si="89"/>
        <v>0</v>
      </c>
      <c r="F519" s="211">
        <f t="shared" si="90"/>
        <v>8.0409523800059682E-3</v>
      </c>
      <c r="G519" s="183">
        <v>1</v>
      </c>
      <c r="H519" s="183">
        <f t="shared" si="91"/>
        <v>0</v>
      </c>
      <c r="K519" s="183"/>
      <c r="T519" s="181"/>
      <c r="W519" s="181"/>
      <c r="AA519" s="182"/>
      <c r="AG519" s="181"/>
      <c r="AJ519" s="181"/>
    </row>
    <row r="520" spans="1:36" s="180" customFormat="1" hidden="1" x14ac:dyDescent="0.2">
      <c r="A520" s="210">
        <f t="shared" si="87"/>
        <v>17</v>
      </c>
      <c r="B520" s="211">
        <f t="shared" si="88"/>
        <v>6.2071846199354009E-3</v>
      </c>
      <c r="C520" s="183">
        <v>1</v>
      </c>
      <c r="D520" s="183">
        <f t="shared" si="89"/>
        <v>0</v>
      </c>
      <c r="F520" s="211">
        <f t="shared" si="90"/>
        <v>7.9472102781092974E-3</v>
      </c>
      <c r="G520" s="183">
        <v>1</v>
      </c>
      <c r="H520" s="183">
        <f t="shared" si="91"/>
        <v>0</v>
      </c>
      <c r="K520" s="183"/>
      <c r="T520" s="181"/>
      <c r="W520" s="181"/>
      <c r="AA520" s="182"/>
      <c r="AG520" s="181"/>
      <c r="AJ520" s="181"/>
    </row>
    <row r="521" spans="1:36" s="180" customFormat="1" hidden="1" x14ac:dyDescent="0.2">
      <c r="A521" s="210">
        <f t="shared" si="87"/>
        <v>18</v>
      </c>
      <c r="B521" s="211">
        <f t="shared" si="88"/>
        <v>6.0289752530788311E-3</v>
      </c>
      <c r="C521" s="183">
        <v>1</v>
      </c>
      <c r="D521" s="183">
        <f t="shared" si="89"/>
        <v>0</v>
      </c>
      <c r="F521" s="211">
        <f t="shared" si="90"/>
        <v>7.7789382365421288E-3</v>
      </c>
      <c r="G521" s="183">
        <v>1</v>
      </c>
      <c r="H521" s="183">
        <f t="shared" si="91"/>
        <v>0</v>
      </c>
      <c r="K521" s="183"/>
      <c r="T521" s="181"/>
      <c r="W521" s="181"/>
      <c r="AA521" s="182"/>
      <c r="AG521" s="181"/>
      <c r="AJ521" s="181"/>
    </row>
    <row r="522" spans="1:36" s="180" customFormat="1" hidden="1" x14ac:dyDescent="0.2">
      <c r="A522" s="210">
        <f t="shared" si="87"/>
        <v>19</v>
      </c>
      <c r="B522" s="211">
        <f t="shared" si="88"/>
        <v>6.3065578728293981E-3</v>
      </c>
      <c r="C522" s="183">
        <v>1</v>
      </c>
      <c r="D522" s="183">
        <f t="shared" si="89"/>
        <v>0</v>
      </c>
      <c r="F522" s="211">
        <f t="shared" si="90"/>
        <v>7.8070939915287612E-3</v>
      </c>
      <c r="G522" s="183">
        <v>1</v>
      </c>
      <c r="H522" s="183">
        <f t="shared" si="91"/>
        <v>0</v>
      </c>
      <c r="K522" s="183"/>
      <c r="T522" s="181"/>
      <c r="W522" s="181"/>
      <c r="AA522" s="182"/>
      <c r="AG522" s="181"/>
      <c r="AJ522" s="181"/>
    </row>
    <row r="523" spans="1:36" s="180" customFormat="1" hidden="1" x14ac:dyDescent="0.2">
      <c r="A523" s="210">
        <f t="shared" si="87"/>
        <v>20</v>
      </c>
      <c r="B523" s="211">
        <f t="shared" si="88"/>
        <v>6.2515713395613869E-3</v>
      </c>
      <c r="C523" s="183">
        <v>1</v>
      </c>
      <c r="D523" s="183">
        <f t="shared" si="89"/>
        <v>0</v>
      </c>
      <c r="F523" s="211">
        <f t="shared" si="90"/>
        <v>7.5815167074593879E-3</v>
      </c>
      <c r="G523" s="183">
        <v>1</v>
      </c>
      <c r="H523" s="183">
        <f t="shared" si="91"/>
        <v>0</v>
      </c>
      <c r="K523" s="183"/>
      <c r="T523" s="181"/>
      <c r="W523" s="181"/>
      <c r="AA523" s="182"/>
      <c r="AG523" s="181"/>
      <c r="AJ523" s="181"/>
    </row>
    <row r="524" spans="1:36" s="180" customFormat="1" hidden="1" x14ac:dyDescent="0.2">
      <c r="A524" s="210">
        <f t="shared" si="87"/>
        <v>21</v>
      </c>
      <c r="B524" s="211">
        <f t="shared" si="88"/>
        <v>5.9862447543344126E-3</v>
      </c>
      <c r="C524" s="183">
        <v>1</v>
      </c>
      <c r="D524" s="183">
        <f t="shared" si="89"/>
        <v>0</v>
      </c>
      <c r="F524" s="211">
        <f t="shared" si="90"/>
        <v>7.2797532628379475E-3</v>
      </c>
      <c r="G524" s="183">
        <v>1</v>
      </c>
      <c r="H524" s="183">
        <f t="shared" si="91"/>
        <v>0</v>
      </c>
      <c r="K524" s="183"/>
      <c r="T524" s="181"/>
      <c r="W524" s="181"/>
      <c r="AA524" s="182"/>
      <c r="AG524" s="181"/>
      <c r="AJ524" s="181"/>
    </row>
    <row r="525" spans="1:36" s="180" customFormat="1" hidden="1" x14ac:dyDescent="0.2">
      <c r="A525" s="210">
        <f t="shared" si="87"/>
        <v>22</v>
      </c>
      <c r="B525" s="211">
        <f t="shared" si="88"/>
        <v>5.8305599914671505E-3</v>
      </c>
      <c r="C525" s="183">
        <v>1</v>
      </c>
      <c r="D525" s="183">
        <f t="shared" si="89"/>
        <v>0</v>
      </c>
      <c r="F525" s="211">
        <f t="shared" si="90"/>
        <v>6.9909083410927275E-3</v>
      </c>
      <c r="G525" s="183">
        <v>1</v>
      </c>
      <c r="H525" s="183">
        <f t="shared" si="91"/>
        <v>0</v>
      </c>
      <c r="K525" s="183"/>
      <c r="T525" s="181"/>
      <c r="W525" s="181"/>
      <c r="AA525" s="182"/>
      <c r="AG525" s="181"/>
      <c r="AJ525" s="181"/>
    </row>
    <row r="526" spans="1:36" s="180" customFormat="1" hidden="1" x14ac:dyDescent="0.2">
      <c r="A526" s="210">
        <f t="shared" si="87"/>
        <v>23</v>
      </c>
      <c r="B526" s="211">
        <f t="shared" si="88"/>
        <v>6.2535588046192664E-3</v>
      </c>
      <c r="C526" s="183">
        <v>1</v>
      </c>
      <c r="D526" s="183">
        <f t="shared" si="89"/>
        <v>0</v>
      </c>
      <c r="F526" s="211">
        <f t="shared" si="90"/>
        <v>7.1512305224283781E-3</v>
      </c>
      <c r="G526" s="183">
        <v>1</v>
      </c>
      <c r="H526" s="183">
        <f t="shared" si="91"/>
        <v>0</v>
      </c>
      <c r="K526" s="183"/>
      <c r="T526" s="181"/>
      <c r="W526" s="181"/>
      <c r="AA526" s="182"/>
      <c r="AG526" s="181"/>
      <c r="AJ526" s="181"/>
    </row>
    <row r="527" spans="1:36" s="180" customFormat="1" hidden="1" x14ac:dyDescent="0.2">
      <c r="A527" s="210">
        <f t="shared" si="87"/>
        <v>24</v>
      </c>
      <c r="B527" s="211">
        <f t="shared" si="88"/>
        <v>5.7573550285019053E-3</v>
      </c>
      <c r="C527" s="183">
        <v>1</v>
      </c>
      <c r="D527" s="183">
        <f t="shared" si="89"/>
        <v>0</v>
      </c>
      <c r="F527" s="211">
        <f t="shared" si="90"/>
        <v>6.7467813831498073E-3</v>
      </c>
      <c r="G527" s="183">
        <v>1</v>
      </c>
      <c r="H527" s="183">
        <f t="shared" si="91"/>
        <v>0</v>
      </c>
      <c r="K527" s="183"/>
      <c r="T527" s="181"/>
      <c r="W527" s="181"/>
      <c r="AA527" s="182"/>
      <c r="AG527" s="181"/>
      <c r="AJ527" s="181"/>
    </row>
    <row r="528" spans="1:36" s="180" customFormat="1" hidden="1" x14ac:dyDescent="0.2">
      <c r="A528" s="210">
        <f t="shared" si="87"/>
        <v>25</v>
      </c>
      <c r="B528" s="211">
        <f t="shared" si="88"/>
        <v>6.0796556120547704E-3</v>
      </c>
      <c r="C528" s="183">
        <v>1</v>
      </c>
      <c r="D528" s="183">
        <f t="shared" si="89"/>
        <v>0</v>
      </c>
      <c r="F528" s="211">
        <f t="shared" si="90"/>
        <v>7.0697444550552992E-3</v>
      </c>
      <c r="G528" s="183">
        <v>1</v>
      </c>
      <c r="H528" s="183">
        <f t="shared" si="91"/>
        <v>0</v>
      </c>
      <c r="K528" s="183"/>
      <c r="T528" s="181"/>
      <c r="W528" s="181"/>
      <c r="AA528" s="182"/>
      <c r="AG528" s="181"/>
      <c r="AJ528" s="181"/>
    </row>
    <row r="529" spans="1:36" s="180" customFormat="1" hidden="1" x14ac:dyDescent="0.2">
      <c r="A529" s="210">
        <f t="shared" si="87"/>
        <v>26</v>
      </c>
      <c r="B529" s="211">
        <f t="shared" si="88"/>
        <v>6.1362983662043499E-3</v>
      </c>
      <c r="C529" s="183">
        <v>1</v>
      </c>
      <c r="D529" s="183">
        <f t="shared" si="89"/>
        <v>0</v>
      </c>
      <c r="F529" s="211">
        <f t="shared" si="90"/>
        <v>7.0472198510659933E-3</v>
      </c>
      <c r="G529" s="183">
        <v>1</v>
      </c>
      <c r="H529" s="183">
        <f t="shared" si="91"/>
        <v>0</v>
      </c>
      <c r="K529" s="183"/>
      <c r="T529" s="181"/>
      <c r="W529" s="181"/>
      <c r="AA529" s="182"/>
      <c r="AG529" s="181"/>
      <c r="AJ529" s="181"/>
    </row>
    <row r="530" spans="1:36" s="180" customFormat="1" hidden="1" x14ac:dyDescent="0.2">
      <c r="A530" s="210">
        <f t="shared" si="87"/>
        <v>27</v>
      </c>
      <c r="B530" s="211">
        <f t="shared" si="88"/>
        <v>6.2793958503717055E-3</v>
      </c>
      <c r="C530" s="183">
        <v>1</v>
      </c>
      <c r="D530" s="183">
        <f t="shared" si="89"/>
        <v>0</v>
      </c>
      <c r="F530" s="211">
        <f t="shared" si="90"/>
        <v>7.2045608348148236E-3</v>
      </c>
      <c r="G530" s="183">
        <v>1</v>
      </c>
      <c r="H530" s="183">
        <f t="shared" si="91"/>
        <v>0</v>
      </c>
      <c r="K530" s="183"/>
      <c r="T530" s="181"/>
      <c r="W530" s="181"/>
      <c r="AA530" s="182"/>
      <c r="AG530" s="181"/>
      <c r="AJ530" s="181"/>
    </row>
    <row r="531" spans="1:36" s="180" customFormat="1" hidden="1" x14ac:dyDescent="0.2">
      <c r="A531" s="210">
        <f t="shared" si="87"/>
        <v>28</v>
      </c>
      <c r="B531" s="211">
        <f t="shared" si="88"/>
        <v>6.3502821041027573E-3</v>
      </c>
      <c r="C531" s="183">
        <v>1</v>
      </c>
      <c r="D531" s="183">
        <f t="shared" si="89"/>
        <v>0</v>
      </c>
      <c r="F531" s="211">
        <f t="shared" si="90"/>
        <v>7.1681239754203567E-3</v>
      </c>
      <c r="G531" s="183">
        <v>1</v>
      </c>
      <c r="H531" s="183">
        <f t="shared" si="91"/>
        <v>0</v>
      </c>
      <c r="K531" s="183"/>
      <c r="T531" s="181"/>
      <c r="W531" s="181"/>
      <c r="AA531" s="182"/>
      <c r="AG531" s="181"/>
      <c r="AJ531" s="181"/>
    </row>
    <row r="532" spans="1:36" s="180" customFormat="1" hidden="1" x14ac:dyDescent="0.2">
      <c r="A532" s="210">
        <f t="shared" si="87"/>
        <v>29</v>
      </c>
      <c r="B532" s="211">
        <f t="shared" si="88"/>
        <v>6.6315084097927704E-3</v>
      </c>
      <c r="C532" s="183">
        <v>1</v>
      </c>
      <c r="D532" s="183">
        <f t="shared" si="89"/>
        <v>0</v>
      </c>
      <c r="F532" s="211">
        <f t="shared" si="90"/>
        <v>7.5526984641201278E-3</v>
      </c>
      <c r="G532" s="183">
        <v>1</v>
      </c>
      <c r="H532" s="183">
        <f t="shared" si="91"/>
        <v>0</v>
      </c>
      <c r="K532" s="183"/>
      <c r="T532" s="181"/>
      <c r="W532" s="181"/>
      <c r="AA532" s="182"/>
      <c r="AG532" s="181"/>
      <c r="AJ532" s="181"/>
    </row>
    <row r="533" spans="1:36" s="180" customFormat="1" hidden="1" x14ac:dyDescent="0.2">
      <c r="A533" s="210">
        <f t="shared" si="87"/>
        <v>30</v>
      </c>
      <c r="B533" s="211">
        <f t="shared" si="88"/>
        <v>7.4450441068182969E-3</v>
      </c>
      <c r="C533" s="183">
        <v>1</v>
      </c>
      <c r="D533" s="183">
        <f t="shared" si="89"/>
        <v>0</v>
      </c>
      <c r="F533" s="211">
        <f t="shared" si="90"/>
        <v>8.2555986062570041E-3</v>
      </c>
      <c r="G533" s="183">
        <v>1</v>
      </c>
      <c r="H533" s="183">
        <f t="shared" si="91"/>
        <v>0</v>
      </c>
      <c r="K533" s="183"/>
      <c r="T533" s="181"/>
      <c r="W533" s="181"/>
      <c r="AA533" s="182"/>
      <c r="AG533" s="181"/>
      <c r="AJ533" s="181"/>
    </row>
    <row r="534" spans="1:36" s="180" customFormat="1" hidden="1" x14ac:dyDescent="0.2">
      <c r="A534" s="210">
        <f t="shared" si="87"/>
        <v>31</v>
      </c>
      <c r="B534" s="211">
        <f t="shared" si="88"/>
        <v>7.3943637478423585E-3</v>
      </c>
      <c r="C534" s="183">
        <v>1</v>
      </c>
      <c r="D534" s="183">
        <f t="shared" si="89"/>
        <v>0</v>
      </c>
      <c r="F534" s="211">
        <f t="shared" si="90"/>
        <v>8.4189019851794739E-3</v>
      </c>
      <c r="G534" s="183">
        <v>1</v>
      </c>
      <c r="H534" s="183">
        <f t="shared" si="91"/>
        <v>0</v>
      </c>
      <c r="K534" s="183"/>
      <c r="T534" s="181"/>
      <c r="W534" s="181"/>
      <c r="AA534" s="182"/>
      <c r="AG534" s="181"/>
      <c r="AJ534" s="181"/>
    </row>
    <row r="535" spans="1:36" s="180" customFormat="1" hidden="1" x14ac:dyDescent="0.2">
      <c r="A535" s="210">
        <f t="shared" si="87"/>
        <v>32</v>
      </c>
      <c r="B535" s="211">
        <f t="shared" si="88"/>
        <v>6.8342298456965257E-3</v>
      </c>
      <c r="C535" s="183">
        <v>1</v>
      </c>
      <c r="D535" s="183">
        <f t="shared" si="89"/>
        <v>0</v>
      </c>
      <c r="F535" s="211">
        <f t="shared" si="90"/>
        <v>7.7030833201663772E-3</v>
      </c>
      <c r="G535" s="183">
        <v>1</v>
      </c>
      <c r="H535" s="183">
        <f t="shared" si="91"/>
        <v>0</v>
      </c>
      <c r="K535" s="183"/>
      <c r="T535" s="181"/>
      <c r="W535" s="181"/>
      <c r="AA535" s="182"/>
      <c r="AG535" s="181"/>
      <c r="AJ535" s="181"/>
    </row>
    <row r="536" spans="1:36" s="180" customFormat="1" hidden="1" x14ac:dyDescent="0.2">
      <c r="A536" s="210">
        <f t="shared" si="87"/>
        <v>33</v>
      </c>
      <c r="B536" s="211">
        <f t="shared" si="88"/>
        <v>6.6540330137820763E-3</v>
      </c>
      <c r="C536" s="183">
        <v>1</v>
      </c>
      <c r="D536" s="183">
        <f t="shared" si="89"/>
        <v>0</v>
      </c>
      <c r="F536" s="211">
        <f t="shared" si="90"/>
        <v>7.5573358825885145E-3</v>
      </c>
      <c r="G536" s="183">
        <v>1</v>
      </c>
      <c r="H536" s="183">
        <f t="shared" si="91"/>
        <v>0</v>
      </c>
      <c r="K536" s="183"/>
      <c r="T536" s="181"/>
      <c r="W536" s="181"/>
      <c r="AA536" s="182"/>
      <c r="AG536" s="181"/>
      <c r="AJ536" s="181"/>
    </row>
    <row r="537" spans="1:36" s="180" customFormat="1" hidden="1" x14ac:dyDescent="0.2">
      <c r="A537" s="210">
        <f t="shared" si="87"/>
        <v>34</v>
      </c>
      <c r="B537" s="211">
        <f t="shared" si="88"/>
        <v>6.5225290757856859E-3</v>
      </c>
      <c r="C537" s="183">
        <v>1</v>
      </c>
      <c r="D537" s="183">
        <f t="shared" si="89"/>
        <v>0</v>
      </c>
      <c r="F537" s="211">
        <f t="shared" si="90"/>
        <v>7.4215257703000512E-3</v>
      </c>
      <c r="G537" s="183">
        <v>1</v>
      </c>
      <c r="H537" s="183">
        <f t="shared" si="91"/>
        <v>0</v>
      </c>
      <c r="K537" s="183"/>
      <c r="T537" s="181"/>
      <c r="W537" s="181"/>
      <c r="AA537" s="182"/>
      <c r="AG537" s="181"/>
      <c r="AJ537" s="181"/>
    </row>
    <row r="538" spans="1:36" s="180" customFormat="1" hidden="1" x14ac:dyDescent="0.2">
      <c r="A538" s="210">
        <f t="shared" si="87"/>
        <v>35</v>
      </c>
      <c r="B538" s="211">
        <f t="shared" si="88"/>
        <v>6.8435046826332982E-3</v>
      </c>
      <c r="C538" s="183">
        <v>1</v>
      </c>
      <c r="D538" s="183">
        <f t="shared" si="89"/>
        <v>0</v>
      </c>
      <c r="F538" s="211">
        <f t="shared" si="90"/>
        <v>7.633522043140579E-3</v>
      </c>
      <c r="G538" s="183">
        <v>1</v>
      </c>
      <c r="H538" s="183">
        <f t="shared" si="91"/>
        <v>0</v>
      </c>
      <c r="K538" s="183"/>
      <c r="T538" s="181"/>
      <c r="W538" s="181"/>
      <c r="AA538" s="182"/>
      <c r="AG538" s="181"/>
      <c r="AJ538" s="181"/>
    </row>
    <row r="539" spans="1:36" s="180" customFormat="1" hidden="1" x14ac:dyDescent="0.2">
      <c r="A539" s="210">
        <f t="shared" si="87"/>
        <v>36</v>
      </c>
      <c r="B539" s="211">
        <f t="shared" si="88"/>
        <v>7.1674614870677299E-3</v>
      </c>
      <c r="C539" s="183">
        <v>1</v>
      </c>
      <c r="D539" s="183">
        <f t="shared" si="89"/>
        <v>0</v>
      </c>
      <c r="F539" s="211">
        <f t="shared" si="90"/>
        <v>8.0462522868269826E-3</v>
      </c>
      <c r="G539" s="183">
        <v>1</v>
      </c>
      <c r="H539" s="183">
        <f t="shared" si="91"/>
        <v>0</v>
      </c>
      <c r="K539" s="183"/>
      <c r="T539" s="181"/>
      <c r="W539" s="181"/>
      <c r="AA539" s="182"/>
      <c r="AG539" s="181"/>
      <c r="AJ539" s="181"/>
    </row>
    <row r="540" spans="1:36" s="180" customFormat="1" hidden="1" x14ac:dyDescent="0.2">
      <c r="A540" s="210">
        <f t="shared" si="87"/>
        <v>37</v>
      </c>
      <c r="B540" s="211">
        <f t="shared" si="88"/>
        <v>7.4440503742893571E-3</v>
      </c>
      <c r="C540" s="183">
        <v>1</v>
      </c>
      <c r="D540" s="183">
        <f t="shared" si="89"/>
        <v>0</v>
      </c>
      <c r="F540" s="211">
        <f t="shared" si="90"/>
        <v>8.3841213466665735E-3</v>
      </c>
      <c r="G540" s="183">
        <v>1</v>
      </c>
      <c r="H540" s="183">
        <f t="shared" si="91"/>
        <v>0</v>
      </c>
      <c r="K540" s="183"/>
      <c r="T540" s="181"/>
      <c r="W540" s="181"/>
      <c r="AA540" s="182"/>
      <c r="AG540" s="181"/>
      <c r="AJ540" s="181"/>
    </row>
    <row r="541" spans="1:36" s="180" customFormat="1" hidden="1" x14ac:dyDescent="0.2">
      <c r="A541" s="210">
        <f t="shared" si="87"/>
        <v>38</v>
      </c>
      <c r="B541" s="211">
        <f t="shared" si="88"/>
        <v>7.1667989987151039E-3</v>
      </c>
      <c r="C541" s="183">
        <v>1</v>
      </c>
      <c r="D541" s="183">
        <f t="shared" si="89"/>
        <v>0</v>
      </c>
      <c r="F541" s="211">
        <f t="shared" si="90"/>
        <v>8.0985888666844884E-3</v>
      </c>
      <c r="G541" s="183">
        <v>1</v>
      </c>
      <c r="H541" s="183">
        <f t="shared" si="91"/>
        <v>0</v>
      </c>
      <c r="K541" s="183"/>
      <c r="T541" s="181"/>
      <c r="W541" s="181"/>
      <c r="AA541" s="182"/>
      <c r="AG541" s="181"/>
      <c r="AJ541" s="181"/>
    </row>
    <row r="542" spans="1:36" s="180" customFormat="1" hidden="1" x14ac:dyDescent="0.2">
      <c r="A542" s="210">
        <f t="shared" si="87"/>
        <v>39</v>
      </c>
      <c r="B542" s="211">
        <f t="shared" si="88"/>
        <v>7.1323496043785174E-3</v>
      </c>
      <c r="C542" s="183">
        <v>1</v>
      </c>
      <c r="D542" s="183">
        <f t="shared" si="89"/>
        <v>0</v>
      </c>
      <c r="F542" s="211">
        <f t="shared" si="90"/>
        <v>8.0793767044583156E-3</v>
      </c>
      <c r="G542" s="183">
        <v>1</v>
      </c>
      <c r="H542" s="183">
        <f t="shared" si="91"/>
        <v>0</v>
      </c>
      <c r="K542" s="183"/>
      <c r="T542" s="181"/>
      <c r="W542" s="181"/>
      <c r="AA542" s="182"/>
      <c r="AG542" s="181"/>
      <c r="AJ542" s="181"/>
    </row>
    <row r="543" spans="1:36" s="180" customFormat="1" hidden="1" x14ac:dyDescent="0.2">
      <c r="A543" s="210">
        <f t="shared" si="87"/>
        <v>40</v>
      </c>
      <c r="B543" s="211">
        <f t="shared" si="88"/>
        <v>7.1760738356518765E-3</v>
      </c>
      <c r="C543" s="183">
        <v>1</v>
      </c>
      <c r="D543" s="183">
        <f t="shared" si="89"/>
        <v>0</v>
      </c>
      <c r="F543" s="211">
        <f t="shared" si="90"/>
        <v>8.0489022402374898E-3</v>
      </c>
      <c r="G543" s="183">
        <v>1</v>
      </c>
      <c r="H543" s="183">
        <f t="shared" si="91"/>
        <v>0</v>
      </c>
      <c r="K543" s="183"/>
      <c r="T543" s="181"/>
      <c r="W543" s="181"/>
      <c r="AA543" s="182"/>
      <c r="AG543" s="181"/>
      <c r="AJ543" s="181"/>
    </row>
    <row r="544" spans="1:36" s="180" customFormat="1" hidden="1" x14ac:dyDescent="0.2">
      <c r="A544" s="210">
        <f t="shared" si="87"/>
        <v>41</v>
      </c>
      <c r="B544" s="211">
        <f t="shared" si="88"/>
        <v>6.9902458527401016E-3</v>
      </c>
      <c r="C544" s="183">
        <v>1</v>
      </c>
      <c r="D544" s="183">
        <f t="shared" si="89"/>
        <v>0</v>
      </c>
      <c r="F544" s="211">
        <f t="shared" si="90"/>
        <v>8.1708000971207929E-3</v>
      </c>
      <c r="G544" s="183">
        <v>1</v>
      </c>
      <c r="H544" s="183">
        <f t="shared" si="91"/>
        <v>0</v>
      </c>
      <c r="K544" s="183"/>
      <c r="T544" s="181"/>
      <c r="W544" s="181"/>
      <c r="AA544" s="182"/>
      <c r="AG544" s="181"/>
      <c r="AJ544" s="181"/>
    </row>
    <row r="545" spans="1:36" s="180" customFormat="1" hidden="1" x14ac:dyDescent="0.2">
      <c r="A545" s="210">
        <f t="shared" si="87"/>
        <v>42</v>
      </c>
      <c r="B545" s="211">
        <f t="shared" si="88"/>
        <v>6.836879799107032E-3</v>
      </c>
      <c r="C545" s="183">
        <v>1</v>
      </c>
      <c r="D545" s="183">
        <f t="shared" si="89"/>
        <v>0</v>
      </c>
      <c r="F545" s="211">
        <f t="shared" si="90"/>
        <v>7.8571118621520736E-3</v>
      </c>
      <c r="G545" s="183">
        <v>1</v>
      </c>
      <c r="H545" s="183">
        <f t="shared" si="91"/>
        <v>0</v>
      </c>
      <c r="K545" s="183"/>
      <c r="T545" s="181"/>
      <c r="W545" s="181"/>
      <c r="AA545" s="182"/>
      <c r="AG545" s="181"/>
      <c r="AJ545" s="181"/>
    </row>
    <row r="546" spans="1:36" s="180" customFormat="1" hidden="1" x14ac:dyDescent="0.2">
      <c r="A546" s="210">
        <f t="shared" si="87"/>
        <v>43</v>
      </c>
      <c r="B546" s="211">
        <f t="shared" si="88"/>
        <v>6.6967635125264957E-3</v>
      </c>
      <c r="C546" s="183">
        <v>1</v>
      </c>
      <c r="D546" s="183">
        <f t="shared" si="89"/>
        <v>0</v>
      </c>
      <c r="F546" s="211">
        <f t="shared" si="90"/>
        <v>7.7766195273079354E-3</v>
      </c>
      <c r="G546" s="183">
        <v>1</v>
      </c>
      <c r="H546" s="183">
        <f t="shared" si="91"/>
        <v>0</v>
      </c>
      <c r="K546" s="183"/>
      <c r="T546" s="181"/>
      <c r="W546" s="181"/>
      <c r="AA546" s="182"/>
      <c r="AG546" s="181"/>
      <c r="AJ546" s="181"/>
    </row>
    <row r="547" spans="1:36" s="180" customFormat="1" hidden="1" x14ac:dyDescent="0.2">
      <c r="A547" s="210">
        <f t="shared" si="87"/>
        <v>44</v>
      </c>
      <c r="B547" s="211">
        <f t="shared" si="88"/>
        <v>6.5751968998195047E-3</v>
      </c>
      <c r="C547" s="183">
        <v>1</v>
      </c>
      <c r="D547" s="183">
        <f t="shared" si="89"/>
        <v>0</v>
      </c>
      <c r="F547" s="211">
        <f t="shared" si="90"/>
        <v>7.7540949233186295E-3</v>
      </c>
      <c r="G547" s="183">
        <v>1</v>
      </c>
      <c r="H547" s="183">
        <f t="shared" si="91"/>
        <v>0</v>
      </c>
      <c r="K547" s="183"/>
      <c r="T547" s="181"/>
      <c r="W547" s="181"/>
      <c r="AA547" s="182"/>
      <c r="AG547" s="181"/>
      <c r="AJ547" s="181"/>
    </row>
    <row r="548" spans="1:36" s="180" customFormat="1" hidden="1" x14ac:dyDescent="0.2">
      <c r="A548" s="210">
        <f t="shared" si="87"/>
        <v>45</v>
      </c>
      <c r="B548" s="211">
        <f t="shared" si="88"/>
        <v>6.3005954776557578E-3</v>
      </c>
      <c r="C548" s="183">
        <v>1</v>
      </c>
      <c r="D548" s="183">
        <f t="shared" si="89"/>
        <v>0</v>
      </c>
      <c r="F548" s="211">
        <f t="shared" si="90"/>
        <v>7.5874791026330265E-3</v>
      </c>
      <c r="G548" s="183">
        <v>1</v>
      </c>
      <c r="H548" s="183">
        <f t="shared" si="91"/>
        <v>0</v>
      </c>
      <c r="K548" s="183"/>
      <c r="T548" s="181"/>
      <c r="W548" s="181"/>
      <c r="AA548" s="182"/>
      <c r="AG548" s="181"/>
      <c r="AJ548" s="181"/>
    </row>
    <row r="549" spans="1:36" s="180" customFormat="1" hidden="1" x14ac:dyDescent="0.2">
      <c r="A549" s="210">
        <f t="shared" si="87"/>
        <v>46</v>
      </c>
      <c r="B549" s="211">
        <f t="shared" si="88"/>
        <v>6.2422965026246134E-3</v>
      </c>
      <c r="C549" s="183">
        <v>1</v>
      </c>
      <c r="D549" s="183">
        <f t="shared" si="89"/>
        <v>0</v>
      </c>
      <c r="F549" s="211">
        <f t="shared" si="90"/>
        <v>7.510961697904649E-3</v>
      </c>
      <c r="G549" s="183">
        <v>1</v>
      </c>
      <c r="H549" s="183">
        <f t="shared" si="91"/>
        <v>0</v>
      </c>
      <c r="K549" s="183"/>
      <c r="T549" s="181"/>
      <c r="W549" s="181"/>
      <c r="AA549" s="182"/>
      <c r="AG549" s="181"/>
      <c r="AJ549" s="181"/>
    </row>
    <row r="550" spans="1:36" s="180" customFormat="1" hidden="1" x14ac:dyDescent="0.2">
      <c r="A550" s="210">
        <f t="shared" si="87"/>
        <v>47</v>
      </c>
      <c r="B550" s="211">
        <f t="shared" si="88"/>
        <v>6.2856894897216587E-3</v>
      </c>
      <c r="C550" s="183">
        <v>1</v>
      </c>
      <c r="D550" s="183">
        <f t="shared" si="89"/>
        <v>0</v>
      </c>
      <c r="F550" s="211">
        <f t="shared" si="90"/>
        <v>7.5301738601308219E-3</v>
      </c>
      <c r="G550" s="183">
        <v>1</v>
      </c>
      <c r="H550" s="183">
        <f t="shared" si="91"/>
        <v>0</v>
      </c>
      <c r="K550" s="183"/>
      <c r="T550" s="181"/>
      <c r="W550" s="181"/>
      <c r="AA550" s="182"/>
      <c r="AG550" s="181"/>
      <c r="AJ550" s="181"/>
    </row>
    <row r="551" spans="1:36" s="180" customFormat="1" hidden="1" x14ac:dyDescent="0.2">
      <c r="A551" s="210">
        <f t="shared" si="87"/>
        <v>48</v>
      </c>
      <c r="B551" s="211">
        <f t="shared" si="88"/>
        <v>6.0736932168811309E-3</v>
      </c>
      <c r="C551" s="183">
        <v>1</v>
      </c>
      <c r="D551" s="183">
        <f t="shared" si="89"/>
        <v>0</v>
      </c>
      <c r="F551" s="211">
        <f t="shared" si="90"/>
        <v>7.3400397029269732E-3</v>
      </c>
      <c r="G551" s="183">
        <v>1</v>
      </c>
      <c r="H551" s="183">
        <f t="shared" si="91"/>
        <v>0</v>
      </c>
      <c r="K551" s="183"/>
      <c r="T551" s="181"/>
      <c r="W551" s="181"/>
      <c r="AA551" s="182"/>
      <c r="AG551" s="181"/>
      <c r="AJ551" s="181"/>
    </row>
    <row r="552" spans="1:36" s="180" customFormat="1" hidden="1" x14ac:dyDescent="0.2">
      <c r="A552" s="210">
        <f t="shared" si="87"/>
        <v>49</v>
      </c>
      <c r="B552" s="211">
        <f t="shared" si="88"/>
        <v>5.6480444503185078E-3</v>
      </c>
      <c r="C552" s="183">
        <v>1</v>
      </c>
      <c r="D552" s="183">
        <f t="shared" si="89"/>
        <v>0</v>
      </c>
      <c r="F552" s="211">
        <f t="shared" si="90"/>
        <v>6.6437644443163631E-3</v>
      </c>
      <c r="G552" s="183">
        <v>1</v>
      </c>
      <c r="H552" s="183">
        <f t="shared" si="91"/>
        <v>0</v>
      </c>
      <c r="K552" s="183"/>
      <c r="T552" s="181"/>
      <c r="W552" s="181"/>
      <c r="AA552" s="182"/>
      <c r="AG552" s="181"/>
      <c r="AJ552" s="181"/>
    </row>
    <row r="553" spans="1:36" s="180" customFormat="1" hidden="1" x14ac:dyDescent="0.2">
      <c r="A553" s="210">
        <f t="shared" si="87"/>
        <v>50</v>
      </c>
      <c r="B553" s="211">
        <f t="shared" si="88"/>
        <v>5.4075611783150337E-3</v>
      </c>
      <c r="C553" s="183">
        <v>1</v>
      </c>
      <c r="D553" s="183">
        <f t="shared" si="89"/>
        <v>0</v>
      </c>
      <c r="F553" s="211">
        <f t="shared" si="90"/>
        <v>6.592090352811485E-3</v>
      </c>
      <c r="G553" s="183">
        <v>1</v>
      </c>
      <c r="H553" s="183">
        <f t="shared" si="91"/>
        <v>0</v>
      </c>
      <c r="K553" s="183"/>
      <c r="T553" s="181"/>
      <c r="W553" s="181"/>
      <c r="AA553" s="182"/>
      <c r="AG553" s="181"/>
      <c r="AJ553" s="181"/>
    </row>
    <row r="554" spans="1:36" s="180" customFormat="1" hidden="1" x14ac:dyDescent="0.2">
      <c r="A554" s="210">
        <f t="shared" si="87"/>
        <v>51</v>
      </c>
      <c r="B554" s="211">
        <f t="shared" si="88"/>
        <v>5.4595665139962266E-3</v>
      </c>
      <c r="C554" s="183">
        <v>1</v>
      </c>
      <c r="D554" s="183">
        <f t="shared" si="89"/>
        <v>0</v>
      </c>
      <c r="F554" s="211">
        <f t="shared" si="90"/>
        <v>6.4436929618231151E-3</v>
      </c>
      <c r="G554" s="183">
        <v>1</v>
      </c>
      <c r="H554" s="183">
        <f t="shared" si="91"/>
        <v>0</v>
      </c>
      <c r="K554" s="183"/>
      <c r="T554" s="181"/>
      <c r="W554" s="181"/>
      <c r="AA554" s="182"/>
      <c r="AG554" s="181"/>
      <c r="AJ554" s="181"/>
    </row>
    <row r="555" spans="1:36" s="180" customFormat="1" hidden="1" x14ac:dyDescent="0.2">
      <c r="A555" s="210">
        <f t="shared" si="87"/>
        <v>52</v>
      </c>
      <c r="B555" s="211">
        <f t="shared" si="88"/>
        <v>5.4910347107459912E-3</v>
      </c>
      <c r="C555" s="183">
        <v>1</v>
      </c>
      <c r="D555" s="183">
        <f t="shared" si="89"/>
        <v>0</v>
      </c>
      <c r="F555" s="211">
        <f t="shared" si="90"/>
        <v>6.365850580389484E-3</v>
      </c>
      <c r="G555" s="183">
        <v>1</v>
      </c>
      <c r="H555" s="183">
        <f t="shared" si="91"/>
        <v>0</v>
      </c>
      <c r="K555" s="183"/>
      <c r="T555" s="181"/>
      <c r="W555" s="181"/>
      <c r="AA555" s="182"/>
      <c r="AG555" s="181"/>
      <c r="AJ555" s="181"/>
    </row>
    <row r="556" spans="1:36" s="180" customFormat="1" hidden="1" x14ac:dyDescent="0.2">
      <c r="A556" s="210">
        <f t="shared" si="87"/>
        <v>53</v>
      </c>
      <c r="B556" s="211">
        <f t="shared" si="88"/>
        <v>5.4347232007727272E-3</v>
      </c>
      <c r="C556" s="183">
        <v>1</v>
      </c>
      <c r="D556" s="183">
        <f t="shared" si="89"/>
        <v>0</v>
      </c>
      <c r="F556" s="211">
        <f t="shared" si="90"/>
        <v>6.3244450583503182E-3</v>
      </c>
      <c r="G556" s="183">
        <v>1</v>
      </c>
      <c r="H556" s="183">
        <f t="shared" si="91"/>
        <v>0</v>
      </c>
      <c r="K556" s="183"/>
      <c r="T556" s="181"/>
      <c r="W556" s="181"/>
      <c r="AA556" s="182"/>
      <c r="AG556" s="181"/>
      <c r="AJ556" s="181"/>
    </row>
    <row r="557" spans="1:36" s="180" customFormat="1" hidden="1" x14ac:dyDescent="0.2">
      <c r="A557" s="210">
        <f t="shared" si="87"/>
        <v>54</v>
      </c>
      <c r="B557" s="211">
        <f t="shared" si="88"/>
        <v>5.6417508109685554E-3</v>
      </c>
      <c r="C557" s="183">
        <v>1</v>
      </c>
      <c r="D557" s="183">
        <f t="shared" si="89"/>
        <v>0</v>
      </c>
      <c r="F557" s="211">
        <f t="shared" si="90"/>
        <v>6.5778468532300119E-3</v>
      </c>
      <c r="G557" s="183">
        <v>1</v>
      </c>
      <c r="H557" s="183">
        <f t="shared" si="91"/>
        <v>0</v>
      </c>
      <c r="K557" s="183"/>
      <c r="T557" s="181"/>
      <c r="W557" s="181"/>
      <c r="AA557" s="182"/>
      <c r="AG557" s="181"/>
      <c r="AJ557" s="181"/>
    </row>
    <row r="558" spans="1:36" s="180" customFormat="1" hidden="1" x14ac:dyDescent="0.2">
      <c r="A558" s="210">
        <f t="shared" si="87"/>
        <v>55</v>
      </c>
      <c r="B558" s="211">
        <f t="shared" si="88"/>
        <v>4.4446343577721975E-3</v>
      </c>
      <c r="C558" s="183">
        <v>1</v>
      </c>
      <c r="D558" s="183">
        <f t="shared" si="89"/>
        <v>0</v>
      </c>
      <c r="F558" s="211">
        <f t="shared" si="90"/>
        <v>5.0050995040943434E-3</v>
      </c>
      <c r="G558" s="183">
        <v>1</v>
      </c>
      <c r="H558" s="183">
        <f t="shared" si="91"/>
        <v>0</v>
      </c>
      <c r="K558" s="183"/>
      <c r="T558" s="181"/>
      <c r="W558" s="181"/>
      <c r="AA558" s="182"/>
      <c r="AG558" s="181"/>
      <c r="AJ558" s="181"/>
    </row>
    <row r="559" spans="1:36" s="180" customFormat="1" hidden="1" x14ac:dyDescent="0.2">
      <c r="A559" s="210">
        <f t="shared" si="87"/>
        <v>56</v>
      </c>
      <c r="B559" s="211">
        <f t="shared" si="88"/>
        <v>4.2190570737028225E-3</v>
      </c>
      <c r="C559" s="183">
        <v>1</v>
      </c>
      <c r="D559" s="183">
        <f t="shared" si="89"/>
        <v>0</v>
      </c>
      <c r="F559" s="211">
        <f t="shared" si="90"/>
        <v>4.8156278352431215E-3</v>
      </c>
      <c r="G559" s="183">
        <v>1</v>
      </c>
      <c r="H559" s="183">
        <f t="shared" si="91"/>
        <v>0</v>
      </c>
      <c r="K559" s="183"/>
      <c r="T559" s="181"/>
      <c r="W559" s="181"/>
      <c r="AA559" s="182"/>
      <c r="AG559" s="181"/>
      <c r="AJ559" s="181"/>
    </row>
    <row r="560" spans="1:36" s="180" customFormat="1" hidden="1" x14ac:dyDescent="0.2">
      <c r="A560" s="210">
        <f t="shared" si="87"/>
        <v>57</v>
      </c>
      <c r="B560" s="211">
        <f t="shared" si="88"/>
        <v>4.153801970969098E-3</v>
      </c>
      <c r="C560" s="183">
        <v>1</v>
      </c>
      <c r="D560" s="183">
        <f t="shared" si="89"/>
        <v>0</v>
      </c>
      <c r="F560" s="211">
        <f t="shared" si="90"/>
        <v>4.7897907894906824E-3</v>
      </c>
      <c r="G560" s="183">
        <v>1</v>
      </c>
      <c r="H560" s="183">
        <f t="shared" si="91"/>
        <v>0</v>
      </c>
      <c r="K560" s="183"/>
      <c r="T560" s="181"/>
      <c r="W560" s="181"/>
      <c r="AA560" s="182"/>
      <c r="AG560" s="181"/>
      <c r="AJ560" s="181"/>
    </row>
    <row r="561" spans="1:36" s="180" customFormat="1" hidden="1" x14ac:dyDescent="0.2">
      <c r="A561" s="210">
        <f t="shared" si="87"/>
        <v>58</v>
      </c>
      <c r="B561" s="211">
        <f t="shared" si="88"/>
        <v>4.1004716585826525E-3</v>
      </c>
      <c r="C561" s="183">
        <v>1</v>
      </c>
      <c r="D561" s="183">
        <f t="shared" si="89"/>
        <v>0</v>
      </c>
      <c r="F561" s="211">
        <f t="shared" si="90"/>
        <v>4.6344372707997324E-3</v>
      </c>
      <c r="G561" s="183">
        <v>1</v>
      </c>
      <c r="H561" s="183">
        <f t="shared" si="91"/>
        <v>0</v>
      </c>
      <c r="K561" s="183"/>
      <c r="T561" s="181"/>
      <c r="W561" s="181"/>
      <c r="AA561" s="182"/>
      <c r="AG561" s="181"/>
      <c r="AJ561" s="181"/>
    </row>
    <row r="562" spans="1:36" s="180" customFormat="1" hidden="1" x14ac:dyDescent="0.2">
      <c r="A562" s="210">
        <f t="shared" si="87"/>
        <v>59</v>
      </c>
      <c r="B562" s="211">
        <f t="shared" si="88"/>
        <v>3.6330861258045506E-3</v>
      </c>
      <c r="C562" s="183">
        <v>1</v>
      </c>
      <c r="D562" s="183">
        <f t="shared" si="89"/>
        <v>0</v>
      </c>
      <c r="F562" s="211">
        <f t="shared" si="90"/>
        <v>4.0981529493484591E-3</v>
      </c>
      <c r="G562" s="183">
        <v>1</v>
      </c>
      <c r="H562" s="183">
        <f t="shared" si="91"/>
        <v>0</v>
      </c>
      <c r="K562" s="183"/>
      <c r="T562" s="181"/>
      <c r="W562" s="181"/>
      <c r="AA562" s="182"/>
      <c r="AG562" s="181"/>
      <c r="AJ562" s="181"/>
    </row>
    <row r="563" spans="1:36" s="180" customFormat="1" hidden="1" x14ac:dyDescent="0.2">
      <c r="A563" s="210">
        <f t="shared" si="87"/>
        <v>60</v>
      </c>
      <c r="B563" s="211">
        <f t="shared" si="88"/>
        <v>2.9596667153595603E-3</v>
      </c>
      <c r="C563" s="183">
        <v>1</v>
      </c>
      <c r="D563" s="183">
        <f t="shared" si="89"/>
        <v>0</v>
      </c>
      <c r="F563" s="211">
        <f t="shared" si="90"/>
        <v>3.4565329798295482E-3</v>
      </c>
      <c r="G563" s="183">
        <v>1</v>
      </c>
      <c r="H563" s="183">
        <f t="shared" si="91"/>
        <v>0</v>
      </c>
      <c r="K563" s="183"/>
      <c r="T563" s="181"/>
      <c r="W563" s="181"/>
      <c r="AA563" s="182"/>
      <c r="AG563" s="181"/>
      <c r="AJ563" s="181"/>
    </row>
    <row r="564" spans="1:36" s="180" customFormat="1" hidden="1" x14ac:dyDescent="0.2">
      <c r="A564" s="210">
        <f>A463</f>
        <v>61</v>
      </c>
      <c r="B564" s="211">
        <f t="shared" si="88"/>
        <v>2.8821555781022427E-3</v>
      </c>
      <c r="C564" s="183">
        <v>1</v>
      </c>
      <c r="D564" s="183">
        <f t="shared" si="89"/>
        <v>0</v>
      </c>
      <c r="F564" s="211">
        <f t="shared" si="90"/>
        <v>3.2266495214681003E-3</v>
      </c>
      <c r="G564" s="183">
        <v>1</v>
      </c>
      <c r="H564" s="183">
        <f t="shared" si="91"/>
        <v>0</v>
      </c>
      <c r="K564" s="183"/>
      <c r="T564" s="181"/>
      <c r="W564" s="181"/>
      <c r="AA564" s="182"/>
      <c r="AG564" s="181"/>
      <c r="AJ564" s="181"/>
    </row>
    <row r="565" spans="1:36" s="180" customFormat="1" hidden="1" x14ac:dyDescent="0.2">
      <c r="A565" s="210">
        <f t="shared" si="87"/>
        <v>62</v>
      </c>
      <c r="B565" s="211">
        <f t="shared" si="88"/>
        <v>2.7393893381111997E-3</v>
      </c>
      <c r="C565" s="183">
        <v>1</v>
      </c>
      <c r="D565" s="183">
        <f t="shared" si="89"/>
        <v>0</v>
      </c>
      <c r="F565" s="211">
        <f t="shared" si="90"/>
        <v>3.0424777594378919E-3</v>
      </c>
      <c r="G565" s="183">
        <v>1</v>
      </c>
      <c r="H565" s="183">
        <f t="shared" si="91"/>
        <v>0</v>
      </c>
      <c r="K565" s="183"/>
      <c r="T565" s="181"/>
      <c r="W565" s="181"/>
      <c r="AA565" s="182"/>
      <c r="AG565" s="181"/>
      <c r="AJ565" s="181"/>
    </row>
    <row r="566" spans="1:36" s="180" customFormat="1" hidden="1" x14ac:dyDescent="0.2">
      <c r="A566" s="210">
        <f t="shared" si="87"/>
        <v>63</v>
      </c>
      <c r="B566" s="211">
        <f t="shared" si="88"/>
        <v>2.3680646164639619E-3</v>
      </c>
      <c r="C566" s="183">
        <v>1</v>
      </c>
      <c r="D566" s="183">
        <f t="shared" si="89"/>
        <v>0</v>
      </c>
      <c r="F566" s="211">
        <f t="shared" si="90"/>
        <v>2.649622166330288E-3</v>
      </c>
      <c r="G566" s="183">
        <v>1</v>
      </c>
      <c r="H566" s="183">
        <f t="shared" si="91"/>
        <v>0</v>
      </c>
      <c r="K566" s="183"/>
      <c r="T566" s="181"/>
      <c r="W566" s="181"/>
      <c r="AA566" s="182"/>
      <c r="AG566" s="181"/>
      <c r="AJ566" s="181"/>
    </row>
    <row r="567" spans="1:36" s="180" customFormat="1" hidden="1" x14ac:dyDescent="0.2">
      <c r="A567" s="210">
        <f t="shared" si="87"/>
        <v>64</v>
      </c>
      <c r="B567" s="211">
        <f t="shared" si="88"/>
        <v>2.2170172720650857E-3</v>
      </c>
      <c r="C567" s="183">
        <v>1</v>
      </c>
      <c r="D567" s="183">
        <f t="shared" si="89"/>
        <v>0</v>
      </c>
      <c r="F567" s="211">
        <f t="shared" si="90"/>
        <v>2.3634271979955752E-3</v>
      </c>
      <c r="G567" s="183">
        <v>1</v>
      </c>
      <c r="H567" s="183">
        <f t="shared" si="91"/>
        <v>0</v>
      </c>
      <c r="K567" s="183"/>
      <c r="T567" s="181"/>
      <c r="W567" s="181"/>
      <c r="AA567" s="182"/>
      <c r="AG567" s="181"/>
      <c r="AJ567" s="181"/>
    </row>
    <row r="568" spans="1:36" s="180" customFormat="1" hidden="1" x14ac:dyDescent="0.2">
      <c r="A568" s="210">
        <f t="shared" ref="A568:A587" si="92">A467</f>
        <v>65</v>
      </c>
      <c r="B568" s="211">
        <f t="shared" ref="B568:B587" si="93">SUM(B467,E467)</f>
        <v>2.0775634738371754E-3</v>
      </c>
      <c r="C568" s="183">
        <v>1</v>
      </c>
      <c r="D568" s="183">
        <f t="shared" ref="D568:D587" si="94">ABS(C568-1)*B568*$I$4</f>
        <v>0</v>
      </c>
      <c r="F568" s="211">
        <f t="shared" ref="F568:F586" si="95">SUM(H467,K467)</f>
        <v>2.1024067870606751E-3</v>
      </c>
      <c r="G568" s="183">
        <v>1</v>
      </c>
      <c r="H568" s="183">
        <f t="shared" ref="H568:H586" si="96">ABS(G568-1)*F568*$I$4</f>
        <v>0</v>
      </c>
      <c r="K568" s="183"/>
      <c r="T568" s="181"/>
      <c r="W568" s="181"/>
      <c r="AA568" s="182"/>
      <c r="AG568" s="181"/>
      <c r="AJ568" s="181"/>
    </row>
    <row r="569" spans="1:36" s="180" customFormat="1" hidden="1" x14ac:dyDescent="0.2">
      <c r="A569" s="210">
        <f t="shared" si="92"/>
        <v>66</v>
      </c>
      <c r="B569" s="211">
        <f t="shared" si="93"/>
        <v>1.8026308074971158E-3</v>
      </c>
      <c r="C569" s="183">
        <v>1</v>
      </c>
      <c r="D569" s="183">
        <f t="shared" si="94"/>
        <v>0</v>
      </c>
      <c r="F569" s="211">
        <f t="shared" si="95"/>
        <v>1.9086289439173799E-3</v>
      </c>
      <c r="G569" s="183">
        <v>1</v>
      </c>
      <c r="H569" s="183">
        <f t="shared" si="96"/>
        <v>0</v>
      </c>
      <c r="K569" s="183"/>
      <c r="T569" s="181"/>
      <c r="W569" s="181"/>
      <c r="AA569" s="182"/>
      <c r="AG569" s="181"/>
      <c r="AJ569" s="181"/>
    </row>
    <row r="570" spans="1:36" s="180" customFormat="1" hidden="1" x14ac:dyDescent="0.2">
      <c r="A570" s="210">
        <f t="shared" si="92"/>
        <v>67</v>
      </c>
      <c r="B570" s="211">
        <f t="shared" si="93"/>
        <v>1.5969281740065408E-3</v>
      </c>
      <c r="C570" s="183">
        <v>1</v>
      </c>
      <c r="D570" s="183">
        <f t="shared" si="94"/>
        <v>0</v>
      </c>
      <c r="F570" s="211">
        <f t="shared" si="95"/>
        <v>1.6469460446298528E-3</v>
      </c>
      <c r="G570" s="183">
        <v>1</v>
      </c>
      <c r="H570" s="183">
        <f t="shared" si="96"/>
        <v>0</v>
      </c>
      <c r="K570" s="183"/>
      <c r="T570" s="181"/>
      <c r="W570" s="181"/>
      <c r="AA570" s="182"/>
      <c r="AG570" s="181"/>
      <c r="AJ570" s="181"/>
    </row>
    <row r="571" spans="1:36" s="180" customFormat="1" hidden="1" x14ac:dyDescent="0.2">
      <c r="A571" s="210">
        <f t="shared" si="92"/>
        <v>68</v>
      </c>
      <c r="B571" s="211">
        <f t="shared" si="93"/>
        <v>1.3978504240422325E-3</v>
      </c>
      <c r="C571" s="183">
        <v>1</v>
      </c>
      <c r="D571" s="183">
        <f t="shared" si="94"/>
        <v>0</v>
      </c>
      <c r="F571" s="211">
        <f t="shared" si="95"/>
        <v>1.4422371436682178E-3</v>
      </c>
      <c r="G571" s="183">
        <v>1</v>
      </c>
      <c r="H571" s="183">
        <f t="shared" si="96"/>
        <v>0</v>
      </c>
      <c r="K571" s="183"/>
      <c r="T571" s="181"/>
      <c r="W571" s="181"/>
      <c r="AA571" s="182"/>
      <c r="AG571" s="181"/>
      <c r="AJ571" s="181"/>
    </row>
    <row r="572" spans="1:36" s="180" customFormat="1" hidden="1" x14ac:dyDescent="0.2">
      <c r="A572" s="210">
        <f t="shared" si="92"/>
        <v>69</v>
      </c>
      <c r="B572" s="211">
        <f t="shared" si="93"/>
        <v>1.3276266586638075E-3</v>
      </c>
      <c r="C572" s="183">
        <v>1</v>
      </c>
      <c r="D572" s="183">
        <f t="shared" si="94"/>
        <v>0</v>
      </c>
      <c r="F572" s="211">
        <f t="shared" si="95"/>
        <v>1.3236517285480475E-3</v>
      </c>
      <c r="G572" s="183">
        <v>1</v>
      </c>
      <c r="H572" s="183">
        <f t="shared" si="96"/>
        <v>0</v>
      </c>
      <c r="K572" s="183"/>
      <c r="T572" s="181"/>
      <c r="W572" s="181"/>
      <c r="AA572" s="182"/>
      <c r="AG572" s="181"/>
      <c r="AJ572" s="181"/>
    </row>
    <row r="573" spans="1:36" s="180" customFormat="1" hidden="1" x14ac:dyDescent="0.2">
      <c r="A573" s="210">
        <f t="shared" si="92"/>
        <v>70</v>
      </c>
      <c r="B573" s="211">
        <f t="shared" si="93"/>
        <v>1.126561443641619E-3</v>
      </c>
      <c r="C573" s="183">
        <v>1</v>
      </c>
      <c r="D573" s="183">
        <f t="shared" si="94"/>
        <v>0</v>
      </c>
      <c r="F573" s="211">
        <f t="shared" si="95"/>
        <v>1.0947620027155398E-3</v>
      </c>
      <c r="G573" s="183">
        <v>1</v>
      </c>
      <c r="H573" s="183">
        <f t="shared" si="96"/>
        <v>0</v>
      </c>
      <c r="K573" s="183"/>
      <c r="T573" s="181"/>
      <c r="W573" s="181"/>
      <c r="AA573" s="182"/>
      <c r="AG573" s="181"/>
      <c r="AJ573" s="181"/>
    </row>
    <row r="574" spans="1:36" s="180" customFormat="1" hidden="1" x14ac:dyDescent="0.2">
      <c r="A574" s="210">
        <f t="shared" si="92"/>
        <v>71</v>
      </c>
      <c r="B574" s="211">
        <f t="shared" si="93"/>
        <v>9.7518285506642934E-4</v>
      </c>
      <c r="C574" s="183">
        <v>1</v>
      </c>
      <c r="D574" s="183">
        <f t="shared" si="94"/>
        <v>0</v>
      </c>
      <c r="F574" s="211">
        <f t="shared" si="95"/>
        <v>9.311273796167571E-4</v>
      </c>
      <c r="G574" s="183">
        <v>1</v>
      </c>
      <c r="H574" s="183">
        <f t="shared" si="96"/>
        <v>0</v>
      </c>
      <c r="K574" s="183"/>
      <c r="T574" s="181"/>
      <c r="W574" s="181"/>
      <c r="AA574" s="182"/>
      <c r="AG574" s="181"/>
      <c r="AJ574" s="181"/>
    </row>
    <row r="575" spans="1:36" s="180" customFormat="1" hidden="1" x14ac:dyDescent="0.2">
      <c r="A575" s="210">
        <f t="shared" si="92"/>
        <v>72</v>
      </c>
      <c r="B575" s="211">
        <f t="shared" si="93"/>
        <v>7.9399229062304048E-4</v>
      </c>
      <c r="C575" s="183">
        <v>1</v>
      </c>
      <c r="D575" s="183">
        <f t="shared" si="94"/>
        <v>0</v>
      </c>
      <c r="F575" s="211">
        <f t="shared" si="95"/>
        <v>7.6683026816534781E-4</v>
      </c>
      <c r="G575" s="183">
        <v>1</v>
      </c>
      <c r="H575" s="183">
        <f t="shared" si="96"/>
        <v>0</v>
      </c>
      <c r="K575" s="183"/>
      <c r="T575" s="181"/>
      <c r="W575" s="181"/>
      <c r="AA575" s="182"/>
      <c r="AG575" s="181"/>
      <c r="AJ575" s="181"/>
    </row>
    <row r="576" spans="1:36" s="180" customFormat="1" hidden="1" x14ac:dyDescent="0.2">
      <c r="A576" s="210">
        <f t="shared" si="92"/>
        <v>73</v>
      </c>
      <c r="B576" s="211">
        <f t="shared" si="93"/>
        <v>6.3168264422951116E-4</v>
      </c>
      <c r="C576" s="183">
        <v>1</v>
      </c>
      <c r="D576" s="183">
        <f t="shared" si="94"/>
        <v>0</v>
      </c>
      <c r="F576" s="211">
        <f t="shared" si="95"/>
        <v>6.1942660970591809E-4</v>
      </c>
      <c r="G576" s="183">
        <v>1</v>
      </c>
      <c r="H576" s="183">
        <f t="shared" si="96"/>
        <v>0</v>
      </c>
      <c r="K576" s="183"/>
      <c r="T576" s="181"/>
      <c r="W576" s="181"/>
      <c r="AA576" s="182"/>
      <c r="AG576" s="181"/>
      <c r="AJ576" s="181"/>
    </row>
    <row r="577" spans="1:36" s="180" customFormat="1" hidden="1" x14ac:dyDescent="0.2">
      <c r="A577" s="210">
        <f t="shared" si="92"/>
        <v>74</v>
      </c>
      <c r="B577" s="211">
        <f t="shared" si="93"/>
        <v>4.6274811430971531E-4</v>
      </c>
      <c r="C577" s="183">
        <v>1</v>
      </c>
      <c r="D577" s="183">
        <f t="shared" si="94"/>
        <v>0</v>
      </c>
      <c r="F577" s="211">
        <f t="shared" si="95"/>
        <v>4.9984746205680773E-4</v>
      </c>
      <c r="G577" s="183">
        <v>1</v>
      </c>
      <c r="H577" s="183">
        <f t="shared" si="96"/>
        <v>0</v>
      </c>
      <c r="K577" s="183"/>
      <c r="T577" s="181"/>
      <c r="W577" s="181"/>
      <c r="AA577" s="182"/>
      <c r="AG577" s="181"/>
      <c r="AJ577" s="181"/>
    </row>
    <row r="578" spans="1:36" s="180" customFormat="1" hidden="1" x14ac:dyDescent="0.2">
      <c r="A578" s="210">
        <f t="shared" si="92"/>
        <v>75</v>
      </c>
      <c r="B578" s="211">
        <f t="shared" si="93"/>
        <v>3.6734979153147762E-4</v>
      </c>
      <c r="C578" s="183">
        <v>1</v>
      </c>
      <c r="D578" s="183">
        <f t="shared" si="94"/>
        <v>0</v>
      </c>
      <c r="F578" s="211">
        <f t="shared" si="95"/>
        <v>3.9153061640235035E-4</v>
      </c>
      <c r="G578" s="183">
        <v>1</v>
      </c>
      <c r="H578" s="183">
        <f t="shared" si="96"/>
        <v>0</v>
      </c>
      <c r="K578" s="183"/>
      <c r="T578" s="181"/>
      <c r="W578" s="181"/>
      <c r="AA578" s="182"/>
      <c r="AG578" s="181"/>
      <c r="AJ578" s="181"/>
    </row>
    <row r="579" spans="1:36" s="180" customFormat="1" hidden="1" x14ac:dyDescent="0.2">
      <c r="A579" s="210">
        <f t="shared" si="92"/>
        <v>76</v>
      </c>
      <c r="B579" s="211">
        <f t="shared" si="93"/>
        <v>2.315396792430143E-4</v>
      </c>
      <c r="C579" s="183">
        <v>1</v>
      </c>
      <c r="D579" s="183">
        <f t="shared" si="94"/>
        <v>0</v>
      </c>
      <c r="F579" s="211">
        <f t="shared" si="95"/>
        <v>2.815575498663264E-4</v>
      </c>
      <c r="G579" s="183">
        <v>1</v>
      </c>
      <c r="H579" s="183">
        <f t="shared" si="96"/>
        <v>0</v>
      </c>
      <c r="K579" s="183"/>
      <c r="T579" s="181"/>
      <c r="W579" s="181"/>
      <c r="AA579" s="182"/>
      <c r="AG579" s="181"/>
      <c r="AJ579" s="181"/>
    </row>
    <row r="580" spans="1:36" s="180" customFormat="1" hidden="1" x14ac:dyDescent="0.2">
      <c r="A580" s="210">
        <f t="shared" si="92"/>
        <v>77</v>
      </c>
      <c r="B580" s="211">
        <f t="shared" si="93"/>
        <v>1.6760955321454252E-4</v>
      </c>
      <c r="C580" s="183">
        <v>1</v>
      </c>
      <c r="D580" s="183">
        <f t="shared" si="94"/>
        <v>0</v>
      </c>
      <c r="F580" s="211">
        <f t="shared" si="95"/>
        <v>1.9477157567223519E-4</v>
      </c>
      <c r="G580" s="183">
        <v>1</v>
      </c>
      <c r="H580" s="183">
        <f t="shared" si="96"/>
        <v>0</v>
      </c>
      <c r="K580" s="183"/>
      <c r="T580" s="181"/>
      <c r="W580" s="181"/>
      <c r="AA580" s="182"/>
      <c r="AG580" s="181"/>
      <c r="AJ580" s="181"/>
    </row>
    <row r="581" spans="1:36" s="180" customFormat="1" hidden="1" x14ac:dyDescent="0.2">
      <c r="A581" s="210">
        <f t="shared" si="92"/>
        <v>78</v>
      </c>
      <c r="B581" s="211">
        <f t="shared" si="93"/>
        <v>1.5369729780938287E-4</v>
      </c>
      <c r="C581" s="183">
        <v>1</v>
      </c>
      <c r="D581" s="183">
        <f t="shared" si="94"/>
        <v>0</v>
      </c>
      <c r="F581" s="211">
        <f t="shared" si="95"/>
        <v>1.434287283436698E-4</v>
      </c>
      <c r="G581" s="183">
        <v>1</v>
      </c>
      <c r="H581" s="183">
        <f t="shared" si="96"/>
        <v>0</v>
      </c>
      <c r="K581" s="183"/>
      <c r="T581" s="181"/>
      <c r="W581" s="181"/>
      <c r="AA581" s="182"/>
      <c r="AG581" s="181"/>
      <c r="AJ581" s="181"/>
    </row>
    <row r="582" spans="1:36" s="180" customFormat="1" hidden="1" x14ac:dyDescent="0.2">
      <c r="A582" s="210">
        <f t="shared" si="92"/>
        <v>79</v>
      </c>
      <c r="B582" s="211">
        <f t="shared" si="93"/>
        <v>1.0268569465713081E-4</v>
      </c>
      <c r="C582" s="183">
        <v>1</v>
      </c>
      <c r="D582" s="183">
        <f t="shared" si="94"/>
        <v>0</v>
      </c>
      <c r="F582" s="211">
        <f t="shared" si="95"/>
        <v>1.0003574124662422E-4</v>
      </c>
      <c r="G582" s="183">
        <v>1</v>
      </c>
      <c r="H582" s="183">
        <f t="shared" si="96"/>
        <v>0</v>
      </c>
      <c r="K582" s="183"/>
      <c r="T582" s="181"/>
      <c r="W582" s="181"/>
      <c r="AA582" s="182"/>
      <c r="AG582" s="181"/>
      <c r="AJ582" s="181"/>
    </row>
    <row r="583" spans="1:36" s="180" customFormat="1" hidden="1" x14ac:dyDescent="0.2">
      <c r="A583" s="210">
        <f t="shared" si="92"/>
        <v>80</v>
      </c>
      <c r="B583" s="211">
        <f t="shared" si="93"/>
        <v>7.5523672199438149E-5</v>
      </c>
      <c r="C583" s="183">
        <v>1</v>
      </c>
      <c r="D583" s="183">
        <f t="shared" si="94"/>
        <v>0</v>
      </c>
      <c r="F583" s="211">
        <f t="shared" si="95"/>
        <v>7.187998625999157E-5</v>
      </c>
      <c r="G583" s="183">
        <v>1</v>
      </c>
      <c r="H583" s="183">
        <f t="shared" si="96"/>
        <v>0</v>
      </c>
      <c r="K583" s="183"/>
      <c r="T583" s="181"/>
      <c r="W583" s="181"/>
      <c r="AA583" s="182"/>
      <c r="AG583" s="181"/>
      <c r="AJ583" s="181"/>
    </row>
    <row r="584" spans="1:36" s="180" customFormat="1" hidden="1" x14ac:dyDescent="0.2">
      <c r="A584" s="210">
        <f t="shared" si="92"/>
        <v>81</v>
      </c>
      <c r="B584" s="211">
        <f t="shared" si="93"/>
        <v>3.8424324452345724E-5</v>
      </c>
      <c r="C584" s="183">
        <v>1</v>
      </c>
      <c r="D584" s="183">
        <f t="shared" si="94"/>
        <v>0</v>
      </c>
      <c r="F584" s="211">
        <f t="shared" si="95"/>
        <v>4.6705428860178849E-5</v>
      </c>
      <c r="G584" s="183">
        <v>1</v>
      </c>
      <c r="H584" s="183">
        <f t="shared" si="96"/>
        <v>0</v>
      </c>
      <c r="K584" s="183"/>
      <c r="T584" s="181"/>
      <c r="W584" s="181"/>
      <c r="AA584" s="182"/>
      <c r="AG584" s="181"/>
      <c r="AJ584" s="181"/>
    </row>
    <row r="585" spans="1:36" s="180" customFormat="1" hidden="1" x14ac:dyDescent="0.2">
      <c r="A585" s="210">
        <f t="shared" si="92"/>
        <v>82</v>
      </c>
      <c r="B585" s="211">
        <f t="shared" si="93"/>
        <v>2.2855848165619438E-5</v>
      </c>
      <c r="C585" s="183">
        <v>1</v>
      </c>
      <c r="D585" s="183">
        <f t="shared" si="94"/>
        <v>0</v>
      </c>
      <c r="F585" s="211">
        <f t="shared" si="95"/>
        <v>2.3518336518246087E-5</v>
      </c>
      <c r="G585" s="183">
        <v>1</v>
      </c>
      <c r="H585" s="183">
        <f t="shared" si="96"/>
        <v>0</v>
      </c>
      <c r="K585" s="183"/>
      <c r="T585" s="181"/>
      <c r="W585" s="181"/>
      <c r="AA585" s="182"/>
      <c r="AG585" s="181"/>
      <c r="AJ585" s="181"/>
    </row>
    <row r="586" spans="1:36" s="180" customFormat="1" hidden="1" x14ac:dyDescent="0.2">
      <c r="A586" s="210">
        <f t="shared" si="92"/>
        <v>83</v>
      </c>
      <c r="B586" s="211">
        <f t="shared" si="93"/>
        <v>2.7493266634005991E-5</v>
      </c>
      <c r="C586" s="183">
        <v>1</v>
      </c>
      <c r="D586" s="183">
        <f t="shared" si="94"/>
        <v>0</v>
      </c>
      <c r="F586" s="211">
        <f t="shared" si="95"/>
        <v>3.6105615218152444E-5</v>
      </c>
      <c r="G586" s="183">
        <v>1</v>
      </c>
      <c r="H586" s="183">
        <f t="shared" si="96"/>
        <v>0</v>
      </c>
      <c r="K586" s="183"/>
      <c r="T586" s="181"/>
      <c r="W586" s="181"/>
      <c r="AA586" s="182"/>
      <c r="AG586" s="181"/>
      <c r="AJ586" s="181"/>
    </row>
    <row r="587" spans="1:36" s="180" customFormat="1" hidden="1" x14ac:dyDescent="0.2">
      <c r="A587" s="210" t="str">
        <f t="shared" si="92"/>
        <v>NNNN</v>
      </c>
      <c r="B587" s="211">
        <f t="shared" si="93"/>
        <v>0.18173711733430586</v>
      </c>
      <c r="C587" s="183">
        <v>1</v>
      </c>
      <c r="D587" s="183">
        <f t="shared" si="94"/>
        <v>0</v>
      </c>
      <c r="F587" s="211"/>
      <c r="G587" s="183"/>
      <c r="H587" s="183"/>
      <c r="K587" s="183"/>
      <c r="T587" s="181"/>
      <c r="W587" s="181"/>
      <c r="AA587" s="182"/>
      <c r="AG587" s="181"/>
      <c r="AJ587" s="181"/>
    </row>
    <row r="588" spans="1:36" s="180" customFormat="1" hidden="1" x14ac:dyDescent="0.2">
      <c r="A588" s="225"/>
      <c r="D588" s="225"/>
      <c r="E588" s="181"/>
      <c r="F588" s="182"/>
      <c r="G588" s="182"/>
      <c r="H588" s="225"/>
      <c r="K588" s="183"/>
      <c r="T588" s="181"/>
      <c r="W588" s="181"/>
      <c r="AA588" s="182"/>
      <c r="AG588" s="181"/>
      <c r="AJ588" s="181"/>
    </row>
    <row r="589" spans="1:36" s="180" customFormat="1" hidden="1" x14ac:dyDescent="0.2">
      <c r="A589" s="225"/>
      <c r="B589" s="211"/>
      <c r="C589" s="225" t="s">
        <v>132</v>
      </c>
      <c r="D589" s="183">
        <f>SUM(D503:D587)</f>
        <v>0</v>
      </c>
      <c r="E589" s="181"/>
      <c r="F589" s="211"/>
      <c r="G589" s="225" t="s">
        <v>133</v>
      </c>
      <c r="H589" s="183">
        <f>SUM(H503:H587)</f>
        <v>0</v>
      </c>
      <c r="K589" s="183"/>
      <c r="T589" s="181"/>
      <c r="W589" s="181"/>
      <c r="AA589" s="182"/>
      <c r="AG589" s="181"/>
      <c r="AJ589" s="181"/>
    </row>
    <row r="590" spans="1:36" s="180" customFormat="1" hidden="1" x14ac:dyDescent="0.2">
      <c r="A590" s="225"/>
      <c r="G590" s="182"/>
      <c r="H590" s="182"/>
      <c r="K590" s="183"/>
      <c r="T590" s="181"/>
      <c r="W590" s="181"/>
      <c r="AA590" s="182"/>
      <c r="AG590" s="181"/>
      <c r="AJ590" s="181"/>
    </row>
    <row r="591" spans="1:36" s="180" customFormat="1" hidden="1" x14ac:dyDescent="0.2">
      <c r="A591" s="225"/>
      <c r="G591" s="181"/>
      <c r="H591" s="181"/>
      <c r="K591" s="183"/>
      <c r="T591" s="181"/>
      <c r="W591" s="181"/>
      <c r="AA591" s="182"/>
      <c r="AG591" s="181"/>
      <c r="AJ591" s="181"/>
    </row>
    <row r="592" spans="1:36" s="180" customFormat="1" ht="15" hidden="1" x14ac:dyDescent="0.25">
      <c r="A592" s="225"/>
      <c r="C592" s="181"/>
      <c r="D592" s="181"/>
      <c r="E592" s="181"/>
      <c r="F592" s="182"/>
      <c r="G592" s="212" t="s">
        <v>51</v>
      </c>
      <c r="H592" s="214">
        <f>H589+D589</f>
        <v>0</v>
      </c>
      <c r="I592" s="215"/>
      <c r="K592" s="183"/>
      <c r="T592" s="181"/>
      <c r="W592" s="181"/>
      <c r="AA592" s="182"/>
      <c r="AG592" s="181"/>
      <c r="AJ592" s="181"/>
    </row>
    <row r="593" spans="1:39" s="180" customFormat="1" hidden="1" x14ac:dyDescent="0.2">
      <c r="A593" s="225"/>
      <c r="C593" s="181"/>
      <c r="D593" s="181"/>
      <c r="E593" s="181"/>
      <c r="F593" s="182"/>
      <c r="G593" s="182"/>
      <c r="H593" s="182"/>
      <c r="K593" s="183"/>
      <c r="T593" s="181"/>
      <c r="W593" s="181"/>
      <c r="AA593" s="182"/>
      <c r="AG593" s="181"/>
      <c r="AJ593" s="181"/>
    </row>
    <row r="594" spans="1:39" s="180" customFormat="1" ht="15.75" hidden="1" x14ac:dyDescent="0.25">
      <c r="A594" s="179" t="s">
        <v>63</v>
      </c>
      <c r="C594" s="225"/>
      <c r="D594" s="225"/>
      <c r="E594" s="225"/>
      <c r="F594" s="181"/>
      <c r="G594" s="181"/>
      <c r="H594" s="181"/>
      <c r="K594" s="183"/>
      <c r="T594" s="181"/>
      <c r="W594" s="181"/>
      <c r="AA594" s="182"/>
      <c r="AG594" s="181"/>
      <c r="AJ594" s="181"/>
    </row>
    <row r="595" spans="1:39" s="180" customFormat="1" hidden="1" x14ac:dyDescent="0.2">
      <c r="A595" s="184" t="s">
        <v>64</v>
      </c>
      <c r="B595" s="225"/>
      <c r="C595" s="225"/>
      <c r="D595" s="225"/>
      <c r="E595" s="182"/>
      <c r="F595" s="182"/>
      <c r="G595" s="182"/>
      <c r="H595" s="182"/>
      <c r="I595" s="182"/>
      <c r="K595" s="183"/>
      <c r="L595" s="182"/>
      <c r="M595" s="182"/>
      <c r="N595" s="182"/>
      <c r="O595" s="182"/>
      <c r="R595" s="182"/>
      <c r="T595" s="182"/>
      <c r="U595" s="182"/>
      <c r="W595" s="182"/>
      <c r="X595" s="182"/>
      <c r="AA595" s="182"/>
      <c r="AB595" s="182"/>
      <c r="AE595" s="182"/>
      <c r="AG595" s="182"/>
      <c r="AH595" s="182"/>
      <c r="AJ595" s="182"/>
      <c r="AK595" s="182"/>
      <c r="AM595" s="182"/>
    </row>
    <row r="596" spans="1:39" s="180" customFormat="1" hidden="1" x14ac:dyDescent="0.2">
      <c r="A596" s="184" t="s">
        <v>54</v>
      </c>
      <c r="B596" s="225"/>
      <c r="C596" s="225"/>
      <c r="D596" s="225"/>
      <c r="E596" s="182"/>
      <c r="F596" s="182"/>
      <c r="G596" s="182"/>
      <c r="H596" s="182"/>
      <c r="I596" s="182"/>
      <c r="K596" s="183"/>
      <c r="L596" s="182"/>
      <c r="M596" s="182"/>
      <c r="N596" s="182"/>
      <c r="O596" s="182"/>
      <c r="R596" s="182"/>
      <c r="T596" s="182"/>
      <c r="U596" s="182"/>
      <c r="W596" s="182"/>
      <c r="X596" s="182"/>
      <c r="AA596" s="182"/>
      <c r="AB596" s="182"/>
      <c r="AE596" s="182"/>
      <c r="AG596" s="182"/>
      <c r="AH596" s="182"/>
      <c r="AJ596" s="182"/>
      <c r="AK596" s="182"/>
      <c r="AM596" s="182"/>
    </row>
    <row r="597" spans="1:39" s="180" customFormat="1" hidden="1" x14ac:dyDescent="0.2">
      <c r="A597" s="225"/>
      <c r="B597" s="225"/>
      <c r="C597" s="225"/>
      <c r="D597" s="225"/>
      <c r="E597" s="182"/>
      <c r="F597" s="182"/>
      <c r="G597" s="182"/>
      <c r="H597" s="182"/>
      <c r="I597" s="182"/>
      <c r="K597" s="183"/>
      <c r="L597" s="182"/>
      <c r="M597" s="182"/>
      <c r="N597" s="182"/>
      <c r="O597" s="182"/>
      <c r="R597" s="182"/>
      <c r="T597" s="182"/>
      <c r="U597" s="182"/>
      <c r="W597" s="182"/>
      <c r="X597" s="182"/>
      <c r="AA597" s="182"/>
      <c r="AB597" s="182"/>
      <c r="AE597" s="182"/>
      <c r="AG597" s="182"/>
      <c r="AH597" s="182"/>
      <c r="AJ597" s="182"/>
      <c r="AK597" s="182"/>
      <c r="AM597" s="182"/>
    </row>
    <row r="598" spans="1:39" s="180" customFormat="1" ht="13.5" hidden="1" thickBot="1" x14ac:dyDescent="0.25">
      <c r="A598" s="225"/>
      <c r="E598" s="182"/>
      <c r="F598" s="182"/>
      <c r="G598" s="182"/>
      <c r="H598" s="182"/>
      <c r="I598" s="182"/>
      <c r="K598" s="183"/>
      <c r="L598" s="182"/>
      <c r="M598" s="182"/>
      <c r="N598" s="182"/>
      <c r="O598" s="182"/>
      <c r="R598" s="182"/>
      <c r="T598" s="182"/>
      <c r="U598" s="182"/>
      <c r="W598" s="182"/>
      <c r="X598" s="182"/>
      <c r="AA598" s="182"/>
      <c r="AB598" s="182"/>
      <c r="AE598" s="182"/>
      <c r="AG598" s="182"/>
      <c r="AH598" s="182"/>
      <c r="AJ598" s="182"/>
      <c r="AK598" s="182"/>
      <c r="AM598" s="182"/>
    </row>
    <row r="599" spans="1:39" s="180" customFormat="1" ht="41.45" hidden="1" customHeight="1" x14ac:dyDescent="0.2">
      <c r="A599" s="185" t="s">
        <v>36</v>
      </c>
      <c r="B599" s="186" t="s">
        <v>19</v>
      </c>
      <c r="C599" s="187" t="s">
        <v>158</v>
      </c>
      <c r="D599" s="188" t="s">
        <v>45</v>
      </c>
      <c r="E599" s="186" t="s">
        <v>19</v>
      </c>
      <c r="F599" s="187" t="s">
        <v>158</v>
      </c>
      <c r="G599" s="188" t="s">
        <v>45</v>
      </c>
      <c r="H599" s="186" t="s">
        <v>19</v>
      </c>
      <c r="I599" s="187" t="s">
        <v>158</v>
      </c>
      <c r="J599" s="188" t="s">
        <v>45</v>
      </c>
      <c r="K599" s="186" t="s">
        <v>19</v>
      </c>
      <c r="L599" s="187" t="s">
        <v>158</v>
      </c>
      <c r="M599" s="188" t="s">
        <v>45</v>
      </c>
    </row>
    <row r="600" spans="1:39" s="180" customFormat="1" hidden="1" x14ac:dyDescent="0.2">
      <c r="A600" s="189"/>
      <c r="B600" s="190" t="s">
        <v>94</v>
      </c>
      <c r="C600" s="191" t="s">
        <v>94</v>
      </c>
      <c r="D600" s="192"/>
      <c r="E600" s="190" t="s">
        <v>95</v>
      </c>
      <c r="F600" s="191" t="s">
        <v>95</v>
      </c>
      <c r="G600" s="192"/>
      <c r="H600" s="190" t="s">
        <v>96</v>
      </c>
      <c r="I600" s="191" t="s">
        <v>96</v>
      </c>
      <c r="J600" s="192"/>
      <c r="K600" s="190" t="s">
        <v>97</v>
      </c>
      <c r="L600" s="191" t="s">
        <v>97</v>
      </c>
      <c r="M600" s="192"/>
    </row>
    <row r="601" spans="1:39" s="180" customFormat="1" ht="13.5" hidden="1" thickBot="1" x14ac:dyDescent="0.25">
      <c r="A601" s="193"/>
      <c r="B601" s="332" t="s">
        <v>81</v>
      </c>
      <c r="C601" s="333"/>
      <c r="D601" s="194"/>
      <c r="E601" s="332" t="s">
        <v>82</v>
      </c>
      <c r="F601" s="333"/>
      <c r="G601" s="194"/>
      <c r="H601" s="332" t="s">
        <v>98</v>
      </c>
      <c r="I601" s="333"/>
      <c r="J601" s="195"/>
      <c r="K601" s="332" t="s">
        <v>99</v>
      </c>
      <c r="L601" s="333"/>
      <c r="M601" s="194"/>
    </row>
    <row r="602" spans="1:39" s="180" customFormat="1" ht="13.5" hidden="1" thickBot="1" x14ac:dyDescent="0.25">
      <c r="A602" s="196"/>
      <c r="B602" s="269"/>
      <c r="C602" s="202"/>
      <c r="D602" s="200"/>
      <c r="E602" s="201"/>
      <c r="F602" s="202"/>
      <c r="G602" s="200"/>
      <c r="H602" s="201"/>
      <c r="I602" s="202"/>
      <c r="J602" s="200"/>
      <c r="K602" s="198"/>
      <c r="L602" s="199"/>
      <c r="M602" s="200"/>
    </row>
    <row r="603" spans="1:39" s="180" customFormat="1" hidden="1" x14ac:dyDescent="0.2">
      <c r="A603" s="203">
        <f>A402</f>
        <v>0</v>
      </c>
      <c r="B603" s="204">
        <f>B402</f>
        <v>2.0686198810767158E-3</v>
      </c>
      <c r="C603" s="197">
        <f>C402/$C503</f>
        <v>1.1066208477302668</v>
      </c>
      <c r="D603" s="192">
        <f>B603*C603</f>
        <v>2.2891778864287987E-3</v>
      </c>
      <c r="E603" s="204">
        <f>E402</f>
        <v>2.2557728406937447E-4</v>
      </c>
      <c r="F603" s="197">
        <f>F402/$C503</f>
        <v>0.92188118787381834</v>
      </c>
      <c r="G603" s="192">
        <f>E603*F603</f>
        <v>2.079554545952247E-4</v>
      </c>
      <c r="H603" s="204">
        <f>H402</f>
        <v>2.4840000781736257E-3</v>
      </c>
      <c r="I603" s="197">
        <f>I402/$G503</f>
        <v>0.96306904646476432</v>
      </c>
      <c r="J603" s="192">
        <f>H603*I603</f>
        <v>2.3922635867050738E-3</v>
      </c>
      <c r="K603" s="204">
        <f>K402</f>
        <v>4.9222884600160128E-4</v>
      </c>
      <c r="L603" s="197">
        <f>L402/$G503</f>
        <v>0.77408945998865963</v>
      </c>
      <c r="M603" s="192">
        <f>K603*L603</f>
        <v>3.8102916159222063E-4</v>
      </c>
    </row>
    <row r="604" spans="1:39" s="180" customFormat="1" hidden="1" x14ac:dyDescent="0.2">
      <c r="A604" s="203">
        <f t="shared" ref="A604:B619" si="97">A403</f>
        <v>1</v>
      </c>
      <c r="B604" s="204">
        <f t="shared" si="97"/>
        <v>2.5684673431335234E-3</v>
      </c>
      <c r="C604" s="197">
        <f t="shared" ref="C604:C667" si="98">C403/$C504</f>
        <v>1.0824819691662075</v>
      </c>
      <c r="D604" s="192">
        <f>B604*C604</f>
        <v>2.7803195873342735E-3</v>
      </c>
      <c r="E604" s="204">
        <f t="shared" ref="E604:E667" si="99">E403</f>
        <v>5.6709002984841272E-4</v>
      </c>
      <c r="F604" s="197">
        <f t="shared" ref="F604:F667" si="100">F403/$C504</f>
        <v>1.0041977369821176</v>
      </c>
      <c r="G604" s="192">
        <f>E604*F604</f>
        <v>5.6947052463889752E-4</v>
      </c>
      <c r="H604" s="204">
        <f t="shared" ref="H604:H667" si="101">H403</f>
        <v>3.2872672057334394E-3</v>
      </c>
      <c r="I604" s="197">
        <f t="shared" ref="I604:I667" si="102">I403/$G504</f>
        <v>0.98597640707720036</v>
      </c>
      <c r="J604" s="192">
        <f>H604*I604</f>
        <v>3.2411679086117645E-3</v>
      </c>
      <c r="K604" s="204">
        <f t="shared" ref="K604:K667" si="103">K403</f>
        <v>1.113311676589086E-3</v>
      </c>
      <c r="L604" s="197">
        <f t="shared" ref="L604:L667" si="104">L403/$G504</f>
        <v>0.84897900075504307</v>
      </c>
      <c r="M604" s="192">
        <f>K604*L604</f>
        <v>9.4517823471952395E-4</v>
      </c>
    </row>
    <row r="605" spans="1:39" s="180" customFormat="1" hidden="1" x14ac:dyDescent="0.2">
      <c r="A605" s="203">
        <f t="shared" si="97"/>
        <v>2</v>
      </c>
      <c r="B605" s="204">
        <f t="shared" si="97"/>
        <v>2.57012356401509E-3</v>
      </c>
      <c r="C605" s="197">
        <f t="shared" si="98"/>
        <v>1.095296003047604</v>
      </c>
      <c r="D605" s="192">
        <f>B605*C605</f>
        <v>2.8150460670041907E-3</v>
      </c>
      <c r="E605" s="204">
        <f t="shared" si="99"/>
        <v>9.0330286880643785E-4</v>
      </c>
      <c r="F605" s="197">
        <f t="shared" si="100"/>
        <v>1.0468063362460174</v>
      </c>
      <c r="G605" s="192">
        <f>E605*F605</f>
        <v>9.4558316661578405E-4</v>
      </c>
      <c r="H605" s="204">
        <f t="shared" si="101"/>
        <v>3.2856109848518724E-3</v>
      </c>
      <c r="I605" s="197">
        <f t="shared" si="102"/>
        <v>0.97407183604363756</v>
      </c>
      <c r="J605" s="192">
        <f>H605*I605</f>
        <v>3.2004211245398075E-3</v>
      </c>
      <c r="K605" s="204">
        <f t="shared" si="103"/>
        <v>1.7131948798925179E-3</v>
      </c>
      <c r="L605" s="197">
        <f t="shared" si="104"/>
        <v>0.88208408578768638</v>
      </c>
      <c r="M605" s="192">
        <f>K605*L605</f>
        <v>1.5111819394061368E-3</v>
      </c>
    </row>
    <row r="606" spans="1:39" s="180" customFormat="1" hidden="1" x14ac:dyDescent="0.2">
      <c r="A606" s="203">
        <f t="shared" si="97"/>
        <v>3</v>
      </c>
      <c r="B606" s="204">
        <f t="shared" si="97"/>
        <v>2.6376973759830087E-3</v>
      </c>
      <c r="C606" s="197">
        <f t="shared" si="98"/>
        <v>1.0937008621139794</v>
      </c>
      <c r="D606" s="192">
        <f>B606*C606</f>
        <v>2.8848518941083979E-3</v>
      </c>
      <c r="E606" s="204">
        <f t="shared" si="99"/>
        <v>7.2343728106830226E-4</v>
      </c>
      <c r="F606" s="197">
        <f t="shared" si="100"/>
        <v>1.0357611826952533</v>
      </c>
      <c r="G606" s="192">
        <f>E606*F606</f>
        <v>7.4930825384514311E-4</v>
      </c>
      <c r="H606" s="204">
        <f t="shared" si="101"/>
        <v>3.5145007106843801E-3</v>
      </c>
      <c r="I606" s="197">
        <f t="shared" si="102"/>
        <v>0.97710619859234549</v>
      </c>
      <c r="J606" s="192">
        <f>H606*I606</f>
        <v>3.4340404293669111E-3</v>
      </c>
      <c r="K606" s="204">
        <f t="shared" si="103"/>
        <v>1.4872863516468301E-3</v>
      </c>
      <c r="L606" s="197">
        <f t="shared" si="104"/>
        <v>0.87052580064925655</v>
      </c>
      <c r="M606" s="192">
        <f>K606*L606</f>
        <v>1.2947211420620685E-3</v>
      </c>
    </row>
    <row r="607" spans="1:39" s="180" customFormat="1" hidden="1" x14ac:dyDescent="0.2">
      <c r="A607" s="203">
        <f t="shared" si="97"/>
        <v>4</v>
      </c>
      <c r="B607" s="204">
        <f t="shared" si="97"/>
        <v>2.3197029667222165E-3</v>
      </c>
      <c r="C607" s="197">
        <f t="shared" si="98"/>
        <v>1.0821780172212465</v>
      </c>
      <c r="D607" s="192">
        <f>B607*C607</f>
        <v>2.5103315570696914E-3</v>
      </c>
      <c r="E607" s="204">
        <f t="shared" si="99"/>
        <v>8.188356038465399E-4</v>
      </c>
      <c r="F607" s="197">
        <f t="shared" si="100"/>
        <v>1.0519536993015794</v>
      </c>
      <c r="G607" s="192">
        <f>E607*F607</f>
        <v>8.6137714258621028E-4</v>
      </c>
      <c r="H607" s="204">
        <f t="shared" si="101"/>
        <v>3.1189951641662698E-3</v>
      </c>
      <c r="I607" s="197">
        <f t="shared" si="102"/>
        <v>0.98192174314625369</v>
      </c>
      <c r="J607" s="192">
        <f>H607*I607</f>
        <v>3.0626091684628795E-3</v>
      </c>
      <c r="K607" s="204">
        <f t="shared" si="103"/>
        <v>1.6366774751641398E-3</v>
      </c>
      <c r="L607" s="197">
        <f t="shared" si="104"/>
        <v>0.89198596787309825</v>
      </c>
      <c r="M607" s="192">
        <f>K607*L607</f>
        <v>1.459893341780384E-3</v>
      </c>
    </row>
    <row r="608" spans="1:39" s="180" customFormat="1" hidden="1" x14ac:dyDescent="0.2">
      <c r="A608" s="203">
        <f t="shared" si="97"/>
        <v>5</v>
      </c>
      <c r="B608" s="204">
        <f t="shared" si="97"/>
        <v>2.8583059974076831E-3</v>
      </c>
      <c r="C608" s="197">
        <f t="shared" si="98"/>
        <v>1.0814800258120707</v>
      </c>
      <c r="D608" s="192">
        <f t="shared" ref="D608:D671" si="105">B608*C608</f>
        <v>3.0912008438552575E-3</v>
      </c>
      <c r="E608" s="204">
        <f t="shared" si="99"/>
        <v>8.9071559010653139E-4</v>
      </c>
      <c r="F608" s="197">
        <f t="shared" si="100"/>
        <v>1.0363258289780277</v>
      </c>
      <c r="G608" s="192">
        <f t="shared" ref="G608:G671" si="106">E608*F608</f>
        <v>9.2307157230080432E-4</v>
      </c>
      <c r="H608" s="204">
        <f t="shared" si="101"/>
        <v>3.6582606832043633E-3</v>
      </c>
      <c r="I608" s="197">
        <f t="shared" si="102"/>
        <v>0.98154860658918919</v>
      </c>
      <c r="J608" s="192">
        <f t="shared" ref="J608:J671" si="107">H608*I608</f>
        <v>3.590760676139258E-3</v>
      </c>
      <c r="K608" s="204">
        <f t="shared" si="103"/>
        <v>1.8059432492602489E-3</v>
      </c>
      <c r="L608" s="197">
        <f t="shared" si="104"/>
        <v>0.89049998018611976</v>
      </c>
      <c r="M608" s="192">
        <f t="shared" ref="M608:M671" si="108">K608*L608</f>
        <v>1.6081924276835084E-3</v>
      </c>
    </row>
    <row r="609" spans="1:13" s="180" customFormat="1" hidden="1" x14ac:dyDescent="0.2">
      <c r="A609" s="203">
        <f t="shared" si="97"/>
        <v>6</v>
      </c>
      <c r="B609" s="204">
        <f t="shared" si="97"/>
        <v>3.3531847968197911E-3</v>
      </c>
      <c r="C609" s="197">
        <f t="shared" si="98"/>
        <v>1.071599414694125</v>
      </c>
      <c r="D609" s="192">
        <f t="shared" si="105"/>
        <v>3.5932708656333267E-3</v>
      </c>
      <c r="E609" s="204">
        <f t="shared" si="99"/>
        <v>1.1037055954759996E-3</v>
      </c>
      <c r="F609" s="197">
        <f t="shared" si="100"/>
        <v>1.0301230122956897</v>
      </c>
      <c r="G609" s="192">
        <f t="shared" si="106"/>
        <v>1.1369525326993446E-3</v>
      </c>
      <c r="H609" s="204">
        <f t="shared" si="101"/>
        <v>4.2488690495710224E-3</v>
      </c>
      <c r="I609" s="197">
        <f t="shared" si="102"/>
        <v>0.98412191145378836</v>
      </c>
      <c r="J609" s="192">
        <f t="shared" si="107"/>
        <v>4.1814051305806756E-3</v>
      </c>
      <c r="K609" s="204">
        <f t="shared" si="103"/>
        <v>2.1153253099368947E-3</v>
      </c>
      <c r="L609" s="197">
        <f t="shared" si="104"/>
        <v>0.90267733947140594</v>
      </c>
      <c r="M609" s="192">
        <f t="shared" si="108"/>
        <v>1.9094562228903632E-3</v>
      </c>
    </row>
    <row r="610" spans="1:13" s="180" customFormat="1" hidden="1" x14ac:dyDescent="0.2">
      <c r="A610" s="203">
        <f t="shared" si="97"/>
        <v>7</v>
      </c>
      <c r="B610" s="204">
        <f t="shared" si="97"/>
        <v>3.6903913683067561E-3</v>
      </c>
      <c r="C610" s="197">
        <f t="shared" si="98"/>
        <v>1.0499908267225653</v>
      </c>
      <c r="D610" s="192">
        <f t="shared" si="105"/>
        <v>3.8748770837382296E-3</v>
      </c>
      <c r="E610" s="204">
        <f t="shared" si="99"/>
        <v>1.2660152418695289E-3</v>
      </c>
      <c r="F610" s="197">
        <f t="shared" si="100"/>
        <v>1.0127405978366206</v>
      </c>
      <c r="G610" s="192">
        <f t="shared" si="106"/>
        <v>1.2821450329212206E-3</v>
      </c>
      <c r="H610" s="204">
        <f t="shared" si="101"/>
        <v>4.3969351963830785E-3</v>
      </c>
      <c r="I610" s="197">
        <f t="shared" si="102"/>
        <v>0.9972196691341435</v>
      </c>
      <c r="J610" s="192">
        <f t="shared" si="107"/>
        <v>4.3847102617414037E-3</v>
      </c>
      <c r="K610" s="204">
        <f t="shared" si="103"/>
        <v>2.4624692067132595E-3</v>
      </c>
      <c r="L610" s="197">
        <f t="shared" si="104"/>
        <v>0.92349525779737807</v>
      </c>
      <c r="M610" s="192">
        <f t="shared" si="108"/>
        <v>2.2740786348717668E-3</v>
      </c>
    </row>
    <row r="611" spans="1:13" s="180" customFormat="1" hidden="1" x14ac:dyDescent="0.2">
      <c r="A611" s="203">
        <f t="shared" si="97"/>
        <v>8</v>
      </c>
      <c r="B611" s="204">
        <f t="shared" si="97"/>
        <v>3.8901316066236912E-3</v>
      </c>
      <c r="C611" s="197">
        <f t="shared" si="98"/>
        <v>1.0432289451098145</v>
      </c>
      <c r="D611" s="192">
        <f t="shared" si="105"/>
        <v>4.0582978923163811E-3</v>
      </c>
      <c r="E611" s="204">
        <f t="shared" si="99"/>
        <v>1.332264077132194E-3</v>
      </c>
      <c r="F611" s="197">
        <f t="shared" si="100"/>
        <v>1.0005190413676384</v>
      </c>
      <c r="G611" s="192">
        <f t="shared" si="106"/>
        <v>1.3329555773008441E-3</v>
      </c>
      <c r="H611" s="204">
        <f t="shared" si="101"/>
        <v>4.7036673036492177E-3</v>
      </c>
      <c r="I611" s="197">
        <f t="shared" si="102"/>
        <v>1.0005190413676384</v>
      </c>
      <c r="J611" s="192">
        <f t="shared" si="107"/>
        <v>4.7061087015594196E-3</v>
      </c>
      <c r="K611" s="204">
        <f t="shared" si="103"/>
        <v>2.662540689206508E-3</v>
      </c>
      <c r="L611" s="197">
        <f t="shared" si="104"/>
        <v>0.935663261611001</v>
      </c>
      <c r="M611" s="192">
        <f t="shared" si="108"/>
        <v>2.4912415054349638E-3</v>
      </c>
    </row>
    <row r="612" spans="1:13" s="180" customFormat="1" hidden="1" x14ac:dyDescent="0.2">
      <c r="A612" s="203">
        <f t="shared" si="97"/>
        <v>9</v>
      </c>
      <c r="B612" s="204">
        <f t="shared" si="97"/>
        <v>4.4340345441301714E-3</v>
      </c>
      <c r="C612" s="197">
        <f t="shared" si="98"/>
        <v>1.0194534384756406</v>
      </c>
      <c r="D612" s="192">
        <f t="shared" si="105"/>
        <v>4.520291762333273E-3</v>
      </c>
      <c r="E612" s="204">
        <f t="shared" si="99"/>
        <v>1.9685841398300917E-3</v>
      </c>
      <c r="F612" s="197">
        <f t="shared" si="100"/>
        <v>0.99205310890396325</v>
      </c>
      <c r="G612" s="192">
        <f t="shared" si="106"/>
        <v>1.9529400160574768E-3</v>
      </c>
      <c r="H612" s="204">
        <f t="shared" si="101"/>
        <v>5.2197457303453784E-3</v>
      </c>
      <c r="I612" s="197">
        <f t="shared" si="102"/>
        <v>0.99205310890396325</v>
      </c>
      <c r="J612" s="192">
        <f t="shared" si="107"/>
        <v>5.1782649794773206E-3</v>
      </c>
      <c r="K612" s="204">
        <f t="shared" si="103"/>
        <v>3.6658792992595697E-3</v>
      </c>
      <c r="L612" s="197">
        <f t="shared" si="104"/>
        <v>0.99205310890396325</v>
      </c>
      <c r="M612" s="192">
        <f t="shared" si="108"/>
        <v>3.6367469556971383E-3</v>
      </c>
    </row>
    <row r="613" spans="1:13" s="180" customFormat="1" hidden="1" x14ac:dyDescent="0.2">
      <c r="A613" s="203">
        <f t="shared" si="97"/>
        <v>10</v>
      </c>
      <c r="B613" s="204">
        <f t="shared" si="97"/>
        <v>3.7490215875142143E-3</v>
      </c>
      <c r="C613" s="197">
        <f t="shared" si="98"/>
        <v>1.0197353315459683</v>
      </c>
      <c r="D613" s="192">
        <f t="shared" si="105"/>
        <v>3.8230097715167997E-3</v>
      </c>
      <c r="E613" s="204">
        <f t="shared" si="99"/>
        <v>1.8556298757072477E-3</v>
      </c>
      <c r="F613" s="197">
        <f t="shared" si="100"/>
        <v>0.99202070223136984</v>
      </c>
      <c r="G613" s="192">
        <f t="shared" si="106"/>
        <v>1.8408232523806135E-3</v>
      </c>
      <c r="H613" s="204">
        <f t="shared" si="101"/>
        <v>4.2319755965790429E-3</v>
      </c>
      <c r="I613" s="197">
        <f t="shared" si="102"/>
        <v>0.99202070223136984</v>
      </c>
      <c r="J613" s="192">
        <f t="shared" si="107"/>
        <v>4.1982074031443623E-3</v>
      </c>
      <c r="K613" s="204">
        <f t="shared" si="103"/>
        <v>3.1849127552526215E-3</v>
      </c>
      <c r="L613" s="197">
        <f t="shared" si="104"/>
        <v>0.99202070223136984</v>
      </c>
      <c r="M613" s="192">
        <f t="shared" si="108"/>
        <v>3.1594993880113527E-3</v>
      </c>
    </row>
    <row r="614" spans="1:13" s="180" customFormat="1" hidden="1" x14ac:dyDescent="0.2">
      <c r="A614" s="203">
        <f t="shared" si="97"/>
        <v>11</v>
      </c>
      <c r="B614" s="204">
        <f t="shared" si="97"/>
        <v>3.722190809232835E-3</v>
      </c>
      <c r="C614" s="197">
        <f t="shared" si="98"/>
        <v>1.0167309052371898</v>
      </c>
      <c r="D614" s="192">
        <f t="shared" si="105"/>
        <v>3.7844664309368485E-3</v>
      </c>
      <c r="E614" s="204">
        <f t="shared" si="99"/>
        <v>2.1166502866421478E-3</v>
      </c>
      <c r="F614" s="197">
        <f t="shared" si="100"/>
        <v>0.99360461332277761</v>
      </c>
      <c r="G614" s="192">
        <f t="shared" si="106"/>
        <v>2.1031134895986175E-3</v>
      </c>
      <c r="H614" s="204">
        <f t="shared" si="101"/>
        <v>4.0686722176565731E-3</v>
      </c>
      <c r="I614" s="197">
        <f t="shared" si="102"/>
        <v>0.99360461332277761</v>
      </c>
      <c r="J614" s="192">
        <f t="shared" si="107"/>
        <v>4.0426514855617874E-3</v>
      </c>
      <c r="K614" s="204">
        <f t="shared" si="103"/>
        <v>3.5522625467840994E-3</v>
      </c>
      <c r="L614" s="197">
        <f t="shared" si="104"/>
        <v>0.99360461332277761</v>
      </c>
      <c r="M614" s="192">
        <f t="shared" si="108"/>
        <v>3.5295444542184002E-3</v>
      </c>
    </row>
    <row r="615" spans="1:13" s="180" customFormat="1" hidden="1" x14ac:dyDescent="0.2">
      <c r="A615" s="203">
        <f t="shared" si="97"/>
        <v>12</v>
      </c>
      <c r="B615" s="204">
        <f t="shared" si="97"/>
        <v>3.4462644103638355E-3</v>
      </c>
      <c r="C615" s="197">
        <f t="shared" si="98"/>
        <v>1.0229133356815567</v>
      </c>
      <c r="D615" s="192">
        <f t="shared" si="105"/>
        <v>3.525229823645904E-3</v>
      </c>
      <c r="E615" s="204">
        <f t="shared" si="99"/>
        <v>2.1832303660811263E-3</v>
      </c>
      <c r="F615" s="197">
        <f t="shared" si="100"/>
        <v>0.99181408061153387</v>
      </c>
      <c r="G615" s="192">
        <f t="shared" si="106"/>
        <v>2.165358618297935E-3</v>
      </c>
      <c r="H615" s="204">
        <f t="shared" si="101"/>
        <v>3.7659150405061942E-3</v>
      </c>
      <c r="I615" s="197">
        <f t="shared" si="102"/>
        <v>0.99181408061153387</v>
      </c>
      <c r="J615" s="192">
        <f t="shared" si="107"/>
        <v>3.7350875635607985E-3</v>
      </c>
      <c r="K615" s="204">
        <f t="shared" si="103"/>
        <v>3.6973474960093357E-3</v>
      </c>
      <c r="L615" s="197">
        <f t="shared" si="104"/>
        <v>0.99181408061153387</v>
      </c>
      <c r="M615" s="192">
        <f t="shared" si="108"/>
        <v>3.6670813074558563E-3</v>
      </c>
    </row>
    <row r="616" spans="1:13" s="180" customFormat="1" hidden="1" x14ac:dyDescent="0.2">
      <c r="A616" s="203">
        <f t="shared" si="97"/>
        <v>13</v>
      </c>
      <c r="B616" s="204">
        <f t="shared" si="97"/>
        <v>3.2495053696337201E-3</v>
      </c>
      <c r="C616" s="197">
        <f t="shared" si="98"/>
        <v>1.0634840502224805</v>
      </c>
      <c r="D616" s="192">
        <f t="shared" si="105"/>
        <v>3.4557971317177674E-3</v>
      </c>
      <c r="E616" s="204">
        <f t="shared" si="99"/>
        <v>2.6486284338013482E-3</v>
      </c>
      <c r="F616" s="197">
        <f t="shared" si="100"/>
        <v>0.98038554588256932</v>
      </c>
      <c r="G616" s="192">
        <f t="shared" si="106"/>
        <v>2.5966770329124292E-3</v>
      </c>
      <c r="H616" s="204">
        <f t="shared" si="101"/>
        <v>3.6705167177279565E-3</v>
      </c>
      <c r="I616" s="197">
        <f t="shared" si="102"/>
        <v>0.98038554588256932</v>
      </c>
      <c r="J616" s="192">
        <f t="shared" si="107"/>
        <v>3.5985215359808191E-3</v>
      </c>
      <c r="K616" s="204">
        <f t="shared" si="103"/>
        <v>4.1981886905950831E-3</v>
      </c>
      <c r="L616" s="197">
        <f t="shared" si="104"/>
        <v>0.98038554588256932</v>
      </c>
      <c r="M616" s="192">
        <f t="shared" si="108"/>
        <v>4.1158435111470892E-3</v>
      </c>
    </row>
    <row r="617" spans="1:13" s="180" customFormat="1" hidden="1" x14ac:dyDescent="0.2">
      <c r="A617" s="203">
        <f t="shared" si="97"/>
        <v>14</v>
      </c>
      <c r="B617" s="204">
        <f t="shared" si="97"/>
        <v>3.1249575593399097E-3</v>
      </c>
      <c r="C617" s="197">
        <f t="shared" si="98"/>
        <v>0.99999999999999978</v>
      </c>
      <c r="D617" s="192">
        <f t="shared" si="105"/>
        <v>3.1249575593399088E-3</v>
      </c>
      <c r="E617" s="204">
        <f t="shared" si="99"/>
        <v>2.8135880336053842E-3</v>
      </c>
      <c r="F617" s="197">
        <f t="shared" si="100"/>
        <v>0.99999999999999978</v>
      </c>
      <c r="G617" s="192">
        <f t="shared" si="106"/>
        <v>2.8135880336053838E-3</v>
      </c>
      <c r="H617" s="204">
        <f t="shared" si="101"/>
        <v>3.459182933240055E-3</v>
      </c>
      <c r="I617" s="197">
        <f t="shared" si="102"/>
        <v>0.99999999999999978</v>
      </c>
      <c r="J617" s="192">
        <f t="shared" si="107"/>
        <v>3.4591829332400541E-3</v>
      </c>
      <c r="K617" s="204">
        <f t="shared" si="103"/>
        <v>4.4028975915567188E-3</v>
      </c>
      <c r="L617" s="197">
        <f t="shared" si="104"/>
        <v>0.99999999999999978</v>
      </c>
      <c r="M617" s="192">
        <f t="shared" si="108"/>
        <v>4.4028975915567179E-3</v>
      </c>
    </row>
    <row r="618" spans="1:13" s="180" customFormat="1" hidden="1" x14ac:dyDescent="0.2">
      <c r="A618" s="203">
        <f t="shared" si="97"/>
        <v>15</v>
      </c>
      <c r="B618" s="204">
        <f t="shared" si="97"/>
        <v>2.9984222839882198E-3</v>
      </c>
      <c r="C618" s="197">
        <f t="shared" si="98"/>
        <v>1</v>
      </c>
      <c r="D618" s="192">
        <f t="shared" si="105"/>
        <v>2.9984222839882198E-3</v>
      </c>
      <c r="E618" s="204">
        <f t="shared" si="99"/>
        <v>3.2104185568287476E-3</v>
      </c>
      <c r="F618" s="197">
        <f t="shared" si="100"/>
        <v>1</v>
      </c>
      <c r="G618" s="192">
        <f t="shared" si="106"/>
        <v>3.2104185568287476E-3</v>
      </c>
      <c r="H618" s="204">
        <f t="shared" si="101"/>
        <v>3.242217997754827E-3</v>
      </c>
      <c r="I618" s="197">
        <f t="shared" si="102"/>
        <v>1</v>
      </c>
      <c r="J618" s="192">
        <f t="shared" si="107"/>
        <v>3.242217997754827E-3</v>
      </c>
      <c r="K618" s="204">
        <f t="shared" si="103"/>
        <v>4.8673019267480005E-3</v>
      </c>
      <c r="L618" s="197">
        <f t="shared" si="104"/>
        <v>1</v>
      </c>
      <c r="M618" s="192">
        <f t="shared" si="108"/>
        <v>4.8673019267480005E-3</v>
      </c>
    </row>
    <row r="619" spans="1:13" s="180" customFormat="1" hidden="1" x14ac:dyDescent="0.2">
      <c r="A619" s="203">
        <f t="shared" si="97"/>
        <v>16</v>
      </c>
      <c r="B619" s="204">
        <f t="shared" si="97"/>
        <v>2.8082881267843711E-3</v>
      </c>
      <c r="C619" s="197">
        <f t="shared" si="98"/>
        <v>1</v>
      </c>
      <c r="D619" s="192">
        <f t="shared" si="105"/>
        <v>2.8082881267843711E-3</v>
      </c>
      <c r="E619" s="204">
        <f t="shared" si="99"/>
        <v>3.4747514095267813E-3</v>
      </c>
      <c r="F619" s="197">
        <f t="shared" si="100"/>
        <v>1</v>
      </c>
      <c r="G619" s="192">
        <f t="shared" si="106"/>
        <v>3.4747514095267813E-3</v>
      </c>
      <c r="H619" s="204">
        <f t="shared" si="101"/>
        <v>3.0341966550300587E-3</v>
      </c>
      <c r="I619" s="197">
        <f t="shared" si="102"/>
        <v>1</v>
      </c>
      <c r="J619" s="192">
        <f t="shared" si="107"/>
        <v>3.0341966550300587E-3</v>
      </c>
      <c r="K619" s="204">
        <f t="shared" si="103"/>
        <v>5.0067557249759099E-3</v>
      </c>
      <c r="L619" s="197">
        <f t="shared" si="104"/>
        <v>1</v>
      </c>
      <c r="M619" s="192">
        <f t="shared" si="108"/>
        <v>5.0067557249759099E-3</v>
      </c>
    </row>
    <row r="620" spans="1:13" s="180" customFormat="1" hidden="1" x14ac:dyDescent="0.2">
      <c r="A620" s="203">
        <f t="shared" ref="A620:B635" si="109">A419</f>
        <v>17</v>
      </c>
      <c r="B620" s="204">
        <f t="shared" si="109"/>
        <v>2.5515738901415439E-3</v>
      </c>
      <c r="C620" s="197">
        <f t="shared" si="98"/>
        <v>0.99999999999999989</v>
      </c>
      <c r="D620" s="192">
        <f t="shared" si="105"/>
        <v>2.5515738901415435E-3</v>
      </c>
      <c r="E620" s="204">
        <f t="shared" si="99"/>
        <v>3.655610729793857E-3</v>
      </c>
      <c r="F620" s="197">
        <f t="shared" si="100"/>
        <v>0.99999999999999989</v>
      </c>
      <c r="G620" s="192">
        <f t="shared" si="106"/>
        <v>3.6556107297938565E-3</v>
      </c>
      <c r="H620" s="204">
        <f t="shared" si="101"/>
        <v>2.8049756850212376E-3</v>
      </c>
      <c r="I620" s="197">
        <f t="shared" si="102"/>
        <v>0.99999999999999989</v>
      </c>
      <c r="J620" s="192">
        <f t="shared" si="107"/>
        <v>2.8049756850212371E-3</v>
      </c>
      <c r="K620" s="204">
        <f t="shared" si="103"/>
        <v>5.1422345930880603E-3</v>
      </c>
      <c r="L620" s="197">
        <f t="shared" si="104"/>
        <v>0.99999999999999989</v>
      </c>
      <c r="M620" s="192">
        <f t="shared" si="108"/>
        <v>5.1422345930880594E-3</v>
      </c>
    </row>
    <row r="621" spans="1:13" s="180" customFormat="1" hidden="1" x14ac:dyDescent="0.2">
      <c r="A621" s="203">
        <f t="shared" si="109"/>
        <v>18</v>
      </c>
      <c r="B621" s="204">
        <f t="shared" si="109"/>
        <v>2.3147343040775164E-3</v>
      </c>
      <c r="C621" s="197">
        <f t="shared" si="98"/>
        <v>0.99999999999999989</v>
      </c>
      <c r="D621" s="192">
        <f t="shared" si="105"/>
        <v>2.3147343040775159E-3</v>
      </c>
      <c r="E621" s="204">
        <f t="shared" si="99"/>
        <v>3.7142409490013152E-3</v>
      </c>
      <c r="F621" s="197">
        <f t="shared" si="100"/>
        <v>0.99999999999999989</v>
      </c>
      <c r="G621" s="192">
        <f t="shared" si="106"/>
        <v>3.7142409490013148E-3</v>
      </c>
      <c r="H621" s="204">
        <f t="shared" si="101"/>
        <v>2.6188164579331488E-3</v>
      </c>
      <c r="I621" s="197">
        <f t="shared" si="102"/>
        <v>0.99999999999999989</v>
      </c>
      <c r="J621" s="192">
        <f t="shared" si="107"/>
        <v>2.6188164579331484E-3</v>
      </c>
      <c r="K621" s="204">
        <f t="shared" si="103"/>
        <v>5.1601217786089795E-3</v>
      </c>
      <c r="L621" s="197">
        <f t="shared" si="104"/>
        <v>0.99999999999999989</v>
      </c>
      <c r="M621" s="192">
        <f t="shared" si="108"/>
        <v>5.1601217786089787E-3</v>
      </c>
    </row>
    <row r="622" spans="1:13" s="180" customFormat="1" hidden="1" x14ac:dyDescent="0.2">
      <c r="A622" s="203">
        <f t="shared" si="109"/>
        <v>19</v>
      </c>
      <c r="B622" s="204">
        <f t="shared" si="109"/>
        <v>2.3216904317800964E-3</v>
      </c>
      <c r="C622" s="197">
        <f t="shared" si="98"/>
        <v>1</v>
      </c>
      <c r="D622" s="192">
        <f t="shared" si="105"/>
        <v>2.3216904317800964E-3</v>
      </c>
      <c r="E622" s="204">
        <f t="shared" si="99"/>
        <v>3.9848674410493017E-3</v>
      </c>
      <c r="F622" s="197">
        <f t="shared" si="100"/>
        <v>1</v>
      </c>
      <c r="G622" s="192">
        <f t="shared" si="106"/>
        <v>3.9848674410493017E-3</v>
      </c>
      <c r="H622" s="204">
        <f t="shared" si="101"/>
        <v>2.5956293655912161E-3</v>
      </c>
      <c r="I622" s="197">
        <f t="shared" si="102"/>
        <v>1</v>
      </c>
      <c r="J622" s="192">
        <f t="shared" si="107"/>
        <v>2.5956293655912161E-3</v>
      </c>
      <c r="K622" s="204">
        <f t="shared" si="103"/>
        <v>5.2114646259375456E-3</v>
      </c>
      <c r="L622" s="197">
        <f t="shared" si="104"/>
        <v>1</v>
      </c>
      <c r="M622" s="192">
        <f t="shared" si="108"/>
        <v>5.2114646259375456E-3</v>
      </c>
    </row>
    <row r="623" spans="1:13" s="180" customFormat="1" hidden="1" x14ac:dyDescent="0.2">
      <c r="A623" s="203">
        <f t="shared" si="109"/>
        <v>20</v>
      </c>
      <c r="B623" s="204">
        <f t="shared" si="109"/>
        <v>2.1159877982895215E-3</v>
      </c>
      <c r="C623" s="197">
        <f t="shared" si="98"/>
        <v>1</v>
      </c>
      <c r="D623" s="192">
        <f t="shared" si="105"/>
        <v>2.1159877982895215E-3</v>
      </c>
      <c r="E623" s="204">
        <f t="shared" si="99"/>
        <v>4.135583541271865E-3</v>
      </c>
      <c r="F623" s="197">
        <f t="shared" si="100"/>
        <v>1</v>
      </c>
      <c r="G623" s="192">
        <f t="shared" si="106"/>
        <v>4.135583541271865E-3</v>
      </c>
      <c r="H623" s="204">
        <f t="shared" si="101"/>
        <v>2.3524961401772356E-3</v>
      </c>
      <c r="I623" s="197">
        <f t="shared" si="102"/>
        <v>1</v>
      </c>
      <c r="J623" s="192">
        <f t="shared" si="107"/>
        <v>2.3524961401772356E-3</v>
      </c>
      <c r="K623" s="204">
        <f t="shared" si="103"/>
        <v>5.2290205672821518E-3</v>
      </c>
      <c r="L623" s="197">
        <f t="shared" si="104"/>
        <v>1</v>
      </c>
      <c r="M623" s="192">
        <f t="shared" si="108"/>
        <v>5.2290205672821518E-3</v>
      </c>
    </row>
    <row r="624" spans="1:13" s="180" customFormat="1" hidden="1" x14ac:dyDescent="0.2">
      <c r="A624" s="203">
        <f t="shared" si="109"/>
        <v>21</v>
      </c>
      <c r="B624" s="204">
        <f t="shared" si="109"/>
        <v>1.9851463486457578E-3</v>
      </c>
      <c r="C624" s="197">
        <f t="shared" si="98"/>
        <v>1.0000000000000002</v>
      </c>
      <c r="D624" s="192">
        <f t="shared" si="105"/>
        <v>1.9851463486457582E-3</v>
      </c>
      <c r="E624" s="204">
        <f t="shared" si="99"/>
        <v>4.0010984056886552E-3</v>
      </c>
      <c r="F624" s="197">
        <f t="shared" si="100"/>
        <v>1.0000000000000002</v>
      </c>
      <c r="G624" s="192">
        <f t="shared" si="106"/>
        <v>4.0010984056886561E-3</v>
      </c>
      <c r="H624" s="204">
        <f t="shared" si="101"/>
        <v>2.2753162470962309E-3</v>
      </c>
      <c r="I624" s="197">
        <f t="shared" si="102"/>
        <v>1.0000000000000002</v>
      </c>
      <c r="J624" s="192">
        <f t="shared" si="107"/>
        <v>2.2753162470962314E-3</v>
      </c>
      <c r="K624" s="204">
        <f t="shared" si="103"/>
        <v>5.0044370157417166E-3</v>
      </c>
      <c r="L624" s="197">
        <f t="shared" si="104"/>
        <v>1.0000000000000002</v>
      </c>
      <c r="M624" s="192">
        <f t="shared" si="108"/>
        <v>5.0044370157417174E-3</v>
      </c>
    </row>
    <row r="625" spans="1:13" s="180" customFormat="1" hidden="1" x14ac:dyDescent="0.2">
      <c r="A625" s="203">
        <f t="shared" si="109"/>
        <v>22</v>
      </c>
      <c r="B625" s="204">
        <f t="shared" si="109"/>
        <v>1.8791482122254939E-3</v>
      </c>
      <c r="C625" s="197">
        <f t="shared" si="98"/>
        <v>1</v>
      </c>
      <c r="D625" s="192">
        <f t="shared" si="105"/>
        <v>1.8791482122254939E-3</v>
      </c>
      <c r="E625" s="204">
        <f t="shared" si="99"/>
        <v>3.9514117792416566E-3</v>
      </c>
      <c r="F625" s="197">
        <f t="shared" si="100"/>
        <v>1</v>
      </c>
      <c r="G625" s="192">
        <f t="shared" si="106"/>
        <v>3.9514117792416566E-3</v>
      </c>
      <c r="H625" s="204">
        <f t="shared" si="101"/>
        <v>2.0706073461345957E-3</v>
      </c>
      <c r="I625" s="197">
        <f t="shared" si="102"/>
        <v>1</v>
      </c>
      <c r="J625" s="192">
        <f t="shared" si="107"/>
        <v>2.0706073461345957E-3</v>
      </c>
      <c r="K625" s="204">
        <f t="shared" si="103"/>
        <v>4.9203009949581322E-3</v>
      </c>
      <c r="L625" s="197">
        <f t="shared" si="104"/>
        <v>1</v>
      </c>
      <c r="M625" s="192">
        <f t="shared" si="108"/>
        <v>4.9203009949581322E-3</v>
      </c>
    </row>
    <row r="626" spans="1:13" s="180" customFormat="1" hidden="1" x14ac:dyDescent="0.2">
      <c r="A626" s="203">
        <f t="shared" si="109"/>
        <v>23</v>
      </c>
      <c r="B626" s="204">
        <f t="shared" si="109"/>
        <v>1.8463550387704747E-3</v>
      </c>
      <c r="C626" s="197">
        <f t="shared" si="98"/>
        <v>1</v>
      </c>
      <c r="D626" s="192">
        <f t="shared" si="105"/>
        <v>1.8463550387704747E-3</v>
      </c>
      <c r="E626" s="204">
        <f t="shared" si="99"/>
        <v>4.4072037658487917E-3</v>
      </c>
      <c r="F626" s="197">
        <f t="shared" si="100"/>
        <v>1</v>
      </c>
      <c r="G626" s="192">
        <f t="shared" si="106"/>
        <v>4.4072037658487917E-3</v>
      </c>
      <c r="H626" s="204">
        <f t="shared" si="101"/>
        <v>2.1004193220027952E-3</v>
      </c>
      <c r="I626" s="197">
        <f t="shared" si="102"/>
        <v>1</v>
      </c>
      <c r="J626" s="192">
        <f t="shared" si="107"/>
        <v>2.1004193220027952E-3</v>
      </c>
      <c r="K626" s="204">
        <f t="shared" si="103"/>
        <v>5.0508112004255829E-3</v>
      </c>
      <c r="L626" s="197">
        <f t="shared" si="104"/>
        <v>1</v>
      </c>
      <c r="M626" s="192">
        <f t="shared" si="108"/>
        <v>5.0508112004255829E-3</v>
      </c>
    </row>
    <row r="627" spans="1:13" s="180" customFormat="1" hidden="1" x14ac:dyDescent="0.2">
      <c r="A627" s="203">
        <f t="shared" si="109"/>
        <v>24</v>
      </c>
      <c r="B627" s="204">
        <f t="shared" si="109"/>
        <v>1.6919952526084651E-3</v>
      </c>
      <c r="C627" s="197">
        <f t="shared" si="98"/>
        <v>1</v>
      </c>
      <c r="D627" s="192">
        <f t="shared" si="105"/>
        <v>1.6919952526084651E-3</v>
      </c>
      <c r="E627" s="204">
        <f t="shared" si="99"/>
        <v>4.0653597758934399E-3</v>
      </c>
      <c r="F627" s="197">
        <f t="shared" si="100"/>
        <v>1</v>
      </c>
      <c r="G627" s="192">
        <f t="shared" si="106"/>
        <v>4.0653597758934399E-3</v>
      </c>
      <c r="H627" s="204">
        <f t="shared" si="101"/>
        <v>2.0232394289217905E-3</v>
      </c>
      <c r="I627" s="197">
        <f t="shared" si="102"/>
        <v>1</v>
      </c>
      <c r="J627" s="192">
        <f t="shared" si="107"/>
        <v>2.0232394289217905E-3</v>
      </c>
      <c r="K627" s="204">
        <f t="shared" si="103"/>
        <v>4.7235419542280173E-3</v>
      </c>
      <c r="L627" s="197">
        <f t="shared" si="104"/>
        <v>1</v>
      </c>
      <c r="M627" s="192">
        <f t="shared" si="108"/>
        <v>4.7235419542280173E-3</v>
      </c>
    </row>
    <row r="628" spans="1:13" s="180" customFormat="1" hidden="1" x14ac:dyDescent="0.2">
      <c r="A628" s="203">
        <f t="shared" si="109"/>
        <v>25</v>
      </c>
      <c r="B628" s="204">
        <f t="shared" si="109"/>
        <v>1.6893452991979584E-3</v>
      </c>
      <c r="C628" s="197">
        <f t="shared" si="98"/>
        <v>1</v>
      </c>
      <c r="D628" s="192">
        <f t="shared" si="105"/>
        <v>1.6893452991979584E-3</v>
      </c>
      <c r="E628" s="204">
        <f t="shared" si="99"/>
        <v>4.3903103128568122E-3</v>
      </c>
      <c r="F628" s="197">
        <f t="shared" si="100"/>
        <v>1</v>
      </c>
      <c r="G628" s="192">
        <f t="shared" si="106"/>
        <v>4.3903103128568122E-3</v>
      </c>
      <c r="H628" s="204">
        <f t="shared" si="101"/>
        <v>2.0573575790820628E-3</v>
      </c>
      <c r="I628" s="197">
        <f t="shared" si="102"/>
        <v>1</v>
      </c>
      <c r="J628" s="192">
        <f t="shared" si="107"/>
        <v>2.0573575790820628E-3</v>
      </c>
      <c r="K628" s="204">
        <f t="shared" si="103"/>
        <v>5.0123868759732364E-3</v>
      </c>
      <c r="L628" s="197">
        <f t="shared" si="104"/>
        <v>1</v>
      </c>
      <c r="M628" s="192">
        <f t="shared" si="108"/>
        <v>5.0123868759732364E-3</v>
      </c>
    </row>
    <row r="629" spans="1:13" s="180" customFormat="1" hidden="1" x14ac:dyDescent="0.2">
      <c r="A629" s="203">
        <f t="shared" si="109"/>
        <v>26</v>
      </c>
      <c r="B629" s="204">
        <f t="shared" si="109"/>
        <v>1.6423086261614663E-3</v>
      </c>
      <c r="C629" s="197">
        <f t="shared" si="98"/>
        <v>1</v>
      </c>
      <c r="D629" s="192">
        <f t="shared" si="105"/>
        <v>1.6423086261614663E-3</v>
      </c>
      <c r="E629" s="204">
        <f t="shared" si="99"/>
        <v>4.4939897400428832E-3</v>
      </c>
      <c r="F629" s="197">
        <f t="shared" si="100"/>
        <v>1</v>
      </c>
      <c r="G629" s="192">
        <f t="shared" si="106"/>
        <v>4.4939897400428832E-3</v>
      </c>
      <c r="H629" s="204">
        <f t="shared" si="101"/>
        <v>2.0557013582004962E-3</v>
      </c>
      <c r="I629" s="197">
        <f t="shared" si="102"/>
        <v>1</v>
      </c>
      <c r="J629" s="192">
        <f t="shared" si="107"/>
        <v>2.0557013582004962E-3</v>
      </c>
      <c r="K629" s="204">
        <f t="shared" si="103"/>
        <v>4.991518492865497E-3</v>
      </c>
      <c r="L629" s="197">
        <f t="shared" si="104"/>
        <v>1</v>
      </c>
      <c r="M629" s="192">
        <f t="shared" si="108"/>
        <v>4.991518492865497E-3</v>
      </c>
    </row>
    <row r="630" spans="1:13" s="180" customFormat="1" hidden="1" x14ac:dyDescent="0.2">
      <c r="A630" s="203">
        <f t="shared" si="109"/>
        <v>27</v>
      </c>
      <c r="B630" s="204">
        <f t="shared" si="109"/>
        <v>1.698951380311045E-3</v>
      </c>
      <c r="C630" s="197">
        <f t="shared" si="98"/>
        <v>0.99999999999999989</v>
      </c>
      <c r="D630" s="192">
        <f t="shared" si="105"/>
        <v>1.6989513803110448E-3</v>
      </c>
      <c r="E630" s="204">
        <f t="shared" si="99"/>
        <v>4.5804444700606609E-3</v>
      </c>
      <c r="F630" s="197">
        <f t="shared" si="100"/>
        <v>0.99999999999999989</v>
      </c>
      <c r="G630" s="192">
        <f t="shared" si="106"/>
        <v>4.58044447006066E-3</v>
      </c>
      <c r="H630" s="204">
        <f t="shared" si="101"/>
        <v>2.0802134272476821E-3</v>
      </c>
      <c r="I630" s="197">
        <f t="shared" si="102"/>
        <v>0.99999999999999989</v>
      </c>
      <c r="J630" s="192">
        <f t="shared" si="107"/>
        <v>2.0802134272476817E-3</v>
      </c>
      <c r="K630" s="204">
        <f t="shared" si="103"/>
        <v>5.1243474075671411E-3</v>
      </c>
      <c r="L630" s="197">
        <f t="shared" si="104"/>
        <v>0.99999999999999989</v>
      </c>
      <c r="M630" s="192">
        <f t="shared" si="108"/>
        <v>5.1243474075671402E-3</v>
      </c>
    </row>
    <row r="631" spans="1:13" s="180" customFormat="1" hidden="1" x14ac:dyDescent="0.2">
      <c r="A631" s="203">
        <f t="shared" si="109"/>
        <v>28</v>
      </c>
      <c r="B631" s="204">
        <f t="shared" si="109"/>
        <v>1.6823891714953787E-3</v>
      </c>
      <c r="C631" s="197">
        <f t="shared" si="98"/>
        <v>1.0000000000000002</v>
      </c>
      <c r="D631" s="192">
        <f t="shared" si="105"/>
        <v>1.6823891714953792E-3</v>
      </c>
      <c r="E631" s="204">
        <f t="shared" si="99"/>
        <v>4.6678929326073784E-3</v>
      </c>
      <c r="F631" s="197">
        <f t="shared" si="100"/>
        <v>1.0000000000000002</v>
      </c>
      <c r="G631" s="192">
        <f t="shared" si="106"/>
        <v>4.6678929326073792E-3</v>
      </c>
      <c r="H631" s="204">
        <f t="shared" si="101"/>
        <v>2.1630244713260133E-3</v>
      </c>
      <c r="I631" s="197">
        <f t="shared" si="102"/>
        <v>1.0000000000000002</v>
      </c>
      <c r="J631" s="192">
        <f t="shared" si="107"/>
        <v>2.1630244713260137E-3</v>
      </c>
      <c r="K631" s="204">
        <f t="shared" si="103"/>
        <v>5.0050995040943434E-3</v>
      </c>
      <c r="L631" s="197">
        <f t="shared" si="104"/>
        <v>1.0000000000000002</v>
      </c>
      <c r="M631" s="192">
        <f t="shared" si="108"/>
        <v>5.0050995040943442E-3</v>
      </c>
    </row>
    <row r="632" spans="1:13" s="180" customFormat="1" hidden="1" x14ac:dyDescent="0.2">
      <c r="A632" s="203">
        <f t="shared" si="109"/>
        <v>29</v>
      </c>
      <c r="B632" s="204">
        <f t="shared" si="109"/>
        <v>1.7526129368738035E-3</v>
      </c>
      <c r="C632" s="197">
        <f t="shared" si="98"/>
        <v>1.0000000000000002</v>
      </c>
      <c r="D632" s="192">
        <f t="shared" si="105"/>
        <v>1.752612936873804E-3</v>
      </c>
      <c r="E632" s="204">
        <f t="shared" si="99"/>
        <v>4.8788954729189664E-3</v>
      </c>
      <c r="F632" s="197">
        <f t="shared" si="100"/>
        <v>1.0000000000000002</v>
      </c>
      <c r="G632" s="192">
        <f t="shared" si="106"/>
        <v>4.8788954729189673E-3</v>
      </c>
      <c r="H632" s="204">
        <f t="shared" si="101"/>
        <v>2.3200342108985294E-3</v>
      </c>
      <c r="I632" s="197">
        <f t="shared" si="102"/>
        <v>1.0000000000000002</v>
      </c>
      <c r="J632" s="192">
        <f t="shared" si="107"/>
        <v>2.3200342108985299E-3</v>
      </c>
      <c r="K632" s="204">
        <f t="shared" si="103"/>
        <v>5.2326642532215979E-3</v>
      </c>
      <c r="L632" s="197">
        <f t="shared" si="104"/>
        <v>1.0000000000000002</v>
      </c>
      <c r="M632" s="192">
        <f t="shared" si="108"/>
        <v>5.2326642532215988E-3</v>
      </c>
    </row>
    <row r="633" spans="1:13" s="180" customFormat="1" hidden="1" x14ac:dyDescent="0.2">
      <c r="A633" s="203">
        <f t="shared" si="109"/>
        <v>30</v>
      </c>
      <c r="B633" s="204">
        <f t="shared" si="109"/>
        <v>1.988127546232578E-3</v>
      </c>
      <c r="C633" s="197">
        <f t="shared" si="98"/>
        <v>1</v>
      </c>
      <c r="D633" s="192">
        <f t="shared" si="105"/>
        <v>1.988127546232578E-3</v>
      </c>
      <c r="E633" s="204">
        <f t="shared" si="99"/>
        <v>5.4569165605857194E-3</v>
      </c>
      <c r="F633" s="197">
        <f t="shared" si="100"/>
        <v>1</v>
      </c>
      <c r="G633" s="192">
        <f t="shared" si="106"/>
        <v>5.4569165605857194E-3</v>
      </c>
      <c r="H633" s="204">
        <f t="shared" si="101"/>
        <v>2.5104996122786915E-3</v>
      </c>
      <c r="I633" s="197">
        <f t="shared" si="102"/>
        <v>1</v>
      </c>
      <c r="J633" s="192">
        <f t="shared" si="107"/>
        <v>2.5104996122786915E-3</v>
      </c>
      <c r="K633" s="204">
        <f t="shared" si="103"/>
        <v>5.7450989939783126E-3</v>
      </c>
      <c r="L633" s="197">
        <f t="shared" si="104"/>
        <v>1</v>
      </c>
      <c r="M633" s="192">
        <f t="shared" si="108"/>
        <v>5.7450989939783126E-3</v>
      </c>
    </row>
    <row r="634" spans="1:13" s="180" customFormat="1" hidden="1" x14ac:dyDescent="0.2">
      <c r="A634" s="203">
        <f t="shared" si="109"/>
        <v>31</v>
      </c>
      <c r="B634" s="204">
        <f t="shared" si="109"/>
        <v>1.975209023356358E-3</v>
      </c>
      <c r="C634" s="197">
        <f t="shared" si="98"/>
        <v>1</v>
      </c>
      <c r="D634" s="192">
        <f t="shared" si="105"/>
        <v>1.975209023356358E-3</v>
      </c>
      <c r="E634" s="204">
        <f t="shared" si="99"/>
        <v>5.4191547244860005E-3</v>
      </c>
      <c r="F634" s="197">
        <f t="shared" si="100"/>
        <v>1</v>
      </c>
      <c r="G634" s="192">
        <f t="shared" si="106"/>
        <v>5.4191547244860005E-3</v>
      </c>
      <c r="H634" s="204">
        <f t="shared" si="101"/>
        <v>2.5946356330622763E-3</v>
      </c>
      <c r="I634" s="197">
        <f t="shared" si="102"/>
        <v>1</v>
      </c>
      <c r="J634" s="192">
        <f t="shared" si="107"/>
        <v>2.5946356330622763E-3</v>
      </c>
      <c r="K634" s="204">
        <f t="shared" si="103"/>
        <v>5.8242663521171972E-3</v>
      </c>
      <c r="L634" s="197">
        <f t="shared" si="104"/>
        <v>1</v>
      </c>
      <c r="M634" s="192">
        <f t="shared" si="108"/>
        <v>5.8242663521171972E-3</v>
      </c>
    </row>
    <row r="635" spans="1:13" s="180" customFormat="1" hidden="1" x14ac:dyDescent="0.2">
      <c r="A635" s="203">
        <f t="shared" si="109"/>
        <v>32</v>
      </c>
      <c r="B635" s="204">
        <f t="shared" si="109"/>
        <v>1.8519861897678012E-3</v>
      </c>
      <c r="C635" s="197">
        <f t="shared" si="98"/>
        <v>1.0000000000000002</v>
      </c>
      <c r="D635" s="192">
        <f t="shared" si="105"/>
        <v>1.8519861897678016E-3</v>
      </c>
      <c r="E635" s="204">
        <f t="shared" si="99"/>
        <v>4.9822436559287244E-3</v>
      </c>
      <c r="F635" s="197">
        <f t="shared" si="100"/>
        <v>1.0000000000000002</v>
      </c>
      <c r="G635" s="192">
        <f t="shared" si="106"/>
        <v>4.9822436559287253E-3</v>
      </c>
      <c r="H635" s="204">
        <f t="shared" si="101"/>
        <v>2.4151012895004538E-3</v>
      </c>
      <c r="I635" s="197">
        <f t="shared" si="102"/>
        <v>1.0000000000000002</v>
      </c>
      <c r="J635" s="192">
        <f t="shared" si="107"/>
        <v>2.4151012895004542E-3</v>
      </c>
      <c r="K635" s="204">
        <f t="shared" si="103"/>
        <v>5.287982030665923E-3</v>
      </c>
      <c r="L635" s="197">
        <f t="shared" si="104"/>
        <v>1.0000000000000002</v>
      </c>
      <c r="M635" s="192">
        <f t="shared" si="108"/>
        <v>5.2879820306659239E-3</v>
      </c>
    </row>
    <row r="636" spans="1:13" s="180" customFormat="1" hidden="1" x14ac:dyDescent="0.2">
      <c r="A636" s="203">
        <f t="shared" ref="A636:B651" si="110">A435</f>
        <v>33</v>
      </c>
      <c r="B636" s="204">
        <f t="shared" si="110"/>
        <v>1.7940184589129691E-3</v>
      </c>
      <c r="C636" s="197">
        <f t="shared" si="98"/>
        <v>0.99999999999999989</v>
      </c>
      <c r="D636" s="192">
        <f t="shared" si="105"/>
        <v>1.7940184589129689E-3</v>
      </c>
      <c r="E636" s="204">
        <f t="shared" si="99"/>
        <v>4.8600145548691074E-3</v>
      </c>
      <c r="F636" s="197">
        <f t="shared" si="100"/>
        <v>0.99999999999999989</v>
      </c>
      <c r="G636" s="192">
        <f t="shared" si="106"/>
        <v>4.8600145548691066E-3</v>
      </c>
      <c r="H636" s="204">
        <f t="shared" si="101"/>
        <v>2.3796581626349283E-3</v>
      </c>
      <c r="I636" s="197">
        <f t="shared" si="102"/>
        <v>0.99999999999999989</v>
      </c>
      <c r="J636" s="192">
        <f t="shared" si="107"/>
        <v>2.3796581626349279E-3</v>
      </c>
      <c r="K636" s="204">
        <f t="shared" si="103"/>
        <v>5.1776777199535858E-3</v>
      </c>
      <c r="L636" s="197">
        <f t="shared" si="104"/>
        <v>0.99999999999999989</v>
      </c>
      <c r="M636" s="192">
        <f t="shared" si="108"/>
        <v>5.1776777199535849E-3</v>
      </c>
    </row>
    <row r="637" spans="1:13" s="180" customFormat="1" hidden="1" x14ac:dyDescent="0.2">
      <c r="A637" s="203">
        <f t="shared" si="110"/>
        <v>34</v>
      </c>
      <c r="B637" s="204">
        <f t="shared" si="110"/>
        <v>1.8013058307918624E-3</v>
      </c>
      <c r="C637" s="197">
        <f t="shared" si="98"/>
        <v>1</v>
      </c>
      <c r="D637" s="192">
        <f t="shared" si="105"/>
        <v>1.8013058307918624E-3</v>
      </c>
      <c r="E637" s="204">
        <f t="shared" si="99"/>
        <v>4.7212232449938239E-3</v>
      </c>
      <c r="F637" s="197">
        <f t="shared" si="100"/>
        <v>1</v>
      </c>
      <c r="G637" s="192">
        <f t="shared" si="106"/>
        <v>4.7212232449938239E-3</v>
      </c>
      <c r="H637" s="204">
        <f t="shared" si="101"/>
        <v>2.3190404783695897E-3</v>
      </c>
      <c r="I637" s="197">
        <f t="shared" si="102"/>
        <v>1</v>
      </c>
      <c r="J637" s="192">
        <f t="shared" si="107"/>
        <v>2.3190404783695897E-3</v>
      </c>
      <c r="K637" s="204">
        <f t="shared" si="103"/>
        <v>5.1024852919304611E-3</v>
      </c>
      <c r="L637" s="197">
        <f t="shared" si="104"/>
        <v>1</v>
      </c>
      <c r="M637" s="192">
        <f t="shared" si="108"/>
        <v>5.1024852919304611E-3</v>
      </c>
    </row>
    <row r="638" spans="1:13" s="180" customFormat="1" hidden="1" x14ac:dyDescent="0.2">
      <c r="A638" s="203">
        <f t="shared" si="110"/>
        <v>35</v>
      </c>
      <c r="B638" s="204">
        <f t="shared" si="110"/>
        <v>1.8880918049859535E-3</v>
      </c>
      <c r="C638" s="197">
        <f t="shared" si="98"/>
        <v>1.0000000000000002</v>
      </c>
      <c r="D638" s="192">
        <f t="shared" si="105"/>
        <v>1.8880918049859539E-3</v>
      </c>
      <c r="E638" s="204">
        <f t="shared" si="99"/>
        <v>4.9554128776473447E-3</v>
      </c>
      <c r="F638" s="197">
        <f t="shared" si="100"/>
        <v>1.0000000000000002</v>
      </c>
      <c r="G638" s="192">
        <f t="shared" si="106"/>
        <v>4.9554128776473456E-3</v>
      </c>
      <c r="H638" s="204">
        <f t="shared" si="101"/>
        <v>2.44557575372128E-3</v>
      </c>
      <c r="I638" s="197">
        <f t="shared" si="102"/>
        <v>1.0000000000000002</v>
      </c>
      <c r="J638" s="192">
        <f t="shared" si="107"/>
        <v>2.4455757537212804E-3</v>
      </c>
      <c r="K638" s="204">
        <f t="shared" si="103"/>
        <v>5.187946289419299E-3</v>
      </c>
      <c r="L638" s="197">
        <f t="shared" si="104"/>
        <v>1.0000000000000002</v>
      </c>
      <c r="M638" s="192">
        <f t="shared" si="108"/>
        <v>5.1879462894192999E-3</v>
      </c>
    </row>
    <row r="639" spans="1:13" s="180" customFormat="1" hidden="1" x14ac:dyDescent="0.2">
      <c r="A639" s="203">
        <f t="shared" si="110"/>
        <v>36</v>
      </c>
      <c r="B639" s="204">
        <f t="shared" si="110"/>
        <v>1.9874650578799512E-3</v>
      </c>
      <c r="C639" s="197">
        <f t="shared" si="98"/>
        <v>1</v>
      </c>
      <c r="D639" s="192">
        <f t="shared" si="105"/>
        <v>1.9874650578799512E-3</v>
      </c>
      <c r="E639" s="204">
        <f t="shared" si="99"/>
        <v>5.1799964291877791E-3</v>
      </c>
      <c r="F639" s="197">
        <f t="shared" si="100"/>
        <v>1</v>
      </c>
      <c r="G639" s="192">
        <f t="shared" si="106"/>
        <v>5.1799964291877791E-3</v>
      </c>
      <c r="H639" s="204">
        <f t="shared" si="101"/>
        <v>2.6019230049411693E-3</v>
      </c>
      <c r="I639" s="197">
        <f t="shared" si="102"/>
        <v>1</v>
      </c>
      <c r="J639" s="192">
        <f t="shared" si="107"/>
        <v>2.6019230049411693E-3</v>
      </c>
      <c r="K639" s="204">
        <f t="shared" si="103"/>
        <v>5.4443292818858128E-3</v>
      </c>
      <c r="L639" s="197">
        <f t="shared" si="104"/>
        <v>1</v>
      </c>
      <c r="M639" s="192">
        <f t="shared" si="108"/>
        <v>5.4443292818858128E-3</v>
      </c>
    </row>
    <row r="640" spans="1:13" s="180" customFormat="1" hidden="1" x14ac:dyDescent="0.2">
      <c r="A640" s="203">
        <f t="shared" si="110"/>
        <v>37</v>
      </c>
      <c r="B640" s="204">
        <f t="shared" si="110"/>
        <v>2.0841883573634421E-3</v>
      </c>
      <c r="C640" s="197">
        <f t="shared" si="98"/>
        <v>1.0000000000000002</v>
      </c>
      <c r="D640" s="192">
        <f t="shared" si="105"/>
        <v>2.0841883573634425E-3</v>
      </c>
      <c r="E640" s="204">
        <f t="shared" si="99"/>
        <v>5.3598620169259146E-3</v>
      </c>
      <c r="F640" s="197">
        <f t="shared" si="100"/>
        <v>1.0000000000000002</v>
      </c>
      <c r="G640" s="192">
        <f t="shared" si="106"/>
        <v>5.3598620169259155E-3</v>
      </c>
      <c r="H640" s="204">
        <f t="shared" si="101"/>
        <v>2.6913589325457672E-3</v>
      </c>
      <c r="I640" s="197">
        <f t="shared" si="102"/>
        <v>1.0000000000000002</v>
      </c>
      <c r="J640" s="192">
        <f t="shared" si="107"/>
        <v>2.6913589325457676E-3</v>
      </c>
      <c r="K640" s="204">
        <f t="shared" si="103"/>
        <v>5.6927624141208067E-3</v>
      </c>
      <c r="L640" s="197">
        <f t="shared" si="104"/>
        <v>1.0000000000000002</v>
      </c>
      <c r="M640" s="192">
        <f t="shared" si="108"/>
        <v>5.6927624141208076E-3</v>
      </c>
    </row>
    <row r="641" spans="1:13" s="180" customFormat="1" hidden="1" x14ac:dyDescent="0.2">
      <c r="A641" s="203">
        <f t="shared" si="110"/>
        <v>38</v>
      </c>
      <c r="B641" s="204">
        <f t="shared" si="110"/>
        <v>1.9927649647009642E-3</v>
      </c>
      <c r="C641" s="197">
        <f t="shared" si="98"/>
        <v>1</v>
      </c>
      <c r="D641" s="192">
        <f t="shared" si="105"/>
        <v>1.9927649647009642E-3</v>
      </c>
      <c r="E641" s="204">
        <f t="shared" si="99"/>
        <v>5.1740340340141397E-3</v>
      </c>
      <c r="F641" s="197">
        <f t="shared" si="100"/>
        <v>1</v>
      </c>
      <c r="G641" s="192">
        <f t="shared" si="106"/>
        <v>5.1740340340141397E-3</v>
      </c>
      <c r="H641" s="204">
        <f t="shared" si="101"/>
        <v>2.6396848410408886E-3</v>
      </c>
      <c r="I641" s="197">
        <f t="shared" si="102"/>
        <v>1</v>
      </c>
      <c r="J641" s="192">
        <f t="shared" si="107"/>
        <v>2.6396848410408886E-3</v>
      </c>
      <c r="K641" s="204">
        <f t="shared" si="103"/>
        <v>5.4589040256435989E-3</v>
      </c>
      <c r="L641" s="197">
        <f t="shared" si="104"/>
        <v>1</v>
      </c>
      <c r="M641" s="192">
        <f t="shared" si="108"/>
        <v>5.4589040256435989E-3</v>
      </c>
    </row>
    <row r="642" spans="1:13" s="180" customFormat="1" hidden="1" x14ac:dyDescent="0.2">
      <c r="A642" s="203">
        <f t="shared" si="110"/>
        <v>39</v>
      </c>
      <c r="B642" s="204">
        <f t="shared" si="110"/>
        <v>1.9665966747722118E-3</v>
      </c>
      <c r="C642" s="197">
        <f t="shared" si="98"/>
        <v>1</v>
      </c>
      <c r="D642" s="192">
        <f t="shared" si="105"/>
        <v>1.9665966747722118E-3</v>
      </c>
      <c r="E642" s="204">
        <f t="shared" si="99"/>
        <v>5.165752929606306E-3</v>
      </c>
      <c r="F642" s="197">
        <f t="shared" si="100"/>
        <v>1</v>
      </c>
      <c r="G642" s="192">
        <f t="shared" si="106"/>
        <v>5.165752929606306E-3</v>
      </c>
      <c r="H642" s="204">
        <f t="shared" si="101"/>
        <v>2.629085027398862E-3</v>
      </c>
      <c r="I642" s="197">
        <f t="shared" si="102"/>
        <v>1</v>
      </c>
      <c r="J642" s="192">
        <f t="shared" si="107"/>
        <v>2.629085027398862E-3</v>
      </c>
      <c r="K642" s="204">
        <f t="shared" si="103"/>
        <v>5.4502916770594531E-3</v>
      </c>
      <c r="L642" s="197">
        <f t="shared" si="104"/>
        <v>1</v>
      </c>
      <c r="M642" s="192">
        <f t="shared" si="108"/>
        <v>5.4502916770594531E-3</v>
      </c>
    </row>
    <row r="643" spans="1:13" s="180" customFormat="1" hidden="1" x14ac:dyDescent="0.2">
      <c r="A643" s="203">
        <f t="shared" si="110"/>
        <v>40</v>
      </c>
      <c r="B643" s="204">
        <f t="shared" si="110"/>
        <v>2.0040272666956172E-3</v>
      </c>
      <c r="C643" s="197">
        <f t="shared" si="98"/>
        <v>1</v>
      </c>
      <c r="D643" s="192">
        <f t="shared" si="105"/>
        <v>2.0040272666956172E-3</v>
      </c>
      <c r="E643" s="204">
        <f t="shared" si="99"/>
        <v>5.1720465689562593E-3</v>
      </c>
      <c r="F643" s="197">
        <f t="shared" si="100"/>
        <v>1</v>
      </c>
      <c r="G643" s="192">
        <f t="shared" si="106"/>
        <v>5.1720465689562593E-3</v>
      </c>
      <c r="H643" s="204">
        <f t="shared" si="101"/>
        <v>2.5840358194202497E-3</v>
      </c>
      <c r="I643" s="197">
        <f t="shared" si="102"/>
        <v>1</v>
      </c>
      <c r="J643" s="192">
        <f t="shared" si="107"/>
        <v>2.5840358194202497E-3</v>
      </c>
      <c r="K643" s="204">
        <f t="shared" si="103"/>
        <v>5.4648664208172392E-3</v>
      </c>
      <c r="L643" s="197">
        <f t="shared" si="104"/>
        <v>1</v>
      </c>
      <c r="M643" s="192">
        <f t="shared" si="108"/>
        <v>5.4648664208172392E-3</v>
      </c>
    </row>
    <row r="644" spans="1:13" s="180" customFormat="1" hidden="1" x14ac:dyDescent="0.2">
      <c r="A644" s="203">
        <f t="shared" si="110"/>
        <v>41</v>
      </c>
      <c r="B644" s="204">
        <f t="shared" si="110"/>
        <v>1.9377784314329523E-3</v>
      </c>
      <c r="C644" s="197">
        <f t="shared" si="98"/>
        <v>1</v>
      </c>
      <c r="D644" s="192">
        <f t="shared" si="105"/>
        <v>1.9377784314329523E-3</v>
      </c>
      <c r="E644" s="204">
        <f t="shared" si="99"/>
        <v>5.0524674213071495E-3</v>
      </c>
      <c r="F644" s="197">
        <f t="shared" si="100"/>
        <v>1</v>
      </c>
      <c r="G644" s="192">
        <f t="shared" si="106"/>
        <v>5.0524674213071495E-3</v>
      </c>
      <c r="H644" s="204">
        <f t="shared" si="101"/>
        <v>2.5519051343178573E-3</v>
      </c>
      <c r="I644" s="197">
        <f t="shared" si="102"/>
        <v>1</v>
      </c>
      <c r="J644" s="192">
        <f t="shared" si="107"/>
        <v>2.5519051343178573E-3</v>
      </c>
      <c r="K644" s="204">
        <f t="shared" si="103"/>
        <v>5.6188949628029356E-3</v>
      </c>
      <c r="L644" s="197">
        <f t="shared" si="104"/>
        <v>1</v>
      </c>
      <c r="M644" s="192">
        <f t="shared" si="108"/>
        <v>5.6188949628029356E-3</v>
      </c>
    </row>
    <row r="645" spans="1:13" s="180" customFormat="1" hidden="1" x14ac:dyDescent="0.2">
      <c r="A645" s="203">
        <f t="shared" si="110"/>
        <v>42</v>
      </c>
      <c r="B645" s="204">
        <f t="shared" si="110"/>
        <v>1.8523174339441144E-3</v>
      </c>
      <c r="C645" s="197">
        <f t="shared" si="98"/>
        <v>1</v>
      </c>
      <c r="D645" s="192">
        <f t="shared" si="105"/>
        <v>1.8523174339441144E-3</v>
      </c>
      <c r="E645" s="204">
        <f t="shared" si="99"/>
        <v>4.9845623651629178E-3</v>
      </c>
      <c r="F645" s="197">
        <f t="shared" si="100"/>
        <v>1</v>
      </c>
      <c r="G645" s="192">
        <f t="shared" si="106"/>
        <v>4.9845623651629178E-3</v>
      </c>
      <c r="H645" s="204">
        <f t="shared" si="101"/>
        <v>2.5118245889839451E-3</v>
      </c>
      <c r="I645" s="197">
        <f t="shared" si="102"/>
        <v>1</v>
      </c>
      <c r="J645" s="192">
        <f t="shared" si="107"/>
        <v>2.5118245889839451E-3</v>
      </c>
      <c r="K645" s="204">
        <f t="shared" si="103"/>
        <v>5.3452872731681285E-3</v>
      </c>
      <c r="L645" s="197">
        <f t="shared" si="104"/>
        <v>1</v>
      </c>
      <c r="M645" s="192">
        <f t="shared" si="108"/>
        <v>5.3452872731681285E-3</v>
      </c>
    </row>
    <row r="646" spans="1:13" s="180" customFormat="1" hidden="1" x14ac:dyDescent="0.2">
      <c r="A646" s="203">
        <f t="shared" si="110"/>
        <v>43</v>
      </c>
      <c r="B646" s="204">
        <f t="shared" si="110"/>
        <v>1.8049495167313089E-3</v>
      </c>
      <c r="C646" s="197">
        <f t="shared" si="98"/>
        <v>1</v>
      </c>
      <c r="D646" s="192">
        <f t="shared" si="105"/>
        <v>1.8049495167313089E-3</v>
      </c>
      <c r="E646" s="204">
        <f t="shared" si="99"/>
        <v>4.8918139957951868E-3</v>
      </c>
      <c r="F646" s="197">
        <f t="shared" si="100"/>
        <v>1</v>
      </c>
      <c r="G646" s="192">
        <f t="shared" si="106"/>
        <v>4.8918139957951868E-3</v>
      </c>
      <c r="H646" s="204">
        <f t="shared" si="101"/>
        <v>2.4359696726081936E-3</v>
      </c>
      <c r="I646" s="197">
        <f t="shared" si="102"/>
        <v>1</v>
      </c>
      <c r="J646" s="192">
        <f t="shared" si="107"/>
        <v>2.4359696726081936E-3</v>
      </c>
      <c r="K646" s="204">
        <f t="shared" si="103"/>
        <v>5.3406498546997418E-3</v>
      </c>
      <c r="L646" s="197">
        <f t="shared" si="104"/>
        <v>1</v>
      </c>
      <c r="M646" s="192">
        <f t="shared" si="108"/>
        <v>5.3406498546997418E-3</v>
      </c>
    </row>
    <row r="647" spans="1:13" s="180" customFormat="1" hidden="1" x14ac:dyDescent="0.2">
      <c r="A647" s="203">
        <f t="shared" si="110"/>
        <v>44</v>
      </c>
      <c r="B647" s="204">
        <f t="shared" si="110"/>
        <v>1.7297570887081842E-3</v>
      </c>
      <c r="C647" s="197">
        <f t="shared" si="98"/>
        <v>1</v>
      </c>
      <c r="D647" s="192">
        <f t="shared" si="105"/>
        <v>1.7297570887081842E-3</v>
      </c>
      <c r="E647" s="204">
        <f t="shared" si="99"/>
        <v>4.8454398111113205E-3</v>
      </c>
      <c r="F647" s="197">
        <f t="shared" si="100"/>
        <v>1</v>
      </c>
      <c r="G647" s="192">
        <f t="shared" si="106"/>
        <v>4.8454398111113205E-3</v>
      </c>
      <c r="H647" s="204">
        <f t="shared" si="101"/>
        <v>2.4124513360899475E-3</v>
      </c>
      <c r="I647" s="197">
        <f t="shared" si="102"/>
        <v>1</v>
      </c>
      <c r="J647" s="192">
        <f t="shared" si="107"/>
        <v>2.4124513360899475E-3</v>
      </c>
      <c r="K647" s="204">
        <f t="shared" si="103"/>
        <v>5.3416435872286824E-3</v>
      </c>
      <c r="L647" s="197">
        <f t="shared" si="104"/>
        <v>1</v>
      </c>
      <c r="M647" s="192">
        <f t="shared" si="108"/>
        <v>5.3416435872286824E-3</v>
      </c>
    </row>
    <row r="648" spans="1:13" s="180" customFormat="1" hidden="1" x14ac:dyDescent="0.2">
      <c r="A648" s="203">
        <f t="shared" si="110"/>
        <v>45</v>
      </c>
      <c r="B648" s="204">
        <f t="shared" si="110"/>
        <v>1.6128278944695803E-3</v>
      </c>
      <c r="C648" s="197">
        <f t="shared" si="98"/>
        <v>1.0000000000000002</v>
      </c>
      <c r="D648" s="192">
        <f t="shared" si="105"/>
        <v>1.6128278944695807E-3</v>
      </c>
      <c r="E648" s="204">
        <f t="shared" si="99"/>
        <v>4.687767583186178E-3</v>
      </c>
      <c r="F648" s="197">
        <f t="shared" si="100"/>
        <v>1.0000000000000002</v>
      </c>
      <c r="G648" s="192">
        <f t="shared" si="106"/>
        <v>4.6877675831861788E-3</v>
      </c>
      <c r="H648" s="204">
        <f t="shared" si="101"/>
        <v>2.4084764059741875E-3</v>
      </c>
      <c r="I648" s="197">
        <f t="shared" si="102"/>
        <v>1.0000000000000002</v>
      </c>
      <c r="J648" s="192">
        <f t="shared" si="107"/>
        <v>2.408476405974188E-3</v>
      </c>
      <c r="K648" s="204">
        <f t="shared" si="103"/>
        <v>5.1790026966588394E-3</v>
      </c>
      <c r="L648" s="197">
        <f t="shared" si="104"/>
        <v>1.0000000000000002</v>
      </c>
      <c r="M648" s="192">
        <f t="shared" si="108"/>
        <v>5.1790026966588402E-3</v>
      </c>
    </row>
    <row r="649" spans="1:13" s="180" customFormat="1" hidden="1" x14ac:dyDescent="0.2">
      <c r="A649" s="203">
        <f t="shared" si="110"/>
        <v>46</v>
      </c>
      <c r="B649" s="204">
        <f t="shared" si="110"/>
        <v>1.5515477218516153E-3</v>
      </c>
      <c r="C649" s="197">
        <f t="shared" si="98"/>
        <v>0.99999999999999989</v>
      </c>
      <c r="D649" s="192">
        <f t="shared" si="105"/>
        <v>1.5515477218516151E-3</v>
      </c>
      <c r="E649" s="204">
        <f t="shared" si="99"/>
        <v>4.6907487807729981E-3</v>
      </c>
      <c r="F649" s="197">
        <f t="shared" si="100"/>
        <v>0.99999999999999989</v>
      </c>
      <c r="G649" s="192">
        <f t="shared" si="106"/>
        <v>4.6907487807729973E-3</v>
      </c>
      <c r="H649" s="204">
        <f t="shared" si="101"/>
        <v>2.3925766855111478E-3</v>
      </c>
      <c r="I649" s="197">
        <f t="shared" si="102"/>
        <v>0.99999999999999989</v>
      </c>
      <c r="J649" s="192">
        <f t="shared" si="107"/>
        <v>2.3925766855111474E-3</v>
      </c>
      <c r="K649" s="204">
        <f t="shared" si="103"/>
        <v>5.1183850123935008E-3</v>
      </c>
      <c r="L649" s="197">
        <f t="shared" si="104"/>
        <v>0.99999999999999989</v>
      </c>
      <c r="M649" s="192">
        <f t="shared" si="108"/>
        <v>5.1183850123934999E-3</v>
      </c>
    </row>
    <row r="650" spans="1:13" s="180" customFormat="1" hidden="1" x14ac:dyDescent="0.2">
      <c r="A650" s="203">
        <f t="shared" si="110"/>
        <v>47</v>
      </c>
      <c r="B650" s="204">
        <f t="shared" si="110"/>
        <v>1.49225501429153E-3</v>
      </c>
      <c r="C650" s="197">
        <f t="shared" si="98"/>
        <v>1.0000000000000002</v>
      </c>
      <c r="D650" s="192">
        <f t="shared" si="105"/>
        <v>1.4922550142915305E-3</v>
      </c>
      <c r="E650" s="204">
        <f t="shared" si="99"/>
        <v>4.7934344754301285E-3</v>
      </c>
      <c r="F650" s="197">
        <f t="shared" si="100"/>
        <v>1.0000000000000002</v>
      </c>
      <c r="G650" s="192">
        <f t="shared" si="106"/>
        <v>4.7934344754301294E-3</v>
      </c>
      <c r="H650" s="204">
        <f t="shared" si="101"/>
        <v>2.3190404783695897E-3</v>
      </c>
      <c r="I650" s="197">
        <f t="shared" si="102"/>
        <v>1.0000000000000002</v>
      </c>
      <c r="J650" s="192">
        <f t="shared" si="107"/>
        <v>2.3190404783695901E-3</v>
      </c>
      <c r="K650" s="204">
        <f t="shared" si="103"/>
        <v>5.2111333817612317E-3</v>
      </c>
      <c r="L650" s="197">
        <f t="shared" si="104"/>
        <v>1.0000000000000002</v>
      </c>
      <c r="M650" s="192">
        <f t="shared" si="108"/>
        <v>5.2111333817612326E-3</v>
      </c>
    </row>
    <row r="651" spans="1:13" s="180" customFormat="1" hidden="1" x14ac:dyDescent="0.2">
      <c r="A651" s="203">
        <f t="shared" si="110"/>
        <v>48</v>
      </c>
      <c r="B651" s="204">
        <f t="shared" si="110"/>
        <v>1.4445558529024112E-3</v>
      </c>
      <c r="C651" s="197">
        <f t="shared" si="98"/>
        <v>0.99999999999999989</v>
      </c>
      <c r="D651" s="192">
        <f t="shared" si="105"/>
        <v>1.444555852902411E-3</v>
      </c>
      <c r="E651" s="204">
        <f t="shared" si="99"/>
        <v>4.6291373639787197E-3</v>
      </c>
      <c r="F651" s="197">
        <f t="shared" si="100"/>
        <v>0.99999999999999989</v>
      </c>
      <c r="G651" s="192">
        <f t="shared" si="106"/>
        <v>4.6291373639787189E-3</v>
      </c>
      <c r="H651" s="204">
        <f t="shared" si="101"/>
        <v>2.241860585288585E-3</v>
      </c>
      <c r="I651" s="197">
        <f t="shared" si="102"/>
        <v>0.99999999999999989</v>
      </c>
      <c r="J651" s="192">
        <f t="shared" si="107"/>
        <v>2.2418605852885846E-3</v>
      </c>
      <c r="K651" s="204">
        <f t="shared" si="103"/>
        <v>5.0981791176383882E-3</v>
      </c>
      <c r="L651" s="197">
        <f t="shared" si="104"/>
        <v>0.99999999999999989</v>
      </c>
      <c r="M651" s="192">
        <f t="shared" si="108"/>
        <v>5.0981791176383873E-3</v>
      </c>
    </row>
    <row r="652" spans="1:13" s="180" customFormat="1" hidden="1" x14ac:dyDescent="0.2">
      <c r="A652" s="203">
        <f t="shared" ref="A652:B667" si="111">A451</f>
        <v>49</v>
      </c>
      <c r="B652" s="204">
        <f t="shared" si="111"/>
        <v>1.3607510762951398E-3</v>
      </c>
      <c r="C652" s="197">
        <f t="shared" si="98"/>
        <v>1</v>
      </c>
      <c r="D652" s="192">
        <f t="shared" si="105"/>
        <v>1.3607510762951398E-3</v>
      </c>
      <c r="E652" s="204">
        <f t="shared" si="99"/>
        <v>4.287293374023368E-3</v>
      </c>
      <c r="F652" s="197">
        <f t="shared" si="100"/>
        <v>1</v>
      </c>
      <c r="G652" s="192">
        <f t="shared" si="106"/>
        <v>4.287293374023368E-3</v>
      </c>
      <c r="H652" s="204">
        <f t="shared" si="101"/>
        <v>2.1156565541132081E-3</v>
      </c>
      <c r="I652" s="197">
        <f t="shared" si="102"/>
        <v>1</v>
      </c>
      <c r="J652" s="192">
        <f t="shared" si="107"/>
        <v>2.1156565541132081E-3</v>
      </c>
      <c r="K652" s="204">
        <f t="shared" si="103"/>
        <v>4.5281078902031551E-3</v>
      </c>
      <c r="L652" s="197">
        <f t="shared" si="104"/>
        <v>1</v>
      </c>
      <c r="M652" s="192">
        <f t="shared" si="108"/>
        <v>4.5281078902031551E-3</v>
      </c>
    </row>
    <row r="653" spans="1:13" s="180" customFormat="1" hidden="1" x14ac:dyDescent="0.2">
      <c r="A653" s="203">
        <f t="shared" si="111"/>
        <v>50</v>
      </c>
      <c r="B653" s="204">
        <f t="shared" si="111"/>
        <v>1.2868836249772685E-3</v>
      </c>
      <c r="C653" s="197">
        <f t="shared" si="98"/>
        <v>1</v>
      </c>
      <c r="D653" s="192">
        <f t="shared" si="105"/>
        <v>1.2868836249772685E-3</v>
      </c>
      <c r="E653" s="204">
        <f t="shared" si="99"/>
        <v>4.120677553337765E-3</v>
      </c>
      <c r="F653" s="197">
        <f t="shared" si="100"/>
        <v>1</v>
      </c>
      <c r="G653" s="192">
        <f t="shared" si="106"/>
        <v>4.120677553337765E-3</v>
      </c>
      <c r="H653" s="204">
        <f t="shared" si="101"/>
        <v>2.069613613605656E-3</v>
      </c>
      <c r="I653" s="197">
        <f t="shared" si="102"/>
        <v>1</v>
      </c>
      <c r="J653" s="192">
        <f t="shared" si="107"/>
        <v>2.069613613605656E-3</v>
      </c>
      <c r="K653" s="204">
        <f t="shared" si="103"/>
        <v>4.5224767392058286E-3</v>
      </c>
      <c r="L653" s="197">
        <f t="shared" si="104"/>
        <v>1</v>
      </c>
      <c r="M653" s="192">
        <f t="shared" si="108"/>
        <v>4.5224767392058286E-3</v>
      </c>
    </row>
    <row r="654" spans="1:13" s="180" customFormat="1" hidden="1" x14ac:dyDescent="0.2">
      <c r="A654" s="203">
        <f t="shared" si="111"/>
        <v>51</v>
      </c>
      <c r="B654" s="204">
        <f t="shared" si="111"/>
        <v>1.2116911969541435E-3</v>
      </c>
      <c r="C654" s="197">
        <f t="shared" si="98"/>
        <v>1.0000000000000002</v>
      </c>
      <c r="D654" s="192">
        <f t="shared" si="105"/>
        <v>1.2116911969541437E-3</v>
      </c>
      <c r="E654" s="204">
        <f t="shared" si="99"/>
        <v>4.2478753170420826E-3</v>
      </c>
      <c r="F654" s="197">
        <f t="shared" si="100"/>
        <v>1.0000000000000002</v>
      </c>
      <c r="G654" s="192">
        <f t="shared" si="106"/>
        <v>4.2478753170420835E-3</v>
      </c>
      <c r="H654" s="204">
        <f t="shared" si="101"/>
        <v>2.006677220106124E-3</v>
      </c>
      <c r="I654" s="197">
        <f t="shared" si="102"/>
        <v>1.0000000000000002</v>
      </c>
      <c r="J654" s="192">
        <f t="shared" si="107"/>
        <v>2.0066772201061244E-3</v>
      </c>
      <c r="K654" s="204">
        <f t="shared" si="103"/>
        <v>4.4370157417169907E-3</v>
      </c>
      <c r="L654" s="197">
        <f t="shared" si="104"/>
        <v>1.0000000000000002</v>
      </c>
      <c r="M654" s="192">
        <f t="shared" si="108"/>
        <v>4.4370157417169915E-3</v>
      </c>
    </row>
    <row r="655" spans="1:13" s="180" customFormat="1" hidden="1" x14ac:dyDescent="0.2">
      <c r="A655" s="203">
        <f t="shared" si="111"/>
        <v>52</v>
      </c>
      <c r="B655" s="204">
        <f t="shared" si="111"/>
        <v>1.1603483496255781E-3</v>
      </c>
      <c r="C655" s="197">
        <f t="shared" si="98"/>
        <v>1</v>
      </c>
      <c r="D655" s="192">
        <f t="shared" si="105"/>
        <v>1.1603483496255781E-3</v>
      </c>
      <c r="E655" s="204">
        <f t="shared" si="99"/>
        <v>4.3306863611204133E-3</v>
      </c>
      <c r="F655" s="197">
        <f t="shared" si="100"/>
        <v>1</v>
      </c>
      <c r="G655" s="192">
        <f t="shared" si="106"/>
        <v>4.3306863611204133E-3</v>
      </c>
      <c r="H655" s="204">
        <f t="shared" si="101"/>
        <v>1.9937586972299044E-3</v>
      </c>
      <c r="I655" s="197">
        <f t="shared" si="102"/>
        <v>1</v>
      </c>
      <c r="J655" s="192">
        <f t="shared" si="107"/>
        <v>1.9937586972299044E-3</v>
      </c>
      <c r="K655" s="204">
        <f t="shared" si="103"/>
        <v>4.3720918831595791E-3</v>
      </c>
      <c r="L655" s="197">
        <f t="shared" si="104"/>
        <v>1</v>
      </c>
      <c r="M655" s="192">
        <f t="shared" si="108"/>
        <v>4.3720918831595791E-3</v>
      </c>
    </row>
    <row r="656" spans="1:13" s="180" customFormat="1" hidden="1" x14ac:dyDescent="0.2">
      <c r="A656" s="203">
        <f t="shared" si="111"/>
        <v>53</v>
      </c>
      <c r="B656" s="204">
        <f t="shared" si="111"/>
        <v>1.1500797801598651E-3</v>
      </c>
      <c r="C656" s="197">
        <f t="shared" si="98"/>
        <v>1.0000000000000002</v>
      </c>
      <c r="D656" s="192">
        <f t="shared" si="105"/>
        <v>1.1500797801598653E-3</v>
      </c>
      <c r="E656" s="204">
        <f t="shared" si="99"/>
        <v>4.2846434206128617E-3</v>
      </c>
      <c r="F656" s="197">
        <f t="shared" si="100"/>
        <v>1.0000000000000002</v>
      </c>
      <c r="G656" s="192">
        <f t="shared" si="106"/>
        <v>4.2846434206128626E-3</v>
      </c>
      <c r="H656" s="204">
        <f t="shared" si="101"/>
        <v>1.9324785246119392E-3</v>
      </c>
      <c r="I656" s="197">
        <f t="shared" si="102"/>
        <v>1.0000000000000002</v>
      </c>
      <c r="J656" s="192">
        <f t="shared" si="107"/>
        <v>1.9324785246119397E-3</v>
      </c>
      <c r="K656" s="204">
        <f t="shared" si="103"/>
        <v>4.3919665337383788E-3</v>
      </c>
      <c r="L656" s="197">
        <f t="shared" si="104"/>
        <v>1.0000000000000002</v>
      </c>
      <c r="M656" s="192">
        <f t="shared" si="108"/>
        <v>4.3919665337383796E-3</v>
      </c>
    </row>
    <row r="657" spans="1:13" s="180" customFormat="1" hidden="1" x14ac:dyDescent="0.2">
      <c r="A657" s="203">
        <f t="shared" si="111"/>
        <v>54</v>
      </c>
      <c r="B657" s="204">
        <f t="shared" si="111"/>
        <v>1.1613420821545181E-3</v>
      </c>
      <c r="C657" s="197">
        <f t="shared" si="98"/>
        <v>1</v>
      </c>
      <c r="D657" s="192">
        <f t="shared" si="105"/>
        <v>1.1613420821545181E-3</v>
      </c>
      <c r="E657" s="204">
        <f t="shared" si="99"/>
        <v>4.4804087288140369E-3</v>
      </c>
      <c r="F657" s="197">
        <f t="shared" si="100"/>
        <v>1</v>
      </c>
      <c r="G657" s="192">
        <f t="shared" si="106"/>
        <v>4.4804087288140369E-3</v>
      </c>
      <c r="H657" s="204">
        <f t="shared" si="101"/>
        <v>2.0126396152797639E-3</v>
      </c>
      <c r="I657" s="197">
        <f t="shared" si="102"/>
        <v>1</v>
      </c>
      <c r="J657" s="192">
        <f t="shared" si="107"/>
        <v>2.0126396152797639E-3</v>
      </c>
      <c r="K657" s="204">
        <f t="shared" si="103"/>
        <v>4.565207237950248E-3</v>
      </c>
      <c r="L657" s="197">
        <f t="shared" si="104"/>
        <v>1</v>
      </c>
      <c r="M657" s="192">
        <f t="shared" si="108"/>
        <v>4.565207237950248E-3</v>
      </c>
    </row>
    <row r="658" spans="1:13" s="180" customFormat="1" hidden="1" x14ac:dyDescent="0.2">
      <c r="A658" s="203">
        <f t="shared" si="111"/>
        <v>55</v>
      </c>
      <c r="B658" s="204">
        <f t="shared" si="111"/>
        <v>8.80115776464505E-4</v>
      </c>
      <c r="C658" s="197">
        <f t="shared" si="98"/>
        <v>1</v>
      </c>
      <c r="D658" s="192">
        <f t="shared" si="105"/>
        <v>8.80115776464505E-4</v>
      </c>
      <c r="E658" s="204">
        <f t="shared" si="99"/>
        <v>3.5645185813076925E-3</v>
      </c>
      <c r="F658" s="197">
        <f t="shared" si="100"/>
        <v>1</v>
      </c>
      <c r="G658" s="192">
        <f t="shared" si="106"/>
        <v>3.5645185813076925E-3</v>
      </c>
      <c r="H658" s="204">
        <f t="shared" si="101"/>
        <v>1.49324874682047E-3</v>
      </c>
      <c r="I658" s="197">
        <f t="shared" si="102"/>
        <v>1</v>
      </c>
      <c r="J658" s="192">
        <f t="shared" si="107"/>
        <v>1.49324874682047E-3</v>
      </c>
      <c r="K658" s="204">
        <f t="shared" si="103"/>
        <v>3.5118507572738738E-3</v>
      </c>
      <c r="L658" s="197">
        <f t="shared" si="104"/>
        <v>1</v>
      </c>
      <c r="M658" s="192">
        <f t="shared" si="108"/>
        <v>3.5118507572738738E-3</v>
      </c>
    </row>
    <row r="659" spans="1:13" s="180" customFormat="1" hidden="1" x14ac:dyDescent="0.2">
      <c r="A659" s="203">
        <f t="shared" si="111"/>
        <v>56</v>
      </c>
      <c r="B659" s="204">
        <f t="shared" si="111"/>
        <v>7.8372372115732738E-4</v>
      </c>
      <c r="C659" s="197">
        <f t="shared" si="98"/>
        <v>0.99999999999999989</v>
      </c>
      <c r="D659" s="192">
        <f t="shared" si="105"/>
        <v>7.8372372115732727E-4</v>
      </c>
      <c r="E659" s="204">
        <f t="shared" si="99"/>
        <v>3.4353333525454955E-3</v>
      </c>
      <c r="F659" s="197">
        <f t="shared" si="100"/>
        <v>0.99999999999999989</v>
      </c>
      <c r="G659" s="192">
        <f t="shared" si="106"/>
        <v>3.435333352545495E-3</v>
      </c>
      <c r="H659" s="204">
        <f t="shared" si="101"/>
        <v>1.4581368641312575E-3</v>
      </c>
      <c r="I659" s="197">
        <f t="shared" si="102"/>
        <v>0.99999999999999989</v>
      </c>
      <c r="J659" s="192">
        <f t="shared" si="107"/>
        <v>1.4581368641312573E-3</v>
      </c>
      <c r="K659" s="204">
        <f t="shared" si="103"/>
        <v>3.357490971111864E-3</v>
      </c>
      <c r="L659" s="197">
        <f t="shared" si="104"/>
        <v>0.99999999999999989</v>
      </c>
      <c r="M659" s="192">
        <f t="shared" si="108"/>
        <v>3.3574909711118635E-3</v>
      </c>
    </row>
    <row r="660" spans="1:13" s="180" customFormat="1" hidden="1" x14ac:dyDescent="0.2">
      <c r="A660" s="203">
        <f t="shared" si="111"/>
        <v>57</v>
      </c>
      <c r="B660" s="204">
        <f t="shared" si="111"/>
        <v>7.4264944329447509E-4</v>
      </c>
      <c r="C660" s="197">
        <f t="shared" si="98"/>
        <v>1</v>
      </c>
      <c r="D660" s="192">
        <f t="shared" si="105"/>
        <v>7.4264944329447509E-4</v>
      </c>
      <c r="E660" s="204">
        <f t="shared" si="99"/>
        <v>3.4111525276746229E-3</v>
      </c>
      <c r="F660" s="197">
        <f t="shared" si="100"/>
        <v>1</v>
      </c>
      <c r="G660" s="192">
        <f t="shared" si="106"/>
        <v>3.4111525276746229E-3</v>
      </c>
      <c r="H660" s="204">
        <f t="shared" si="101"/>
        <v>1.3766507967581795E-3</v>
      </c>
      <c r="I660" s="197">
        <f t="shared" si="102"/>
        <v>1</v>
      </c>
      <c r="J660" s="192">
        <f t="shared" si="107"/>
        <v>1.3766507967581795E-3</v>
      </c>
      <c r="K660" s="204">
        <f t="shared" si="103"/>
        <v>3.4131399927325029E-3</v>
      </c>
      <c r="L660" s="197">
        <f t="shared" si="104"/>
        <v>1</v>
      </c>
      <c r="M660" s="192">
        <f t="shared" si="108"/>
        <v>3.4131399927325029E-3</v>
      </c>
    </row>
    <row r="661" spans="1:13" s="180" customFormat="1" hidden="1" x14ac:dyDescent="0.2">
      <c r="A661" s="203">
        <f t="shared" si="111"/>
        <v>58</v>
      </c>
      <c r="B661" s="204">
        <f t="shared" si="111"/>
        <v>6.9859396784480285E-4</v>
      </c>
      <c r="C661" s="197">
        <f t="shared" si="98"/>
        <v>1</v>
      </c>
      <c r="D661" s="192">
        <f t="shared" si="105"/>
        <v>6.9859396784480285E-4</v>
      </c>
      <c r="E661" s="204">
        <f t="shared" si="99"/>
        <v>3.4018776907378499E-3</v>
      </c>
      <c r="F661" s="197">
        <f t="shared" si="100"/>
        <v>1</v>
      </c>
      <c r="G661" s="192">
        <f t="shared" si="106"/>
        <v>3.4018776907378499E-3</v>
      </c>
      <c r="H661" s="204">
        <f t="shared" si="101"/>
        <v>1.3349140305427005E-3</v>
      </c>
      <c r="I661" s="197">
        <f t="shared" si="102"/>
        <v>1</v>
      </c>
      <c r="J661" s="192">
        <f t="shared" si="107"/>
        <v>1.3349140305427005E-3</v>
      </c>
      <c r="K661" s="204">
        <f t="shared" si="103"/>
        <v>3.2995232402570321E-3</v>
      </c>
      <c r="L661" s="197">
        <f t="shared" si="104"/>
        <v>1</v>
      </c>
      <c r="M661" s="192">
        <f t="shared" si="108"/>
        <v>3.2995232402570321E-3</v>
      </c>
    </row>
    <row r="662" spans="1:13" s="180" customFormat="1" hidden="1" x14ac:dyDescent="0.2">
      <c r="A662" s="203">
        <f t="shared" si="111"/>
        <v>59</v>
      </c>
      <c r="B662" s="204">
        <f t="shared" si="111"/>
        <v>6.0683933100601174E-4</v>
      </c>
      <c r="C662" s="197">
        <f t="shared" si="98"/>
        <v>1</v>
      </c>
      <c r="D662" s="192">
        <f t="shared" si="105"/>
        <v>6.0683933100601174E-4</v>
      </c>
      <c r="E662" s="204">
        <f t="shared" si="99"/>
        <v>3.0262467947985388E-3</v>
      </c>
      <c r="F662" s="197">
        <f t="shared" si="100"/>
        <v>1</v>
      </c>
      <c r="G662" s="192">
        <f t="shared" si="106"/>
        <v>3.0262467947985388E-3</v>
      </c>
      <c r="H662" s="204">
        <f t="shared" si="101"/>
        <v>1.1090055022970127E-3</v>
      </c>
      <c r="I662" s="197">
        <f t="shared" si="102"/>
        <v>1</v>
      </c>
      <c r="J662" s="192">
        <f t="shared" si="107"/>
        <v>1.1090055022970127E-3</v>
      </c>
      <c r="K662" s="204">
        <f t="shared" si="103"/>
        <v>2.9891474470514464E-3</v>
      </c>
      <c r="L662" s="197">
        <f t="shared" si="104"/>
        <v>1</v>
      </c>
      <c r="M662" s="192">
        <f t="shared" si="108"/>
        <v>2.9891474470514464E-3</v>
      </c>
    </row>
    <row r="663" spans="1:13" s="180" customFormat="1" hidden="1" x14ac:dyDescent="0.2">
      <c r="A663" s="203">
        <f t="shared" si="111"/>
        <v>60</v>
      </c>
      <c r="B663" s="204">
        <f t="shared" si="111"/>
        <v>4.8560396247533471E-4</v>
      </c>
      <c r="C663" s="197">
        <f t="shared" si="98"/>
        <v>0.99999999999999989</v>
      </c>
      <c r="D663" s="192">
        <f t="shared" si="105"/>
        <v>4.8560396247533465E-4</v>
      </c>
      <c r="E663" s="204">
        <f t="shared" si="99"/>
        <v>2.4740627528842258E-3</v>
      </c>
      <c r="F663" s="197">
        <f t="shared" si="100"/>
        <v>0.99999999999999989</v>
      </c>
      <c r="G663" s="192">
        <f t="shared" si="106"/>
        <v>2.4740627528842254E-3</v>
      </c>
      <c r="H663" s="204">
        <f t="shared" si="101"/>
        <v>9.3576479808514372E-4</v>
      </c>
      <c r="I663" s="197">
        <f t="shared" si="102"/>
        <v>0.99999999999999989</v>
      </c>
      <c r="J663" s="192">
        <f t="shared" si="107"/>
        <v>9.3576479808514361E-4</v>
      </c>
      <c r="K663" s="204">
        <f t="shared" si="103"/>
        <v>2.5207681817444047E-3</v>
      </c>
      <c r="L663" s="197">
        <f t="shared" si="104"/>
        <v>0.99999999999999989</v>
      </c>
      <c r="M663" s="192">
        <f t="shared" si="108"/>
        <v>2.5207681817444043E-3</v>
      </c>
    </row>
    <row r="664" spans="1:13" s="180" customFormat="1" hidden="1" x14ac:dyDescent="0.2">
      <c r="A664" s="203">
        <f t="shared" si="111"/>
        <v>61</v>
      </c>
      <c r="B664" s="204">
        <f t="shared" si="111"/>
        <v>4.6771677695441516E-4</v>
      </c>
      <c r="C664" s="197">
        <f t="shared" si="98"/>
        <v>1.0000000000000002</v>
      </c>
      <c r="D664" s="192">
        <f t="shared" si="105"/>
        <v>4.6771677695441527E-4</v>
      </c>
      <c r="E664" s="204">
        <f t="shared" si="99"/>
        <v>2.4144388011478274E-3</v>
      </c>
      <c r="F664" s="197">
        <f t="shared" si="100"/>
        <v>1.0000000000000002</v>
      </c>
      <c r="G664" s="192">
        <f t="shared" si="106"/>
        <v>2.4144388011478279E-3</v>
      </c>
      <c r="H664" s="204">
        <f t="shared" si="101"/>
        <v>8.3473532430957949E-4</v>
      </c>
      <c r="I664" s="197">
        <f t="shared" si="102"/>
        <v>1.0000000000000002</v>
      </c>
      <c r="J664" s="192">
        <f t="shared" si="107"/>
        <v>8.347353243095797E-4</v>
      </c>
      <c r="K664" s="204">
        <f t="shared" si="103"/>
        <v>2.391914197158521E-3</v>
      </c>
      <c r="L664" s="197">
        <f t="shared" si="104"/>
        <v>1.0000000000000002</v>
      </c>
      <c r="M664" s="192">
        <f t="shared" si="108"/>
        <v>2.3919141971585215E-3</v>
      </c>
    </row>
    <row r="665" spans="1:13" s="180" customFormat="1" hidden="1" x14ac:dyDescent="0.2">
      <c r="A665" s="203">
        <f t="shared" si="111"/>
        <v>62</v>
      </c>
      <c r="B665" s="204">
        <f t="shared" si="111"/>
        <v>4.1008029027589659E-4</v>
      </c>
      <c r="C665" s="197">
        <f t="shared" si="98"/>
        <v>1.0000000000000002</v>
      </c>
      <c r="D665" s="192">
        <f t="shared" si="105"/>
        <v>4.1008029027589669E-4</v>
      </c>
      <c r="E665" s="204">
        <f t="shared" si="99"/>
        <v>2.3293090478353029E-3</v>
      </c>
      <c r="F665" s="197">
        <f t="shared" si="100"/>
        <v>1.0000000000000002</v>
      </c>
      <c r="G665" s="192">
        <f t="shared" si="106"/>
        <v>2.3293090478353033E-3</v>
      </c>
      <c r="H665" s="204">
        <f t="shared" si="101"/>
        <v>7.5291801276018819E-4</v>
      </c>
      <c r="I665" s="197">
        <f t="shared" si="102"/>
        <v>1.0000000000000002</v>
      </c>
      <c r="J665" s="192">
        <f t="shared" si="107"/>
        <v>7.529180127601884E-4</v>
      </c>
      <c r="K665" s="204">
        <f t="shared" si="103"/>
        <v>2.2895597466777036E-3</v>
      </c>
      <c r="L665" s="197">
        <f t="shared" si="104"/>
        <v>1.0000000000000002</v>
      </c>
      <c r="M665" s="192">
        <f t="shared" si="108"/>
        <v>2.2895597466777041E-3</v>
      </c>
    </row>
    <row r="666" spans="1:13" s="180" customFormat="1" hidden="1" x14ac:dyDescent="0.2">
      <c r="A666" s="203">
        <f t="shared" si="111"/>
        <v>63</v>
      </c>
      <c r="B666" s="204">
        <f t="shared" si="111"/>
        <v>3.4780638512899145E-4</v>
      </c>
      <c r="C666" s="197">
        <f t="shared" si="98"/>
        <v>1.0000000000000002</v>
      </c>
      <c r="D666" s="192">
        <f t="shared" si="105"/>
        <v>3.4780638512899151E-4</v>
      </c>
      <c r="E666" s="204">
        <f t="shared" si="99"/>
        <v>2.0202582313349703E-3</v>
      </c>
      <c r="F666" s="197">
        <f t="shared" si="100"/>
        <v>1.0000000000000002</v>
      </c>
      <c r="G666" s="192">
        <f t="shared" si="106"/>
        <v>2.0202582313349707E-3</v>
      </c>
      <c r="H666" s="204">
        <f t="shared" si="101"/>
        <v>6.7209443373973676E-4</v>
      </c>
      <c r="I666" s="197">
        <f t="shared" si="102"/>
        <v>1.0000000000000002</v>
      </c>
      <c r="J666" s="192">
        <f t="shared" si="107"/>
        <v>6.7209443373973687E-4</v>
      </c>
      <c r="K666" s="204">
        <f t="shared" si="103"/>
        <v>1.9775277325905513E-3</v>
      </c>
      <c r="L666" s="197">
        <f t="shared" si="104"/>
        <v>1.0000000000000002</v>
      </c>
      <c r="M666" s="192">
        <f t="shared" si="108"/>
        <v>1.9775277325905518E-3</v>
      </c>
    </row>
    <row r="667" spans="1:13" s="180" customFormat="1" hidden="1" x14ac:dyDescent="0.2">
      <c r="A667" s="203">
        <f t="shared" si="111"/>
        <v>64</v>
      </c>
      <c r="B667" s="204">
        <f t="shared" si="111"/>
        <v>2.8188879404263974E-4</v>
      </c>
      <c r="C667" s="197">
        <f t="shared" si="98"/>
        <v>1</v>
      </c>
      <c r="D667" s="192">
        <f t="shared" si="105"/>
        <v>2.8188879404263974E-4</v>
      </c>
      <c r="E667" s="204">
        <f t="shared" si="99"/>
        <v>1.9351284780224458E-3</v>
      </c>
      <c r="F667" s="197">
        <f t="shared" si="100"/>
        <v>1</v>
      </c>
      <c r="G667" s="192">
        <f t="shared" si="106"/>
        <v>1.9351284780224458E-3</v>
      </c>
      <c r="H667" s="204">
        <f t="shared" si="101"/>
        <v>5.4555915838804664E-4</v>
      </c>
      <c r="I667" s="197">
        <f t="shared" si="102"/>
        <v>1</v>
      </c>
      <c r="J667" s="192">
        <f t="shared" si="107"/>
        <v>5.4555915838804664E-4</v>
      </c>
      <c r="K667" s="204">
        <f t="shared" si="103"/>
        <v>1.8178680396075287E-3</v>
      </c>
      <c r="L667" s="197">
        <f t="shared" si="104"/>
        <v>1</v>
      </c>
      <c r="M667" s="192">
        <f t="shared" si="108"/>
        <v>1.8178680396075287E-3</v>
      </c>
    </row>
    <row r="668" spans="1:13" s="180" customFormat="1" hidden="1" x14ac:dyDescent="0.2">
      <c r="A668" s="203">
        <f t="shared" ref="A668:B683" si="112">A467</f>
        <v>65</v>
      </c>
      <c r="B668" s="204">
        <f t="shared" si="112"/>
        <v>2.6002667840596027E-4</v>
      </c>
      <c r="C668" s="197">
        <f t="shared" ref="C668:C687" si="113">C467/$C568</f>
        <v>1</v>
      </c>
      <c r="D668" s="192">
        <f t="shared" si="105"/>
        <v>2.6002667840596027E-4</v>
      </c>
      <c r="E668" s="204">
        <f t="shared" ref="E668:E686" si="114">E467</f>
        <v>1.8175367954312153E-3</v>
      </c>
      <c r="F668" s="197">
        <f t="shared" ref="F668:F686" si="115">F467/$C568</f>
        <v>1</v>
      </c>
      <c r="G668" s="192">
        <f t="shared" si="106"/>
        <v>1.8175367954312153E-3</v>
      </c>
      <c r="H668" s="204">
        <f t="shared" ref="H668:H686" si="116">H467</f>
        <v>4.630793584860286E-4</v>
      </c>
      <c r="I668" s="197">
        <f t="shared" ref="I668:I686" si="117">I467/$G568</f>
        <v>1</v>
      </c>
      <c r="J668" s="192">
        <f t="shared" si="107"/>
        <v>4.630793584860286E-4</v>
      </c>
      <c r="K668" s="204">
        <f t="shared" ref="K668:K686" si="118">K467</f>
        <v>1.6393274285746464E-3</v>
      </c>
      <c r="L668" s="197">
        <f t="shared" ref="L668:L686" si="119">L467/$G568</f>
        <v>1</v>
      </c>
      <c r="M668" s="192">
        <f t="shared" si="108"/>
        <v>1.6393274285746464E-3</v>
      </c>
    </row>
    <row r="669" spans="1:13" s="180" customFormat="1" hidden="1" x14ac:dyDescent="0.2">
      <c r="A669" s="203">
        <f t="shared" si="112"/>
        <v>66</v>
      </c>
      <c r="B669" s="204">
        <f t="shared" si="112"/>
        <v>2.2392106318780782E-4</v>
      </c>
      <c r="C669" s="197">
        <f t="shared" si="113"/>
        <v>0.99999999999999978</v>
      </c>
      <c r="D669" s="192">
        <f t="shared" si="105"/>
        <v>2.2392106318780777E-4</v>
      </c>
      <c r="E669" s="204">
        <f t="shared" si="114"/>
        <v>1.578709744309308E-3</v>
      </c>
      <c r="F669" s="197">
        <f t="shared" si="115"/>
        <v>0.99999999999999978</v>
      </c>
      <c r="G669" s="192">
        <f t="shared" si="106"/>
        <v>1.5787097443093075E-3</v>
      </c>
      <c r="H669" s="204">
        <f t="shared" si="116"/>
        <v>4.1538019709690978E-4</v>
      </c>
      <c r="I669" s="197">
        <f t="shared" si="117"/>
        <v>0.99999999999999978</v>
      </c>
      <c r="J669" s="192">
        <f t="shared" si="107"/>
        <v>4.1538019709690967E-4</v>
      </c>
      <c r="K669" s="204">
        <f t="shared" si="118"/>
        <v>1.49324874682047E-3</v>
      </c>
      <c r="L669" s="197">
        <f t="shared" si="119"/>
        <v>0.99999999999999978</v>
      </c>
      <c r="M669" s="192">
        <f t="shared" si="108"/>
        <v>1.4932487468204696E-3</v>
      </c>
    </row>
    <row r="670" spans="1:13" s="180" customFormat="1" hidden="1" x14ac:dyDescent="0.2">
      <c r="A670" s="203">
        <f t="shared" si="112"/>
        <v>67</v>
      </c>
      <c r="B670" s="204">
        <f t="shared" si="112"/>
        <v>2.0172770337481503E-4</v>
      </c>
      <c r="C670" s="197">
        <f t="shared" si="113"/>
        <v>1</v>
      </c>
      <c r="D670" s="192">
        <f t="shared" si="105"/>
        <v>2.0172770337481503E-4</v>
      </c>
      <c r="E670" s="204">
        <f t="shared" si="114"/>
        <v>1.3952004706317257E-3</v>
      </c>
      <c r="F670" s="197">
        <f t="shared" si="115"/>
        <v>1</v>
      </c>
      <c r="G670" s="192">
        <f t="shared" si="106"/>
        <v>1.3952004706317257E-3</v>
      </c>
      <c r="H670" s="204">
        <f t="shared" si="116"/>
        <v>3.4615016424742484E-4</v>
      </c>
      <c r="I670" s="197">
        <f t="shared" si="117"/>
        <v>1</v>
      </c>
      <c r="J670" s="192">
        <f t="shared" si="107"/>
        <v>3.4615016424742484E-4</v>
      </c>
      <c r="K670" s="204">
        <f t="shared" si="118"/>
        <v>1.300795880382428E-3</v>
      </c>
      <c r="L670" s="197">
        <f t="shared" si="119"/>
        <v>1</v>
      </c>
      <c r="M670" s="192">
        <f t="shared" si="108"/>
        <v>1.300795880382428E-3</v>
      </c>
    </row>
    <row r="671" spans="1:13" s="180" customFormat="1" hidden="1" x14ac:dyDescent="0.2">
      <c r="A671" s="203">
        <f t="shared" si="112"/>
        <v>68</v>
      </c>
      <c r="B671" s="204">
        <f t="shared" si="112"/>
        <v>1.4773490263574304E-4</v>
      </c>
      <c r="C671" s="197">
        <f t="shared" si="113"/>
        <v>1.0000000000000002</v>
      </c>
      <c r="D671" s="192">
        <f t="shared" si="105"/>
        <v>1.4773490263574306E-4</v>
      </c>
      <c r="E671" s="204">
        <f t="shared" si="114"/>
        <v>1.2501155214064894E-3</v>
      </c>
      <c r="F671" s="197">
        <f t="shared" si="115"/>
        <v>1.0000000000000002</v>
      </c>
      <c r="G671" s="192">
        <f t="shared" si="106"/>
        <v>1.2501155214064896E-3</v>
      </c>
      <c r="H671" s="204">
        <f t="shared" si="116"/>
        <v>2.762576430453132E-4</v>
      </c>
      <c r="I671" s="197">
        <f t="shared" si="117"/>
        <v>1.0000000000000002</v>
      </c>
      <c r="J671" s="192">
        <f t="shared" si="107"/>
        <v>2.7625764304531325E-4</v>
      </c>
      <c r="K671" s="204">
        <f t="shared" si="118"/>
        <v>1.1659795006229046E-3</v>
      </c>
      <c r="L671" s="197">
        <f t="shared" si="119"/>
        <v>1.0000000000000002</v>
      </c>
      <c r="M671" s="192">
        <f t="shared" si="108"/>
        <v>1.1659795006229048E-3</v>
      </c>
    </row>
    <row r="672" spans="1:13" s="180" customFormat="1" hidden="1" x14ac:dyDescent="0.2">
      <c r="A672" s="203">
        <f t="shared" si="112"/>
        <v>69</v>
      </c>
      <c r="B672" s="204">
        <f t="shared" si="112"/>
        <v>1.5535351869094951E-4</v>
      </c>
      <c r="C672" s="197">
        <f t="shared" si="113"/>
        <v>1</v>
      </c>
      <c r="D672" s="192">
        <f t="shared" ref="D672:D687" si="120">B672*C672</f>
        <v>1.5535351869094951E-4</v>
      </c>
      <c r="E672" s="204">
        <f t="shared" si="114"/>
        <v>1.1722731399728579E-3</v>
      </c>
      <c r="F672" s="197">
        <f t="shared" si="115"/>
        <v>1</v>
      </c>
      <c r="G672" s="192">
        <f t="shared" ref="G672:G686" si="121">E672*F672</f>
        <v>1.1722731399728579E-3</v>
      </c>
      <c r="H672" s="204">
        <f t="shared" si="116"/>
        <v>2.4346446959029402E-4</v>
      </c>
      <c r="I672" s="197">
        <f t="shared" si="117"/>
        <v>1</v>
      </c>
      <c r="J672" s="192">
        <f t="shared" ref="J672:J686" si="122">H672*I672</f>
        <v>2.4346446959029402E-4</v>
      </c>
      <c r="K672" s="204">
        <f t="shared" si="118"/>
        <v>1.0801872589577535E-3</v>
      </c>
      <c r="L672" s="197">
        <f t="shared" si="119"/>
        <v>1</v>
      </c>
      <c r="M672" s="192">
        <f t="shared" ref="M672:M686" si="123">K672*L672</f>
        <v>1.0801872589577535E-3</v>
      </c>
    </row>
    <row r="673" spans="1:27" s="180" customFormat="1" hidden="1" x14ac:dyDescent="0.2">
      <c r="A673" s="203">
        <f t="shared" si="112"/>
        <v>70</v>
      </c>
      <c r="B673" s="204">
        <f t="shared" si="112"/>
        <v>1.2852274040957016E-4</v>
      </c>
      <c r="C673" s="197">
        <f t="shared" si="113"/>
        <v>0.99999999999999978</v>
      </c>
      <c r="D673" s="192">
        <f t="shared" si="120"/>
        <v>1.2852274040957014E-4</v>
      </c>
      <c r="E673" s="204">
        <f t="shared" si="114"/>
        <v>9.980387032320489E-4</v>
      </c>
      <c r="F673" s="197">
        <f t="shared" si="115"/>
        <v>0.99999999999999978</v>
      </c>
      <c r="G673" s="192">
        <f t="shared" si="121"/>
        <v>9.9803870323204869E-4</v>
      </c>
      <c r="H673" s="204">
        <f t="shared" si="116"/>
        <v>2.0338392425638168E-4</v>
      </c>
      <c r="I673" s="197">
        <f t="shared" si="117"/>
        <v>0.99999999999999978</v>
      </c>
      <c r="J673" s="192">
        <f t="shared" si="122"/>
        <v>2.0338392425638162E-4</v>
      </c>
      <c r="K673" s="204">
        <f t="shared" si="118"/>
        <v>8.9137807845915808E-4</v>
      </c>
      <c r="L673" s="197">
        <f t="shared" si="119"/>
        <v>0.99999999999999978</v>
      </c>
      <c r="M673" s="192">
        <f t="shared" si="123"/>
        <v>8.9137807845915786E-4</v>
      </c>
    </row>
    <row r="674" spans="1:27" s="180" customFormat="1" hidden="1" x14ac:dyDescent="0.2">
      <c r="A674" s="203">
        <f t="shared" si="112"/>
        <v>71</v>
      </c>
      <c r="B674" s="204">
        <f t="shared" si="112"/>
        <v>1.1030431071233729E-4</v>
      </c>
      <c r="C674" s="197">
        <f t="shared" si="113"/>
        <v>1</v>
      </c>
      <c r="D674" s="192">
        <f t="shared" si="120"/>
        <v>1.1030431071233729E-4</v>
      </c>
      <c r="E674" s="204">
        <f t="shared" si="114"/>
        <v>8.648785443540921E-4</v>
      </c>
      <c r="F674" s="197">
        <f t="shared" si="115"/>
        <v>1</v>
      </c>
      <c r="G674" s="192">
        <f t="shared" si="121"/>
        <v>8.648785443540921E-4</v>
      </c>
      <c r="H674" s="204">
        <f t="shared" si="116"/>
        <v>1.6529084398034927E-4</v>
      </c>
      <c r="I674" s="197">
        <f t="shared" si="117"/>
        <v>1</v>
      </c>
      <c r="J674" s="192">
        <f t="shared" si="122"/>
        <v>1.6529084398034927E-4</v>
      </c>
      <c r="K674" s="204">
        <f t="shared" si="118"/>
        <v>7.6583653563640783E-4</v>
      </c>
      <c r="L674" s="197">
        <f t="shared" si="119"/>
        <v>1</v>
      </c>
      <c r="M674" s="192">
        <f t="shared" si="123"/>
        <v>7.6583653563640783E-4</v>
      </c>
    </row>
    <row r="675" spans="1:27" s="180" customFormat="1" hidden="1" x14ac:dyDescent="0.2">
      <c r="A675" s="203">
        <f t="shared" si="112"/>
        <v>72</v>
      </c>
      <c r="B675" s="204">
        <f t="shared" si="112"/>
        <v>8.2479799902017976E-5</v>
      </c>
      <c r="C675" s="197">
        <f t="shared" si="113"/>
        <v>1</v>
      </c>
      <c r="D675" s="192">
        <f t="shared" si="120"/>
        <v>8.2479799902017976E-5</v>
      </c>
      <c r="E675" s="204">
        <f t="shared" si="114"/>
        <v>7.1151249072102249E-4</v>
      </c>
      <c r="F675" s="197">
        <f t="shared" si="115"/>
        <v>1</v>
      </c>
      <c r="G675" s="192">
        <f t="shared" si="121"/>
        <v>7.1151249072102249E-4</v>
      </c>
      <c r="H675" s="204">
        <f t="shared" si="116"/>
        <v>1.381288215226566E-4</v>
      </c>
      <c r="I675" s="197">
        <f t="shared" si="117"/>
        <v>1</v>
      </c>
      <c r="J675" s="192">
        <f t="shared" si="122"/>
        <v>1.381288215226566E-4</v>
      </c>
      <c r="K675" s="204">
        <f t="shared" si="118"/>
        <v>6.2870144664269121E-4</v>
      </c>
      <c r="L675" s="197">
        <f t="shared" si="119"/>
        <v>1</v>
      </c>
      <c r="M675" s="192">
        <f t="shared" si="123"/>
        <v>6.2870144664269121E-4</v>
      </c>
    </row>
    <row r="676" spans="1:27" s="180" customFormat="1" hidden="1" x14ac:dyDescent="0.2">
      <c r="A676" s="203">
        <f t="shared" si="112"/>
        <v>73</v>
      </c>
      <c r="B676" s="204">
        <f t="shared" si="112"/>
        <v>6.6248835262665043E-5</v>
      </c>
      <c r="C676" s="197">
        <f t="shared" si="113"/>
        <v>1</v>
      </c>
      <c r="D676" s="192">
        <f t="shared" si="120"/>
        <v>6.6248835262665043E-5</v>
      </c>
      <c r="E676" s="204">
        <f t="shared" si="114"/>
        <v>5.6543380896684615E-4</v>
      </c>
      <c r="F676" s="197">
        <f t="shared" si="115"/>
        <v>1</v>
      </c>
      <c r="G676" s="192">
        <f t="shared" si="121"/>
        <v>5.6543380896684615E-4</v>
      </c>
      <c r="H676" s="204">
        <f t="shared" si="116"/>
        <v>1.0931057818339731E-4</v>
      </c>
      <c r="I676" s="197">
        <f t="shared" si="117"/>
        <v>1</v>
      </c>
      <c r="J676" s="192">
        <f t="shared" si="122"/>
        <v>1.0931057818339731E-4</v>
      </c>
      <c r="K676" s="204">
        <f t="shared" si="118"/>
        <v>5.1011603152252083E-4</v>
      </c>
      <c r="L676" s="197">
        <f t="shared" si="119"/>
        <v>1</v>
      </c>
      <c r="M676" s="192">
        <f t="shared" si="123"/>
        <v>5.1011603152252083E-4</v>
      </c>
    </row>
    <row r="677" spans="1:27" s="180" customFormat="1" hidden="1" x14ac:dyDescent="0.2">
      <c r="A677" s="203">
        <f t="shared" si="112"/>
        <v>74</v>
      </c>
      <c r="B677" s="204">
        <f t="shared" si="112"/>
        <v>4.2399254568105628E-5</v>
      </c>
      <c r="C677" s="197">
        <f t="shared" si="113"/>
        <v>1</v>
      </c>
      <c r="D677" s="192">
        <f t="shared" si="120"/>
        <v>4.2399254568105628E-5</v>
      </c>
      <c r="E677" s="204">
        <f t="shared" si="114"/>
        <v>4.2034885974160969E-4</v>
      </c>
      <c r="F677" s="197">
        <f t="shared" si="115"/>
        <v>1</v>
      </c>
      <c r="G677" s="192">
        <f t="shared" si="121"/>
        <v>4.2034885974160969E-4</v>
      </c>
      <c r="H677" s="204">
        <f t="shared" si="116"/>
        <v>7.8173625609944747E-5</v>
      </c>
      <c r="I677" s="197">
        <f t="shared" si="117"/>
        <v>1</v>
      </c>
      <c r="J677" s="192">
        <f t="shared" si="122"/>
        <v>7.8173625609944747E-5</v>
      </c>
      <c r="K677" s="204">
        <f t="shared" si="118"/>
        <v>4.2167383644686296E-4</v>
      </c>
      <c r="L677" s="197">
        <f t="shared" si="119"/>
        <v>1</v>
      </c>
      <c r="M677" s="192">
        <f t="shared" si="123"/>
        <v>4.2167383644686296E-4</v>
      </c>
    </row>
    <row r="678" spans="1:27" s="180" customFormat="1" hidden="1" x14ac:dyDescent="0.2">
      <c r="A678" s="203">
        <f t="shared" si="112"/>
        <v>75</v>
      </c>
      <c r="B678" s="204">
        <f t="shared" si="112"/>
        <v>3.4118150160272496E-5</v>
      </c>
      <c r="C678" s="197">
        <f t="shared" si="113"/>
        <v>1</v>
      </c>
      <c r="D678" s="192">
        <f t="shared" si="120"/>
        <v>3.4118150160272496E-5</v>
      </c>
      <c r="E678" s="204">
        <f t="shared" si="114"/>
        <v>3.3323164137120514E-4</v>
      </c>
      <c r="F678" s="197">
        <f t="shared" si="115"/>
        <v>1</v>
      </c>
      <c r="G678" s="192">
        <f t="shared" si="121"/>
        <v>3.3323164137120514E-4</v>
      </c>
      <c r="H678" s="204">
        <f t="shared" si="116"/>
        <v>5.929270756008521E-5</v>
      </c>
      <c r="I678" s="197">
        <f t="shared" si="117"/>
        <v>1</v>
      </c>
      <c r="J678" s="192">
        <f t="shared" si="122"/>
        <v>5.929270756008521E-5</v>
      </c>
      <c r="K678" s="204">
        <f t="shared" si="118"/>
        <v>3.3223790884226516E-4</v>
      </c>
      <c r="L678" s="197">
        <f t="shared" si="119"/>
        <v>1</v>
      </c>
      <c r="M678" s="192">
        <f t="shared" si="123"/>
        <v>3.3223790884226516E-4</v>
      </c>
    </row>
    <row r="679" spans="1:27" s="180" customFormat="1" hidden="1" x14ac:dyDescent="0.2">
      <c r="A679" s="203">
        <f t="shared" si="112"/>
        <v>76</v>
      </c>
      <c r="B679" s="204">
        <f t="shared" si="112"/>
        <v>2.7493266634005991E-5</v>
      </c>
      <c r="C679" s="197">
        <f t="shared" si="113"/>
        <v>1.0000000000000002</v>
      </c>
      <c r="D679" s="192">
        <f t="shared" si="120"/>
        <v>2.7493266634005998E-5</v>
      </c>
      <c r="E679" s="204">
        <f t="shared" si="114"/>
        <v>2.0404641260900831E-4</v>
      </c>
      <c r="F679" s="197">
        <f t="shared" si="115"/>
        <v>1.0000000000000002</v>
      </c>
      <c r="G679" s="192">
        <f t="shared" si="121"/>
        <v>2.0404641260900837E-4</v>
      </c>
      <c r="H679" s="204">
        <f t="shared" si="116"/>
        <v>4.4717963802298901E-5</v>
      </c>
      <c r="I679" s="197">
        <f t="shared" si="117"/>
        <v>1.0000000000000002</v>
      </c>
      <c r="J679" s="192">
        <f t="shared" si="122"/>
        <v>4.4717963802298908E-5</v>
      </c>
      <c r="K679" s="204">
        <f t="shared" si="118"/>
        <v>2.3683958606402752E-4</v>
      </c>
      <c r="L679" s="197">
        <f t="shared" si="119"/>
        <v>1.0000000000000002</v>
      </c>
      <c r="M679" s="192">
        <f t="shared" si="123"/>
        <v>2.3683958606402758E-4</v>
      </c>
    </row>
    <row r="680" spans="1:27" s="180" customFormat="1" hidden="1" x14ac:dyDescent="0.2">
      <c r="A680" s="203">
        <f t="shared" si="112"/>
        <v>77</v>
      </c>
      <c r="B680" s="204">
        <f t="shared" si="112"/>
        <v>1.4243499581472983E-5</v>
      </c>
      <c r="C680" s="197">
        <f t="shared" si="113"/>
        <v>1</v>
      </c>
      <c r="D680" s="192">
        <f t="shared" si="120"/>
        <v>1.4243499581472983E-5</v>
      </c>
      <c r="E680" s="204">
        <f t="shared" si="114"/>
        <v>1.5336605363306955E-4</v>
      </c>
      <c r="F680" s="197">
        <f t="shared" si="115"/>
        <v>1</v>
      </c>
      <c r="G680" s="192">
        <f t="shared" si="121"/>
        <v>1.5336605363306955E-4</v>
      </c>
      <c r="H680" s="204">
        <f t="shared" si="116"/>
        <v>2.7824510810319316E-5</v>
      </c>
      <c r="I680" s="197">
        <f t="shared" si="117"/>
        <v>1</v>
      </c>
      <c r="J680" s="192">
        <f t="shared" si="122"/>
        <v>2.7824510810319316E-5</v>
      </c>
      <c r="K680" s="204">
        <f t="shared" si="118"/>
        <v>1.6694706486191589E-4</v>
      </c>
      <c r="L680" s="197">
        <f t="shared" si="119"/>
        <v>1</v>
      </c>
      <c r="M680" s="192">
        <f t="shared" si="123"/>
        <v>1.6694706486191589E-4</v>
      </c>
    </row>
    <row r="681" spans="1:27" s="180" customFormat="1" hidden="1" x14ac:dyDescent="0.2">
      <c r="A681" s="203">
        <f t="shared" si="112"/>
        <v>78</v>
      </c>
      <c r="B681" s="204">
        <f t="shared" si="112"/>
        <v>1.4243499581472983E-5</v>
      </c>
      <c r="C681" s="197">
        <f t="shared" si="113"/>
        <v>1</v>
      </c>
      <c r="D681" s="192">
        <f t="shared" si="120"/>
        <v>1.4243499581472983E-5</v>
      </c>
      <c r="E681" s="204">
        <f t="shared" si="114"/>
        <v>1.394537982279099E-4</v>
      </c>
      <c r="F681" s="197">
        <f t="shared" si="115"/>
        <v>1</v>
      </c>
      <c r="G681" s="192">
        <f t="shared" si="121"/>
        <v>1.394537982279099E-4</v>
      </c>
      <c r="H681" s="204">
        <f t="shared" si="116"/>
        <v>2.0205894755112836E-5</v>
      </c>
      <c r="I681" s="197">
        <f t="shared" si="117"/>
        <v>1</v>
      </c>
      <c r="J681" s="192">
        <f t="shared" si="122"/>
        <v>2.0205894755112836E-5</v>
      </c>
      <c r="K681" s="204">
        <f t="shared" si="118"/>
        <v>1.2322283358855697E-4</v>
      </c>
      <c r="L681" s="197">
        <f t="shared" si="119"/>
        <v>1</v>
      </c>
      <c r="M681" s="192">
        <f t="shared" si="123"/>
        <v>1.2322283358855697E-4</v>
      </c>
    </row>
    <row r="682" spans="1:27" s="180" customFormat="1" hidden="1" x14ac:dyDescent="0.2">
      <c r="A682" s="203">
        <f t="shared" si="112"/>
        <v>79</v>
      </c>
      <c r="B682" s="204">
        <f t="shared" si="112"/>
        <v>1.0599813642026407E-5</v>
      </c>
      <c r="C682" s="197">
        <f t="shared" si="113"/>
        <v>1.0000000000000002</v>
      </c>
      <c r="D682" s="192">
        <f t="shared" si="120"/>
        <v>1.0599813642026409E-5</v>
      </c>
      <c r="E682" s="204">
        <f t="shared" si="114"/>
        <v>9.20858810151044E-5</v>
      </c>
      <c r="F682" s="197">
        <f t="shared" si="115"/>
        <v>1.0000000000000002</v>
      </c>
      <c r="G682" s="192">
        <f t="shared" si="121"/>
        <v>9.2085881015104427E-5</v>
      </c>
      <c r="H682" s="204">
        <f t="shared" si="116"/>
        <v>1.0268569465713081E-5</v>
      </c>
      <c r="I682" s="197">
        <f t="shared" si="117"/>
        <v>1.0000000000000002</v>
      </c>
      <c r="J682" s="192">
        <f t="shared" si="122"/>
        <v>1.0268569465713082E-5</v>
      </c>
      <c r="K682" s="204">
        <f t="shared" si="118"/>
        <v>8.9767171780911134E-5</v>
      </c>
      <c r="L682" s="197">
        <f t="shared" si="119"/>
        <v>1.0000000000000002</v>
      </c>
      <c r="M682" s="192">
        <f t="shared" si="123"/>
        <v>8.9767171780911147E-5</v>
      </c>
    </row>
    <row r="683" spans="1:27" s="180" customFormat="1" hidden="1" x14ac:dyDescent="0.2">
      <c r="A683" s="203">
        <f t="shared" si="112"/>
        <v>80</v>
      </c>
      <c r="B683" s="204">
        <f t="shared" si="112"/>
        <v>6.6248835262665041E-6</v>
      </c>
      <c r="C683" s="197">
        <f t="shared" si="113"/>
        <v>1</v>
      </c>
      <c r="D683" s="192">
        <f t="shared" si="120"/>
        <v>6.6248835262665041E-6</v>
      </c>
      <c r="E683" s="204">
        <f t="shared" si="114"/>
        <v>6.8898788673171641E-5</v>
      </c>
      <c r="F683" s="197">
        <f t="shared" si="115"/>
        <v>1</v>
      </c>
      <c r="G683" s="192">
        <f t="shared" si="121"/>
        <v>6.8898788673171641E-5</v>
      </c>
      <c r="H683" s="204">
        <f t="shared" si="116"/>
        <v>1.0599813642026407E-5</v>
      </c>
      <c r="I683" s="197">
        <f t="shared" si="117"/>
        <v>1</v>
      </c>
      <c r="J683" s="192">
        <f t="shared" si="122"/>
        <v>1.0599813642026407E-5</v>
      </c>
      <c r="K683" s="204">
        <f t="shared" si="118"/>
        <v>6.1280172617965165E-5</v>
      </c>
      <c r="L683" s="197">
        <f t="shared" si="119"/>
        <v>1</v>
      </c>
      <c r="M683" s="192">
        <f t="shared" si="123"/>
        <v>6.1280172617965165E-5</v>
      </c>
    </row>
    <row r="684" spans="1:27" s="180" customFormat="1" hidden="1" x14ac:dyDescent="0.2">
      <c r="A684" s="203">
        <f t="shared" ref="A684:B687" si="124">A483</f>
        <v>81</v>
      </c>
      <c r="B684" s="204">
        <f t="shared" si="124"/>
        <v>2.6499534105066017E-6</v>
      </c>
      <c r="C684" s="197">
        <f t="shared" si="113"/>
        <v>1</v>
      </c>
      <c r="D684" s="192">
        <f t="shared" si="120"/>
        <v>2.6499534105066017E-6</v>
      </c>
      <c r="E684" s="204">
        <f t="shared" si="114"/>
        <v>3.5774371041839119E-5</v>
      </c>
      <c r="F684" s="197">
        <f t="shared" si="115"/>
        <v>1</v>
      </c>
      <c r="G684" s="192">
        <f t="shared" si="121"/>
        <v>3.5774371041839119E-5</v>
      </c>
      <c r="H684" s="204">
        <f t="shared" si="116"/>
        <v>4.9686626446998779E-6</v>
      </c>
      <c r="I684" s="197">
        <f t="shared" si="117"/>
        <v>1</v>
      </c>
      <c r="J684" s="192">
        <f t="shared" si="122"/>
        <v>4.9686626446998779E-6</v>
      </c>
      <c r="K684" s="204">
        <f t="shared" si="118"/>
        <v>4.1736766215478972E-5</v>
      </c>
      <c r="L684" s="197">
        <f t="shared" si="119"/>
        <v>1</v>
      </c>
      <c r="M684" s="192">
        <f t="shared" si="123"/>
        <v>4.1736766215478972E-5</v>
      </c>
    </row>
    <row r="685" spans="1:27" s="180" customFormat="1" hidden="1" x14ac:dyDescent="0.2">
      <c r="A685" s="203">
        <f t="shared" si="124"/>
        <v>82</v>
      </c>
      <c r="B685" s="204">
        <f t="shared" si="124"/>
        <v>2.3187092341932762E-6</v>
      </c>
      <c r="C685" s="197">
        <f t="shared" si="113"/>
        <v>1</v>
      </c>
      <c r="D685" s="192">
        <f t="shared" si="120"/>
        <v>2.3187092341932762E-6</v>
      </c>
      <c r="E685" s="204">
        <f t="shared" si="114"/>
        <v>2.0537138931426161E-5</v>
      </c>
      <c r="F685" s="197">
        <f t="shared" si="115"/>
        <v>1</v>
      </c>
      <c r="G685" s="192">
        <f t="shared" si="121"/>
        <v>2.0537138931426161E-5</v>
      </c>
      <c r="H685" s="204">
        <f t="shared" si="116"/>
        <v>3.3124417631332521E-6</v>
      </c>
      <c r="I685" s="197">
        <f t="shared" si="117"/>
        <v>1</v>
      </c>
      <c r="J685" s="192">
        <f t="shared" si="122"/>
        <v>3.3124417631332521E-6</v>
      </c>
      <c r="K685" s="204">
        <f t="shared" si="118"/>
        <v>2.0205894755112836E-5</v>
      </c>
      <c r="L685" s="197">
        <f t="shared" si="119"/>
        <v>1</v>
      </c>
      <c r="M685" s="192">
        <f t="shared" si="123"/>
        <v>2.0205894755112836E-5</v>
      </c>
    </row>
    <row r="686" spans="1:27" s="180" customFormat="1" hidden="1" x14ac:dyDescent="0.2">
      <c r="A686" s="203">
        <f t="shared" si="124"/>
        <v>83</v>
      </c>
      <c r="B686" s="204">
        <f t="shared" si="124"/>
        <v>6.6248835262665044E-7</v>
      </c>
      <c r="C686" s="197">
        <f t="shared" si="113"/>
        <v>1</v>
      </c>
      <c r="D686" s="192">
        <f t="shared" si="120"/>
        <v>6.6248835262665044E-7</v>
      </c>
      <c r="E686" s="204">
        <f t="shared" si="114"/>
        <v>2.6830778281379341E-5</v>
      </c>
      <c r="F686" s="197">
        <f t="shared" si="115"/>
        <v>1</v>
      </c>
      <c r="G686" s="192">
        <f t="shared" si="121"/>
        <v>2.6830778281379341E-5</v>
      </c>
      <c r="H686" s="204">
        <f t="shared" si="116"/>
        <v>6.2936393499531786E-6</v>
      </c>
      <c r="I686" s="197">
        <f t="shared" si="117"/>
        <v>1</v>
      </c>
      <c r="J686" s="192">
        <f t="shared" si="122"/>
        <v>6.2936393499531786E-6</v>
      </c>
      <c r="K686" s="204">
        <f t="shared" si="118"/>
        <v>2.9811975868199267E-5</v>
      </c>
      <c r="L686" s="197">
        <f t="shared" si="119"/>
        <v>1</v>
      </c>
      <c r="M686" s="192">
        <f t="shared" si="123"/>
        <v>2.9811975868199267E-5</v>
      </c>
    </row>
    <row r="687" spans="1:27" s="180" customFormat="1" ht="13.5" hidden="1" thickBot="1" x14ac:dyDescent="0.25">
      <c r="A687" s="203" t="str">
        <f t="shared" si="124"/>
        <v>NNNN</v>
      </c>
      <c r="B687" s="205">
        <f t="shared" si="124"/>
        <v>0.18173711733430586</v>
      </c>
      <c r="C687" s="202">
        <f t="shared" si="113"/>
        <v>1</v>
      </c>
      <c r="D687" s="206">
        <f t="shared" si="120"/>
        <v>0.18173711733430586</v>
      </c>
      <c r="E687" s="201"/>
      <c r="F687" s="202"/>
      <c r="G687" s="200"/>
      <c r="H687" s="198"/>
      <c r="I687" s="202"/>
      <c r="J687" s="200"/>
      <c r="K687" s="201"/>
      <c r="L687" s="207"/>
      <c r="M687" s="208"/>
    </row>
    <row r="688" spans="1:27" x14ac:dyDescent="0.2">
      <c r="C688" s="114"/>
      <c r="D688" s="114"/>
      <c r="E688" s="114"/>
      <c r="F688" s="114"/>
      <c r="G688" s="26"/>
      <c r="H688" s="26"/>
      <c r="AA688" s="26"/>
    </row>
    <row r="689" spans="1:37" x14ac:dyDescent="0.2">
      <c r="C689" s="114"/>
      <c r="D689" s="114"/>
      <c r="E689" s="114"/>
      <c r="F689" s="114"/>
      <c r="G689" s="26"/>
      <c r="H689" s="26"/>
      <c r="AA689" s="26"/>
    </row>
    <row r="690" spans="1:37" ht="15.75" x14ac:dyDescent="0.25">
      <c r="A690" s="140" t="s">
        <v>56</v>
      </c>
      <c r="C690" s="111"/>
      <c r="D690" s="111"/>
      <c r="E690" s="111"/>
      <c r="AA690" s="26"/>
    </row>
    <row r="691" spans="1:37" x14ac:dyDescent="0.2">
      <c r="A691" s="18" t="s">
        <v>66</v>
      </c>
      <c r="C691" s="111"/>
      <c r="D691" s="111"/>
      <c r="E691" s="111"/>
      <c r="F691" s="26"/>
      <c r="G691" s="26"/>
      <c r="H691" s="26"/>
      <c r="AA691" s="26"/>
    </row>
    <row r="692" spans="1:37" x14ac:dyDescent="0.2">
      <c r="A692" s="18" t="s">
        <v>155</v>
      </c>
      <c r="C692" s="111"/>
      <c r="D692" s="111"/>
      <c r="E692" s="111"/>
      <c r="F692" s="26"/>
      <c r="G692" s="26"/>
      <c r="H692" s="26"/>
      <c r="AA692" s="26"/>
    </row>
    <row r="693" spans="1:37" x14ac:dyDescent="0.2">
      <c r="C693" s="111"/>
      <c r="D693" s="111"/>
      <c r="E693" s="111"/>
      <c r="F693" s="26"/>
      <c r="G693" s="26"/>
      <c r="H693" s="26"/>
      <c r="AA693" s="26"/>
    </row>
    <row r="694" spans="1:37" x14ac:dyDescent="0.2">
      <c r="B694" s="334" t="s">
        <v>67</v>
      </c>
      <c r="C694" s="334"/>
      <c r="D694" s="334"/>
      <c r="E694" s="334"/>
      <c r="F694" s="334"/>
      <c r="G694" s="334"/>
      <c r="H694" s="334"/>
      <c r="AA694" s="26"/>
    </row>
    <row r="695" spans="1:37" x14ac:dyDescent="0.2">
      <c r="C695" s="114"/>
      <c r="D695" s="114"/>
      <c r="E695" s="114"/>
      <c r="F695" s="114"/>
      <c r="G695" s="26"/>
      <c r="H695" s="26"/>
      <c r="AA695" s="26"/>
    </row>
    <row r="696" spans="1:37" ht="38.25" x14ac:dyDescent="0.2">
      <c r="A696" s="19" t="s">
        <v>36</v>
      </c>
      <c r="B696" s="22" t="s">
        <v>19</v>
      </c>
      <c r="C696" s="19" t="s">
        <v>68</v>
      </c>
      <c r="D696" s="26"/>
      <c r="E696" s="22" t="s">
        <v>19</v>
      </c>
      <c r="F696" s="19" t="s">
        <v>68</v>
      </c>
      <c r="G696" s="26"/>
      <c r="H696" s="114"/>
      <c r="I696" s="23"/>
      <c r="J696" s="26"/>
      <c r="K696" s="26"/>
      <c r="L696" s="26"/>
      <c r="M696" s="26"/>
      <c r="P696" s="26"/>
      <c r="R696" s="26"/>
      <c r="S696" s="26"/>
      <c r="T696" s="114"/>
      <c r="U696" s="26"/>
      <c r="V696" s="26"/>
      <c r="W696" s="114"/>
      <c r="Y696" s="26"/>
      <c r="Z696" s="26"/>
      <c r="AA696" s="114"/>
      <c r="AC696" s="26"/>
      <c r="AE696" s="26"/>
      <c r="AF696" s="26"/>
      <c r="AG696" s="114"/>
      <c r="AH696" s="26"/>
      <c r="AI696" s="26"/>
      <c r="AJ696" s="114"/>
      <c r="AK696" s="26"/>
    </row>
    <row r="697" spans="1:37" x14ac:dyDescent="0.2">
      <c r="B697" s="22"/>
      <c r="C697" s="114"/>
      <c r="D697" s="114"/>
      <c r="E697" s="114"/>
      <c r="F697" s="114"/>
      <c r="G697" s="114"/>
      <c r="H697" s="114"/>
      <c r="AA697" s="26"/>
    </row>
    <row r="698" spans="1:37" s="111" customFormat="1" ht="15" customHeight="1" x14ac:dyDescent="0.2">
      <c r="B698" s="334" t="s">
        <v>69</v>
      </c>
      <c r="C698" s="334"/>
      <c r="D698" s="292"/>
      <c r="E698" s="334" t="s">
        <v>70</v>
      </c>
      <c r="F698" s="334"/>
      <c r="G698" s="292"/>
      <c r="H698" s="292"/>
      <c r="K698" s="17"/>
      <c r="T698" s="113"/>
      <c r="W698" s="113"/>
      <c r="AA698" s="27"/>
      <c r="AG698" s="113"/>
      <c r="AJ698" s="113"/>
    </row>
    <row r="699" spans="1:37" x14ac:dyDescent="0.2">
      <c r="C699" s="114"/>
      <c r="D699" s="114"/>
      <c r="E699" s="114"/>
      <c r="F699" s="114"/>
      <c r="G699" s="114"/>
      <c r="H699" s="114"/>
      <c r="AA699" s="26"/>
    </row>
    <row r="700" spans="1:37" x14ac:dyDescent="0.2">
      <c r="A700" s="24">
        <f>A603</f>
        <v>0</v>
      </c>
      <c r="B700" s="94">
        <f>SUM(B603,H603)</f>
        <v>4.5526199592503414E-3</v>
      </c>
      <c r="C700" s="23">
        <f>SUM(D603,J603)/B700</f>
        <v>1.0282961272929847</v>
      </c>
      <c r="D700" s="23"/>
      <c r="E700" s="94">
        <f>SUM(E603,K603)</f>
        <v>7.1780613007097578E-4</v>
      </c>
      <c r="F700" s="23">
        <f>SUM(G603,M603)/E700</f>
        <v>0.82053439154832419</v>
      </c>
      <c r="G700" s="114"/>
      <c r="H700" s="114"/>
      <c r="I700" s="23"/>
      <c r="K700" s="114"/>
      <c r="R700" s="22"/>
      <c r="T700" s="114"/>
      <c r="U700" s="22"/>
      <c r="W700" s="114"/>
      <c r="Y700" s="26"/>
      <c r="AA700" s="114"/>
      <c r="AE700" s="22"/>
      <c r="AG700" s="114"/>
      <c r="AH700" s="22"/>
      <c r="AJ700" s="114"/>
    </row>
    <row r="701" spans="1:37" x14ac:dyDescent="0.2">
      <c r="A701" s="24">
        <f t="shared" ref="A701:A764" si="125">A604</f>
        <v>1</v>
      </c>
      <c r="B701" s="94">
        <f t="shared" ref="B701:B764" si="126">SUM(B604,H604)</f>
        <v>5.8557345488669628E-3</v>
      </c>
      <c r="C701" s="23">
        <f t="shared" ref="C701:C764" si="127">SUM(D604,J604)/B701</f>
        <v>1.0283060896452603</v>
      </c>
      <c r="D701" s="23"/>
      <c r="E701" s="94">
        <f t="shared" ref="E701:E764" si="128">SUM(E604,K604)</f>
        <v>1.6804017064374988E-3</v>
      </c>
      <c r="F701" s="23">
        <f t="shared" ref="F701:F764" si="129">SUM(G604,M604)/E701</f>
        <v>0.90136111713997347</v>
      </c>
      <c r="G701" s="114"/>
      <c r="H701" s="114"/>
      <c r="I701" s="23"/>
      <c r="K701" s="114"/>
      <c r="R701" s="22"/>
      <c r="T701" s="114"/>
      <c r="U701" s="22"/>
      <c r="W701" s="114"/>
      <c r="Y701" s="26"/>
      <c r="AA701" s="114"/>
      <c r="AE701" s="22"/>
      <c r="AG701" s="114"/>
      <c r="AH701" s="22"/>
      <c r="AJ701" s="114"/>
    </row>
    <row r="702" spans="1:37" x14ac:dyDescent="0.2">
      <c r="A702" s="24">
        <f t="shared" si="125"/>
        <v>2</v>
      </c>
      <c r="B702" s="94">
        <f t="shared" si="126"/>
        <v>5.8557345488669619E-3</v>
      </c>
      <c r="C702" s="23">
        <f t="shared" si="127"/>
        <v>1.0272779855958367</v>
      </c>
      <c r="D702" s="23"/>
      <c r="E702" s="94">
        <f t="shared" si="128"/>
        <v>2.6164977486989559E-3</v>
      </c>
      <c r="F702" s="23">
        <f t="shared" si="129"/>
        <v>0.93895173700934331</v>
      </c>
      <c r="G702" s="114"/>
      <c r="H702" s="114"/>
      <c r="I702" s="23"/>
      <c r="K702" s="114"/>
      <c r="R702" s="22"/>
      <c r="T702" s="114"/>
      <c r="U702" s="22"/>
      <c r="W702" s="114"/>
      <c r="Y702" s="26"/>
      <c r="AA702" s="114"/>
      <c r="AE702" s="22"/>
      <c r="AG702" s="114"/>
      <c r="AH702" s="22"/>
      <c r="AJ702" s="114"/>
    </row>
    <row r="703" spans="1:37" x14ac:dyDescent="0.2">
      <c r="A703" s="24">
        <f t="shared" si="125"/>
        <v>3</v>
      </c>
      <c r="B703" s="94">
        <f t="shared" si="126"/>
        <v>6.1521980866673888E-3</v>
      </c>
      <c r="C703" s="23">
        <f t="shared" si="127"/>
        <v>1.027095069836774</v>
      </c>
      <c r="D703" s="23"/>
      <c r="E703" s="94">
        <f t="shared" si="128"/>
        <v>2.2107236327151324E-3</v>
      </c>
      <c r="F703" s="23">
        <f t="shared" si="129"/>
        <v>0.92459743301192621</v>
      </c>
      <c r="G703" s="114"/>
      <c r="H703" s="114"/>
      <c r="I703" s="23"/>
      <c r="K703" s="114"/>
      <c r="R703" s="22"/>
      <c r="T703" s="114"/>
      <c r="U703" s="22"/>
      <c r="W703" s="114"/>
      <c r="Y703" s="26"/>
      <c r="AA703" s="114"/>
      <c r="AE703" s="22"/>
      <c r="AG703" s="114"/>
      <c r="AH703" s="22"/>
      <c r="AJ703" s="114"/>
    </row>
    <row r="704" spans="1:37" x14ac:dyDescent="0.2">
      <c r="A704" s="24">
        <f t="shared" si="125"/>
        <v>4</v>
      </c>
      <c r="B704" s="94">
        <f t="shared" si="126"/>
        <v>5.4386981308884863E-3</v>
      </c>
      <c r="C704" s="23">
        <f t="shared" si="127"/>
        <v>1.0246828545018281</v>
      </c>
      <c r="D704" s="23"/>
      <c r="E704" s="94">
        <f t="shared" si="128"/>
        <v>2.4555130790106798E-3</v>
      </c>
      <c r="F704" s="23">
        <f t="shared" si="129"/>
        <v>0.94533012436725794</v>
      </c>
      <c r="G704" s="114"/>
      <c r="H704" s="114"/>
      <c r="I704" s="23"/>
      <c r="K704" s="114"/>
      <c r="R704" s="22"/>
      <c r="T704" s="114"/>
      <c r="U704" s="22"/>
      <c r="W704" s="114"/>
      <c r="Y704" s="26"/>
      <c r="AA704" s="114"/>
      <c r="AE704" s="22"/>
      <c r="AG704" s="114"/>
      <c r="AH704" s="22"/>
      <c r="AJ704" s="114"/>
    </row>
    <row r="705" spans="1:36" x14ac:dyDescent="0.2">
      <c r="A705" s="24">
        <f t="shared" si="125"/>
        <v>5</v>
      </c>
      <c r="B705" s="94">
        <f t="shared" si="126"/>
        <v>6.5165666806120464E-3</v>
      </c>
      <c r="C705" s="23">
        <f t="shared" si="127"/>
        <v>1.0253806716770886</v>
      </c>
      <c r="D705" s="114"/>
      <c r="E705" s="94">
        <f t="shared" si="128"/>
        <v>2.6966588393667803E-3</v>
      </c>
      <c r="F705" s="23">
        <f t="shared" si="129"/>
        <v>0.93866675421897094</v>
      </c>
      <c r="G705" s="114"/>
      <c r="H705" s="114"/>
      <c r="I705" s="23"/>
      <c r="K705" s="114"/>
      <c r="R705" s="22"/>
      <c r="T705" s="114"/>
      <c r="U705" s="22"/>
      <c r="W705" s="114"/>
      <c r="Y705" s="26"/>
      <c r="AA705" s="114"/>
      <c r="AE705" s="22"/>
      <c r="AG705" s="114"/>
      <c r="AH705" s="22"/>
      <c r="AJ705" s="114"/>
    </row>
    <row r="706" spans="1:36" x14ac:dyDescent="0.2">
      <c r="A706" s="24">
        <f t="shared" si="125"/>
        <v>6</v>
      </c>
      <c r="B706" s="94">
        <f t="shared" si="126"/>
        <v>7.6020538463908134E-3</v>
      </c>
      <c r="C706" s="23">
        <f t="shared" si="127"/>
        <v>1.0227073042774018</v>
      </c>
      <c r="D706" s="114"/>
      <c r="E706" s="94">
        <f t="shared" si="128"/>
        <v>3.2190309054128943E-3</v>
      </c>
      <c r="F706" s="23">
        <f t="shared" si="129"/>
        <v>0.94637449751323677</v>
      </c>
      <c r="G706" s="114"/>
      <c r="H706" s="114"/>
      <c r="I706" s="23"/>
      <c r="K706" s="114"/>
      <c r="R706" s="22"/>
      <c r="T706" s="114"/>
      <c r="U706" s="22"/>
      <c r="W706" s="114"/>
      <c r="Y706" s="26"/>
      <c r="AA706" s="114"/>
      <c r="AE706" s="22"/>
      <c r="AG706" s="114"/>
      <c r="AH706" s="22"/>
      <c r="AJ706" s="114"/>
    </row>
    <row r="707" spans="1:36" x14ac:dyDescent="0.2">
      <c r="A707" s="24">
        <f t="shared" si="125"/>
        <v>7</v>
      </c>
      <c r="B707" s="94">
        <f t="shared" si="126"/>
        <v>8.0873265646898354E-3</v>
      </c>
      <c r="C707" s="23">
        <f t="shared" si="127"/>
        <v>1.021300089641725</v>
      </c>
      <c r="E707" s="94">
        <f t="shared" si="128"/>
        <v>3.7284844485827883E-3</v>
      </c>
      <c r="F707" s="23">
        <f t="shared" si="129"/>
        <v>0.95379871281070305</v>
      </c>
      <c r="G707" s="114"/>
      <c r="H707" s="114"/>
      <c r="I707" s="23"/>
      <c r="K707" s="114"/>
      <c r="R707" s="22"/>
      <c r="T707" s="114"/>
      <c r="U707" s="22"/>
      <c r="W707" s="114"/>
      <c r="Y707" s="26"/>
      <c r="AA707" s="114"/>
      <c r="AE707" s="22"/>
      <c r="AG707" s="114"/>
      <c r="AH707" s="22"/>
      <c r="AJ707" s="114"/>
    </row>
    <row r="708" spans="1:36" x14ac:dyDescent="0.2">
      <c r="A708" s="24">
        <f t="shared" si="125"/>
        <v>8</v>
      </c>
      <c r="B708" s="94">
        <f t="shared" si="126"/>
        <v>8.5937989102729088E-3</v>
      </c>
      <c r="C708" s="23">
        <f t="shared" si="127"/>
        <v>1.019852417468013</v>
      </c>
      <c r="E708" s="94">
        <f t="shared" si="128"/>
        <v>3.9948047663387019E-3</v>
      </c>
      <c r="F708" s="23">
        <f t="shared" si="129"/>
        <v>0.95729261038224445</v>
      </c>
      <c r="G708" s="114"/>
      <c r="H708" s="114"/>
      <c r="I708" s="23"/>
      <c r="K708" s="114"/>
      <c r="R708" s="22"/>
      <c r="T708" s="114"/>
      <c r="U708" s="22"/>
      <c r="W708" s="114"/>
      <c r="Y708" s="26"/>
      <c r="AA708" s="114"/>
      <c r="AE708" s="22"/>
      <c r="AG708" s="114"/>
      <c r="AH708" s="22"/>
      <c r="AJ708" s="114"/>
    </row>
    <row r="709" spans="1:36" x14ac:dyDescent="0.2">
      <c r="A709" s="24">
        <f t="shared" si="125"/>
        <v>9</v>
      </c>
      <c r="B709" s="94">
        <f t="shared" si="126"/>
        <v>9.6537802744755506E-3</v>
      </c>
      <c r="C709" s="23">
        <f t="shared" si="127"/>
        <v>1.0046382314556537</v>
      </c>
      <c r="E709" s="94">
        <f t="shared" si="128"/>
        <v>5.6344634390896615E-3</v>
      </c>
      <c r="F709" s="23">
        <f t="shared" si="129"/>
        <v>0.99205310890396325</v>
      </c>
      <c r="G709" s="114"/>
      <c r="H709" s="114"/>
      <c r="I709" s="23"/>
      <c r="K709" s="114"/>
      <c r="R709" s="22"/>
      <c r="T709" s="114"/>
      <c r="U709" s="22"/>
      <c r="W709" s="114"/>
      <c r="Y709" s="26"/>
      <c r="AA709" s="114"/>
      <c r="AE709" s="22"/>
      <c r="AG709" s="114"/>
      <c r="AH709" s="22"/>
      <c r="AJ709" s="114"/>
    </row>
    <row r="710" spans="1:36" x14ac:dyDescent="0.2">
      <c r="A710" s="24">
        <f t="shared" si="125"/>
        <v>10</v>
      </c>
      <c r="B710" s="94">
        <f t="shared" si="126"/>
        <v>7.9809971840932581E-3</v>
      </c>
      <c r="C710" s="23">
        <f t="shared" si="127"/>
        <v>1.0050394693344917</v>
      </c>
      <c r="E710" s="94">
        <f t="shared" si="128"/>
        <v>5.0405426309598697E-3</v>
      </c>
      <c r="F710" s="23">
        <f t="shared" si="129"/>
        <v>0.99202070223136984</v>
      </c>
      <c r="G710" s="114"/>
      <c r="H710" s="114"/>
      <c r="I710" s="23"/>
      <c r="K710" s="114"/>
      <c r="R710" s="22"/>
      <c r="T710" s="114"/>
      <c r="U710" s="22"/>
      <c r="W710" s="114"/>
      <c r="Y710" s="26"/>
      <c r="AA710" s="114"/>
      <c r="AE710" s="22"/>
      <c r="AG710" s="114"/>
      <c r="AH710" s="22"/>
      <c r="AJ710" s="114"/>
    </row>
    <row r="711" spans="1:36" x14ac:dyDescent="0.2">
      <c r="A711" s="24">
        <f t="shared" si="125"/>
        <v>11</v>
      </c>
      <c r="B711" s="94">
        <f t="shared" si="126"/>
        <v>7.7908630268894077E-3</v>
      </c>
      <c r="C711" s="23">
        <f t="shared" si="127"/>
        <v>1.0046535139283155</v>
      </c>
      <c r="E711" s="94">
        <f t="shared" si="128"/>
        <v>5.6689128334262472E-3</v>
      </c>
      <c r="F711" s="23">
        <f t="shared" si="129"/>
        <v>0.99360461332277761</v>
      </c>
      <c r="G711" s="114"/>
      <c r="H711" s="114"/>
      <c r="I711" s="23"/>
      <c r="K711" s="114"/>
      <c r="R711" s="22"/>
      <c r="T711" s="114"/>
      <c r="U711" s="22"/>
      <c r="W711" s="114"/>
      <c r="Y711" s="26"/>
      <c r="AA711" s="114"/>
      <c r="AE711" s="22"/>
      <c r="AG711" s="114"/>
      <c r="AH711" s="22"/>
      <c r="AJ711" s="114"/>
    </row>
    <row r="712" spans="1:36" x14ac:dyDescent="0.2">
      <c r="A712" s="24">
        <f t="shared" si="125"/>
        <v>12</v>
      </c>
      <c r="B712" s="94">
        <f t="shared" si="126"/>
        <v>7.2121794508700297E-3</v>
      </c>
      <c r="C712" s="23">
        <f t="shared" si="127"/>
        <v>1.0066745339137209</v>
      </c>
      <c r="E712" s="94">
        <f t="shared" si="128"/>
        <v>5.8805778620904621E-3</v>
      </c>
      <c r="F712" s="23">
        <f t="shared" si="129"/>
        <v>0.99181408061153398</v>
      </c>
      <c r="G712" s="114"/>
      <c r="H712" s="114"/>
      <c r="I712" s="23"/>
      <c r="K712" s="114"/>
      <c r="R712" s="22"/>
      <c r="T712" s="114"/>
      <c r="U712" s="22"/>
      <c r="W712" s="114"/>
      <c r="Y712" s="26"/>
      <c r="AA712" s="114"/>
      <c r="AE712" s="22"/>
      <c r="AG712" s="114"/>
      <c r="AH712" s="22"/>
      <c r="AJ712" s="114"/>
    </row>
    <row r="713" spans="1:36" x14ac:dyDescent="0.2">
      <c r="A713" s="24">
        <f t="shared" si="125"/>
        <v>13</v>
      </c>
      <c r="B713" s="94">
        <f t="shared" si="126"/>
        <v>6.9200220873616766E-3</v>
      </c>
      <c r="C713" s="23">
        <f t="shared" si="127"/>
        <v>1.0194069583364742</v>
      </c>
      <c r="E713" s="94">
        <f t="shared" si="128"/>
        <v>6.8468171243964314E-3</v>
      </c>
      <c r="F713" s="23">
        <f t="shared" si="129"/>
        <v>0.98038554588256921</v>
      </c>
      <c r="G713" s="114"/>
      <c r="H713" s="114"/>
      <c r="I713" s="23"/>
      <c r="K713" s="114"/>
      <c r="R713" s="22"/>
      <c r="T713" s="114"/>
      <c r="U713" s="22"/>
      <c r="W713" s="114"/>
      <c r="Y713" s="26"/>
      <c r="AA713" s="114"/>
      <c r="AE713" s="22"/>
      <c r="AG713" s="114"/>
      <c r="AH713" s="22"/>
      <c r="AJ713" s="114"/>
    </row>
    <row r="714" spans="1:36" x14ac:dyDescent="0.2">
      <c r="A714" s="24">
        <f t="shared" si="125"/>
        <v>14</v>
      </c>
      <c r="B714" s="94">
        <f t="shared" si="126"/>
        <v>6.5841404925799651E-3</v>
      </c>
      <c r="C714" s="23">
        <f t="shared" si="127"/>
        <v>0.99999999999999978</v>
      </c>
      <c r="E714" s="94">
        <f t="shared" si="128"/>
        <v>7.2164856251621026E-3</v>
      </c>
      <c r="F714" s="23">
        <f t="shared" si="129"/>
        <v>0.99999999999999989</v>
      </c>
      <c r="G714" s="114"/>
      <c r="H714" s="114"/>
      <c r="I714" s="23"/>
      <c r="K714" s="114"/>
      <c r="R714" s="22"/>
      <c r="T714" s="114"/>
      <c r="U714" s="22"/>
      <c r="W714" s="114"/>
      <c r="Y714" s="26"/>
      <c r="AA714" s="114"/>
      <c r="AE714" s="22"/>
      <c r="AG714" s="114"/>
      <c r="AH714" s="22"/>
      <c r="AJ714" s="114"/>
    </row>
    <row r="715" spans="1:36" x14ac:dyDescent="0.2">
      <c r="A715" s="24">
        <f t="shared" si="125"/>
        <v>15</v>
      </c>
      <c r="B715" s="94">
        <f t="shared" si="126"/>
        <v>6.2406402817430469E-3</v>
      </c>
      <c r="C715" s="23">
        <f t="shared" si="127"/>
        <v>1</v>
      </c>
      <c r="E715" s="94">
        <f t="shared" si="128"/>
        <v>8.0777204835767481E-3</v>
      </c>
      <c r="F715" s="23">
        <f t="shared" si="129"/>
        <v>1</v>
      </c>
      <c r="G715" s="114"/>
      <c r="H715" s="114"/>
      <c r="I715" s="23"/>
      <c r="K715" s="114"/>
      <c r="R715" s="22"/>
      <c r="T715" s="114"/>
      <c r="U715" s="22"/>
      <c r="W715" s="114"/>
      <c r="Y715" s="26"/>
      <c r="AA715" s="114"/>
      <c r="AE715" s="22"/>
      <c r="AG715" s="114"/>
      <c r="AH715" s="22"/>
      <c r="AJ715" s="114"/>
    </row>
    <row r="716" spans="1:36" x14ac:dyDescent="0.2">
      <c r="A716" s="24">
        <f t="shared" si="125"/>
        <v>16</v>
      </c>
      <c r="B716" s="94">
        <f t="shared" si="126"/>
        <v>5.8424847818144294E-3</v>
      </c>
      <c r="C716" s="23">
        <f t="shared" si="127"/>
        <v>1</v>
      </c>
      <c r="E716" s="94">
        <f t="shared" si="128"/>
        <v>8.4815071345026912E-3</v>
      </c>
      <c r="F716" s="23">
        <f t="shared" si="129"/>
        <v>1</v>
      </c>
      <c r="G716" s="114"/>
      <c r="H716" s="114"/>
      <c r="I716" s="23"/>
      <c r="K716" s="114"/>
      <c r="R716" s="22"/>
      <c r="T716" s="114"/>
      <c r="U716" s="22"/>
      <c r="W716" s="114"/>
      <c r="Y716" s="26"/>
      <c r="AA716" s="114"/>
      <c r="AE716" s="22"/>
      <c r="AG716" s="114"/>
      <c r="AH716" s="22"/>
      <c r="AJ716" s="114"/>
    </row>
    <row r="717" spans="1:36" x14ac:dyDescent="0.2">
      <c r="A717" s="24">
        <f t="shared" si="125"/>
        <v>17</v>
      </c>
      <c r="B717" s="94">
        <f t="shared" si="126"/>
        <v>5.3565495751627815E-3</v>
      </c>
      <c r="C717" s="23">
        <f t="shared" si="127"/>
        <v>0.99999999999999989</v>
      </c>
      <c r="E717" s="94">
        <f t="shared" si="128"/>
        <v>8.7978453228819177E-3</v>
      </c>
      <c r="F717" s="23">
        <f t="shared" si="129"/>
        <v>0.99999999999999978</v>
      </c>
      <c r="G717" s="114"/>
      <c r="H717" s="114"/>
      <c r="I717" s="23"/>
      <c r="K717" s="114"/>
      <c r="R717" s="22"/>
      <c r="T717" s="114"/>
      <c r="U717" s="22"/>
      <c r="W717" s="114"/>
      <c r="Y717" s="26"/>
      <c r="AA717" s="114"/>
      <c r="AE717" s="22"/>
      <c r="AG717" s="114"/>
      <c r="AH717" s="22"/>
      <c r="AJ717" s="114"/>
    </row>
    <row r="718" spans="1:36" x14ac:dyDescent="0.2">
      <c r="A718" s="24">
        <f t="shared" si="125"/>
        <v>18</v>
      </c>
      <c r="B718" s="94">
        <f t="shared" si="126"/>
        <v>4.9335507620106647E-3</v>
      </c>
      <c r="C718" s="23">
        <f t="shared" si="127"/>
        <v>1</v>
      </c>
      <c r="E718" s="94">
        <f t="shared" si="128"/>
        <v>8.8743627276102952E-3</v>
      </c>
      <c r="F718" s="23">
        <f t="shared" si="129"/>
        <v>0.99999999999999978</v>
      </c>
      <c r="G718" s="114"/>
      <c r="H718" s="114"/>
      <c r="I718" s="23"/>
      <c r="K718" s="114"/>
      <c r="R718" s="22"/>
      <c r="T718" s="114"/>
      <c r="U718" s="22"/>
      <c r="W718" s="114"/>
      <c r="Y718" s="26"/>
      <c r="AA718" s="114"/>
      <c r="AE718" s="22"/>
      <c r="AG718" s="114"/>
      <c r="AH718" s="22"/>
      <c r="AJ718" s="114"/>
    </row>
    <row r="719" spans="1:36" x14ac:dyDescent="0.2">
      <c r="A719" s="24">
        <f t="shared" si="125"/>
        <v>19</v>
      </c>
      <c r="B719" s="94">
        <f t="shared" si="126"/>
        <v>4.9173197973713129E-3</v>
      </c>
      <c r="C719" s="23">
        <f t="shared" si="127"/>
        <v>1</v>
      </c>
      <c r="E719" s="94">
        <f t="shared" si="128"/>
        <v>9.1963320669868481E-3</v>
      </c>
      <c r="F719" s="23">
        <f t="shared" si="129"/>
        <v>1</v>
      </c>
      <c r="G719" s="114"/>
      <c r="H719" s="114"/>
      <c r="I719" s="23"/>
      <c r="K719" s="114"/>
      <c r="R719" s="22"/>
      <c r="T719" s="114"/>
      <c r="U719" s="22"/>
      <c r="W719" s="114"/>
      <c r="Y719" s="26"/>
      <c r="AA719" s="114"/>
      <c r="AE719" s="22"/>
      <c r="AG719" s="114"/>
      <c r="AH719" s="22"/>
      <c r="AJ719" s="114"/>
    </row>
    <row r="720" spans="1:36" x14ac:dyDescent="0.2">
      <c r="A720" s="24">
        <f t="shared" si="125"/>
        <v>20</v>
      </c>
      <c r="B720" s="94">
        <f t="shared" si="126"/>
        <v>4.4684839384667571E-3</v>
      </c>
      <c r="C720" s="23">
        <f t="shared" si="127"/>
        <v>1</v>
      </c>
      <c r="E720" s="94">
        <f t="shared" si="128"/>
        <v>9.3646041085540168E-3</v>
      </c>
      <c r="F720" s="23">
        <f t="shared" si="129"/>
        <v>1</v>
      </c>
      <c r="G720" s="114"/>
      <c r="H720" s="114"/>
      <c r="I720" s="23"/>
      <c r="K720" s="114"/>
      <c r="R720" s="22"/>
      <c r="T720" s="114"/>
      <c r="U720" s="22"/>
      <c r="W720" s="114"/>
      <c r="Y720" s="26"/>
      <c r="AA720" s="114"/>
      <c r="AE720" s="22"/>
      <c r="AG720" s="114"/>
      <c r="AH720" s="22"/>
      <c r="AJ720" s="114"/>
    </row>
    <row r="721" spans="1:36" x14ac:dyDescent="0.2">
      <c r="A721" s="24">
        <f t="shared" si="125"/>
        <v>21</v>
      </c>
      <c r="B721" s="94">
        <f t="shared" si="126"/>
        <v>4.2604625957419883E-3</v>
      </c>
      <c r="C721" s="23">
        <f t="shared" si="127"/>
        <v>1.0000000000000004</v>
      </c>
      <c r="E721" s="94">
        <f t="shared" si="128"/>
        <v>9.0055354214303718E-3</v>
      </c>
      <c r="F721" s="23">
        <f t="shared" si="129"/>
        <v>1.0000000000000002</v>
      </c>
      <c r="G721" s="114"/>
      <c r="H721" s="114"/>
      <c r="I721" s="23"/>
      <c r="K721" s="114"/>
      <c r="R721" s="22"/>
      <c r="T721" s="114"/>
      <c r="U721" s="22"/>
      <c r="W721" s="114"/>
      <c r="Y721" s="26"/>
      <c r="AA721" s="114"/>
      <c r="AE721" s="22"/>
      <c r="AG721" s="114"/>
      <c r="AH721" s="22"/>
      <c r="AJ721" s="114"/>
    </row>
    <row r="722" spans="1:36" x14ac:dyDescent="0.2">
      <c r="A722" s="24">
        <f t="shared" si="125"/>
        <v>22</v>
      </c>
      <c r="B722" s="94">
        <f t="shared" si="126"/>
        <v>3.94975555836009E-3</v>
      </c>
      <c r="C722" s="23">
        <f t="shared" si="127"/>
        <v>1</v>
      </c>
      <c r="E722" s="94">
        <f t="shared" si="128"/>
        <v>8.871712774199788E-3</v>
      </c>
      <c r="F722" s="23">
        <f t="shared" si="129"/>
        <v>1</v>
      </c>
      <c r="G722" s="114"/>
      <c r="H722" s="114"/>
      <c r="I722" s="23"/>
      <c r="K722" s="114"/>
      <c r="R722" s="22"/>
      <c r="T722" s="114"/>
      <c r="U722" s="22"/>
      <c r="W722" s="114"/>
      <c r="Y722" s="26"/>
      <c r="AA722" s="114"/>
      <c r="AE722" s="22"/>
      <c r="AG722" s="114"/>
      <c r="AH722" s="22"/>
      <c r="AJ722" s="114"/>
    </row>
    <row r="723" spans="1:36" x14ac:dyDescent="0.2">
      <c r="A723" s="24">
        <f t="shared" si="125"/>
        <v>23</v>
      </c>
      <c r="B723" s="94">
        <f t="shared" si="126"/>
        <v>3.9467743607732699E-3</v>
      </c>
      <c r="C723" s="23">
        <f t="shared" si="127"/>
        <v>1</v>
      </c>
      <c r="E723" s="94">
        <f t="shared" si="128"/>
        <v>9.4580149662743737E-3</v>
      </c>
      <c r="F723" s="23">
        <f t="shared" si="129"/>
        <v>1</v>
      </c>
      <c r="G723" s="114"/>
      <c r="H723" s="114"/>
      <c r="I723" s="23"/>
      <c r="K723" s="114"/>
      <c r="R723" s="22"/>
      <c r="T723" s="114"/>
      <c r="U723" s="22"/>
      <c r="W723" s="114"/>
      <c r="Y723" s="26"/>
      <c r="AA723" s="114"/>
      <c r="AE723" s="22"/>
      <c r="AG723" s="114"/>
      <c r="AH723" s="22"/>
      <c r="AJ723" s="114"/>
    </row>
    <row r="724" spans="1:36" x14ac:dyDescent="0.2">
      <c r="A724" s="24">
        <f t="shared" si="125"/>
        <v>24</v>
      </c>
      <c r="B724" s="94">
        <f t="shared" si="126"/>
        <v>3.7152346815302554E-3</v>
      </c>
      <c r="C724" s="23">
        <f t="shared" si="127"/>
        <v>1</v>
      </c>
      <c r="E724" s="94">
        <f t="shared" si="128"/>
        <v>8.7889017301214581E-3</v>
      </c>
      <c r="F724" s="23">
        <f t="shared" si="129"/>
        <v>1</v>
      </c>
      <c r="G724" s="114"/>
      <c r="H724" s="114"/>
      <c r="I724" s="23"/>
      <c r="K724" s="114"/>
      <c r="R724" s="22"/>
      <c r="T724" s="114"/>
      <c r="U724" s="22"/>
      <c r="W724" s="114"/>
      <c r="Y724" s="26"/>
      <c r="AA724" s="114"/>
      <c r="AE724" s="22"/>
      <c r="AG724" s="114"/>
      <c r="AH724" s="22"/>
      <c r="AJ724" s="114"/>
    </row>
    <row r="725" spans="1:36" x14ac:dyDescent="0.2">
      <c r="A725" s="24">
        <f>A628</f>
        <v>25</v>
      </c>
      <c r="B725" s="94">
        <f t="shared" si="126"/>
        <v>3.746702878280021E-3</v>
      </c>
      <c r="C725" s="23">
        <f t="shared" si="127"/>
        <v>1</v>
      </c>
      <c r="E725" s="94">
        <f t="shared" si="128"/>
        <v>9.4026971888300486E-3</v>
      </c>
      <c r="F725" s="23">
        <f t="shared" si="129"/>
        <v>1</v>
      </c>
      <c r="G725" s="114"/>
      <c r="H725" s="114"/>
      <c r="I725" s="23"/>
      <c r="K725" s="114"/>
      <c r="R725" s="22"/>
      <c r="T725" s="114"/>
      <c r="U725" s="22"/>
      <c r="W725" s="114"/>
      <c r="Y725" s="26"/>
      <c r="AA725" s="114"/>
      <c r="AE725" s="22"/>
      <c r="AG725" s="114"/>
      <c r="AH725" s="22"/>
      <c r="AJ725" s="114"/>
    </row>
    <row r="726" spans="1:36" x14ac:dyDescent="0.2">
      <c r="A726" s="24">
        <f t="shared" si="125"/>
        <v>26</v>
      </c>
      <c r="B726" s="94">
        <f t="shared" si="126"/>
        <v>3.6980099843619625E-3</v>
      </c>
      <c r="C726" s="23">
        <f t="shared" si="127"/>
        <v>1</v>
      </c>
      <c r="E726" s="94">
        <f t="shared" si="128"/>
        <v>9.4855082329083802E-3</v>
      </c>
      <c r="F726" s="23">
        <f t="shared" si="129"/>
        <v>1</v>
      </c>
      <c r="G726" s="114"/>
      <c r="H726" s="114"/>
      <c r="I726" s="23"/>
      <c r="K726" s="114"/>
      <c r="R726" s="22"/>
      <c r="T726" s="114"/>
      <c r="U726" s="22"/>
      <c r="W726" s="114"/>
      <c r="Y726" s="26"/>
      <c r="AA726" s="114"/>
      <c r="AE726" s="22"/>
      <c r="AG726" s="114"/>
      <c r="AH726" s="22"/>
      <c r="AJ726" s="114"/>
    </row>
    <row r="727" spans="1:36" x14ac:dyDescent="0.2">
      <c r="A727" s="24">
        <f t="shared" si="125"/>
        <v>27</v>
      </c>
      <c r="B727" s="94">
        <f t="shared" si="126"/>
        <v>3.7791648075587271E-3</v>
      </c>
      <c r="C727" s="23">
        <f t="shared" si="127"/>
        <v>0.99999999999999978</v>
      </c>
      <c r="E727" s="94">
        <f t="shared" si="128"/>
        <v>9.7047918776278011E-3</v>
      </c>
      <c r="F727" s="23">
        <f t="shared" si="129"/>
        <v>1</v>
      </c>
      <c r="G727" s="114"/>
      <c r="H727" s="114"/>
      <c r="I727" s="23"/>
      <c r="K727" s="114"/>
      <c r="R727" s="22"/>
      <c r="T727" s="114"/>
      <c r="U727" s="22"/>
      <c r="W727" s="114"/>
      <c r="Y727" s="26"/>
      <c r="AA727" s="114"/>
      <c r="AE727" s="22"/>
      <c r="AG727" s="114"/>
      <c r="AH727" s="22"/>
      <c r="AJ727" s="114"/>
    </row>
    <row r="728" spans="1:36" x14ac:dyDescent="0.2">
      <c r="A728" s="24">
        <f t="shared" si="125"/>
        <v>28</v>
      </c>
      <c r="B728" s="94">
        <f t="shared" si="126"/>
        <v>3.8454136428213923E-3</v>
      </c>
      <c r="C728" s="23">
        <f t="shared" si="127"/>
        <v>1.0000000000000002</v>
      </c>
      <c r="E728" s="94">
        <f t="shared" si="128"/>
        <v>9.6729924367017217E-3</v>
      </c>
      <c r="F728" s="23">
        <f t="shared" si="129"/>
        <v>1.0000000000000002</v>
      </c>
      <c r="G728" s="114"/>
      <c r="H728" s="114"/>
      <c r="I728" s="23"/>
      <c r="K728" s="114"/>
      <c r="R728" s="22"/>
      <c r="T728" s="114"/>
      <c r="U728" s="22"/>
      <c r="W728" s="114"/>
      <c r="Y728" s="26"/>
      <c r="AA728" s="114"/>
      <c r="AE728" s="22"/>
      <c r="AG728" s="114"/>
      <c r="AH728" s="22"/>
      <c r="AJ728" s="114"/>
    </row>
    <row r="729" spans="1:36" x14ac:dyDescent="0.2">
      <c r="A729" s="24">
        <f t="shared" si="125"/>
        <v>29</v>
      </c>
      <c r="B729" s="94">
        <f t="shared" si="126"/>
        <v>4.072647147772333E-3</v>
      </c>
      <c r="C729" s="23">
        <f t="shared" si="127"/>
        <v>1.0000000000000002</v>
      </c>
      <c r="E729" s="94">
        <f t="shared" si="128"/>
        <v>1.0111559726140563E-2</v>
      </c>
      <c r="F729" s="23">
        <f t="shared" si="129"/>
        <v>1.0000000000000004</v>
      </c>
      <c r="G729" s="114"/>
      <c r="H729" s="114"/>
      <c r="I729" s="23"/>
      <c r="K729" s="114"/>
      <c r="R729" s="22"/>
      <c r="T729" s="114"/>
      <c r="U729" s="22"/>
      <c r="W729" s="114"/>
      <c r="Y729" s="26"/>
      <c r="AA729" s="114"/>
      <c r="AE729" s="22"/>
      <c r="AG729" s="114"/>
      <c r="AH729" s="22"/>
      <c r="AJ729" s="114"/>
    </row>
    <row r="730" spans="1:36" x14ac:dyDescent="0.2">
      <c r="A730" s="24">
        <f t="shared" si="125"/>
        <v>30</v>
      </c>
      <c r="B730" s="94">
        <f t="shared" si="126"/>
        <v>4.4986271585112699E-3</v>
      </c>
      <c r="C730" s="23">
        <f t="shared" si="127"/>
        <v>1</v>
      </c>
      <c r="E730" s="94">
        <f t="shared" si="128"/>
        <v>1.1202015554564033E-2</v>
      </c>
      <c r="F730" s="23">
        <f t="shared" si="129"/>
        <v>1</v>
      </c>
      <c r="G730" s="114"/>
      <c r="H730" s="114"/>
      <c r="I730" s="23"/>
      <c r="K730" s="114"/>
      <c r="R730" s="22"/>
      <c r="T730" s="114"/>
      <c r="U730" s="22"/>
      <c r="W730" s="114"/>
      <c r="Y730" s="26"/>
      <c r="AA730" s="114"/>
      <c r="AE730" s="22"/>
      <c r="AG730" s="114"/>
      <c r="AH730" s="22"/>
      <c r="AJ730" s="114"/>
    </row>
    <row r="731" spans="1:36" x14ac:dyDescent="0.2">
      <c r="A731" s="24">
        <f t="shared" si="125"/>
        <v>31</v>
      </c>
      <c r="B731" s="94">
        <f t="shared" si="126"/>
        <v>4.5698446564186347E-3</v>
      </c>
      <c r="C731" s="23">
        <f t="shared" si="127"/>
        <v>1</v>
      </c>
      <c r="E731" s="94">
        <f t="shared" si="128"/>
        <v>1.1243421076603198E-2</v>
      </c>
      <c r="F731" s="23">
        <f t="shared" si="129"/>
        <v>1</v>
      </c>
      <c r="G731" s="114"/>
      <c r="H731" s="114"/>
      <c r="I731" s="23"/>
      <c r="K731" s="114"/>
      <c r="R731" s="22"/>
      <c r="T731" s="114"/>
      <c r="U731" s="22"/>
      <c r="W731" s="114"/>
      <c r="Y731" s="26"/>
      <c r="AA731" s="114"/>
      <c r="AE731" s="22"/>
      <c r="AG731" s="114"/>
      <c r="AH731" s="22"/>
      <c r="AJ731" s="114"/>
    </row>
    <row r="732" spans="1:36" x14ac:dyDescent="0.2">
      <c r="A732" s="24">
        <f t="shared" si="125"/>
        <v>32</v>
      </c>
      <c r="B732" s="94">
        <f t="shared" si="126"/>
        <v>4.2670874792682546E-3</v>
      </c>
      <c r="C732" s="23">
        <f t="shared" si="127"/>
        <v>1.0000000000000004</v>
      </c>
      <c r="E732" s="94">
        <f t="shared" si="128"/>
        <v>1.0270225686594647E-2</v>
      </c>
      <c r="F732" s="23">
        <f t="shared" si="129"/>
        <v>1.0000000000000004</v>
      </c>
      <c r="G732" s="114"/>
      <c r="H732" s="114"/>
      <c r="I732" s="23"/>
      <c r="K732" s="114"/>
      <c r="R732" s="22"/>
      <c r="T732" s="114"/>
      <c r="U732" s="22"/>
      <c r="W732" s="114"/>
      <c r="Y732" s="26"/>
      <c r="AA732" s="114"/>
      <c r="AE732" s="22"/>
      <c r="AG732" s="114"/>
      <c r="AH732" s="22"/>
      <c r="AJ732" s="114"/>
    </row>
    <row r="733" spans="1:36" x14ac:dyDescent="0.2">
      <c r="A733" s="24">
        <f t="shared" si="125"/>
        <v>33</v>
      </c>
      <c r="B733" s="94">
        <f t="shared" si="126"/>
        <v>4.1736766215478976E-3</v>
      </c>
      <c r="C733" s="23">
        <f t="shared" si="127"/>
        <v>0.99999999999999978</v>
      </c>
      <c r="E733" s="94">
        <f t="shared" si="128"/>
        <v>1.0037692274822693E-2</v>
      </c>
      <c r="F733" s="23">
        <f t="shared" si="129"/>
        <v>0.99999999999999978</v>
      </c>
      <c r="G733" s="114"/>
      <c r="H733" s="114"/>
      <c r="I733" s="23"/>
      <c r="K733" s="114"/>
      <c r="R733" s="22"/>
      <c r="T733" s="114"/>
      <c r="U733" s="22"/>
      <c r="W733" s="114"/>
      <c r="Y733" s="26"/>
      <c r="AA733" s="114"/>
      <c r="AE733" s="22"/>
      <c r="AG733" s="114"/>
      <c r="AH733" s="22"/>
      <c r="AJ733" s="114"/>
    </row>
    <row r="734" spans="1:36" x14ac:dyDescent="0.2">
      <c r="A734" s="24">
        <f t="shared" si="125"/>
        <v>34</v>
      </c>
      <c r="B734" s="94">
        <f t="shared" si="126"/>
        <v>4.1203463091614521E-3</v>
      </c>
      <c r="C734" s="23">
        <f t="shared" si="127"/>
        <v>1</v>
      </c>
      <c r="E734" s="94">
        <f t="shared" si="128"/>
        <v>9.823708536924285E-3</v>
      </c>
      <c r="F734" s="23">
        <f t="shared" si="129"/>
        <v>1</v>
      </c>
      <c r="G734" s="114"/>
      <c r="H734" s="114"/>
      <c r="I734" s="23"/>
      <c r="K734" s="114"/>
      <c r="R734" s="22"/>
      <c r="T734" s="114"/>
      <c r="U734" s="22"/>
      <c r="W734" s="114"/>
      <c r="Y734" s="26"/>
      <c r="AA734" s="114"/>
      <c r="AE734" s="22"/>
      <c r="AG734" s="114"/>
      <c r="AH734" s="22"/>
      <c r="AJ734" s="114"/>
    </row>
    <row r="735" spans="1:36" x14ac:dyDescent="0.2">
      <c r="A735" s="24">
        <f t="shared" si="125"/>
        <v>35</v>
      </c>
      <c r="B735" s="94">
        <f t="shared" si="126"/>
        <v>4.3336675587072335E-3</v>
      </c>
      <c r="C735" s="23">
        <f t="shared" si="127"/>
        <v>1.0000000000000002</v>
      </c>
      <c r="E735" s="94">
        <f t="shared" si="128"/>
        <v>1.0143359167066643E-2</v>
      </c>
      <c r="F735" s="23">
        <f t="shared" si="129"/>
        <v>1.0000000000000004</v>
      </c>
      <c r="G735" s="114"/>
      <c r="H735" s="114"/>
      <c r="I735" s="23"/>
      <c r="K735" s="114"/>
      <c r="R735" s="22"/>
      <c r="T735" s="114"/>
      <c r="U735" s="22"/>
      <c r="W735" s="114"/>
      <c r="Y735" s="26"/>
      <c r="AA735" s="114"/>
      <c r="AE735" s="22"/>
      <c r="AG735" s="114"/>
      <c r="AH735" s="22"/>
      <c r="AJ735" s="114"/>
    </row>
    <row r="736" spans="1:36" x14ac:dyDescent="0.2">
      <c r="A736" s="24">
        <f t="shared" si="125"/>
        <v>36</v>
      </c>
      <c r="B736" s="94">
        <f t="shared" si="126"/>
        <v>4.5893880628211205E-3</v>
      </c>
      <c r="C736" s="23">
        <f t="shared" si="127"/>
        <v>1</v>
      </c>
      <c r="E736" s="94">
        <f t="shared" si="128"/>
        <v>1.0624325711073593E-2</v>
      </c>
      <c r="F736" s="23">
        <f t="shared" si="129"/>
        <v>1</v>
      </c>
      <c r="G736" s="114"/>
      <c r="H736" s="114"/>
      <c r="I736" s="23"/>
      <c r="K736" s="114"/>
      <c r="R736" s="22"/>
      <c r="T736" s="114"/>
      <c r="U736" s="22"/>
      <c r="W736" s="114"/>
      <c r="Y736" s="26"/>
      <c r="AA736" s="114"/>
      <c r="AE736" s="22"/>
      <c r="AG736" s="114"/>
      <c r="AH736" s="22"/>
      <c r="AJ736" s="114"/>
    </row>
    <row r="737" spans="1:36" x14ac:dyDescent="0.2">
      <c r="A737" s="24">
        <f t="shared" si="125"/>
        <v>37</v>
      </c>
      <c r="B737" s="94">
        <f t="shared" si="126"/>
        <v>4.7755472899092093E-3</v>
      </c>
      <c r="C737" s="23">
        <f t="shared" si="127"/>
        <v>1.0000000000000002</v>
      </c>
      <c r="E737" s="94">
        <f t="shared" si="128"/>
        <v>1.1052624431046721E-2</v>
      </c>
      <c r="F737" s="23">
        <f t="shared" si="129"/>
        <v>1.0000000000000002</v>
      </c>
      <c r="G737" s="114"/>
      <c r="H737" s="114"/>
      <c r="I737" s="23"/>
      <c r="K737" s="114"/>
      <c r="R737" s="22"/>
      <c r="T737" s="114"/>
      <c r="U737" s="22"/>
      <c r="W737" s="114"/>
      <c r="Y737" s="26"/>
      <c r="AA737" s="114"/>
      <c r="AE737" s="22"/>
      <c r="AG737" s="114"/>
      <c r="AH737" s="22"/>
      <c r="AJ737" s="114"/>
    </row>
    <row r="738" spans="1:36" x14ac:dyDescent="0.2">
      <c r="A738" s="24">
        <f t="shared" si="125"/>
        <v>38</v>
      </c>
      <c r="B738" s="94">
        <f t="shared" si="126"/>
        <v>4.6324498057418529E-3</v>
      </c>
      <c r="C738" s="23">
        <f t="shared" si="127"/>
        <v>1</v>
      </c>
      <c r="E738" s="94">
        <f t="shared" si="128"/>
        <v>1.0632938059657739E-2</v>
      </c>
      <c r="F738" s="23">
        <f t="shared" si="129"/>
        <v>1</v>
      </c>
      <c r="G738" s="114"/>
      <c r="H738" s="114"/>
      <c r="I738" s="23"/>
      <c r="K738" s="114"/>
      <c r="R738" s="22"/>
      <c r="T738" s="114"/>
      <c r="U738" s="22"/>
      <c r="W738" s="114"/>
      <c r="Y738" s="26"/>
      <c r="AA738" s="114"/>
      <c r="AE738" s="22"/>
      <c r="AG738" s="114"/>
      <c r="AH738" s="22"/>
      <c r="AJ738" s="114"/>
    </row>
    <row r="739" spans="1:36" x14ac:dyDescent="0.2">
      <c r="A739" s="24">
        <f t="shared" si="125"/>
        <v>39</v>
      </c>
      <c r="B739" s="94">
        <f t="shared" si="126"/>
        <v>4.5956817021710738E-3</v>
      </c>
      <c r="C739" s="23">
        <f t="shared" si="127"/>
        <v>1</v>
      </c>
      <c r="E739" s="94">
        <f t="shared" si="128"/>
        <v>1.0616044606665759E-2</v>
      </c>
      <c r="F739" s="23">
        <f t="shared" si="129"/>
        <v>1</v>
      </c>
      <c r="G739" s="114"/>
      <c r="H739" s="114"/>
      <c r="I739" s="23"/>
      <c r="K739" s="114"/>
      <c r="R739" s="22"/>
      <c r="T739" s="114"/>
      <c r="U739" s="22"/>
      <c r="W739" s="114"/>
      <c r="Y739" s="26"/>
      <c r="AA739" s="114"/>
      <c r="AE739" s="22"/>
      <c r="AG739" s="114"/>
      <c r="AH739" s="22"/>
      <c r="AJ739" s="114"/>
    </row>
    <row r="740" spans="1:36" x14ac:dyDescent="0.2">
      <c r="A740" s="24">
        <f t="shared" si="125"/>
        <v>40</v>
      </c>
      <c r="B740" s="94">
        <f t="shared" si="126"/>
        <v>4.5880630861158669E-3</v>
      </c>
      <c r="C740" s="23">
        <f t="shared" si="127"/>
        <v>1</v>
      </c>
      <c r="E740" s="94">
        <f t="shared" si="128"/>
        <v>1.0636912989773498E-2</v>
      </c>
      <c r="F740" s="23">
        <f t="shared" si="129"/>
        <v>1</v>
      </c>
      <c r="G740" s="114"/>
      <c r="H740" s="114"/>
      <c r="I740" s="23"/>
      <c r="K740" s="114"/>
      <c r="R740" s="22"/>
      <c r="T740" s="114"/>
      <c r="U740" s="22"/>
      <c r="W740" s="114"/>
      <c r="Y740" s="26"/>
      <c r="AA740" s="114"/>
      <c r="AE740" s="22"/>
      <c r="AG740" s="114"/>
      <c r="AH740" s="22"/>
      <c r="AJ740" s="114"/>
    </row>
    <row r="741" spans="1:36" x14ac:dyDescent="0.2">
      <c r="A741" s="24">
        <f t="shared" si="125"/>
        <v>41</v>
      </c>
      <c r="B741" s="94">
        <f t="shared" si="126"/>
        <v>4.4896835657508094E-3</v>
      </c>
      <c r="C741" s="23">
        <f t="shared" si="127"/>
        <v>1</v>
      </c>
      <c r="E741" s="94">
        <f t="shared" si="128"/>
        <v>1.0671362384110084E-2</v>
      </c>
      <c r="F741" s="23">
        <f t="shared" si="129"/>
        <v>1</v>
      </c>
      <c r="G741" s="114"/>
      <c r="H741" s="114"/>
      <c r="I741" s="23"/>
      <c r="K741" s="114"/>
      <c r="R741" s="22"/>
      <c r="T741" s="114"/>
      <c r="U741" s="22"/>
      <c r="W741" s="114"/>
      <c r="Y741" s="26"/>
      <c r="AA741" s="114"/>
      <c r="AE741" s="22"/>
      <c r="AG741" s="114"/>
      <c r="AH741" s="22"/>
      <c r="AJ741" s="114"/>
    </row>
    <row r="742" spans="1:36" x14ac:dyDescent="0.2">
      <c r="A742" s="24">
        <f t="shared" si="125"/>
        <v>42</v>
      </c>
      <c r="B742" s="94">
        <f t="shared" si="126"/>
        <v>4.3641420229280593E-3</v>
      </c>
      <c r="C742" s="23">
        <f t="shared" si="127"/>
        <v>1</v>
      </c>
      <c r="E742" s="94">
        <f t="shared" si="128"/>
        <v>1.0329849638331046E-2</v>
      </c>
      <c r="F742" s="23">
        <f t="shared" si="129"/>
        <v>1</v>
      </c>
      <c r="G742" s="114"/>
      <c r="H742" s="114"/>
      <c r="I742" s="23"/>
      <c r="K742" s="114"/>
      <c r="R742" s="22"/>
      <c r="T742" s="114"/>
      <c r="U742" s="22"/>
      <c r="W742" s="114"/>
      <c r="Y742" s="26"/>
      <c r="AA742" s="114"/>
      <c r="AE742" s="22"/>
      <c r="AG742" s="114"/>
      <c r="AH742" s="22"/>
      <c r="AJ742" s="114"/>
    </row>
    <row r="743" spans="1:36" x14ac:dyDescent="0.2">
      <c r="A743" s="24">
        <f t="shared" si="125"/>
        <v>43</v>
      </c>
      <c r="B743" s="94">
        <f t="shared" si="126"/>
        <v>4.2409191893395025E-3</v>
      </c>
      <c r="C743" s="23">
        <f t="shared" si="127"/>
        <v>1</v>
      </c>
      <c r="E743" s="94">
        <f t="shared" si="128"/>
        <v>1.0232463850494929E-2</v>
      </c>
      <c r="F743" s="23">
        <f t="shared" si="129"/>
        <v>1</v>
      </c>
      <c r="G743" s="114"/>
      <c r="H743" s="114"/>
      <c r="I743" s="23"/>
      <c r="K743" s="114"/>
      <c r="R743" s="22"/>
      <c r="T743" s="114"/>
      <c r="U743" s="22"/>
      <c r="W743" s="114"/>
      <c r="Y743" s="26"/>
      <c r="AA743" s="114"/>
      <c r="AE743" s="22"/>
      <c r="AG743" s="114"/>
      <c r="AH743" s="22"/>
      <c r="AJ743" s="114"/>
    </row>
    <row r="744" spans="1:36" x14ac:dyDescent="0.2">
      <c r="A744" s="24">
        <f t="shared" si="125"/>
        <v>44</v>
      </c>
      <c r="B744" s="94">
        <f t="shared" si="126"/>
        <v>4.1422084247981321E-3</v>
      </c>
      <c r="C744" s="23">
        <f t="shared" si="127"/>
        <v>1</v>
      </c>
      <c r="E744" s="94">
        <f t="shared" si="128"/>
        <v>1.0187083398340003E-2</v>
      </c>
      <c r="F744" s="23">
        <f t="shared" si="129"/>
        <v>1</v>
      </c>
      <c r="G744" s="114"/>
      <c r="H744" s="114"/>
      <c r="I744" s="23"/>
      <c r="K744" s="114"/>
      <c r="R744" s="22"/>
      <c r="T744" s="114"/>
      <c r="U744" s="22"/>
      <c r="W744" s="114"/>
      <c r="Y744" s="26"/>
      <c r="AA744" s="114"/>
      <c r="AE744" s="22"/>
      <c r="AG744" s="114"/>
      <c r="AH744" s="22"/>
      <c r="AJ744" s="114"/>
    </row>
    <row r="745" spans="1:36" x14ac:dyDescent="0.2">
      <c r="A745" s="24">
        <f t="shared" si="125"/>
        <v>45</v>
      </c>
      <c r="B745" s="94">
        <f t="shared" si="126"/>
        <v>4.0213043004437678E-3</v>
      </c>
      <c r="C745" s="23">
        <f t="shared" si="127"/>
        <v>1.0000000000000002</v>
      </c>
      <c r="E745" s="94">
        <f t="shared" si="128"/>
        <v>9.8667702798450174E-3</v>
      </c>
      <c r="F745" s="23">
        <f t="shared" si="129"/>
        <v>1.0000000000000002</v>
      </c>
      <c r="G745" s="114"/>
      <c r="H745" s="114"/>
      <c r="I745" s="23"/>
      <c r="K745" s="114"/>
      <c r="R745" s="22"/>
      <c r="T745" s="114"/>
      <c r="U745" s="22"/>
      <c r="W745" s="114"/>
      <c r="Y745" s="26"/>
      <c r="AA745" s="114"/>
      <c r="AE745" s="22"/>
      <c r="AG745" s="114"/>
      <c r="AH745" s="22"/>
      <c r="AJ745" s="114"/>
    </row>
    <row r="746" spans="1:36" x14ac:dyDescent="0.2">
      <c r="A746" s="24">
        <f>A649</f>
        <v>46</v>
      </c>
      <c r="B746" s="94">
        <f t="shared" si="126"/>
        <v>3.9441244073627636E-3</v>
      </c>
      <c r="C746" s="23">
        <f t="shared" si="127"/>
        <v>0.99999999999999978</v>
      </c>
      <c r="E746" s="94">
        <f t="shared" si="128"/>
        <v>9.8091337931664989E-3</v>
      </c>
      <c r="F746" s="23">
        <f t="shared" si="129"/>
        <v>0.99999999999999978</v>
      </c>
      <c r="G746" s="114"/>
      <c r="H746" s="114"/>
      <c r="I746" s="23"/>
      <c r="K746" s="114"/>
      <c r="R746" s="22"/>
      <c r="T746" s="114"/>
      <c r="U746" s="22"/>
      <c r="W746" s="114"/>
      <c r="Y746" s="26"/>
      <c r="AA746" s="114"/>
      <c r="AE746" s="22"/>
      <c r="AG746" s="114"/>
      <c r="AH746" s="22"/>
      <c r="AJ746" s="114"/>
    </row>
    <row r="747" spans="1:36" x14ac:dyDescent="0.2">
      <c r="A747" s="24">
        <f t="shared" si="125"/>
        <v>47</v>
      </c>
      <c r="B747" s="94">
        <f t="shared" si="126"/>
        <v>3.8112954926611195E-3</v>
      </c>
      <c r="C747" s="23">
        <f t="shared" si="127"/>
        <v>1.0000000000000002</v>
      </c>
      <c r="E747" s="94">
        <f t="shared" si="128"/>
        <v>1.000456785719136E-2</v>
      </c>
      <c r="F747" s="23">
        <f t="shared" si="129"/>
        <v>1.0000000000000002</v>
      </c>
      <c r="G747" s="114"/>
      <c r="H747" s="114"/>
      <c r="I747" s="23"/>
      <c r="K747" s="114"/>
      <c r="R747" s="22"/>
      <c r="T747" s="114"/>
      <c r="U747" s="22"/>
      <c r="W747" s="114"/>
      <c r="Y747" s="26"/>
      <c r="AA747" s="114"/>
      <c r="AE747" s="22"/>
      <c r="AG747" s="114"/>
      <c r="AH747" s="22"/>
      <c r="AJ747" s="114"/>
    </row>
    <row r="748" spans="1:36" x14ac:dyDescent="0.2">
      <c r="A748" s="24">
        <f t="shared" si="125"/>
        <v>48</v>
      </c>
      <c r="B748" s="94">
        <f t="shared" si="126"/>
        <v>3.6864164381909962E-3</v>
      </c>
      <c r="C748" s="23">
        <f t="shared" si="127"/>
        <v>0.99999999999999978</v>
      </c>
      <c r="E748" s="94">
        <f t="shared" si="128"/>
        <v>9.727316481617107E-3</v>
      </c>
      <c r="F748" s="23">
        <f t="shared" si="129"/>
        <v>1</v>
      </c>
      <c r="G748" s="114"/>
      <c r="H748" s="114"/>
      <c r="I748" s="23"/>
      <c r="K748" s="114"/>
      <c r="R748" s="22"/>
      <c r="T748" s="114"/>
      <c r="U748" s="22"/>
      <c r="W748" s="114"/>
      <c r="Y748" s="26"/>
      <c r="AA748" s="114"/>
      <c r="AE748" s="22"/>
      <c r="AG748" s="114"/>
      <c r="AH748" s="22"/>
      <c r="AJ748" s="114"/>
    </row>
    <row r="749" spans="1:36" x14ac:dyDescent="0.2">
      <c r="A749" s="24">
        <f t="shared" si="125"/>
        <v>49</v>
      </c>
      <c r="B749" s="94">
        <f t="shared" si="126"/>
        <v>3.4764076304083479E-3</v>
      </c>
      <c r="C749" s="23">
        <f t="shared" si="127"/>
        <v>1</v>
      </c>
      <c r="E749" s="94">
        <f t="shared" si="128"/>
        <v>8.8154012642265231E-3</v>
      </c>
      <c r="F749" s="23">
        <f t="shared" si="129"/>
        <v>1</v>
      </c>
      <c r="G749" s="114"/>
      <c r="H749" s="114"/>
      <c r="I749" s="23"/>
      <c r="K749" s="114"/>
      <c r="R749" s="22"/>
      <c r="T749" s="114"/>
      <c r="U749" s="22"/>
      <c r="W749" s="114"/>
      <c r="Y749" s="26"/>
      <c r="AA749" s="114"/>
      <c r="AE749" s="22"/>
      <c r="AG749" s="114"/>
      <c r="AH749" s="22"/>
      <c r="AJ749" s="114"/>
    </row>
    <row r="750" spans="1:36" x14ac:dyDescent="0.2">
      <c r="A750" s="24">
        <f t="shared" si="125"/>
        <v>50</v>
      </c>
      <c r="B750" s="94">
        <f t="shared" si="126"/>
        <v>3.3564972385829242E-3</v>
      </c>
      <c r="C750" s="23">
        <f t="shared" si="127"/>
        <v>1</v>
      </c>
      <c r="E750" s="94">
        <f t="shared" si="128"/>
        <v>8.6431542925435936E-3</v>
      </c>
      <c r="F750" s="23">
        <f t="shared" si="129"/>
        <v>1</v>
      </c>
      <c r="G750" s="114"/>
      <c r="H750" s="114"/>
      <c r="I750" s="23"/>
      <c r="K750" s="114"/>
      <c r="R750" s="22"/>
      <c r="T750" s="114"/>
      <c r="U750" s="22"/>
      <c r="W750" s="114"/>
      <c r="Y750" s="26"/>
      <c r="AA750" s="114"/>
      <c r="AE750" s="22"/>
      <c r="AG750" s="114"/>
      <c r="AH750" s="22"/>
      <c r="AJ750" s="114"/>
    </row>
    <row r="751" spans="1:36" x14ac:dyDescent="0.2">
      <c r="A751" s="24">
        <f t="shared" si="125"/>
        <v>51</v>
      </c>
      <c r="B751" s="94">
        <f t="shared" si="126"/>
        <v>3.2183684170602675E-3</v>
      </c>
      <c r="C751" s="23">
        <f t="shared" si="127"/>
        <v>1.0000000000000002</v>
      </c>
      <c r="E751" s="94">
        <f t="shared" si="128"/>
        <v>8.6848910587590741E-3</v>
      </c>
      <c r="F751" s="23">
        <f t="shared" si="129"/>
        <v>1</v>
      </c>
      <c r="G751" s="114"/>
      <c r="H751" s="114"/>
      <c r="I751" s="23"/>
      <c r="K751" s="114"/>
      <c r="R751" s="22"/>
      <c r="T751" s="114"/>
      <c r="U751" s="22"/>
      <c r="W751" s="114"/>
      <c r="Y751" s="26"/>
      <c r="AA751" s="114"/>
      <c r="AE751" s="22"/>
      <c r="AG751" s="114"/>
      <c r="AH751" s="22"/>
      <c r="AJ751" s="114"/>
    </row>
    <row r="752" spans="1:36" x14ac:dyDescent="0.2">
      <c r="A752" s="24">
        <f t="shared" si="125"/>
        <v>52</v>
      </c>
      <c r="B752" s="94">
        <f t="shared" si="126"/>
        <v>3.1541070468554828E-3</v>
      </c>
      <c r="C752" s="23">
        <f t="shared" si="127"/>
        <v>1</v>
      </c>
      <c r="E752" s="94">
        <f t="shared" si="128"/>
        <v>8.7027782442799934E-3</v>
      </c>
      <c r="F752" s="23">
        <f t="shared" si="129"/>
        <v>1</v>
      </c>
      <c r="G752" s="114"/>
      <c r="H752" s="114"/>
      <c r="I752" s="23"/>
      <c r="K752" s="114"/>
      <c r="R752" s="22"/>
      <c r="T752" s="114"/>
      <c r="U752" s="22"/>
      <c r="W752" s="114"/>
      <c r="Y752" s="26"/>
      <c r="AA752" s="114"/>
      <c r="AE752" s="22"/>
      <c r="AG752" s="114"/>
      <c r="AH752" s="22"/>
      <c r="AJ752" s="114"/>
    </row>
    <row r="753" spans="1:36" x14ac:dyDescent="0.2">
      <c r="A753" s="24">
        <f t="shared" si="125"/>
        <v>53</v>
      </c>
      <c r="B753" s="94">
        <f t="shared" si="126"/>
        <v>3.0825583047718041E-3</v>
      </c>
      <c r="C753" s="23">
        <f t="shared" si="127"/>
        <v>1.0000000000000002</v>
      </c>
      <c r="E753" s="94">
        <f t="shared" si="128"/>
        <v>8.6766099543512405E-3</v>
      </c>
      <c r="F753" s="23">
        <f t="shared" si="129"/>
        <v>1.0000000000000002</v>
      </c>
      <c r="G753" s="114"/>
      <c r="H753" s="114"/>
      <c r="I753" s="23"/>
      <c r="K753" s="114"/>
      <c r="R753" s="22"/>
      <c r="T753" s="114"/>
      <c r="U753" s="22"/>
      <c r="W753" s="114"/>
      <c r="Y753" s="26"/>
      <c r="AA753" s="114"/>
      <c r="AE753" s="22"/>
      <c r="AG753" s="114"/>
      <c r="AH753" s="22"/>
      <c r="AJ753" s="114"/>
    </row>
    <row r="754" spans="1:36" x14ac:dyDescent="0.2">
      <c r="A754" s="24">
        <f t="shared" si="125"/>
        <v>54</v>
      </c>
      <c r="B754" s="94">
        <f t="shared" si="126"/>
        <v>3.173981697434282E-3</v>
      </c>
      <c r="C754" s="23">
        <f t="shared" si="127"/>
        <v>1</v>
      </c>
      <c r="E754" s="94">
        <f t="shared" si="128"/>
        <v>9.0456159667642849E-3</v>
      </c>
      <c r="F754" s="23">
        <f t="shared" si="129"/>
        <v>1</v>
      </c>
      <c r="G754" s="114"/>
      <c r="H754" s="114"/>
      <c r="I754" s="23"/>
      <c r="K754" s="114"/>
      <c r="R754" s="22"/>
      <c r="T754" s="114"/>
      <c r="U754" s="22"/>
      <c r="W754" s="114"/>
      <c r="Y754" s="26"/>
      <c r="AA754" s="114"/>
      <c r="AE754" s="22"/>
      <c r="AG754" s="114"/>
      <c r="AH754" s="22"/>
      <c r="AJ754" s="114"/>
    </row>
    <row r="755" spans="1:36" x14ac:dyDescent="0.2">
      <c r="A755" s="24">
        <f t="shared" si="125"/>
        <v>55</v>
      </c>
      <c r="B755" s="94">
        <f t="shared" si="126"/>
        <v>2.373364523284975E-3</v>
      </c>
      <c r="C755" s="23">
        <f t="shared" si="127"/>
        <v>1</v>
      </c>
      <c r="E755" s="94">
        <f t="shared" si="128"/>
        <v>7.0763693385815663E-3</v>
      </c>
      <c r="F755" s="23">
        <f t="shared" si="129"/>
        <v>1</v>
      </c>
      <c r="G755" s="114"/>
      <c r="H755" s="114"/>
      <c r="I755" s="23"/>
      <c r="K755" s="114"/>
      <c r="R755" s="22"/>
      <c r="T755" s="114"/>
      <c r="U755" s="22"/>
      <c r="W755" s="114"/>
      <c r="Y755" s="26"/>
      <c r="AA755" s="114"/>
      <c r="AE755" s="22"/>
      <c r="AG755" s="114"/>
      <c r="AH755" s="22"/>
      <c r="AJ755" s="114"/>
    </row>
    <row r="756" spans="1:36" x14ac:dyDescent="0.2">
      <c r="A756" s="24">
        <f t="shared" si="125"/>
        <v>56</v>
      </c>
      <c r="B756" s="94">
        <f t="shared" si="126"/>
        <v>2.241860585288585E-3</v>
      </c>
      <c r="C756" s="23">
        <f t="shared" si="127"/>
        <v>0.99999999999999978</v>
      </c>
      <c r="E756" s="94">
        <f t="shared" si="128"/>
        <v>6.792824323657359E-3</v>
      </c>
      <c r="F756" s="23">
        <f t="shared" si="129"/>
        <v>1</v>
      </c>
      <c r="G756" s="114"/>
      <c r="H756" s="114"/>
      <c r="I756" s="23"/>
      <c r="K756" s="114"/>
      <c r="R756" s="22"/>
      <c r="T756" s="114"/>
      <c r="U756" s="22"/>
      <c r="W756" s="114"/>
      <c r="Y756" s="26"/>
      <c r="AA756" s="114"/>
      <c r="AE756" s="22"/>
      <c r="AG756" s="114"/>
      <c r="AH756" s="22"/>
      <c r="AJ756" s="114"/>
    </row>
    <row r="757" spans="1:36" x14ac:dyDescent="0.2">
      <c r="A757" s="24">
        <f t="shared" si="125"/>
        <v>57</v>
      </c>
      <c r="B757" s="94">
        <f t="shared" si="126"/>
        <v>2.1193002400526546E-3</v>
      </c>
      <c r="C757" s="23">
        <f t="shared" si="127"/>
        <v>1</v>
      </c>
      <c r="E757" s="94">
        <f t="shared" si="128"/>
        <v>6.8242925204071263E-3</v>
      </c>
      <c r="F757" s="23">
        <f t="shared" si="129"/>
        <v>1</v>
      </c>
      <c r="G757" s="114"/>
      <c r="H757" s="114"/>
      <c r="I757" s="23"/>
      <c r="K757" s="114"/>
      <c r="R757" s="22"/>
      <c r="T757" s="114"/>
      <c r="U757" s="22"/>
      <c r="W757" s="114"/>
      <c r="Y757" s="26"/>
      <c r="AA757" s="114"/>
      <c r="AE757" s="22"/>
      <c r="AG757" s="114"/>
      <c r="AH757" s="22"/>
      <c r="AJ757" s="114"/>
    </row>
    <row r="758" spans="1:36" x14ac:dyDescent="0.2">
      <c r="A758" s="24">
        <f t="shared" si="125"/>
        <v>58</v>
      </c>
      <c r="B758" s="94">
        <f t="shared" si="126"/>
        <v>2.0335079983875032E-3</v>
      </c>
      <c r="C758" s="23">
        <f t="shared" si="127"/>
        <v>1</v>
      </c>
      <c r="E758" s="94">
        <f t="shared" si="128"/>
        <v>6.7014009309948816E-3</v>
      </c>
      <c r="F758" s="23">
        <f t="shared" si="129"/>
        <v>1</v>
      </c>
      <c r="G758" s="114"/>
      <c r="H758" s="114"/>
      <c r="I758" s="23"/>
      <c r="K758" s="114"/>
      <c r="R758" s="22"/>
      <c r="T758" s="114"/>
      <c r="U758" s="22"/>
      <c r="W758" s="114"/>
      <c r="Y758" s="26"/>
      <c r="AA758" s="114"/>
      <c r="AE758" s="22"/>
      <c r="AG758" s="114"/>
      <c r="AH758" s="22"/>
      <c r="AJ758" s="114"/>
    </row>
    <row r="759" spans="1:36" x14ac:dyDescent="0.2">
      <c r="A759" s="24">
        <f t="shared" si="125"/>
        <v>59</v>
      </c>
      <c r="B759" s="94">
        <f t="shared" si="126"/>
        <v>1.7158448333030245E-3</v>
      </c>
      <c r="C759" s="23">
        <f t="shared" si="127"/>
        <v>1</v>
      </c>
      <c r="E759" s="94">
        <f t="shared" si="128"/>
        <v>6.0153942418499848E-3</v>
      </c>
      <c r="F759" s="23">
        <f t="shared" si="129"/>
        <v>1</v>
      </c>
      <c r="G759" s="114"/>
      <c r="H759" s="114"/>
      <c r="I759" s="23"/>
      <c r="K759" s="114"/>
      <c r="R759" s="22"/>
      <c r="T759" s="114"/>
      <c r="U759" s="22"/>
      <c r="W759" s="114"/>
      <c r="Y759" s="26"/>
      <c r="AA759" s="114"/>
      <c r="AE759" s="22"/>
      <c r="AG759" s="114"/>
      <c r="AH759" s="22"/>
      <c r="AJ759" s="114"/>
    </row>
    <row r="760" spans="1:36" x14ac:dyDescent="0.2">
      <c r="A760" s="24">
        <f t="shared" si="125"/>
        <v>60</v>
      </c>
      <c r="B760" s="94">
        <f t="shared" si="126"/>
        <v>1.4213687605604784E-3</v>
      </c>
      <c r="C760" s="23">
        <f t="shared" si="127"/>
        <v>0.99999999999999989</v>
      </c>
      <c r="E760" s="94">
        <f t="shared" si="128"/>
        <v>4.9948309346286301E-3</v>
      </c>
      <c r="F760" s="23">
        <f t="shared" si="129"/>
        <v>1</v>
      </c>
      <c r="G760" s="114"/>
      <c r="H760" s="114"/>
      <c r="I760" s="23"/>
      <c r="K760" s="114"/>
      <c r="R760" s="22"/>
      <c r="T760" s="114"/>
      <c r="U760" s="22"/>
      <c r="W760" s="114"/>
      <c r="Y760" s="26"/>
      <c r="AA760" s="114"/>
      <c r="AE760" s="22"/>
      <c r="AG760" s="114"/>
      <c r="AH760" s="22"/>
      <c r="AJ760" s="114"/>
    </row>
    <row r="761" spans="1:36" x14ac:dyDescent="0.2">
      <c r="A761" s="24">
        <f t="shared" si="125"/>
        <v>61</v>
      </c>
      <c r="B761" s="94">
        <f t="shared" si="126"/>
        <v>1.3024521012639945E-3</v>
      </c>
      <c r="C761" s="23">
        <f t="shared" si="127"/>
        <v>1.0000000000000002</v>
      </c>
      <c r="E761" s="94">
        <f t="shared" si="128"/>
        <v>4.8063529983063489E-3</v>
      </c>
      <c r="F761" s="23">
        <f t="shared" si="129"/>
        <v>1</v>
      </c>
      <c r="G761" s="114"/>
      <c r="H761" s="114"/>
      <c r="I761" s="23"/>
      <c r="K761" s="114"/>
      <c r="R761" s="22"/>
      <c r="T761" s="114"/>
      <c r="U761" s="22"/>
      <c r="W761" s="114"/>
      <c r="Y761" s="26"/>
      <c r="AA761" s="114"/>
      <c r="AE761" s="22"/>
      <c r="AG761" s="114"/>
      <c r="AH761" s="22"/>
      <c r="AJ761" s="114"/>
    </row>
    <row r="762" spans="1:36" x14ac:dyDescent="0.2">
      <c r="A762" s="24">
        <f t="shared" si="125"/>
        <v>62</v>
      </c>
      <c r="B762" s="94">
        <f t="shared" si="126"/>
        <v>1.1629983030360847E-3</v>
      </c>
      <c r="C762" s="23">
        <f t="shared" si="127"/>
        <v>1.0000000000000004</v>
      </c>
      <c r="E762" s="94">
        <f t="shared" si="128"/>
        <v>4.6188687945130065E-3</v>
      </c>
      <c r="F762" s="23">
        <f t="shared" si="129"/>
        <v>1.0000000000000002</v>
      </c>
      <c r="G762" s="114"/>
      <c r="H762" s="114"/>
      <c r="I762" s="23"/>
      <c r="K762" s="114"/>
      <c r="R762" s="22"/>
      <c r="T762" s="114"/>
      <c r="U762" s="22"/>
      <c r="W762" s="114"/>
      <c r="Y762" s="26"/>
      <c r="AA762" s="114"/>
      <c r="AE762" s="22"/>
      <c r="AG762" s="114"/>
      <c r="AH762" s="22"/>
      <c r="AJ762" s="114"/>
    </row>
    <row r="763" spans="1:36" x14ac:dyDescent="0.2">
      <c r="A763" s="24">
        <f>A666</f>
        <v>63</v>
      </c>
      <c r="B763" s="94">
        <f t="shared" si="126"/>
        <v>1.0199008188687283E-3</v>
      </c>
      <c r="C763" s="23">
        <f t="shared" si="127"/>
        <v>1</v>
      </c>
      <c r="E763" s="94">
        <f t="shared" si="128"/>
        <v>3.9977859639255212E-3</v>
      </c>
      <c r="F763" s="23">
        <f t="shared" si="129"/>
        <v>1.0000000000000004</v>
      </c>
      <c r="G763" s="114"/>
      <c r="H763" s="114"/>
      <c r="I763" s="23"/>
      <c r="K763" s="114"/>
      <c r="R763" s="22"/>
      <c r="T763" s="114"/>
      <c r="U763" s="22"/>
      <c r="W763" s="114"/>
      <c r="Y763" s="26"/>
      <c r="AA763" s="114"/>
      <c r="AE763" s="22"/>
      <c r="AG763" s="114"/>
      <c r="AH763" s="22"/>
      <c r="AJ763" s="114"/>
    </row>
    <row r="764" spans="1:36" x14ac:dyDescent="0.2">
      <c r="A764" s="24">
        <f t="shared" si="125"/>
        <v>64</v>
      </c>
      <c r="B764" s="94">
        <f t="shared" si="126"/>
        <v>8.2744795243068644E-4</v>
      </c>
      <c r="C764" s="23">
        <f t="shared" si="127"/>
        <v>1</v>
      </c>
      <c r="E764" s="94">
        <f t="shared" si="128"/>
        <v>3.7529965176299742E-3</v>
      </c>
      <c r="F764" s="23">
        <f t="shared" si="129"/>
        <v>1</v>
      </c>
      <c r="G764" s="114"/>
      <c r="H764" s="114"/>
      <c r="I764" s="23"/>
      <c r="K764" s="114"/>
      <c r="R764" s="22"/>
      <c r="T764" s="114"/>
      <c r="U764" s="22"/>
      <c r="W764" s="114"/>
      <c r="Y764" s="26"/>
      <c r="AA764" s="114"/>
      <c r="AE764" s="22"/>
      <c r="AG764" s="114"/>
      <c r="AH764" s="22"/>
      <c r="AJ764" s="114"/>
    </row>
    <row r="765" spans="1:36" x14ac:dyDescent="0.2">
      <c r="A765" s="24">
        <f t="shared" ref="A765:A776" si="130">A668</f>
        <v>65</v>
      </c>
      <c r="B765" s="94">
        <f t="shared" ref="B765:B784" si="131">SUM(B668,H668)</f>
        <v>7.2310603689198887E-4</v>
      </c>
      <c r="C765" s="23">
        <f t="shared" ref="C765:C784" si="132">SUM(D668,J668)/B765</f>
        <v>1</v>
      </c>
      <c r="E765" s="94">
        <f t="shared" ref="E765:E783" si="133">SUM(E668,K668)</f>
        <v>3.4568642240058616E-3</v>
      </c>
      <c r="F765" s="23">
        <f t="shared" ref="F765:F783" si="134">SUM(G668,M668)/E765</f>
        <v>1</v>
      </c>
      <c r="G765" s="114"/>
      <c r="H765" s="114"/>
      <c r="I765" s="23"/>
      <c r="K765" s="114"/>
      <c r="R765" s="22"/>
      <c r="T765" s="114"/>
      <c r="U765" s="22"/>
      <c r="W765" s="114"/>
      <c r="Y765" s="26"/>
      <c r="AA765" s="114"/>
      <c r="AE765" s="22"/>
      <c r="AG765" s="114"/>
      <c r="AH765" s="22"/>
      <c r="AJ765" s="114"/>
    </row>
    <row r="766" spans="1:36" x14ac:dyDescent="0.2">
      <c r="A766" s="24">
        <f t="shared" si="130"/>
        <v>66</v>
      </c>
      <c r="B766" s="94">
        <f t="shared" si="131"/>
        <v>6.393012602847176E-4</v>
      </c>
      <c r="C766" s="23">
        <f t="shared" si="132"/>
        <v>0.99999999999999978</v>
      </c>
      <c r="E766" s="94">
        <f t="shared" si="133"/>
        <v>3.071958491129778E-3</v>
      </c>
      <c r="F766" s="23">
        <f t="shared" si="134"/>
        <v>0.99999999999999967</v>
      </c>
      <c r="G766" s="114"/>
      <c r="H766" s="114"/>
      <c r="I766" s="23"/>
      <c r="K766" s="114"/>
      <c r="R766" s="22"/>
      <c r="T766" s="114"/>
      <c r="U766" s="22"/>
      <c r="W766" s="114"/>
      <c r="Y766" s="26"/>
      <c r="AA766" s="114"/>
      <c r="AE766" s="22"/>
      <c r="AG766" s="114"/>
      <c r="AH766" s="22"/>
      <c r="AJ766" s="114"/>
    </row>
    <row r="767" spans="1:36" x14ac:dyDescent="0.2">
      <c r="A767" s="24">
        <f t="shared" si="130"/>
        <v>67</v>
      </c>
      <c r="B767" s="94">
        <f t="shared" si="131"/>
        <v>5.4787786762223989E-4</v>
      </c>
      <c r="C767" s="23">
        <f t="shared" si="132"/>
        <v>1</v>
      </c>
      <c r="E767" s="94">
        <f t="shared" si="133"/>
        <v>2.6959963510141535E-3</v>
      </c>
      <c r="F767" s="23">
        <f t="shared" si="134"/>
        <v>1</v>
      </c>
      <c r="G767" s="114"/>
      <c r="H767" s="114"/>
      <c r="I767" s="23"/>
      <c r="K767" s="114"/>
      <c r="R767" s="22"/>
      <c r="T767" s="114"/>
      <c r="U767" s="22"/>
      <c r="W767" s="114"/>
      <c r="Y767" s="26"/>
      <c r="AA767" s="114"/>
      <c r="AE767" s="22"/>
      <c r="AG767" s="114"/>
      <c r="AH767" s="22"/>
      <c r="AJ767" s="114"/>
    </row>
    <row r="768" spans="1:36" x14ac:dyDescent="0.2">
      <c r="A768" s="24">
        <f t="shared" si="130"/>
        <v>68</v>
      </c>
      <c r="B768" s="94">
        <f t="shared" si="131"/>
        <v>4.2399254568105621E-4</v>
      </c>
      <c r="C768" s="23">
        <f t="shared" si="132"/>
        <v>1.0000000000000002</v>
      </c>
      <c r="E768" s="94">
        <f t="shared" si="133"/>
        <v>2.416095022029394E-3</v>
      </c>
      <c r="F768" s="23">
        <f t="shared" si="134"/>
        <v>1.0000000000000002</v>
      </c>
      <c r="G768" s="114"/>
      <c r="H768" s="114"/>
      <c r="I768" s="23"/>
      <c r="K768" s="114"/>
      <c r="R768" s="22"/>
      <c r="T768" s="114"/>
      <c r="U768" s="22"/>
      <c r="W768" s="114"/>
      <c r="Y768" s="26"/>
      <c r="AA768" s="114"/>
      <c r="AE768" s="22"/>
      <c r="AG768" s="114"/>
      <c r="AH768" s="22"/>
      <c r="AJ768" s="114"/>
    </row>
    <row r="769" spans="1:36" x14ac:dyDescent="0.2">
      <c r="A769" s="24">
        <f t="shared" si="130"/>
        <v>69</v>
      </c>
      <c r="B769" s="94">
        <f t="shared" si="131"/>
        <v>3.988179882812435E-4</v>
      </c>
      <c r="C769" s="23">
        <f t="shared" si="132"/>
        <v>1</v>
      </c>
      <c r="E769" s="94">
        <f t="shared" si="133"/>
        <v>2.2524603989306112E-3</v>
      </c>
      <c r="F769" s="23">
        <f t="shared" si="134"/>
        <v>1</v>
      </c>
      <c r="G769" s="114"/>
      <c r="H769" s="114"/>
      <c r="I769" s="23"/>
      <c r="K769" s="114"/>
      <c r="R769" s="22"/>
      <c r="T769" s="114"/>
      <c r="U769" s="22"/>
      <c r="W769" s="114"/>
      <c r="Y769" s="26"/>
      <c r="AA769" s="114"/>
      <c r="AE769" s="22"/>
      <c r="AG769" s="114"/>
      <c r="AH769" s="22"/>
      <c r="AJ769" s="114"/>
    </row>
    <row r="770" spans="1:36" x14ac:dyDescent="0.2">
      <c r="A770" s="24">
        <f t="shared" si="130"/>
        <v>70</v>
      </c>
      <c r="B770" s="94">
        <f t="shared" si="131"/>
        <v>3.3190666466595181E-4</v>
      </c>
      <c r="C770" s="23">
        <f t="shared" si="132"/>
        <v>0.99999999999999989</v>
      </c>
      <c r="E770" s="94">
        <f t="shared" si="133"/>
        <v>1.8894167816912071E-3</v>
      </c>
      <c r="F770" s="23">
        <f t="shared" si="134"/>
        <v>0.99999999999999978</v>
      </c>
      <c r="G770" s="114"/>
      <c r="H770" s="114"/>
      <c r="I770" s="23"/>
      <c r="K770" s="114"/>
      <c r="R770" s="22"/>
      <c r="T770" s="114"/>
      <c r="U770" s="22"/>
      <c r="W770" s="114"/>
      <c r="Y770" s="26"/>
      <c r="AA770" s="114"/>
      <c r="AE770" s="22"/>
      <c r="AG770" s="114"/>
      <c r="AH770" s="22"/>
      <c r="AJ770" s="114"/>
    </row>
    <row r="771" spans="1:36" x14ac:dyDescent="0.2">
      <c r="A771" s="24">
        <f t="shared" si="130"/>
        <v>71</v>
      </c>
      <c r="B771" s="94">
        <f t="shared" si="131"/>
        <v>2.7559515469268656E-4</v>
      </c>
      <c r="C771" s="23">
        <f t="shared" si="132"/>
        <v>1</v>
      </c>
      <c r="E771" s="94">
        <f t="shared" si="133"/>
        <v>1.6307150799904999E-3</v>
      </c>
      <c r="F771" s="23">
        <f t="shared" si="134"/>
        <v>1</v>
      </c>
      <c r="G771" s="114"/>
      <c r="H771" s="114"/>
      <c r="I771" s="23"/>
      <c r="K771" s="114"/>
      <c r="R771" s="22"/>
      <c r="T771" s="114"/>
      <c r="U771" s="22"/>
      <c r="W771" s="114"/>
      <c r="Y771" s="26"/>
      <c r="AA771" s="114"/>
      <c r="AE771" s="22"/>
      <c r="AG771" s="114"/>
      <c r="AH771" s="22"/>
      <c r="AJ771" s="114"/>
    </row>
    <row r="772" spans="1:36" x14ac:dyDescent="0.2">
      <c r="A772" s="24">
        <f t="shared" si="130"/>
        <v>72</v>
      </c>
      <c r="B772" s="94">
        <f t="shared" si="131"/>
        <v>2.2060862142467459E-4</v>
      </c>
      <c r="C772" s="23">
        <f t="shared" si="132"/>
        <v>1</v>
      </c>
      <c r="E772" s="94">
        <f t="shared" si="133"/>
        <v>1.3402139373637138E-3</v>
      </c>
      <c r="F772" s="23">
        <f t="shared" si="134"/>
        <v>1</v>
      </c>
      <c r="G772" s="114"/>
      <c r="H772" s="114"/>
      <c r="I772" s="23"/>
      <c r="K772" s="114"/>
      <c r="R772" s="22"/>
      <c r="T772" s="114"/>
      <c r="U772" s="22"/>
      <c r="W772" s="114"/>
      <c r="Y772" s="26"/>
      <c r="AA772" s="114"/>
      <c r="AE772" s="22"/>
      <c r="AG772" s="114"/>
      <c r="AH772" s="22"/>
      <c r="AJ772" s="114"/>
    </row>
    <row r="773" spans="1:36" x14ac:dyDescent="0.2">
      <c r="A773" s="24">
        <f t="shared" si="130"/>
        <v>73</v>
      </c>
      <c r="B773" s="94">
        <f t="shared" si="131"/>
        <v>1.7555941344606237E-4</v>
      </c>
      <c r="C773" s="23">
        <f t="shared" si="132"/>
        <v>1</v>
      </c>
      <c r="E773" s="94">
        <f t="shared" si="133"/>
        <v>1.075549840489367E-3</v>
      </c>
      <c r="F773" s="23">
        <f t="shared" si="134"/>
        <v>1</v>
      </c>
      <c r="G773" s="114"/>
      <c r="H773" s="114"/>
      <c r="I773" s="23"/>
      <c r="K773" s="114"/>
      <c r="R773" s="22"/>
      <c r="T773" s="114"/>
      <c r="U773" s="22"/>
      <c r="W773" s="114"/>
      <c r="Y773" s="26"/>
      <c r="AA773" s="114"/>
      <c r="AE773" s="22"/>
      <c r="AG773" s="114"/>
      <c r="AH773" s="22"/>
      <c r="AJ773" s="114"/>
    </row>
    <row r="774" spans="1:36" x14ac:dyDescent="0.2">
      <c r="A774" s="24">
        <f t="shared" si="130"/>
        <v>74</v>
      </c>
      <c r="B774" s="94">
        <f t="shared" si="131"/>
        <v>1.2057288017805037E-4</v>
      </c>
      <c r="C774" s="23">
        <f t="shared" si="132"/>
        <v>1</v>
      </c>
      <c r="E774" s="94">
        <f t="shared" si="133"/>
        <v>8.4202269618847264E-4</v>
      </c>
      <c r="F774" s="23">
        <f t="shared" si="134"/>
        <v>1</v>
      </c>
      <c r="G774" s="114"/>
      <c r="H774" s="114"/>
      <c r="I774" s="23"/>
      <c r="K774" s="114"/>
      <c r="R774" s="22"/>
      <c r="T774" s="114"/>
      <c r="U774" s="22"/>
      <c r="W774" s="114"/>
      <c r="Y774" s="26"/>
      <c r="AA774" s="114"/>
      <c r="AE774" s="22"/>
      <c r="AG774" s="114"/>
      <c r="AH774" s="22"/>
      <c r="AJ774" s="114"/>
    </row>
    <row r="775" spans="1:36" x14ac:dyDescent="0.2">
      <c r="A775" s="24">
        <f t="shared" si="130"/>
        <v>75</v>
      </c>
      <c r="B775" s="94">
        <f t="shared" si="131"/>
        <v>9.3410857720357699E-5</v>
      </c>
      <c r="C775" s="23">
        <f t="shared" si="132"/>
        <v>1</v>
      </c>
      <c r="E775" s="94">
        <f t="shared" si="133"/>
        <v>6.6546955021347029E-4</v>
      </c>
      <c r="F775" s="23">
        <f t="shared" si="134"/>
        <v>1</v>
      </c>
      <c r="G775" s="114"/>
      <c r="H775" s="114"/>
      <c r="I775" s="23"/>
      <c r="K775" s="114"/>
      <c r="R775" s="22"/>
      <c r="T775" s="114"/>
      <c r="U775" s="22"/>
      <c r="W775" s="114"/>
      <c r="Y775" s="26"/>
      <c r="AA775" s="114"/>
      <c r="AE775" s="22"/>
      <c r="AG775" s="114"/>
      <c r="AH775" s="22"/>
      <c r="AJ775" s="114"/>
    </row>
    <row r="776" spans="1:36" x14ac:dyDescent="0.2">
      <c r="A776" s="24">
        <f t="shared" si="130"/>
        <v>76</v>
      </c>
      <c r="B776" s="94">
        <f t="shared" si="131"/>
        <v>7.2211230436304888E-5</v>
      </c>
      <c r="C776" s="23">
        <f t="shared" si="132"/>
        <v>1.0000000000000002</v>
      </c>
      <c r="E776" s="94">
        <f t="shared" si="133"/>
        <v>4.4088599867303583E-4</v>
      </c>
      <c r="F776" s="23">
        <f t="shared" si="134"/>
        <v>1.0000000000000002</v>
      </c>
      <c r="G776" s="114"/>
      <c r="H776" s="114"/>
      <c r="I776" s="23"/>
      <c r="K776" s="114"/>
      <c r="R776" s="22"/>
      <c r="T776" s="114"/>
      <c r="U776" s="22"/>
      <c r="W776" s="114"/>
      <c r="Y776" s="26"/>
      <c r="AA776" s="114"/>
      <c r="AE776" s="22"/>
      <c r="AG776" s="114"/>
      <c r="AH776" s="22"/>
      <c r="AJ776" s="114"/>
    </row>
    <row r="777" spans="1:36" x14ac:dyDescent="0.2">
      <c r="A777" s="24">
        <f>A680</f>
        <v>77</v>
      </c>
      <c r="B777" s="94">
        <f t="shared" si="131"/>
        <v>4.2068010391792296E-5</v>
      </c>
      <c r="C777" s="23">
        <f t="shared" si="132"/>
        <v>1</v>
      </c>
      <c r="E777" s="94">
        <f t="shared" si="133"/>
        <v>3.2031311849498544E-4</v>
      </c>
      <c r="F777" s="23">
        <f t="shared" si="134"/>
        <v>1</v>
      </c>
      <c r="G777" s="114"/>
      <c r="H777" s="114"/>
      <c r="I777" s="23"/>
      <c r="K777" s="114"/>
      <c r="R777" s="22"/>
      <c r="T777" s="114"/>
      <c r="U777" s="22"/>
      <c r="W777" s="114"/>
      <c r="Y777" s="26"/>
      <c r="AA777" s="114"/>
      <c r="AE777" s="22"/>
      <c r="AG777" s="114"/>
      <c r="AH777" s="22"/>
      <c r="AJ777" s="114"/>
    </row>
    <row r="778" spans="1:36" x14ac:dyDescent="0.2">
      <c r="A778" s="24">
        <f t="shared" ref="A778:A784" si="135">A681</f>
        <v>78</v>
      </c>
      <c r="B778" s="94">
        <f t="shared" si="131"/>
        <v>3.4449394336585821E-5</v>
      </c>
      <c r="C778" s="23">
        <f t="shared" si="132"/>
        <v>1</v>
      </c>
      <c r="E778" s="94">
        <f t="shared" si="133"/>
        <v>2.6267663181646687E-4</v>
      </c>
      <c r="F778" s="23">
        <f t="shared" si="134"/>
        <v>1</v>
      </c>
      <c r="G778" s="114"/>
      <c r="H778" s="114"/>
      <c r="I778" s="23"/>
      <c r="K778" s="114"/>
      <c r="R778" s="22"/>
      <c r="T778" s="114"/>
      <c r="U778" s="22"/>
      <c r="W778" s="114"/>
      <c r="Y778" s="26"/>
      <c r="AA778" s="114"/>
      <c r="AE778" s="22"/>
      <c r="AG778" s="114"/>
      <c r="AH778" s="22"/>
      <c r="AJ778" s="114"/>
    </row>
    <row r="779" spans="1:36" x14ac:dyDescent="0.2">
      <c r="A779" s="24">
        <f t="shared" si="135"/>
        <v>79</v>
      </c>
      <c r="B779" s="94">
        <f t="shared" si="131"/>
        <v>2.0868383107739486E-5</v>
      </c>
      <c r="C779" s="23">
        <f t="shared" si="132"/>
        <v>1.0000000000000002</v>
      </c>
      <c r="E779" s="94">
        <f t="shared" si="133"/>
        <v>1.8185305279601555E-4</v>
      </c>
      <c r="F779" s="23">
        <f t="shared" si="134"/>
        <v>1.0000000000000002</v>
      </c>
      <c r="G779" s="114"/>
      <c r="H779" s="114"/>
      <c r="I779" s="23"/>
      <c r="K779" s="114"/>
      <c r="R779" s="22"/>
      <c r="T779" s="114"/>
      <c r="U779" s="22"/>
      <c r="W779" s="114"/>
      <c r="Y779" s="26"/>
      <c r="AA779" s="114"/>
      <c r="AE779" s="22"/>
      <c r="AG779" s="114"/>
      <c r="AH779" s="22"/>
      <c r="AJ779" s="114"/>
    </row>
    <row r="780" spans="1:36" x14ac:dyDescent="0.2">
      <c r="A780" s="24">
        <f t="shared" si="135"/>
        <v>80</v>
      </c>
      <c r="B780" s="94">
        <f t="shared" si="131"/>
        <v>1.722469716829291E-5</v>
      </c>
      <c r="C780" s="23">
        <f t="shared" si="132"/>
        <v>1</v>
      </c>
      <c r="E780" s="94">
        <f t="shared" si="133"/>
        <v>1.3017896129113681E-4</v>
      </c>
      <c r="F780" s="23">
        <f t="shared" si="134"/>
        <v>1</v>
      </c>
      <c r="G780" s="114"/>
      <c r="H780" s="114"/>
      <c r="I780" s="23"/>
      <c r="K780" s="114"/>
      <c r="R780" s="22"/>
      <c r="T780" s="114"/>
      <c r="U780" s="22"/>
      <c r="W780" s="114"/>
      <c r="Y780" s="26"/>
      <c r="AA780" s="114"/>
      <c r="AE780" s="22"/>
      <c r="AG780" s="114"/>
      <c r="AH780" s="22"/>
      <c r="AJ780" s="114"/>
    </row>
    <row r="781" spans="1:36" x14ac:dyDescent="0.2">
      <c r="A781" s="24">
        <f t="shared" si="135"/>
        <v>81</v>
      </c>
      <c r="B781" s="94">
        <f t="shared" si="131"/>
        <v>7.6186160552064792E-6</v>
      </c>
      <c r="C781" s="23">
        <f t="shared" si="132"/>
        <v>1</v>
      </c>
      <c r="E781" s="94">
        <f t="shared" si="133"/>
        <v>7.7511137257318084E-5</v>
      </c>
      <c r="F781" s="23">
        <f t="shared" si="134"/>
        <v>1</v>
      </c>
      <c r="G781" s="114"/>
      <c r="H781" s="114"/>
      <c r="I781" s="23"/>
      <c r="K781" s="114"/>
      <c r="R781" s="22"/>
      <c r="T781" s="114"/>
      <c r="U781" s="22"/>
      <c r="W781" s="114"/>
      <c r="Y781" s="26"/>
      <c r="AA781" s="114"/>
      <c r="AE781" s="22"/>
      <c r="AG781" s="114"/>
      <c r="AH781" s="22"/>
      <c r="AJ781" s="114"/>
    </row>
    <row r="782" spans="1:36" x14ac:dyDescent="0.2">
      <c r="A782" s="24">
        <f t="shared" si="135"/>
        <v>82</v>
      </c>
      <c r="B782" s="94">
        <f t="shared" si="131"/>
        <v>5.6311509973265282E-6</v>
      </c>
      <c r="C782" s="23">
        <f t="shared" si="132"/>
        <v>1</v>
      </c>
      <c r="E782" s="94">
        <f t="shared" si="133"/>
        <v>4.0743033686538997E-5</v>
      </c>
      <c r="F782" s="23">
        <f t="shared" si="134"/>
        <v>1</v>
      </c>
      <c r="G782" s="114"/>
      <c r="H782" s="114"/>
      <c r="I782" s="23"/>
      <c r="K782" s="114"/>
      <c r="R782" s="22"/>
      <c r="T782" s="114"/>
      <c r="U782" s="22"/>
      <c r="W782" s="114"/>
      <c r="Y782" s="26"/>
      <c r="AA782" s="114"/>
      <c r="AE782" s="22"/>
      <c r="AG782" s="114"/>
      <c r="AH782" s="22"/>
      <c r="AJ782" s="114"/>
    </row>
    <row r="783" spans="1:36" x14ac:dyDescent="0.2">
      <c r="A783" s="24">
        <f t="shared" si="135"/>
        <v>83</v>
      </c>
      <c r="B783" s="94">
        <f t="shared" si="131"/>
        <v>6.9561277025798289E-6</v>
      </c>
      <c r="C783" s="23">
        <f t="shared" si="132"/>
        <v>1</v>
      </c>
      <c r="E783" s="94">
        <f t="shared" si="133"/>
        <v>5.6642754149578605E-5</v>
      </c>
      <c r="F783" s="23">
        <f t="shared" si="134"/>
        <v>1</v>
      </c>
      <c r="G783" s="114"/>
      <c r="H783" s="114"/>
      <c r="I783" s="23"/>
      <c r="K783" s="114"/>
      <c r="R783" s="22"/>
      <c r="T783" s="114"/>
      <c r="U783" s="22"/>
      <c r="W783" s="114"/>
      <c r="Y783" s="26"/>
      <c r="AA783" s="114"/>
      <c r="AE783" s="22"/>
      <c r="AG783" s="114"/>
      <c r="AH783" s="22"/>
      <c r="AJ783" s="114"/>
    </row>
    <row r="784" spans="1:36" x14ac:dyDescent="0.2">
      <c r="A784" s="24" t="str">
        <f t="shared" si="135"/>
        <v>NNNN</v>
      </c>
      <c r="B784" s="94">
        <f t="shared" si="131"/>
        <v>0.18173711733430586</v>
      </c>
      <c r="C784" s="23">
        <f t="shared" si="132"/>
        <v>1</v>
      </c>
      <c r="E784" s="26"/>
      <c r="F784" s="26"/>
      <c r="G784" s="114"/>
      <c r="H784" s="114"/>
      <c r="I784" s="23"/>
      <c r="K784" s="114"/>
      <c r="R784" s="22"/>
      <c r="T784" s="114"/>
      <c r="U784" s="22"/>
      <c r="W784" s="114"/>
      <c r="Y784" s="26"/>
      <c r="AA784" s="114"/>
      <c r="AE784" s="22"/>
      <c r="AG784" s="114"/>
      <c r="AH784" s="22"/>
      <c r="AJ784" s="114"/>
    </row>
    <row r="785" spans="1:39" x14ac:dyDescent="0.2">
      <c r="A785" s="24"/>
      <c r="D785" s="153"/>
      <c r="F785" s="26"/>
      <c r="G785" s="26"/>
      <c r="H785" s="153"/>
      <c r="AA785" s="26"/>
    </row>
    <row r="786" spans="1:39" x14ac:dyDescent="0.2">
      <c r="B786" s="94"/>
      <c r="C786" s="114"/>
      <c r="D786" s="114"/>
      <c r="E786" s="23"/>
      <c r="F786" s="114"/>
      <c r="G786" s="114"/>
      <c r="H786" s="114"/>
      <c r="K786" s="114"/>
      <c r="N786" s="22"/>
      <c r="Q786" s="22"/>
      <c r="T786" s="114"/>
      <c r="U786" s="26"/>
      <c r="W786" s="114"/>
      <c r="AD786" s="22"/>
      <c r="AG786" s="114"/>
      <c r="AJ786" s="114"/>
    </row>
    <row r="787" spans="1:39" x14ac:dyDescent="0.2">
      <c r="C787" s="114"/>
      <c r="D787" s="114"/>
      <c r="E787" s="114"/>
      <c r="F787" s="114"/>
      <c r="G787" s="26"/>
      <c r="H787" s="26"/>
      <c r="AA787" s="26"/>
    </row>
    <row r="788" spans="1:39" x14ac:dyDescent="0.2">
      <c r="C788" s="114"/>
      <c r="D788" s="114"/>
      <c r="E788" s="114"/>
      <c r="F788" s="114"/>
      <c r="AA788" s="26"/>
    </row>
    <row r="789" spans="1:39" x14ac:dyDescent="0.2">
      <c r="F789" s="26"/>
      <c r="G789" s="164"/>
      <c r="H789" s="114"/>
      <c r="I789" s="23"/>
      <c r="K789" s="114"/>
      <c r="R789" s="22"/>
      <c r="T789" s="114"/>
      <c r="U789" s="22"/>
      <c r="W789" s="114"/>
      <c r="Y789" s="26"/>
      <c r="AA789" s="114"/>
      <c r="AE789" s="22"/>
      <c r="AG789" s="114"/>
      <c r="AH789" s="22"/>
      <c r="AJ789" s="114"/>
    </row>
    <row r="790" spans="1:39" x14ac:dyDescent="0.2">
      <c r="F790" s="26"/>
      <c r="G790" s="26"/>
      <c r="H790" s="26"/>
      <c r="AA790" s="26"/>
    </row>
    <row r="791" spans="1:39" ht="15.75" x14ac:dyDescent="0.25">
      <c r="A791" s="140" t="s">
        <v>63</v>
      </c>
      <c r="C791" s="111"/>
      <c r="D791" s="111"/>
      <c r="E791" s="111"/>
      <c r="AA791" s="26"/>
    </row>
    <row r="792" spans="1:39" x14ac:dyDescent="0.2">
      <c r="A792" s="18" t="s">
        <v>165</v>
      </c>
      <c r="B792" s="111"/>
      <c r="C792" s="111"/>
      <c r="D792" s="111"/>
      <c r="E792" s="26"/>
      <c r="F792" s="26"/>
      <c r="G792" s="26"/>
      <c r="H792" s="26"/>
      <c r="I792" s="26"/>
      <c r="L792" s="26"/>
      <c r="M792" s="26"/>
      <c r="N792" s="26"/>
      <c r="O792" s="26"/>
      <c r="R792" s="26"/>
      <c r="T792" s="26"/>
      <c r="U792" s="26"/>
      <c r="W792" s="26"/>
      <c r="X792" s="26"/>
      <c r="AA792" s="26"/>
      <c r="AB792" s="26"/>
      <c r="AE792" s="26"/>
      <c r="AG792" s="26"/>
      <c r="AH792" s="26"/>
      <c r="AJ792" s="26"/>
      <c r="AK792" s="26"/>
      <c r="AM792" s="26"/>
    </row>
    <row r="793" spans="1:39" x14ac:dyDescent="0.2">
      <c r="A793" s="18" t="s">
        <v>54</v>
      </c>
      <c r="B793" s="111"/>
      <c r="C793" s="111"/>
      <c r="D793" s="111"/>
      <c r="E793" s="26"/>
      <c r="F793" s="26"/>
      <c r="G793" s="26"/>
      <c r="H793" s="26"/>
      <c r="I793" s="26"/>
      <c r="L793" s="26"/>
      <c r="M793" s="26"/>
      <c r="N793" s="26"/>
      <c r="O793" s="26"/>
      <c r="R793" s="26"/>
      <c r="T793" s="26"/>
      <c r="U793" s="26"/>
      <c r="W793" s="26"/>
      <c r="X793" s="26"/>
      <c r="AA793" s="26"/>
      <c r="AB793" s="26"/>
      <c r="AE793" s="26"/>
      <c r="AG793" s="26"/>
      <c r="AH793" s="26"/>
      <c r="AJ793" s="26"/>
      <c r="AK793" s="26"/>
      <c r="AM793" s="26"/>
    </row>
    <row r="794" spans="1:39" x14ac:dyDescent="0.2">
      <c r="B794" s="111"/>
      <c r="C794" s="111"/>
      <c r="D794" s="111"/>
      <c r="E794" s="26"/>
      <c r="F794" s="26"/>
      <c r="G794" s="26"/>
      <c r="H794" s="26"/>
      <c r="I794" s="26"/>
      <c r="L794" s="26"/>
      <c r="M794" s="26"/>
      <c r="N794" s="26"/>
      <c r="O794" s="26"/>
      <c r="R794" s="26"/>
      <c r="T794" s="26"/>
      <c r="U794" s="26"/>
      <c r="W794" s="26"/>
      <c r="X794" s="26"/>
      <c r="AA794" s="26"/>
      <c r="AB794" s="26"/>
      <c r="AE794" s="26"/>
      <c r="AG794" s="26"/>
      <c r="AH794" s="26"/>
      <c r="AJ794" s="26"/>
      <c r="AK794" s="26"/>
      <c r="AM794" s="26"/>
    </row>
    <row r="795" spans="1:39" ht="13.5" thickBot="1" x14ac:dyDescent="0.25">
      <c r="C795" s="114"/>
      <c r="D795" s="114"/>
      <c r="E795" s="26"/>
      <c r="F795" s="26"/>
      <c r="G795" s="26"/>
      <c r="H795" s="26"/>
      <c r="I795" s="26"/>
      <c r="L795" s="26"/>
      <c r="M795" s="26"/>
      <c r="N795" s="26"/>
      <c r="O795" s="26"/>
      <c r="R795" s="26"/>
      <c r="T795" s="26"/>
      <c r="U795" s="26"/>
      <c r="W795" s="26"/>
      <c r="X795" s="26"/>
      <c r="AA795" s="26"/>
      <c r="AB795" s="26"/>
      <c r="AE795" s="26"/>
      <c r="AG795" s="26"/>
      <c r="AH795" s="26"/>
      <c r="AJ795" s="26"/>
      <c r="AK795" s="26"/>
      <c r="AM795" s="26"/>
    </row>
    <row r="796" spans="1:39" ht="41.45" customHeight="1" x14ac:dyDescent="0.2">
      <c r="A796" s="90" t="s">
        <v>36</v>
      </c>
      <c r="B796" s="36" t="s">
        <v>19</v>
      </c>
      <c r="C796" s="37" t="s">
        <v>158</v>
      </c>
      <c r="D796" s="80" t="s">
        <v>45</v>
      </c>
      <c r="E796" s="36" t="s">
        <v>19</v>
      </c>
      <c r="F796" s="37" t="s">
        <v>158</v>
      </c>
      <c r="G796" s="80" t="s">
        <v>45</v>
      </c>
      <c r="H796" s="36" t="s">
        <v>19</v>
      </c>
      <c r="I796" s="37" t="s">
        <v>158</v>
      </c>
      <c r="J796" s="80" t="s">
        <v>45</v>
      </c>
      <c r="K796" s="36" t="s">
        <v>19</v>
      </c>
      <c r="L796" s="37" t="s">
        <v>158</v>
      </c>
      <c r="M796" s="80" t="s">
        <v>45</v>
      </c>
      <c r="T796" s="114"/>
      <c r="W796" s="114"/>
      <c r="AA796" s="114"/>
      <c r="AG796" s="114"/>
      <c r="AJ796" s="114"/>
    </row>
    <row r="797" spans="1:39" hidden="1" x14ac:dyDescent="0.2">
      <c r="A797" s="91"/>
      <c r="B797" s="81" t="s">
        <v>94</v>
      </c>
      <c r="C797" s="39" t="s">
        <v>94</v>
      </c>
      <c r="D797" s="42"/>
      <c r="E797" s="81" t="s">
        <v>95</v>
      </c>
      <c r="F797" s="39" t="s">
        <v>95</v>
      </c>
      <c r="G797" s="42"/>
      <c r="H797" s="81" t="s">
        <v>96</v>
      </c>
      <c r="I797" s="39" t="s">
        <v>96</v>
      </c>
      <c r="J797" s="42"/>
      <c r="K797" s="81" t="s">
        <v>97</v>
      </c>
      <c r="L797" s="39" t="s">
        <v>97</v>
      </c>
      <c r="M797" s="42"/>
      <c r="T797" s="114"/>
      <c r="W797" s="114"/>
      <c r="AA797" s="114"/>
      <c r="AG797" s="114"/>
      <c r="AJ797" s="114"/>
    </row>
    <row r="798" spans="1:39" ht="13.5" thickBot="1" x14ac:dyDescent="0.25">
      <c r="A798" s="155"/>
      <c r="B798" s="330" t="s">
        <v>37</v>
      </c>
      <c r="C798" s="330"/>
      <c r="D798" s="99"/>
      <c r="E798" s="329" t="s">
        <v>38</v>
      </c>
      <c r="F798" s="330"/>
      <c r="G798" s="134"/>
      <c r="H798" s="329" t="s">
        <v>39</v>
      </c>
      <c r="I798" s="330"/>
      <c r="J798" s="99"/>
      <c r="K798" s="329" t="s">
        <v>40</v>
      </c>
      <c r="L798" s="330"/>
      <c r="M798" s="134"/>
      <c r="T798" s="114"/>
      <c r="W798" s="114"/>
      <c r="AA798" s="114"/>
      <c r="AG798" s="114"/>
      <c r="AJ798" s="114"/>
    </row>
    <row r="799" spans="1:39" ht="13.5" hidden="1" thickBot="1" x14ac:dyDescent="0.25">
      <c r="A799" s="96"/>
      <c r="B799" s="82"/>
      <c r="C799" s="79"/>
      <c r="D799" s="72"/>
      <c r="E799" s="84"/>
      <c r="F799" s="79"/>
      <c r="G799" s="72"/>
      <c r="H799" s="84"/>
      <c r="I799" s="79"/>
      <c r="J799" s="72"/>
      <c r="K799" s="86"/>
      <c r="L799" s="95"/>
      <c r="M799" s="77"/>
      <c r="T799" s="114"/>
      <c r="W799" s="114"/>
      <c r="AA799" s="114"/>
      <c r="AG799" s="114"/>
      <c r="AJ799" s="114"/>
    </row>
    <row r="800" spans="1:39" x14ac:dyDescent="0.2">
      <c r="A800" s="92">
        <f>A603</f>
        <v>0</v>
      </c>
      <c r="B800" s="150">
        <f>B603</f>
        <v>2.0686198810767158E-3</v>
      </c>
      <c r="C800" s="61">
        <f>C603/$C700</f>
        <v>1.0761694208102037</v>
      </c>
      <c r="D800" s="151">
        <f>B800*C800</f>
        <v>2.2261854592948017E-3</v>
      </c>
      <c r="E800" s="150">
        <f>E603</f>
        <v>2.2557728406937447E-4</v>
      </c>
      <c r="F800" s="61">
        <f t="shared" ref="F800:F831" si="136">F603/$F700</f>
        <v>1.1235131608978093</v>
      </c>
      <c r="G800" s="151">
        <f>E800*F800</f>
        <v>2.5343904745152594E-4</v>
      </c>
      <c r="H800" s="150">
        <f>H603</f>
        <v>2.4840000781736257E-3</v>
      </c>
      <c r="I800" s="61">
        <f>I603/$C700</f>
        <v>0.93656780464599021</v>
      </c>
      <c r="J800" s="151">
        <f>H800*I800</f>
        <v>2.3264344999555406E-3</v>
      </c>
      <c r="K800" s="142">
        <f>K603</f>
        <v>4.9222884600160128E-4</v>
      </c>
      <c r="L800" s="79">
        <f t="shared" ref="L800:L831" si="137">L603/$F700</f>
        <v>0.94339672774467831</v>
      </c>
      <c r="M800" s="42">
        <f>K800*L800</f>
        <v>4.6436708261944984E-4</v>
      </c>
      <c r="T800" s="114"/>
      <c r="W800" s="114"/>
      <c r="AA800" s="114"/>
      <c r="AG800" s="114"/>
      <c r="AJ800" s="114"/>
    </row>
    <row r="801" spans="1:36" x14ac:dyDescent="0.2">
      <c r="A801" s="92">
        <f t="shared" ref="A801:B816" si="138">A604</f>
        <v>1</v>
      </c>
      <c r="B801" s="142">
        <f t="shared" si="138"/>
        <v>2.5684673431335234E-3</v>
      </c>
      <c r="C801" s="79">
        <f t="shared" ref="C801:C864" si="139">C604/$C701</f>
        <v>1.0526845849368027</v>
      </c>
      <c r="D801" s="42">
        <f>B801*C801</f>
        <v>2.7037859790302455E-3</v>
      </c>
      <c r="E801" s="142">
        <f t="shared" ref="E801:E864" si="140">E604</f>
        <v>5.6709002984841272E-4</v>
      </c>
      <c r="F801" s="79">
        <f t="shared" si="136"/>
        <v>1.1140903660992674</v>
      </c>
      <c r="G801" s="42">
        <f>E801*F801</f>
        <v>6.3178953896506258E-4</v>
      </c>
      <c r="H801" s="142">
        <f t="shared" ref="H801:H864" si="141">H604</f>
        <v>3.2872672057334394E-3</v>
      </c>
      <c r="I801" s="79">
        <f t="shared" ref="I801:I864" si="142">I604/$C701</f>
        <v>0.95883552281338469</v>
      </c>
      <c r="J801" s="42">
        <f>H801*I801</f>
        <v>3.1519485698367163E-3</v>
      </c>
      <c r="K801" s="142">
        <f t="shared" ref="K801:K864" si="143">K604</f>
        <v>1.113311676589086E-3</v>
      </c>
      <c r="L801" s="79">
        <f t="shared" si="137"/>
        <v>0.94188553800596664</v>
      </c>
      <c r="M801" s="42">
        <f>K801*L801</f>
        <v>1.0486121674724361E-3</v>
      </c>
      <c r="T801" s="114"/>
      <c r="W801" s="114"/>
      <c r="AA801" s="114"/>
      <c r="AG801" s="114"/>
      <c r="AJ801" s="114"/>
    </row>
    <row r="802" spans="1:36" x14ac:dyDescent="0.2">
      <c r="A802" s="92">
        <f t="shared" si="138"/>
        <v>2</v>
      </c>
      <c r="B802" s="142">
        <f t="shared" si="138"/>
        <v>2.57012356401509E-3</v>
      </c>
      <c r="C802" s="79">
        <f t="shared" si="139"/>
        <v>1.0662118904575919</v>
      </c>
      <c r="D802" s="42">
        <f>B802*C802</f>
        <v>2.7402963038981329E-3</v>
      </c>
      <c r="E802" s="142">
        <f t="shared" si="140"/>
        <v>9.0330286880643785E-4</v>
      </c>
      <c r="F802" s="79">
        <f t="shared" si="136"/>
        <v>1.1148670320161522</v>
      </c>
      <c r="G802" s="42">
        <f>E802*F802</f>
        <v>1.007062588357909E-3</v>
      </c>
      <c r="H802" s="142">
        <f t="shared" si="141"/>
        <v>3.2856109848518724E-3</v>
      </c>
      <c r="I802" s="79">
        <f t="shared" si="142"/>
        <v>0.9482066682064263</v>
      </c>
      <c r="J802" s="42">
        <f>H802*I802</f>
        <v>3.115438244968829E-3</v>
      </c>
      <c r="K802" s="142">
        <f>K605</f>
        <v>1.7131948798925179E-3</v>
      </c>
      <c r="L802" s="79">
        <f t="shared" si="137"/>
        <v>0.93943495817709843</v>
      </c>
      <c r="M802" s="42">
        <f>K802*L802</f>
        <v>1.6094351603410469E-3</v>
      </c>
      <c r="T802" s="114"/>
      <c r="W802" s="114"/>
      <c r="AA802" s="114"/>
      <c r="AG802" s="114"/>
      <c r="AJ802" s="114"/>
    </row>
    <row r="803" spans="1:36" x14ac:dyDescent="0.2">
      <c r="A803" s="92">
        <f t="shared" si="138"/>
        <v>3</v>
      </c>
      <c r="B803" s="142">
        <f t="shared" si="138"/>
        <v>2.6376973759830087E-3</v>
      </c>
      <c r="C803" s="79">
        <f t="shared" si="139"/>
        <v>1.0648487118994645</v>
      </c>
      <c r="D803" s="42">
        <f>B803*C803</f>
        <v>2.8087486531961042E-3</v>
      </c>
      <c r="E803" s="142">
        <f t="shared" si="140"/>
        <v>7.2343728106830226E-4</v>
      </c>
      <c r="F803" s="79">
        <f t="shared" si="136"/>
        <v>1.1202293514067037</v>
      </c>
      <c r="G803" s="42">
        <f>E803*F803</f>
        <v>8.104156761545734E-4</v>
      </c>
      <c r="H803" s="142">
        <f t="shared" si="141"/>
        <v>3.5145007106843801E-3</v>
      </c>
      <c r="I803" s="79">
        <f t="shared" si="142"/>
        <v>0.95132984987224911</v>
      </c>
      <c r="J803" s="42">
        <f>H803*I803</f>
        <v>3.3434494334712841E-3</v>
      </c>
      <c r="K803" s="142">
        <f t="shared" si="143"/>
        <v>1.4872863516468301E-3</v>
      </c>
      <c r="L803" s="79">
        <f t="shared" si="137"/>
        <v>0.9415187297389217</v>
      </c>
      <c r="M803" s="42">
        <f>K803*L803</f>
        <v>1.4003079565605588E-3</v>
      </c>
      <c r="T803" s="114"/>
      <c r="W803" s="114"/>
      <c r="AA803" s="114"/>
      <c r="AG803" s="114"/>
      <c r="AJ803" s="114"/>
    </row>
    <row r="804" spans="1:36" x14ac:dyDescent="0.2">
      <c r="A804" s="92">
        <f t="shared" si="138"/>
        <v>4</v>
      </c>
      <c r="B804" s="142">
        <f t="shared" si="138"/>
        <v>2.3197029667222165E-3</v>
      </c>
      <c r="C804" s="79">
        <f t="shared" si="139"/>
        <v>1.0561102027488993</v>
      </c>
      <c r="D804" s="42">
        <f>B804*C804</f>
        <v>2.4498619705022235E-3</v>
      </c>
      <c r="E804" s="142">
        <f t="shared" si="140"/>
        <v>8.188356038465399E-4</v>
      </c>
      <c r="F804" s="79">
        <f t="shared" si="136"/>
        <v>1.1127897780742875</v>
      </c>
      <c r="G804" s="42">
        <f>E804*F804</f>
        <v>9.111918898837163E-4</v>
      </c>
      <c r="H804" s="142">
        <f t="shared" si="141"/>
        <v>3.1189951641662698E-3</v>
      </c>
      <c r="I804" s="79">
        <f t="shared" si="142"/>
        <v>0.95826893055962803</v>
      </c>
      <c r="J804" s="42">
        <f>H804*I804</f>
        <v>2.9888361603862628E-3</v>
      </c>
      <c r="K804" s="142">
        <f t="shared" si="143"/>
        <v>1.6366774751641398E-3</v>
      </c>
      <c r="L804" s="79">
        <f t="shared" si="137"/>
        <v>0.943570869985906</v>
      </c>
      <c r="M804" s="42">
        <f>K804*L804</f>
        <v>1.5443211891269634E-3</v>
      </c>
      <c r="T804" s="114"/>
      <c r="W804" s="114"/>
      <c r="AA804" s="114"/>
      <c r="AG804" s="114"/>
      <c r="AJ804" s="114"/>
    </row>
    <row r="805" spans="1:36" x14ac:dyDescent="0.2">
      <c r="A805" s="92">
        <f t="shared" si="138"/>
        <v>5</v>
      </c>
      <c r="B805" s="142">
        <f t="shared" si="138"/>
        <v>2.8583059974076831E-3</v>
      </c>
      <c r="C805" s="79">
        <f t="shared" si="139"/>
        <v>1.0547107583403414</v>
      </c>
      <c r="D805" s="42">
        <f t="shared" ref="D805:D868" si="144">B805*C805</f>
        <v>3.0146860860946036E-3</v>
      </c>
      <c r="E805" s="142">
        <f t="shared" si="140"/>
        <v>8.9071559010653139E-4</v>
      </c>
      <c r="F805" s="79">
        <f t="shared" si="136"/>
        <v>1.1040401977806438</v>
      </c>
      <c r="G805" s="42">
        <f t="shared" ref="G805:G868" si="145">E805*F805</f>
        <v>9.833858162675178E-4</v>
      </c>
      <c r="H805" s="142">
        <f t="shared" si="141"/>
        <v>3.6582606832043633E-3</v>
      </c>
      <c r="I805" s="79">
        <f t="shared" si="142"/>
        <v>0.95725288539308173</v>
      </c>
      <c r="J805" s="42">
        <f t="shared" ref="J805:J868" si="146">H805*I805</f>
        <v>3.5018805945174433E-3</v>
      </c>
      <c r="K805" s="142">
        <f t="shared" si="143"/>
        <v>1.8059432492602489E-3</v>
      </c>
      <c r="L805" s="79">
        <f t="shared" si="137"/>
        <v>0.94868596995008203</v>
      </c>
      <c r="M805" s="42">
        <f t="shared" ref="M805:M868" si="147">K805*L805</f>
        <v>1.7132730230992621E-3</v>
      </c>
      <c r="T805" s="114"/>
      <c r="W805" s="114"/>
      <c r="AA805" s="114"/>
      <c r="AG805" s="114"/>
      <c r="AJ805" s="114"/>
    </row>
    <row r="806" spans="1:36" x14ac:dyDescent="0.2">
      <c r="A806" s="92">
        <f t="shared" si="138"/>
        <v>6</v>
      </c>
      <c r="B806" s="142">
        <f t="shared" si="138"/>
        <v>3.3531847968197911E-3</v>
      </c>
      <c r="C806" s="79">
        <f t="shared" si="139"/>
        <v>1.0478065524830373</v>
      </c>
      <c r="D806" s="42">
        <f t="shared" si="144"/>
        <v>3.5134890017942794E-3</v>
      </c>
      <c r="E806" s="142">
        <f t="shared" si="140"/>
        <v>1.1037055954759996E-3</v>
      </c>
      <c r="F806" s="79">
        <f t="shared" si="136"/>
        <v>1.0884940528326965</v>
      </c>
      <c r="G806" s="42">
        <f t="shared" si="145"/>
        <v>1.2013769767537956E-3</v>
      </c>
      <c r="H806" s="142">
        <f t="shared" si="141"/>
        <v>4.2488690495710224E-3</v>
      </c>
      <c r="I806" s="79">
        <f t="shared" si="142"/>
        <v>0.96227132370891189</v>
      </c>
      <c r="J806" s="42">
        <f t="shared" si="146"/>
        <v>4.0885648445965345E-3</v>
      </c>
      <c r="K806" s="142">
        <f t="shared" si="143"/>
        <v>2.1153253099368947E-3</v>
      </c>
      <c r="L806" s="79">
        <f t="shared" si="137"/>
        <v>0.95382677982484454</v>
      </c>
      <c r="M806" s="42">
        <f t="shared" si="147"/>
        <v>2.0176539286590996E-3</v>
      </c>
      <c r="T806" s="114"/>
      <c r="W806" s="114"/>
      <c r="AA806" s="114"/>
      <c r="AG806" s="114"/>
      <c r="AJ806" s="114"/>
    </row>
    <row r="807" spans="1:36" x14ac:dyDescent="0.2">
      <c r="A807" s="92">
        <f t="shared" si="138"/>
        <v>7</v>
      </c>
      <c r="B807" s="142">
        <f t="shared" si="138"/>
        <v>3.6903913683067561E-3</v>
      </c>
      <c r="C807" s="79">
        <f t="shared" si="139"/>
        <v>1.0280923671424576</v>
      </c>
      <c r="D807" s="42">
        <f t="shared" si="144"/>
        <v>3.794063197524586E-3</v>
      </c>
      <c r="E807" s="142">
        <f t="shared" si="140"/>
        <v>1.2660152418695289E-3</v>
      </c>
      <c r="F807" s="79">
        <f t="shared" si="136"/>
        <v>1.0617969852907692</v>
      </c>
      <c r="G807" s="42">
        <f t="shared" si="145"/>
        <v>1.3442511671492297E-3</v>
      </c>
      <c r="H807" s="142">
        <f t="shared" si="141"/>
        <v>4.3969351963830785E-3</v>
      </c>
      <c r="I807" s="79">
        <f t="shared" si="142"/>
        <v>0.9764217973230287</v>
      </c>
      <c r="J807" s="42">
        <f t="shared" si="146"/>
        <v>4.2932633671652499E-3</v>
      </c>
      <c r="K807" s="142">
        <f t="shared" si="143"/>
        <v>2.4624692067132595E-3</v>
      </c>
      <c r="L807" s="79">
        <f t="shared" si="137"/>
        <v>0.96822866857932188</v>
      </c>
      <c r="M807" s="42">
        <f t="shared" si="147"/>
        <v>2.3842332814335582E-3</v>
      </c>
      <c r="T807" s="114"/>
      <c r="W807" s="114"/>
      <c r="AA807" s="114"/>
      <c r="AG807" s="114"/>
      <c r="AJ807" s="114"/>
    </row>
    <row r="808" spans="1:36" x14ac:dyDescent="0.2">
      <c r="A808" s="92">
        <f t="shared" si="138"/>
        <v>8</v>
      </c>
      <c r="B808" s="142">
        <f t="shared" si="138"/>
        <v>3.8901316066236912E-3</v>
      </c>
      <c r="C808" s="79">
        <f t="shared" si="139"/>
        <v>1.0229214808352745</v>
      </c>
      <c r="D808" s="42">
        <f t="shared" si="144"/>
        <v>3.9792991836916118E-3</v>
      </c>
      <c r="E808" s="142">
        <f t="shared" si="140"/>
        <v>1.332264077132194E-3</v>
      </c>
      <c r="F808" s="79">
        <f t="shared" si="136"/>
        <v>1.0451548779511979</v>
      </c>
      <c r="G808" s="42">
        <f t="shared" si="145"/>
        <v>1.3924222989338635E-3</v>
      </c>
      <c r="H808" s="142">
        <f t="shared" si="141"/>
        <v>4.7036673036492177E-3</v>
      </c>
      <c r="I808" s="79">
        <f t="shared" si="142"/>
        <v>0.98104296683595293</v>
      </c>
      <c r="J808" s="42">
        <f t="shared" si="146"/>
        <v>4.6144997265812953E-3</v>
      </c>
      <c r="K808" s="142">
        <f t="shared" si="143"/>
        <v>2.662540689206508E-3</v>
      </c>
      <c r="L808" s="79">
        <f t="shared" si="137"/>
        <v>0.97740570799704918</v>
      </c>
      <c r="M808" s="42">
        <f t="shared" si="147"/>
        <v>2.6023824674048382E-3</v>
      </c>
      <c r="T808" s="114"/>
      <c r="W808" s="114"/>
      <c r="AA808" s="114"/>
      <c r="AG808" s="114"/>
      <c r="AJ808" s="114"/>
    </row>
    <row r="809" spans="1:36" x14ac:dyDescent="0.2">
      <c r="A809" s="92">
        <f t="shared" si="138"/>
        <v>9</v>
      </c>
      <c r="B809" s="142">
        <f t="shared" si="138"/>
        <v>4.4340345441301714E-3</v>
      </c>
      <c r="C809" s="79">
        <f t="shared" si="139"/>
        <v>1.0147468079116606</v>
      </c>
      <c r="D809" s="42">
        <f t="shared" si="144"/>
        <v>4.4994223998261265E-3</v>
      </c>
      <c r="E809" s="142">
        <f t="shared" si="140"/>
        <v>1.9685841398300917E-3</v>
      </c>
      <c r="F809" s="79">
        <f t="shared" si="136"/>
        <v>1</v>
      </c>
      <c r="G809" s="42">
        <f t="shared" si="145"/>
        <v>1.9685841398300917E-3</v>
      </c>
      <c r="H809" s="142">
        <f t="shared" si="141"/>
        <v>5.2197457303453784E-3</v>
      </c>
      <c r="I809" s="79">
        <f t="shared" si="142"/>
        <v>0.98747298066344202</v>
      </c>
      <c r="J809" s="42">
        <f t="shared" si="146"/>
        <v>5.1543578746494258E-3</v>
      </c>
      <c r="K809" s="142">
        <f t="shared" si="143"/>
        <v>3.6658792992595697E-3</v>
      </c>
      <c r="L809" s="79">
        <f t="shared" si="137"/>
        <v>1</v>
      </c>
      <c r="M809" s="42">
        <f t="shared" si="147"/>
        <v>3.6658792992595697E-3</v>
      </c>
      <c r="T809" s="114"/>
      <c r="W809" s="114"/>
      <c r="AA809" s="114"/>
      <c r="AG809" s="114"/>
      <c r="AJ809" s="114"/>
    </row>
    <row r="810" spans="1:36" x14ac:dyDescent="0.2">
      <c r="A810" s="92">
        <f t="shared" si="138"/>
        <v>10</v>
      </c>
      <c r="B810" s="142">
        <f t="shared" si="138"/>
        <v>3.7490215875142143E-3</v>
      </c>
      <c r="C810" s="79">
        <f t="shared" si="139"/>
        <v>1.0146221742129269</v>
      </c>
      <c r="D810" s="42">
        <f t="shared" si="144"/>
        <v>3.8038404342948711E-3</v>
      </c>
      <c r="E810" s="142">
        <f t="shared" si="140"/>
        <v>1.8556298757072477E-3</v>
      </c>
      <c r="F810" s="79">
        <f t="shared" si="136"/>
        <v>1</v>
      </c>
      <c r="G810" s="42">
        <f t="shared" si="145"/>
        <v>1.8556298757072477E-3</v>
      </c>
      <c r="H810" s="142">
        <f t="shared" si="141"/>
        <v>4.2319755965790429E-3</v>
      </c>
      <c r="I810" s="79">
        <f t="shared" si="142"/>
        <v>0.98704651160442236</v>
      </c>
      <c r="J810" s="42">
        <f t="shared" si="146"/>
        <v>4.1771567497983888E-3</v>
      </c>
      <c r="K810" s="142">
        <f t="shared" si="143"/>
        <v>3.1849127552526215E-3</v>
      </c>
      <c r="L810" s="79">
        <f t="shared" si="137"/>
        <v>1</v>
      </c>
      <c r="M810" s="42">
        <f t="shared" si="147"/>
        <v>3.1849127552526215E-3</v>
      </c>
      <c r="T810" s="114"/>
      <c r="W810" s="114"/>
      <c r="AA810" s="114"/>
      <c r="AG810" s="114"/>
      <c r="AJ810" s="114"/>
    </row>
    <row r="811" spans="1:36" x14ac:dyDescent="0.2">
      <c r="A811" s="92">
        <f t="shared" si="138"/>
        <v>11</v>
      </c>
      <c r="B811" s="142">
        <f t="shared" si="138"/>
        <v>3.722190809232835E-3</v>
      </c>
      <c r="C811" s="79">
        <f t="shared" si="139"/>
        <v>1.0120214493269926</v>
      </c>
      <c r="D811" s="42">
        <f t="shared" si="144"/>
        <v>3.7669369374314248E-3</v>
      </c>
      <c r="E811" s="142">
        <f t="shared" si="140"/>
        <v>2.1166502866421478E-3</v>
      </c>
      <c r="F811" s="79">
        <f t="shared" si="136"/>
        <v>1</v>
      </c>
      <c r="G811" s="42">
        <f t="shared" si="145"/>
        <v>2.1166502866421478E-3</v>
      </c>
      <c r="H811" s="142">
        <f t="shared" si="141"/>
        <v>4.0686722176565731E-3</v>
      </c>
      <c r="I811" s="79">
        <f t="shared" si="142"/>
        <v>0.98900227744953051</v>
      </c>
      <c r="J811" s="42">
        <f t="shared" si="146"/>
        <v>4.0239260894579824E-3</v>
      </c>
      <c r="K811" s="142">
        <f t="shared" si="143"/>
        <v>3.5522625467840994E-3</v>
      </c>
      <c r="L811" s="79">
        <f t="shared" si="137"/>
        <v>1</v>
      </c>
      <c r="M811" s="42">
        <f t="shared" si="147"/>
        <v>3.5522625467840994E-3</v>
      </c>
      <c r="T811" s="114"/>
      <c r="W811" s="114"/>
      <c r="AA811" s="114"/>
      <c r="AG811" s="114"/>
      <c r="AJ811" s="114"/>
    </row>
    <row r="812" spans="1:36" x14ac:dyDescent="0.2">
      <c r="A812" s="92">
        <f t="shared" si="138"/>
        <v>12</v>
      </c>
      <c r="B812" s="142">
        <f t="shared" si="138"/>
        <v>3.4462644103638355E-3</v>
      </c>
      <c r="C812" s="79">
        <f t="shared" si="139"/>
        <v>1.0161311339671057</v>
      </c>
      <c r="D812" s="42">
        <f t="shared" si="144"/>
        <v>3.5018565632534832E-3</v>
      </c>
      <c r="E812" s="142">
        <f t="shared" si="140"/>
        <v>2.1832303660811263E-3</v>
      </c>
      <c r="F812" s="79">
        <f t="shared" si="136"/>
        <v>0.99999999999999989</v>
      </c>
      <c r="G812" s="42">
        <f t="shared" si="145"/>
        <v>2.1832303660811259E-3</v>
      </c>
      <c r="H812" s="142">
        <f t="shared" si="141"/>
        <v>3.7659150405061942E-3</v>
      </c>
      <c r="I812" s="79">
        <f t="shared" si="142"/>
        <v>0.98523807566243582</v>
      </c>
      <c r="J812" s="42">
        <f t="shared" si="146"/>
        <v>3.7103228876165469E-3</v>
      </c>
      <c r="K812" s="142">
        <f t="shared" si="143"/>
        <v>3.6973474960093357E-3</v>
      </c>
      <c r="L812" s="79">
        <f t="shared" si="137"/>
        <v>0.99999999999999989</v>
      </c>
      <c r="M812" s="42">
        <f t="shared" si="147"/>
        <v>3.6973474960093353E-3</v>
      </c>
      <c r="T812" s="114"/>
      <c r="W812" s="114"/>
      <c r="AA812" s="114"/>
      <c r="AG812" s="114"/>
      <c r="AJ812" s="114"/>
    </row>
    <row r="813" spans="1:36" x14ac:dyDescent="0.2">
      <c r="A813" s="92">
        <f t="shared" si="138"/>
        <v>13</v>
      </c>
      <c r="B813" s="142">
        <f t="shared" si="138"/>
        <v>3.2495053696337201E-3</v>
      </c>
      <c r="C813" s="79">
        <f t="shared" si="139"/>
        <v>1.0432379743198279</v>
      </c>
      <c r="D813" s="42">
        <f t="shared" si="144"/>
        <v>3.3900073993580857E-3</v>
      </c>
      <c r="E813" s="142">
        <f t="shared" si="140"/>
        <v>2.6486284338013482E-3</v>
      </c>
      <c r="F813" s="79">
        <f t="shared" si="136"/>
        <v>1.0000000000000002</v>
      </c>
      <c r="G813" s="42">
        <f t="shared" si="145"/>
        <v>2.6486284338013487E-3</v>
      </c>
      <c r="H813" s="142">
        <f t="shared" si="141"/>
        <v>3.6705167177279565E-3</v>
      </c>
      <c r="I813" s="79">
        <f t="shared" si="142"/>
        <v>0.96172145762318295</v>
      </c>
      <c r="J813" s="42">
        <f t="shared" si="146"/>
        <v>3.5300146880035913E-3</v>
      </c>
      <c r="K813" s="142">
        <f t="shared" si="143"/>
        <v>4.1981886905950831E-3</v>
      </c>
      <c r="L813" s="79">
        <f t="shared" si="137"/>
        <v>1.0000000000000002</v>
      </c>
      <c r="M813" s="42">
        <f t="shared" si="147"/>
        <v>4.198188690595084E-3</v>
      </c>
      <c r="T813" s="114"/>
      <c r="W813" s="114"/>
      <c r="AA813" s="114"/>
      <c r="AG813" s="114"/>
      <c r="AJ813" s="114"/>
    </row>
    <row r="814" spans="1:36" x14ac:dyDescent="0.2">
      <c r="A814" s="92">
        <f t="shared" si="138"/>
        <v>14</v>
      </c>
      <c r="B814" s="142">
        <f t="shared" si="138"/>
        <v>3.1249575593399097E-3</v>
      </c>
      <c r="C814" s="79">
        <f t="shared" si="139"/>
        <v>1</v>
      </c>
      <c r="D814" s="42">
        <f t="shared" si="144"/>
        <v>3.1249575593399097E-3</v>
      </c>
      <c r="E814" s="142">
        <f t="shared" si="140"/>
        <v>2.8135880336053842E-3</v>
      </c>
      <c r="F814" s="79">
        <f t="shared" si="136"/>
        <v>0.99999999999999989</v>
      </c>
      <c r="G814" s="42">
        <f t="shared" si="145"/>
        <v>2.8135880336053838E-3</v>
      </c>
      <c r="H814" s="142">
        <f t="shared" si="141"/>
        <v>3.459182933240055E-3</v>
      </c>
      <c r="I814" s="79">
        <f t="shared" si="142"/>
        <v>1</v>
      </c>
      <c r="J814" s="42">
        <f t="shared" si="146"/>
        <v>3.459182933240055E-3</v>
      </c>
      <c r="K814" s="142">
        <f t="shared" si="143"/>
        <v>4.4028975915567188E-3</v>
      </c>
      <c r="L814" s="79">
        <f t="shared" si="137"/>
        <v>0.99999999999999989</v>
      </c>
      <c r="M814" s="42">
        <f t="shared" si="147"/>
        <v>4.4028975915567179E-3</v>
      </c>
      <c r="T814" s="114"/>
      <c r="W814" s="114"/>
      <c r="AA814" s="114"/>
      <c r="AG814" s="114"/>
      <c r="AJ814" s="114"/>
    </row>
    <row r="815" spans="1:36" x14ac:dyDescent="0.2">
      <c r="A815" s="92">
        <f t="shared" si="138"/>
        <v>15</v>
      </c>
      <c r="B815" s="142">
        <f t="shared" si="138"/>
        <v>2.9984222839882198E-3</v>
      </c>
      <c r="C815" s="79">
        <f t="shared" si="139"/>
        <v>1</v>
      </c>
      <c r="D815" s="42">
        <f t="shared" si="144"/>
        <v>2.9984222839882198E-3</v>
      </c>
      <c r="E815" s="142">
        <f t="shared" si="140"/>
        <v>3.2104185568287476E-3</v>
      </c>
      <c r="F815" s="79">
        <f t="shared" si="136"/>
        <v>1</v>
      </c>
      <c r="G815" s="42">
        <f t="shared" si="145"/>
        <v>3.2104185568287476E-3</v>
      </c>
      <c r="H815" s="142">
        <f t="shared" si="141"/>
        <v>3.242217997754827E-3</v>
      </c>
      <c r="I815" s="79">
        <f t="shared" si="142"/>
        <v>1</v>
      </c>
      <c r="J815" s="42">
        <f t="shared" si="146"/>
        <v>3.242217997754827E-3</v>
      </c>
      <c r="K815" s="142">
        <f t="shared" si="143"/>
        <v>4.8673019267480005E-3</v>
      </c>
      <c r="L815" s="79">
        <f t="shared" si="137"/>
        <v>1</v>
      </c>
      <c r="M815" s="42">
        <f t="shared" si="147"/>
        <v>4.8673019267480005E-3</v>
      </c>
      <c r="T815" s="114"/>
      <c r="W815" s="114"/>
      <c r="AA815" s="114"/>
      <c r="AG815" s="114"/>
      <c r="AJ815" s="114"/>
    </row>
    <row r="816" spans="1:36" x14ac:dyDescent="0.2">
      <c r="A816" s="92">
        <f t="shared" si="138"/>
        <v>16</v>
      </c>
      <c r="B816" s="142">
        <f t="shared" si="138"/>
        <v>2.8082881267843711E-3</v>
      </c>
      <c r="C816" s="79">
        <f t="shared" si="139"/>
        <v>1</v>
      </c>
      <c r="D816" s="42">
        <f t="shared" si="144"/>
        <v>2.8082881267843711E-3</v>
      </c>
      <c r="E816" s="142">
        <f t="shared" si="140"/>
        <v>3.4747514095267813E-3</v>
      </c>
      <c r="F816" s="79">
        <f t="shared" si="136"/>
        <v>1</v>
      </c>
      <c r="G816" s="42">
        <f t="shared" si="145"/>
        <v>3.4747514095267813E-3</v>
      </c>
      <c r="H816" s="142">
        <f t="shared" si="141"/>
        <v>3.0341966550300587E-3</v>
      </c>
      <c r="I816" s="79">
        <f t="shared" si="142"/>
        <v>1</v>
      </c>
      <c r="J816" s="42">
        <f t="shared" si="146"/>
        <v>3.0341966550300587E-3</v>
      </c>
      <c r="K816" s="142">
        <f t="shared" si="143"/>
        <v>5.0067557249759099E-3</v>
      </c>
      <c r="L816" s="79">
        <f t="shared" si="137"/>
        <v>1</v>
      </c>
      <c r="M816" s="42">
        <f t="shared" si="147"/>
        <v>5.0067557249759099E-3</v>
      </c>
      <c r="T816" s="114"/>
      <c r="W816" s="114"/>
      <c r="AA816" s="114"/>
      <c r="AG816" s="114"/>
      <c r="AJ816" s="114"/>
    </row>
    <row r="817" spans="1:36" x14ac:dyDescent="0.2">
      <c r="A817" s="92">
        <f t="shared" ref="A817:B832" si="148">A620</f>
        <v>17</v>
      </c>
      <c r="B817" s="142">
        <f t="shared" si="148"/>
        <v>2.5515738901415439E-3</v>
      </c>
      <c r="C817" s="79">
        <f t="shared" si="139"/>
        <v>1</v>
      </c>
      <c r="D817" s="42">
        <f t="shared" si="144"/>
        <v>2.5515738901415439E-3</v>
      </c>
      <c r="E817" s="142">
        <f t="shared" si="140"/>
        <v>3.655610729793857E-3</v>
      </c>
      <c r="F817" s="79">
        <f t="shared" si="136"/>
        <v>1.0000000000000002</v>
      </c>
      <c r="G817" s="42">
        <f t="shared" si="145"/>
        <v>3.6556107297938578E-3</v>
      </c>
      <c r="H817" s="142">
        <f t="shared" si="141"/>
        <v>2.8049756850212376E-3</v>
      </c>
      <c r="I817" s="79">
        <f t="shared" si="142"/>
        <v>1</v>
      </c>
      <c r="J817" s="42">
        <f t="shared" si="146"/>
        <v>2.8049756850212376E-3</v>
      </c>
      <c r="K817" s="142">
        <f t="shared" si="143"/>
        <v>5.1422345930880603E-3</v>
      </c>
      <c r="L817" s="79">
        <f t="shared" si="137"/>
        <v>1.0000000000000002</v>
      </c>
      <c r="M817" s="42">
        <f t="shared" si="147"/>
        <v>5.1422345930880612E-3</v>
      </c>
      <c r="T817" s="114"/>
      <c r="W817" s="114"/>
      <c r="AA817" s="114"/>
      <c r="AG817" s="114"/>
      <c r="AJ817" s="114"/>
    </row>
    <row r="818" spans="1:36" x14ac:dyDescent="0.2">
      <c r="A818" s="92">
        <f t="shared" si="148"/>
        <v>18</v>
      </c>
      <c r="B818" s="142">
        <f t="shared" si="148"/>
        <v>2.3147343040775164E-3</v>
      </c>
      <c r="C818" s="79">
        <f t="shared" si="139"/>
        <v>0.99999999999999989</v>
      </c>
      <c r="D818" s="42">
        <f t="shared" si="144"/>
        <v>2.3147343040775159E-3</v>
      </c>
      <c r="E818" s="142">
        <f t="shared" si="140"/>
        <v>3.7142409490013152E-3</v>
      </c>
      <c r="F818" s="79">
        <f t="shared" si="136"/>
        <v>1.0000000000000002</v>
      </c>
      <c r="G818" s="42">
        <f t="shared" si="145"/>
        <v>3.7142409490013161E-3</v>
      </c>
      <c r="H818" s="142">
        <f t="shared" si="141"/>
        <v>2.6188164579331488E-3</v>
      </c>
      <c r="I818" s="79">
        <f t="shared" si="142"/>
        <v>0.99999999999999989</v>
      </c>
      <c r="J818" s="42">
        <f t="shared" si="146"/>
        <v>2.6188164579331484E-3</v>
      </c>
      <c r="K818" s="142">
        <f t="shared" si="143"/>
        <v>5.1601217786089795E-3</v>
      </c>
      <c r="L818" s="79">
        <f t="shared" si="137"/>
        <v>1.0000000000000002</v>
      </c>
      <c r="M818" s="42">
        <f t="shared" si="147"/>
        <v>5.1601217786089804E-3</v>
      </c>
      <c r="T818" s="114"/>
      <c r="W818" s="114"/>
      <c r="AA818" s="114"/>
      <c r="AG818" s="114"/>
      <c r="AJ818" s="114"/>
    </row>
    <row r="819" spans="1:36" x14ac:dyDescent="0.2">
      <c r="A819" s="92">
        <f t="shared" si="148"/>
        <v>19</v>
      </c>
      <c r="B819" s="142">
        <f t="shared" si="148"/>
        <v>2.3216904317800964E-3</v>
      </c>
      <c r="C819" s="79">
        <f t="shared" si="139"/>
        <v>1</v>
      </c>
      <c r="D819" s="42">
        <f t="shared" si="144"/>
        <v>2.3216904317800964E-3</v>
      </c>
      <c r="E819" s="142">
        <f t="shared" si="140"/>
        <v>3.9848674410493017E-3</v>
      </c>
      <c r="F819" s="79">
        <f t="shared" si="136"/>
        <v>1</v>
      </c>
      <c r="G819" s="42">
        <f t="shared" si="145"/>
        <v>3.9848674410493017E-3</v>
      </c>
      <c r="H819" s="142">
        <f t="shared" si="141"/>
        <v>2.5956293655912161E-3</v>
      </c>
      <c r="I819" s="79">
        <f t="shared" si="142"/>
        <v>1</v>
      </c>
      <c r="J819" s="42">
        <f t="shared" si="146"/>
        <v>2.5956293655912161E-3</v>
      </c>
      <c r="K819" s="142">
        <f t="shared" si="143"/>
        <v>5.2114646259375456E-3</v>
      </c>
      <c r="L819" s="79">
        <f t="shared" si="137"/>
        <v>1</v>
      </c>
      <c r="M819" s="42">
        <f t="shared" si="147"/>
        <v>5.2114646259375456E-3</v>
      </c>
      <c r="T819" s="114"/>
      <c r="W819" s="114"/>
      <c r="AA819" s="114"/>
      <c r="AG819" s="114"/>
      <c r="AJ819" s="114"/>
    </row>
    <row r="820" spans="1:36" x14ac:dyDescent="0.2">
      <c r="A820" s="92">
        <f t="shared" si="148"/>
        <v>20</v>
      </c>
      <c r="B820" s="142">
        <f t="shared" si="148"/>
        <v>2.1159877982895215E-3</v>
      </c>
      <c r="C820" s="79">
        <f t="shared" si="139"/>
        <v>1</v>
      </c>
      <c r="D820" s="42">
        <f t="shared" si="144"/>
        <v>2.1159877982895215E-3</v>
      </c>
      <c r="E820" s="142">
        <f t="shared" si="140"/>
        <v>4.135583541271865E-3</v>
      </c>
      <c r="F820" s="79">
        <f t="shared" si="136"/>
        <v>1</v>
      </c>
      <c r="G820" s="42">
        <f t="shared" si="145"/>
        <v>4.135583541271865E-3</v>
      </c>
      <c r="H820" s="142">
        <f t="shared" si="141"/>
        <v>2.3524961401772356E-3</v>
      </c>
      <c r="I820" s="79">
        <f t="shared" si="142"/>
        <v>1</v>
      </c>
      <c r="J820" s="42">
        <f t="shared" si="146"/>
        <v>2.3524961401772356E-3</v>
      </c>
      <c r="K820" s="142">
        <f t="shared" si="143"/>
        <v>5.2290205672821518E-3</v>
      </c>
      <c r="L820" s="79">
        <f t="shared" si="137"/>
        <v>1</v>
      </c>
      <c r="M820" s="42">
        <f t="shared" si="147"/>
        <v>5.2290205672821518E-3</v>
      </c>
      <c r="T820" s="114"/>
      <c r="W820" s="114"/>
      <c r="AA820" s="114"/>
      <c r="AG820" s="114"/>
      <c r="AJ820" s="114"/>
    </row>
    <row r="821" spans="1:36" x14ac:dyDescent="0.2">
      <c r="A821" s="92">
        <f t="shared" si="148"/>
        <v>21</v>
      </c>
      <c r="B821" s="142">
        <f t="shared" si="148"/>
        <v>1.9851463486457578E-3</v>
      </c>
      <c r="C821" s="79">
        <f t="shared" si="139"/>
        <v>0.99999999999999978</v>
      </c>
      <c r="D821" s="42">
        <f t="shared" si="144"/>
        <v>1.9851463486457574E-3</v>
      </c>
      <c r="E821" s="142">
        <f t="shared" si="140"/>
        <v>4.0010984056886552E-3</v>
      </c>
      <c r="F821" s="79">
        <f t="shared" si="136"/>
        <v>1</v>
      </c>
      <c r="G821" s="42">
        <f t="shared" si="145"/>
        <v>4.0010984056886552E-3</v>
      </c>
      <c r="H821" s="142">
        <f t="shared" si="141"/>
        <v>2.2753162470962309E-3</v>
      </c>
      <c r="I821" s="79">
        <f t="shared" si="142"/>
        <v>0.99999999999999978</v>
      </c>
      <c r="J821" s="42">
        <f t="shared" si="146"/>
        <v>2.2753162470962305E-3</v>
      </c>
      <c r="K821" s="142">
        <f t="shared" si="143"/>
        <v>5.0044370157417166E-3</v>
      </c>
      <c r="L821" s="79">
        <f t="shared" si="137"/>
        <v>1</v>
      </c>
      <c r="M821" s="42">
        <f t="shared" si="147"/>
        <v>5.0044370157417166E-3</v>
      </c>
      <c r="T821" s="114"/>
      <c r="W821" s="114"/>
      <c r="AA821" s="114"/>
      <c r="AG821" s="114"/>
      <c r="AJ821" s="114"/>
    </row>
    <row r="822" spans="1:36" x14ac:dyDescent="0.2">
      <c r="A822" s="92">
        <f t="shared" si="148"/>
        <v>22</v>
      </c>
      <c r="B822" s="142">
        <f t="shared" si="148"/>
        <v>1.8791482122254939E-3</v>
      </c>
      <c r="C822" s="79">
        <f t="shared" si="139"/>
        <v>1</v>
      </c>
      <c r="D822" s="42">
        <f t="shared" si="144"/>
        <v>1.8791482122254939E-3</v>
      </c>
      <c r="E822" s="142">
        <f t="shared" si="140"/>
        <v>3.9514117792416566E-3</v>
      </c>
      <c r="F822" s="79">
        <f t="shared" si="136"/>
        <v>1</v>
      </c>
      <c r="G822" s="42">
        <f t="shared" si="145"/>
        <v>3.9514117792416566E-3</v>
      </c>
      <c r="H822" s="142">
        <f t="shared" si="141"/>
        <v>2.0706073461345957E-3</v>
      </c>
      <c r="I822" s="79">
        <f t="shared" si="142"/>
        <v>1</v>
      </c>
      <c r="J822" s="42">
        <f t="shared" si="146"/>
        <v>2.0706073461345957E-3</v>
      </c>
      <c r="K822" s="142">
        <f t="shared" si="143"/>
        <v>4.9203009949581322E-3</v>
      </c>
      <c r="L822" s="79">
        <f t="shared" si="137"/>
        <v>1</v>
      </c>
      <c r="M822" s="42">
        <f t="shared" si="147"/>
        <v>4.9203009949581322E-3</v>
      </c>
      <c r="T822" s="114"/>
      <c r="W822" s="114"/>
      <c r="AA822" s="114"/>
      <c r="AG822" s="114"/>
      <c r="AJ822" s="114"/>
    </row>
    <row r="823" spans="1:36" x14ac:dyDescent="0.2">
      <c r="A823" s="92">
        <f t="shared" si="148"/>
        <v>23</v>
      </c>
      <c r="B823" s="142">
        <f t="shared" si="148"/>
        <v>1.8463550387704747E-3</v>
      </c>
      <c r="C823" s="79">
        <f t="shared" si="139"/>
        <v>1</v>
      </c>
      <c r="D823" s="42">
        <f t="shared" si="144"/>
        <v>1.8463550387704747E-3</v>
      </c>
      <c r="E823" s="142">
        <f t="shared" si="140"/>
        <v>4.4072037658487917E-3</v>
      </c>
      <c r="F823" s="79">
        <f t="shared" si="136"/>
        <v>1</v>
      </c>
      <c r="G823" s="42">
        <f t="shared" si="145"/>
        <v>4.4072037658487917E-3</v>
      </c>
      <c r="H823" s="142">
        <f t="shared" si="141"/>
        <v>2.1004193220027952E-3</v>
      </c>
      <c r="I823" s="79">
        <f t="shared" si="142"/>
        <v>1</v>
      </c>
      <c r="J823" s="42">
        <f t="shared" si="146"/>
        <v>2.1004193220027952E-3</v>
      </c>
      <c r="K823" s="142">
        <f t="shared" si="143"/>
        <v>5.0508112004255829E-3</v>
      </c>
      <c r="L823" s="79">
        <f t="shared" si="137"/>
        <v>1</v>
      </c>
      <c r="M823" s="42">
        <f t="shared" si="147"/>
        <v>5.0508112004255829E-3</v>
      </c>
      <c r="T823" s="114"/>
      <c r="W823" s="114"/>
      <c r="AA823" s="114"/>
      <c r="AG823" s="114"/>
      <c r="AJ823" s="114"/>
    </row>
    <row r="824" spans="1:36" x14ac:dyDescent="0.2">
      <c r="A824" s="92">
        <f t="shared" si="148"/>
        <v>24</v>
      </c>
      <c r="B824" s="142">
        <f t="shared" si="148"/>
        <v>1.6919952526084651E-3</v>
      </c>
      <c r="C824" s="79">
        <f t="shared" si="139"/>
        <v>1</v>
      </c>
      <c r="D824" s="42">
        <f t="shared" si="144"/>
        <v>1.6919952526084651E-3</v>
      </c>
      <c r="E824" s="142">
        <f t="shared" si="140"/>
        <v>4.0653597758934399E-3</v>
      </c>
      <c r="F824" s="79">
        <f t="shared" si="136"/>
        <v>1</v>
      </c>
      <c r="G824" s="42">
        <f t="shared" si="145"/>
        <v>4.0653597758934399E-3</v>
      </c>
      <c r="H824" s="142">
        <f t="shared" si="141"/>
        <v>2.0232394289217905E-3</v>
      </c>
      <c r="I824" s="79">
        <f t="shared" si="142"/>
        <v>1</v>
      </c>
      <c r="J824" s="42">
        <f t="shared" si="146"/>
        <v>2.0232394289217905E-3</v>
      </c>
      <c r="K824" s="142">
        <f t="shared" si="143"/>
        <v>4.7235419542280173E-3</v>
      </c>
      <c r="L824" s="79">
        <f t="shared" si="137"/>
        <v>1</v>
      </c>
      <c r="M824" s="42">
        <f t="shared" si="147"/>
        <v>4.7235419542280173E-3</v>
      </c>
      <c r="T824" s="114"/>
      <c r="W824" s="114"/>
      <c r="AA824" s="114"/>
      <c r="AG824" s="114"/>
      <c r="AJ824" s="114"/>
    </row>
    <row r="825" spans="1:36" x14ac:dyDescent="0.2">
      <c r="A825" s="92">
        <f t="shared" si="148"/>
        <v>25</v>
      </c>
      <c r="B825" s="142">
        <f t="shared" si="148"/>
        <v>1.6893452991979584E-3</v>
      </c>
      <c r="C825" s="79">
        <f t="shared" si="139"/>
        <v>1</v>
      </c>
      <c r="D825" s="42">
        <f t="shared" si="144"/>
        <v>1.6893452991979584E-3</v>
      </c>
      <c r="E825" s="142">
        <f t="shared" si="140"/>
        <v>4.3903103128568122E-3</v>
      </c>
      <c r="F825" s="79">
        <f t="shared" si="136"/>
        <v>1</v>
      </c>
      <c r="G825" s="42">
        <f t="shared" si="145"/>
        <v>4.3903103128568122E-3</v>
      </c>
      <c r="H825" s="142">
        <f t="shared" si="141"/>
        <v>2.0573575790820628E-3</v>
      </c>
      <c r="I825" s="79">
        <f t="shared" si="142"/>
        <v>1</v>
      </c>
      <c r="J825" s="42">
        <f t="shared" si="146"/>
        <v>2.0573575790820628E-3</v>
      </c>
      <c r="K825" s="142">
        <f t="shared" si="143"/>
        <v>5.0123868759732364E-3</v>
      </c>
      <c r="L825" s="79">
        <f t="shared" si="137"/>
        <v>1</v>
      </c>
      <c r="M825" s="42">
        <f t="shared" si="147"/>
        <v>5.0123868759732364E-3</v>
      </c>
      <c r="T825" s="114"/>
      <c r="W825" s="114"/>
      <c r="AA825" s="114"/>
      <c r="AG825" s="114"/>
      <c r="AJ825" s="114"/>
    </row>
    <row r="826" spans="1:36" x14ac:dyDescent="0.2">
      <c r="A826" s="92">
        <f t="shared" si="148"/>
        <v>26</v>
      </c>
      <c r="B826" s="142">
        <f t="shared" si="148"/>
        <v>1.6423086261614663E-3</v>
      </c>
      <c r="C826" s="79">
        <f t="shared" si="139"/>
        <v>1</v>
      </c>
      <c r="D826" s="42">
        <f t="shared" si="144"/>
        <v>1.6423086261614663E-3</v>
      </c>
      <c r="E826" s="142">
        <f t="shared" si="140"/>
        <v>4.4939897400428832E-3</v>
      </c>
      <c r="F826" s="79">
        <f t="shared" si="136"/>
        <v>1</v>
      </c>
      <c r="G826" s="42">
        <f t="shared" si="145"/>
        <v>4.4939897400428832E-3</v>
      </c>
      <c r="H826" s="142">
        <f t="shared" si="141"/>
        <v>2.0557013582004962E-3</v>
      </c>
      <c r="I826" s="79">
        <f t="shared" si="142"/>
        <v>1</v>
      </c>
      <c r="J826" s="42">
        <f t="shared" si="146"/>
        <v>2.0557013582004962E-3</v>
      </c>
      <c r="K826" s="142">
        <f t="shared" si="143"/>
        <v>4.991518492865497E-3</v>
      </c>
      <c r="L826" s="79">
        <f t="shared" si="137"/>
        <v>1</v>
      </c>
      <c r="M826" s="42">
        <f t="shared" si="147"/>
        <v>4.991518492865497E-3</v>
      </c>
      <c r="T826" s="114"/>
      <c r="W826" s="114"/>
      <c r="AA826" s="114"/>
      <c r="AG826" s="114"/>
      <c r="AJ826" s="114"/>
    </row>
    <row r="827" spans="1:36" x14ac:dyDescent="0.2">
      <c r="A827" s="92">
        <f t="shared" si="148"/>
        <v>27</v>
      </c>
      <c r="B827" s="142">
        <f t="shared" si="148"/>
        <v>1.698951380311045E-3</v>
      </c>
      <c r="C827" s="79">
        <f t="shared" si="139"/>
        <v>1.0000000000000002</v>
      </c>
      <c r="D827" s="42">
        <f t="shared" si="144"/>
        <v>1.6989513803110454E-3</v>
      </c>
      <c r="E827" s="142">
        <f t="shared" si="140"/>
        <v>4.5804444700606609E-3</v>
      </c>
      <c r="F827" s="79">
        <f t="shared" si="136"/>
        <v>0.99999999999999989</v>
      </c>
      <c r="G827" s="42">
        <f t="shared" si="145"/>
        <v>4.58044447006066E-3</v>
      </c>
      <c r="H827" s="142">
        <f t="shared" si="141"/>
        <v>2.0802134272476821E-3</v>
      </c>
      <c r="I827" s="79">
        <f t="shared" si="142"/>
        <v>1.0000000000000002</v>
      </c>
      <c r="J827" s="42">
        <f t="shared" si="146"/>
        <v>2.0802134272476826E-3</v>
      </c>
      <c r="K827" s="142">
        <f t="shared" si="143"/>
        <v>5.1243474075671411E-3</v>
      </c>
      <c r="L827" s="79">
        <f t="shared" si="137"/>
        <v>0.99999999999999989</v>
      </c>
      <c r="M827" s="42">
        <f t="shared" si="147"/>
        <v>5.1243474075671402E-3</v>
      </c>
      <c r="T827" s="114"/>
      <c r="W827" s="114"/>
      <c r="AA827" s="114"/>
      <c r="AG827" s="114"/>
      <c r="AJ827" s="114"/>
    </row>
    <row r="828" spans="1:36" x14ac:dyDescent="0.2">
      <c r="A828" s="92">
        <f t="shared" si="148"/>
        <v>28</v>
      </c>
      <c r="B828" s="142">
        <f t="shared" si="148"/>
        <v>1.6823891714953787E-3</v>
      </c>
      <c r="C828" s="79">
        <f t="shared" si="139"/>
        <v>1</v>
      </c>
      <c r="D828" s="42">
        <f t="shared" si="144"/>
        <v>1.6823891714953787E-3</v>
      </c>
      <c r="E828" s="142">
        <f t="shared" si="140"/>
        <v>4.6678929326073784E-3</v>
      </c>
      <c r="F828" s="79">
        <f t="shared" si="136"/>
        <v>1</v>
      </c>
      <c r="G828" s="42">
        <f t="shared" si="145"/>
        <v>4.6678929326073784E-3</v>
      </c>
      <c r="H828" s="142">
        <f t="shared" si="141"/>
        <v>2.1630244713260133E-3</v>
      </c>
      <c r="I828" s="79">
        <f t="shared" si="142"/>
        <v>1</v>
      </c>
      <c r="J828" s="42">
        <f t="shared" si="146"/>
        <v>2.1630244713260133E-3</v>
      </c>
      <c r="K828" s="142">
        <f t="shared" si="143"/>
        <v>5.0050995040943434E-3</v>
      </c>
      <c r="L828" s="79">
        <f t="shared" si="137"/>
        <v>1</v>
      </c>
      <c r="M828" s="42">
        <f t="shared" si="147"/>
        <v>5.0050995040943434E-3</v>
      </c>
      <c r="T828" s="114"/>
      <c r="W828" s="114"/>
      <c r="AA828" s="114"/>
      <c r="AG828" s="114"/>
      <c r="AJ828" s="114"/>
    </row>
    <row r="829" spans="1:36" x14ac:dyDescent="0.2">
      <c r="A829" s="92">
        <f t="shared" si="148"/>
        <v>29</v>
      </c>
      <c r="B829" s="142">
        <f t="shared" si="148"/>
        <v>1.7526129368738035E-3</v>
      </c>
      <c r="C829" s="79">
        <f t="shared" si="139"/>
        <v>1</v>
      </c>
      <c r="D829" s="42">
        <f t="shared" si="144"/>
        <v>1.7526129368738035E-3</v>
      </c>
      <c r="E829" s="142">
        <f t="shared" si="140"/>
        <v>4.8788954729189664E-3</v>
      </c>
      <c r="F829" s="79">
        <f t="shared" si="136"/>
        <v>0.99999999999999978</v>
      </c>
      <c r="G829" s="42">
        <f t="shared" si="145"/>
        <v>4.8788954729189656E-3</v>
      </c>
      <c r="H829" s="142">
        <f t="shared" si="141"/>
        <v>2.3200342108985294E-3</v>
      </c>
      <c r="I829" s="79">
        <f t="shared" si="142"/>
        <v>1</v>
      </c>
      <c r="J829" s="42">
        <f t="shared" si="146"/>
        <v>2.3200342108985294E-3</v>
      </c>
      <c r="K829" s="142">
        <f t="shared" si="143"/>
        <v>5.2326642532215979E-3</v>
      </c>
      <c r="L829" s="79">
        <f t="shared" si="137"/>
        <v>0.99999999999999978</v>
      </c>
      <c r="M829" s="42">
        <f t="shared" si="147"/>
        <v>5.2326642532215971E-3</v>
      </c>
      <c r="T829" s="114"/>
      <c r="W829" s="114"/>
      <c r="AA829" s="114"/>
      <c r="AG829" s="114"/>
      <c r="AJ829" s="114"/>
    </row>
    <row r="830" spans="1:36" x14ac:dyDescent="0.2">
      <c r="A830" s="92">
        <f t="shared" si="148"/>
        <v>30</v>
      </c>
      <c r="B830" s="142">
        <f t="shared" si="148"/>
        <v>1.988127546232578E-3</v>
      </c>
      <c r="C830" s="79">
        <f t="shared" si="139"/>
        <v>1</v>
      </c>
      <c r="D830" s="42">
        <f t="shared" si="144"/>
        <v>1.988127546232578E-3</v>
      </c>
      <c r="E830" s="142">
        <f t="shared" si="140"/>
        <v>5.4569165605857194E-3</v>
      </c>
      <c r="F830" s="79">
        <f t="shared" si="136"/>
        <v>1</v>
      </c>
      <c r="G830" s="42">
        <f t="shared" si="145"/>
        <v>5.4569165605857194E-3</v>
      </c>
      <c r="H830" s="142">
        <f t="shared" si="141"/>
        <v>2.5104996122786915E-3</v>
      </c>
      <c r="I830" s="79">
        <f t="shared" si="142"/>
        <v>1</v>
      </c>
      <c r="J830" s="42">
        <f t="shared" si="146"/>
        <v>2.5104996122786915E-3</v>
      </c>
      <c r="K830" s="142">
        <f t="shared" si="143"/>
        <v>5.7450989939783126E-3</v>
      </c>
      <c r="L830" s="79">
        <f t="shared" si="137"/>
        <v>1</v>
      </c>
      <c r="M830" s="42">
        <f t="shared" si="147"/>
        <v>5.7450989939783126E-3</v>
      </c>
      <c r="T830" s="114"/>
      <c r="W830" s="114"/>
      <c r="AA830" s="114"/>
      <c r="AG830" s="114"/>
      <c r="AJ830" s="114"/>
    </row>
    <row r="831" spans="1:36" x14ac:dyDescent="0.2">
      <c r="A831" s="92">
        <f t="shared" si="148"/>
        <v>31</v>
      </c>
      <c r="B831" s="142">
        <f t="shared" si="148"/>
        <v>1.975209023356358E-3</v>
      </c>
      <c r="C831" s="79">
        <f t="shared" si="139"/>
        <v>1</v>
      </c>
      <c r="D831" s="42">
        <f t="shared" si="144"/>
        <v>1.975209023356358E-3</v>
      </c>
      <c r="E831" s="142">
        <f t="shared" si="140"/>
        <v>5.4191547244860005E-3</v>
      </c>
      <c r="F831" s="79">
        <f t="shared" si="136"/>
        <v>1</v>
      </c>
      <c r="G831" s="42">
        <f t="shared" si="145"/>
        <v>5.4191547244860005E-3</v>
      </c>
      <c r="H831" s="142">
        <f t="shared" si="141"/>
        <v>2.5946356330622763E-3</v>
      </c>
      <c r="I831" s="79">
        <f t="shared" si="142"/>
        <v>1</v>
      </c>
      <c r="J831" s="42">
        <f t="shared" si="146"/>
        <v>2.5946356330622763E-3</v>
      </c>
      <c r="K831" s="142">
        <f t="shared" si="143"/>
        <v>5.8242663521171972E-3</v>
      </c>
      <c r="L831" s="79">
        <f t="shared" si="137"/>
        <v>1</v>
      </c>
      <c r="M831" s="42">
        <f t="shared" si="147"/>
        <v>5.8242663521171972E-3</v>
      </c>
      <c r="T831" s="114"/>
      <c r="W831" s="114"/>
      <c r="AA831" s="114"/>
      <c r="AG831" s="114"/>
      <c r="AJ831" s="114"/>
    </row>
    <row r="832" spans="1:36" x14ac:dyDescent="0.2">
      <c r="A832" s="92">
        <f t="shared" si="148"/>
        <v>32</v>
      </c>
      <c r="B832" s="142">
        <f t="shared" si="148"/>
        <v>1.8519861897678012E-3</v>
      </c>
      <c r="C832" s="79">
        <f t="shared" si="139"/>
        <v>0.99999999999999978</v>
      </c>
      <c r="D832" s="42">
        <f t="shared" si="144"/>
        <v>1.8519861897678008E-3</v>
      </c>
      <c r="E832" s="142">
        <f t="shared" si="140"/>
        <v>4.9822436559287244E-3</v>
      </c>
      <c r="F832" s="79">
        <f t="shared" ref="F832:F863" si="149">F635/$F732</f>
        <v>0.99999999999999978</v>
      </c>
      <c r="G832" s="42">
        <f t="shared" si="145"/>
        <v>4.9822436559287236E-3</v>
      </c>
      <c r="H832" s="142">
        <f t="shared" si="141"/>
        <v>2.4151012895004538E-3</v>
      </c>
      <c r="I832" s="79">
        <f t="shared" si="142"/>
        <v>0.99999999999999978</v>
      </c>
      <c r="J832" s="42">
        <f t="shared" si="146"/>
        <v>2.4151012895004534E-3</v>
      </c>
      <c r="K832" s="142">
        <f t="shared" si="143"/>
        <v>5.287982030665923E-3</v>
      </c>
      <c r="L832" s="79">
        <f t="shared" ref="L832:L863" si="150">L635/$F732</f>
        <v>0.99999999999999978</v>
      </c>
      <c r="M832" s="42">
        <f t="shared" si="147"/>
        <v>5.2879820306659222E-3</v>
      </c>
      <c r="T832" s="114"/>
      <c r="W832" s="114"/>
      <c r="AA832" s="114"/>
      <c r="AG832" s="114"/>
      <c r="AJ832" s="114"/>
    </row>
    <row r="833" spans="1:36" x14ac:dyDescent="0.2">
      <c r="A833" s="92">
        <f t="shared" ref="A833:B848" si="151">A636</f>
        <v>33</v>
      </c>
      <c r="B833" s="142">
        <f t="shared" si="151"/>
        <v>1.7940184589129691E-3</v>
      </c>
      <c r="C833" s="79">
        <f t="shared" si="139"/>
        <v>1.0000000000000002</v>
      </c>
      <c r="D833" s="42">
        <f t="shared" si="144"/>
        <v>1.7940184589129696E-3</v>
      </c>
      <c r="E833" s="142">
        <f t="shared" si="140"/>
        <v>4.8600145548691074E-3</v>
      </c>
      <c r="F833" s="79">
        <f t="shared" si="149"/>
        <v>1.0000000000000002</v>
      </c>
      <c r="G833" s="42">
        <f t="shared" si="145"/>
        <v>4.8600145548691083E-3</v>
      </c>
      <c r="H833" s="142">
        <f t="shared" si="141"/>
        <v>2.3796581626349283E-3</v>
      </c>
      <c r="I833" s="79">
        <f t="shared" si="142"/>
        <v>1.0000000000000002</v>
      </c>
      <c r="J833" s="42">
        <f t="shared" si="146"/>
        <v>2.3796581626349287E-3</v>
      </c>
      <c r="K833" s="142">
        <f t="shared" si="143"/>
        <v>5.1776777199535858E-3</v>
      </c>
      <c r="L833" s="79">
        <f t="shared" si="150"/>
        <v>1.0000000000000002</v>
      </c>
      <c r="M833" s="42">
        <f t="shared" si="147"/>
        <v>5.1776777199535867E-3</v>
      </c>
      <c r="T833" s="114"/>
      <c r="W833" s="114"/>
      <c r="AA833" s="114"/>
      <c r="AG833" s="114"/>
      <c r="AJ833" s="114"/>
    </row>
    <row r="834" spans="1:36" x14ac:dyDescent="0.2">
      <c r="A834" s="92">
        <f t="shared" si="151"/>
        <v>34</v>
      </c>
      <c r="B834" s="142">
        <f t="shared" si="151"/>
        <v>1.8013058307918624E-3</v>
      </c>
      <c r="C834" s="79">
        <f t="shared" si="139"/>
        <v>1</v>
      </c>
      <c r="D834" s="42">
        <f t="shared" si="144"/>
        <v>1.8013058307918624E-3</v>
      </c>
      <c r="E834" s="142">
        <f t="shared" si="140"/>
        <v>4.7212232449938239E-3</v>
      </c>
      <c r="F834" s="79">
        <f t="shared" si="149"/>
        <v>1</v>
      </c>
      <c r="G834" s="42">
        <f t="shared" si="145"/>
        <v>4.7212232449938239E-3</v>
      </c>
      <c r="H834" s="142">
        <f t="shared" si="141"/>
        <v>2.3190404783695897E-3</v>
      </c>
      <c r="I834" s="79">
        <f t="shared" si="142"/>
        <v>1</v>
      </c>
      <c r="J834" s="42">
        <f t="shared" si="146"/>
        <v>2.3190404783695897E-3</v>
      </c>
      <c r="K834" s="142">
        <f t="shared" si="143"/>
        <v>5.1024852919304611E-3</v>
      </c>
      <c r="L834" s="79">
        <f t="shared" si="150"/>
        <v>1</v>
      </c>
      <c r="M834" s="42">
        <f t="shared" si="147"/>
        <v>5.1024852919304611E-3</v>
      </c>
      <c r="T834" s="114"/>
      <c r="W834" s="114"/>
      <c r="AA834" s="114"/>
      <c r="AG834" s="114"/>
      <c r="AJ834" s="114"/>
    </row>
    <row r="835" spans="1:36" x14ac:dyDescent="0.2">
      <c r="A835" s="92">
        <f t="shared" si="151"/>
        <v>35</v>
      </c>
      <c r="B835" s="142">
        <f t="shared" si="151"/>
        <v>1.8880918049859535E-3</v>
      </c>
      <c r="C835" s="79">
        <f t="shared" si="139"/>
        <v>1</v>
      </c>
      <c r="D835" s="42">
        <f t="shared" si="144"/>
        <v>1.8880918049859535E-3</v>
      </c>
      <c r="E835" s="142">
        <f t="shared" si="140"/>
        <v>4.9554128776473447E-3</v>
      </c>
      <c r="F835" s="79">
        <f t="shared" si="149"/>
        <v>0.99999999999999978</v>
      </c>
      <c r="G835" s="42">
        <f t="shared" si="145"/>
        <v>4.9554128776473439E-3</v>
      </c>
      <c r="H835" s="142">
        <f t="shared" si="141"/>
        <v>2.44557575372128E-3</v>
      </c>
      <c r="I835" s="79">
        <f t="shared" si="142"/>
        <v>1</v>
      </c>
      <c r="J835" s="42">
        <f t="shared" si="146"/>
        <v>2.44557575372128E-3</v>
      </c>
      <c r="K835" s="142">
        <f t="shared" si="143"/>
        <v>5.187946289419299E-3</v>
      </c>
      <c r="L835" s="79">
        <f t="shared" si="150"/>
        <v>0.99999999999999978</v>
      </c>
      <c r="M835" s="42">
        <f t="shared" si="147"/>
        <v>5.1879462894192981E-3</v>
      </c>
      <c r="T835" s="114"/>
      <c r="W835" s="114"/>
      <c r="AA835" s="114"/>
      <c r="AG835" s="114"/>
      <c r="AJ835" s="114"/>
    </row>
    <row r="836" spans="1:36" x14ac:dyDescent="0.2">
      <c r="A836" s="92">
        <f t="shared" si="151"/>
        <v>36</v>
      </c>
      <c r="B836" s="142">
        <f t="shared" si="151"/>
        <v>1.9874650578799512E-3</v>
      </c>
      <c r="C836" s="79">
        <f t="shared" si="139"/>
        <v>1</v>
      </c>
      <c r="D836" s="42">
        <f t="shared" si="144"/>
        <v>1.9874650578799512E-3</v>
      </c>
      <c r="E836" s="142">
        <f t="shared" si="140"/>
        <v>5.1799964291877791E-3</v>
      </c>
      <c r="F836" s="79">
        <f t="shared" si="149"/>
        <v>1</v>
      </c>
      <c r="G836" s="42">
        <f t="shared" si="145"/>
        <v>5.1799964291877791E-3</v>
      </c>
      <c r="H836" s="142">
        <f t="shared" si="141"/>
        <v>2.6019230049411693E-3</v>
      </c>
      <c r="I836" s="79">
        <f t="shared" si="142"/>
        <v>1</v>
      </c>
      <c r="J836" s="42">
        <f t="shared" si="146"/>
        <v>2.6019230049411693E-3</v>
      </c>
      <c r="K836" s="142">
        <f t="shared" si="143"/>
        <v>5.4443292818858128E-3</v>
      </c>
      <c r="L836" s="79">
        <f t="shared" si="150"/>
        <v>1</v>
      </c>
      <c r="M836" s="42">
        <f t="shared" si="147"/>
        <v>5.4443292818858128E-3</v>
      </c>
      <c r="T836" s="114"/>
      <c r="W836" s="114"/>
      <c r="AA836" s="114"/>
      <c r="AG836" s="114"/>
      <c r="AJ836" s="114"/>
    </row>
    <row r="837" spans="1:36" x14ac:dyDescent="0.2">
      <c r="A837" s="92">
        <f t="shared" si="151"/>
        <v>37</v>
      </c>
      <c r="B837" s="142">
        <f t="shared" si="151"/>
        <v>2.0841883573634421E-3</v>
      </c>
      <c r="C837" s="79">
        <f t="shared" si="139"/>
        <v>1</v>
      </c>
      <c r="D837" s="42">
        <f t="shared" si="144"/>
        <v>2.0841883573634421E-3</v>
      </c>
      <c r="E837" s="142">
        <f t="shared" si="140"/>
        <v>5.3598620169259146E-3</v>
      </c>
      <c r="F837" s="79">
        <f t="shared" si="149"/>
        <v>1</v>
      </c>
      <c r="G837" s="42">
        <f t="shared" si="145"/>
        <v>5.3598620169259146E-3</v>
      </c>
      <c r="H837" s="142">
        <f t="shared" si="141"/>
        <v>2.6913589325457672E-3</v>
      </c>
      <c r="I837" s="79">
        <f t="shared" si="142"/>
        <v>1</v>
      </c>
      <c r="J837" s="42">
        <f t="shared" si="146"/>
        <v>2.6913589325457672E-3</v>
      </c>
      <c r="K837" s="142">
        <f t="shared" si="143"/>
        <v>5.6927624141208067E-3</v>
      </c>
      <c r="L837" s="79">
        <f t="shared" si="150"/>
        <v>1</v>
      </c>
      <c r="M837" s="42">
        <f t="shared" si="147"/>
        <v>5.6927624141208067E-3</v>
      </c>
      <c r="T837" s="114"/>
      <c r="W837" s="114"/>
      <c r="AA837" s="114"/>
      <c r="AG837" s="114"/>
      <c r="AJ837" s="114"/>
    </row>
    <row r="838" spans="1:36" x14ac:dyDescent="0.2">
      <c r="A838" s="92">
        <f t="shared" si="151"/>
        <v>38</v>
      </c>
      <c r="B838" s="142">
        <f t="shared" si="151"/>
        <v>1.9927649647009642E-3</v>
      </c>
      <c r="C838" s="79">
        <f t="shared" si="139"/>
        <v>1</v>
      </c>
      <c r="D838" s="42">
        <f t="shared" si="144"/>
        <v>1.9927649647009642E-3</v>
      </c>
      <c r="E838" s="142">
        <f t="shared" si="140"/>
        <v>5.1740340340141397E-3</v>
      </c>
      <c r="F838" s="79">
        <f t="shared" si="149"/>
        <v>1</v>
      </c>
      <c r="G838" s="42">
        <f t="shared" si="145"/>
        <v>5.1740340340141397E-3</v>
      </c>
      <c r="H838" s="142">
        <f t="shared" si="141"/>
        <v>2.6396848410408886E-3</v>
      </c>
      <c r="I838" s="79">
        <f t="shared" si="142"/>
        <v>1</v>
      </c>
      <c r="J838" s="42">
        <f t="shared" si="146"/>
        <v>2.6396848410408886E-3</v>
      </c>
      <c r="K838" s="142">
        <f t="shared" si="143"/>
        <v>5.4589040256435989E-3</v>
      </c>
      <c r="L838" s="79">
        <f t="shared" si="150"/>
        <v>1</v>
      </c>
      <c r="M838" s="42">
        <f t="shared" si="147"/>
        <v>5.4589040256435989E-3</v>
      </c>
      <c r="T838" s="114"/>
      <c r="W838" s="114"/>
      <c r="AA838" s="114"/>
      <c r="AG838" s="114"/>
      <c r="AJ838" s="114"/>
    </row>
    <row r="839" spans="1:36" x14ac:dyDescent="0.2">
      <c r="A839" s="92">
        <f t="shared" si="151"/>
        <v>39</v>
      </c>
      <c r="B839" s="142">
        <f t="shared" si="151"/>
        <v>1.9665966747722118E-3</v>
      </c>
      <c r="C839" s="79">
        <f t="shared" si="139"/>
        <v>1</v>
      </c>
      <c r="D839" s="42">
        <f t="shared" si="144"/>
        <v>1.9665966747722118E-3</v>
      </c>
      <c r="E839" s="142">
        <f t="shared" si="140"/>
        <v>5.165752929606306E-3</v>
      </c>
      <c r="F839" s="79">
        <f t="shared" si="149"/>
        <v>1</v>
      </c>
      <c r="G839" s="42">
        <f t="shared" si="145"/>
        <v>5.165752929606306E-3</v>
      </c>
      <c r="H839" s="142">
        <f t="shared" si="141"/>
        <v>2.629085027398862E-3</v>
      </c>
      <c r="I839" s="79">
        <f t="shared" si="142"/>
        <v>1</v>
      </c>
      <c r="J839" s="42">
        <f t="shared" si="146"/>
        <v>2.629085027398862E-3</v>
      </c>
      <c r="K839" s="142">
        <f t="shared" si="143"/>
        <v>5.4502916770594531E-3</v>
      </c>
      <c r="L839" s="79">
        <f t="shared" si="150"/>
        <v>1</v>
      </c>
      <c r="M839" s="42">
        <f t="shared" si="147"/>
        <v>5.4502916770594531E-3</v>
      </c>
      <c r="T839" s="114"/>
      <c r="W839" s="114"/>
      <c r="AA839" s="114"/>
      <c r="AG839" s="114"/>
      <c r="AJ839" s="114"/>
    </row>
    <row r="840" spans="1:36" x14ac:dyDescent="0.2">
      <c r="A840" s="92">
        <f t="shared" si="151"/>
        <v>40</v>
      </c>
      <c r="B840" s="142">
        <f t="shared" si="151"/>
        <v>2.0040272666956172E-3</v>
      </c>
      <c r="C840" s="79">
        <f t="shared" si="139"/>
        <v>1</v>
      </c>
      <c r="D840" s="42">
        <f t="shared" si="144"/>
        <v>2.0040272666956172E-3</v>
      </c>
      <c r="E840" s="142">
        <f t="shared" si="140"/>
        <v>5.1720465689562593E-3</v>
      </c>
      <c r="F840" s="79">
        <f t="shared" si="149"/>
        <v>1</v>
      </c>
      <c r="G840" s="42">
        <f t="shared" si="145"/>
        <v>5.1720465689562593E-3</v>
      </c>
      <c r="H840" s="142">
        <f t="shared" si="141"/>
        <v>2.5840358194202497E-3</v>
      </c>
      <c r="I840" s="79">
        <f t="shared" si="142"/>
        <v>1</v>
      </c>
      <c r="J840" s="42">
        <f t="shared" si="146"/>
        <v>2.5840358194202497E-3</v>
      </c>
      <c r="K840" s="142">
        <f t="shared" si="143"/>
        <v>5.4648664208172392E-3</v>
      </c>
      <c r="L840" s="79">
        <f t="shared" si="150"/>
        <v>1</v>
      </c>
      <c r="M840" s="42">
        <f t="shared" si="147"/>
        <v>5.4648664208172392E-3</v>
      </c>
      <c r="T840" s="114"/>
      <c r="W840" s="114"/>
      <c r="AA840" s="114"/>
      <c r="AG840" s="114"/>
      <c r="AJ840" s="114"/>
    </row>
    <row r="841" spans="1:36" x14ac:dyDescent="0.2">
      <c r="A841" s="92">
        <f t="shared" si="151"/>
        <v>41</v>
      </c>
      <c r="B841" s="142">
        <f t="shared" si="151"/>
        <v>1.9377784314329523E-3</v>
      </c>
      <c r="C841" s="79">
        <f t="shared" si="139"/>
        <v>1</v>
      </c>
      <c r="D841" s="42">
        <f t="shared" si="144"/>
        <v>1.9377784314329523E-3</v>
      </c>
      <c r="E841" s="142">
        <f t="shared" si="140"/>
        <v>5.0524674213071495E-3</v>
      </c>
      <c r="F841" s="79">
        <f t="shared" si="149"/>
        <v>1</v>
      </c>
      <c r="G841" s="42">
        <f t="shared" si="145"/>
        <v>5.0524674213071495E-3</v>
      </c>
      <c r="H841" s="142">
        <f t="shared" si="141"/>
        <v>2.5519051343178573E-3</v>
      </c>
      <c r="I841" s="79">
        <f t="shared" si="142"/>
        <v>1</v>
      </c>
      <c r="J841" s="42">
        <f t="shared" si="146"/>
        <v>2.5519051343178573E-3</v>
      </c>
      <c r="K841" s="142">
        <f t="shared" si="143"/>
        <v>5.6188949628029356E-3</v>
      </c>
      <c r="L841" s="79">
        <f t="shared" si="150"/>
        <v>1</v>
      </c>
      <c r="M841" s="42">
        <f t="shared" si="147"/>
        <v>5.6188949628029356E-3</v>
      </c>
      <c r="T841" s="114"/>
      <c r="W841" s="114"/>
      <c r="AA841" s="114"/>
      <c r="AG841" s="114"/>
      <c r="AJ841" s="114"/>
    </row>
    <row r="842" spans="1:36" x14ac:dyDescent="0.2">
      <c r="A842" s="92">
        <f t="shared" si="151"/>
        <v>42</v>
      </c>
      <c r="B842" s="142">
        <f t="shared" si="151"/>
        <v>1.8523174339441144E-3</v>
      </c>
      <c r="C842" s="79">
        <f t="shared" si="139"/>
        <v>1</v>
      </c>
      <c r="D842" s="42">
        <f t="shared" si="144"/>
        <v>1.8523174339441144E-3</v>
      </c>
      <c r="E842" s="142">
        <f t="shared" si="140"/>
        <v>4.9845623651629178E-3</v>
      </c>
      <c r="F842" s="79">
        <f t="shared" si="149"/>
        <v>1</v>
      </c>
      <c r="G842" s="42">
        <f t="shared" si="145"/>
        <v>4.9845623651629178E-3</v>
      </c>
      <c r="H842" s="142">
        <f t="shared" si="141"/>
        <v>2.5118245889839451E-3</v>
      </c>
      <c r="I842" s="79">
        <f t="shared" si="142"/>
        <v>1</v>
      </c>
      <c r="J842" s="42">
        <f t="shared" si="146"/>
        <v>2.5118245889839451E-3</v>
      </c>
      <c r="K842" s="142">
        <f t="shared" si="143"/>
        <v>5.3452872731681285E-3</v>
      </c>
      <c r="L842" s="79">
        <f t="shared" si="150"/>
        <v>1</v>
      </c>
      <c r="M842" s="42">
        <f t="shared" si="147"/>
        <v>5.3452872731681285E-3</v>
      </c>
      <c r="T842" s="114"/>
      <c r="W842" s="114"/>
      <c r="AA842" s="114"/>
      <c r="AG842" s="114"/>
      <c r="AJ842" s="114"/>
    </row>
    <row r="843" spans="1:36" x14ac:dyDescent="0.2">
      <c r="A843" s="92">
        <f t="shared" si="151"/>
        <v>43</v>
      </c>
      <c r="B843" s="142">
        <f t="shared" si="151"/>
        <v>1.8049495167313089E-3</v>
      </c>
      <c r="C843" s="79">
        <f t="shared" si="139"/>
        <v>1</v>
      </c>
      <c r="D843" s="42">
        <f t="shared" si="144"/>
        <v>1.8049495167313089E-3</v>
      </c>
      <c r="E843" s="142">
        <f t="shared" si="140"/>
        <v>4.8918139957951868E-3</v>
      </c>
      <c r="F843" s="79">
        <f t="shared" si="149"/>
        <v>1</v>
      </c>
      <c r="G843" s="42">
        <f t="shared" si="145"/>
        <v>4.8918139957951868E-3</v>
      </c>
      <c r="H843" s="142">
        <f t="shared" si="141"/>
        <v>2.4359696726081936E-3</v>
      </c>
      <c r="I843" s="79">
        <f t="shared" si="142"/>
        <v>1</v>
      </c>
      <c r="J843" s="42">
        <f t="shared" si="146"/>
        <v>2.4359696726081936E-3</v>
      </c>
      <c r="K843" s="142">
        <f t="shared" si="143"/>
        <v>5.3406498546997418E-3</v>
      </c>
      <c r="L843" s="79">
        <f t="shared" si="150"/>
        <v>1</v>
      </c>
      <c r="M843" s="42">
        <f t="shared" si="147"/>
        <v>5.3406498546997418E-3</v>
      </c>
      <c r="T843" s="114"/>
      <c r="W843" s="114"/>
      <c r="AA843" s="114"/>
      <c r="AG843" s="114"/>
      <c r="AJ843" s="114"/>
    </row>
    <row r="844" spans="1:36" x14ac:dyDescent="0.2">
      <c r="A844" s="92">
        <f t="shared" si="151"/>
        <v>44</v>
      </c>
      <c r="B844" s="142">
        <f t="shared" si="151"/>
        <v>1.7297570887081842E-3</v>
      </c>
      <c r="C844" s="79">
        <f t="shared" si="139"/>
        <v>1</v>
      </c>
      <c r="D844" s="42">
        <f t="shared" si="144"/>
        <v>1.7297570887081842E-3</v>
      </c>
      <c r="E844" s="142">
        <f t="shared" si="140"/>
        <v>4.8454398111113205E-3</v>
      </c>
      <c r="F844" s="79">
        <f t="shared" si="149"/>
        <v>1</v>
      </c>
      <c r="G844" s="42">
        <f t="shared" si="145"/>
        <v>4.8454398111113205E-3</v>
      </c>
      <c r="H844" s="142">
        <f t="shared" si="141"/>
        <v>2.4124513360899475E-3</v>
      </c>
      <c r="I844" s="79">
        <f t="shared" si="142"/>
        <v>1</v>
      </c>
      <c r="J844" s="42">
        <f t="shared" si="146"/>
        <v>2.4124513360899475E-3</v>
      </c>
      <c r="K844" s="142">
        <f t="shared" si="143"/>
        <v>5.3416435872286824E-3</v>
      </c>
      <c r="L844" s="79">
        <f t="shared" si="150"/>
        <v>1</v>
      </c>
      <c r="M844" s="42">
        <f t="shared" si="147"/>
        <v>5.3416435872286824E-3</v>
      </c>
      <c r="T844" s="114"/>
      <c r="W844" s="114"/>
      <c r="AA844" s="114"/>
      <c r="AG844" s="114"/>
      <c r="AJ844" s="114"/>
    </row>
    <row r="845" spans="1:36" x14ac:dyDescent="0.2">
      <c r="A845" s="92">
        <f t="shared" si="151"/>
        <v>45</v>
      </c>
      <c r="B845" s="142">
        <f t="shared" si="151"/>
        <v>1.6128278944695803E-3</v>
      </c>
      <c r="C845" s="79">
        <f t="shared" si="139"/>
        <v>1</v>
      </c>
      <c r="D845" s="42">
        <f t="shared" si="144"/>
        <v>1.6128278944695803E-3</v>
      </c>
      <c r="E845" s="142">
        <f t="shared" si="140"/>
        <v>4.687767583186178E-3</v>
      </c>
      <c r="F845" s="79">
        <f t="shared" si="149"/>
        <v>1</v>
      </c>
      <c r="G845" s="42">
        <f t="shared" si="145"/>
        <v>4.687767583186178E-3</v>
      </c>
      <c r="H845" s="142">
        <f t="shared" si="141"/>
        <v>2.4084764059741875E-3</v>
      </c>
      <c r="I845" s="79">
        <f t="shared" si="142"/>
        <v>1</v>
      </c>
      <c r="J845" s="42">
        <f t="shared" si="146"/>
        <v>2.4084764059741875E-3</v>
      </c>
      <c r="K845" s="142">
        <f t="shared" si="143"/>
        <v>5.1790026966588394E-3</v>
      </c>
      <c r="L845" s="79">
        <f t="shared" si="150"/>
        <v>1</v>
      </c>
      <c r="M845" s="42">
        <f t="shared" si="147"/>
        <v>5.1790026966588394E-3</v>
      </c>
      <c r="T845" s="114"/>
      <c r="W845" s="114"/>
      <c r="AA845" s="114"/>
      <c r="AG845" s="114"/>
      <c r="AJ845" s="114"/>
    </row>
    <row r="846" spans="1:36" x14ac:dyDescent="0.2">
      <c r="A846" s="92">
        <f t="shared" si="151"/>
        <v>46</v>
      </c>
      <c r="B846" s="142">
        <f t="shared" si="151"/>
        <v>1.5515477218516153E-3</v>
      </c>
      <c r="C846" s="79">
        <f t="shared" si="139"/>
        <v>1.0000000000000002</v>
      </c>
      <c r="D846" s="42">
        <f t="shared" si="144"/>
        <v>1.5515477218516157E-3</v>
      </c>
      <c r="E846" s="142">
        <f t="shared" si="140"/>
        <v>4.6907487807729981E-3</v>
      </c>
      <c r="F846" s="79">
        <f t="shared" si="149"/>
        <v>1.0000000000000002</v>
      </c>
      <c r="G846" s="42">
        <f t="shared" si="145"/>
        <v>4.690748780772999E-3</v>
      </c>
      <c r="H846" s="142">
        <f t="shared" si="141"/>
        <v>2.3925766855111478E-3</v>
      </c>
      <c r="I846" s="79">
        <f t="shared" si="142"/>
        <v>1.0000000000000002</v>
      </c>
      <c r="J846" s="42">
        <f t="shared" si="146"/>
        <v>2.3925766855111483E-3</v>
      </c>
      <c r="K846" s="142">
        <f t="shared" si="143"/>
        <v>5.1183850123935008E-3</v>
      </c>
      <c r="L846" s="79">
        <f t="shared" si="150"/>
        <v>1.0000000000000002</v>
      </c>
      <c r="M846" s="42">
        <f t="shared" si="147"/>
        <v>5.1183850123935016E-3</v>
      </c>
      <c r="T846" s="114"/>
      <c r="W846" s="114"/>
      <c r="AA846" s="114"/>
      <c r="AG846" s="114"/>
      <c r="AJ846" s="114"/>
    </row>
    <row r="847" spans="1:36" x14ac:dyDescent="0.2">
      <c r="A847" s="92">
        <f t="shared" si="151"/>
        <v>47</v>
      </c>
      <c r="B847" s="142">
        <f t="shared" si="151"/>
        <v>1.49225501429153E-3</v>
      </c>
      <c r="C847" s="79">
        <f t="shared" si="139"/>
        <v>1</v>
      </c>
      <c r="D847" s="42">
        <f t="shared" si="144"/>
        <v>1.49225501429153E-3</v>
      </c>
      <c r="E847" s="142">
        <f t="shared" si="140"/>
        <v>4.7934344754301285E-3</v>
      </c>
      <c r="F847" s="79">
        <f t="shared" si="149"/>
        <v>1</v>
      </c>
      <c r="G847" s="42">
        <f t="shared" si="145"/>
        <v>4.7934344754301285E-3</v>
      </c>
      <c r="H847" s="142">
        <f t="shared" si="141"/>
        <v>2.3190404783695897E-3</v>
      </c>
      <c r="I847" s="79">
        <f t="shared" si="142"/>
        <v>1</v>
      </c>
      <c r="J847" s="42">
        <f t="shared" si="146"/>
        <v>2.3190404783695897E-3</v>
      </c>
      <c r="K847" s="142">
        <f t="shared" si="143"/>
        <v>5.2111333817612317E-3</v>
      </c>
      <c r="L847" s="79">
        <f t="shared" si="150"/>
        <v>1</v>
      </c>
      <c r="M847" s="42">
        <f t="shared" si="147"/>
        <v>5.2111333817612317E-3</v>
      </c>
      <c r="T847" s="114"/>
      <c r="W847" s="114"/>
      <c r="AA847" s="114"/>
      <c r="AG847" s="114"/>
      <c r="AJ847" s="114"/>
    </row>
    <row r="848" spans="1:36" x14ac:dyDescent="0.2">
      <c r="A848" s="92">
        <f t="shared" si="151"/>
        <v>48</v>
      </c>
      <c r="B848" s="142">
        <f t="shared" si="151"/>
        <v>1.4445558529024112E-3</v>
      </c>
      <c r="C848" s="79">
        <f t="shared" si="139"/>
        <v>1.0000000000000002</v>
      </c>
      <c r="D848" s="42">
        <f t="shared" si="144"/>
        <v>1.4445558529024114E-3</v>
      </c>
      <c r="E848" s="142">
        <f t="shared" si="140"/>
        <v>4.6291373639787197E-3</v>
      </c>
      <c r="F848" s="79">
        <f t="shared" si="149"/>
        <v>0.99999999999999989</v>
      </c>
      <c r="G848" s="42">
        <f t="shared" si="145"/>
        <v>4.6291373639787189E-3</v>
      </c>
      <c r="H848" s="142">
        <f t="shared" si="141"/>
        <v>2.241860585288585E-3</v>
      </c>
      <c r="I848" s="79">
        <f t="shared" si="142"/>
        <v>1.0000000000000002</v>
      </c>
      <c r="J848" s="42">
        <f t="shared" si="146"/>
        <v>2.2418605852885854E-3</v>
      </c>
      <c r="K848" s="142">
        <f t="shared" si="143"/>
        <v>5.0981791176383882E-3</v>
      </c>
      <c r="L848" s="79">
        <f t="shared" si="150"/>
        <v>0.99999999999999989</v>
      </c>
      <c r="M848" s="42">
        <f t="shared" si="147"/>
        <v>5.0981791176383873E-3</v>
      </c>
      <c r="T848" s="114"/>
      <c r="W848" s="114"/>
      <c r="AA848" s="114"/>
      <c r="AG848" s="114"/>
      <c r="AJ848" s="114"/>
    </row>
    <row r="849" spans="1:36" x14ac:dyDescent="0.2">
      <c r="A849" s="92">
        <f t="shared" ref="A849:B864" si="152">A652</f>
        <v>49</v>
      </c>
      <c r="B849" s="142">
        <f t="shared" si="152"/>
        <v>1.3607510762951398E-3</v>
      </c>
      <c r="C849" s="79">
        <f t="shared" si="139"/>
        <v>1</v>
      </c>
      <c r="D849" s="42">
        <f t="shared" si="144"/>
        <v>1.3607510762951398E-3</v>
      </c>
      <c r="E849" s="142">
        <f t="shared" si="140"/>
        <v>4.287293374023368E-3</v>
      </c>
      <c r="F849" s="79">
        <f t="shared" si="149"/>
        <v>1</v>
      </c>
      <c r="G849" s="42">
        <f t="shared" si="145"/>
        <v>4.287293374023368E-3</v>
      </c>
      <c r="H849" s="142">
        <f t="shared" si="141"/>
        <v>2.1156565541132081E-3</v>
      </c>
      <c r="I849" s="79">
        <f t="shared" si="142"/>
        <v>1</v>
      </c>
      <c r="J849" s="42">
        <f t="shared" si="146"/>
        <v>2.1156565541132081E-3</v>
      </c>
      <c r="K849" s="142">
        <f t="shared" si="143"/>
        <v>4.5281078902031551E-3</v>
      </c>
      <c r="L849" s="79">
        <f t="shared" si="150"/>
        <v>1</v>
      </c>
      <c r="M849" s="42">
        <f t="shared" si="147"/>
        <v>4.5281078902031551E-3</v>
      </c>
      <c r="T849" s="114"/>
      <c r="W849" s="114"/>
      <c r="AA849" s="114"/>
      <c r="AG849" s="114"/>
      <c r="AJ849" s="114"/>
    </row>
    <row r="850" spans="1:36" x14ac:dyDescent="0.2">
      <c r="A850" s="92">
        <f t="shared" si="152"/>
        <v>50</v>
      </c>
      <c r="B850" s="142">
        <f t="shared" si="152"/>
        <v>1.2868836249772685E-3</v>
      </c>
      <c r="C850" s="79">
        <f t="shared" si="139"/>
        <v>1</v>
      </c>
      <c r="D850" s="42">
        <f t="shared" si="144"/>
        <v>1.2868836249772685E-3</v>
      </c>
      <c r="E850" s="142">
        <f t="shared" si="140"/>
        <v>4.120677553337765E-3</v>
      </c>
      <c r="F850" s="79">
        <f t="shared" si="149"/>
        <v>1</v>
      </c>
      <c r="G850" s="42">
        <f t="shared" si="145"/>
        <v>4.120677553337765E-3</v>
      </c>
      <c r="H850" s="142">
        <f t="shared" si="141"/>
        <v>2.069613613605656E-3</v>
      </c>
      <c r="I850" s="79">
        <f t="shared" si="142"/>
        <v>1</v>
      </c>
      <c r="J850" s="42">
        <f t="shared" si="146"/>
        <v>2.069613613605656E-3</v>
      </c>
      <c r="K850" s="142">
        <f t="shared" si="143"/>
        <v>4.5224767392058286E-3</v>
      </c>
      <c r="L850" s="79">
        <f t="shared" si="150"/>
        <v>1</v>
      </c>
      <c r="M850" s="42">
        <f t="shared" si="147"/>
        <v>4.5224767392058286E-3</v>
      </c>
      <c r="T850" s="114"/>
      <c r="W850" s="114"/>
      <c r="AA850" s="114"/>
      <c r="AG850" s="114"/>
      <c r="AJ850" s="114"/>
    </row>
    <row r="851" spans="1:36" x14ac:dyDescent="0.2">
      <c r="A851" s="92">
        <f t="shared" si="152"/>
        <v>51</v>
      </c>
      <c r="B851" s="142">
        <f t="shared" si="152"/>
        <v>1.2116911969541435E-3</v>
      </c>
      <c r="C851" s="79">
        <f t="shared" si="139"/>
        <v>1</v>
      </c>
      <c r="D851" s="42">
        <f t="shared" si="144"/>
        <v>1.2116911969541435E-3</v>
      </c>
      <c r="E851" s="142">
        <f t="shared" si="140"/>
        <v>4.2478753170420826E-3</v>
      </c>
      <c r="F851" s="79">
        <f t="shared" si="149"/>
        <v>1.0000000000000002</v>
      </c>
      <c r="G851" s="42">
        <f t="shared" si="145"/>
        <v>4.2478753170420835E-3</v>
      </c>
      <c r="H851" s="142">
        <f t="shared" si="141"/>
        <v>2.006677220106124E-3</v>
      </c>
      <c r="I851" s="79">
        <f t="shared" si="142"/>
        <v>1</v>
      </c>
      <c r="J851" s="42">
        <f t="shared" si="146"/>
        <v>2.006677220106124E-3</v>
      </c>
      <c r="K851" s="142">
        <f t="shared" si="143"/>
        <v>4.4370157417169907E-3</v>
      </c>
      <c r="L851" s="79">
        <f t="shared" si="150"/>
        <v>1.0000000000000002</v>
      </c>
      <c r="M851" s="42">
        <f t="shared" si="147"/>
        <v>4.4370157417169915E-3</v>
      </c>
      <c r="T851" s="114"/>
      <c r="W851" s="114"/>
      <c r="AA851" s="114"/>
      <c r="AG851" s="114"/>
      <c r="AJ851" s="114"/>
    </row>
    <row r="852" spans="1:36" x14ac:dyDescent="0.2">
      <c r="A852" s="92">
        <f t="shared" si="152"/>
        <v>52</v>
      </c>
      <c r="B852" s="142">
        <f t="shared" si="152"/>
        <v>1.1603483496255781E-3</v>
      </c>
      <c r="C852" s="79">
        <f t="shared" si="139"/>
        <v>1</v>
      </c>
      <c r="D852" s="42">
        <f t="shared" si="144"/>
        <v>1.1603483496255781E-3</v>
      </c>
      <c r="E852" s="142">
        <f t="shared" si="140"/>
        <v>4.3306863611204133E-3</v>
      </c>
      <c r="F852" s="79">
        <f t="shared" si="149"/>
        <v>1</v>
      </c>
      <c r="G852" s="42">
        <f t="shared" si="145"/>
        <v>4.3306863611204133E-3</v>
      </c>
      <c r="H852" s="142">
        <f t="shared" si="141"/>
        <v>1.9937586972299044E-3</v>
      </c>
      <c r="I852" s="79">
        <f t="shared" si="142"/>
        <v>1</v>
      </c>
      <c r="J852" s="42">
        <f t="shared" si="146"/>
        <v>1.9937586972299044E-3</v>
      </c>
      <c r="K852" s="142">
        <f t="shared" si="143"/>
        <v>4.3720918831595791E-3</v>
      </c>
      <c r="L852" s="79">
        <f t="shared" si="150"/>
        <v>1</v>
      </c>
      <c r="M852" s="42">
        <f t="shared" si="147"/>
        <v>4.3720918831595791E-3</v>
      </c>
      <c r="T852" s="114"/>
      <c r="W852" s="114"/>
      <c r="AA852" s="114"/>
      <c r="AG852" s="114"/>
      <c r="AJ852" s="114"/>
    </row>
    <row r="853" spans="1:36" x14ac:dyDescent="0.2">
      <c r="A853" s="92">
        <f t="shared" si="152"/>
        <v>53</v>
      </c>
      <c r="B853" s="142">
        <f t="shared" si="152"/>
        <v>1.1500797801598651E-3</v>
      </c>
      <c r="C853" s="79">
        <f t="shared" si="139"/>
        <v>1</v>
      </c>
      <c r="D853" s="42">
        <f t="shared" si="144"/>
        <v>1.1500797801598651E-3</v>
      </c>
      <c r="E853" s="142">
        <f t="shared" si="140"/>
        <v>4.2846434206128617E-3</v>
      </c>
      <c r="F853" s="79">
        <f t="shared" si="149"/>
        <v>1</v>
      </c>
      <c r="G853" s="42">
        <f t="shared" si="145"/>
        <v>4.2846434206128617E-3</v>
      </c>
      <c r="H853" s="142">
        <f t="shared" si="141"/>
        <v>1.9324785246119392E-3</v>
      </c>
      <c r="I853" s="79">
        <f t="shared" si="142"/>
        <v>1</v>
      </c>
      <c r="J853" s="42">
        <f t="shared" si="146"/>
        <v>1.9324785246119392E-3</v>
      </c>
      <c r="K853" s="142">
        <f t="shared" si="143"/>
        <v>4.3919665337383788E-3</v>
      </c>
      <c r="L853" s="79">
        <f t="shared" si="150"/>
        <v>1</v>
      </c>
      <c r="M853" s="42">
        <f t="shared" si="147"/>
        <v>4.3919665337383788E-3</v>
      </c>
      <c r="T853" s="114"/>
      <c r="W853" s="114"/>
      <c r="AA853" s="114"/>
      <c r="AG853" s="114"/>
      <c r="AJ853" s="114"/>
    </row>
    <row r="854" spans="1:36" x14ac:dyDescent="0.2">
      <c r="A854" s="92">
        <f t="shared" si="152"/>
        <v>54</v>
      </c>
      <c r="B854" s="142">
        <f t="shared" si="152"/>
        <v>1.1613420821545181E-3</v>
      </c>
      <c r="C854" s="79">
        <f t="shared" si="139"/>
        <v>1</v>
      </c>
      <c r="D854" s="42">
        <f t="shared" si="144"/>
        <v>1.1613420821545181E-3</v>
      </c>
      <c r="E854" s="142">
        <f t="shared" si="140"/>
        <v>4.4804087288140369E-3</v>
      </c>
      <c r="F854" s="79">
        <f t="shared" si="149"/>
        <v>1</v>
      </c>
      <c r="G854" s="42">
        <f t="shared" si="145"/>
        <v>4.4804087288140369E-3</v>
      </c>
      <c r="H854" s="142">
        <f t="shared" si="141"/>
        <v>2.0126396152797639E-3</v>
      </c>
      <c r="I854" s="79">
        <f t="shared" si="142"/>
        <v>1</v>
      </c>
      <c r="J854" s="42">
        <f t="shared" si="146"/>
        <v>2.0126396152797639E-3</v>
      </c>
      <c r="K854" s="142">
        <f t="shared" si="143"/>
        <v>4.565207237950248E-3</v>
      </c>
      <c r="L854" s="79">
        <f t="shared" si="150"/>
        <v>1</v>
      </c>
      <c r="M854" s="42">
        <f t="shared" si="147"/>
        <v>4.565207237950248E-3</v>
      </c>
      <c r="T854" s="114"/>
      <c r="W854" s="114"/>
      <c r="AA854" s="114"/>
      <c r="AG854" s="114"/>
      <c r="AJ854" s="114"/>
    </row>
    <row r="855" spans="1:36" x14ac:dyDescent="0.2">
      <c r="A855" s="92">
        <f t="shared" si="152"/>
        <v>55</v>
      </c>
      <c r="B855" s="142">
        <f t="shared" si="152"/>
        <v>8.80115776464505E-4</v>
      </c>
      <c r="C855" s="79">
        <f t="shared" si="139"/>
        <v>1</v>
      </c>
      <c r="D855" s="42">
        <f t="shared" si="144"/>
        <v>8.80115776464505E-4</v>
      </c>
      <c r="E855" s="142">
        <f t="shared" si="140"/>
        <v>3.5645185813076925E-3</v>
      </c>
      <c r="F855" s="79">
        <f t="shared" si="149"/>
        <v>1</v>
      </c>
      <c r="G855" s="42">
        <f t="shared" si="145"/>
        <v>3.5645185813076925E-3</v>
      </c>
      <c r="H855" s="142">
        <f t="shared" si="141"/>
        <v>1.49324874682047E-3</v>
      </c>
      <c r="I855" s="79">
        <f t="shared" si="142"/>
        <v>1</v>
      </c>
      <c r="J855" s="42">
        <f t="shared" si="146"/>
        <v>1.49324874682047E-3</v>
      </c>
      <c r="K855" s="142">
        <f t="shared" si="143"/>
        <v>3.5118507572738738E-3</v>
      </c>
      <c r="L855" s="79">
        <f t="shared" si="150"/>
        <v>1</v>
      </c>
      <c r="M855" s="42">
        <f t="shared" si="147"/>
        <v>3.5118507572738738E-3</v>
      </c>
      <c r="T855" s="114"/>
      <c r="W855" s="114"/>
      <c r="AA855" s="114"/>
      <c r="AG855" s="114"/>
      <c r="AJ855" s="114"/>
    </row>
    <row r="856" spans="1:36" x14ac:dyDescent="0.2">
      <c r="A856" s="92">
        <f t="shared" si="152"/>
        <v>56</v>
      </c>
      <c r="B856" s="142">
        <f t="shared" si="152"/>
        <v>7.8372372115732738E-4</v>
      </c>
      <c r="C856" s="79">
        <f t="shared" si="139"/>
        <v>1.0000000000000002</v>
      </c>
      <c r="D856" s="42">
        <f t="shared" si="144"/>
        <v>7.837237211573276E-4</v>
      </c>
      <c r="E856" s="142">
        <f t="shared" si="140"/>
        <v>3.4353333525454955E-3</v>
      </c>
      <c r="F856" s="79">
        <f t="shared" si="149"/>
        <v>0.99999999999999989</v>
      </c>
      <c r="G856" s="42">
        <f t="shared" si="145"/>
        <v>3.435333352545495E-3</v>
      </c>
      <c r="H856" s="142">
        <f t="shared" si="141"/>
        <v>1.4581368641312575E-3</v>
      </c>
      <c r="I856" s="79">
        <f t="shared" si="142"/>
        <v>1.0000000000000002</v>
      </c>
      <c r="J856" s="42">
        <f t="shared" si="146"/>
        <v>1.4581368641312577E-3</v>
      </c>
      <c r="K856" s="142">
        <f t="shared" si="143"/>
        <v>3.357490971111864E-3</v>
      </c>
      <c r="L856" s="79">
        <f t="shared" si="150"/>
        <v>0.99999999999999989</v>
      </c>
      <c r="M856" s="42">
        <f t="shared" si="147"/>
        <v>3.3574909711118635E-3</v>
      </c>
      <c r="T856" s="114"/>
      <c r="W856" s="114"/>
      <c r="AA856" s="114"/>
      <c r="AG856" s="114"/>
      <c r="AJ856" s="114"/>
    </row>
    <row r="857" spans="1:36" x14ac:dyDescent="0.2">
      <c r="A857" s="92">
        <f t="shared" si="152"/>
        <v>57</v>
      </c>
      <c r="B857" s="142">
        <f t="shared" si="152"/>
        <v>7.4264944329447509E-4</v>
      </c>
      <c r="C857" s="79">
        <f t="shared" si="139"/>
        <v>1</v>
      </c>
      <c r="D857" s="42">
        <f t="shared" si="144"/>
        <v>7.4264944329447509E-4</v>
      </c>
      <c r="E857" s="142">
        <f t="shared" si="140"/>
        <v>3.4111525276746229E-3</v>
      </c>
      <c r="F857" s="79">
        <f t="shared" si="149"/>
        <v>1</v>
      </c>
      <c r="G857" s="42">
        <f t="shared" si="145"/>
        <v>3.4111525276746229E-3</v>
      </c>
      <c r="H857" s="142">
        <f t="shared" si="141"/>
        <v>1.3766507967581795E-3</v>
      </c>
      <c r="I857" s="79">
        <f t="shared" si="142"/>
        <v>1</v>
      </c>
      <c r="J857" s="42">
        <f t="shared" si="146"/>
        <v>1.3766507967581795E-3</v>
      </c>
      <c r="K857" s="142">
        <f t="shared" si="143"/>
        <v>3.4131399927325029E-3</v>
      </c>
      <c r="L857" s="79">
        <f t="shared" si="150"/>
        <v>1</v>
      </c>
      <c r="M857" s="42">
        <f t="shared" si="147"/>
        <v>3.4131399927325029E-3</v>
      </c>
      <c r="T857" s="114"/>
      <c r="W857" s="114"/>
      <c r="AA857" s="114"/>
      <c r="AG857" s="114"/>
      <c r="AJ857" s="114"/>
    </row>
    <row r="858" spans="1:36" x14ac:dyDescent="0.2">
      <c r="A858" s="92">
        <f t="shared" si="152"/>
        <v>58</v>
      </c>
      <c r="B858" s="142">
        <f t="shared" si="152"/>
        <v>6.9859396784480285E-4</v>
      </c>
      <c r="C858" s="79">
        <f t="shared" si="139"/>
        <v>1</v>
      </c>
      <c r="D858" s="42">
        <f t="shared" si="144"/>
        <v>6.9859396784480285E-4</v>
      </c>
      <c r="E858" s="142">
        <f t="shared" si="140"/>
        <v>3.4018776907378499E-3</v>
      </c>
      <c r="F858" s="79">
        <f t="shared" si="149"/>
        <v>1</v>
      </c>
      <c r="G858" s="42">
        <f t="shared" si="145"/>
        <v>3.4018776907378499E-3</v>
      </c>
      <c r="H858" s="142">
        <f t="shared" si="141"/>
        <v>1.3349140305427005E-3</v>
      </c>
      <c r="I858" s="79">
        <f t="shared" si="142"/>
        <v>1</v>
      </c>
      <c r="J858" s="42">
        <f t="shared" si="146"/>
        <v>1.3349140305427005E-3</v>
      </c>
      <c r="K858" s="142">
        <f t="shared" si="143"/>
        <v>3.2995232402570321E-3</v>
      </c>
      <c r="L858" s="79">
        <f t="shared" si="150"/>
        <v>1</v>
      </c>
      <c r="M858" s="42">
        <f t="shared" si="147"/>
        <v>3.2995232402570321E-3</v>
      </c>
      <c r="T858" s="114"/>
      <c r="W858" s="114"/>
      <c r="AA858" s="114"/>
      <c r="AG858" s="114"/>
      <c r="AJ858" s="114"/>
    </row>
    <row r="859" spans="1:36" x14ac:dyDescent="0.2">
      <c r="A859" s="92">
        <f t="shared" si="152"/>
        <v>59</v>
      </c>
      <c r="B859" s="142">
        <f t="shared" si="152"/>
        <v>6.0683933100601174E-4</v>
      </c>
      <c r="C859" s="79">
        <f t="shared" si="139"/>
        <v>1</v>
      </c>
      <c r="D859" s="42">
        <f t="shared" si="144"/>
        <v>6.0683933100601174E-4</v>
      </c>
      <c r="E859" s="142">
        <f t="shared" si="140"/>
        <v>3.0262467947985388E-3</v>
      </c>
      <c r="F859" s="79">
        <f t="shared" si="149"/>
        <v>1</v>
      </c>
      <c r="G859" s="42">
        <f t="shared" si="145"/>
        <v>3.0262467947985388E-3</v>
      </c>
      <c r="H859" s="142">
        <f t="shared" si="141"/>
        <v>1.1090055022970127E-3</v>
      </c>
      <c r="I859" s="79">
        <f t="shared" si="142"/>
        <v>1</v>
      </c>
      <c r="J859" s="42">
        <f t="shared" si="146"/>
        <v>1.1090055022970127E-3</v>
      </c>
      <c r="K859" s="142">
        <f t="shared" si="143"/>
        <v>2.9891474470514464E-3</v>
      </c>
      <c r="L859" s="79">
        <f t="shared" si="150"/>
        <v>1</v>
      </c>
      <c r="M859" s="42">
        <f t="shared" si="147"/>
        <v>2.9891474470514464E-3</v>
      </c>
      <c r="T859" s="114"/>
      <c r="W859" s="114"/>
      <c r="AA859" s="114"/>
      <c r="AG859" s="114"/>
      <c r="AJ859" s="114"/>
    </row>
    <row r="860" spans="1:36" x14ac:dyDescent="0.2">
      <c r="A860" s="92">
        <f t="shared" si="152"/>
        <v>60</v>
      </c>
      <c r="B860" s="142">
        <f t="shared" si="152"/>
        <v>4.8560396247533471E-4</v>
      </c>
      <c r="C860" s="79">
        <f t="shared" si="139"/>
        <v>1</v>
      </c>
      <c r="D860" s="42">
        <f t="shared" si="144"/>
        <v>4.8560396247533471E-4</v>
      </c>
      <c r="E860" s="142">
        <f t="shared" si="140"/>
        <v>2.4740627528842258E-3</v>
      </c>
      <c r="F860" s="79">
        <f t="shared" si="149"/>
        <v>0.99999999999999989</v>
      </c>
      <c r="G860" s="42">
        <f t="shared" si="145"/>
        <v>2.4740627528842254E-3</v>
      </c>
      <c r="H860" s="142">
        <f t="shared" si="141"/>
        <v>9.3576479808514372E-4</v>
      </c>
      <c r="I860" s="79">
        <f t="shared" si="142"/>
        <v>1</v>
      </c>
      <c r="J860" s="42">
        <f t="shared" si="146"/>
        <v>9.3576479808514372E-4</v>
      </c>
      <c r="K860" s="142">
        <f t="shared" si="143"/>
        <v>2.5207681817444047E-3</v>
      </c>
      <c r="L860" s="79">
        <f t="shared" si="150"/>
        <v>0.99999999999999989</v>
      </c>
      <c r="M860" s="42">
        <f t="shared" si="147"/>
        <v>2.5207681817444043E-3</v>
      </c>
      <c r="T860" s="114"/>
      <c r="W860" s="114"/>
      <c r="AA860" s="114"/>
      <c r="AG860" s="114"/>
      <c r="AJ860" s="114"/>
    </row>
    <row r="861" spans="1:36" x14ac:dyDescent="0.2">
      <c r="A861" s="92">
        <f t="shared" si="152"/>
        <v>61</v>
      </c>
      <c r="B861" s="142">
        <f t="shared" si="152"/>
        <v>4.6771677695441516E-4</v>
      </c>
      <c r="C861" s="79">
        <f t="shared" si="139"/>
        <v>1</v>
      </c>
      <c r="D861" s="42">
        <f t="shared" si="144"/>
        <v>4.6771677695441516E-4</v>
      </c>
      <c r="E861" s="142">
        <f t="shared" si="140"/>
        <v>2.4144388011478274E-3</v>
      </c>
      <c r="F861" s="79">
        <f t="shared" si="149"/>
        <v>1.0000000000000002</v>
      </c>
      <c r="G861" s="42">
        <f t="shared" si="145"/>
        <v>2.4144388011478279E-3</v>
      </c>
      <c r="H861" s="142">
        <f t="shared" si="141"/>
        <v>8.3473532430957949E-4</v>
      </c>
      <c r="I861" s="79">
        <f t="shared" si="142"/>
        <v>1</v>
      </c>
      <c r="J861" s="42">
        <f t="shared" si="146"/>
        <v>8.3473532430957949E-4</v>
      </c>
      <c r="K861" s="142">
        <f t="shared" si="143"/>
        <v>2.391914197158521E-3</v>
      </c>
      <c r="L861" s="79">
        <f t="shared" si="150"/>
        <v>1.0000000000000002</v>
      </c>
      <c r="M861" s="42">
        <f t="shared" si="147"/>
        <v>2.3919141971585215E-3</v>
      </c>
      <c r="T861" s="114"/>
      <c r="W861" s="114"/>
      <c r="AA861" s="114"/>
      <c r="AG861" s="114"/>
      <c r="AJ861" s="114"/>
    </row>
    <row r="862" spans="1:36" x14ac:dyDescent="0.2">
      <c r="A862" s="92">
        <f t="shared" si="152"/>
        <v>62</v>
      </c>
      <c r="B862" s="142">
        <f t="shared" si="152"/>
        <v>4.1008029027589659E-4</v>
      </c>
      <c r="C862" s="79">
        <f t="shared" si="139"/>
        <v>0.99999999999999978</v>
      </c>
      <c r="D862" s="42">
        <f t="shared" si="144"/>
        <v>4.1008029027589648E-4</v>
      </c>
      <c r="E862" s="142">
        <f t="shared" si="140"/>
        <v>2.3293090478353029E-3</v>
      </c>
      <c r="F862" s="79">
        <f t="shared" si="149"/>
        <v>1</v>
      </c>
      <c r="G862" s="42">
        <f t="shared" si="145"/>
        <v>2.3293090478353029E-3</v>
      </c>
      <c r="H862" s="142">
        <f t="shared" si="141"/>
        <v>7.5291801276018819E-4</v>
      </c>
      <c r="I862" s="79">
        <f t="shared" si="142"/>
        <v>0.99999999999999978</v>
      </c>
      <c r="J862" s="42">
        <f t="shared" si="146"/>
        <v>7.5291801276018797E-4</v>
      </c>
      <c r="K862" s="142">
        <f t="shared" si="143"/>
        <v>2.2895597466777036E-3</v>
      </c>
      <c r="L862" s="79">
        <f t="shared" si="150"/>
        <v>1</v>
      </c>
      <c r="M862" s="42">
        <f t="shared" si="147"/>
        <v>2.2895597466777036E-3</v>
      </c>
      <c r="T862" s="114"/>
      <c r="W862" s="114"/>
      <c r="AA862" s="114"/>
      <c r="AG862" s="114"/>
      <c r="AJ862" s="114"/>
    </row>
    <row r="863" spans="1:36" x14ac:dyDescent="0.2">
      <c r="A863" s="92">
        <f t="shared" si="152"/>
        <v>63</v>
      </c>
      <c r="B863" s="142">
        <f t="shared" si="152"/>
        <v>3.4780638512899145E-4</v>
      </c>
      <c r="C863" s="79">
        <f t="shared" si="139"/>
        <v>1.0000000000000002</v>
      </c>
      <c r="D863" s="42">
        <f t="shared" si="144"/>
        <v>3.4780638512899151E-4</v>
      </c>
      <c r="E863" s="142">
        <f t="shared" si="140"/>
        <v>2.0202582313349703E-3</v>
      </c>
      <c r="F863" s="79">
        <f t="shared" si="149"/>
        <v>0.99999999999999978</v>
      </c>
      <c r="G863" s="42">
        <f t="shared" si="145"/>
        <v>2.0202582313349699E-3</v>
      </c>
      <c r="H863" s="142">
        <f t="shared" si="141"/>
        <v>6.7209443373973676E-4</v>
      </c>
      <c r="I863" s="79">
        <f t="shared" si="142"/>
        <v>1.0000000000000002</v>
      </c>
      <c r="J863" s="42">
        <f t="shared" si="146"/>
        <v>6.7209443373973687E-4</v>
      </c>
      <c r="K863" s="142">
        <f t="shared" si="143"/>
        <v>1.9775277325905513E-3</v>
      </c>
      <c r="L863" s="79">
        <f t="shared" si="150"/>
        <v>0.99999999999999978</v>
      </c>
      <c r="M863" s="42">
        <f t="shared" si="147"/>
        <v>1.9775277325905509E-3</v>
      </c>
      <c r="T863" s="114"/>
      <c r="W863" s="114"/>
      <c r="AA863" s="114"/>
      <c r="AG863" s="114"/>
      <c r="AJ863" s="114"/>
    </row>
    <row r="864" spans="1:36" x14ac:dyDescent="0.2">
      <c r="A864" s="92">
        <f t="shared" si="152"/>
        <v>64</v>
      </c>
      <c r="B864" s="142">
        <f t="shared" si="152"/>
        <v>2.8188879404263974E-4</v>
      </c>
      <c r="C864" s="79">
        <f t="shared" si="139"/>
        <v>1</v>
      </c>
      <c r="D864" s="42">
        <f t="shared" si="144"/>
        <v>2.8188879404263974E-4</v>
      </c>
      <c r="E864" s="142">
        <f t="shared" si="140"/>
        <v>1.9351284780224458E-3</v>
      </c>
      <c r="F864" s="79">
        <f t="shared" ref="F864:F883" si="153">F667/$F764</f>
        <v>1</v>
      </c>
      <c r="G864" s="42">
        <f t="shared" si="145"/>
        <v>1.9351284780224458E-3</v>
      </c>
      <c r="H864" s="142">
        <f t="shared" si="141"/>
        <v>5.4555915838804664E-4</v>
      </c>
      <c r="I864" s="79">
        <f t="shared" si="142"/>
        <v>1</v>
      </c>
      <c r="J864" s="42">
        <f t="shared" si="146"/>
        <v>5.4555915838804664E-4</v>
      </c>
      <c r="K864" s="142">
        <f t="shared" si="143"/>
        <v>1.8178680396075287E-3</v>
      </c>
      <c r="L864" s="79">
        <f t="shared" ref="L864:L883" si="154">L667/$F764</f>
        <v>1</v>
      </c>
      <c r="M864" s="42">
        <f t="shared" si="147"/>
        <v>1.8178680396075287E-3</v>
      </c>
      <c r="T864" s="114"/>
      <c r="W864" s="114"/>
      <c r="AA864" s="114"/>
      <c r="AG864" s="114"/>
      <c r="AJ864" s="114"/>
    </row>
    <row r="865" spans="1:36" x14ac:dyDescent="0.2">
      <c r="A865" s="92">
        <f t="shared" ref="A865:B880" si="155">A668</f>
        <v>65</v>
      </c>
      <c r="B865" s="142">
        <f t="shared" si="155"/>
        <v>2.6002667840596027E-4</v>
      </c>
      <c r="C865" s="79">
        <f t="shared" ref="C865:C884" si="156">C668/$C765</f>
        <v>1</v>
      </c>
      <c r="D865" s="42">
        <f t="shared" si="144"/>
        <v>2.6002667840596027E-4</v>
      </c>
      <c r="E865" s="142">
        <f t="shared" ref="E865:E883" si="157">E668</f>
        <v>1.8175367954312153E-3</v>
      </c>
      <c r="F865" s="79">
        <f t="shared" si="153"/>
        <v>1</v>
      </c>
      <c r="G865" s="42">
        <f t="shared" si="145"/>
        <v>1.8175367954312153E-3</v>
      </c>
      <c r="H865" s="142">
        <f t="shared" ref="H865:H883" si="158">H668</f>
        <v>4.630793584860286E-4</v>
      </c>
      <c r="I865" s="79">
        <f t="shared" ref="I865:I883" si="159">I668/$C765</f>
        <v>1</v>
      </c>
      <c r="J865" s="42">
        <f t="shared" si="146"/>
        <v>4.630793584860286E-4</v>
      </c>
      <c r="K865" s="142">
        <f t="shared" ref="K865:K883" si="160">K668</f>
        <v>1.6393274285746464E-3</v>
      </c>
      <c r="L865" s="79">
        <f t="shared" si="154"/>
        <v>1</v>
      </c>
      <c r="M865" s="42">
        <f t="shared" si="147"/>
        <v>1.6393274285746464E-3</v>
      </c>
      <c r="T865" s="114"/>
      <c r="W865" s="114"/>
      <c r="AA865" s="114"/>
      <c r="AG865" s="114"/>
      <c r="AJ865" s="114"/>
    </row>
    <row r="866" spans="1:36" x14ac:dyDescent="0.2">
      <c r="A866" s="92">
        <f t="shared" si="155"/>
        <v>66</v>
      </c>
      <c r="B866" s="142">
        <f t="shared" si="155"/>
        <v>2.2392106318780782E-4</v>
      </c>
      <c r="C866" s="79">
        <f t="shared" si="156"/>
        <v>1</v>
      </c>
      <c r="D866" s="42">
        <f t="shared" si="144"/>
        <v>2.2392106318780782E-4</v>
      </c>
      <c r="E866" s="142">
        <f t="shared" si="157"/>
        <v>1.578709744309308E-3</v>
      </c>
      <c r="F866" s="79">
        <f t="shared" si="153"/>
        <v>1.0000000000000002</v>
      </c>
      <c r="G866" s="42">
        <f t="shared" si="145"/>
        <v>1.5787097443093084E-3</v>
      </c>
      <c r="H866" s="142">
        <f t="shared" si="158"/>
        <v>4.1538019709690978E-4</v>
      </c>
      <c r="I866" s="79">
        <f t="shared" si="159"/>
        <v>1</v>
      </c>
      <c r="J866" s="42">
        <f t="shared" si="146"/>
        <v>4.1538019709690978E-4</v>
      </c>
      <c r="K866" s="142">
        <f t="shared" si="160"/>
        <v>1.49324874682047E-3</v>
      </c>
      <c r="L866" s="79">
        <f t="shared" si="154"/>
        <v>1.0000000000000002</v>
      </c>
      <c r="M866" s="42">
        <f t="shared" si="147"/>
        <v>1.4932487468204705E-3</v>
      </c>
      <c r="T866" s="114"/>
      <c r="W866" s="114"/>
      <c r="AA866" s="114"/>
      <c r="AG866" s="114"/>
      <c r="AJ866" s="114"/>
    </row>
    <row r="867" spans="1:36" x14ac:dyDescent="0.2">
      <c r="A867" s="92">
        <f t="shared" si="155"/>
        <v>67</v>
      </c>
      <c r="B867" s="142">
        <f t="shared" si="155"/>
        <v>2.0172770337481503E-4</v>
      </c>
      <c r="C867" s="79">
        <f t="shared" si="156"/>
        <v>1</v>
      </c>
      <c r="D867" s="42">
        <f t="shared" si="144"/>
        <v>2.0172770337481503E-4</v>
      </c>
      <c r="E867" s="142">
        <f t="shared" si="157"/>
        <v>1.3952004706317257E-3</v>
      </c>
      <c r="F867" s="79">
        <f t="shared" si="153"/>
        <v>1</v>
      </c>
      <c r="G867" s="42">
        <f t="shared" si="145"/>
        <v>1.3952004706317257E-3</v>
      </c>
      <c r="H867" s="142">
        <f t="shared" si="158"/>
        <v>3.4615016424742484E-4</v>
      </c>
      <c r="I867" s="79">
        <f t="shared" si="159"/>
        <v>1</v>
      </c>
      <c r="J867" s="42">
        <f t="shared" si="146"/>
        <v>3.4615016424742484E-4</v>
      </c>
      <c r="K867" s="142">
        <f t="shared" si="160"/>
        <v>1.300795880382428E-3</v>
      </c>
      <c r="L867" s="79">
        <f t="shared" si="154"/>
        <v>1</v>
      </c>
      <c r="M867" s="42">
        <f t="shared" si="147"/>
        <v>1.300795880382428E-3</v>
      </c>
      <c r="T867" s="114"/>
      <c r="W867" s="114"/>
      <c r="AA867" s="114"/>
      <c r="AG867" s="114"/>
      <c r="AJ867" s="114"/>
    </row>
    <row r="868" spans="1:36" x14ac:dyDescent="0.2">
      <c r="A868" s="92">
        <f t="shared" si="155"/>
        <v>68</v>
      </c>
      <c r="B868" s="142">
        <f t="shared" si="155"/>
        <v>1.4773490263574304E-4</v>
      </c>
      <c r="C868" s="79">
        <f t="shared" si="156"/>
        <v>1</v>
      </c>
      <c r="D868" s="42">
        <f t="shared" si="144"/>
        <v>1.4773490263574304E-4</v>
      </c>
      <c r="E868" s="142">
        <f t="shared" si="157"/>
        <v>1.2501155214064894E-3</v>
      </c>
      <c r="F868" s="79">
        <f t="shared" si="153"/>
        <v>1</v>
      </c>
      <c r="G868" s="42">
        <f t="shared" si="145"/>
        <v>1.2501155214064894E-3</v>
      </c>
      <c r="H868" s="142">
        <f t="shared" si="158"/>
        <v>2.762576430453132E-4</v>
      </c>
      <c r="I868" s="79">
        <f t="shared" si="159"/>
        <v>1</v>
      </c>
      <c r="J868" s="42">
        <f t="shared" si="146"/>
        <v>2.762576430453132E-4</v>
      </c>
      <c r="K868" s="142">
        <f t="shared" si="160"/>
        <v>1.1659795006229046E-3</v>
      </c>
      <c r="L868" s="79">
        <f t="shared" si="154"/>
        <v>1</v>
      </c>
      <c r="M868" s="42">
        <f t="shared" si="147"/>
        <v>1.1659795006229046E-3</v>
      </c>
      <c r="T868" s="114"/>
      <c r="W868" s="114"/>
      <c r="AA868" s="114"/>
      <c r="AG868" s="114"/>
      <c r="AJ868" s="114"/>
    </row>
    <row r="869" spans="1:36" x14ac:dyDescent="0.2">
      <c r="A869" s="92">
        <f t="shared" si="155"/>
        <v>69</v>
      </c>
      <c r="B869" s="142">
        <f t="shared" si="155"/>
        <v>1.5535351869094951E-4</v>
      </c>
      <c r="C869" s="79">
        <f t="shared" si="156"/>
        <v>1</v>
      </c>
      <c r="D869" s="42">
        <f t="shared" ref="D869:D884" si="161">B869*C869</f>
        <v>1.5535351869094951E-4</v>
      </c>
      <c r="E869" s="142">
        <f t="shared" si="157"/>
        <v>1.1722731399728579E-3</v>
      </c>
      <c r="F869" s="79">
        <f t="shared" si="153"/>
        <v>1</v>
      </c>
      <c r="G869" s="42">
        <f t="shared" ref="G869:G883" si="162">E869*F869</f>
        <v>1.1722731399728579E-3</v>
      </c>
      <c r="H869" s="142">
        <f t="shared" si="158"/>
        <v>2.4346446959029402E-4</v>
      </c>
      <c r="I869" s="79">
        <f t="shared" si="159"/>
        <v>1</v>
      </c>
      <c r="J869" s="42">
        <f t="shared" ref="J869:J883" si="163">H869*I869</f>
        <v>2.4346446959029402E-4</v>
      </c>
      <c r="K869" s="142">
        <f t="shared" si="160"/>
        <v>1.0801872589577535E-3</v>
      </c>
      <c r="L869" s="79">
        <f t="shared" si="154"/>
        <v>1</v>
      </c>
      <c r="M869" s="42">
        <f t="shared" ref="M869:M883" si="164">K869*L869</f>
        <v>1.0801872589577535E-3</v>
      </c>
      <c r="T869" s="114"/>
      <c r="W869" s="114"/>
      <c r="AA869" s="114"/>
      <c r="AG869" s="114"/>
      <c r="AJ869" s="114"/>
    </row>
    <row r="870" spans="1:36" x14ac:dyDescent="0.2">
      <c r="A870" s="92">
        <f t="shared" si="155"/>
        <v>70</v>
      </c>
      <c r="B870" s="142">
        <f t="shared" si="155"/>
        <v>1.2852274040957016E-4</v>
      </c>
      <c r="C870" s="79">
        <f t="shared" si="156"/>
        <v>0.99999999999999989</v>
      </c>
      <c r="D870" s="42">
        <f t="shared" si="161"/>
        <v>1.2852274040957014E-4</v>
      </c>
      <c r="E870" s="142">
        <f t="shared" si="157"/>
        <v>9.980387032320489E-4</v>
      </c>
      <c r="F870" s="79">
        <f t="shared" si="153"/>
        <v>1</v>
      </c>
      <c r="G870" s="42">
        <f t="shared" si="162"/>
        <v>9.980387032320489E-4</v>
      </c>
      <c r="H870" s="142">
        <f t="shared" si="158"/>
        <v>2.0338392425638168E-4</v>
      </c>
      <c r="I870" s="79">
        <f t="shared" si="159"/>
        <v>0.99999999999999989</v>
      </c>
      <c r="J870" s="42">
        <f t="shared" si="163"/>
        <v>2.0338392425638165E-4</v>
      </c>
      <c r="K870" s="142">
        <f t="shared" si="160"/>
        <v>8.9137807845915808E-4</v>
      </c>
      <c r="L870" s="79">
        <f t="shared" si="154"/>
        <v>1</v>
      </c>
      <c r="M870" s="42">
        <f t="shared" si="164"/>
        <v>8.9137807845915808E-4</v>
      </c>
      <c r="T870" s="114"/>
      <c r="W870" s="114"/>
      <c r="AA870" s="114"/>
      <c r="AG870" s="114"/>
      <c r="AJ870" s="114"/>
    </row>
    <row r="871" spans="1:36" x14ac:dyDescent="0.2">
      <c r="A871" s="92">
        <f t="shared" si="155"/>
        <v>71</v>
      </c>
      <c r="B871" s="142">
        <f t="shared" si="155"/>
        <v>1.1030431071233729E-4</v>
      </c>
      <c r="C871" s="79">
        <f t="shared" si="156"/>
        <v>1</v>
      </c>
      <c r="D871" s="42">
        <f t="shared" si="161"/>
        <v>1.1030431071233729E-4</v>
      </c>
      <c r="E871" s="142">
        <f t="shared" si="157"/>
        <v>8.648785443540921E-4</v>
      </c>
      <c r="F871" s="79">
        <f t="shared" si="153"/>
        <v>1</v>
      </c>
      <c r="G871" s="42">
        <f t="shared" si="162"/>
        <v>8.648785443540921E-4</v>
      </c>
      <c r="H871" s="142">
        <f t="shared" si="158"/>
        <v>1.6529084398034927E-4</v>
      </c>
      <c r="I871" s="79">
        <f t="shared" si="159"/>
        <v>1</v>
      </c>
      <c r="J871" s="42">
        <f t="shared" si="163"/>
        <v>1.6529084398034927E-4</v>
      </c>
      <c r="K871" s="142">
        <f t="shared" si="160"/>
        <v>7.6583653563640783E-4</v>
      </c>
      <c r="L871" s="79">
        <f t="shared" si="154"/>
        <v>1</v>
      </c>
      <c r="M871" s="42">
        <f t="shared" si="164"/>
        <v>7.6583653563640783E-4</v>
      </c>
      <c r="T871" s="114"/>
      <c r="W871" s="114"/>
      <c r="AA871" s="114"/>
      <c r="AG871" s="114"/>
      <c r="AJ871" s="114"/>
    </row>
    <row r="872" spans="1:36" x14ac:dyDescent="0.2">
      <c r="A872" s="92">
        <f t="shared" si="155"/>
        <v>72</v>
      </c>
      <c r="B872" s="142">
        <f t="shared" si="155"/>
        <v>8.2479799902017976E-5</v>
      </c>
      <c r="C872" s="79">
        <f t="shared" si="156"/>
        <v>1</v>
      </c>
      <c r="D872" s="42">
        <f t="shared" si="161"/>
        <v>8.2479799902017976E-5</v>
      </c>
      <c r="E872" s="142">
        <f t="shared" si="157"/>
        <v>7.1151249072102249E-4</v>
      </c>
      <c r="F872" s="79">
        <f t="shared" si="153"/>
        <v>1</v>
      </c>
      <c r="G872" s="42">
        <f t="shared" si="162"/>
        <v>7.1151249072102249E-4</v>
      </c>
      <c r="H872" s="142">
        <f t="shared" si="158"/>
        <v>1.381288215226566E-4</v>
      </c>
      <c r="I872" s="79">
        <f t="shared" si="159"/>
        <v>1</v>
      </c>
      <c r="J872" s="42">
        <f t="shared" si="163"/>
        <v>1.381288215226566E-4</v>
      </c>
      <c r="K872" s="142">
        <f t="shared" si="160"/>
        <v>6.2870144664269121E-4</v>
      </c>
      <c r="L872" s="79">
        <f t="shared" si="154"/>
        <v>1</v>
      </c>
      <c r="M872" s="42">
        <f t="shared" si="164"/>
        <v>6.2870144664269121E-4</v>
      </c>
      <c r="T872" s="114"/>
      <c r="W872" s="114"/>
      <c r="AA872" s="114"/>
      <c r="AG872" s="114"/>
      <c r="AJ872" s="114"/>
    </row>
    <row r="873" spans="1:36" x14ac:dyDescent="0.2">
      <c r="A873" s="92">
        <f t="shared" si="155"/>
        <v>73</v>
      </c>
      <c r="B873" s="142">
        <f t="shared" si="155"/>
        <v>6.6248835262665043E-5</v>
      </c>
      <c r="C873" s="79">
        <f t="shared" si="156"/>
        <v>1</v>
      </c>
      <c r="D873" s="42">
        <f t="shared" si="161"/>
        <v>6.6248835262665043E-5</v>
      </c>
      <c r="E873" s="142">
        <f t="shared" si="157"/>
        <v>5.6543380896684615E-4</v>
      </c>
      <c r="F873" s="79">
        <f t="shared" si="153"/>
        <v>1</v>
      </c>
      <c r="G873" s="42">
        <f t="shared" si="162"/>
        <v>5.6543380896684615E-4</v>
      </c>
      <c r="H873" s="142">
        <f t="shared" si="158"/>
        <v>1.0931057818339731E-4</v>
      </c>
      <c r="I873" s="79">
        <f t="shared" si="159"/>
        <v>1</v>
      </c>
      <c r="J873" s="42">
        <f t="shared" si="163"/>
        <v>1.0931057818339731E-4</v>
      </c>
      <c r="K873" s="142">
        <f t="shared" si="160"/>
        <v>5.1011603152252083E-4</v>
      </c>
      <c r="L873" s="79">
        <f t="shared" si="154"/>
        <v>1</v>
      </c>
      <c r="M873" s="42">
        <f t="shared" si="164"/>
        <v>5.1011603152252083E-4</v>
      </c>
      <c r="T873" s="114"/>
      <c r="W873" s="114"/>
      <c r="AA873" s="114"/>
      <c r="AG873" s="114"/>
      <c r="AJ873" s="114"/>
    </row>
    <row r="874" spans="1:36" x14ac:dyDescent="0.2">
      <c r="A874" s="92">
        <f t="shared" si="155"/>
        <v>74</v>
      </c>
      <c r="B874" s="142">
        <f t="shared" si="155"/>
        <v>4.2399254568105628E-5</v>
      </c>
      <c r="C874" s="79">
        <f t="shared" si="156"/>
        <v>1</v>
      </c>
      <c r="D874" s="42">
        <f t="shared" si="161"/>
        <v>4.2399254568105628E-5</v>
      </c>
      <c r="E874" s="142">
        <f t="shared" si="157"/>
        <v>4.2034885974160969E-4</v>
      </c>
      <c r="F874" s="79">
        <f t="shared" si="153"/>
        <v>1</v>
      </c>
      <c r="G874" s="42">
        <f t="shared" si="162"/>
        <v>4.2034885974160969E-4</v>
      </c>
      <c r="H874" s="142">
        <f t="shared" si="158"/>
        <v>7.8173625609944747E-5</v>
      </c>
      <c r="I874" s="79">
        <f t="shared" si="159"/>
        <v>1</v>
      </c>
      <c r="J874" s="42">
        <f t="shared" si="163"/>
        <v>7.8173625609944747E-5</v>
      </c>
      <c r="K874" s="142">
        <f t="shared" si="160"/>
        <v>4.2167383644686296E-4</v>
      </c>
      <c r="L874" s="79">
        <f t="shared" si="154"/>
        <v>1</v>
      </c>
      <c r="M874" s="42">
        <f t="shared" si="164"/>
        <v>4.2167383644686296E-4</v>
      </c>
      <c r="T874" s="114"/>
      <c r="W874" s="114"/>
      <c r="AA874" s="114"/>
      <c r="AG874" s="114"/>
      <c r="AJ874" s="114"/>
    </row>
    <row r="875" spans="1:36" x14ac:dyDescent="0.2">
      <c r="A875" s="92">
        <f t="shared" si="155"/>
        <v>75</v>
      </c>
      <c r="B875" s="142">
        <f t="shared" si="155"/>
        <v>3.4118150160272496E-5</v>
      </c>
      <c r="C875" s="79">
        <f t="shared" si="156"/>
        <v>1</v>
      </c>
      <c r="D875" s="42">
        <f t="shared" si="161"/>
        <v>3.4118150160272496E-5</v>
      </c>
      <c r="E875" s="142">
        <f t="shared" si="157"/>
        <v>3.3323164137120514E-4</v>
      </c>
      <c r="F875" s="79">
        <f t="shared" si="153"/>
        <v>1</v>
      </c>
      <c r="G875" s="42">
        <f t="shared" si="162"/>
        <v>3.3323164137120514E-4</v>
      </c>
      <c r="H875" s="142">
        <f t="shared" si="158"/>
        <v>5.929270756008521E-5</v>
      </c>
      <c r="I875" s="79">
        <f t="shared" si="159"/>
        <v>1</v>
      </c>
      <c r="J875" s="42">
        <f t="shared" si="163"/>
        <v>5.929270756008521E-5</v>
      </c>
      <c r="K875" s="142">
        <f t="shared" si="160"/>
        <v>3.3223790884226516E-4</v>
      </c>
      <c r="L875" s="79">
        <f t="shared" si="154"/>
        <v>1</v>
      </c>
      <c r="M875" s="42">
        <f t="shared" si="164"/>
        <v>3.3223790884226516E-4</v>
      </c>
      <c r="T875" s="114"/>
      <c r="W875" s="114"/>
      <c r="AA875" s="114"/>
      <c r="AG875" s="114"/>
      <c r="AJ875" s="114"/>
    </row>
    <row r="876" spans="1:36" x14ac:dyDescent="0.2">
      <c r="A876" s="92">
        <f t="shared" si="155"/>
        <v>76</v>
      </c>
      <c r="B876" s="142">
        <f t="shared" si="155"/>
        <v>2.7493266634005991E-5</v>
      </c>
      <c r="C876" s="79">
        <f t="shared" si="156"/>
        <v>1</v>
      </c>
      <c r="D876" s="42">
        <f t="shared" si="161"/>
        <v>2.7493266634005991E-5</v>
      </c>
      <c r="E876" s="142">
        <f t="shared" si="157"/>
        <v>2.0404641260900831E-4</v>
      </c>
      <c r="F876" s="79">
        <f t="shared" si="153"/>
        <v>1</v>
      </c>
      <c r="G876" s="42">
        <f t="shared" si="162"/>
        <v>2.0404641260900831E-4</v>
      </c>
      <c r="H876" s="142">
        <f t="shared" si="158"/>
        <v>4.4717963802298901E-5</v>
      </c>
      <c r="I876" s="79">
        <f t="shared" si="159"/>
        <v>1</v>
      </c>
      <c r="J876" s="42">
        <f t="shared" si="163"/>
        <v>4.4717963802298901E-5</v>
      </c>
      <c r="K876" s="142">
        <f t="shared" si="160"/>
        <v>2.3683958606402752E-4</v>
      </c>
      <c r="L876" s="79">
        <f t="shared" si="154"/>
        <v>1</v>
      </c>
      <c r="M876" s="42">
        <f t="shared" si="164"/>
        <v>2.3683958606402752E-4</v>
      </c>
      <c r="T876" s="114"/>
      <c r="W876" s="114"/>
      <c r="AA876" s="114"/>
      <c r="AG876" s="114"/>
      <c r="AJ876" s="114"/>
    </row>
    <row r="877" spans="1:36" x14ac:dyDescent="0.2">
      <c r="A877" s="92">
        <f t="shared" si="155"/>
        <v>77</v>
      </c>
      <c r="B877" s="142">
        <f t="shared" si="155"/>
        <v>1.4243499581472983E-5</v>
      </c>
      <c r="C877" s="79">
        <f t="shared" si="156"/>
        <v>1</v>
      </c>
      <c r="D877" s="42">
        <f t="shared" si="161"/>
        <v>1.4243499581472983E-5</v>
      </c>
      <c r="E877" s="142">
        <f t="shared" si="157"/>
        <v>1.5336605363306955E-4</v>
      </c>
      <c r="F877" s="79">
        <f t="shared" si="153"/>
        <v>1</v>
      </c>
      <c r="G877" s="42">
        <f t="shared" si="162"/>
        <v>1.5336605363306955E-4</v>
      </c>
      <c r="H877" s="142">
        <f t="shared" si="158"/>
        <v>2.7824510810319316E-5</v>
      </c>
      <c r="I877" s="79">
        <f t="shared" si="159"/>
        <v>1</v>
      </c>
      <c r="J877" s="42">
        <f t="shared" si="163"/>
        <v>2.7824510810319316E-5</v>
      </c>
      <c r="K877" s="142">
        <f t="shared" si="160"/>
        <v>1.6694706486191589E-4</v>
      </c>
      <c r="L877" s="79">
        <f t="shared" si="154"/>
        <v>1</v>
      </c>
      <c r="M877" s="42">
        <f t="shared" si="164"/>
        <v>1.6694706486191589E-4</v>
      </c>
      <c r="T877" s="114"/>
      <c r="W877" s="114"/>
      <c r="AA877" s="114"/>
      <c r="AG877" s="114"/>
      <c r="AJ877" s="114"/>
    </row>
    <row r="878" spans="1:36" x14ac:dyDescent="0.2">
      <c r="A878" s="92">
        <f t="shared" si="155"/>
        <v>78</v>
      </c>
      <c r="B878" s="142">
        <f t="shared" si="155"/>
        <v>1.4243499581472983E-5</v>
      </c>
      <c r="C878" s="79">
        <f t="shared" si="156"/>
        <v>1</v>
      </c>
      <c r="D878" s="42">
        <f t="shared" si="161"/>
        <v>1.4243499581472983E-5</v>
      </c>
      <c r="E878" s="142">
        <f t="shared" si="157"/>
        <v>1.394537982279099E-4</v>
      </c>
      <c r="F878" s="79">
        <f t="shared" si="153"/>
        <v>1</v>
      </c>
      <c r="G878" s="42">
        <f t="shared" si="162"/>
        <v>1.394537982279099E-4</v>
      </c>
      <c r="H878" s="142">
        <f t="shared" si="158"/>
        <v>2.0205894755112836E-5</v>
      </c>
      <c r="I878" s="79">
        <f t="shared" si="159"/>
        <v>1</v>
      </c>
      <c r="J878" s="42">
        <f t="shared" si="163"/>
        <v>2.0205894755112836E-5</v>
      </c>
      <c r="K878" s="142">
        <f t="shared" si="160"/>
        <v>1.2322283358855697E-4</v>
      </c>
      <c r="L878" s="79">
        <f t="shared" si="154"/>
        <v>1</v>
      </c>
      <c r="M878" s="42">
        <f t="shared" si="164"/>
        <v>1.2322283358855697E-4</v>
      </c>
      <c r="T878" s="114"/>
      <c r="W878" s="114"/>
      <c r="AA878" s="114"/>
      <c r="AG878" s="114"/>
      <c r="AJ878" s="114"/>
    </row>
    <row r="879" spans="1:36" x14ac:dyDescent="0.2">
      <c r="A879" s="92">
        <f t="shared" si="155"/>
        <v>79</v>
      </c>
      <c r="B879" s="142">
        <f t="shared" si="155"/>
        <v>1.0599813642026407E-5</v>
      </c>
      <c r="C879" s="79">
        <f t="shared" si="156"/>
        <v>1</v>
      </c>
      <c r="D879" s="42">
        <f t="shared" si="161"/>
        <v>1.0599813642026407E-5</v>
      </c>
      <c r="E879" s="142">
        <f t="shared" si="157"/>
        <v>9.20858810151044E-5</v>
      </c>
      <c r="F879" s="79">
        <f t="shared" si="153"/>
        <v>1</v>
      </c>
      <c r="G879" s="42">
        <f t="shared" si="162"/>
        <v>9.20858810151044E-5</v>
      </c>
      <c r="H879" s="142">
        <f t="shared" si="158"/>
        <v>1.0268569465713081E-5</v>
      </c>
      <c r="I879" s="79">
        <f t="shared" si="159"/>
        <v>1</v>
      </c>
      <c r="J879" s="42">
        <f t="shared" si="163"/>
        <v>1.0268569465713081E-5</v>
      </c>
      <c r="K879" s="142">
        <f t="shared" si="160"/>
        <v>8.9767171780911134E-5</v>
      </c>
      <c r="L879" s="79">
        <f t="shared" si="154"/>
        <v>1</v>
      </c>
      <c r="M879" s="42">
        <f t="shared" si="164"/>
        <v>8.9767171780911134E-5</v>
      </c>
      <c r="T879" s="114"/>
      <c r="W879" s="114"/>
      <c r="AA879" s="114"/>
      <c r="AG879" s="114"/>
      <c r="AJ879" s="114"/>
    </row>
    <row r="880" spans="1:36" x14ac:dyDescent="0.2">
      <c r="A880" s="92">
        <f t="shared" si="155"/>
        <v>80</v>
      </c>
      <c r="B880" s="142">
        <f t="shared" si="155"/>
        <v>6.6248835262665041E-6</v>
      </c>
      <c r="C880" s="79">
        <f t="shared" si="156"/>
        <v>1</v>
      </c>
      <c r="D880" s="42">
        <f t="shared" si="161"/>
        <v>6.6248835262665041E-6</v>
      </c>
      <c r="E880" s="142">
        <f t="shared" si="157"/>
        <v>6.8898788673171641E-5</v>
      </c>
      <c r="F880" s="79">
        <f t="shared" si="153"/>
        <v>1</v>
      </c>
      <c r="G880" s="42">
        <f t="shared" si="162"/>
        <v>6.8898788673171641E-5</v>
      </c>
      <c r="H880" s="142">
        <f t="shared" si="158"/>
        <v>1.0599813642026407E-5</v>
      </c>
      <c r="I880" s="79">
        <f t="shared" si="159"/>
        <v>1</v>
      </c>
      <c r="J880" s="42">
        <f t="shared" si="163"/>
        <v>1.0599813642026407E-5</v>
      </c>
      <c r="K880" s="142">
        <f t="shared" si="160"/>
        <v>6.1280172617965165E-5</v>
      </c>
      <c r="L880" s="79">
        <f t="shared" si="154"/>
        <v>1</v>
      </c>
      <c r="M880" s="42">
        <f t="shared" si="164"/>
        <v>6.1280172617965165E-5</v>
      </c>
      <c r="T880" s="114"/>
      <c r="W880" s="114"/>
      <c r="AA880" s="114"/>
      <c r="AG880" s="114"/>
      <c r="AJ880" s="114"/>
    </row>
    <row r="881" spans="1:36" x14ac:dyDescent="0.2">
      <c r="A881" s="92">
        <f t="shared" ref="A881:B884" si="165">A684</f>
        <v>81</v>
      </c>
      <c r="B881" s="142">
        <f t="shared" si="165"/>
        <v>2.6499534105066017E-6</v>
      </c>
      <c r="C881" s="79">
        <f t="shared" si="156"/>
        <v>1</v>
      </c>
      <c r="D881" s="42">
        <f t="shared" si="161"/>
        <v>2.6499534105066017E-6</v>
      </c>
      <c r="E881" s="142">
        <f t="shared" si="157"/>
        <v>3.5774371041839119E-5</v>
      </c>
      <c r="F881" s="79">
        <f t="shared" si="153"/>
        <v>1</v>
      </c>
      <c r="G881" s="42">
        <f t="shared" si="162"/>
        <v>3.5774371041839119E-5</v>
      </c>
      <c r="H881" s="142">
        <f t="shared" si="158"/>
        <v>4.9686626446998779E-6</v>
      </c>
      <c r="I881" s="79">
        <f t="shared" si="159"/>
        <v>1</v>
      </c>
      <c r="J881" s="42">
        <f t="shared" si="163"/>
        <v>4.9686626446998779E-6</v>
      </c>
      <c r="K881" s="142">
        <f t="shared" si="160"/>
        <v>4.1736766215478972E-5</v>
      </c>
      <c r="L881" s="79">
        <f t="shared" si="154"/>
        <v>1</v>
      </c>
      <c r="M881" s="42">
        <f t="shared" si="164"/>
        <v>4.1736766215478972E-5</v>
      </c>
      <c r="T881" s="114"/>
      <c r="W881" s="114"/>
      <c r="AA881" s="114"/>
      <c r="AG881" s="114"/>
      <c r="AJ881" s="114"/>
    </row>
    <row r="882" spans="1:36" x14ac:dyDescent="0.2">
      <c r="A882" s="92">
        <f t="shared" si="165"/>
        <v>82</v>
      </c>
      <c r="B882" s="142">
        <f t="shared" si="165"/>
        <v>2.3187092341932762E-6</v>
      </c>
      <c r="C882" s="79">
        <f t="shared" si="156"/>
        <v>1</v>
      </c>
      <c r="D882" s="42">
        <f t="shared" si="161"/>
        <v>2.3187092341932762E-6</v>
      </c>
      <c r="E882" s="142">
        <f t="shared" si="157"/>
        <v>2.0537138931426161E-5</v>
      </c>
      <c r="F882" s="79">
        <f t="shared" si="153"/>
        <v>1</v>
      </c>
      <c r="G882" s="42">
        <f t="shared" si="162"/>
        <v>2.0537138931426161E-5</v>
      </c>
      <c r="H882" s="142">
        <f t="shared" si="158"/>
        <v>3.3124417631332521E-6</v>
      </c>
      <c r="I882" s="79">
        <f t="shared" si="159"/>
        <v>1</v>
      </c>
      <c r="J882" s="42">
        <f t="shared" si="163"/>
        <v>3.3124417631332521E-6</v>
      </c>
      <c r="K882" s="142">
        <f t="shared" si="160"/>
        <v>2.0205894755112836E-5</v>
      </c>
      <c r="L882" s="79">
        <f t="shared" si="154"/>
        <v>1</v>
      </c>
      <c r="M882" s="42">
        <f t="shared" si="164"/>
        <v>2.0205894755112836E-5</v>
      </c>
      <c r="T882" s="114"/>
      <c r="W882" s="114"/>
      <c r="AA882" s="114"/>
      <c r="AG882" s="114"/>
      <c r="AJ882" s="114"/>
    </row>
    <row r="883" spans="1:36" x14ac:dyDescent="0.2">
      <c r="A883" s="92">
        <f t="shared" si="165"/>
        <v>83</v>
      </c>
      <c r="B883" s="142">
        <f t="shared" si="165"/>
        <v>6.6248835262665044E-7</v>
      </c>
      <c r="C883" s="79">
        <f t="shared" si="156"/>
        <v>1</v>
      </c>
      <c r="D883" s="42">
        <f t="shared" si="161"/>
        <v>6.6248835262665044E-7</v>
      </c>
      <c r="E883" s="142">
        <f t="shared" si="157"/>
        <v>2.6830778281379341E-5</v>
      </c>
      <c r="F883" s="79">
        <f t="shared" si="153"/>
        <v>1</v>
      </c>
      <c r="G883" s="42">
        <f t="shared" si="162"/>
        <v>2.6830778281379341E-5</v>
      </c>
      <c r="H883" s="142">
        <f t="shared" si="158"/>
        <v>6.2936393499531786E-6</v>
      </c>
      <c r="I883" s="79">
        <f t="shared" si="159"/>
        <v>1</v>
      </c>
      <c r="J883" s="42">
        <f t="shared" si="163"/>
        <v>6.2936393499531786E-6</v>
      </c>
      <c r="K883" s="142">
        <f t="shared" si="160"/>
        <v>2.9811975868199267E-5</v>
      </c>
      <c r="L883" s="79">
        <f t="shared" si="154"/>
        <v>1</v>
      </c>
      <c r="M883" s="42">
        <f t="shared" si="164"/>
        <v>2.9811975868199267E-5</v>
      </c>
      <c r="T883" s="114"/>
      <c r="W883" s="114"/>
      <c r="AA883" s="114"/>
      <c r="AG883" s="114"/>
      <c r="AJ883" s="114"/>
    </row>
    <row r="884" spans="1:36" ht="13.5" thickBot="1" x14ac:dyDescent="0.25">
      <c r="A884" s="92" t="str">
        <f t="shared" si="165"/>
        <v>NNNN</v>
      </c>
      <c r="B884" s="145">
        <f t="shared" si="165"/>
        <v>0.18173711733430586</v>
      </c>
      <c r="C884" s="83">
        <f t="shared" si="156"/>
        <v>1</v>
      </c>
      <c r="D884" s="149">
        <f t="shared" si="161"/>
        <v>0.18173711733430586</v>
      </c>
      <c r="E884" s="85"/>
      <c r="F884" s="83"/>
      <c r="G884" s="77"/>
      <c r="H884" s="86"/>
      <c r="I884" s="83"/>
      <c r="J884" s="77"/>
      <c r="K884" s="85"/>
      <c r="L884" s="76"/>
      <c r="M884" s="89"/>
      <c r="T884" s="114"/>
      <c r="W884" s="114"/>
      <c r="AA884" s="114"/>
      <c r="AG884" s="114"/>
      <c r="AJ884" s="114"/>
    </row>
    <row r="885" spans="1:36" x14ac:dyDescent="0.2">
      <c r="C885" s="114"/>
      <c r="D885" s="114"/>
      <c r="E885" s="114"/>
      <c r="F885" s="114"/>
      <c r="G885" s="26"/>
      <c r="H885" s="26"/>
      <c r="AA885" s="26"/>
    </row>
    <row r="886" spans="1:36" x14ac:dyDescent="0.2">
      <c r="A886" s="226"/>
      <c r="B886" s="25"/>
      <c r="C886" s="26"/>
      <c r="D886" s="26"/>
      <c r="E886" s="26"/>
      <c r="F886" s="26"/>
      <c r="H886" s="26"/>
      <c r="T886" s="26"/>
      <c r="W886" s="26"/>
      <c r="AA886" s="26"/>
      <c r="AG886" s="26"/>
      <c r="AJ886" s="26"/>
    </row>
    <row r="887" spans="1:36" ht="15.75" x14ac:dyDescent="0.25">
      <c r="A887" s="140" t="s">
        <v>65</v>
      </c>
      <c r="B887" s="227"/>
      <c r="C887" s="226"/>
      <c r="D887" s="226"/>
      <c r="E887" s="226"/>
      <c r="T887" s="26"/>
      <c r="W887" s="26"/>
      <c r="AA887" s="26"/>
      <c r="AG887" s="26"/>
      <c r="AJ887" s="26"/>
    </row>
    <row r="888" spans="1:36" x14ac:dyDescent="0.2">
      <c r="A888" s="18" t="s">
        <v>57</v>
      </c>
      <c r="B888" s="227"/>
      <c r="C888" s="226"/>
      <c r="D888" s="226"/>
      <c r="E888" s="226"/>
      <c r="F888" s="26"/>
      <c r="G888" s="26"/>
      <c r="H888" s="26"/>
      <c r="T888" s="26"/>
      <c r="W888" s="26"/>
      <c r="AA888" s="26"/>
      <c r="AG888" s="26"/>
      <c r="AJ888" s="26"/>
    </row>
    <row r="889" spans="1:36" x14ac:dyDescent="0.2">
      <c r="A889" s="18" t="s">
        <v>154</v>
      </c>
      <c r="B889" s="227"/>
      <c r="C889" s="226"/>
      <c r="D889" s="226"/>
      <c r="E889" s="226"/>
      <c r="F889" s="26"/>
      <c r="G889" s="26"/>
      <c r="H889" s="26"/>
      <c r="T889" s="26"/>
      <c r="W889" s="26"/>
      <c r="AA889" s="26"/>
      <c r="AG889" s="26"/>
      <c r="AJ889" s="26"/>
    </row>
    <row r="890" spans="1:36" x14ac:dyDescent="0.2">
      <c r="A890" s="18" t="s">
        <v>58</v>
      </c>
      <c r="B890" s="227"/>
      <c r="C890" s="226"/>
      <c r="D890" s="226"/>
      <c r="E890" s="226"/>
      <c r="F890" s="26"/>
      <c r="G890" s="26"/>
      <c r="H890" s="26"/>
      <c r="T890" s="26"/>
      <c r="W890" s="26"/>
      <c r="AA890" s="26"/>
      <c r="AG890" s="26"/>
      <c r="AJ890" s="26"/>
    </row>
    <row r="891" spans="1:36" x14ac:dyDescent="0.2">
      <c r="A891" s="226"/>
      <c r="B891" s="227"/>
      <c r="C891" s="226"/>
      <c r="D891" s="226"/>
      <c r="E891" s="226"/>
      <c r="F891" s="26"/>
      <c r="G891" s="26"/>
      <c r="H891" s="26"/>
      <c r="T891" s="26"/>
      <c r="W891" s="26"/>
      <c r="AA891" s="26"/>
      <c r="AG891" s="26"/>
      <c r="AJ891" s="26"/>
    </row>
    <row r="892" spans="1:36" x14ac:dyDescent="0.2">
      <c r="A892" s="226"/>
      <c r="B892" s="334" t="s">
        <v>59</v>
      </c>
      <c r="C892" s="334"/>
      <c r="D892" s="334"/>
      <c r="E892" s="334"/>
      <c r="F892" s="334"/>
      <c r="G892" s="334"/>
      <c r="H892" s="334"/>
      <c r="T892" s="26"/>
      <c r="W892" s="26"/>
      <c r="AA892" s="26"/>
      <c r="AG892" s="26"/>
      <c r="AJ892" s="26"/>
    </row>
    <row r="893" spans="1:36" x14ac:dyDescent="0.2">
      <c r="A893" s="226"/>
      <c r="B893" s="227"/>
      <c r="C893" s="227"/>
      <c r="D893" s="227"/>
      <c r="E893" s="227"/>
      <c r="F893" s="227"/>
      <c r="G893" s="26"/>
      <c r="H893" s="26"/>
      <c r="T893" s="26"/>
      <c r="W893" s="26"/>
      <c r="AA893" s="26"/>
      <c r="AG893" s="26"/>
      <c r="AJ893" s="26"/>
    </row>
    <row r="894" spans="1:36" ht="38.25" x14ac:dyDescent="0.2">
      <c r="A894" s="19" t="s">
        <v>36</v>
      </c>
      <c r="B894" s="22" t="s">
        <v>19</v>
      </c>
      <c r="C894" s="19" t="s">
        <v>60</v>
      </c>
      <c r="D894" s="26"/>
      <c r="E894" s="22" t="s">
        <v>19</v>
      </c>
      <c r="F894" s="19" t="s">
        <v>60</v>
      </c>
      <c r="G894" s="114"/>
      <c r="H894" s="114"/>
      <c r="I894" s="23"/>
      <c r="K894" s="114"/>
      <c r="R894" s="26"/>
      <c r="T894" s="114"/>
      <c r="U894" s="26"/>
      <c r="W894" s="114"/>
      <c r="Y894" s="26"/>
      <c r="AA894" s="114"/>
      <c r="AE894" s="26"/>
      <c r="AG894" s="114"/>
      <c r="AH894" s="26"/>
      <c r="AJ894" s="114"/>
    </row>
    <row r="895" spans="1:36" x14ac:dyDescent="0.2">
      <c r="A895" s="226"/>
      <c r="B895" s="22"/>
      <c r="C895" s="227"/>
      <c r="D895" s="227"/>
      <c r="E895" s="227"/>
      <c r="F895" s="227"/>
      <c r="G895" s="114"/>
      <c r="H895" s="114"/>
      <c r="I895" s="23"/>
      <c r="K895" s="114"/>
      <c r="R895" s="26"/>
      <c r="T895" s="114"/>
      <c r="U895" s="26"/>
      <c r="W895" s="114"/>
      <c r="Y895" s="26"/>
      <c r="AA895" s="114"/>
      <c r="AE895" s="26"/>
      <c r="AG895" s="114"/>
      <c r="AH895" s="26"/>
      <c r="AJ895" s="114"/>
    </row>
    <row r="896" spans="1:36" x14ac:dyDescent="0.2">
      <c r="A896" s="226"/>
      <c r="B896" s="340" t="s">
        <v>61</v>
      </c>
      <c r="C896" s="340"/>
      <c r="D896" s="227"/>
      <c r="E896" s="340" t="s">
        <v>62</v>
      </c>
      <c r="F896" s="340"/>
      <c r="G896" s="114"/>
      <c r="H896" s="114"/>
      <c r="I896" s="23"/>
      <c r="K896" s="114"/>
      <c r="R896" s="26"/>
      <c r="T896" s="114"/>
      <c r="U896" s="26"/>
      <c r="W896" s="114"/>
      <c r="Y896" s="26"/>
      <c r="AA896" s="114"/>
      <c r="AE896" s="26"/>
      <c r="AG896" s="114"/>
      <c r="AH896" s="26"/>
      <c r="AJ896" s="114"/>
    </row>
    <row r="897" spans="1:36" x14ac:dyDescent="0.2">
      <c r="A897" s="226"/>
      <c r="B897" s="227"/>
      <c r="C897" s="227"/>
      <c r="D897" s="227"/>
      <c r="E897" s="227"/>
      <c r="F897" s="227"/>
      <c r="G897" s="114"/>
      <c r="H897" s="114"/>
      <c r="I897" s="23"/>
      <c r="K897" s="114"/>
      <c r="R897" s="26"/>
      <c r="T897" s="114"/>
      <c r="U897" s="26"/>
      <c r="W897" s="114"/>
      <c r="Y897" s="26"/>
      <c r="AA897" s="114"/>
      <c r="AE897" s="26"/>
      <c r="AG897" s="114"/>
      <c r="AH897" s="26"/>
      <c r="AJ897" s="114"/>
    </row>
    <row r="898" spans="1:36" x14ac:dyDescent="0.2">
      <c r="A898" s="24">
        <f>A800</f>
        <v>0</v>
      </c>
      <c r="B898" s="94">
        <f t="shared" ref="B898:B929" si="166">SUM(B800,E800)</f>
        <v>2.2941971651460904E-3</v>
      </c>
      <c r="C898" s="23">
        <f t="shared" ref="C898:C929" si="167">SUM(D800,G800)/B898</f>
        <v>1.0808245012317543</v>
      </c>
      <c r="D898" s="23"/>
      <c r="E898" s="94">
        <f t="shared" ref="E898:E929" si="168">SUM(H800,K800)</f>
        <v>2.9762289241752268E-3</v>
      </c>
      <c r="F898" s="23">
        <f t="shared" ref="F898:F929" si="169">SUM(J800,M800)/E898</f>
        <v>0.93769721808223394</v>
      </c>
      <c r="G898" s="114"/>
      <c r="H898" s="114"/>
      <c r="I898" s="23"/>
      <c r="K898" s="114"/>
      <c r="R898" s="26"/>
      <c r="T898" s="114"/>
      <c r="U898" s="26"/>
      <c r="W898" s="114"/>
      <c r="Y898" s="26"/>
      <c r="AA898" s="114"/>
      <c r="AE898" s="26"/>
      <c r="AG898" s="114"/>
      <c r="AH898" s="26"/>
      <c r="AJ898" s="114"/>
    </row>
    <row r="899" spans="1:36" x14ac:dyDescent="0.2">
      <c r="A899" s="24">
        <f t="shared" ref="A899:A962" si="170">A801</f>
        <v>1</v>
      </c>
      <c r="B899" s="94">
        <f t="shared" si="166"/>
        <v>3.1355573729819359E-3</v>
      </c>
      <c r="C899" s="23">
        <f t="shared" si="167"/>
        <v>1.0637902998480788</v>
      </c>
      <c r="D899" s="23"/>
      <c r="E899" s="94">
        <f t="shared" si="168"/>
        <v>4.4005788823225254E-3</v>
      </c>
      <c r="F899" s="23">
        <f t="shared" si="169"/>
        <v>0.95454731062386766</v>
      </c>
      <c r="G899" s="114"/>
      <c r="H899" s="114"/>
      <c r="I899" s="23"/>
      <c r="K899" s="114"/>
      <c r="R899" s="26"/>
      <c r="T899" s="114"/>
      <c r="U899" s="26"/>
      <c r="W899" s="114"/>
      <c r="Y899" s="26"/>
      <c r="AA899" s="114"/>
      <c r="AE899" s="26"/>
      <c r="AG899" s="114"/>
      <c r="AH899" s="26"/>
      <c r="AJ899" s="114"/>
    </row>
    <row r="900" spans="1:36" x14ac:dyDescent="0.2">
      <c r="A900" s="24">
        <f t="shared" si="170"/>
        <v>2</v>
      </c>
      <c r="B900" s="94">
        <f t="shared" si="166"/>
        <v>3.4734264328215277E-3</v>
      </c>
      <c r="C900" s="23">
        <f t="shared" si="167"/>
        <v>1.0788651968690162</v>
      </c>
      <c r="D900" s="23"/>
      <c r="E900" s="94">
        <f t="shared" si="168"/>
        <v>4.9988058647443901E-3</v>
      </c>
      <c r="F900" s="23">
        <f t="shared" si="169"/>
        <v>0.94520042049112041</v>
      </c>
      <c r="G900" s="114"/>
      <c r="H900" s="114"/>
      <c r="I900" s="23"/>
      <c r="K900" s="114"/>
      <c r="R900" s="26"/>
      <c r="T900" s="114"/>
      <c r="U900" s="26"/>
      <c r="W900" s="114"/>
      <c r="Y900" s="26"/>
      <c r="AA900" s="114"/>
      <c r="AE900" s="26"/>
      <c r="AG900" s="114"/>
      <c r="AH900" s="26"/>
      <c r="AJ900" s="114"/>
    </row>
    <row r="901" spans="1:36" x14ac:dyDescent="0.2">
      <c r="A901" s="24">
        <f t="shared" si="170"/>
        <v>3</v>
      </c>
      <c r="B901" s="94">
        <f t="shared" si="166"/>
        <v>3.3611346570513109E-3</v>
      </c>
      <c r="C901" s="23">
        <f t="shared" si="167"/>
        <v>1.0767686209054574</v>
      </c>
      <c r="D901" s="23"/>
      <c r="E901" s="94">
        <f t="shared" si="168"/>
        <v>5.0017870623312102E-3</v>
      </c>
      <c r="F901" s="23">
        <f t="shared" si="169"/>
        <v>0.94841250355445839</v>
      </c>
      <c r="G901" s="114"/>
      <c r="H901" s="114"/>
      <c r="I901" s="23"/>
      <c r="K901" s="114"/>
      <c r="R901" s="26"/>
      <c r="T901" s="114"/>
      <c r="U901" s="26"/>
      <c r="W901" s="114"/>
      <c r="Y901" s="26"/>
      <c r="AA901" s="114"/>
      <c r="AE901" s="26"/>
      <c r="AG901" s="114"/>
      <c r="AH901" s="26"/>
      <c r="AJ901" s="114"/>
    </row>
    <row r="902" spans="1:36" x14ac:dyDescent="0.2">
      <c r="A902" s="24">
        <f t="shared" si="170"/>
        <v>4</v>
      </c>
      <c r="B902" s="94">
        <f t="shared" si="166"/>
        <v>3.1385385705687565E-3</v>
      </c>
      <c r="C902" s="23">
        <f t="shared" si="167"/>
        <v>1.0708977394459294</v>
      </c>
      <c r="D902" s="23"/>
      <c r="E902" s="94">
        <f t="shared" si="168"/>
        <v>4.7556726393304096E-3</v>
      </c>
      <c r="F902" s="23">
        <f t="shared" si="169"/>
        <v>0.95321055364977492</v>
      </c>
      <c r="G902" s="114"/>
      <c r="H902" s="114"/>
      <c r="I902" s="23"/>
      <c r="K902" s="114"/>
      <c r="R902" s="26"/>
      <c r="T902" s="114"/>
      <c r="U902" s="26"/>
      <c r="W902" s="114"/>
      <c r="Y902" s="26"/>
      <c r="AA902" s="114"/>
      <c r="AE902" s="26"/>
      <c r="AG902" s="114"/>
      <c r="AH902" s="26"/>
      <c r="AJ902" s="114"/>
    </row>
    <row r="903" spans="1:36" x14ac:dyDescent="0.2">
      <c r="A903" s="24">
        <f t="shared" si="170"/>
        <v>5</v>
      </c>
      <c r="B903" s="94">
        <f t="shared" si="166"/>
        <v>3.7490215875142143E-3</v>
      </c>
      <c r="C903" s="23">
        <f t="shared" si="167"/>
        <v>1.0664307497394379</v>
      </c>
      <c r="D903" s="227"/>
      <c r="E903" s="94">
        <f t="shared" si="168"/>
        <v>5.4642039324646124E-3</v>
      </c>
      <c r="F903" s="23">
        <f t="shared" si="169"/>
        <v>0.95442148244720182</v>
      </c>
      <c r="G903" s="114"/>
      <c r="H903" s="114"/>
      <c r="I903" s="23"/>
      <c r="K903" s="114"/>
      <c r="R903" s="26"/>
      <c r="T903" s="114"/>
      <c r="U903" s="26"/>
      <c r="W903" s="114"/>
      <c r="Y903" s="26"/>
      <c r="AA903" s="114"/>
      <c r="AE903" s="26"/>
      <c r="AG903" s="114"/>
      <c r="AH903" s="26"/>
      <c r="AJ903" s="114"/>
    </row>
    <row r="904" spans="1:36" x14ac:dyDescent="0.2">
      <c r="A904" s="24">
        <f t="shared" si="170"/>
        <v>6</v>
      </c>
      <c r="B904" s="94">
        <f t="shared" si="166"/>
        <v>4.4568903922957911E-3</v>
      </c>
      <c r="C904" s="23">
        <f t="shared" si="167"/>
        <v>1.0578824165607084</v>
      </c>
      <c r="D904" s="227"/>
      <c r="E904" s="94">
        <f t="shared" si="168"/>
        <v>6.3641943595079166E-3</v>
      </c>
      <c r="F904" s="23">
        <f t="shared" si="169"/>
        <v>0.95946453365823525</v>
      </c>
      <c r="G904" s="114"/>
      <c r="H904" s="114"/>
      <c r="I904" s="23"/>
      <c r="K904" s="114"/>
      <c r="R904" s="26"/>
      <c r="T904" s="114"/>
      <c r="U904" s="26"/>
      <c r="W904" s="114"/>
      <c r="Y904" s="26"/>
      <c r="AA904" s="114"/>
      <c r="AE904" s="26"/>
      <c r="AG904" s="114"/>
      <c r="AH904" s="26"/>
      <c r="AJ904" s="114"/>
    </row>
    <row r="905" spans="1:36" x14ac:dyDescent="0.2">
      <c r="A905" s="24">
        <f t="shared" si="170"/>
        <v>7</v>
      </c>
      <c r="B905" s="94">
        <f t="shared" si="166"/>
        <v>4.9564066101762845E-3</v>
      </c>
      <c r="C905" s="23">
        <f t="shared" si="167"/>
        <v>1.0367015398058839</v>
      </c>
      <c r="D905" s="227"/>
      <c r="E905" s="94">
        <f t="shared" si="168"/>
        <v>6.8594044030963379E-3</v>
      </c>
      <c r="F905" s="23">
        <f t="shared" si="169"/>
        <v>0.97348053215590902</v>
      </c>
      <c r="G905" s="114"/>
      <c r="H905" s="114"/>
      <c r="I905" s="23"/>
      <c r="K905" s="114"/>
      <c r="R905" s="26"/>
      <c r="T905" s="114"/>
      <c r="U905" s="26"/>
      <c r="W905" s="114"/>
      <c r="Y905" s="26"/>
      <c r="AA905" s="114"/>
      <c r="AE905" s="26"/>
      <c r="AG905" s="114"/>
      <c r="AH905" s="26"/>
      <c r="AJ905" s="114"/>
    </row>
    <row r="906" spans="1:36" x14ac:dyDescent="0.2">
      <c r="A906" s="24">
        <f t="shared" si="170"/>
        <v>8</v>
      </c>
      <c r="B906" s="94">
        <f t="shared" si="166"/>
        <v>5.2223956837558847E-3</v>
      </c>
      <c r="C906" s="23">
        <f t="shared" si="167"/>
        <v>1.0285933521533162</v>
      </c>
      <c r="D906" s="227"/>
      <c r="E906" s="94">
        <f t="shared" si="168"/>
        <v>7.3662079928557261E-3</v>
      </c>
      <c r="F906" s="23">
        <f t="shared" si="169"/>
        <v>0.97972826737794816</v>
      </c>
      <c r="G906" s="114"/>
      <c r="H906" s="114"/>
      <c r="I906" s="23"/>
      <c r="K906" s="114"/>
      <c r="R906" s="26"/>
      <c r="T906" s="114"/>
      <c r="U906" s="26"/>
      <c r="W906" s="114"/>
      <c r="Y906" s="26"/>
      <c r="AA906" s="114"/>
      <c r="AE906" s="26"/>
      <c r="AG906" s="114"/>
      <c r="AH906" s="26"/>
      <c r="AJ906" s="114"/>
    </row>
    <row r="907" spans="1:36" x14ac:dyDescent="0.2">
      <c r="A907" s="24">
        <f t="shared" si="170"/>
        <v>9</v>
      </c>
      <c r="B907" s="94">
        <f t="shared" si="166"/>
        <v>6.4026186839602631E-3</v>
      </c>
      <c r="C907" s="23">
        <f t="shared" si="167"/>
        <v>1.0102126737392254</v>
      </c>
      <c r="D907" s="227"/>
      <c r="E907" s="94">
        <f t="shared" si="168"/>
        <v>8.8856250296049481E-3</v>
      </c>
      <c r="F907" s="23">
        <f t="shared" si="169"/>
        <v>0.99264116418618908</v>
      </c>
      <c r="G907" s="114"/>
      <c r="H907" s="114"/>
      <c r="I907" s="23"/>
      <c r="K907" s="114"/>
      <c r="R907" s="26"/>
      <c r="T907" s="114"/>
      <c r="U907" s="26"/>
      <c r="W907" s="114"/>
      <c r="Y907" s="26"/>
      <c r="AA907" s="114"/>
      <c r="AE907" s="26"/>
      <c r="AG907" s="114"/>
      <c r="AH907" s="26"/>
      <c r="AJ907" s="114"/>
    </row>
    <row r="908" spans="1:36" x14ac:dyDescent="0.2">
      <c r="A908" s="24">
        <f t="shared" si="170"/>
        <v>10</v>
      </c>
      <c r="B908" s="94">
        <f t="shared" si="166"/>
        <v>5.6046514632214616E-3</v>
      </c>
      <c r="C908" s="23">
        <f t="shared" si="167"/>
        <v>1.0097809555403019</v>
      </c>
      <c r="D908" s="227"/>
      <c r="E908" s="94">
        <f t="shared" si="168"/>
        <v>7.4168883518316644E-3</v>
      </c>
      <c r="F908" s="23">
        <f t="shared" si="169"/>
        <v>0.99260891573659504</v>
      </c>
      <c r="G908" s="114"/>
      <c r="H908" s="114"/>
      <c r="I908" s="23"/>
      <c r="K908" s="114"/>
      <c r="R908" s="26"/>
      <c r="T908" s="114"/>
      <c r="U908" s="26"/>
      <c r="W908" s="114"/>
      <c r="Y908" s="26"/>
      <c r="AA908" s="114"/>
      <c r="AE908" s="26"/>
      <c r="AG908" s="114"/>
      <c r="AH908" s="26"/>
      <c r="AJ908" s="114"/>
    </row>
    <row r="909" spans="1:36" x14ac:dyDescent="0.2">
      <c r="A909" s="24">
        <f t="shared" si="170"/>
        <v>11</v>
      </c>
      <c r="B909" s="94">
        <f t="shared" si="166"/>
        <v>5.8388410958749824E-3</v>
      </c>
      <c r="C909" s="23">
        <f t="shared" si="167"/>
        <v>1.007663529022943</v>
      </c>
      <c r="D909" s="227"/>
      <c r="E909" s="94">
        <f t="shared" si="168"/>
        <v>7.6209347644406724E-3</v>
      </c>
      <c r="F909" s="23">
        <f t="shared" si="169"/>
        <v>0.99412852496686155</v>
      </c>
      <c r="G909" s="114"/>
      <c r="H909" s="114"/>
      <c r="I909" s="23"/>
      <c r="K909" s="114"/>
      <c r="R909" s="26"/>
      <c r="T909" s="114"/>
      <c r="U909" s="26"/>
      <c r="W909" s="114"/>
      <c r="Y909" s="26"/>
      <c r="AA909" s="114"/>
      <c r="AE909" s="26"/>
      <c r="AG909" s="114"/>
      <c r="AH909" s="26"/>
      <c r="AJ909" s="114"/>
    </row>
    <row r="910" spans="1:36" x14ac:dyDescent="0.2">
      <c r="A910" s="24">
        <f t="shared" si="170"/>
        <v>12</v>
      </c>
      <c r="B910" s="94">
        <f t="shared" si="166"/>
        <v>5.6294947764449618E-3</v>
      </c>
      <c r="C910" s="23">
        <f t="shared" si="167"/>
        <v>1.0098751584462351</v>
      </c>
      <c r="D910" s="227"/>
      <c r="E910" s="94">
        <f t="shared" si="168"/>
        <v>7.4632625365155299E-3</v>
      </c>
      <c r="F910" s="23">
        <f t="shared" si="169"/>
        <v>0.99255122640833671</v>
      </c>
      <c r="G910" s="114"/>
      <c r="H910" s="114"/>
      <c r="I910" s="23"/>
      <c r="K910" s="114"/>
      <c r="R910" s="26"/>
      <c r="T910" s="114"/>
      <c r="U910" s="26"/>
      <c r="W910" s="114"/>
      <c r="Y910" s="26"/>
      <c r="AA910" s="114"/>
      <c r="AE910" s="26"/>
      <c r="AG910" s="114"/>
      <c r="AH910" s="26"/>
      <c r="AJ910" s="114"/>
    </row>
    <row r="911" spans="1:36" x14ac:dyDescent="0.2">
      <c r="A911" s="24">
        <f t="shared" si="170"/>
        <v>13</v>
      </c>
      <c r="B911" s="94">
        <f t="shared" si="166"/>
        <v>5.8981338034350683E-3</v>
      </c>
      <c r="C911" s="23">
        <f t="shared" si="167"/>
        <v>1.0238214381712631</v>
      </c>
      <c r="D911" s="227"/>
      <c r="E911" s="94">
        <f t="shared" si="168"/>
        <v>7.8687054083230387E-3</v>
      </c>
      <c r="F911" s="23">
        <f t="shared" si="169"/>
        <v>0.98214420003883374</v>
      </c>
      <c r="G911" s="114"/>
      <c r="H911" s="114"/>
      <c r="I911" s="23"/>
      <c r="K911" s="114"/>
      <c r="R911" s="26"/>
      <c r="T911" s="114"/>
      <c r="U911" s="26"/>
      <c r="W911" s="114"/>
      <c r="Y911" s="26"/>
      <c r="AA911" s="114"/>
      <c r="AE911" s="26"/>
      <c r="AG911" s="114"/>
      <c r="AH911" s="26"/>
      <c r="AJ911" s="114"/>
    </row>
    <row r="912" spans="1:36" x14ac:dyDescent="0.2">
      <c r="A912" s="24">
        <f t="shared" si="170"/>
        <v>14</v>
      </c>
      <c r="B912" s="94">
        <f t="shared" si="166"/>
        <v>5.9385455929452935E-3</v>
      </c>
      <c r="C912" s="23">
        <f t="shared" si="167"/>
        <v>1</v>
      </c>
      <c r="D912" s="227"/>
      <c r="E912" s="94">
        <f t="shared" si="168"/>
        <v>7.8620805247967742E-3</v>
      </c>
      <c r="F912" s="23">
        <f t="shared" si="169"/>
        <v>0.99999999999999978</v>
      </c>
      <c r="G912" s="114"/>
      <c r="H912" s="114"/>
      <c r="I912" s="23"/>
      <c r="K912" s="114"/>
      <c r="R912" s="26"/>
      <c r="T912" s="114"/>
      <c r="U912" s="26"/>
      <c r="W912" s="114"/>
      <c r="Y912" s="26"/>
      <c r="AA912" s="114"/>
      <c r="AE912" s="26"/>
      <c r="AG912" s="114"/>
      <c r="AH912" s="26"/>
      <c r="AJ912" s="114"/>
    </row>
    <row r="913" spans="1:36" x14ac:dyDescent="0.2">
      <c r="A913" s="24">
        <f t="shared" si="170"/>
        <v>15</v>
      </c>
      <c r="B913" s="94">
        <f t="shared" si="166"/>
        <v>6.2088408408169675E-3</v>
      </c>
      <c r="C913" s="23">
        <f t="shared" si="167"/>
        <v>1</v>
      </c>
      <c r="D913" s="227"/>
      <c r="E913" s="94">
        <f t="shared" si="168"/>
        <v>8.1095199245028275E-3</v>
      </c>
      <c r="F913" s="23">
        <f t="shared" si="169"/>
        <v>1</v>
      </c>
      <c r="G913" s="114"/>
      <c r="H913" s="114"/>
      <c r="I913" s="23"/>
      <c r="K913" s="114"/>
      <c r="R913" s="26"/>
      <c r="T913" s="114"/>
      <c r="U913" s="26"/>
      <c r="W913" s="114"/>
      <c r="Y913" s="26"/>
      <c r="AA913" s="114"/>
      <c r="AE913" s="26"/>
      <c r="AG913" s="114"/>
      <c r="AH913" s="26"/>
      <c r="AJ913" s="114"/>
    </row>
    <row r="914" spans="1:36" x14ac:dyDescent="0.2">
      <c r="A914" s="24">
        <f t="shared" si="170"/>
        <v>16</v>
      </c>
      <c r="B914" s="94">
        <f t="shared" si="166"/>
        <v>6.2830395363111524E-3</v>
      </c>
      <c r="C914" s="23">
        <f t="shared" si="167"/>
        <v>1</v>
      </c>
      <c r="D914" s="227"/>
      <c r="E914" s="94">
        <f t="shared" si="168"/>
        <v>8.0409523800059682E-3</v>
      </c>
      <c r="F914" s="23">
        <f t="shared" si="169"/>
        <v>1</v>
      </c>
      <c r="G914" s="114"/>
      <c r="H914" s="114"/>
      <c r="I914" s="23"/>
      <c r="K914" s="114"/>
      <c r="R914" s="26"/>
      <c r="T914" s="114"/>
      <c r="U914" s="26"/>
      <c r="W914" s="114"/>
      <c r="Y914" s="26"/>
      <c r="AA914" s="114"/>
      <c r="AE914" s="26"/>
      <c r="AG914" s="114"/>
      <c r="AH914" s="26"/>
      <c r="AJ914" s="114"/>
    </row>
    <row r="915" spans="1:36" x14ac:dyDescent="0.2">
      <c r="A915" s="24">
        <f t="shared" si="170"/>
        <v>17</v>
      </c>
      <c r="B915" s="94">
        <f t="shared" si="166"/>
        <v>6.2071846199354009E-3</v>
      </c>
      <c r="C915" s="23">
        <f t="shared" si="167"/>
        <v>1.0000000000000002</v>
      </c>
      <c r="D915" s="227"/>
      <c r="E915" s="94">
        <f t="shared" si="168"/>
        <v>7.9472102781092974E-3</v>
      </c>
      <c r="F915" s="23">
        <f t="shared" si="169"/>
        <v>1.0000000000000002</v>
      </c>
      <c r="G915" s="114"/>
      <c r="H915" s="114"/>
      <c r="I915" s="23"/>
      <c r="K915" s="114"/>
      <c r="R915" s="26"/>
      <c r="T915" s="114"/>
      <c r="U915" s="26"/>
      <c r="W915" s="114"/>
      <c r="Y915" s="26"/>
      <c r="AA915" s="114"/>
      <c r="AE915" s="26"/>
      <c r="AG915" s="114"/>
      <c r="AH915" s="26"/>
      <c r="AJ915" s="114"/>
    </row>
    <row r="916" spans="1:36" x14ac:dyDescent="0.2">
      <c r="A916" s="24">
        <f t="shared" si="170"/>
        <v>18</v>
      </c>
      <c r="B916" s="94">
        <f t="shared" si="166"/>
        <v>6.0289752530788311E-3</v>
      </c>
      <c r="C916" s="23">
        <f t="shared" si="167"/>
        <v>1.0000000000000002</v>
      </c>
      <c r="D916" s="227"/>
      <c r="E916" s="94">
        <f t="shared" si="168"/>
        <v>7.7789382365421288E-3</v>
      </c>
      <c r="F916" s="23">
        <f t="shared" si="169"/>
        <v>1</v>
      </c>
      <c r="G916" s="114"/>
      <c r="H916" s="114"/>
      <c r="I916" s="23"/>
      <c r="K916" s="114"/>
      <c r="R916" s="26"/>
      <c r="T916" s="114"/>
      <c r="U916" s="26"/>
      <c r="W916" s="114"/>
      <c r="Y916" s="26"/>
      <c r="AA916" s="114"/>
      <c r="AE916" s="26"/>
      <c r="AG916" s="114"/>
      <c r="AH916" s="26"/>
      <c r="AJ916" s="114"/>
    </row>
    <row r="917" spans="1:36" x14ac:dyDescent="0.2">
      <c r="A917" s="24">
        <f t="shared" si="170"/>
        <v>19</v>
      </c>
      <c r="B917" s="94">
        <f t="shared" si="166"/>
        <v>6.3065578728293981E-3</v>
      </c>
      <c r="C917" s="23">
        <f t="shared" si="167"/>
        <v>1</v>
      </c>
      <c r="D917" s="227"/>
      <c r="E917" s="94">
        <f t="shared" si="168"/>
        <v>7.8070939915287612E-3</v>
      </c>
      <c r="F917" s="23">
        <f t="shared" si="169"/>
        <v>1</v>
      </c>
      <c r="G917" s="114"/>
      <c r="H917" s="114"/>
      <c r="I917" s="23"/>
      <c r="K917" s="114"/>
      <c r="R917" s="26"/>
      <c r="T917" s="114"/>
      <c r="U917" s="26"/>
      <c r="W917" s="114"/>
      <c r="Y917" s="26"/>
      <c r="AA917" s="114"/>
      <c r="AE917" s="26"/>
      <c r="AG917" s="114"/>
      <c r="AH917" s="26"/>
      <c r="AJ917" s="114"/>
    </row>
    <row r="918" spans="1:36" x14ac:dyDescent="0.2">
      <c r="A918" s="24">
        <f t="shared" si="170"/>
        <v>20</v>
      </c>
      <c r="B918" s="94">
        <f t="shared" si="166"/>
        <v>6.2515713395613869E-3</v>
      </c>
      <c r="C918" s="23">
        <f t="shared" si="167"/>
        <v>1</v>
      </c>
      <c r="D918" s="227"/>
      <c r="E918" s="94">
        <f t="shared" si="168"/>
        <v>7.5815167074593879E-3</v>
      </c>
      <c r="F918" s="23">
        <f t="shared" si="169"/>
        <v>1</v>
      </c>
      <c r="G918" s="114"/>
      <c r="H918" s="114"/>
      <c r="I918" s="23"/>
      <c r="K918" s="114"/>
      <c r="R918" s="26"/>
      <c r="T918" s="114"/>
      <c r="U918" s="26"/>
      <c r="W918" s="114"/>
      <c r="Y918" s="26"/>
      <c r="AA918" s="114"/>
      <c r="AE918" s="26"/>
      <c r="AG918" s="114"/>
      <c r="AH918" s="26"/>
      <c r="AJ918" s="114"/>
    </row>
    <row r="919" spans="1:36" x14ac:dyDescent="0.2">
      <c r="A919" s="24">
        <f t="shared" si="170"/>
        <v>21</v>
      </c>
      <c r="B919" s="94">
        <f t="shared" si="166"/>
        <v>5.9862447543344126E-3</v>
      </c>
      <c r="C919" s="23">
        <f t="shared" si="167"/>
        <v>1</v>
      </c>
      <c r="D919" s="227"/>
      <c r="E919" s="94">
        <f t="shared" si="168"/>
        <v>7.2797532628379475E-3</v>
      </c>
      <c r="F919" s="23">
        <f t="shared" si="169"/>
        <v>1</v>
      </c>
      <c r="G919" s="114"/>
      <c r="H919" s="114"/>
      <c r="I919" s="23"/>
      <c r="K919" s="114"/>
      <c r="R919" s="26"/>
      <c r="T919" s="114"/>
      <c r="U919" s="26"/>
      <c r="W919" s="114"/>
      <c r="Y919" s="26"/>
      <c r="AA919" s="114"/>
      <c r="AE919" s="26"/>
      <c r="AG919" s="114"/>
      <c r="AH919" s="26"/>
      <c r="AJ919" s="114"/>
    </row>
    <row r="920" spans="1:36" x14ac:dyDescent="0.2">
      <c r="A920" s="24">
        <f t="shared" si="170"/>
        <v>22</v>
      </c>
      <c r="B920" s="94">
        <f t="shared" si="166"/>
        <v>5.8305599914671505E-3</v>
      </c>
      <c r="C920" s="23">
        <f t="shared" si="167"/>
        <v>1</v>
      </c>
      <c r="D920" s="227"/>
      <c r="E920" s="94">
        <f t="shared" si="168"/>
        <v>6.9909083410927275E-3</v>
      </c>
      <c r="F920" s="23">
        <f t="shared" si="169"/>
        <v>1</v>
      </c>
      <c r="G920" s="114"/>
      <c r="H920" s="114"/>
      <c r="I920" s="23"/>
      <c r="K920" s="114"/>
      <c r="R920" s="26"/>
      <c r="T920" s="114"/>
      <c r="U920" s="26"/>
      <c r="W920" s="114"/>
      <c r="Y920" s="26"/>
      <c r="AA920" s="114"/>
      <c r="AE920" s="26"/>
      <c r="AG920" s="114"/>
      <c r="AH920" s="26"/>
      <c r="AJ920" s="114"/>
    </row>
    <row r="921" spans="1:36" x14ac:dyDescent="0.2">
      <c r="A921" s="24">
        <f t="shared" si="170"/>
        <v>23</v>
      </c>
      <c r="B921" s="94">
        <f t="shared" si="166"/>
        <v>6.2535588046192664E-3</v>
      </c>
      <c r="C921" s="23">
        <f t="shared" si="167"/>
        <v>1</v>
      </c>
      <c r="D921" s="227"/>
      <c r="E921" s="94">
        <f t="shared" si="168"/>
        <v>7.1512305224283781E-3</v>
      </c>
      <c r="F921" s="23">
        <f t="shared" si="169"/>
        <v>1</v>
      </c>
      <c r="G921" s="114"/>
      <c r="H921" s="114"/>
      <c r="I921" s="23"/>
      <c r="K921" s="114"/>
      <c r="R921" s="26"/>
      <c r="T921" s="114"/>
      <c r="U921" s="26"/>
      <c r="W921" s="114"/>
      <c r="Y921" s="26"/>
      <c r="AA921" s="114"/>
      <c r="AE921" s="26"/>
      <c r="AG921" s="114"/>
      <c r="AH921" s="26"/>
      <c r="AJ921" s="114"/>
    </row>
    <row r="922" spans="1:36" x14ac:dyDescent="0.2">
      <c r="A922" s="24">
        <f t="shared" si="170"/>
        <v>24</v>
      </c>
      <c r="B922" s="94">
        <f t="shared" si="166"/>
        <v>5.7573550285019053E-3</v>
      </c>
      <c r="C922" s="23">
        <f t="shared" si="167"/>
        <v>1</v>
      </c>
      <c r="D922" s="227"/>
      <c r="E922" s="94">
        <f t="shared" si="168"/>
        <v>6.7467813831498073E-3</v>
      </c>
      <c r="F922" s="23">
        <f t="shared" si="169"/>
        <v>1</v>
      </c>
      <c r="G922" s="114"/>
      <c r="H922" s="114"/>
      <c r="I922" s="23"/>
      <c r="K922" s="114"/>
      <c r="R922" s="26"/>
      <c r="T922" s="114"/>
      <c r="U922" s="26"/>
      <c r="W922" s="114"/>
      <c r="Y922" s="26"/>
      <c r="AA922" s="114"/>
      <c r="AE922" s="26"/>
      <c r="AG922" s="114"/>
      <c r="AH922" s="26"/>
      <c r="AJ922" s="114"/>
    </row>
    <row r="923" spans="1:36" x14ac:dyDescent="0.2">
      <c r="A923" s="24">
        <f t="shared" si="170"/>
        <v>25</v>
      </c>
      <c r="B923" s="94">
        <f t="shared" si="166"/>
        <v>6.0796556120547704E-3</v>
      </c>
      <c r="C923" s="23">
        <f t="shared" si="167"/>
        <v>1</v>
      </c>
      <c r="D923" s="227"/>
      <c r="E923" s="94">
        <f t="shared" si="168"/>
        <v>7.0697444550552992E-3</v>
      </c>
      <c r="F923" s="23">
        <f t="shared" si="169"/>
        <v>1</v>
      </c>
      <c r="G923" s="114"/>
      <c r="H923" s="114"/>
      <c r="I923" s="23"/>
      <c r="K923" s="114"/>
      <c r="R923" s="26"/>
      <c r="T923" s="114"/>
      <c r="U923" s="26"/>
      <c r="W923" s="114"/>
      <c r="Y923" s="26"/>
      <c r="AA923" s="114"/>
      <c r="AE923" s="26"/>
      <c r="AG923" s="114"/>
      <c r="AH923" s="26"/>
      <c r="AJ923" s="114"/>
    </row>
    <row r="924" spans="1:36" x14ac:dyDescent="0.2">
      <c r="A924" s="24">
        <f t="shared" si="170"/>
        <v>26</v>
      </c>
      <c r="B924" s="94">
        <f t="shared" si="166"/>
        <v>6.1362983662043499E-3</v>
      </c>
      <c r="C924" s="23">
        <f t="shared" si="167"/>
        <v>1</v>
      </c>
      <c r="D924" s="227"/>
      <c r="E924" s="94">
        <f t="shared" si="168"/>
        <v>7.0472198510659933E-3</v>
      </c>
      <c r="F924" s="23">
        <f t="shared" si="169"/>
        <v>1</v>
      </c>
      <c r="G924" s="114"/>
      <c r="H924" s="114"/>
      <c r="I924" s="23"/>
      <c r="K924" s="114"/>
      <c r="R924" s="26"/>
      <c r="T924" s="114"/>
      <c r="U924" s="26"/>
      <c r="W924" s="114"/>
      <c r="Y924" s="26"/>
      <c r="AA924" s="114"/>
      <c r="AE924" s="26"/>
      <c r="AG924" s="114"/>
      <c r="AH924" s="26"/>
      <c r="AJ924" s="114"/>
    </row>
    <row r="925" spans="1:36" x14ac:dyDescent="0.2">
      <c r="A925" s="24">
        <f t="shared" si="170"/>
        <v>27</v>
      </c>
      <c r="B925" s="94">
        <f t="shared" si="166"/>
        <v>6.2793958503717055E-3</v>
      </c>
      <c r="C925" s="23">
        <f t="shared" si="167"/>
        <v>1</v>
      </c>
      <c r="D925" s="227"/>
      <c r="E925" s="94">
        <f t="shared" si="168"/>
        <v>7.2045608348148236E-3</v>
      </c>
      <c r="F925" s="23">
        <f t="shared" si="169"/>
        <v>0.99999999999999989</v>
      </c>
      <c r="G925" s="114"/>
      <c r="H925" s="114"/>
      <c r="I925" s="23"/>
      <c r="K925" s="114"/>
      <c r="R925" s="26"/>
      <c r="T925" s="114"/>
      <c r="U925" s="26"/>
      <c r="W925" s="114"/>
      <c r="Y925" s="26"/>
      <c r="AA925" s="114"/>
      <c r="AE925" s="26"/>
      <c r="AG925" s="114"/>
      <c r="AH925" s="26"/>
      <c r="AJ925" s="114"/>
    </row>
    <row r="926" spans="1:36" x14ac:dyDescent="0.2">
      <c r="A926" s="24">
        <f t="shared" si="170"/>
        <v>28</v>
      </c>
      <c r="B926" s="94">
        <f t="shared" si="166"/>
        <v>6.3502821041027573E-3</v>
      </c>
      <c r="C926" s="23">
        <f t="shared" si="167"/>
        <v>1</v>
      </c>
      <c r="D926" s="227"/>
      <c r="E926" s="94">
        <f t="shared" si="168"/>
        <v>7.1681239754203567E-3</v>
      </c>
      <c r="F926" s="23">
        <f t="shared" si="169"/>
        <v>1</v>
      </c>
      <c r="G926" s="114"/>
      <c r="H926" s="114"/>
      <c r="I926" s="23"/>
      <c r="K926" s="114"/>
      <c r="R926" s="26"/>
      <c r="T926" s="114"/>
      <c r="U926" s="26"/>
      <c r="W926" s="114"/>
      <c r="Y926" s="26"/>
      <c r="AA926" s="114"/>
      <c r="AE926" s="26"/>
      <c r="AG926" s="114"/>
      <c r="AH926" s="26"/>
      <c r="AJ926" s="114"/>
    </row>
    <row r="927" spans="1:36" x14ac:dyDescent="0.2">
      <c r="A927" s="24">
        <f t="shared" si="170"/>
        <v>29</v>
      </c>
      <c r="B927" s="94">
        <f t="shared" si="166"/>
        <v>6.6315084097927704E-3</v>
      </c>
      <c r="C927" s="23">
        <f t="shared" si="167"/>
        <v>0.99999999999999978</v>
      </c>
      <c r="D927" s="227"/>
      <c r="E927" s="94">
        <f t="shared" si="168"/>
        <v>7.5526984641201278E-3</v>
      </c>
      <c r="F927" s="23">
        <f t="shared" si="169"/>
        <v>0.99999999999999978</v>
      </c>
      <c r="G927" s="114"/>
      <c r="H927" s="114"/>
      <c r="I927" s="23"/>
      <c r="K927" s="114"/>
      <c r="R927" s="26"/>
      <c r="T927" s="114"/>
      <c r="U927" s="26"/>
      <c r="W927" s="114"/>
      <c r="Y927" s="26"/>
      <c r="AA927" s="114"/>
      <c r="AE927" s="26"/>
      <c r="AG927" s="114"/>
      <c r="AH927" s="26"/>
      <c r="AJ927" s="114"/>
    </row>
    <row r="928" spans="1:36" x14ac:dyDescent="0.2">
      <c r="A928" s="24">
        <f t="shared" si="170"/>
        <v>30</v>
      </c>
      <c r="B928" s="94">
        <f t="shared" si="166"/>
        <v>7.4450441068182969E-3</v>
      </c>
      <c r="C928" s="23">
        <f t="shared" si="167"/>
        <v>1</v>
      </c>
      <c r="D928" s="227"/>
      <c r="E928" s="94">
        <f t="shared" si="168"/>
        <v>8.2555986062570041E-3</v>
      </c>
      <c r="F928" s="23">
        <f t="shared" si="169"/>
        <v>1</v>
      </c>
      <c r="G928" s="114"/>
      <c r="H928" s="114"/>
      <c r="I928" s="23"/>
      <c r="K928" s="114"/>
      <c r="R928" s="22"/>
      <c r="T928" s="114"/>
      <c r="U928" s="22"/>
      <c r="W928" s="114"/>
      <c r="Y928" s="22"/>
      <c r="AA928" s="114"/>
      <c r="AE928" s="22"/>
      <c r="AG928" s="114"/>
      <c r="AH928" s="22"/>
      <c r="AJ928" s="114"/>
    </row>
    <row r="929" spans="1:36" x14ac:dyDescent="0.2">
      <c r="A929" s="24">
        <f t="shared" si="170"/>
        <v>31</v>
      </c>
      <c r="B929" s="94">
        <f t="shared" si="166"/>
        <v>7.3943637478423585E-3</v>
      </c>
      <c r="C929" s="23">
        <f t="shared" si="167"/>
        <v>1</v>
      </c>
      <c r="D929" s="227"/>
      <c r="E929" s="94">
        <f t="shared" si="168"/>
        <v>8.4189019851794739E-3</v>
      </c>
      <c r="F929" s="23">
        <f t="shared" si="169"/>
        <v>1</v>
      </c>
      <c r="G929" s="114"/>
      <c r="H929" s="114"/>
      <c r="I929" s="23"/>
      <c r="K929" s="114"/>
      <c r="R929" s="22"/>
      <c r="T929" s="114"/>
      <c r="U929" s="22"/>
      <c r="W929" s="114"/>
      <c r="Y929" s="22"/>
      <c r="AA929" s="114"/>
      <c r="AE929" s="22"/>
      <c r="AG929" s="114"/>
      <c r="AH929" s="22"/>
      <c r="AJ929" s="114"/>
    </row>
    <row r="930" spans="1:36" x14ac:dyDescent="0.2">
      <c r="A930" s="24">
        <f t="shared" si="170"/>
        <v>32</v>
      </c>
      <c r="B930" s="94">
        <f t="shared" ref="B930:B961" si="171">SUM(B832,E832)</f>
        <v>6.8342298456965257E-3</v>
      </c>
      <c r="C930" s="23">
        <f t="shared" ref="C930:C961" si="172">SUM(D832,G832)/B930</f>
        <v>0.99999999999999978</v>
      </c>
      <c r="D930" s="227"/>
      <c r="E930" s="94">
        <f t="shared" ref="E930:E961" si="173">SUM(H832,K832)</f>
        <v>7.7030833201663772E-3</v>
      </c>
      <c r="F930" s="23">
        <f t="shared" ref="F930:F961" si="174">SUM(J832,M832)/E930</f>
        <v>0.99999999999999978</v>
      </c>
      <c r="G930" s="114"/>
      <c r="H930" s="114"/>
      <c r="I930" s="23"/>
      <c r="K930" s="114"/>
      <c r="R930" s="22"/>
      <c r="T930" s="114"/>
      <c r="U930" s="22"/>
      <c r="W930" s="114"/>
      <c r="Y930" s="22"/>
      <c r="AA930" s="114"/>
      <c r="AE930" s="22"/>
      <c r="AG930" s="114"/>
      <c r="AH930" s="22"/>
      <c r="AJ930" s="114"/>
    </row>
    <row r="931" spans="1:36" x14ac:dyDescent="0.2">
      <c r="A931" s="24">
        <f t="shared" si="170"/>
        <v>33</v>
      </c>
      <c r="B931" s="94">
        <f t="shared" si="171"/>
        <v>6.6540330137820763E-3</v>
      </c>
      <c r="C931" s="23">
        <f t="shared" si="172"/>
        <v>1.0000000000000002</v>
      </c>
      <c r="D931" s="227"/>
      <c r="E931" s="94">
        <f t="shared" si="173"/>
        <v>7.5573358825885145E-3</v>
      </c>
      <c r="F931" s="23">
        <f t="shared" si="174"/>
        <v>1.0000000000000002</v>
      </c>
      <c r="G931" s="114"/>
      <c r="H931" s="114"/>
      <c r="I931" s="23"/>
      <c r="K931" s="114"/>
      <c r="R931" s="22"/>
      <c r="T931" s="114"/>
      <c r="U931" s="22"/>
      <c r="W931" s="114"/>
      <c r="Y931" s="22"/>
      <c r="AA931" s="114"/>
      <c r="AE931" s="22"/>
      <c r="AG931" s="114"/>
      <c r="AH931" s="22"/>
      <c r="AJ931" s="114"/>
    </row>
    <row r="932" spans="1:36" x14ac:dyDescent="0.2">
      <c r="A932" s="24">
        <f t="shared" si="170"/>
        <v>34</v>
      </c>
      <c r="B932" s="94">
        <f t="shared" si="171"/>
        <v>6.5225290757856859E-3</v>
      </c>
      <c r="C932" s="23">
        <f t="shared" si="172"/>
        <v>1</v>
      </c>
      <c r="D932" s="227"/>
      <c r="E932" s="94">
        <f t="shared" si="173"/>
        <v>7.4215257703000512E-3</v>
      </c>
      <c r="F932" s="23">
        <f t="shared" si="174"/>
        <v>1</v>
      </c>
      <c r="G932" s="114"/>
      <c r="H932" s="114"/>
      <c r="I932" s="23"/>
      <c r="K932" s="114"/>
      <c r="R932" s="22"/>
      <c r="T932" s="114"/>
      <c r="U932" s="22"/>
      <c r="W932" s="114"/>
      <c r="Y932" s="22"/>
      <c r="AA932" s="114"/>
      <c r="AE932" s="22"/>
      <c r="AG932" s="114"/>
      <c r="AH932" s="22"/>
      <c r="AJ932" s="114"/>
    </row>
    <row r="933" spans="1:36" x14ac:dyDescent="0.2">
      <c r="A933" s="24">
        <f t="shared" si="170"/>
        <v>35</v>
      </c>
      <c r="B933" s="94">
        <f t="shared" si="171"/>
        <v>6.8435046826332982E-3</v>
      </c>
      <c r="C933" s="23">
        <f t="shared" si="172"/>
        <v>0.99999999999999989</v>
      </c>
      <c r="D933" s="227"/>
      <c r="E933" s="94">
        <f t="shared" si="173"/>
        <v>7.633522043140579E-3</v>
      </c>
      <c r="F933" s="23">
        <f t="shared" si="174"/>
        <v>0.99999999999999989</v>
      </c>
      <c r="G933" s="114"/>
      <c r="H933" s="114"/>
      <c r="I933" s="23"/>
      <c r="K933" s="114"/>
      <c r="R933" s="22"/>
      <c r="T933" s="114"/>
      <c r="U933" s="22"/>
      <c r="W933" s="114"/>
      <c r="Y933" s="22"/>
      <c r="AA933" s="114"/>
      <c r="AE933" s="22"/>
      <c r="AG933" s="114"/>
      <c r="AH933" s="22"/>
      <c r="AJ933" s="114"/>
    </row>
    <row r="934" spans="1:36" x14ac:dyDescent="0.2">
      <c r="A934" s="24">
        <f t="shared" si="170"/>
        <v>36</v>
      </c>
      <c r="B934" s="94">
        <f t="shared" si="171"/>
        <v>7.1674614870677299E-3</v>
      </c>
      <c r="C934" s="23">
        <f t="shared" si="172"/>
        <v>1</v>
      </c>
      <c r="D934" s="227"/>
      <c r="E934" s="94">
        <f t="shared" si="173"/>
        <v>8.0462522868269826E-3</v>
      </c>
      <c r="F934" s="23">
        <f t="shared" si="174"/>
        <v>1</v>
      </c>
      <c r="G934" s="114"/>
      <c r="H934" s="114"/>
      <c r="I934" s="23"/>
      <c r="K934" s="114"/>
      <c r="R934" s="22"/>
      <c r="T934" s="114"/>
      <c r="U934" s="22"/>
      <c r="W934" s="114"/>
      <c r="Y934" s="22"/>
      <c r="AA934" s="114"/>
      <c r="AE934" s="22"/>
      <c r="AG934" s="114"/>
      <c r="AH934" s="22"/>
      <c r="AJ934" s="114"/>
    </row>
    <row r="935" spans="1:36" x14ac:dyDescent="0.2">
      <c r="A935" s="24">
        <f t="shared" si="170"/>
        <v>37</v>
      </c>
      <c r="B935" s="94">
        <f t="shared" si="171"/>
        <v>7.4440503742893571E-3</v>
      </c>
      <c r="C935" s="23">
        <f t="shared" si="172"/>
        <v>1</v>
      </c>
      <c r="D935" s="227"/>
      <c r="E935" s="94">
        <f t="shared" si="173"/>
        <v>8.3841213466665735E-3</v>
      </c>
      <c r="F935" s="23">
        <f t="shared" si="174"/>
        <v>1</v>
      </c>
      <c r="G935" s="114"/>
      <c r="H935" s="114"/>
      <c r="I935" s="23"/>
      <c r="K935" s="114"/>
      <c r="R935" s="22"/>
      <c r="T935" s="114"/>
      <c r="U935" s="22"/>
      <c r="W935" s="114"/>
      <c r="Y935" s="22"/>
      <c r="AA935" s="114"/>
      <c r="AE935" s="22"/>
      <c r="AG935" s="114"/>
      <c r="AH935" s="22"/>
      <c r="AJ935" s="114"/>
    </row>
    <row r="936" spans="1:36" x14ac:dyDescent="0.2">
      <c r="A936" s="24">
        <f t="shared" si="170"/>
        <v>38</v>
      </c>
      <c r="B936" s="94">
        <f t="shared" si="171"/>
        <v>7.1667989987151039E-3</v>
      </c>
      <c r="C936" s="23">
        <f t="shared" si="172"/>
        <v>1</v>
      </c>
      <c r="D936" s="227"/>
      <c r="E936" s="94">
        <f t="shared" si="173"/>
        <v>8.0985888666844884E-3</v>
      </c>
      <c r="F936" s="23">
        <f t="shared" si="174"/>
        <v>1</v>
      </c>
      <c r="G936" s="114"/>
      <c r="H936" s="114"/>
      <c r="I936" s="23"/>
      <c r="K936" s="114"/>
      <c r="R936" s="22"/>
      <c r="T936" s="114"/>
      <c r="U936" s="22"/>
      <c r="W936" s="114"/>
      <c r="Y936" s="22"/>
      <c r="AA936" s="114"/>
      <c r="AE936" s="22"/>
      <c r="AG936" s="114"/>
      <c r="AH936" s="22"/>
      <c r="AJ936" s="114"/>
    </row>
    <row r="937" spans="1:36" x14ac:dyDescent="0.2">
      <c r="A937" s="24">
        <f t="shared" si="170"/>
        <v>39</v>
      </c>
      <c r="B937" s="94">
        <f t="shared" si="171"/>
        <v>7.1323496043785174E-3</v>
      </c>
      <c r="C937" s="23">
        <f t="shared" si="172"/>
        <v>1</v>
      </c>
      <c r="D937" s="227"/>
      <c r="E937" s="94">
        <f t="shared" si="173"/>
        <v>8.0793767044583156E-3</v>
      </c>
      <c r="F937" s="23">
        <f t="shared" si="174"/>
        <v>1</v>
      </c>
      <c r="G937" s="114"/>
      <c r="H937" s="114"/>
      <c r="I937" s="23"/>
      <c r="K937" s="114"/>
      <c r="R937" s="22"/>
      <c r="T937" s="114"/>
      <c r="U937" s="22"/>
      <c r="W937" s="114"/>
      <c r="Y937" s="22"/>
      <c r="AA937" s="114"/>
      <c r="AE937" s="22"/>
      <c r="AG937" s="114"/>
      <c r="AH937" s="22"/>
      <c r="AJ937" s="114"/>
    </row>
    <row r="938" spans="1:36" x14ac:dyDescent="0.2">
      <c r="A938" s="24">
        <f t="shared" si="170"/>
        <v>40</v>
      </c>
      <c r="B938" s="94">
        <f t="shared" si="171"/>
        <v>7.1760738356518765E-3</v>
      </c>
      <c r="C938" s="23">
        <f t="shared" si="172"/>
        <v>1</v>
      </c>
      <c r="D938" s="227"/>
      <c r="E938" s="94">
        <f t="shared" si="173"/>
        <v>8.0489022402374898E-3</v>
      </c>
      <c r="F938" s="23">
        <f t="shared" si="174"/>
        <v>1</v>
      </c>
      <c r="G938" s="114"/>
      <c r="H938" s="114"/>
      <c r="I938" s="23"/>
      <c r="K938" s="114"/>
      <c r="R938" s="22"/>
      <c r="T938" s="114"/>
      <c r="U938" s="22"/>
      <c r="W938" s="114"/>
      <c r="Y938" s="22"/>
      <c r="AA938" s="114"/>
      <c r="AE938" s="22"/>
      <c r="AG938" s="114"/>
      <c r="AH938" s="22"/>
      <c r="AJ938" s="114"/>
    </row>
    <row r="939" spans="1:36" x14ac:dyDescent="0.2">
      <c r="A939" s="24">
        <f t="shared" si="170"/>
        <v>41</v>
      </c>
      <c r="B939" s="94">
        <f t="shared" si="171"/>
        <v>6.9902458527401016E-3</v>
      </c>
      <c r="C939" s="23">
        <f t="shared" si="172"/>
        <v>1</v>
      </c>
      <c r="D939" s="227"/>
      <c r="E939" s="94">
        <f t="shared" si="173"/>
        <v>8.1708000971207929E-3</v>
      </c>
      <c r="F939" s="23">
        <f t="shared" si="174"/>
        <v>1</v>
      </c>
      <c r="G939" s="114"/>
      <c r="H939" s="114"/>
      <c r="I939" s="23"/>
      <c r="K939" s="114"/>
      <c r="R939" s="22"/>
      <c r="T939" s="114"/>
      <c r="U939" s="22"/>
      <c r="W939" s="114"/>
      <c r="Y939" s="22"/>
      <c r="AA939" s="114"/>
      <c r="AE939" s="22"/>
      <c r="AG939" s="114"/>
      <c r="AH939" s="22"/>
      <c r="AJ939" s="114"/>
    </row>
    <row r="940" spans="1:36" x14ac:dyDescent="0.2">
      <c r="A940" s="24">
        <f t="shared" si="170"/>
        <v>42</v>
      </c>
      <c r="B940" s="94">
        <f t="shared" si="171"/>
        <v>6.836879799107032E-3</v>
      </c>
      <c r="C940" s="23">
        <f t="shared" si="172"/>
        <v>1</v>
      </c>
      <c r="D940" s="227"/>
      <c r="E940" s="94">
        <f t="shared" si="173"/>
        <v>7.8571118621520736E-3</v>
      </c>
      <c r="F940" s="23">
        <f t="shared" si="174"/>
        <v>1</v>
      </c>
      <c r="G940" s="114"/>
      <c r="H940" s="114"/>
      <c r="I940" s="23"/>
      <c r="K940" s="114"/>
      <c r="R940" s="22"/>
      <c r="T940" s="114"/>
      <c r="U940" s="22"/>
      <c r="W940" s="114"/>
      <c r="Y940" s="22"/>
      <c r="AA940" s="114"/>
      <c r="AE940" s="22"/>
      <c r="AG940" s="114"/>
      <c r="AH940" s="22"/>
      <c r="AJ940" s="114"/>
    </row>
    <row r="941" spans="1:36" x14ac:dyDescent="0.2">
      <c r="A941" s="24">
        <f t="shared" si="170"/>
        <v>43</v>
      </c>
      <c r="B941" s="94">
        <f t="shared" si="171"/>
        <v>6.6967635125264957E-3</v>
      </c>
      <c r="C941" s="23">
        <f t="shared" si="172"/>
        <v>1</v>
      </c>
      <c r="D941" s="227"/>
      <c r="E941" s="94">
        <f t="shared" si="173"/>
        <v>7.7766195273079354E-3</v>
      </c>
      <c r="F941" s="23">
        <f t="shared" si="174"/>
        <v>1</v>
      </c>
      <c r="G941" s="114"/>
      <c r="H941" s="114"/>
      <c r="I941" s="23"/>
      <c r="K941" s="114"/>
      <c r="R941" s="22"/>
      <c r="T941" s="114"/>
      <c r="U941" s="22"/>
      <c r="W941" s="114"/>
      <c r="Y941" s="22"/>
      <c r="AA941" s="114"/>
      <c r="AE941" s="22"/>
      <c r="AG941" s="114"/>
      <c r="AH941" s="22"/>
      <c r="AJ941" s="114"/>
    </row>
    <row r="942" spans="1:36" x14ac:dyDescent="0.2">
      <c r="A942" s="24">
        <f t="shared" si="170"/>
        <v>44</v>
      </c>
      <c r="B942" s="94">
        <f t="shared" si="171"/>
        <v>6.5751968998195047E-3</v>
      </c>
      <c r="C942" s="23">
        <f t="shared" si="172"/>
        <v>1</v>
      </c>
      <c r="D942" s="227"/>
      <c r="E942" s="94">
        <f t="shared" si="173"/>
        <v>7.7540949233186295E-3</v>
      </c>
      <c r="F942" s="23">
        <f t="shared" si="174"/>
        <v>1</v>
      </c>
      <c r="G942" s="114"/>
      <c r="H942" s="114"/>
      <c r="I942" s="23"/>
      <c r="K942" s="114"/>
      <c r="R942" s="22"/>
      <c r="T942" s="114"/>
      <c r="U942" s="22"/>
      <c r="W942" s="114"/>
      <c r="Y942" s="22"/>
      <c r="AA942" s="114"/>
      <c r="AE942" s="22"/>
      <c r="AG942" s="114"/>
      <c r="AH942" s="22"/>
      <c r="AJ942" s="114"/>
    </row>
    <row r="943" spans="1:36" x14ac:dyDescent="0.2">
      <c r="A943" s="24">
        <f t="shared" si="170"/>
        <v>45</v>
      </c>
      <c r="B943" s="94">
        <f t="shared" si="171"/>
        <v>6.3005954776557578E-3</v>
      </c>
      <c r="C943" s="23">
        <f t="shared" si="172"/>
        <v>1</v>
      </c>
      <c r="D943" s="227"/>
      <c r="E943" s="94">
        <f t="shared" si="173"/>
        <v>7.5874791026330265E-3</v>
      </c>
      <c r="F943" s="23">
        <f t="shared" si="174"/>
        <v>1</v>
      </c>
      <c r="G943" s="114"/>
      <c r="H943" s="114"/>
      <c r="I943" s="23"/>
      <c r="K943" s="114"/>
      <c r="R943" s="22"/>
      <c r="T943" s="114"/>
      <c r="U943" s="22"/>
      <c r="W943" s="114"/>
      <c r="Y943" s="22"/>
      <c r="AA943" s="114"/>
      <c r="AE943" s="22"/>
      <c r="AG943" s="114"/>
      <c r="AH943" s="22"/>
      <c r="AJ943" s="114"/>
    </row>
    <row r="944" spans="1:36" x14ac:dyDescent="0.2">
      <c r="A944" s="24">
        <f t="shared" si="170"/>
        <v>46</v>
      </c>
      <c r="B944" s="94">
        <f t="shared" si="171"/>
        <v>6.2422965026246134E-3</v>
      </c>
      <c r="C944" s="23">
        <f t="shared" si="172"/>
        <v>1.0000000000000002</v>
      </c>
      <c r="D944" s="227"/>
      <c r="E944" s="94">
        <f t="shared" si="173"/>
        <v>7.510961697904649E-3</v>
      </c>
      <c r="F944" s="23">
        <f t="shared" si="174"/>
        <v>1.0000000000000002</v>
      </c>
      <c r="G944" s="114"/>
      <c r="H944" s="114"/>
      <c r="I944" s="23"/>
      <c r="K944" s="114"/>
      <c r="R944" s="22"/>
      <c r="T944" s="114"/>
      <c r="U944" s="22"/>
      <c r="W944" s="114"/>
      <c r="Y944" s="22"/>
      <c r="AA944" s="114"/>
      <c r="AE944" s="22"/>
      <c r="AG944" s="114"/>
      <c r="AH944" s="22"/>
      <c r="AJ944" s="114"/>
    </row>
    <row r="945" spans="1:36" x14ac:dyDescent="0.2">
      <c r="A945" s="24">
        <f t="shared" si="170"/>
        <v>47</v>
      </c>
      <c r="B945" s="94">
        <f t="shared" si="171"/>
        <v>6.2856894897216587E-3</v>
      </c>
      <c r="C945" s="23">
        <f t="shared" si="172"/>
        <v>1</v>
      </c>
      <c r="D945" s="227"/>
      <c r="E945" s="94">
        <f t="shared" si="173"/>
        <v>7.5301738601308219E-3</v>
      </c>
      <c r="F945" s="23">
        <f t="shared" si="174"/>
        <v>1</v>
      </c>
      <c r="G945" s="114"/>
      <c r="H945" s="114"/>
      <c r="I945" s="23"/>
      <c r="K945" s="114"/>
      <c r="R945" s="22"/>
      <c r="T945" s="114"/>
      <c r="U945" s="22"/>
      <c r="W945" s="114"/>
      <c r="Y945" s="22"/>
      <c r="AA945" s="114"/>
      <c r="AE945" s="22"/>
      <c r="AG945" s="114"/>
      <c r="AH945" s="22"/>
      <c r="AJ945" s="114"/>
    </row>
    <row r="946" spans="1:36" x14ac:dyDescent="0.2">
      <c r="A946" s="24">
        <f t="shared" si="170"/>
        <v>48</v>
      </c>
      <c r="B946" s="94">
        <f t="shared" si="171"/>
        <v>6.0736932168811309E-3</v>
      </c>
      <c r="C946" s="23">
        <f t="shared" si="172"/>
        <v>0.99999999999999989</v>
      </c>
      <c r="D946" s="227"/>
      <c r="E946" s="94">
        <f t="shared" si="173"/>
        <v>7.3400397029269732E-3</v>
      </c>
      <c r="F946" s="23">
        <f t="shared" si="174"/>
        <v>1</v>
      </c>
      <c r="G946" s="114"/>
      <c r="H946" s="114"/>
      <c r="I946" s="23"/>
      <c r="K946" s="114"/>
      <c r="R946" s="22"/>
      <c r="T946" s="114"/>
      <c r="U946" s="22"/>
      <c r="W946" s="114"/>
      <c r="Y946" s="22"/>
      <c r="AA946" s="114"/>
      <c r="AE946" s="22"/>
      <c r="AG946" s="114"/>
      <c r="AH946" s="22"/>
      <c r="AJ946" s="114"/>
    </row>
    <row r="947" spans="1:36" x14ac:dyDescent="0.2">
      <c r="A947" s="24">
        <f t="shared" si="170"/>
        <v>49</v>
      </c>
      <c r="B947" s="94">
        <f t="shared" si="171"/>
        <v>5.6480444503185078E-3</v>
      </c>
      <c r="C947" s="23">
        <f t="shared" si="172"/>
        <v>1</v>
      </c>
      <c r="D947" s="227"/>
      <c r="E947" s="94">
        <f t="shared" si="173"/>
        <v>6.6437644443163631E-3</v>
      </c>
      <c r="F947" s="23">
        <f t="shared" si="174"/>
        <v>1</v>
      </c>
      <c r="G947" s="114"/>
      <c r="H947" s="114"/>
      <c r="I947" s="23"/>
      <c r="K947" s="114"/>
      <c r="R947" s="22"/>
      <c r="T947" s="114"/>
      <c r="U947" s="22"/>
      <c r="W947" s="114"/>
      <c r="Y947" s="22"/>
      <c r="AA947" s="114"/>
      <c r="AE947" s="22"/>
      <c r="AG947" s="114"/>
      <c r="AH947" s="22"/>
      <c r="AJ947" s="114"/>
    </row>
    <row r="948" spans="1:36" x14ac:dyDescent="0.2">
      <c r="A948" s="24">
        <f t="shared" si="170"/>
        <v>50</v>
      </c>
      <c r="B948" s="94">
        <f t="shared" si="171"/>
        <v>5.4075611783150337E-3</v>
      </c>
      <c r="C948" s="23">
        <f t="shared" si="172"/>
        <v>1</v>
      </c>
      <c r="D948" s="227"/>
      <c r="E948" s="94">
        <f t="shared" si="173"/>
        <v>6.592090352811485E-3</v>
      </c>
      <c r="F948" s="23">
        <f t="shared" si="174"/>
        <v>1</v>
      </c>
      <c r="G948" s="114"/>
      <c r="H948" s="114"/>
      <c r="I948" s="23"/>
      <c r="K948" s="114"/>
      <c r="R948" s="22"/>
      <c r="T948" s="114"/>
      <c r="U948" s="22"/>
      <c r="W948" s="114"/>
      <c r="Y948" s="22"/>
      <c r="AA948" s="114"/>
      <c r="AE948" s="22"/>
      <c r="AG948" s="114"/>
      <c r="AH948" s="22"/>
      <c r="AJ948" s="114"/>
    </row>
    <row r="949" spans="1:36" x14ac:dyDescent="0.2">
      <c r="A949" s="24">
        <f t="shared" si="170"/>
        <v>51</v>
      </c>
      <c r="B949" s="94">
        <f t="shared" si="171"/>
        <v>5.4595665139962266E-3</v>
      </c>
      <c r="C949" s="23">
        <f t="shared" si="172"/>
        <v>1</v>
      </c>
      <c r="D949" s="227"/>
      <c r="E949" s="94">
        <f t="shared" si="173"/>
        <v>6.4436929618231151E-3</v>
      </c>
      <c r="F949" s="23">
        <f t="shared" si="174"/>
        <v>1</v>
      </c>
      <c r="G949" s="114"/>
      <c r="H949" s="114"/>
      <c r="I949" s="23"/>
      <c r="K949" s="114"/>
      <c r="R949" s="22"/>
      <c r="T949" s="114"/>
      <c r="U949" s="22"/>
      <c r="W949" s="114"/>
      <c r="Y949" s="22"/>
      <c r="AA949" s="114"/>
      <c r="AE949" s="22"/>
      <c r="AG949" s="114"/>
      <c r="AH949" s="22"/>
      <c r="AJ949" s="114"/>
    </row>
    <row r="950" spans="1:36" x14ac:dyDescent="0.2">
      <c r="A950" s="24">
        <f t="shared" si="170"/>
        <v>52</v>
      </c>
      <c r="B950" s="94">
        <f t="shared" si="171"/>
        <v>5.4910347107459912E-3</v>
      </c>
      <c r="C950" s="23">
        <f t="shared" si="172"/>
        <v>1</v>
      </c>
      <c r="D950" s="227"/>
      <c r="E950" s="94">
        <f t="shared" si="173"/>
        <v>6.365850580389484E-3</v>
      </c>
      <c r="F950" s="23">
        <f t="shared" si="174"/>
        <v>1</v>
      </c>
      <c r="G950" s="114"/>
      <c r="H950" s="114"/>
      <c r="I950" s="23"/>
      <c r="K950" s="114"/>
      <c r="R950" s="22"/>
      <c r="T950" s="114"/>
      <c r="U950" s="22"/>
      <c r="W950" s="114"/>
      <c r="Y950" s="22"/>
      <c r="AA950" s="114"/>
      <c r="AE950" s="22"/>
      <c r="AG950" s="114"/>
      <c r="AH950" s="22"/>
      <c r="AJ950" s="114"/>
    </row>
    <row r="951" spans="1:36" x14ac:dyDescent="0.2">
      <c r="A951" s="24">
        <f t="shared" si="170"/>
        <v>53</v>
      </c>
      <c r="B951" s="94">
        <f t="shared" si="171"/>
        <v>5.4347232007727272E-3</v>
      </c>
      <c r="C951" s="23">
        <f t="shared" si="172"/>
        <v>1</v>
      </c>
      <c r="D951" s="227"/>
      <c r="E951" s="94">
        <f t="shared" si="173"/>
        <v>6.3244450583503182E-3</v>
      </c>
      <c r="F951" s="23">
        <f t="shared" si="174"/>
        <v>1</v>
      </c>
      <c r="G951" s="114"/>
      <c r="H951" s="114"/>
      <c r="I951" s="23"/>
      <c r="K951" s="114"/>
      <c r="R951" s="22"/>
      <c r="T951" s="114"/>
      <c r="U951" s="22"/>
      <c r="W951" s="114"/>
      <c r="Y951" s="22"/>
      <c r="AA951" s="114"/>
      <c r="AE951" s="22"/>
      <c r="AG951" s="114"/>
      <c r="AH951" s="22"/>
      <c r="AJ951" s="114"/>
    </row>
    <row r="952" spans="1:36" x14ac:dyDescent="0.2">
      <c r="A952" s="24">
        <f t="shared" si="170"/>
        <v>54</v>
      </c>
      <c r="B952" s="94">
        <f t="shared" si="171"/>
        <v>5.6417508109685554E-3</v>
      </c>
      <c r="C952" s="23">
        <f t="shared" si="172"/>
        <v>1</v>
      </c>
      <c r="D952" s="227"/>
      <c r="E952" s="94">
        <f t="shared" si="173"/>
        <v>6.5778468532300119E-3</v>
      </c>
      <c r="F952" s="23">
        <f t="shared" si="174"/>
        <v>1</v>
      </c>
      <c r="G952" s="114"/>
      <c r="H952" s="114"/>
      <c r="I952" s="23"/>
      <c r="K952" s="114"/>
      <c r="R952" s="22"/>
      <c r="T952" s="114"/>
      <c r="U952" s="22"/>
      <c r="W952" s="114"/>
      <c r="Y952" s="22"/>
      <c r="AA952" s="114"/>
      <c r="AE952" s="22"/>
      <c r="AG952" s="114"/>
      <c r="AH952" s="22"/>
      <c r="AJ952" s="114"/>
    </row>
    <row r="953" spans="1:36" x14ac:dyDescent="0.2">
      <c r="A953" s="24">
        <f t="shared" si="170"/>
        <v>55</v>
      </c>
      <c r="B953" s="94">
        <f t="shared" si="171"/>
        <v>4.4446343577721975E-3</v>
      </c>
      <c r="C953" s="23">
        <f t="shared" si="172"/>
        <v>1</v>
      </c>
      <c r="D953" s="227"/>
      <c r="E953" s="94">
        <f t="shared" si="173"/>
        <v>5.0050995040943434E-3</v>
      </c>
      <c r="F953" s="23">
        <f t="shared" si="174"/>
        <v>1</v>
      </c>
      <c r="G953" s="114"/>
      <c r="H953" s="114"/>
      <c r="I953" s="23"/>
      <c r="K953" s="114"/>
      <c r="R953" s="22"/>
      <c r="T953" s="114"/>
      <c r="U953" s="22"/>
      <c r="W953" s="114"/>
      <c r="Y953" s="22"/>
      <c r="AA953" s="114"/>
      <c r="AE953" s="22"/>
      <c r="AG953" s="114"/>
      <c r="AH953" s="22"/>
      <c r="AJ953" s="114"/>
    </row>
    <row r="954" spans="1:36" x14ac:dyDescent="0.2">
      <c r="A954" s="24">
        <f t="shared" si="170"/>
        <v>56</v>
      </c>
      <c r="B954" s="94">
        <f t="shared" si="171"/>
        <v>4.2190570737028225E-3</v>
      </c>
      <c r="C954" s="23">
        <f t="shared" si="172"/>
        <v>1</v>
      </c>
      <c r="D954" s="227"/>
      <c r="E954" s="94">
        <f t="shared" si="173"/>
        <v>4.8156278352431215E-3</v>
      </c>
      <c r="F954" s="23">
        <f t="shared" si="174"/>
        <v>1</v>
      </c>
      <c r="G954" s="114"/>
      <c r="H954" s="114"/>
      <c r="I954" s="23"/>
      <c r="K954" s="114"/>
      <c r="R954" s="22"/>
      <c r="T954" s="114"/>
      <c r="U954" s="22"/>
      <c r="W954" s="114"/>
      <c r="Y954" s="22"/>
      <c r="AA954" s="114"/>
      <c r="AE954" s="22"/>
      <c r="AG954" s="114"/>
      <c r="AH954" s="22"/>
      <c r="AJ954" s="114"/>
    </row>
    <row r="955" spans="1:36" x14ac:dyDescent="0.2">
      <c r="A955" s="24">
        <f t="shared" si="170"/>
        <v>57</v>
      </c>
      <c r="B955" s="94">
        <f t="shared" si="171"/>
        <v>4.153801970969098E-3</v>
      </c>
      <c r="C955" s="23">
        <f t="shared" si="172"/>
        <v>1</v>
      </c>
      <c r="D955" s="227"/>
      <c r="E955" s="94">
        <f t="shared" si="173"/>
        <v>4.7897907894906824E-3</v>
      </c>
      <c r="F955" s="23">
        <f t="shared" si="174"/>
        <v>1</v>
      </c>
      <c r="G955" s="114"/>
      <c r="H955" s="114"/>
      <c r="I955" s="23"/>
      <c r="K955" s="114"/>
      <c r="R955" s="22"/>
      <c r="T955" s="114"/>
      <c r="U955" s="22"/>
      <c r="W955" s="114"/>
      <c r="Y955" s="22"/>
      <c r="AA955" s="114"/>
      <c r="AE955" s="22"/>
      <c r="AG955" s="114"/>
      <c r="AH955" s="22"/>
      <c r="AJ955" s="114"/>
    </row>
    <row r="956" spans="1:36" x14ac:dyDescent="0.2">
      <c r="A956" s="24">
        <f t="shared" si="170"/>
        <v>58</v>
      </c>
      <c r="B956" s="94">
        <f t="shared" si="171"/>
        <v>4.1004716585826525E-3</v>
      </c>
      <c r="C956" s="23">
        <f t="shared" si="172"/>
        <v>1</v>
      </c>
      <c r="D956" s="227"/>
      <c r="E956" s="94">
        <f t="shared" si="173"/>
        <v>4.6344372707997324E-3</v>
      </c>
      <c r="F956" s="23">
        <f t="shared" si="174"/>
        <v>1</v>
      </c>
      <c r="G956" s="114"/>
      <c r="H956" s="114"/>
      <c r="I956" s="23"/>
      <c r="K956" s="114"/>
      <c r="R956" s="22"/>
      <c r="T956" s="114"/>
      <c r="U956" s="22"/>
      <c r="W956" s="114"/>
      <c r="Y956" s="22"/>
      <c r="AA956" s="114"/>
      <c r="AE956" s="22"/>
      <c r="AG956" s="114"/>
      <c r="AH956" s="22"/>
      <c r="AJ956" s="114"/>
    </row>
    <row r="957" spans="1:36" x14ac:dyDescent="0.2">
      <c r="A957" s="24">
        <f t="shared" si="170"/>
        <v>59</v>
      </c>
      <c r="B957" s="94">
        <f t="shared" si="171"/>
        <v>3.6330861258045506E-3</v>
      </c>
      <c r="C957" s="23">
        <f t="shared" si="172"/>
        <v>1</v>
      </c>
      <c r="D957" s="227"/>
      <c r="E957" s="94">
        <f t="shared" si="173"/>
        <v>4.0981529493484591E-3</v>
      </c>
      <c r="F957" s="23">
        <f t="shared" si="174"/>
        <v>1</v>
      </c>
      <c r="G957" s="114"/>
      <c r="H957" s="114"/>
      <c r="I957" s="23"/>
      <c r="K957" s="114"/>
      <c r="R957" s="22"/>
      <c r="T957" s="114"/>
      <c r="U957" s="22"/>
      <c r="W957" s="114"/>
      <c r="Y957" s="22"/>
      <c r="AA957" s="114"/>
      <c r="AE957" s="22"/>
      <c r="AG957" s="114"/>
      <c r="AH957" s="22"/>
      <c r="AJ957" s="114"/>
    </row>
    <row r="958" spans="1:36" x14ac:dyDescent="0.2">
      <c r="A958" s="24">
        <f t="shared" si="170"/>
        <v>60</v>
      </c>
      <c r="B958" s="94">
        <f t="shared" si="171"/>
        <v>2.9596667153595603E-3</v>
      </c>
      <c r="C958" s="23">
        <f t="shared" si="172"/>
        <v>1</v>
      </c>
      <c r="D958" s="227"/>
      <c r="E958" s="94">
        <f t="shared" si="173"/>
        <v>3.4565329798295482E-3</v>
      </c>
      <c r="F958" s="23">
        <f t="shared" si="174"/>
        <v>1</v>
      </c>
      <c r="G958" s="114"/>
      <c r="H958" s="114"/>
      <c r="I958" s="23"/>
      <c r="K958" s="114"/>
      <c r="R958" s="22"/>
      <c r="T958" s="114"/>
      <c r="U958" s="22"/>
      <c r="W958" s="114"/>
      <c r="Y958" s="22"/>
      <c r="AA958" s="114"/>
      <c r="AE958" s="22"/>
      <c r="AG958" s="114"/>
      <c r="AH958" s="22"/>
      <c r="AJ958" s="114"/>
    </row>
    <row r="959" spans="1:36" x14ac:dyDescent="0.2">
      <c r="A959" s="24">
        <f t="shared" si="170"/>
        <v>61</v>
      </c>
      <c r="B959" s="94">
        <f t="shared" si="171"/>
        <v>2.8821555781022427E-3</v>
      </c>
      <c r="C959" s="23">
        <f t="shared" si="172"/>
        <v>1.0000000000000002</v>
      </c>
      <c r="D959" s="227"/>
      <c r="E959" s="94">
        <f t="shared" si="173"/>
        <v>3.2266495214681003E-3</v>
      </c>
      <c r="F959" s="23">
        <f t="shared" si="174"/>
        <v>1.0000000000000002</v>
      </c>
      <c r="G959" s="114"/>
      <c r="H959" s="114"/>
      <c r="I959" s="23"/>
      <c r="K959" s="114"/>
      <c r="R959" s="22"/>
      <c r="T959" s="114"/>
      <c r="U959" s="22"/>
      <c r="W959" s="114"/>
      <c r="Y959" s="22"/>
      <c r="AA959" s="114"/>
      <c r="AE959" s="22"/>
      <c r="AG959" s="114"/>
      <c r="AH959" s="22"/>
      <c r="AJ959" s="114"/>
    </row>
    <row r="960" spans="1:36" x14ac:dyDescent="0.2">
      <c r="A960" s="24">
        <f t="shared" si="170"/>
        <v>62</v>
      </c>
      <c r="B960" s="94">
        <f t="shared" si="171"/>
        <v>2.7393893381111997E-3</v>
      </c>
      <c r="C960" s="23">
        <f t="shared" si="172"/>
        <v>0.99999999999999989</v>
      </c>
      <c r="D960" s="227"/>
      <c r="E960" s="94">
        <f t="shared" si="173"/>
        <v>3.0424777594378919E-3</v>
      </c>
      <c r="F960" s="23">
        <f t="shared" si="174"/>
        <v>0.99999999999999989</v>
      </c>
      <c r="G960" s="114"/>
      <c r="H960" s="114"/>
      <c r="I960" s="23"/>
      <c r="K960" s="114"/>
      <c r="R960" s="22"/>
      <c r="T960" s="114"/>
      <c r="U960" s="22"/>
      <c r="W960" s="114"/>
      <c r="Y960" s="22"/>
      <c r="AA960" s="114"/>
      <c r="AE960" s="22"/>
      <c r="AG960" s="114"/>
      <c r="AH960" s="22"/>
      <c r="AJ960" s="114"/>
    </row>
    <row r="961" spans="1:36" x14ac:dyDescent="0.2">
      <c r="A961" s="24">
        <f t="shared" si="170"/>
        <v>63</v>
      </c>
      <c r="B961" s="94">
        <f t="shared" si="171"/>
        <v>2.3680646164639619E-3</v>
      </c>
      <c r="C961" s="23">
        <f t="shared" si="172"/>
        <v>0.99999999999999978</v>
      </c>
      <c r="D961" s="227"/>
      <c r="E961" s="94">
        <f t="shared" si="173"/>
        <v>2.649622166330288E-3</v>
      </c>
      <c r="F961" s="23">
        <f t="shared" si="174"/>
        <v>1</v>
      </c>
      <c r="G961" s="114"/>
      <c r="H961" s="114"/>
      <c r="I961" s="23"/>
      <c r="K961" s="114"/>
      <c r="R961" s="22"/>
      <c r="T961" s="114"/>
      <c r="U961" s="22"/>
      <c r="W961" s="114"/>
      <c r="Y961" s="22"/>
      <c r="AA961" s="114"/>
      <c r="AE961" s="22"/>
      <c r="AG961" s="114"/>
      <c r="AH961" s="22"/>
      <c r="AJ961" s="114"/>
    </row>
    <row r="962" spans="1:36" x14ac:dyDescent="0.2">
      <c r="A962" s="24">
        <f t="shared" si="170"/>
        <v>64</v>
      </c>
      <c r="B962" s="94">
        <f t="shared" ref="B962:B982" si="175">SUM(B864,E864)</f>
        <v>2.2170172720650857E-3</v>
      </c>
      <c r="C962" s="23">
        <f t="shared" ref="C962:C982" si="176">SUM(D864,G864)/B962</f>
        <v>1</v>
      </c>
      <c r="D962" s="227"/>
      <c r="E962" s="94">
        <f t="shared" ref="E962:E981" si="177">SUM(H864,K864)</f>
        <v>2.3634271979955752E-3</v>
      </c>
      <c r="F962" s="23">
        <f t="shared" ref="F962:F981" si="178">SUM(J864,M864)/E962</f>
        <v>1</v>
      </c>
      <c r="G962" s="114"/>
      <c r="H962" s="114"/>
      <c r="I962" s="23"/>
      <c r="K962" s="114"/>
      <c r="R962" s="22"/>
      <c r="T962" s="114"/>
      <c r="U962" s="22"/>
      <c r="W962" s="114"/>
      <c r="Y962" s="22"/>
      <c r="AA962" s="114"/>
      <c r="AE962" s="22"/>
      <c r="AG962" s="114"/>
      <c r="AH962" s="22"/>
      <c r="AJ962" s="114"/>
    </row>
    <row r="963" spans="1:36" x14ac:dyDescent="0.2">
      <c r="A963" s="24">
        <f t="shared" ref="A963:A982" si="179">A865</f>
        <v>65</v>
      </c>
      <c r="B963" s="94">
        <f t="shared" si="175"/>
        <v>2.0775634738371754E-3</v>
      </c>
      <c r="C963" s="23">
        <f t="shared" si="176"/>
        <v>1</v>
      </c>
      <c r="D963" s="227"/>
      <c r="E963" s="94">
        <f t="shared" si="177"/>
        <v>2.1024067870606751E-3</v>
      </c>
      <c r="F963" s="23">
        <f t="shared" si="178"/>
        <v>1</v>
      </c>
      <c r="G963" s="114"/>
      <c r="H963" s="114"/>
      <c r="I963" s="23"/>
      <c r="K963" s="114"/>
      <c r="R963" s="22"/>
      <c r="T963" s="114"/>
      <c r="U963" s="22"/>
      <c r="W963" s="114"/>
      <c r="Y963" s="22"/>
      <c r="AA963" s="114"/>
      <c r="AE963" s="22"/>
      <c r="AG963" s="114"/>
      <c r="AH963" s="22"/>
      <c r="AJ963" s="114"/>
    </row>
    <row r="964" spans="1:36" x14ac:dyDescent="0.2">
      <c r="A964" s="24">
        <f t="shared" si="179"/>
        <v>66</v>
      </c>
      <c r="B964" s="94">
        <f t="shared" si="175"/>
        <v>1.8026308074971158E-3</v>
      </c>
      <c r="C964" s="23">
        <f t="shared" si="176"/>
        <v>1.0000000000000002</v>
      </c>
      <c r="D964" s="227"/>
      <c r="E964" s="94">
        <f t="shared" si="177"/>
        <v>1.9086289439173799E-3</v>
      </c>
      <c r="F964" s="23">
        <f t="shared" si="178"/>
        <v>1.0000000000000002</v>
      </c>
      <c r="G964" s="114"/>
      <c r="H964" s="114"/>
      <c r="I964" s="23"/>
      <c r="K964" s="114"/>
      <c r="R964" s="22"/>
      <c r="T964" s="114"/>
      <c r="U964" s="22"/>
      <c r="W964" s="114"/>
      <c r="Y964" s="22"/>
      <c r="AA964" s="114"/>
      <c r="AE964" s="22"/>
      <c r="AG964" s="114"/>
      <c r="AH964" s="22"/>
      <c r="AJ964" s="114"/>
    </row>
    <row r="965" spans="1:36" x14ac:dyDescent="0.2">
      <c r="A965" s="24">
        <f t="shared" si="179"/>
        <v>67</v>
      </c>
      <c r="B965" s="94">
        <f t="shared" si="175"/>
        <v>1.5969281740065408E-3</v>
      </c>
      <c r="C965" s="23">
        <f t="shared" si="176"/>
        <v>1</v>
      </c>
      <c r="D965" s="227"/>
      <c r="E965" s="94">
        <f t="shared" si="177"/>
        <v>1.6469460446298528E-3</v>
      </c>
      <c r="F965" s="23">
        <f t="shared" si="178"/>
        <v>1</v>
      </c>
      <c r="G965" s="114"/>
      <c r="H965" s="114"/>
      <c r="I965" s="23"/>
      <c r="K965" s="114"/>
      <c r="R965" s="22"/>
      <c r="T965" s="114"/>
      <c r="U965" s="22"/>
      <c r="W965" s="114"/>
      <c r="Y965" s="22"/>
      <c r="AA965" s="114"/>
      <c r="AE965" s="22"/>
      <c r="AG965" s="114"/>
      <c r="AH965" s="22"/>
      <c r="AJ965" s="114"/>
    </row>
    <row r="966" spans="1:36" x14ac:dyDescent="0.2">
      <c r="A966" s="24">
        <f t="shared" si="179"/>
        <v>68</v>
      </c>
      <c r="B966" s="94">
        <f t="shared" si="175"/>
        <v>1.3978504240422325E-3</v>
      </c>
      <c r="C966" s="23">
        <f t="shared" si="176"/>
        <v>1</v>
      </c>
      <c r="D966" s="227"/>
      <c r="E966" s="94">
        <f t="shared" si="177"/>
        <v>1.4422371436682178E-3</v>
      </c>
      <c r="F966" s="23">
        <f t="shared" si="178"/>
        <v>1</v>
      </c>
      <c r="G966" s="114"/>
      <c r="H966" s="114"/>
      <c r="I966" s="23"/>
      <c r="K966" s="114"/>
      <c r="R966" s="22"/>
      <c r="T966" s="114"/>
      <c r="U966" s="22"/>
      <c r="W966" s="114"/>
      <c r="Y966" s="22"/>
      <c r="AA966" s="114"/>
      <c r="AE966" s="22"/>
      <c r="AG966" s="114"/>
      <c r="AH966" s="22"/>
      <c r="AJ966" s="114"/>
    </row>
    <row r="967" spans="1:36" x14ac:dyDescent="0.2">
      <c r="A967" s="24">
        <f t="shared" si="179"/>
        <v>69</v>
      </c>
      <c r="B967" s="94">
        <f t="shared" si="175"/>
        <v>1.3276266586638075E-3</v>
      </c>
      <c r="C967" s="23">
        <f t="shared" si="176"/>
        <v>1</v>
      </c>
      <c r="D967" s="227"/>
      <c r="E967" s="94">
        <f t="shared" si="177"/>
        <v>1.3236517285480475E-3</v>
      </c>
      <c r="F967" s="23">
        <f t="shared" si="178"/>
        <v>1</v>
      </c>
      <c r="G967" s="114"/>
      <c r="H967" s="114"/>
      <c r="I967" s="23"/>
      <c r="K967" s="114"/>
      <c r="R967" s="22"/>
      <c r="T967" s="114"/>
      <c r="U967" s="22"/>
      <c r="W967" s="114"/>
      <c r="Y967" s="22"/>
      <c r="AA967" s="114"/>
      <c r="AE967" s="22"/>
      <c r="AG967" s="114"/>
      <c r="AH967" s="22"/>
      <c r="AJ967" s="114"/>
    </row>
    <row r="968" spans="1:36" x14ac:dyDescent="0.2">
      <c r="A968" s="24">
        <f t="shared" si="179"/>
        <v>70</v>
      </c>
      <c r="B968" s="94">
        <f t="shared" si="175"/>
        <v>1.126561443641619E-3</v>
      </c>
      <c r="C968" s="23">
        <f t="shared" si="176"/>
        <v>1</v>
      </c>
      <c r="D968" s="227"/>
      <c r="E968" s="94">
        <f t="shared" si="177"/>
        <v>1.0947620027155398E-3</v>
      </c>
      <c r="F968" s="23">
        <f t="shared" si="178"/>
        <v>1</v>
      </c>
      <c r="G968" s="114"/>
      <c r="H968" s="114"/>
      <c r="I968" s="23"/>
      <c r="K968" s="114"/>
      <c r="R968" s="22"/>
      <c r="T968" s="114"/>
      <c r="U968" s="22"/>
      <c r="W968" s="114"/>
      <c r="Y968" s="22"/>
      <c r="AA968" s="114"/>
      <c r="AE968" s="22"/>
      <c r="AG968" s="114"/>
      <c r="AH968" s="22"/>
      <c r="AJ968" s="114"/>
    </row>
    <row r="969" spans="1:36" x14ac:dyDescent="0.2">
      <c r="A969" s="24">
        <f t="shared" si="179"/>
        <v>71</v>
      </c>
      <c r="B969" s="94">
        <f t="shared" si="175"/>
        <v>9.7518285506642934E-4</v>
      </c>
      <c r="C969" s="23">
        <f t="shared" si="176"/>
        <v>1</v>
      </c>
      <c r="D969" s="227"/>
      <c r="E969" s="94">
        <f t="shared" si="177"/>
        <v>9.311273796167571E-4</v>
      </c>
      <c r="F969" s="23">
        <f t="shared" si="178"/>
        <v>1</v>
      </c>
      <c r="G969" s="114"/>
      <c r="H969" s="114"/>
      <c r="I969" s="23"/>
      <c r="K969" s="114"/>
      <c r="R969" s="22"/>
      <c r="T969" s="114"/>
      <c r="U969" s="22"/>
      <c r="W969" s="114"/>
      <c r="Y969" s="22"/>
      <c r="AA969" s="114"/>
      <c r="AE969" s="22"/>
      <c r="AG969" s="114"/>
      <c r="AH969" s="22"/>
      <c r="AJ969" s="114"/>
    </row>
    <row r="970" spans="1:36" x14ac:dyDescent="0.2">
      <c r="A970" s="24">
        <f t="shared" si="179"/>
        <v>72</v>
      </c>
      <c r="B970" s="94">
        <f t="shared" si="175"/>
        <v>7.9399229062304048E-4</v>
      </c>
      <c r="C970" s="23">
        <f t="shared" si="176"/>
        <v>1</v>
      </c>
      <c r="D970" s="227"/>
      <c r="E970" s="94">
        <f t="shared" si="177"/>
        <v>7.6683026816534781E-4</v>
      </c>
      <c r="F970" s="23">
        <f t="shared" si="178"/>
        <v>1</v>
      </c>
      <c r="G970" s="114"/>
      <c r="H970" s="114"/>
      <c r="I970" s="23"/>
      <c r="K970" s="114"/>
      <c r="R970" s="22"/>
      <c r="T970" s="114"/>
      <c r="U970" s="22"/>
      <c r="W970" s="114"/>
      <c r="Y970" s="22"/>
      <c r="AA970" s="114"/>
      <c r="AE970" s="22"/>
      <c r="AG970" s="114"/>
      <c r="AH970" s="22"/>
      <c r="AJ970" s="114"/>
    </row>
    <row r="971" spans="1:36" x14ac:dyDescent="0.2">
      <c r="A971" s="24">
        <f t="shared" si="179"/>
        <v>73</v>
      </c>
      <c r="B971" s="94">
        <f t="shared" si="175"/>
        <v>6.3168264422951116E-4</v>
      </c>
      <c r="C971" s="23">
        <f t="shared" si="176"/>
        <v>1</v>
      </c>
      <c r="D971" s="227"/>
      <c r="E971" s="94">
        <f t="shared" si="177"/>
        <v>6.1942660970591809E-4</v>
      </c>
      <c r="F971" s="23">
        <f t="shared" si="178"/>
        <v>1</v>
      </c>
      <c r="G971" s="114"/>
      <c r="H971" s="114"/>
      <c r="I971" s="23"/>
      <c r="K971" s="114"/>
      <c r="R971" s="22"/>
      <c r="T971" s="114"/>
      <c r="U971" s="22"/>
      <c r="W971" s="114"/>
      <c r="Y971" s="22"/>
      <c r="AA971" s="114"/>
      <c r="AE971" s="22"/>
      <c r="AG971" s="114"/>
      <c r="AH971" s="22"/>
      <c r="AJ971" s="114"/>
    </row>
    <row r="972" spans="1:36" x14ac:dyDescent="0.2">
      <c r="A972" s="24">
        <f t="shared" si="179"/>
        <v>74</v>
      </c>
      <c r="B972" s="94">
        <f t="shared" si="175"/>
        <v>4.6274811430971531E-4</v>
      </c>
      <c r="C972" s="23">
        <f t="shared" si="176"/>
        <v>1</v>
      </c>
      <c r="D972" s="227"/>
      <c r="E972" s="94">
        <f t="shared" si="177"/>
        <v>4.9984746205680773E-4</v>
      </c>
      <c r="F972" s="23">
        <f t="shared" si="178"/>
        <v>1</v>
      </c>
      <c r="G972" s="114"/>
      <c r="H972" s="114"/>
      <c r="I972" s="23"/>
      <c r="K972" s="114"/>
      <c r="R972" s="22"/>
      <c r="T972" s="114"/>
      <c r="U972" s="22"/>
      <c r="W972" s="114"/>
      <c r="Y972" s="22"/>
      <c r="AA972" s="114"/>
      <c r="AE972" s="22"/>
      <c r="AG972" s="114"/>
      <c r="AH972" s="22"/>
      <c r="AJ972" s="114"/>
    </row>
    <row r="973" spans="1:36" x14ac:dyDescent="0.2">
      <c r="A973" s="24">
        <f t="shared" si="179"/>
        <v>75</v>
      </c>
      <c r="B973" s="94">
        <f t="shared" si="175"/>
        <v>3.6734979153147762E-4</v>
      </c>
      <c r="C973" s="23">
        <f t="shared" si="176"/>
        <v>1</v>
      </c>
      <c r="D973" s="227"/>
      <c r="E973" s="94">
        <f t="shared" si="177"/>
        <v>3.9153061640235035E-4</v>
      </c>
      <c r="F973" s="23">
        <f t="shared" si="178"/>
        <v>1</v>
      </c>
      <c r="G973" s="114"/>
      <c r="H973" s="114"/>
      <c r="I973" s="23"/>
      <c r="K973" s="114"/>
      <c r="R973" s="22"/>
      <c r="T973" s="114"/>
      <c r="U973" s="22"/>
      <c r="W973" s="114"/>
      <c r="Y973" s="22"/>
      <c r="AA973" s="114"/>
      <c r="AE973" s="22"/>
      <c r="AG973" s="114"/>
      <c r="AH973" s="22"/>
      <c r="AJ973" s="114"/>
    </row>
    <row r="974" spans="1:36" x14ac:dyDescent="0.2">
      <c r="A974" s="24">
        <f t="shared" si="179"/>
        <v>76</v>
      </c>
      <c r="B974" s="94">
        <f t="shared" si="175"/>
        <v>2.315396792430143E-4</v>
      </c>
      <c r="C974" s="23">
        <f t="shared" si="176"/>
        <v>1</v>
      </c>
      <c r="D974" s="227"/>
      <c r="E974" s="94">
        <f t="shared" si="177"/>
        <v>2.815575498663264E-4</v>
      </c>
      <c r="F974" s="23">
        <f t="shared" si="178"/>
        <v>1</v>
      </c>
      <c r="G974" s="114"/>
      <c r="H974" s="114"/>
      <c r="I974" s="23"/>
      <c r="K974" s="114"/>
      <c r="R974" s="22"/>
      <c r="T974" s="114"/>
      <c r="U974" s="22"/>
      <c r="W974" s="114"/>
      <c r="Y974" s="22"/>
      <c r="AA974" s="114"/>
      <c r="AE974" s="22"/>
      <c r="AG974" s="114"/>
      <c r="AH974" s="22"/>
      <c r="AJ974" s="114"/>
    </row>
    <row r="975" spans="1:36" x14ac:dyDescent="0.2">
      <c r="A975" s="24">
        <f t="shared" si="179"/>
        <v>77</v>
      </c>
      <c r="B975" s="94">
        <f t="shared" si="175"/>
        <v>1.6760955321454252E-4</v>
      </c>
      <c r="C975" s="23">
        <f t="shared" si="176"/>
        <v>1</v>
      </c>
      <c r="D975" s="227"/>
      <c r="E975" s="94">
        <f t="shared" si="177"/>
        <v>1.9477157567223519E-4</v>
      </c>
      <c r="F975" s="23">
        <f t="shared" si="178"/>
        <v>1</v>
      </c>
      <c r="G975" s="114"/>
      <c r="H975" s="114"/>
      <c r="I975" s="23"/>
      <c r="K975" s="114"/>
      <c r="R975" s="22"/>
      <c r="T975" s="114"/>
      <c r="U975" s="22"/>
      <c r="W975" s="114"/>
      <c r="Y975" s="22"/>
      <c r="AA975" s="114"/>
      <c r="AE975" s="22"/>
      <c r="AG975" s="114"/>
      <c r="AH975" s="22"/>
      <c r="AJ975" s="114"/>
    </row>
    <row r="976" spans="1:36" x14ac:dyDescent="0.2">
      <c r="A976" s="24">
        <f t="shared" si="179"/>
        <v>78</v>
      </c>
      <c r="B976" s="94">
        <f t="shared" si="175"/>
        <v>1.5369729780938287E-4</v>
      </c>
      <c r="C976" s="23">
        <f t="shared" si="176"/>
        <v>1</v>
      </c>
      <c r="D976" s="227"/>
      <c r="E976" s="94">
        <f t="shared" si="177"/>
        <v>1.434287283436698E-4</v>
      </c>
      <c r="F976" s="23">
        <f t="shared" si="178"/>
        <v>1</v>
      </c>
      <c r="G976" s="114"/>
      <c r="H976" s="114"/>
      <c r="I976" s="23"/>
      <c r="K976" s="114"/>
      <c r="R976" s="22"/>
      <c r="T976" s="114"/>
      <c r="U976" s="22"/>
      <c r="W976" s="114"/>
      <c r="Y976" s="22"/>
      <c r="AA976" s="114"/>
      <c r="AE976" s="22"/>
      <c r="AG976" s="114"/>
      <c r="AH976" s="22"/>
      <c r="AJ976" s="114"/>
    </row>
    <row r="977" spans="1:36" x14ac:dyDescent="0.2">
      <c r="A977" s="24">
        <f t="shared" si="179"/>
        <v>79</v>
      </c>
      <c r="B977" s="94">
        <f t="shared" si="175"/>
        <v>1.0268569465713081E-4</v>
      </c>
      <c r="C977" s="23">
        <f t="shared" si="176"/>
        <v>1</v>
      </c>
      <c r="D977" s="227"/>
      <c r="E977" s="94">
        <f t="shared" si="177"/>
        <v>1.0003574124662422E-4</v>
      </c>
      <c r="F977" s="23">
        <f t="shared" si="178"/>
        <v>1</v>
      </c>
      <c r="G977" s="114"/>
      <c r="H977" s="114"/>
      <c r="I977" s="23"/>
      <c r="K977" s="114"/>
      <c r="R977" s="22"/>
      <c r="T977" s="114"/>
      <c r="U977" s="22"/>
      <c r="W977" s="114"/>
      <c r="Y977" s="22"/>
      <c r="AA977" s="114"/>
      <c r="AE977" s="22"/>
      <c r="AG977" s="114"/>
      <c r="AH977" s="22"/>
      <c r="AJ977" s="114"/>
    </row>
    <row r="978" spans="1:36" x14ac:dyDescent="0.2">
      <c r="A978" s="24">
        <f t="shared" si="179"/>
        <v>80</v>
      </c>
      <c r="B978" s="94">
        <f t="shared" si="175"/>
        <v>7.5523672199438149E-5</v>
      </c>
      <c r="C978" s="23">
        <f t="shared" si="176"/>
        <v>1</v>
      </c>
      <c r="D978" s="227"/>
      <c r="E978" s="94">
        <f t="shared" si="177"/>
        <v>7.187998625999157E-5</v>
      </c>
      <c r="F978" s="23">
        <f t="shared" si="178"/>
        <v>1</v>
      </c>
      <c r="G978" s="114"/>
      <c r="H978" s="114"/>
      <c r="I978" s="23"/>
      <c r="K978" s="114"/>
      <c r="R978" s="22"/>
      <c r="T978" s="114"/>
      <c r="U978" s="22"/>
      <c r="W978" s="114"/>
      <c r="Y978" s="22"/>
      <c r="AA978" s="114"/>
      <c r="AE978" s="22"/>
      <c r="AG978" s="114"/>
      <c r="AH978" s="22"/>
      <c r="AJ978" s="114"/>
    </row>
    <row r="979" spans="1:36" x14ac:dyDescent="0.2">
      <c r="A979" s="24">
        <f t="shared" si="179"/>
        <v>81</v>
      </c>
      <c r="B979" s="94">
        <f t="shared" si="175"/>
        <v>3.8424324452345724E-5</v>
      </c>
      <c r="C979" s="23">
        <f t="shared" si="176"/>
        <v>1</v>
      </c>
      <c r="D979" s="227"/>
      <c r="E979" s="94">
        <f t="shared" si="177"/>
        <v>4.6705428860178849E-5</v>
      </c>
      <c r="F979" s="23">
        <f t="shared" si="178"/>
        <v>1</v>
      </c>
      <c r="G979" s="114"/>
      <c r="H979" s="114"/>
      <c r="I979" s="23"/>
      <c r="K979" s="114"/>
      <c r="R979" s="22"/>
      <c r="T979" s="114"/>
      <c r="U979" s="22"/>
      <c r="W979" s="114"/>
      <c r="Y979" s="22"/>
      <c r="AA979" s="114"/>
      <c r="AE979" s="22"/>
      <c r="AG979" s="114"/>
      <c r="AH979" s="22"/>
      <c r="AJ979" s="114"/>
    </row>
    <row r="980" spans="1:36" x14ac:dyDescent="0.2">
      <c r="A980" s="24">
        <f t="shared" si="179"/>
        <v>82</v>
      </c>
      <c r="B980" s="94">
        <f t="shared" si="175"/>
        <v>2.2855848165619438E-5</v>
      </c>
      <c r="C980" s="23">
        <f t="shared" si="176"/>
        <v>1</v>
      </c>
      <c r="D980" s="227"/>
      <c r="E980" s="94">
        <f t="shared" si="177"/>
        <v>2.3518336518246087E-5</v>
      </c>
      <c r="F980" s="23">
        <f t="shared" si="178"/>
        <v>1</v>
      </c>
      <c r="G980" s="114"/>
      <c r="H980" s="114"/>
      <c r="I980" s="23"/>
      <c r="K980" s="114"/>
      <c r="R980" s="22"/>
      <c r="T980" s="114"/>
      <c r="U980" s="22"/>
      <c r="W980" s="114"/>
      <c r="Y980" s="22"/>
      <c r="AA980" s="114"/>
      <c r="AE980" s="22"/>
      <c r="AG980" s="114"/>
      <c r="AH980" s="22"/>
      <c r="AJ980" s="114"/>
    </row>
    <row r="981" spans="1:36" x14ac:dyDescent="0.2">
      <c r="A981" s="24">
        <f t="shared" si="179"/>
        <v>83</v>
      </c>
      <c r="B981" s="94">
        <f t="shared" si="175"/>
        <v>2.7493266634005991E-5</v>
      </c>
      <c r="C981" s="23">
        <f t="shared" si="176"/>
        <v>1</v>
      </c>
      <c r="D981" s="227"/>
      <c r="E981" s="94">
        <f t="shared" si="177"/>
        <v>3.6105615218152444E-5</v>
      </c>
      <c r="F981" s="23">
        <f t="shared" si="178"/>
        <v>1</v>
      </c>
      <c r="G981" s="114"/>
      <c r="H981" s="114"/>
      <c r="I981" s="23"/>
      <c r="K981" s="114"/>
      <c r="R981" s="22"/>
      <c r="T981" s="114"/>
      <c r="U981" s="22"/>
      <c r="W981" s="114"/>
      <c r="Y981" s="22"/>
      <c r="AA981" s="114"/>
      <c r="AE981" s="22"/>
      <c r="AG981" s="114"/>
      <c r="AH981" s="22"/>
      <c r="AJ981" s="114"/>
    </row>
    <row r="982" spans="1:36" x14ac:dyDescent="0.2">
      <c r="A982" s="24" t="str">
        <f t="shared" si="179"/>
        <v>NNNN</v>
      </c>
      <c r="B982" s="94">
        <f t="shared" si="175"/>
        <v>0.18173711733430586</v>
      </c>
      <c r="C982" s="23">
        <f t="shared" si="176"/>
        <v>1</v>
      </c>
      <c r="D982" s="227"/>
      <c r="E982" s="94"/>
      <c r="F982" s="23"/>
      <c r="G982" s="114"/>
      <c r="H982" s="114"/>
      <c r="I982" s="23"/>
      <c r="K982" s="114"/>
      <c r="R982" s="22"/>
      <c r="T982" s="114"/>
      <c r="U982" s="22"/>
      <c r="W982" s="114"/>
      <c r="Y982" s="22"/>
      <c r="AA982" s="114"/>
      <c r="AE982" s="22"/>
      <c r="AG982" s="114"/>
      <c r="AH982" s="22"/>
      <c r="AJ982" s="114"/>
    </row>
    <row r="983" spans="1:36" x14ac:dyDescent="0.2">
      <c r="A983" s="226"/>
      <c r="B983" s="227"/>
      <c r="C983" s="227"/>
      <c r="E983" s="26"/>
      <c r="F983" s="26"/>
      <c r="G983" s="114"/>
      <c r="H983" s="114"/>
      <c r="I983" s="23"/>
      <c r="K983" s="114"/>
      <c r="R983" s="22"/>
      <c r="T983" s="114"/>
      <c r="U983" s="22"/>
      <c r="W983" s="114"/>
      <c r="Y983" s="22"/>
      <c r="AA983" s="114"/>
      <c r="AE983" s="22"/>
      <c r="AG983" s="114"/>
      <c r="AH983" s="22"/>
      <c r="AJ983" s="114"/>
    </row>
    <row r="984" spans="1:36" x14ac:dyDescent="0.2">
      <c r="A984" s="226"/>
      <c r="B984" s="94"/>
      <c r="C984" s="114"/>
      <c r="D984" s="23"/>
      <c r="E984" s="114"/>
      <c r="F984" s="114"/>
      <c r="G984" s="114"/>
      <c r="H984" s="114"/>
      <c r="K984" s="114"/>
      <c r="M984" s="22"/>
      <c r="P984" s="22"/>
      <c r="W984" s="114"/>
      <c r="Z984" s="22"/>
      <c r="AA984" s="114"/>
      <c r="AC984" s="22"/>
      <c r="AG984" s="114"/>
      <c r="AJ984" s="114"/>
    </row>
    <row r="985" spans="1:36" x14ac:dyDescent="0.2">
      <c r="A985" s="226"/>
      <c r="B985" s="227"/>
      <c r="C985" s="114"/>
      <c r="D985" s="114"/>
      <c r="E985" s="23"/>
      <c r="F985" s="114"/>
      <c r="G985" s="114"/>
      <c r="H985" s="114"/>
      <c r="K985" s="114"/>
      <c r="N985" s="22"/>
      <c r="Q985" s="22"/>
      <c r="T985" s="114"/>
      <c r="U985" s="22"/>
      <c r="W985" s="114"/>
      <c r="AD985" s="22"/>
      <c r="AG985" s="114"/>
      <c r="AJ985" s="114"/>
    </row>
    <row r="986" spans="1:36" x14ac:dyDescent="0.2">
      <c r="A986" s="226"/>
      <c r="B986" s="227"/>
      <c r="C986" s="114"/>
      <c r="D986" s="114"/>
      <c r="E986" s="23"/>
      <c r="F986" s="114"/>
      <c r="G986" s="114"/>
      <c r="H986" s="114"/>
      <c r="K986" s="114"/>
      <c r="N986" s="22"/>
      <c r="Q986" s="22"/>
      <c r="T986" s="114"/>
      <c r="U986" s="22"/>
      <c r="W986" s="114"/>
      <c r="AD986" s="22"/>
      <c r="AG986" s="114"/>
      <c r="AJ986" s="114"/>
    </row>
    <row r="987" spans="1:36" x14ac:dyDescent="0.2">
      <c r="A987" s="226"/>
      <c r="B987" s="227"/>
      <c r="C987" s="114"/>
      <c r="D987" s="114"/>
      <c r="E987" s="23"/>
      <c r="F987" s="114"/>
      <c r="G987" s="114"/>
      <c r="H987" s="114"/>
      <c r="K987" s="114"/>
      <c r="N987" s="22"/>
      <c r="Q987" s="22"/>
      <c r="T987" s="114"/>
      <c r="U987" s="22"/>
      <c r="W987" s="114"/>
      <c r="AD987" s="22"/>
      <c r="AG987" s="114"/>
      <c r="AJ987" s="114"/>
    </row>
    <row r="988" spans="1:36" s="232" customFormat="1" x14ac:dyDescent="0.2">
      <c r="A988" s="287"/>
      <c r="C988" s="233"/>
      <c r="D988" s="233"/>
      <c r="E988" s="233"/>
      <c r="F988" s="233"/>
      <c r="G988" s="233"/>
      <c r="H988" s="233"/>
      <c r="K988" s="234"/>
      <c r="T988" s="233"/>
      <c r="W988" s="233"/>
      <c r="AA988" s="233"/>
      <c r="AG988" s="233"/>
      <c r="AJ988" s="233"/>
    </row>
    <row r="989" spans="1:36" s="232" customFormat="1" ht="15.75" x14ac:dyDescent="0.25">
      <c r="A989" s="235" t="s">
        <v>134</v>
      </c>
      <c r="C989" s="233"/>
      <c r="D989" s="233"/>
      <c r="E989" s="233"/>
      <c r="F989" s="236"/>
      <c r="G989" s="233"/>
      <c r="H989" s="233"/>
      <c r="K989" s="234"/>
      <c r="T989" s="233"/>
      <c r="W989" s="233"/>
      <c r="AA989" s="233"/>
      <c r="AG989" s="233"/>
      <c r="AJ989" s="233"/>
    </row>
    <row r="990" spans="1:36" s="232" customFormat="1" x14ac:dyDescent="0.2">
      <c r="A990" s="237" t="s">
        <v>166</v>
      </c>
      <c r="C990" s="233"/>
      <c r="D990" s="233"/>
      <c r="E990" s="233"/>
      <c r="F990" s="236"/>
      <c r="G990" s="233"/>
      <c r="H990" s="233"/>
      <c r="K990" s="234"/>
      <c r="T990" s="233"/>
      <c r="W990" s="233"/>
      <c r="AA990" s="233"/>
      <c r="AG990" s="233"/>
      <c r="AJ990" s="233"/>
    </row>
    <row r="991" spans="1:36" s="232" customFormat="1" x14ac:dyDescent="0.2">
      <c r="A991" s="237" t="s">
        <v>54</v>
      </c>
      <c r="C991" s="233"/>
      <c r="D991" s="233"/>
      <c r="E991" s="233"/>
      <c r="F991" s="236"/>
      <c r="G991" s="233"/>
      <c r="H991" s="233"/>
      <c r="K991" s="234"/>
      <c r="T991" s="233"/>
      <c r="W991" s="233"/>
      <c r="AA991" s="233"/>
      <c r="AG991" s="233"/>
      <c r="AJ991" s="233"/>
    </row>
    <row r="992" spans="1:36" s="232" customFormat="1" x14ac:dyDescent="0.2">
      <c r="A992" s="287"/>
      <c r="C992" s="233"/>
      <c r="D992" s="233"/>
      <c r="E992" s="233"/>
      <c r="F992" s="236"/>
      <c r="G992" s="233"/>
      <c r="H992" s="233"/>
      <c r="K992" s="234"/>
      <c r="T992" s="233"/>
      <c r="W992" s="233"/>
      <c r="AA992" s="233"/>
      <c r="AG992" s="233"/>
      <c r="AJ992" s="233"/>
    </row>
    <row r="993" spans="1:36" s="232" customFormat="1" ht="13.5" thickBot="1" x14ac:dyDescent="0.25">
      <c r="A993" s="287"/>
      <c r="C993" s="233"/>
      <c r="D993" s="233"/>
      <c r="E993" s="233"/>
      <c r="F993" s="236"/>
      <c r="G993" s="233"/>
      <c r="H993" s="233"/>
      <c r="K993" s="234"/>
      <c r="T993" s="233"/>
      <c r="W993" s="233"/>
      <c r="AA993" s="233"/>
      <c r="AG993" s="233"/>
      <c r="AJ993" s="233"/>
    </row>
    <row r="994" spans="1:36" s="232" customFormat="1" ht="63.75" x14ac:dyDescent="0.2">
      <c r="A994" s="238" t="s">
        <v>36</v>
      </c>
      <c r="B994" s="239" t="s">
        <v>19</v>
      </c>
      <c r="C994" s="240" t="s">
        <v>158</v>
      </c>
      <c r="D994" s="241" t="s">
        <v>45</v>
      </c>
      <c r="E994" s="239" t="s">
        <v>19</v>
      </c>
      <c r="F994" s="240" t="s">
        <v>158</v>
      </c>
      <c r="G994" s="241" t="s">
        <v>45</v>
      </c>
      <c r="H994" s="239" t="s">
        <v>19</v>
      </c>
      <c r="I994" s="240" t="s">
        <v>158</v>
      </c>
      <c r="J994" s="241" t="s">
        <v>45</v>
      </c>
      <c r="K994" s="239" t="s">
        <v>19</v>
      </c>
      <c r="L994" s="240" t="s">
        <v>158</v>
      </c>
      <c r="M994" s="241" t="s">
        <v>45</v>
      </c>
    </row>
    <row r="995" spans="1:36" s="232" customFormat="1" x14ac:dyDescent="0.2">
      <c r="A995" s="242"/>
      <c r="B995" s="243" t="s">
        <v>94</v>
      </c>
      <c r="C995" s="244" t="s">
        <v>94</v>
      </c>
      <c r="D995" s="245"/>
      <c r="E995" s="243" t="s">
        <v>95</v>
      </c>
      <c r="F995" s="244" t="s">
        <v>95</v>
      </c>
      <c r="G995" s="245"/>
      <c r="H995" s="243" t="s">
        <v>96</v>
      </c>
      <c r="I995" s="244" t="s">
        <v>96</v>
      </c>
      <c r="J995" s="245"/>
      <c r="K995" s="243" t="s">
        <v>97</v>
      </c>
      <c r="L995" s="244" t="s">
        <v>97</v>
      </c>
      <c r="M995" s="245"/>
    </row>
    <row r="996" spans="1:36" s="232" customFormat="1" ht="13.5" thickBot="1" x14ac:dyDescent="0.25">
      <c r="A996" s="246"/>
      <c r="B996" s="330" t="s">
        <v>37</v>
      </c>
      <c r="C996" s="330"/>
      <c r="D996" s="99"/>
      <c r="E996" s="329" t="s">
        <v>38</v>
      </c>
      <c r="F996" s="330"/>
      <c r="G996" s="134"/>
      <c r="H996" s="329" t="s">
        <v>39</v>
      </c>
      <c r="I996" s="330"/>
      <c r="J996" s="99"/>
      <c r="K996" s="329" t="s">
        <v>40</v>
      </c>
      <c r="L996" s="330"/>
      <c r="M996" s="247"/>
    </row>
    <row r="997" spans="1:36" s="232" customFormat="1" ht="13.5" thickBot="1" x14ac:dyDescent="0.25">
      <c r="A997" s="248"/>
      <c r="B997" s="249"/>
      <c r="C997" s="250"/>
      <c r="D997" s="251"/>
      <c r="E997" s="252"/>
      <c r="F997" s="250"/>
      <c r="G997" s="251"/>
      <c r="H997" s="252"/>
      <c r="I997" s="250"/>
      <c r="J997" s="251"/>
      <c r="K997" s="262"/>
      <c r="L997" s="264"/>
      <c r="M997" s="255"/>
    </row>
    <row r="998" spans="1:36" s="232" customFormat="1" x14ac:dyDescent="0.2">
      <c r="A998" s="256">
        <f>A898</f>
        <v>0</v>
      </c>
      <c r="B998" s="257">
        <f>B800</f>
        <v>2.0686198810767158E-3</v>
      </c>
      <c r="C998" s="258">
        <f t="shared" ref="C998:C1029" si="180">C800/$C898</f>
        <v>0.99569302840910301</v>
      </c>
      <c r="D998" s="259">
        <f>B998*C998</f>
        <v>2.0597103940165535E-3</v>
      </c>
      <c r="E998" s="257">
        <f>E800</f>
        <v>2.2557728406937447E-4</v>
      </c>
      <c r="F998" s="258">
        <f t="shared" ref="F998:F1029" si="181">F800/$C898</f>
        <v>1.0394963841191656</v>
      </c>
      <c r="G998" s="259">
        <f>E998*F998</f>
        <v>2.3448677112953661E-4</v>
      </c>
      <c r="H998" s="257">
        <f>H800</f>
        <v>2.4840000781736257E-3</v>
      </c>
      <c r="I998" s="258">
        <f>I800/$F898</f>
        <v>0.99879554571084939</v>
      </c>
      <c r="J998" s="259">
        <f>H998*I998</f>
        <v>2.4810082136252189E-3</v>
      </c>
      <c r="K998" s="257">
        <f>K800</f>
        <v>4.9222884600160128E-4</v>
      </c>
      <c r="L998" s="258">
        <f>L800/$F898</f>
        <v>1.006078198327282</v>
      </c>
      <c r="M998" s="245">
        <f>K998*L998</f>
        <v>4.9522071055000815E-4</v>
      </c>
    </row>
    <row r="999" spans="1:36" s="232" customFormat="1" x14ac:dyDescent="0.2">
      <c r="A999" s="256">
        <f>A899</f>
        <v>1</v>
      </c>
      <c r="B999" s="260">
        <f>B801</f>
        <v>2.5684673431335234E-3</v>
      </c>
      <c r="C999" s="250">
        <f t="shared" si="180"/>
        <v>0.98956024047891566</v>
      </c>
      <c r="D999" s="245">
        <f>B999*C999</f>
        <v>2.5416531617334509E-3</v>
      </c>
      <c r="E999" s="260">
        <f>E801</f>
        <v>5.6709002984841272E-4</v>
      </c>
      <c r="F999" s="250">
        <f t="shared" si="181"/>
        <v>1.0472838173636025</v>
      </c>
      <c r="G999" s="245">
        <f>E999*F999</f>
        <v>5.9390421124848498E-4</v>
      </c>
      <c r="H999" s="260">
        <f>H801</f>
        <v>3.2872672057334394E-3</v>
      </c>
      <c r="I999" s="250">
        <f>I801/$F899</f>
        <v>1.0044924040346563</v>
      </c>
      <c r="J999" s="245">
        <f>H999*I999</f>
        <v>3.3020349381914695E-3</v>
      </c>
      <c r="K999" s="260">
        <f>K801</f>
        <v>1.113311676589086E-3</v>
      </c>
      <c r="L999" s="250">
        <f>L801/$F899</f>
        <v>0.98673531162156269</v>
      </c>
      <c r="M999" s="245">
        <f>K999*L999</f>
        <v>1.0985439441310563E-3</v>
      </c>
    </row>
    <row r="1000" spans="1:36" s="232" customFormat="1" x14ac:dyDescent="0.2">
      <c r="A1000" s="256">
        <f t="shared" ref="A1000:A1063" si="182">A900</f>
        <v>2</v>
      </c>
      <c r="B1000" s="260">
        <f t="shared" ref="B1000:B1063" si="183">B802</f>
        <v>2.57012356401509E-3</v>
      </c>
      <c r="C1000" s="250">
        <f t="shared" si="180"/>
        <v>0.98827165205797207</v>
      </c>
      <c r="D1000" s="245">
        <f t="shared" ref="D1000:D1063" si="184">B1000*C1000</f>
        <v>2.539980260602316E-3</v>
      </c>
      <c r="E1000" s="260">
        <f t="shared" ref="E1000:E1063" si="185">E802</f>
        <v>9.0330286880643785E-4</v>
      </c>
      <c r="F1000" s="250">
        <f t="shared" si="181"/>
        <v>1.0333700959597336</v>
      </c>
      <c r="G1000" s="245">
        <f t="shared" ref="G1000:G1063" si="186">E1000*F1000</f>
        <v>9.3344617221921132E-4</v>
      </c>
      <c r="H1000" s="260">
        <f t="shared" ref="H1000:H1063" si="187">H802</f>
        <v>3.2856109848518724E-3</v>
      </c>
      <c r="I1000" s="250">
        <f t="shared" ref="I1000:I1063" si="188">I802/$F900</f>
        <v>1.003180539968173</v>
      </c>
      <c r="J1000" s="245">
        <f t="shared" ref="J1000:J1063" si="189">H1000*I1000</f>
        <v>3.2960610019090622E-3</v>
      </c>
      <c r="K1000" s="260">
        <f t="shared" ref="K1000:K1063" si="190">K802</f>
        <v>1.7131948798925179E-3</v>
      </c>
      <c r="L1000" s="250">
        <f t="shared" ref="L1000:L1063" si="191">L802/$F900</f>
        <v>0.99390027533946057</v>
      </c>
      <c r="M1000" s="245">
        <f t="shared" ref="M1000:M1063" si="192">K1000*L1000</f>
        <v>1.7027448628353277E-3</v>
      </c>
    </row>
    <row r="1001" spans="1:36" s="232" customFormat="1" x14ac:dyDescent="0.2">
      <c r="A1001" s="256">
        <f t="shared" si="182"/>
        <v>3</v>
      </c>
      <c r="B1001" s="260">
        <f t="shared" si="183"/>
        <v>2.6376973759830087E-3</v>
      </c>
      <c r="C1001" s="250">
        <f t="shared" si="180"/>
        <v>0.98892992535762281</v>
      </c>
      <c r="D1001" s="245">
        <f t="shared" si="184"/>
        <v>2.6084978691468742E-3</v>
      </c>
      <c r="E1001" s="260">
        <f t="shared" si="185"/>
        <v>7.2343728106830226E-4</v>
      </c>
      <c r="F1001" s="250">
        <f t="shared" si="181"/>
        <v>1.0403621814914146</v>
      </c>
      <c r="G1001" s="245">
        <f t="shared" si="186"/>
        <v>7.5263678790443657E-4</v>
      </c>
      <c r="H1001" s="260">
        <f t="shared" si="187"/>
        <v>3.5145007106843801E-3</v>
      </c>
      <c r="I1001" s="250">
        <f t="shared" si="188"/>
        <v>1.0030760310591194</v>
      </c>
      <c r="J1001" s="245">
        <f t="shared" si="189"/>
        <v>3.5253114240277423E-3</v>
      </c>
      <c r="K1001" s="260">
        <f t="shared" si="190"/>
        <v>1.4872863516468301E-3</v>
      </c>
      <c r="L1001" s="250">
        <f t="shared" si="191"/>
        <v>0.9927312495462679</v>
      </c>
      <c r="M1001" s="245">
        <f t="shared" si="192"/>
        <v>1.4764756383034677E-3</v>
      </c>
    </row>
    <row r="1002" spans="1:36" s="232" customFormat="1" x14ac:dyDescent="0.2">
      <c r="A1002" s="256">
        <f t="shared" si="182"/>
        <v>4</v>
      </c>
      <c r="B1002" s="260">
        <f t="shared" si="183"/>
        <v>2.3197029667222165E-3</v>
      </c>
      <c r="C1002" s="250">
        <f t="shared" si="180"/>
        <v>0.98619145773462835</v>
      </c>
      <c r="D1002" s="245">
        <f t="shared" si="184"/>
        <v>2.2876712502631247E-3</v>
      </c>
      <c r="E1002" s="260">
        <f t="shared" si="185"/>
        <v>8.188356038465399E-4</v>
      </c>
      <c r="F1002" s="250">
        <f t="shared" si="181"/>
        <v>1.0391186171053388</v>
      </c>
      <c r="G1002" s="245">
        <f t="shared" si="186"/>
        <v>8.5086732030563157E-4</v>
      </c>
      <c r="H1002" s="260">
        <f t="shared" si="187"/>
        <v>3.1189951641662698E-3</v>
      </c>
      <c r="I1002" s="250">
        <f t="shared" si="188"/>
        <v>1.0053066732113749</v>
      </c>
      <c r="J1002" s="245">
        <f t="shared" si="189"/>
        <v>3.1355466522503587E-3</v>
      </c>
      <c r="K1002" s="260">
        <f t="shared" si="190"/>
        <v>1.6366774751641398E-3</v>
      </c>
      <c r="L1002" s="250">
        <f t="shared" si="191"/>
        <v>0.98988714127538846</v>
      </c>
      <c r="M1002" s="245">
        <f t="shared" si="192"/>
        <v>1.620125987080051E-3</v>
      </c>
    </row>
    <row r="1003" spans="1:36" s="232" customFormat="1" x14ac:dyDescent="0.2">
      <c r="A1003" s="256">
        <f t="shared" si="182"/>
        <v>5</v>
      </c>
      <c r="B1003" s="260">
        <f t="shared" si="183"/>
        <v>2.8583059974076831E-3</v>
      </c>
      <c r="C1003" s="250">
        <f t="shared" si="180"/>
        <v>0.9890100773988747</v>
      </c>
      <c r="D1003" s="245">
        <f t="shared" si="184"/>
        <v>2.8268934357258404E-3</v>
      </c>
      <c r="E1003" s="260">
        <f t="shared" si="185"/>
        <v>8.9071559010653139E-4</v>
      </c>
      <c r="F1003" s="250">
        <f t="shared" si="181"/>
        <v>1.0352666575400185</v>
      </c>
      <c r="G1003" s="245">
        <f t="shared" si="186"/>
        <v>9.2212815178837389E-4</v>
      </c>
      <c r="H1003" s="260">
        <f t="shared" si="187"/>
        <v>3.6582606832043633E-3</v>
      </c>
      <c r="I1003" s="250">
        <f t="shared" si="188"/>
        <v>1.0029666169485414</v>
      </c>
      <c r="J1003" s="245">
        <f t="shared" si="189"/>
        <v>3.6691133413493402E-3</v>
      </c>
      <c r="K1003" s="260">
        <f t="shared" si="190"/>
        <v>1.8059432492602489E-3</v>
      </c>
      <c r="L1003" s="250">
        <f t="shared" si="191"/>
        <v>0.99399058738450274</v>
      </c>
      <c r="M1003" s="245">
        <f t="shared" si="192"/>
        <v>1.7950905911152722E-3</v>
      </c>
    </row>
    <row r="1004" spans="1:36" s="232" customFormat="1" x14ac:dyDescent="0.2">
      <c r="A1004" s="256">
        <f t="shared" si="182"/>
        <v>6</v>
      </c>
      <c r="B1004" s="260">
        <f t="shared" si="183"/>
        <v>3.3531847968197911E-3</v>
      </c>
      <c r="C1004" s="250">
        <f t="shared" si="180"/>
        <v>0.99047544044599134</v>
      </c>
      <c r="D1004" s="245">
        <f t="shared" si="184"/>
        <v>3.3212471885268845E-3</v>
      </c>
      <c r="E1004" s="260">
        <f t="shared" si="185"/>
        <v>1.1037055954759996E-3</v>
      </c>
      <c r="F1004" s="250">
        <f t="shared" si="181"/>
        <v>1.0289367095934063</v>
      </c>
      <c r="G1004" s="245">
        <f t="shared" si="186"/>
        <v>1.1356432037689062E-3</v>
      </c>
      <c r="H1004" s="260">
        <f t="shared" si="187"/>
        <v>4.2488690495710224E-3</v>
      </c>
      <c r="I1004" s="250">
        <f t="shared" si="188"/>
        <v>1.0029253713422579</v>
      </c>
      <c r="J1004" s="245">
        <f t="shared" si="189"/>
        <v>4.2612985693256441E-3</v>
      </c>
      <c r="K1004" s="260">
        <f t="shared" si="190"/>
        <v>2.1153253099368947E-3</v>
      </c>
      <c r="L1004" s="250">
        <f t="shared" si="191"/>
        <v>0.99412406229139583</v>
      </c>
      <c r="M1004" s="245">
        <f t="shared" si="192"/>
        <v>2.1028957901822716E-3</v>
      </c>
    </row>
    <row r="1005" spans="1:36" s="232" customFormat="1" x14ac:dyDescent="0.2">
      <c r="A1005" s="256">
        <f t="shared" si="182"/>
        <v>7</v>
      </c>
      <c r="B1005" s="260">
        <f t="shared" si="183"/>
        <v>3.6903913683067561E-3</v>
      </c>
      <c r="C1005" s="250">
        <f t="shared" si="180"/>
        <v>0.99169561119293959</v>
      </c>
      <c r="D1005" s="245">
        <f t="shared" si="184"/>
        <v>3.6597449235341172E-3</v>
      </c>
      <c r="E1005" s="260">
        <f t="shared" si="185"/>
        <v>1.2660152418695289E-3</v>
      </c>
      <c r="F1005" s="250">
        <f t="shared" si="181"/>
        <v>1.0242070109103767</v>
      </c>
      <c r="G1005" s="245">
        <f t="shared" si="186"/>
        <v>1.2966616866421678E-3</v>
      </c>
      <c r="H1005" s="260">
        <f t="shared" si="187"/>
        <v>4.3969351963830785E-3</v>
      </c>
      <c r="I1005" s="250">
        <f t="shared" si="188"/>
        <v>1.0030213908444638</v>
      </c>
      <c r="J1005" s="245">
        <f t="shared" si="189"/>
        <v>4.4102200561291311E-3</v>
      </c>
      <c r="K1005" s="260">
        <f t="shared" si="190"/>
        <v>2.4624692067132595E-3</v>
      </c>
      <c r="L1005" s="250">
        <f t="shared" si="191"/>
        <v>0.99460506563499929</v>
      </c>
      <c r="M1005" s="245">
        <f t="shared" si="192"/>
        <v>2.4491843469672059E-3</v>
      </c>
    </row>
    <row r="1006" spans="1:36" s="232" customFormat="1" x14ac:dyDescent="0.2">
      <c r="A1006" s="256">
        <f t="shared" si="182"/>
        <v>8</v>
      </c>
      <c r="B1006" s="260">
        <f t="shared" si="183"/>
        <v>3.8901316066236912E-3</v>
      </c>
      <c r="C1006" s="250">
        <f t="shared" si="180"/>
        <v>0.99448579819598493</v>
      </c>
      <c r="D1006" s="245">
        <f t="shared" si="184"/>
        <v>3.8686806359005906E-3</v>
      </c>
      <c r="E1006" s="260">
        <f t="shared" si="185"/>
        <v>1.332264077132194E-3</v>
      </c>
      <c r="F1006" s="250">
        <f t="shared" si="181"/>
        <v>1.0161011402253484</v>
      </c>
      <c r="G1006" s="245">
        <f t="shared" si="186"/>
        <v>1.3537150478552939E-3</v>
      </c>
      <c r="H1006" s="260">
        <f t="shared" si="187"/>
        <v>4.7036673036492177E-3</v>
      </c>
      <c r="I1006" s="250">
        <f t="shared" si="188"/>
        <v>1.0013419021393792</v>
      </c>
      <c r="J1006" s="245">
        <f t="shared" si="189"/>
        <v>4.7099791648669131E-3</v>
      </c>
      <c r="K1006" s="260">
        <f t="shared" si="190"/>
        <v>2.662540689206508E-3</v>
      </c>
      <c r="L1006" s="250">
        <f t="shared" si="191"/>
        <v>0.99762938412799418</v>
      </c>
      <c r="M1006" s="245">
        <f t="shared" si="192"/>
        <v>2.6562288279888139E-3</v>
      </c>
    </row>
    <row r="1007" spans="1:36" s="232" customFormat="1" x14ac:dyDescent="0.2">
      <c r="A1007" s="256">
        <f t="shared" si="182"/>
        <v>9</v>
      </c>
      <c r="B1007" s="260">
        <f t="shared" si="183"/>
        <v>4.4340345441301714E-3</v>
      </c>
      <c r="C1007" s="250">
        <f t="shared" si="180"/>
        <v>1.0044882966629713</v>
      </c>
      <c r="D1007" s="245">
        <f t="shared" si="184"/>
        <v>4.4539358065780908E-3</v>
      </c>
      <c r="E1007" s="260">
        <f t="shared" si="185"/>
        <v>1.9685841398300917E-3</v>
      </c>
      <c r="F1007" s="250">
        <f t="shared" si="181"/>
        <v>0.98989057056528107</v>
      </c>
      <c r="G1007" s="245">
        <f t="shared" si="186"/>
        <v>1.9486828773821725E-3</v>
      </c>
      <c r="H1007" s="260">
        <f t="shared" si="187"/>
        <v>5.2197457303453784E-3</v>
      </c>
      <c r="I1007" s="250">
        <f t="shared" si="188"/>
        <v>0.99479350271859401</v>
      </c>
      <c r="J1007" s="245">
        <f t="shared" si="189"/>
        <v>5.1925691383907045E-3</v>
      </c>
      <c r="K1007" s="260">
        <f t="shared" si="190"/>
        <v>3.6658792992595697E-3</v>
      </c>
      <c r="L1007" s="250">
        <f t="shared" si="191"/>
        <v>1.0074133897316702</v>
      </c>
      <c r="M1007" s="245">
        <f t="shared" si="192"/>
        <v>3.6930558912142428E-3</v>
      </c>
    </row>
    <row r="1008" spans="1:36" s="232" customFormat="1" x14ac:dyDescent="0.2">
      <c r="A1008" s="256">
        <f t="shared" si="182"/>
        <v>10</v>
      </c>
      <c r="B1008" s="260">
        <f t="shared" si="183"/>
        <v>3.7490215875142143E-3</v>
      </c>
      <c r="C1008" s="250">
        <f t="shared" si="180"/>
        <v>1.0047943255872107</v>
      </c>
      <c r="D1008" s="245">
        <f t="shared" si="184"/>
        <v>3.7669956176382391E-3</v>
      </c>
      <c r="E1008" s="260">
        <f t="shared" si="185"/>
        <v>1.8556298757072477E-3</v>
      </c>
      <c r="F1008" s="250">
        <f t="shared" si="181"/>
        <v>0.99031378489895527</v>
      </c>
      <c r="G1008" s="245">
        <f t="shared" si="186"/>
        <v>1.8376558455832225E-3</v>
      </c>
      <c r="H1008" s="260">
        <f t="shared" si="187"/>
        <v>4.2319755965790429E-3</v>
      </c>
      <c r="I1008" s="250">
        <f t="shared" si="188"/>
        <v>0.99439617754385679</v>
      </c>
      <c r="J1008" s="245">
        <f t="shared" si="189"/>
        <v>4.2082603566970835E-3</v>
      </c>
      <c r="K1008" s="260">
        <f t="shared" si="190"/>
        <v>3.1849127552526215E-3</v>
      </c>
      <c r="L1008" s="250">
        <f t="shared" si="191"/>
        <v>1.0074461191575337</v>
      </c>
      <c r="M1008" s="245">
        <f t="shared" si="192"/>
        <v>3.2086279951345814E-3</v>
      </c>
    </row>
    <row r="1009" spans="1:13" s="232" customFormat="1" x14ac:dyDescent="0.2">
      <c r="A1009" s="256">
        <f t="shared" si="182"/>
        <v>11</v>
      </c>
      <c r="B1009" s="260">
        <f t="shared" si="183"/>
        <v>3.722190809232835E-3</v>
      </c>
      <c r="C1009" s="250">
        <f t="shared" si="180"/>
        <v>1.004324777248091</v>
      </c>
      <c r="D1009" s="245">
        <f t="shared" si="184"/>
        <v>3.7382884553576585E-3</v>
      </c>
      <c r="E1009" s="260">
        <f t="shared" si="185"/>
        <v>2.1166502866421478E-3</v>
      </c>
      <c r="F1009" s="250">
        <f t="shared" si="181"/>
        <v>0.99239475400050081</v>
      </c>
      <c r="G1009" s="245">
        <f t="shared" si="186"/>
        <v>2.100552640517324E-3</v>
      </c>
      <c r="H1009" s="260">
        <f t="shared" si="187"/>
        <v>4.0686722176565731E-3</v>
      </c>
      <c r="I1009" s="250">
        <f t="shared" si="188"/>
        <v>0.99484347608122203</v>
      </c>
      <c r="J1009" s="245">
        <f t="shared" si="189"/>
        <v>4.0476920120485595E-3</v>
      </c>
      <c r="K1009" s="260">
        <f t="shared" si="190"/>
        <v>3.5522625467840994E-3</v>
      </c>
      <c r="L1009" s="250">
        <f t="shared" si="191"/>
        <v>1.0059061528622109</v>
      </c>
      <c r="M1009" s="245">
        <f t="shared" si="192"/>
        <v>3.5732427523921125E-3</v>
      </c>
    </row>
    <row r="1010" spans="1:13" s="232" customFormat="1" x14ac:dyDescent="0.2">
      <c r="A1010" s="256">
        <f t="shared" si="182"/>
        <v>12</v>
      </c>
      <c r="B1010" s="260">
        <f t="shared" si="183"/>
        <v>3.4462644103638355E-3</v>
      </c>
      <c r="C1010" s="250">
        <f t="shared" si="180"/>
        <v>1.0061948008806316</v>
      </c>
      <c r="D1010" s="245">
        <f t="shared" si="184"/>
        <v>3.4676133321680466E-3</v>
      </c>
      <c r="E1010" s="260">
        <f t="shared" si="185"/>
        <v>2.1832303660811263E-3</v>
      </c>
      <c r="F1010" s="250">
        <f t="shared" si="181"/>
        <v>0.99022140671186643</v>
      </c>
      <c r="G1010" s="245">
        <f t="shared" si="186"/>
        <v>2.1618814442769161E-3</v>
      </c>
      <c r="H1010" s="260">
        <f t="shared" si="187"/>
        <v>3.7659150405061942E-3</v>
      </c>
      <c r="I1010" s="250">
        <f t="shared" si="188"/>
        <v>0.99263196644029716</v>
      </c>
      <c r="J1010" s="245">
        <f t="shared" si="189"/>
        <v>3.7381676521047549E-3</v>
      </c>
      <c r="K1010" s="260">
        <f t="shared" si="190"/>
        <v>3.6973474960093357E-3</v>
      </c>
      <c r="L1010" s="250">
        <f t="shared" si="191"/>
        <v>1.0075046742107381</v>
      </c>
      <c r="M1010" s="245">
        <f t="shared" si="192"/>
        <v>3.7250948844107742E-3</v>
      </c>
    </row>
    <row r="1011" spans="1:13" s="232" customFormat="1" x14ac:dyDescent="0.2">
      <c r="A1011" s="256">
        <f t="shared" si="182"/>
        <v>13</v>
      </c>
      <c r="B1011" s="260">
        <f t="shared" si="183"/>
        <v>3.2495053696337201E-3</v>
      </c>
      <c r="C1011" s="250">
        <f t="shared" si="180"/>
        <v>1.0189647680978886</v>
      </c>
      <c r="D1011" s="245">
        <f t="shared" si="184"/>
        <v>3.3111314854016674E-3</v>
      </c>
      <c r="E1011" s="260">
        <f t="shared" si="185"/>
        <v>2.6486284338013482E-3</v>
      </c>
      <c r="F1011" s="250">
        <f t="shared" si="181"/>
        <v>0.97673281952972923</v>
      </c>
      <c r="G1011" s="245">
        <f t="shared" si="186"/>
        <v>2.5870023180334018E-3</v>
      </c>
      <c r="H1011" s="260">
        <f t="shared" si="187"/>
        <v>3.6705167177279565E-3</v>
      </c>
      <c r="I1011" s="250">
        <f t="shared" si="188"/>
        <v>0.97920596342691502</v>
      </c>
      <c r="J1011" s="245">
        <f t="shared" si="189"/>
        <v>3.5941918588574015E-3</v>
      </c>
      <c r="K1011" s="260">
        <f t="shared" si="190"/>
        <v>4.1981886905950831E-3</v>
      </c>
      <c r="L1011" s="250">
        <f t="shared" si="191"/>
        <v>1.0181804260112319</v>
      </c>
      <c r="M1011" s="245">
        <f t="shared" si="192"/>
        <v>4.2745135494656377E-3</v>
      </c>
    </row>
    <row r="1012" spans="1:13" s="232" customFormat="1" x14ac:dyDescent="0.2">
      <c r="A1012" s="256">
        <f t="shared" si="182"/>
        <v>14</v>
      </c>
      <c r="B1012" s="260">
        <f t="shared" si="183"/>
        <v>3.1249575593399097E-3</v>
      </c>
      <c r="C1012" s="250">
        <f t="shared" si="180"/>
        <v>1</v>
      </c>
      <c r="D1012" s="245">
        <f t="shared" si="184"/>
        <v>3.1249575593399097E-3</v>
      </c>
      <c r="E1012" s="260">
        <f t="shared" si="185"/>
        <v>2.8135880336053842E-3</v>
      </c>
      <c r="F1012" s="250">
        <f t="shared" si="181"/>
        <v>0.99999999999999989</v>
      </c>
      <c r="G1012" s="245">
        <f t="shared" si="186"/>
        <v>2.8135880336053838E-3</v>
      </c>
      <c r="H1012" s="260">
        <f t="shared" si="187"/>
        <v>3.459182933240055E-3</v>
      </c>
      <c r="I1012" s="250">
        <f t="shared" si="188"/>
        <v>1.0000000000000002</v>
      </c>
      <c r="J1012" s="245">
        <f t="shared" si="189"/>
        <v>3.4591829332400559E-3</v>
      </c>
      <c r="K1012" s="260">
        <f t="shared" si="190"/>
        <v>4.4028975915567188E-3</v>
      </c>
      <c r="L1012" s="250">
        <f t="shared" si="191"/>
        <v>1.0000000000000002</v>
      </c>
      <c r="M1012" s="245">
        <f t="shared" si="192"/>
        <v>4.4028975915567196E-3</v>
      </c>
    </row>
    <row r="1013" spans="1:13" s="232" customFormat="1" x14ac:dyDescent="0.2">
      <c r="A1013" s="256">
        <f t="shared" si="182"/>
        <v>15</v>
      </c>
      <c r="B1013" s="260">
        <f t="shared" si="183"/>
        <v>2.9984222839882198E-3</v>
      </c>
      <c r="C1013" s="250">
        <f t="shared" si="180"/>
        <v>1</v>
      </c>
      <c r="D1013" s="245">
        <f t="shared" si="184"/>
        <v>2.9984222839882198E-3</v>
      </c>
      <c r="E1013" s="260">
        <f t="shared" si="185"/>
        <v>3.2104185568287476E-3</v>
      </c>
      <c r="F1013" s="250">
        <f t="shared" si="181"/>
        <v>1</v>
      </c>
      <c r="G1013" s="245">
        <f t="shared" si="186"/>
        <v>3.2104185568287476E-3</v>
      </c>
      <c r="H1013" s="260">
        <f t="shared" si="187"/>
        <v>3.242217997754827E-3</v>
      </c>
      <c r="I1013" s="250">
        <f t="shared" si="188"/>
        <v>1</v>
      </c>
      <c r="J1013" s="245">
        <f t="shared" si="189"/>
        <v>3.242217997754827E-3</v>
      </c>
      <c r="K1013" s="260">
        <f t="shared" si="190"/>
        <v>4.8673019267480005E-3</v>
      </c>
      <c r="L1013" s="250">
        <f t="shared" si="191"/>
        <v>1</v>
      </c>
      <c r="M1013" s="245">
        <f t="shared" si="192"/>
        <v>4.8673019267480005E-3</v>
      </c>
    </row>
    <row r="1014" spans="1:13" s="232" customFormat="1" x14ac:dyDescent="0.2">
      <c r="A1014" s="256">
        <f t="shared" si="182"/>
        <v>16</v>
      </c>
      <c r="B1014" s="260">
        <f t="shared" si="183"/>
        <v>2.8082881267843711E-3</v>
      </c>
      <c r="C1014" s="250">
        <f t="shared" si="180"/>
        <v>1</v>
      </c>
      <c r="D1014" s="245">
        <f t="shared" si="184"/>
        <v>2.8082881267843711E-3</v>
      </c>
      <c r="E1014" s="260">
        <f t="shared" si="185"/>
        <v>3.4747514095267813E-3</v>
      </c>
      <c r="F1014" s="250">
        <f t="shared" si="181"/>
        <v>1</v>
      </c>
      <c r="G1014" s="245">
        <f t="shared" si="186"/>
        <v>3.4747514095267813E-3</v>
      </c>
      <c r="H1014" s="260">
        <f t="shared" si="187"/>
        <v>3.0341966550300587E-3</v>
      </c>
      <c r="I1014" s="250">
        <f t="shared" si="188"/>
        <v>1</v>
      </c>
      <c r="J1014" s="245">
        <f t="shared" si="189"/>
        <v>3.0341966550300587E-3</v>
      </c>
      <c r="K1014" s="260">
        <f t="shared" si="190"/>
        <v>5.0067557249759099E-3</v>
      </c>
      <c r="L1014" s="250">
        <f t="shared" si="191"/>
        <v>1</v>
      </c>
      <c r="M1014" s="245">
        <f t="shared" si="192"/>
        <v>5.0067557249759099E-3</v>
      </c>
    </row>
    <row r="1015" spans="1:13" s="232" customFormat="1" x14ac:dyDescent="0.2">
      <c r="A1015" s="256">
        <f t="shared" si="182"/>
        <v>17</v>
      </c>
      <c r="B1015" s="260">
        <f t="shared" si="183"/>
        <v>2.5515738901415439E-3</v>
      </c>
      <c r="C1015" s="250">
        <f t="shared" si="180"/>
        <v>0.99999999999999978</v>
      </c>
      <c r="D1015" s="245">
        <f t="shared" si="184"/>
        <v>2.5515738901415435E-3</v>
      </c>
      <c r="E1015" s="260">
        <f t="shared" si="185"/>
        <v>3.655610729793857E-3</v>
      </c>
      <c r="F1015" s="250">
        <f t="shared" si="181"/>
        <v>1</v>
      </c>
      <c r="G1015" s="245">
        <f t="shared" si="186"/>
        <v>3.655610729793857E-3</v>
      </c>
      <c r="H1015" s="260">
        <f t="shared" si="187"/>
        <v>2.8049756850212376E-3</v>
      </c>
      <c r="I1015" s="250">
        <f t="shared" si="188"/>
        <v>0.99999999999999978</v>
      </c>
      <c r="J1015" s="245">
        <f t="shared" si="189"/>
        <v>2.8049756850212371E-3</v>
      </c>
      <c r="K1015" s="260">
        <f t="shared" si="190"/>
        <v>5.1422345930880603E-3</v>
      </c>
      <c r="L1015" s="250">
        <f t="shared" si="191"/>
        <v>1</v>
      </c>
      <c r="M1015" s="245">
        <f t="shared" si="192"/>
        <v>5.1422345930880603E-3</v>
      </c>
    </row>
    <row r="1016" spans="1:13" s="232" customFormat="1" x14ac:dyDescent="0.2">
      <c r="A1016" s="256">
        <f t="shared" si="182"/>
        <v>18</v>
      </c>
      <c r="B1016" s="260">
        <f t="shared" si="183"/>
        <v>2.3147343040775164E-3</v>
      </c>
      <c r="C1016" s="250">
        <f t="shared" si="180"/>
        <v>0.99999999999999967</v>
      </c>
      <c r="D1016" s="245">
        <f t="shared" si="184"/>
        <v>2.3147343040775155E-3</v>
      </c>
      <c r="E1016" s="260">
        <f t="shared" si="185"/>
        <v>3.7142409490013152E-3</v>
      </c>
      <c r="F1016" s="250">
        <f t="shared" si="181"/>
        <v>1</v>
      </c>
      <c r="G1016" s="245">
        <f t="shared" si="186"/>
        <v>3.7142409490013152E-3</v>
      </c>
      <c r="H1016" s="260">
        <f t="shared" si="187"/>
        <v>2.6188164579331488E-3</v>
      </c>
      <c r="I1016" s="250">
        <f t="shared" si="188"/>
        <v>0.99999999999999989</v>
      </c>
      <c r="J1016" s="245">
        <f t="shared" si="189"/>
        <v>2.6188164579331484E-3</v>
      </c>
      <c r="K1016" s="260">
        <f t="shared" si="190"/>
        <v>5.1601217786089795E-3</v>
      </c>
      <c r="L1016" s="250">
        <f t="shared" si="191"/>
        <v>1.0000000000000002</v>
      </c>
      <c r="M1016" s="245">
        <f t="shared" si="192"/>
        <v>5.1601217786089804E-3</v>
      </c>
    </row>
    <row r="1017" spans="1:13" s="232" customFormat="1" x14ac:dyDescent="0.2">
      <c r="A1017" s="256">
        <f t="shared" si="182"/>
        <v>19</v>
      </c>
      <c r="B1017" s="260">
        <f t="shared" si="183"/>
        <v>2.3216904317800964E-3</v>
      </c>
      <c r="C1017" s="250">
        <f t="shared" si="180"/>
        <v>1</v>
      </c>
      <c r="D1017" s="245">
        <f t="shared" si="184"/>
        <v>2.3216904317800964E-3</v>
      </c>
      <c r="E1017" s="260">
        <f t="shared" si="185"/>
        <v>3.9848674410493017E-3</v>
      </c>
      <c r="F1017" s="250">
        <f t="shared" si="181"/>
        <v>1</v>
      </c>
      <c r="G1017" s="245">
        <f t="shared" si="186"/>
        <v>3.9848674410493017E-3</v>
      </c>
      <c r="H1017" s="260">
        <f t="shared" si="187"/>
        <v>2.5956293655912161E-3</v>
      </c>
      <c r="I1017" s="250">
        <f t="shared" si="188"/>
        <v>1</v>
      </c>
      <c r="J1017" s="245">
        <f t="shared" si="189"/>
        <v>2.5956293655912161E-3</v>
      </c>
      <c r="K1017" s="260">
        <f t="shared" si="190"/>
        <v>5.2114646259375456E-3</v>
      </c>
      <c r="L1017" s="250">
        <f t="shared" si="191"/>
        <v>1</v>
      </c>
      <c r="M1017" s="245">
        <f t="shared" si="192"/>
        <v>5.2114646259375456E-3</v>
      </c>
    </row>
    <row r="1018" spans="1:13" s="232" customFormat="1" x14ac:dyDescent="0.2">
      <c r="A1018" s="256">
        <f t="shared" si="182"/>
        <v>20</v>
      </c>
      <c r="B1018" s="260">
        <f t="shared" si="183"/>
        <v>2.1159877982895215E-3</v>
      </c>
      <c r="C1018" s="250">
        <f t="shared" si="180"/>
        <v>1</v>
      </c>
      <c r="D1018" s="245">
        <f t="shared" si="184"/>
        <v>2.1159877982895215E-3</v>
      </c>
      <c r="E1018" s="260">
        <f t="shared" si="185"/>
        <v>4.135583541271865E-3</v>
      </c>
      <c r="F1018" s="250">
        <f t="shared" si="181"/>
        <v>1</v>
      </c>
      <c r="G1018" s="245">
        <f t="shared" si="186"/>
        <v>4.135583541271865E-3</v>
      </c>
      <c r="H1018" s="260">
        <f t="shared" si="187"/>
        <v>2.3524961401772356E-3</v>
      </c>
      <c r="I1018" s="250">
        <f t="shared" si="188"/>
        <v>1</v>
      </c>
      <c r="J1018" s="245">
        <f t="shared" si="189"/>
        <v>2.3524961401772356E-3</v>
      </c>
      <c r="K1018" s="260">
        <f t="shared" si="190"/>
        <v>5.2290205672821518E-3</v>
      </c>
      <c r="L1018" s="250">
        <f t="shared" si="191"/>
        <v>1</v>
      </c>
      <c r="M1018" s="245">
        <f t="shared" si="192"/>
        <v>5.2290205672821518E-3</v>
      </c>
    </row>
    <row r="1019" spans="1:13" s="232" customFormat="1" x14ac:dyDescent="0.2">
      <c r="A1019" s="256">
        <f t="shared" si="182"/>
        <v>21</v>
      </c>
      <c r="B1019" s="260">
        <f t="shared" si="183"/>
        <v>1.9851463486457578E-3</v>
      </c>
      <c r="C1019" s="250">
        <f t="shared" si="180"/>
        <v>0.99999999999999978</v>
      </c>
      <c r="D1019" s="245">
        <f t="shared" si="184"/>
        <v>1.9851463486457574E-3</v>
      </c>
      <c r="E1019" s="260">
        <f t="shared" si="185"/>
        <v>4.0010984056886552E-3</v>
      </c>
      <c r="F1019" s="250">
        <f t="shared" si="181"/>
        <v>1</v>
      </c>
      <c r="G1019" s="245">
        <f t="shared" si="186"/>
        <v>4.0010984056886552E-3</v>
      </c>
      <c r="H1019" s="260">
        <f t="shared" si="187"/>
        <v>2.2753162470962309E-3</v>
      </c>
      <c r="I1019" s="250">
        <f t="shared" si="188"/>
        <v>0.99999999999999978</v>
      </c>
      <c r="J1019" s="245">
        <f t="shared" si="189"/>
        <v>2.2753162470962305E-3</v>
      </c>
      <c r="K1019" s="260">
        <f t="shared" si="190"/>
        <v>5.0044370157417166E-3</v>
      </c>
      <c r="L1019" s="250">
        <f t="shared" si="191"/>
        <v>1</v>
      </c>
      <c r="M1019" s="245">
        <f t="shared" si="192"/>
        <v>5.0044370157417166E-3</v>
      </c>
    </row>
    <row r="1020" spans="1:13" s="232" customFormat="1" x14ac:dyDescent="0.2">
      <c r="A1020" s="256">
        <f t="shared" si="182"/>
        <v>22</v>
      </c>
      <c r="B1020" s="260">
        <f t="shared" si="183"/>
        <v>1.8791482122254939E-3</v>
      </c>
      <c r="C1020" s="250">
        <f t="shared" si="180"/>
        <v>1</v>
      </c>
      <c r="D1020" s="245">
        <f t="shared" si="184"/>
        <v>1.8791482122254939E-3</v>
      </c>
      <c r="E1020" s="260">
        <f t="shared" si="185"/>
        <v>3.9514117792416566E-3</v>
      </c>
      <c r="F1020" s="250">
        <f t="shared" si="181"/>
        <v>1</v>
      </c>
      <c r="G1020" s="245">
        <f t="shared" si="186"/>
        <v>3.9514117792416566E-3</v>
      </c>
      <c r="H1020" s="260">
        <f t="shared" si="187"/>
        <v>2.0706073461345957E-3</v>
      </c>
      <c r="I1020" s="250">
        <f t="shared" si="188"/>
        <v>1</v>
      </c>
      <c r="J1020" s="245">
        <f t="shared" si="189"/>
        <v>2.0706073461345957E-3</v>
      </c>
      <c r="K1020" s="260">
        <f t="shared" si="190"/>
        <v>4.9203009949581322E-3</v>
      </c>
      <c r="L1020" s="250">
        <f t="shared" si="191"/>
        <v>1</v>
      </c>
      <c r="M1020" s="245">
        <f t="shared" si="192"/>
        <v>4.9203009949581322E-3</v>
      </c>
    </row>
    <row r="1021" spans="1:13" s="232" customFormat="1" x14ac:dyDescent="0.2">
      <c r="A1021" s="256">
        <f t="shared" si="182"/>
        <v>23</v>
      </c>
      <c r="B1021" s="260">
        <f t="shared" si="183"/>
        <v>1.8463550387704747E-3</v>
      </c>
      <c r="C1021" s="250">
        <f t="shared" si="180"/>
        <v>1</v>
      </c>
      <c r="D1021" s="245">
        <f t="shared" si="184"/>
        <v>1.8463550387704747E-3</v>
      </c>
      <c r="E1021" s="260">
        <f t="shared" si="185"/>
        <v>4.4072037658487917E-3</v>
      </c>
      <c r="F1021" s="250">
        <f t="shared" si="181"/>
        <v>1</v>
      </c>
      <c r="G1021" s="245">
        <f t="shared" si="186"/>
        <v>4.4072037658487917E-3</v>
      </c>
      <c r="H1021" s="260">
        <f t="shared" si="187"/>
        <v>2.1004193220027952E-3</v>
      </c>
      <c r="I1021" s="250">
        <f t="shared" si="188"/>
        <v>1</v>
      </c>
      <c r="J1021" s="245">
        <f t="shared" si="189"/>
        <v>2.1004193220027952E-3</v>
      </c>
      <c r="K1021" s="260">
        <f t="shared" si="190"/>
        <v>5.0508112004255829E-3</v>
      </c>
      <c r="L1021" s="250">
        <f t="shared" si="191"/>
        <v>1</v>
      </c>
      <c r="M1021" s="245">
        <f t="shared" si="192"/>
        <v>5.0508112004255829E-3</v>
      </c>
    </row>
    <row r="1022" spans="1:13" s="232" customFormat="1" x14ac:dyDescent="0.2">
      <c r="A1022" s="256">
        <f t="shared" si="182"/>
        <v>24</v>
      </c>
      <c r="B1022" s="260">
        <f t="shared" si="183"/>
        <v>1.6919952526084651E-3</v>
      </c>
      <c r="C1022" s="250">
        <f t="shared" si="180"/>
        <v>1</v>
      </c>
      <c r="D1022" s="245">
        <f t="shared" si="184"/>
        <v>1.6919952526084651E-3</v>
      </c>
      <c r="E1022" s="260">
        <f t="shared" si="185"/>
        <v>4.0653597758934399E-3</v>
      </c>
      <c r="F1022" s="250">
        <f t="shared" si="181"/>
        <v>1</v>
      </c>
      <c r="G1022" s="245">
        <f t="shared" si="186"/>
        <v>4.0653597758934399E-3</v>
      </c>
      <c r="H1022" s="260">
        <f t="shared" si="187"/>
        <v>2.0232394289217905E-3</v>
      </c>
      <c r="I1022" s="250">
        <f t="shared" si="188"/>
        <v>1</v>
      </c>
      <c r="J1022" s="245">
        <f t="shared" si="189"/>
        <v>2.0232394289217905E-3</v>
      </c>
      <c r="K1022" s="260">
        <f t="shared" si="190"/>
        <v>4.7235419542280173E-3</v>
      </c>
      <c r="L1022" s="250">
        <f t="shared" si="191"/>
        <v>1</v>
      </c>
      <c r="M1022" s="245">
        <f t="shared" si="192"/>
        <v>4.7235419542280173E-3</v>
      </c>
    </row>
    <row r="1023" spans="1:13" s="232" customFormat="1" x14ac:dyDescent="0.2">
      <c r="A1023" s="256">
        <f t="shared" si="182"/>
        <v>25</v>
      </c>
      <c r="B1023" s="260">
        <f t="shared" si="183"/>
        <v>1.6893452991979584E-3</v>
      </c>
      <c r="C1023" s="250">
        <f t="shared" si="180"/>
        <v>1</v>
      </c>
      <c r="D1023" s="245">
        <f t="shared" si="184"/>
        <v>1.6893452991979584E-3</v>
      </c>
      <c r="E1023" s="260">
        <f t="shared" si="185"/>
        <v>4.3903103128568122E-3</v>
      </c>
      <c r="F1023" s="250">
        <f t="shared" si="181"/>
        <v>1</v>
      </c>
      <c r="G1023" s="245">
        <f t="shared" si="186"/>
        <v>4.3903103128568122E-3</v>
      </c>
      <c r="H1023" s="260">
        <f t="shared" si="187"/>
        <v>2.0573575790820628E-3</v>
      </c>
      <c r="I1023" s="250">
        <f t="shared" si="188"/>
        <v>1</v>
      </c>
      <c r="J1023" s="245">
        <f t="shared" si="189"/>
        <v>2.0573575790820628E-3</v>
      </c>
      <c r="K1023" s="260">
        <f t="shared" si="190"/>
        <v>5.0123868759732364E-3</v>
      </c>
      <c r="L1023" s="250">
        <f t="shared" si="191"/>
        <v>1</v>
      </c>
      <c r="M1023" s="245">
        <f t="shared" si="192"/>
        <v>5.0123868759732364E-3</v>
      </c>
    </row>
    <row r="1024" spans="1:13" s="232" customFormat="1" x14ac:dyDescent="0.2">
      <c r="A1024" s="256">
        <f t="shared" si="182"/>
        <v>26</v>
      </c>
      <c r="B1024" s="260">
        <f t="shared" si="183"/>
        <v>1.6423086261614663E-3</v>
      </c>
      <c r="C1024" s="250">
        <f t="shared" si="180"/>
        <v>1</v>
      </c>
      <c r="D1024" s="245">
        <f t="shared" si="184"/>
        <v>1.6423086261614663E-3</v>
      </c>
      <c r="E1024" s="260">
        <f t="shared" si="185"/>
        <v>4.4939897400428832E-3</v>
      </c>
      <c r="F1024" s="250">
        <f t="shared" si="181"/>
        <v>1</v>
      </c>
      <c r="G1024" s="245">
        <f t="shared" si="186"/>
        <v>4.4939897400428832E-3</v>
      </c>
      <c r="H1024" s="260">
        <f t="shared" si="187"/>
        <v>2.0557013582004962E-3</v>
      </c>
      <c r="I1024" s="250">
        <f t="shared" si="188"/>
        <v>1</v>
      </c>
      <c r="J1024" s="245">
        <f t="shared" si="189"/>
        <v>2.0557013582004962E-3</v>
      </c>
      <c r="K1024" s="260">
        <f t="shared" si="190"/>
        <v>4.991518492865497E-3</v>
      </c>
      <c r="L1024" s="250">
        <f t="shared" si="191"/>
        <v>1</v>
      </c>
      <c r="M1024" s="245">
        <f t="shared" si="192"/>
        <v>4.991518492865497E-3</v>
      </c>
    </row>
    <row r="1025" spans="1:13" s="232" customFormat="1" x14ac:dyDescent="0.2">
      <c r="A1025" s="256">
        <f t="shared" si="182"/>
        <v>27</v>
      </c>
      <c r="B1025" s="260">
        <f t="shared" si="183"/>
        <v>1.698951380311045E-3</v>
      </c>
      <c r="C1025" s="250">
        <f t="shared" si="180"/>
        <v>1.0000000000000002</v>
      </c>
      <c r="D1025" s="245">
        <f t="shared" si="184"/>
        <v>1.6989513803110454E-3</v>
      </c>
      <c r="E1025" s="260">
        <f t="shared" si="185"/>
        <v>4.5804444700606609E-3</v>
      </c>
      <c r="F1025" s="250">
        <f t="shared" si="181"/>
        <v>0.99999999999999989</v>
      </c>
      <c r="G1025" s="245">
        <f t="shared" si="186"/>
        <v>4.58044447006066E-3</v>
      </c>
      <c r="H1025" s="260">
        <f t="shared" si="187"/>
        <v>2.0802134272476821E-3</v>
      </c>
      <c r="I1025" s="250">
        <f t="shared" si="188"/>
        <v>1.0000000000000004</v>
      </c>
      <c r="J1025" s="245">
        <f t="shared" si="189"/>
        <v>2.080213427247683E-3</v>
      </c>
      <c r="K1025" s="260">
        <f t="shared" si="190"/>
        <v>5.1243474075671411E-3</v>
      </c>
      <c r="L1025" s="250">
        <f t="shared" si="191"/>
        <v>1</v>
      </c>
      <c r="M1025" s="245">
        <f t="shared" si="192"/>
        <v>5.1243474075671411E-3</v>
      </c>
    </row>
    <row r="1026" spans="1:13" s="232" customFormat="1" x14ac:dyDescent="0.2">
      <c r="A1026" s="256">
        <f t="shared" si="182"/>
        <v>28</v>
      </c>
      <c r="B1026" s="260">
        <f t="shared" si="183"/>
        <v>1.6823891714953787E-3</v>
      </c>
      <c r="C1026" s="250">
        <f t="shared" si="180"/>
        <v>1</v>
      </c>
      <c r="D1026" s="245">
        <f t="shared" si="184"/>
        <v>1.6823891714953787E-3</v>
      </c>
      <c r="E1026" s="260">
        <f t="shared" si="185"/>
        <v>4.6678929326073784E-3</v>
      </c>
      <c r="F1026" s="250">
        <f t="shared" si="181"/>
        <v>1</v>
      </c>
      <c r="G1026" s="245">
        <f t="shared" si="186"/>
        <v>4.6678929326073784E-3</v>
      </c>
      <c r="H1026" s="260">
        <f t="shared" si="187"/>
        <v>2.1630244713260133E-3</v>
      </c>
      <c r="I1026" s="250">
        <f t="shared" si="188"/>
        <v>1</v>
      </c>
      <c r="J1026" s="245">
        <f t="shared" si="189"/>
        <v>2.1630244713260133E-3</v>
      </c>
      <c r="K1026" s="260">
        <f t="shared" si="190"/>
        <v>5.0050995040943434E-3</v>
      </c>
      <c r="L1026" s="250">
        <f t="shared" si="191"/>
        <v>1</v>
      </c>
      <c r="M1026" s="245">
        <f t="shared" si="192"/>
        <v>5.0050995040943434E-3</v>
      </c>
    </row>
    <row r="1027" spans="1:13" s="232" customFormat="1" x14ac:dyDescent="0.2">
      <c r="A1027" s="256">
        <f t="shared" si="182"/>
        <v>29</v>
      </c>
      <c r="B1027" s="260">
        <f t="shared" si="183"/>
        <v>1.7526129368738035E-3</v>
      </c>
      <c r="C1027" s="250">
        <f t="shared" si="180"/>
        <v>1.0000000000000002</v>
      </c>
      <c r="D1027" s="245">
        <f t="shared" si="184"/>
        <v>1.752612936873804E-3</v>
      </c>
      <c r="E1027" s="260">
        <f t="shared" si="185"/>
        <v>4.8788954729189664E-3</v>
      </c>
      <c r="F1027" s="250">
        <f t="shared" si="181"/>
        <v>1</v>
      </c>
      <c r="G1027" s="245">
        <f t="shared" si="186"/>
        <v>4.8788954729189664E-3</v>
      </c>
      <c r="H1027" s="260">
        <f t="shared" si="187"/>
        <v>2.3200342108985294E-3</v>
      </c>
      <c r="I1027" s="250">
        <f t="shared" si="188"/>
        <v>1.0000000000000002</v>
      </c>
      <c r="J1027" s="245">
        <f t="shared" si="189"/>
        <v>2.3200342108985299E-3</v>
      </c>
      <c r="K1027" s="260">
        <f t="shared" si="190"/>
        <v>5.2326642532215979E-3</v>
      </c>
      <c r="L1027" s="250">
        <f t="shared" si="191"/>
        <v>1</v>
      </c>
      <c r="M1027" s="245">
        <f t="shared" si="192"/>
        <v>5.2326642532215979E-3</v>
      </c>
    </row>
    <row r="1028" spans="1:13" s="232" customFormat="1" x14ac:dyDescent="0.2">
      <c r="A1028" s="256">
        <f t="shared" si="182"/>
        <v>30</v>
      </c>
      <c r="B1028" s="260">
        <f t="shared" si="183"/>
        <v>1.988127546232578E-3</v>
      </c>
      <c r="C1028" s="250">
        <f t="shared" si="180"/>
        <v>1</v>
      </c>
      <c r="D1028" s="245">
        <f t="shared" si="184"/>
        <v>1.988127546232578E-3</v>
      </c>
      <c r="E1028" s="260">
        <f t="shared" si="185"/>
        <v>5.4569165605857194E-3</v>
      </c>
      <c r="F1028" s="250">
        <f t="shared" si="181"/>
        <v>1</v>
      </c>
      <c r="G1028" s="245">
        <f t="shared" si="186"/>
        <v>5.4569165605857194E-3</v>
      </c>
      <c r="H1028" s="260">
        <f t="shared" si="187"/>
        <v>2.5104996122786915E-3</v>
      </c>
      <c r="I1028" s="250">
        <f t="shared" si="188"/>
        <v>1</v>
      </c>
      <c r="J1028" s="245">
        <f t="shared" si="189"/>
        <v>2.5104996122786915E-3</v>
      </c>
      <c r="K1028" s="260">
        <f t="shared" si="190"/>
        <v>5.7450989939783126E-3</v>
      </c>
      <c r="L1028" s="250">
        <f t="shared" si="191"/>
        <v>1</v>
      </c>
      <c r="M1028" s="245">
        <f t="shared" si="192"/>
        <v>5.7450989939783126E-3</v>
      </c>
    </row>
    <row r="1029" spans="1:13" s="232" customFormat="1" x14ac:dyDescent="0.2">
      <c r="A1029" s="256">
        <f t="shared" si="182"/>
        <v>31</v>
      </c>
      <c r="B1029" s="260">
        <f t="shared" si="183"/>
        <v>1.975209023356358E-3</v>
      </c>
      <c r="C1029" s="250">
        <f t="shared" si="180"/>
        <v>1</v>
      </c>
      <c r="D1029" s="245">
        <f t="shared" si="184"/>
        <v>1.975209023356358E-3</v>
      </c>
      <c r="E1029" s="260">
        <f t="shared" si="185"/>
        <v>5.4191547244860005E-3</v>
      </c>
      <c r="F1029" s="250">
        <f t="shared" si="181"/>
        <v>1</v>
      </c>
      <c r="G1029" s="245">
        <f t="shared" si="186"/>
        <v>5.4191547244860005E-3</v>
      </c>
      <c r="H1029" s="260">
        <f t="shared" si="187"/>
        <v>2.5946356330622763E-3</v>
      </c>
      <c r="I1029" s="250">
        <f t="shared" si="188"/>
        <v>1</v>
      </c>
      <c r="J1029" s="245">
        <f t="shared" si="189"/>
        <v>2.5946356330622763E-3</v>
      </c>
      <c r="K1029" s="260">
        <f t="shared" si="190"/>
        <v>5.8242663521171972E-3</v>
      </c>
      <c r="L1029" s="250">
        <f t="shared" si="191"/>
        <v>1</v>
      </c>
      <c r="M1029" s="245">
        <f t="shared" si="192"/>
        <v>5.8242663521171972E-3</v>
      </c>
    </row>
    <row r="1030" spans="1:13" s="232" customFormat="1" x14ac:dyDescent="0.2">
      <c r="A1030" s="256">
        <f t="shared" si="182"/>
        <v>32</v>
      </c>
      <c r="B1030" s="260">
        <f t="shared" si="183"/>
        <v>1.8519861897678012E-3</v>
      </c>
      <c r="C1030" s="250">
        <f t="shared" ref="C1030:C1061" si="193">C832/$C930</f>
        <v>1</v>
      </c>
      <c r="D1030" s="245">
        <f t="shared" si="184"/>
        <v>1.8519861897678012E-3</v>
      </c>
      <c r="E1030" s="260">
        <f t="shared" si="185"/>
        <v>4.9822436559287244E-3</v>
      </c>
      <c r="F1030" s="250">
        <f t="shared" ref="F1030:F1061" si="194">F832/$C930</f>
        <v>1</v>
      </c>
      <c r="G1030" s="245">
        <f t="shared" si="186"/>
        <v>4.9822436559287244E-3</v>
      </c>
      <c r="H1030" s="260">
        <f t="shared" si="187"/>
        <v>2.4151012895004538E-3</v>
      </c>
      <c r="I1030" s="250">
        <f t="shared" si="188"/>
        <v>1</v>
      </c>
      <c r="J1030" s="245">
        <f t="shared" si="189"/>
        <v>2.4151012895004538E-3</v>
      </c>
      <c r="K1030" s="260">
        <f t="shared" si="190"/>
        <v>5.287982030665923E-3</v>
      </c>
      <c r="L1030" s="250">
        <f t="shared" si="191"/>
        <v>1</v>
      </c>
      <c r="M1030" s="245">
        <f t="shared" si="192"/>
        <v>5.287982030665923E-3</v>
      </c>
    </row>
    <row r="1031" spans="1:13" s="232" customFormat="1" x14ac:dyDescent="0.2">
      <c r="A1031" s="256">
        <f t="shared" si="182"/>
        <v>33</v>
      </c>
      <c r="B1031" s="260">
        <f t="shared" si="183"/>
        <v>1.7940184589129691E-3</v>
      </c>
      <c r="C1031" s="250">
        <f t="shared" si="193"/>
        <v>1</v>
      </c>
      <c r="D1031" s="245">
        <f t="shared" si="184"/>
        <v>1.7940184589129691E-3</v>
      </c>
      <c r="E1031" s="260">
        <f t="shared" si="185"/>
        <v>4.8600145548691074E-3</v>
      </c>
      <c r="F1031" s="250">
        <f t="shared" si="194"/>
        <v>1</v>
      </c>
      <c r="G1031" s="245">
        <f t="shared" si="186"/>
        <v>4.8600145548691074E-3</v>
      </c>
      <c r="H1031" s="260">
        <f t="shared" si="187"/>
        <v>2.3796581626349283E-3</v>
      </c>
      <c r="I1031" s="250">
        <f t="shared" si="188"/>
        <v>1</v>
      </c>
      <c r="J1031" s="245">
        <f t="shared" si="189"/>
        <v>2.3796581626349283E-3</v>
      </c>
      <c r="K1031" s="260">
        <f t="shared" si="190"/>
        <v>5.1776777199535858E-3</v>
      </c>
      <c r="L1031" s="250">
        <f t="shared" si="191"/>
        <v>1</v>
      </c>
      <c r="M1031" s="245">
        <f t="shared" si="192"/>
        <v>5.1776777199535858E-3</v>
      </c>
    </row>
    <row r="1032" spans="1:13" s="232" customFormat="1" x14ac:dyDescent="0.2">
      <c r="A1032" s="256">
        <f t="shared" si="182"/>
        <v>34</v>
      </c>
      <c r="B1032" s="260">
        <f t="shared" si="183"/>
        <v>1.8013058307918624E-3</v>
      </c>
      <c r="C1032" s="250">
        <f t="shared" si="193"/>
        <v>1</v>
      </c>
      <c r="D1032" s="245">
        <f t="shared" si="184"/>
        <v>1.8013058307918624E-3</v>
      </c>
      <c r="E1032" s="260">
        <f t="shared" si="185"/>
        <v>4.7212232449938239E-3</v>
      </c>
      <c r="F1032" s="250">
        <f t="shared" si="194"/>
        <v>1</v>
      </c>
      <c r="G1032" s="245">
        <f t="shared" si="186"/>
        <v>4.7212232449938239E-3</v>
      </c>
      <c r="H1032" s="260">
        <f t="shared" si="187"/>
        <v>2.3190404783695897E-3</v>
      </c>
      <c r="I1032" s="250">
        <f t="shared" si="188"/>
        <v>1</v>
      </c>
      <c r="J1032" s="245">
        <f t="shared" si="189"/>
        <v>2.3190404783695897E-3</v>
      </c>
      <c r="K1032" s="260">
        <f t="shared" si="190"/>
        <v>5.1024852919304611E-3</v>
      </c>
      <c r="L1032" s="250">
        <f t="shared" si="191"/>
        <v>1</v>
      </c>
      <c r="M1032" s="245">
        <f t="shared" si="192"/>
        <v>5.1024852919304611E-3</v>
      </c>
    </row>
    <row r="1033" spans="1:13" s="232" customFormat="1" x14ac:dyDescent="0.2">
      <c r="A1033" s="256">
        <f t="shared" si="182"/>
        <v>35</v>
      </c>
      <c r="B1033" s="260">
        <f t="shared" si="183"/>
        <v>1.8880918049859535E-3</v>
      </c>
      <c r="C1033" s="250">
        <f t="shared" si="193"/>
        <v>1.0000000000000002</v>
      </c>
      <c r="D1033" s="245">
        <f t="shared" si="184"/>
        <v>1.8880918049859539E-3</v>
      </c>
      <c r="E1033" s="260">
        <f t="shared" si="185"/>
        <v>4.9554128776473447E-3</v>
      </c>
      <c r="F1033" s="250">
        <f t="shared" si="194"/>
        <v>0.99999999999999989</v>
      </c>
      <c r="G1033" s="245">
        <f t="shared" si="186"/>
        <v>4.9554128776473439E-3</v>
      </c>
      <c r="H1033" s="260">
        <f t="shared" si="187"/>
        <v>2.44557575372128E-3</v>
      </c>
      <c r="I1033" s="250">
        <f t="shared" si="188"/>
        <v>1.0000000000000002</v>
      </c>
      <c r="J1033" s="245">
        <f t="shared" si="189"/>
        <v>2.4455757537212804E-3</v>
      </c>
      <c r="K1033" s="260">
        <f t="shared" si="190"/>
        <v>5.187946289419299E-3</v>
      </c>
      <c r="L1033" s="250">
        <f t="shared" si="191"/>
        <v>0.99999999999999989</v>
      </c>
      <c r="M1033" s="245">
        <f t="shared" si="192"/>
        <v>5.1879462894192981E-3</v>
      </c>
    </row>
    <row r="1034" spans="1:13" s="232" customFormat="1" x14ac:dyDescent="0.2">
      <c r="A1034" s="256">
        <f t="shared" si="182"/>
        <v>36</v>
      </c>
      <c r="B1034" s="260">
        <f t="shared" si="183"/>
        <v>1.9874650578799512E-3</v>
      </c>
      <c r="C1034" s="250">
        <f t="shared" si="193"/>
        <v>1</v>
      </c>
      <c r="D1034" s="245">
        <f t="shared" si="184"/>
        <v>1.9874650578799512E-3</v>
      </c>
      <c r="E1034" s="260">
        <f t="shared" si="185"/>
        <v>5.1799964291877791E-3</v>
      </c>
      <c r="F1034" s="250">
        <f t="shared" si="194"/>
        <v>1</v>
      </c>
      <c r="G1034" s="245">
        <f t="shared" si="186"/>
        <v>5.1799964291877791E-3</v>
      </c>
      <c r="H1034" s="260">
        <f t="shared" si="187"/>
        <v>2.6019230049411693E-3</v>
      </c>
      <c r="I1034" s="250">
        <f t="shared" si="188"/>
        <v>1</v>
      </c>
      <c r="J1034" s="245">
        <f t="shared" si="189"/>
        <v>2.6019230049411693E-3</v>
      </c>
      <c r="K1034" s="260">
        <f t="shared" si="190"/>
        <v>5.4443292818858128E-3</v>
      </c>
      <c r="L1034" s="250">
        <f t="shared" si="191"/>
        <v>1</v>
      </c>
      <c r="M1034" s="245">
        <f t="shared" si="192"/>
        <v>5.4443292818858128E-3</v>
      </c>
    </row>
    <row r="1035" spans="1:13" s="232" customFormat="1" x14ac:dyDescent="0.2">
      <c r="A1035" s="256">
        <f t="shared" si="182"/>
        <v>37</v>
      </c>
      <c r="B1035" s="260">
        <f t="shared" si="183"/>
        <v>2.0841883573634421E-3</v>
      </c>
      <c r="C1035" s="250">
        <f t="shared" si="193"/>
        <v>1</v>
      </c>
      <c r="D1035" s="245">
        <f t="shared" si="184"/>
        <v>2.0841883573634421E-3</v>
      </c>
      <c r="E1035" s="260">
        <f t="shared" si="185"/>
        <v>5.3598620169259146E-3</v>
      </c>
      <c r="F1035" s="250">
        <f t="shared" si="194"/>
        <v>1</v>
      </c>
      <c r="G1035" s="245">
        <f t="shared" si="186"/>
        <v>5.3598620169259146E-3</v>
      </c>
      <c r="H1035" s="260">
        <f t="shared" si="187"/>
        <v>2.6913589325457672E-3</v>
      </c>
      <c r="I1035" s="250">
        <f t="shared" si="188"/>
        <v>1</v>
      </c>
      <c r="J1035" s="245">
        <f t="shared" si="189"/>
        <v>2.6913589325457672E-3</v>
      </c>
      <c r="K1035" s="260">
        <f t="shared" si="190"/>
        <v>5.6927624141208067E-3</v>
      </c>
      <c r="L1035" s="250">
        <f t="shared" si="191"/>
        <v>1</v>
      </c>
      <c r="M1035" s="245">
        <f t="shared" si="192"/>
        <v>5.6927624141208067E-3</v>
      </c>
    </row>
    <row r="1036" spans="1:13" s="232" customFormat="1" x14ac:dyDescent="0.2">
      <c r="A1036" s="256">
        <f t="shared" si="182"/>
        <v>38</v>
      </c>
      <c r="B1036" s="260">
        <f t="shared" si="183"/>
        <v>1.9927649647009642E-3</v>
      </c>
      <c r="C1036" s="250">
        <f t="shared" si="193"/>
        <v>1</v>
      </c>
      <c r="D1036" s="245">
        <f t="shared" si="184"/>
        <v>1.9927649647009642E-3</v>
      </c>
      <c r="E1036" s="260">
        <f t="shared" si="185"/>
        <v>5.1740340340141397E-3</v>
      </c>
      <c r="F1036" s="250">
        <f t="shared" si="194"/>
        <v>1</v>
      </c>
      <c r="G1036" s="245">
        <f t="shared" si="186"/>
        <v>5.1740340340141397E-3</v>
      </c>
      <c r="H1036" s="260">
        <f t="shared" si="187"/>
        <v>2.6396848410408886E-3</v>
      </c>
      <c r="I1036" s="250">
        <f t="shared" si="188"/>
        <v>1</v>
      </c>
      <c r="J1036" s="245">
        <f t="shared" si="189"/>
        <v>2.6396848410408886E-3</v>
      </c>
      <c r="K1036" s="260">
        <f t="shared" si="190"/>
        <v>5.4589040256435989E-3</v>
      </c>
      <c r="L1036" s="250">
        <f t="shared" si="191"/>
        <v>1</v>
      </c>
      <c r="M1036" s="245">
        <f t="shared" si="192"/>
        <v>5.4589040256435989E-3</v>
      </c>
    </row>
    <row r="1037" spans="1:13" s="232" customFormat="1" x14ac:dyDescent="0.2">
      <c r="A1037" s="256">
        <f t="shared" si="182"/>
        <v>39</v>
      </c>
      <c r="B1037" s="260">
        <f t="shared" si="183"/>
        <v>1.9665966747722118E-3</v>
      </c>
      <c r="C1037" s="250">
        <f t="shared" si="193"/>
        <v>1</v>
      </c>
      <c r="D1037" s="245">
        <f t="shared" si="184"/>
        <v>1.9665966747722118E-3</v>
      </c>
      <c r="E1037" s="260">
        <f t="shared" si="185"/>
        <v>5.165752929606306E-3</v>
      </c>
      <c r="F1037" s="250">
        <f t="shared" si="194"/>
        <v>1</v>
      </c>
      <c r="G1037" s="245">
        <f t="shared" si="186"/>
        <v>5.165752929606306E-3</v>
      </c>
      <c r="H1037" s="260">
        <f t="shared" si="187"/>
        <v>2.629085027398862E-3</v>
      </c>
      <c r="I1037" s="250">
        <f t="shared" si="188"/>
        <v>1</v>
      </c>
      <c r="J1037" s="245">
        <f t="shared" si="189"/>
        <v>2.629085027398862E-3</v>
      </c>
      <c r="K1037" s="260">
        <f t="shared" si="190"/>
        <v>5.4502916770594531E-3</v>
      </c>
      <c r="L1037" s="250">
        <f t="shared" si="191"/>
        <v>1</v>
      </c>
      <c r="M1037" s="245">
        <f t="shared" si="192"/>
        <v>5.4502916770594531E-3</v>
      </c>
    </row>
    <row r="1038" spans="1:13" s="232" customFormat="1" x14ac:dyDescent="0.2">
      <c r="A1038" s="256">
        <f t="shared" si="182"/>
        <v>40</v>
      </c>
      <c r="B1038" s="260">
        <f t="shared" si="183"/>
        <v>2.0040272666956172E-3</v>
      </c>
      <c r="C1038" s="250">
        <f t="shared" si="193"/>
        <v>1</v>
      </c>
      <c r="D1038" s="245">
        <f t="shared" si="184"/>
        <v>2.0040272666956172E-3</v>
      </c>
      <c r="E1038" s="260">
        <f t="shared" si="185"/>
        <v>5.1720465689562593E-3</v>
      </c>
      <c r="F1038" s="250">
        <f t="shared" si="194"/>
        <v>1</v>
      </c>
      <c r="G1038" s="245">
        <f t="shared" si="186"/>
        <v>5.1720465689562593E-3</v>
      </c>
      <c r="H1038" s="260">
        <f t="shared" si="187"/>
        <v>2.5840358194202497E-3</v>
      </c>
      <c r="I1038" s="250">
        <f t="shared" si="188"/>
        <v>1</v>
      </c>
      <c r="J1038" s="245">
        <f t="shared" si="189"/>
        <v>2.5840358194202497E-3</v>
      </c>
      <c r="K1038" s="260">
        <f t="shared" si="190"/>
        <v>5.4648664208172392E-3</v>
      </c>
      <c r="L1038" s="250">
        <f t="shared" si="191"/>
        <v>1</v>
      </c>
      <c r="M1038" s="245">
        <f t="shared" si="192"/>
        <v>5.4648664208172392E-3</v>
      </c>
    </row>
    <row r="1039" spans="1:13" s="232" customFormat="1" x14ac:dyDescent="0.2">
      <c r="A1039" s="256">
        <f t="shared" si="182"/>
        <v>41</v>
      </c>
      <c r="B1039" s="260">
        <f t="shared" si="183"/>
        <v>1.9377784314329523E-3</v>
      </c>
      <c r="C1039" s="250">
        <f t="shared" si="193"/>
        <v>1</v>
      </c>
      <c r="D1039" s="245">
        <f t="shared" si="184"/>
        <v>1.9377784314329523E-3</v>
      </c>
      <c r="E1039" s="260">
        <f t="shared" si="185"/>
        <v>5.0524674213071495E-3</v>
      </c>
      <c r="F1039" s="250">
        <f t="shared" si="194"/>
        <v>1</v>
      </c>
      <c r="G1039" s="245">
        <f t="shared" si="186"/>
        <v>5.0524674213071495E-3</v>
      </c>
      <c r="H1039" s="260">
        <f t="shared" si="187"/>
        <v>2.5519051343178573E-3</v>
      </c>
      <c r="I1039" s="250">
        <f t="shared" si="188"/>
        <v>1</v>
      </c>
      <c r="J1039" s="245">
        <f t="shared" si="189"/>
        <v>2.5519051343178573E-3</v>
      </c>
      <c r="K1039" s="260">
        <f t="shared" si="190"/>
        <v>5.6188949628029356E-3</v>
      </c>
      <c r="L1039" s="250">
        <f t="shared" si="191"/>
        <v>1</v>
      </c>
      <c r="M1039" s="245">
        <f t="shared" si="192"/>
        <v>5.6188949628029356E-3</v>
      </c>
    </row>
    <row r="1040" spans="1:13" s="232" customFormat="1" x14ac:dyDescent="0.2">
      <c r="A1040" s="256">
        <f t="shared" si="182"/>
        <v>42</v>
      </c>
      <c r="B1040" s="260">
        <f t="shared" si="183"/>
        <v>1.8523174339441144E-3</v>
      </c>
      <c r="C1040" s="250">
        <f t="shared" si="193"/>
        <v>1</v>
      </c>
      <c r="D1040" s="245">
        <f t="shared" si="184"/>
        <v>1.8523174339441144E-3</v>
      </c>
      <c r="E1040" s="260">
        <f t="shared" si="185"/>
        <v>4.9845623651629178E-3</v>
      </c>
      <c r="F1040" s="250">
        <f t="shared" si="194"/>
        <v>1</v>
      </c>
      <c r="G1040" s="245">
        <f t="shared" si="186"/>
        <v>4.9845623651629178E-3</v>
      </c>
      <c r="H1040" s="260">
        <f t="shared" si="187"/>
        <v>2.5118245889839451E-3</v>
      </c>
      <c r="I1040" s="250">
        <f t="shared" si="188"/>
        <v>1</v>
      </c>
      <c r="J1040" s="245">
        <f t="shared" si="189"/>
        <v>2.5118245889839451E-3</v>
      </c>
      <c r="K1040" s="260">
        <f t="shared" si="190"/>
        <v>5.3452872731681285E-3</v>
      </c>
      <c r="L1040" s="250">
        <f t="shared" si="191"/>
        <v>1</v>
      </c>
      <c r="M1040" s="245">
        <f t="shared" si="192"/>
        <v>5.3452872731681285E-3</v>
      </c>
    </row>
    <row r="1041" spans="1:13" s="232" customFormat="1" x14ac:dyDescent="0.2">
      <c r="A1041" s="256">
        <f t="shared" si="182"/>
        <v>43</v>
      </c>
      <c r="B1041" s="260">
        <f t="shared" si="183"/>
        <v>1.8049495167313089E-3</v>
      </c>
      <c r="C1041" s="250">
        <f t="shared" si="193"/>
        <v>1</v>
      </c>
      <c r="D1041" s="245">
        <f t="shared" si="184"/>
        <v>1.8049495167313089E-3</v>
      </c>
      <c r="E1041" s="260">
        <f t="shared" si="185"/>
        <v>4.8918139957951868E-3</v>
      </c>
      <c r="F1041" s="250">
        <f t="shared" si="194"/>
        <v>1</v>
      </c>
      <c r="G1041" s="245">
        <f t="shared" si="186"/>
        <v>4.8918139957951868E-3</v>
      </c>
      <c r="H1041" s="260">
        <f t="shared" si="187"/>
        <v>2.4359696726081936E-3</v>
      </c>
      <c r="I1041" s="250">
        <f t="shared" si="188"/>
        <v>1</v>
      </c>
      <c r="J1041" s="245">
        <f t="shared" si="189"/>
        <v>2.4359696726081936E-3</v>
      </c>
      <c r="K1041" s="260">
        <f t="shared" si="190"/>
        <v>5.3406498546997418E-3</v>
      </c>
      <c r="L1041" s="250">
        <f t="shared" si="191"/>
        <v>1</v>
      </c>
      <c r="M1041" s="245">
        <f t="shared" si="192"/>
        <v>5.3406498546997418E-3</v>
      </c>
    </row>
    <row r="1042" spans="1:13" s="232" customFormat="1" x14ac:dyDescent="0.2">
      <c r="A1042" s="256">
        <f t="shared" si="182"/>
        <v>44</v>
      </c>
      <c r="B1042" s="260">
        <f t="shared" si="183"/>
        <v>1.7297570887081842E-3</v>
      </c>
      <c r="C1042" s="250">
        <f t="shared" si="193"/>
        <v>1</v>
      </c>
      <c r="D1042" s="245">
        <f t="shared" si="184"/>
        <v>1.7297570887081842E-3</v>
      </c>
      <c r="E1042" s="260">
        <f t="shared" si="185"/>
        <v>4.8454398111113205E-3</v>
      </c>
      <c r="F1042" s="250">
        <f t="shared" si="194"/>
        <v>1</v>
      </c>
      <c r="G1042" s="245">
        <f t="shared" si="186"/>
        <v>4.8454398111113205E-3</v>
      </c>
      <c r="H1042" s="260">
        <f t="shared" si="187"/>
        <v>2.4124513360899475E-3</v>
      </c>
      <c r="I1042" s="250">
        <f t="shared" si="188"/>
        <v>1</v>
      </c>
      <c r="J1042" s="245">
        <f t="shared" si="189"/>
        <v>2.4124513360899475E-3</v>
      </c>
      <c r="K1042" s="260">
        <f t="shared" si="190"/>
        <v>5.3416435872286824E-3</v>
      </c>
      <c r="L1042" s="250">
        <f t="shared" si="191"/>
        <v>1</v>
      </c>
      <c r="M1042" s="245">
        <f t="shared" si="192"/>
        <v>5.3416435872286824E-3</v>
      </c>
    </row>
    <row r="1043" spans="1:13" s="232" customFormat="1" x14ac:dyDescent="0.2">
      <c r="A1043" s="256">
        <f t="shared" si="182"/>
        <v>45</v>
      </c>
      <c r="B1043" s="260">
        <f t="shared" si="183"/>
        <v>1.6128278944695803E-3</v>
      </c>
      <c r="C1043" s="250">
        <f t="shared" si="193"/>
        <v>1</v>
      </c>
      <c r="D1043" s="245">
        <f t="shared" si="184"/>
        <v>1.6128278944695803E-3</v>
      </c>
      <c r="E1043" s="260">
        <f t="shared" si="185"/>
        <v>4.687767583186178E-3</v>
      </c>
      <c r="F1043" s="250">
        <f t="shared" si="194"/>
        <v>1</v>
      </c>
      <c r="G1043" s="245">
        <f t="shared" si="186"/>
        <v>4.687767583186178E-3</v>
      </c>
      <c r="H1043" s="260">
        <f t="shared" si="187"/>
        <v>2.4084764059741875E-3</v>
      </c>
      <c r="I1043" s="250">
        <f t="shared" si="188"/>
        <v>1</v>
      </c>
      <c r="J1043" s="245">
        <f t="shared" si="189"/>
        <v>2.4084764059741875E-3</v>
      </c>
      <c r="K1043" s="260">
        <f t="shared" si="190"/>
        <v>5.1790026966588394E-3</v>
      </c>
      <c r="L1043" s="250">
        <f t="shared" si="191"/>
        <v>1</v>
      </c>
      <c r="M1043" s="245">
        <f t="shared" si="192"/>
        <v>5.1790026966588394E-3</v>
      </c>
    </row>
    <row r="1044" spans="1:13" s="232" customFormat="1" x14ac:dyDescent="0.2">
      <c r="A1044" s="256">
        <f t="shared" si="182"/>
        <v>46</v>
      </c>
      <c r="B1044" s="260">
        <f t="shared" si="183"/>
        <v>1.5515477218516153E-3</v>
      </c>
      <c r="C1044" s="250">
        <f t="shared" si="193"/>
        <v>1</v>
      </c>
      <c r="D1044" s="245">
        <f t="shared" si="184"/>
        <v>1.5515477218516153E-3</v>
      </c>
      <c r="E1044" s="260">
        <f t="shared" si="185"/>
        <v>4.6907487807729981E-3</v>
      </c>
      <c r="F1044" s="250">
        <f t="shared" si="194"/>
        <v>1</v>
      </c>
      <c r="G1044" s="245">
        <f t="shared" si="186"/>
        <v>4.6907487807729981E-3</v>
      </c>
      <c r="H1044" s="260">
        <f t="shared" si="187"/>
        <v>2.3925766855111478E-3</v>
      </c>
      <c r="I1044" s="250">
        <f t="shared" si="188"/>
        <v>1</v>
      </c>
      <c r="J1044" s="245">
        <f t="shared" si="189"/>
        <v>2.3925766855111478E-3</v>
      </c>
      <c r="K1044" s="260">
        <f t="shared" si="190"/>
        <v>5.1183850123935008E-3</v>
      </c>
      <c r="L1044" s="250">
        <f t="shared" si="191"/>
        <v>1</v>
      </c>
      <c r="M1044" s="245">
        <f t="shared" si="192"/>
        <v>5.1183850123935008E-3</v>
      </c>
    </row>
    <row r="1045" spans="1:13" s="232" customFormat="1" x14ac:dyDescent="0.2">
      <c r="A1045" s="256">
        <f t="shared" si="182"/>
        <v>47</v>
      </c>
      <c r="B1045" s="260">
        <f t="shared" si="183"/>
        <v>1.49225501429153E-3</v>
      </c>
      <c r="C1045" s="250">
        <f t="shared" si="193"/>
        <v>1</v>
      </c>
      <c r="D1045" s="245">
        <f t="shared" si="184"/>
        <v>1.49225501429153E-3</v>
      </c>
      <c r="E1045" s="260">
        <f t="shared" si="185"/>
        <v>4.7934344754301285E-3</v>
      </c>
      <c r="F1045" s="250">
        <f t="shared" si="194"/>
        <v>1</v>
      </c>
      <c r="G1045" s="245">
        <f t="shared" si="186"/>
        <v>4.7934344754301285E-3</v>
      </c>
      <c r="H1045" s="260">
        <f t="shared" si="187"/>
        <v>2.3190404783695897E-3</v>
      </c>
      <c r="I1045" s="250">
        <f t="shared" si="188"/>
        <v>1</v>
      </c>
      <c r="J1045" s="245">
        <f t="shared" si="189"/>
        <v>2.3190404783695897E-3</v>
      </c>
      <c r="K1045" s="260">
        <f t="shared" si="190"/>
        <v>5.2111333817612317E-3</v>
      </c>
      <c r="L1045" s="250">
        <f t="shared" si="191"/>
        <v>1</v>
      </c>
      <c r="M1045" s="245">
        <f t="shared" si="192"/>
        <v>5.2111333817612317E-3</v>
      </c>
    </row>
    <row r="1046" spans="1:13" s="232" customFormat="1" x14ac:dyDescent="0.2">
      <c r="A1046" s="256">
        <f t="shared" si="182"/>
        <v>48</v>
      </c>
      <c r="B1046" s="260">
        <f t="shared" si="183"/>
        <v>1.4445558529024112E-3</v>
      </c>
      <c r="C1046" s="250">
        <f t="shared" si="193"/>
        <v>1.0000000000000004</v>
      </c>
      <c r="D1046" s="245">
        <f t="shared" si="184"/>
        <v>1.4445558529024118E-3</v>
      </c>
      <c r="E1046" s="260">
        <f t="shared" si="185"/>
        <v>4.6291373639787197E-3</v>
      </c>
      <c r="F1046" s="250">
        <f t="shared" si="194"/>
        <v>1</v>
      </c>
      <c r="G1046" s="245">
        <f t="shared" si="186"/>
        <v>4.6291373639787197E-3</v>
      </c>
      <c r="H1046" s="260">
        <f t="shared" si="187"/>
        <v>2.241860585288585E-3</v>
      </c>
      <c r="I1046" s="250">
        <f t="shared" si="188"/>
        <v>1.0000000000000002</v>
      </c>
      <c r="J1046" s="245">
        <f t="shared" si="189"/>
        <v>2.2418605852885854E-3</v>
      </c>
      <c r="K1046" s="260">
        <f t="shared" si="190"/>
        <v>5.0981791176383882E-3</v>
      </c>
      <c r="L1046" s="250">
        <f t="shared" si="191"/>
        <v>0.99999999999999989</v>
      </c>
      <c r="M1046" s="245">
        <f t="shared" si="192"/>
        <v>5.0981791176383873E-3</v>
      </c>
    </row>
    <row r="1047" spans="1:13" s="232" customFormat="1" x14ac:dyDescent="0.2">
      <c r="A1047" s="256">
        <f t="shared" si="182"/>
        <v>49</v>
      </c>
      <c r="B1047" s="260">
        <f t="shared" si="183"/>
        <v>1.3607510762951398E-3</v>
      </c>
      <c r="C1047" s="250">
        <f t="shared" si="193"/>
        <v>1</v>
      </c>
      <c r="D1047" s="245">
        <f t="shared" si="184"/>
        <v>1.3607510762951398E-3</v>
      </c>
      <c r="E1047" s="260">
        <f t="shared" si="185"/>
        <v>4.287293374023368E-3</v>
      </c>
      <c r="F1047" s="250">
        <f t="shared" si="194"/>
        <v>1</v>
      </c>
      <c r="G1047" s="245">
        <f t="shared" si="186"/>
        <v>4.287293374023368E-3</v>
      </c>
      <c r="H1047" s="260">
        <f t="shared" si="187"/>
        <v>2.1156565541132081E-3</v>
      </c>
      <c r="I1047" s="250">
        <f t="shared" si="188"/>
        <v>1</v>
      </c>
      <c r="J1047" s="245">
        <f t="shared" si="189"/>
        <v>2.1156565541132081E-3</v>
      </c>
      <c r="K1047" s="260">
        <f t="shared" si="190"/>
        <v>4.5281078902031551E-3</v>
      </c>
      <c r="L1047" s="250">
        <f t="shared" si="191"/>
        <v>1</v>
      </c>
      <c r="M1047" s="245">
        <f t="shared" si="192"/>
        <v>4.5281078902031551E-3</v>
      </c>
    </row>
    <row r="1048" spans="1:13" s="232" customFormat="1" x14ac:dyDescent="0.2">
      <c r="A1048" s="256">
        <f t="shared" si="182"/>
        <v>50</v>
      </c>
      <c r="B1048" s="260">
        <f t="shared" si="183"/>
        <v>1.2868836249772685E-3</v>
      </c>
      <c r="C1048" s="250">
        <f t="shared" si="193"/>
        <v>1</v>
      </c>
      <c r="D1048" s="245">
        <f t="shared" si="184"/>
        <v>1.2868836249772685E-3</v>
      </c>
      <c r="E1048" s="260">
        <f t="shared" si="185"/>
        <v>4.120677553337765E-3</v>
      </c>
      <c r="F1048" s="250">
        <f t="shared" si="194"/>
        <v>1</v>
      </c>
      <c r="G1048" s="245">
        <f t="shared" si="186"/>
        <v>4.120677553337765E-3</v>
      </c>
      <c r="H1048" s="260">
        <f t="shared" si="187"/>
        <v>2.069613613605656E-3</v>
      </c>
      <c r="I1048" s="250">
        <f t="shared" si="188"/>
        <v>1</v>
      </c>
      <c r="J1048" s="245">
        <f t="shared" si="189"/>
        <v>2.069613613605656E-3</v>
      </c>
      <c r="K1048" s="260">
        <f t="shared" si="190"/>
        <v>4.5224767392058286E-3</v>
      </c>
      <c r="L1048" s="250">
        <f t="shared" si="191"/>
        <v>1</v>
      </c>
      <c r="M1048" s="245">
        <f t="shared" si="192"/>
        <v>4.5224767392058286E-3</v>
      </c>
    </row>
    <row r="1049" spans="1:13" s="232" customFormat="1" x14ac:dyDescent="0.2">
      <c r="A1049" s="256">
        <f t="shared" si="182"/>
        <v>51</v>
      </c>
      <c r="B1049" s="260">
        <f t="shared" si="183"/>
        <v>1.2116911969541435E-3</v>
      </c>
      <c r="C1049" s="250">
        <f t="shared" si="193"/>
        <v>1</v>
      </c>
      <c r="D1049" s="245">
        <f t="shared" si="184"/>
        <v>1.2116911969541435E-3</v>
      </c>
      <c r="E1049" s="260">
        <f t="shared" si="185"/>
        <v>4.2478753170420826E-3</v>
      </c>
      <c r="F1049" s="250">
        <f t="shared" si="194"/>
        <v>1.0000000000000002</v>
      </c>
      <c r="G1049" s="245">
        <f t="shared" si="186"/>
        <v>4.2478753170420835E-3</v>
      </c>
      <c r="H1049" s="260">
        <f t="shared" si="187"/>
        <v>2.006677220106124E-3</v>
      </c>
      <c r="I1049" s="250">
        <f t="shared" si="188"/>
        <v>1</v>
      </c>
      <c r="J1049" s="245">
        <f t="shared" si="189"/>
        <v>2.006677220106124E-3</v>
      </c>
      <c r="K1049" s="260">
        <f t="shared" si="190"/>
        <v>4.4370157417169907E-3</v>
      </c>
      <c r="L1049" s="250">
        <f t="shared" si="191"/>
        <v>1.0000000000000002</v>
      </c>
      <c r="M1049" s="245">
        <f t="shared" si="192"/>
        <v>4.4370157417169915E-3</v>
      </c>
    </row>
    <row r="1050" spans="1:13" s="232" customFormat="1" x14ac:dyDescent="0.2">
      <c r="A1050" s="256">
        <f t="shared" si="182"/>
        <v>52</v>
      </c>
      <c r="B1050" s="260">
        <f t="shared" si="183"/>
        <v>1.1603483496255781E-3</v>
      </c>
      <c r="C1050" s="250">
        <f t="shared" si="193"/>
        <v>1</v>
      </c>
      <c r="D1050" s="245">
        <f t="shared" si="184"/>
        <v>1.1603483496255781E-3</v>
      </c>
      <c r="E1050" s="260">
        <f t="shared" si="185"/>
        <v>4.3306863611204133E-3</v>
      </c>
      <c r="F1050" s="250">
        <f t="shared" si="194"/>
        <v>1</v>
      </c>
      <c r="G1050" s="245">
        <f t="shared" si="186"/>
        <v>4.3306863611204133E-3</v>
      </c>
      <c r="H1050" s="260">
        <f t="shared" si="187"/>
        <v>1.9937586972299044E-3</v>
      </c>
      <c r="I1050" s="250">
        <f t="shared" si="188"/>
        <v>1</v>
      </c>
      <c r="J1050" s="245">
        <f t="shared" si="189"/>
        <v>1.9937586972299044E-3</v>
      </c>
      <c r="K1050" s="260">
        <f t="shared" si="190"/>
        <v>4.3720918831595791E-3</v>
      </c>
      <c r="L1050" s="250">
        <f t="shared" si="191"/>
        <v>1</v>
      </c>
      <c r="M1050" s="245">
        <f t="shared" si="192"/>
        <v>4.3720918831595791E-3</v>
      </c>
    </row>
    <row r="1051" spans="1:13" s="232" customFormat="1" x14ac:dyDescent="0.2">
      <c r="A1051" s="256">
        <f t="shared" si="182"/>
        <v>53</v>
      </c>
      <c r="B1051" s="260">
        <f t="shared" si="183"/>
        <v>1.1500797801598651E-3</v>
      </c>
      <c r="C1051" s="250">
        <f t="shared" si="193"/>
        <v>1</v>
      </c>
      <c r="D1051" s="245">
        <f t="shared" si="184"/>
        <v>1.1500797801598651E-3</v>
      </c>
      <c r="E1051" s="260">
        <f t="shared" si="185"/>
        <v>4.2846434206128617E-3</v>
      </c>
      <c r="F1051" s="250">
        <f t="shared" si="194"/>
        <v>1</v>
      </c>
      <c r="G1051" s="245">
        <f t="shared" si="186"/>
        <v>4.2846434206128617E-3</v>
      </c>
      <c r="H1051" s="260">
        <f t="shared" si="187"/>
        <v>1.9324785246119392E-3</v>
      </c>
      <c r="I1051" s="250">
        <f t="shared" si="188"/>
        <v>1</v>
      </c>
      <c r="J1051" s="245">
        <f t="shared" si="189"/>
        <v>1.9324785246119392E-3</v>
      </c>
      <c r="K1051" s="260">
        <f t="shared" si="190"/>
        <v>4.3919665337383788E-3</v>
      </c>
      <c r="L1051" s="250">
        <f t="shared" si="191"/>
        <v>1</v>
      </c>
      <c r="M1051" s="245">
        <f t="shared" si="192"/>
        <v>4.3919665337383788E-3</v>
      </c>
    </row>
    <row r="1052" spans="1:13" s="232" customFormat="1" x14ac:dyDescent="0.2">
      <c r="A1052" s="256">
        <f t="shared" si="182"/>
        <v>54</v>
      </c>
      <c r="B1052" s="260">
        <f t="shared" si="183"/>
        <v>1.1613420821545181E-3</v>
      </c>
      <c r="C1052" s="250">
        <f t="shared" si="193"/>
        <v>1</v>
      </c>
      <c r="D1052" s="245">
        <f t="shared" si="184"/>
        <v>1.1613420821545181E-3</v>
      </c>
      <c r="E1052" s="260">
        <f t="shared" si="185"/>
        <v>4.4804087288140369E-3</v>
      </c>
      <c r="F1052" s="250">
        <f t="shared" si="194"/>
        <v>1</v>
      </c>
      <c r="G1052" s="245">
        <f t="shared" si="186"/>
        <v>4.4804087288140369E-3</v>
      </c>
      <c r="H1052" s="260">
        <f t="shared" si="187"/>
        <v>2.0126396152797639E-3</v>
      </c>
      <c r="I1052" s="250">
        <f t="shared" si="188"/>
        <v>1</v>
      </c>
      <c r="J1052" s="245">
        <f t="shared" si="189"/>
        <v>2.0126396152797639E-3</v>
      </c>
      <c r="K1052" s="260">
        <f t="shared" si="190"/>
        <v>4.565207237950248E-3</v>
      </c>
      <c r="L1052" s="250">
        <f t="shared" si="191"/>
        <v>1</v>
      </c>
      <c r="M1052" s="245">
        <f t="shared" si="192"/>
        <v>4.565207237950248E-3</v>
      </c>
    </row>
    <row r="1053" spans="1:13" s="232" customFormat="1" x14ac:dyDescent="0.2">
      <c r="A1053" s="256">
        <f t="shared" si="182"/>
        <v>55</v>
      </c>
      <c r="B1053" s="260">
        <f t="shared" si="183"/>
        <v>8.80115776464505E-4</v>
      </c>
      <c r="C1053" s="250">
        <f t="shared" si="193"/>
        <v>1</v>
      </c>
      <c r="D1053" s="245">
        <f t="shared" si="184"/>
        <v>8.80115776464505E-4</v>
      </c>
      <c r="E1053" s="260">
        <f t="shared" si="185"/>
        <v>3.5645185813076925E-3</v>
      </c>
      <c r="F1053" s="250">
        <f t="shared" si="194"/>
        <v>1</v>
      </c>
      <c r="G1053" s="245">
        <f t="shared" si="186"/>
        <v>3.5645185813076925E-3</v>
      </c>
      <c r="H1053" s="260">
        <f t="shared" si="187"/>
        <v>1.49324874682047E-3</v>
      </c>
      <c r="I1053" s="250">
        <f t="shared" si="188"/>
        <v>1</v>
      </c>
      <c r="J1053" s="245">
        <f t="shared" si="189"/>
        <v>1.49324874682047E-3</v>
      </c>
      <c r="K1053" s="260">
        <f t="shared" si="190"/>
        <v>3.5118507572738738E-3</v>
      </c>
      <c r="L1053" s="250">
        <f t="shared" si="191"/>
        <v>1</v>
      </c>
      <c r="M1053" s="245">
        <f t="shared" si="192"/>
        <v>3.5118507572738738E-3</v>
      </c>
    </row>
    <row r="1054" spans="1:13" s="232" customFormat="1" x14ac:dyDescent="0.2">
      <c r="A1054" s="256">
        <f t="shared" si="182"/>
        <v>56</v>
      </c>
      <c r="B1054" s="260">
        <f t="shared" si="183"/>
        <v>7.8372372115732738E-4</v>
      </c>
      <c r="C1054" s="250">
        <f t="shared" si="193"/>
        <v>1.0000000000000002</v>
      </c>
      <c r="D1054" s="245">
        <f t="shared" si="184"/>
        <v>7.837237211573276E-4</v>
      </c>
      <c r="E1054" s="260">
        <f t="shared" si="185"/>
        <v>3.4353333525454955E-3</v>
      </c>
      <c r="F1054" s="250">
        <f t="shared" si="194"/>
        <v>0.99999999999999989</v>
      </c>
      <c r="G1054" s="245">
        <f t="shared" si="186"/>
        <v>3.435333352545495E-3</v>
      </c>
      <c r="H1054" s="260">
        <f t="shared" si="187"/>
        <v>1.4581368641312575E-3</v>
      </c>
      <c r="I1054" s="250">
        <f t="shared" si="188"/>
        <v>1.0000000000000002</v>
      </c>
      <c r="J1054" s="245">
        <f t="shared" si="189"/>
        <v>1.4581368641312577E-3</v>
      </c>
      <c r="K1054" s="260">
        <f t="shared" si="190"/>
        <v>3.357490971111864E-3</v>
      </c>
      <c r="L1054" s="250">
        <f t="shared" si="191"/>
        <v>0.99999999999999989</v>
      </c>
      <c r="M1054" s="245">
        <f t="shared" si="192"/>
        <v>3.3574909711118635E-3</v>
      </c>
    </row>
    <row r="1055" spans="1:13" s="232" customFormat="1" x14ac:dyDescent="0.2">
      <c r="A1055" s="256">
        <f t="shared" si="182"/>
        <v>57</v>
      </c>
      <c r="B1055" s="260">
        <f t="shared" si="183"/>
        <v>7.4264944329447509E-4</v>
      </c>
      <c r="C1055" s="250">
        <f t="shared" si="193"/>
        <v>1</v>
      </c>
      <c r="D1055" s="245">
        <f t="shared" si="184"/>
        <v>7.4264944329447509E-4</v>
      </c>
      <c r="E1055" s="260">
        <f t="shared" si="185"/>
        <v>3.4111525276746229E-3</v>
      </c>
      <c r="F1055" s="250">
        <f t="shared" si="194"/>
        <v>1</v>
      </c>
      <c r="G1055" s="245">
        <f t="shared" si="186"/>
        <v>3.4111525276746229E-3</v>
      </c>
      <c r="H1055" s="260">
        <f t="shared" si="187"/>
        <v>1.3766507967581795E-3</v>
      </c>
      <c r="I1055" s="250">
        <f t="shared" si="188"/>
        <v>1</v>
      </c>
      <c r="J1055" s="245">
        <f t="shared" si="189"/>
        <v>1.3766507967581795E-3</v>
      </c>
      <c r="K1055" s="260">
        <f t="shared" si="190"/>
        <v>3.4131399927325029E-3</v>
      </c>
      <c r="L1055" s="250">
        <f t="shared" si="191"/>
        <v>1</v>
      </c>
      <c r="M1055" s="245">
        <f t="shared" si="192"/>
        <v>3.4131399927325029E-3</v>
      </c>
    </row>
    <row r="1056" spans="1:13" s="232" customFormat="1" x14ac:dyDescent="0.2">
      <c r="A1056" s="256">
        <f t="shared" si="182"/>
        <v>58</v>
      </c>
      <c r="B1056" s="260">
        <f t="shared" si="183"/>
        <v>6.9859396784480285E-4</v>
      </c>
      <c r="C1056" s="250">
        <f t="shared" si="193"/>
        <v>1</v>
      </c>
      <c r="D1056" s="245">
        <f t="shared" si="184"/>
        <v>6.9859396784480285E-4</v>
      </c>
      <c r="E1056" s="260">
        <f t="shared" si="185"/>
        <v>3.4018776907378499E-3</v>
      </c>
      <c r="F1056" s="250">
        <f t="shared" si="194"/>
        <v>1</v>
      </c>
      <c r="G1056" s="245">
        <f t="shared" si="186"/>
        <v>3.4018776907378499E-3</v>
      </c>
      <c r="H1056" s="260">
        <f t="shared" si="187"/>
        <v>1.3349140305427005E-3</v>
      </c>
      <c r="I1056" s="250">
        <f t="shared" si="188"/>
        <v>1</v>
      </c>
      <c r="J1056" s="245">
        <f t="shared" si="189"/>
        <v>1.3349140305427005E-3</v>
      </c>
      <c r="K1056" s="260">
        <f t="shared" si="190"/>
        <v>3.2995232402570321E-3</v>
      </c>
      <c r="L1056" s="250">
        <f t="shared" si="191"/>
        <v>1</v>
      </c>
      <c r="M1056" s="245">
        <f t="shared" si="192"/>
        <v>3.2995232402570321E-3</v>
      </c>
    </row>
    <row r="1057" spans="1:13" s="232" customFormat="1" x14ac:dyDescent="0.2">
      <c r="A1057" s="256">
        <f t="shared" si="182"/>
        <v>59</v>
      </c>
      <c r="B1057" s="260">
        <f t="shared" si="183"/>
        <v>6.0683933100601174E-4</v>
      </c>
      <c r="C1057" s="250">
        <f t="shared" si="193"/>
        <v>1</v>
      </c>
      <c r="D1057" s="245">
        <f t="shared" si="184"/>
        <v>6.0683933100601174E-4</v>
      </c>
      <c r="E1057" s="260">
        <f t="shared" si="185"/>
        <v>3.0262467947985388E-3</v>
      </c>
      <c r="F1057" s="250">
        <f t="shared" si="194"/>
        <v>1</v>
      </c>
      <c r="G1057" s="245">
        <f t="shared" si="186"/>
        <v>3.0262467947985388E-3</v>
      </c>
      <c r="H1057" s="260">
        <f t="shared" si="187"/>
        <v>1.1090055022970127E-3</v>
      </c>
      <c r="I1057" s="250">
        <f t="shared" si="188"/>
        <v>1</v>
      </c>
      <c r="J1057" s="245">
        <f t="shared" si="189"/>
        <v>1.1090055022970127E-3</v>
      </c>
      <c r="K1057" s="260">
        <f t="shared" si="190"/>
        <v>2.9891474470514464E-3</v>
      </c>
      <c r="L1057" s="250">
        <f t="shared" si="191"/>
        <v>1</v>
      </c>
      <c r="M1057" s="245">
        <f t="shared" si="192"/>
        <v>2.9891474470514464E-3</v>
      </c>
    </row>
    <row r="1058" spans="1:13" s="232" customFormat="1" x14ac:dyDescent="0.2">
      <c r="A1058" s="256">
        <f t="shared" si="182"/>
        <v>60</v>
      </c>
      <c r="B1058" s="260">
        <f t="shared" si="183"/>
        <v>4.8560396247533471E-4</v>
      </c>
      <c r="C1058" s="250">
        <f t="shared" si="193"/>
        <v>1</v>
      </c>
      <c r="D1058" s="245">
        <f t="shared" si="184"/>
        <v>4.8560396247533471E-4</v>
      </c>
      <c r="E1058" s="260">
        <f t="shared" si="185"/>
        <v>2.4740627528842258E-3</v>
      </c>
      <c r="F1058" s="250">
        <f t="shared" si="194"/>
        <v>0.99999999999999989</v>
      </c>
      <c r="G1058" s="245">
        <f t="shared" si="186"/>
        <v>2.4740627528842254E-3</v>
      </c>
      <c r="H1058" s="260">
        <f t="shared" si="187"/>
        <v>9.3576479808514372E-4</v>
      </c>
      <c r="I1058" s="250">
        <f t="shared" si="188"/>
        <v>1</v>
      </c>
      <c r="J1058" s="245">
        <f t="shared" si="189"/>
        <v>9.3576479808514372E-4</v>
      </c>
      <c r="K1058" s="260">
        <f t="shared" si="190"/>
        <v>2.5207681817444047E-3</v>
      </c>
      <c r="L1058" s="250">
        <f t="shared" si="191"/>
        <v>0.99999999999999989</v>
      </c>
      <c r="M1058" s="245">
        <f t="shared" si="192"/>
        <v>2.5207681817444043E-3</v>
      </c>
    </row>
    <row r="1059" spans="1:13" s="232" customFormat="1" x14ac:dyDescent="0.2">
      <c r="A1059" s="256">
        <f t="shared" si="182"/>
        <v>61</v>
      </c>
      <c r="B1059" s="260">
        <f t="shared" si="183"/>
        <v>4.6771677695441516E-4</v>
      </c>
      <c r="C1059" s="250">
        <f t="shared" si="193"/>
        <v>0.99999999999999978</v>
      </c>
      <c r="D1059" s="245">
        <f t="shared" si="184"/>
        <v>4.6771677695441505E-4</v>
      </c>
      <c r="E1059" s="260">
        <f t="shared" si="185"/>
        <v>2.4144388011478274E-3</v>
      </c>
      <c r="F1059" s="250">
        <f t="shared" si="194"/>
        <v>1</v>
      </c>
      <c r="G1059" s="245">
        <f t="shared" si="186"/>
        <v>2.4144388011478274E-3</v>
      </c>
      <c r="H1059" s="260">
        <f t="shared" si="187"/>
        <v>8.3473532430957949E-4</v>
      </c>
      <c r="I1059" s="250">
        <f t="shared" si="188"/>
        <v>0.99999999999999978</v>
      </c>
      <c r="J1059" s="245">
        <f t="shared" si="189"/>
        <v>8.3473532430957927E-4</v>
      </c>
      <c r="K1059" s="260">
        <f t="shared" si="190"/>
        <v>2.391914197158521E-3</v>
      </c>
      <c r="L1059" s="250">
        <f t="shared" si="191"/>
        <v>1</v>
      </c>
      <c r="M1059" s="245">
        <f t="shared" si="192"/>
        <v>2.391914197158521E-3</v>
      </c>
    </row>
    <row r="1060" spans="1:13" s="232" customFormat="1" x14ac:dyDescent="0.2">
      <c r="A1060" s="256">
        <f t="shared" si="182"/>
        <v>62</v>
      </c>
      <c r="B1060" s="260">
        <f t="shared" si="183"/>
        <v>4.1008029027589659E-4</v>
      </c>
      <c r="C1060" s="250">
        <f t="shared" si="193"/>
        <v>0.99999999999999989</v>
      </c>
      <c r="D1060" s="245">
        <f t="shared" si="184"/>
        <v>4.1008029027589653E-4</v>
      </c>
      <c r="E1060" s="260">
        <f t="shared" si="185"/>
        <v>2.3293090478353029E-3</v>
      </c>
      <c r="F1060" s="250">
        <f t="shared" si="194"/>
        <v>1.0000000000000002</v>
      </c>
      <c r="G1060" s="245">
        <f t="shared" si="186"/>
        <v>2.3293090478353033E-3</v>
      </c>
      <c r="H1060" s="260">
        <f t="shared" si="187"/>
        <v>7.5291801276018819E-4</v>
      </c>
      <c r="I1060" s="250">
        <f t="shared" si="188"/>
        <v>0.99999999999999989</v>
      </c>
      <c r="J1060" s="245">
        <f t="shared" si="189"/>
        <v>7.5291801276018808E-4</v>
      </c>
      <c r="K1060" s="260">
        <f t="shared" si="190"/>
        <v>2.2895597466777036E-3</v>
      </c>
      <c r="L1060" s="250">
        <f t="shared" si="191"/>
        <v>1.0000000000000002</v>
      </c>
      <c r="M1060" s="245">
        <f t="shared" si="192"/>
        <v>2.2895597466777041E-3</v>
      </c>
    </row>
    <row r="1061" spans="1:13" s="232" customFormat="1" x14ac:dyDescent="0.2">
      <c r="A1061" s="256">
        <f t="shared" si="182"/>
        <v>63</v>
      </c>
      <c r="B1061" s="260">
        <f t="shared" si="183"/>
        <v>3.4780638512899145E-4</v>
      </c>
      <c r="C1061" s="250">
        <f t="shared" si="193"/>
        <v>1.0000000000000004</v>
      </c>
      <c r="D1061" s="245">
        <f t="shared" si="184"/>
        <v>3.4780638512899162E-4</v>
      </c>
      <c r="E1061" s="260">
        <f t="shared" si="185"/>
        <v>2.0202582313349703E-3</v>
      </c>
      <c r="F1061" s="250">
        <f t="shared" si="194"/>
        <v>1</v>
      </c>
      <c r="G1061" s="245">
        <f t="shared" si="186"/>
        <v>2.0202582313349703E-3</v>
      </c>
      <c r="H1061" s="260">
        <f t="shared" si="187"/>
        <v>6.7209443373973676E-4</v>
      </c>
      <c r="I1061" s="250">
        <f t="shared" si="188"/>
        <v>1.0000000000000002</v>
      </c>
      <c r="J1061" s="245">
        <f t="shared" si="189"/>
        <v>6.7209443373973687E-4</v>
      </c>
      <c r="K1061" s="260">
        <f t="shared" si="190"/>
        <v>1.9775277325905513E-3</v>
      </c>
      <c r="L1061" s="250">
        <f t="shared" si="191"/>
        <v>0.99999999999999978</v>
      </c>
      <c r="M1061" s="245">
        <f t="shared" si="192"/>
        <v>1.9775277325905509E-3</v>
      </c>
    </row>
    <row r="1062" spans="1:13" s="232" customFormat="1" x14ac:dyDescent="0.2">
      <c r="A1062" s="256">
        <f t="shared" si="182"/>
        <v>64</v>
      </c>
      <c r="B1062" s="260">
        <f t="shared" si="183"/>
        <v>2.8188879404263974E-4</v>
      </c>
      <c r="C1062" s="250">
        <f t="shared" ref="C1062:C1082" si="195">C864/$C962</f>
        <v>1</v>
      </c>
      <c r="D1062" s="245">
        <f t="shared" si="184"/>
        <v>2.8188879404263974E-4</v>
      </c>
      <c r="E1062" s="260">
        <f t="shared" si="185"/>
        <v>1.9351284780224458E-3</v>
      </c>
      <c r="F1062" s="250">
        <f t="shared" ref="F1062:F1081" si="196">F864/$C962</f>
        <v>1</v>
      </c>
      <c r="G1062" s="245">
        <f t="shared" si="186"/>
        <v>1.9351284780224458E-3</v>
      </c>
      <c r="H1062" s="260">
        <f t="shared" si="187"/>
        <v>5.4555915838804664E-4</v>
      </c>
      <c r="I1062" s="250">
        <f t="shared" si="188"/>
        <v>1</v>
      </c>
      <c r="J1062" s="245">
        <f t="shared" si="189"/>
        <v>5.4555915838804664E-4</v>
      </c>
      <c r="K1062" s="260">
        <f t="shared" si="190"/>
        <v>1.8178680396075287E-3</v>
      </c>
      <c r="L1062" s="250">
        <f t="shared" si="191"/>
        <v>1</v>
      </c>
      <c r="M1062" s="245">
        <f t="shared" si="192"/>
        <v>1.8178680396075287E-3</v>
      </c>
    </row>
    <row r="1063" spans="1:13" s="232" customFormat="1" x14ac:dyDescent="0.2">
      <c r="A1063" s="256">
        <f t="shared" si="182"/>
        <v>65</v>
      </c>
      <c r="B1063" s="260">
        <f t="shared" si="183"/>
        <v>2.6002667840596027E-4</v>
      </c>
      <c r="C1063" s="250">
        <f t="shared" si="195"/>
        <v>1</v>
      </c>
      <c r="D1063" s="245">
        <f t="shared" si="184"/>
        <v>2.6002667840596027E-4</v>
      </c>
      <c r="E1063" s="260">
        <f t="shared" si="185"/>
        <v>1.8175367954312153E-3</v>
      </c>
      <c r="F1063" s="250">
        <f t="shared" si="196"/>
        <v>1</v>
      </c>
      <c r="G1063" s="245">
        <f t="shared" si="186"/>
        <v>1.8175367954312153E-3</v>
      </c>
      <c r="H1063" s="260">
        <f t="shared" si="187"/>
        <v>4.630793584860286E-4</v>
      </c>
      <c r="I1063" s="250">
        <f t="shared" si="188"/>
        <v>1</v>
      </c>
      <c r="J1063" s="245">
        <f t="shared" si="189"/>
        <v>4.630793584860286E-4</v>
      </c>
      <c r="K1063" s="260">
        <f t="shared" si="190"/>
        <v>1.6393274285746464E-3</v>
      </c>
      <c r="L1063" s="250">
        <f t="shared" si="191"/>
        <v>1</v>
      </c>
      <c r="M1063" s="245">
        <f t="shared" si="192"/>
        <v>1.6393274285746464E-3</v>
      </c>
    </row>
    <row r="1064" spans="1:13" s="232" customFormat="1" x14ac:dyDescent="0.2">
      <c r="A1064" s="256">
        <f t="shared" ref="A1064:A1082" si="197">A964</f>
        <v>66</v>
      </c>
      <c r="B1064" s="260">
        <f t="shared" ref="B1064:B1082" si="198">B866</f>
        <v>2.2392106318780782E-4</v>
      </c>
      <c r="C1064" s="250">
        <f t="shared" si="195"/>
        <v>0.99999999999999978</v>
      </c>
      <c r="D1064" s="245">
        <f t="shared" ref="D1064:D1082" si="199">B1064*C1064</f>
        <v>2.2392106318780777E-4</v>
      </c>
      <c r="E1064" s="260">
        <f t="shared" ref="E1064:E1081" si="200">E866</f>
        <v>1.578709744309308E-3</v>
      </c>
      <c r="F1064" s="250">
        <f t="shared" si="196"/>
        <v>1</v>
      </c>
      <c r="G1064" s="245">
        <f t="shared" ref="G1064:G1081" si="201">E1064*F1064</f>
        <v>1.578709744309308E-3</v>
      </c>
      <c r="H1064" s="260">
        <f t="shared" ref="H1064:H1081" si="202">H866</f>
        <v>4.1538019709690978E-4</v>
      </c>
      <c r="I1064" s="250">
        <f t="shared" ref="I1064:I1081" si="203">I866/$F964</f>
        <v>0.99999999999999978</v>
      </c>
      <c r="J1064" s="245">
        <f t="shared" ref="J1064:J1081" si="204">H1064*I1064</f>
        <v>4.1538019709690967E-4</v>
      </c>
      <c r="K1064" s="260">
        <f t="shared" ref="K1064:K1081" si="205">K866</f>
        <v>1.49324874682047E-3</v>
      </c>
      <c r="L1064" s="250">
        <f t="shared" ref="L1064:L1081" si="206">L866/$F964</f>
        <v>1</v>
      </c>
      <c r="M1064" s="245">
        <f t="shared" ref="M1064:M1081" si="207">K1064*L1064</f>
        <v>1.49324874682047E-3</v>
      </c>
    </row>
    <row r="1065" spans="1:13" s="232" customFormat="1" x14ac:dyDescent="0.2">
      <c r="A1065" s="256">
        <f t="shared" si="197"/>
        <v>67</v>
      </c>
      <c r="B1065" s="260">
        <f t="shared" si="198"/>
        <v>2.0172770337481503E-4</v>
      </c>
      <c r="C1065" s="250">
        <f t="shared" si="195"/>
        <v>1</v>
      </c>
      <c r="D1065" s="245">
        <f t="shared" si="199"/>
        <v>2.0172770337481503E-4</v>
      </c>
      <c r="E1065" s="260">
        <f t="shared" si="200"/>
        <v>1.3952004706317257E-3</v>
      </c>
      <c r="F1065" s="250">
        <f t="shared" si="196"/>
        <v>1</v>
      </c>
      <c r="G1065" s="245">
        <f t="shared" si="201"/>
        <v>1.3952004706317257E-3</v>
      </c>
      <c r="H1065" s="260">
        <f t="shared" si="202"/>
        <v>3.4615016424742484E-4</v>
      </c>
      <c r="I1065" s="250">
        <f t="shared" si="203"/>
        <v>1</v>
      </c>
      <c r="J1065" s="245">
        <f t="shared" si="204"/>
        <v>3.4615016424742484E-4</v>
      </c>
      <c r="K1065" s="260">
        <f t="shared" si="205"/>
        <v>1.300795880382428E-3</v>
      </c>
      <c r="L1065" s="250">
        <f t="shared" si="206"/>
        <v>1</v>
      </c>
      <c r="M1065" s="245">
        <f t="shared" si="207"/>
        <v>1.300795880382428E-3</v>
      </c>
    </row>
    <row r="1066" spans="1:13" s="232" customFormat="1" x14ac:dyDescent="0.2">
      <c r="A1066" s="256">
        <f t="shared" si="197"/>
        <v>68</v>
      </c>
      <c r="B1066" s="260">
        <f t="shared" si="198"/>
        <v>1.4773490263574304E-4</v>
      </c>
      <c r="C1066" s="250">
        <f t="shared" si="195"/>
        <v>1</v>
      </c>
      <c r="D1066" s="245">
        <f t="shared" si="199"/>
        <v>1.4773490263574304E-4</v>
      </c>
      <c r="E1066" s="260">
        <f t="shared" si="200"/>
        <v>1.2501155214064894E-3</v>
      </c>
      <c r="F1066" s="250">
        <f t="shared" si="196"/>
        <v>1</v>
      </c>
      <c r="G1066" s="245">
        <f t="shared" si="201"/>
        <v>1.2501155214064894E-3</v>
      </c>
      <c r="H1066" s="260">
        <f t="shared" si="202"/>
        <v>2.762576430453132E-4</v>
      </c>
      <c r="I1066" s="250">
        <f t="shared" si="203"/>
        <v>1</v>
      </c>
      <c r="J1066" s="245">
        <f t="shared" si="204"/>
        <v>2.762576430453132E-4</v>
      </c>
      <c r="K1066" s="260">
        <f t="shared" si="205"/>
        <v>1.1659795006229046E-3</v>
      </c>
      <c r="L1066" s="250">
        <f t="shared" si="206"/>
        <v>1</v>
      </c>
      <c r="M1066" s="245">
        <f t="shared" si="207"/>
        <v>1.1659795006229046E-3</v>
      </c>
    </row>
    <row r="1067" spans="1:13" s="232" customFormat="1" x14ac:dyDescent="0.2">
      <c r="A1067" s="256">
        <f t="shared" si="197"/>
        <v>69</v>
      </c>
      <c r="B1067" s="260">
        <f t="shared" si="198"/>
        <v>1.5535351869094951E-4</v>
      </c>
      <c r="C1067" s="250">
        <f t="shared" si="195"/>
        <v>1</v>
      </c>
      <c r="D1067" s="245">
        <f t="shared" si="199"/>
        <v>1.5535351869094951E-4</v>
      </c>
      <c r="E1067" s="260">
        <f t="shared" si="200"/>
        <v>1.1722731399728579E-3</v>
      </c>
      <c r="F1067" s="250">
        <f t="shared" si="196"/>
        <v>1</v>
      </c>
      <c r="G1067" s="245">
        <f t="shared" si="201"/>
        <v>1.1722731399728579E-3</v>
      </c>
      <c r="H1067" s="260">
        <f t="shared" si="202"/>
        <v>2.4346446959029402E-4</v>
      </c>
      <c r="I1067" s="250">
        <f t="shared" si="203"/>
        <v>1</v>
      </c>
      <c r="J1067" s="245">
        <f t="shared" si="204"/>
        <v>2.4346446959029402E-4</v>
      </c>
      <c r="K1067" s="260">
        <f t="shared" si="205"/>
        <v>1.0801872589577535E-3</v>
      </c>
      <c r="L1067" s="250">
        <f t="shared" si="206"/>
        <v>1</v>
      </c>
      <c r="M1067" s="245">
        <f t="shared" si="207"/>
        <v>1.0801872589577535E-3</v>
      </c>
    </row>
    <row r="1068" spans="1:13" s="232" customFormat="1" x14ac:dyDescent="0.2">
      <c r="A1068" s="256">
        <f t="shared" si="197"/>
        <v>70</v>
      </c>
      <c r="B1068" s="260">
        <f t="shared" si="198"/>
        <v>1.2852274040957016E-4</v>
      </c>
      <c r="C1068" s="250">
        <f t="shared" si="195"/>
        <v>0.99999999999999989</v>
      </c>
      <c r="D1068" s="245">
        <f t="shared" si="199"/>
        <v>1.2852274040957014E-4</v>
      </c>
      <c r="E1068" s="260">
        <f t="shared" si="200"/>
        <v>9.980387032320489E-4</v>
      </c>
      <c r="F1068" s="250">
        <f t="shared" si="196"/>
        <v>1</v>
      </c>
      <c r="G1068" s="245">
        <f t="shared" si="201"/>
        <v>9.980387032320489E-4</v>
      </c>
      <c r="H1068" s="260">
        <f t="shared" si="202"/>
        <v>2.0338392425638168E-4</v>
      </c>
      <c r="I1068" s="250">
        <f t="shared" si="203"/>
        <v>0.99999999999999989</v>
      </c>
      <c r="J1068" s="245">
        <f t="shared" si="204"/>
        <v>2.0338392425638165E-4</v>
      </c>
      <c r="K1068" s="260">
        <f t="shared" si="205"/>
        <v>8.9137807845915808E-4</v>
      </c>
      <c r="L1068" s="250">
        <f t="shared" si="206"/>
        <v>1</v>
      </c>
      <c r="M1068" s="245">
        <f t="shared" si="207"/>
        <v>8.9137807845915808E-4</v>
      </c>
    </row>
    <row r="1069" spans="1:13" s="232" customFormat="1" x14ac:dyDescent="0.2">
      <c r="A1069" s="256">
        <f t="shared" si="197"/>
        <v>71</v>
      </c>
      <c r="B1069" s="260">
        <f t="shared" si="198"/>
        <v>1.1030431071233729E-4</v>
      </c>
      <c r="C1069" s="250">
        <f t="shared" si="195"/>
        <v>1</v>
      </c>
      <c r="D1069" s="245">
        <f t="shared" si="199"/>
        <v>1.1030431071233729E-4</v>
      </c>
      <c r="E1069" s="260">
        <f t="shared" si="200"/>
        <v>8.648785443540921E-4</v>
      </c>
      <c r="F1069" s="250">
        <f t="shared" si="196"/>
        <v>1</v>
      </c>
      <c r="G1069" s="245">
        <f t="shared" si="201"/>
        <v>8.648785443540921E-4</v>
      </c>
      <c r="H1069" s="260">
        <f t="shared" si="202"/>
        <v>1.6529084398034927E-4</v>
      </c>
      <c r="I1069" s="250">
        <f t="shared" si="203"/>
        <v>1</v>
      </c>
      <c r="J1069" s="245">
        <f t="shared" si="204"/>
        <v>1.6529084398034927E-4</v>
      </c>
      <c r="K1069" s="260">
        <f t="shared" si="205"/>
        <v>7.6583653563640783E-4</v>
      </c>
      <c r="L1069" s="250">
        <f t="shared" si="206"/>
        <v>1</v>
      </c>
      <c r="M1069" s="245">
        <f t="shared" si="207"/>
        <v>7.6583653563640783E-4</v>
      </c>
    </row>
    <row r="1070" spans="1:13" s="232" customFormat="1" x14ac:dyDescent="0.2">
      <c r="A1070" s="256">
        <f t="shared" si="197"/>
        <v>72</v>
      </c>
      <c r="B1070" s="260">
        <f t="shared" si="198"/>
        <v>8.2479799902017976E-5</v>
      </c>
      <c r="C1070" s="250">
        <f t="shared" si="195"/>
        <v>1</v>
      </c>
      <c r="D1070" s="245">
        <f t="shared" si="199"/>
        <v>8.2479799902017976E-5</v>
      </c>
      <c r="E1070" s="260">
        <f t="shared" si="200"/>
        <v>7.1151249072102249E-4</v>
      </c>
      <c r="F1070" s="250">
        <f t="shared" si="196"/>
        <v>1</v>
      </c>
      <c r="G1070" s="245">
        <f t="shared" si="201"/>
        <v>7.1151249072102249E-4</v>
      </c>
      <c r="H1070" s="260">
        <f t="shared" si="202"/>
        <v>1.381288215226566E-4</v>
      </c>
      <c r="I1070" s="250">
        <f t="shared" si="203"/>
        <v>1</v>
      </c>
      <c r="J1070" s="245">
        <f t="shared" si="204"/>
        <v>1.381288215226566E-4</v>
      </c>
      <c r="K1070" s="260">
        <f t="shared" si="205"/>
        <v>6.2870144664269121E-4</v>
      </c>
      <c r="L1070" s="250">
        <f t="shared" si="206"/>
        <v>1</v>
      </c>
      <c r="M1070" s="245">
        <f t="shared" si="207"/>
        <v>6.2870144664269121E-4</v>
      </c>
    </row>
    <row r="1071" spans="1:13" s="232" customFormat="1" x14ac:dyDescent="0.2">
      <c r="A1071" s="256">
        <f t="shared" si="197"/>
        <v>73</v>
      </c>
      <c r="B1071" s="260">
        <f t="shared" si="198"/>
        <v>6.6248835262665043E-5</v>
      </c>
      <c r="C1071" s="250">
        <f t="shared" si="195"/>
        <v>1</v>
      </c>
      <c r="D1071" s="245">
        <f t="shared" si="199"/>
        <v>6.6248835262665043E-5</v>
      </c>
      <c r="E1071" s="260">
        <f t="shared" si="200"/>
        <v>5.6543380896684615E-4</v>
      </c>
      <c r="F1071" s="250">
        <f t="shared" si="196"/>
        <v>1</v>
      </c>
      <c r="G1071" s="245">
        <f t="shared" si="201"/>
        <v>5.6543380896684615E-4</v>
      </c>
      <c r="H1071" s="260">
        <f t="shared" si="202"/>
        <v>1.0931057818339731E-4</v>
      </c>
      <c r="I1071" s="250">
        <f t="shared" si="203"/>
        <v>1</v>
      </c>
      <c r="J1071" s="245">
        <f t="shared" si="204"/>
        <v>1.0931057818339731E-4</v>
      </c>
      <c r="K1071" s="260">
        <f t="shared" si="205"/>
        <v>5.1011603152252083E-4</v>
      </c>
      <c r="L1071" s="250">
        <f t="shared" si="206"/>
        <v>1</v>
      </c>
      <c r="M1071" s="245">
        <f t="shared" si="207"/>
        <v>5.1011603152252083E-4</v>
      </c>
    </row>
    <row r="1072" spans="1:13" s="232" customFormat="1" x14ac:dyDescent="0.2">
      <c r="A1072" s="256">
        <f t="shared" si="197"/>
        <v>74</v>
      </c>
      <c r="B1072" s="260">
        <f t="shared" si="198"/>
        <v>4.2399254568105628E-5</v>
      </c>
      <c r="C1072" s="250">
        <f t="shared" si="195"/>
        <v>1</v>
      </c>
      <c r="D1072" s="245">
        <f t="shared" si="199"/>
        <v>4.2399254568105628E-5</v>
      </c>
      <c r="E1072" s="260">
        <f t="shared" si="200"/>
        <v>4.2034885974160969E-4</v>
      </c>
      <c r="F1072" s="250">
        <f t="shared" si="196"/>
        <v>1</v>
      </c>
      <c r="G1072" s="245">
        <f t="shared" si="201"/>
        <v>4.2034885974160969E-4</v>
      </c>
      <c r="H1072" s="260">
        <f t="shared" si="202"/>
        <v>7.8173625609944747E-5</v>
      </c>
      <c r="I1072" s="250">
        <f t="shared" si="203"/>
        <v>1</v>
      </c>
      <c r="J1072" s="245">
        <f t="shared" si="204"/>
        <v>7.8173625609944747E-5</v>
      </c>
      <c r="K1072" s="260">
        <f t="shared" si="205"/>
        <v>4.2167383644686296E-4</v>
      </c>
      <c r="L1072" s="250">
        <f t="shared" si="206"/>
        <v>1</v>
      </c>
      <c r="M1072" s="245">
        <f t="shared" si="207"/>
        <v>4.2167383644686296E-4</v>
      </c>
    </row>
    <row r="1073" spans="1:36" s="232" customFormat="1" x14ac:dyDescent="0.2">
      <c r="A1073" s="256">
        <f t="shared" si="197"/>
        <v>75</v>
      </c>
      <c r="B1073" s="260">
        <f t="shared" si="198"/>
        <v>3.4118150160272496E-5</v>
      </c>
      <c r="C1073" s="250">
        <f t="shared" si="195"/>
        <v>1</v>
      </c>
      <c r="D1073" s="245">
        <f t="shared" si="199"/>
        <v>3.4118150160272496E-5</v>
      </c>
      <c r="E1073" s="260">
        <f t="shared" si="200"/>
        <v>3.3323164137120514E-4</v>
      </c>
      <c r="F1073" s="250">
        <f t="shared" si="196"/>
        <v>1</v>
      </c>
      <c r="G1073" s="245">
        <f t="shared" si="201"/>
        <v>3.3323164137120514E-4</v>
      </c>
      <c r="H1073" s="260">
        <f t="shared" si="202"/>
        <v>5.929270756008521E-5</v>
      </c>
      <c r="I1073" s="250">
        <f t="shared" si="203"/>
        <v>1</v>
      </c>
      <c r="J1073" s="245">
        <f t="shared" si="204"/>
        <v>5.929270756008521E-5</v>
      </c>
      <c r="K1073" s="260">
        <f t="shared" si="205"/>
        <v>3.3223790884226516E-4</v>
      </c>
      <c r="L1073" s="250">
        <f t="shared" si="206"/>
        <v>1</v>
      </c>
      <c r="M1073" s="245">
        <f t="shared" si="207"/>
        <v>3.3223790884226516E-4</v>
      </c>
    </row>
    <row r="1074" spans="1:36" s="232" customFormat="1" x14ac:dyDescent="0.2">
      <c r="A1074" s="256">
        <f t="shared" si="197"/>
        <v>76</v>
      </c>
      <c r="B1074" s="260">
        <f t="shared" si="198"/>
        <v>2.7493266634005991E-5</v>
      </c>
      <c r="C1074" s="250">
        <f t="shared" si="195"/>
        <v>1</v>
      </c>
      <c r="D1074" s="245">
        <f t="shared" si="199"/>
        <v>2.7493266634005991E-5</v>
      </c>
      <c r="E1074" s="260">
        <f t="shared" si="200"/>
        <v>2.0404641260900831E-4</v>
      </c>
      <c r="F1074" s="250">
        <f t="shared" si="196"/>
        <v>1</v>
      </c>
      <c r="G1074" s="245">
        <f t="shared" si="201"/>
        <v>2.0404641260900831E-4</v>
      </c>
      <c r="H1074" s="260">
        <f t="shared" si="202"/>
        <v>4.4717963802298901E-5</v>
      </c>
      <c r="I1074" s="250">
        <f t="shared" si="203"/>
        <v>1</v>
      </c>
      <c r="J1074" s="245">
        <f t="shared" si="204"/>
        <v>4.4717963802298901E-5</v>
      </c>
      <c r="K1074" s="260">
        <f t="shared" si="205"/>
        <v>2.3683958606402752E-4</v>
      </c>
      <c r="L1074" s="250">
        <f t="shared" si="206"/>
        <v>1</v>
      </c>
      <c r="M1074" s="245">
        <f t="shared" si="207"/>
        <v>2.3683958606402752E-4</v>
      </c>
    </row>
    <row r="1075" spans="1:36" s="232" customFormat="1" x14ac:dyDescent="0.2">
      <c r="A1075" s="256">
        <f t="shared" si="197"/>
        <v>77</v>
      </c>
      <c r="B1075" s="260">
        <f t="shared" si="198"/>
        <v>1.4243499581472983E-5</v>
      </c>
      <c r="C1075" s="250">
        <f t="shared" si="195"/>
        <v>1</v>
      </c>
      <c r="D1075" s="245">
        <f t="shared" si="199"/>
        <v>1.4243499581472983E-5</v>
      </c>
      <c r="E1075" s="260">
        <f t="shared" si="200"/>
        <v>1.5336605363306955E-4</v>
      </c>
      <c r="F1075" s="250">
        <f t="shared" si="196"/>
        <v>1</v>
      </c>
      <c r="G1075" s="245">
        <f t="shared" si="201"/>
        <v>1.5336605363306955E-4</v>
      </c>
      <c r="H1075" s="260">
        <f t="shared" si="202"/>
        <v>2.7824510810319316E-5</v>
      </c>
      <c r="I1075" s="250">
        <f t="shared" si="203"/>
        <v>1</v>
      </c>
      <c r="J1075" s="245">
        <f t="shared" si="204"/>
        <v>2.7824510810319316E-5</v>
      </c>
      <c r="K1075" s="260">
        <f t="shared" si="205"/>
        <v>1.6694706486191589E-4</v>
      </c>
      <c r="L1075" s="250">
        <f t="shared" si="206"/>
        <v>1</v>
      </c>
      <c r="M1075" s="245">
        <f t="shared" si="207"/>
        <v>1.6694706486191589E-4</v>
      </c>
    </row>
    <row r="1076" spans="1:36" s="232" customFormat="1" x14ac:dyDescent="0.2">
      <c r="A1076" s="256">
        <f t="shared" si="197"/>
        <v>78</v>
      </c>
      <c r="B1076" s="260">
        <f t="shared" si="198"/>
        <v>1.4243499581472983E-5</v>
      </c>
      <c r="C1076" s="250">
        <f t="shared" si="195"/>
        <v>1</v>
      </c>
      <c r="D1076" s="245">
        <f t="shared" si="199"/>
        <v>1.4243499581472983E-5</v>
      </c>
      <c r="E1076" s="260">
        <f t="shared" si="200"/>
        <v>1.394537982279099E-4</v>
      </c>
      <c r="F1076" s="250">
        <f t="shared" si="196"/>
        <v>1</v>
      </c>
      <c r="G1076" s="245">
        <f t="shared" si="201"/>
        <v>1.394537982279099E-4</v>
      </c>
      <c r="H1076" s="260">
        <f t="shared" si="202"/>
        <v>2.0205894755112836E-5</v>
      </c>
      <c r="I1076" s="250">
        <f t="shared" si="203"/>
        <v>1</v>
      </c>
      <c r="J1076" s="245">
        <f t="shared" si="204"/>
        <v>2.0205894755112836E-5</v>
      </c>
      <c r="K1076" s="260">
        <f t="shared" si="205"/>
        <v>1.2322283358855697E-4</v>
      </c>
      <c r="L1076" s="250">
        <f t="shared" si="206"/>
        <v>1</v>
      </c>
      <c r="M1076" s="245">
        <f t="shared" si="207"/>
        <v>1.2322283358855697E-4</v>
      </c>
    </row>
    <row r="1077" spans="1:36" s="232" customFormat="1" x14ac:dyDescent="0.2">
      <c r="A1077" s="256">
        <f t="shared" si="197"/>
        <v>79</v>
      </c>
      <c r="B1077" s="260">
        <f t="shared" si="198"/>
        <v>1.0599813642026407E-5</v>
      </c>
      <c r="C1077" s="250">
        <f t="shared" si="195"/>
        <v>1</v>
      </c>
      <c r="D1077" s="245">
        <f t="shared" si="199"/>
        <v>1.0599813642026407E-5</v>
      </c>
      <c r="E1077" s="260">
        <f t="shared" si="200"/>
        <v>9.20858810151044E-5</v>
      </c>
      <c r="F1077" s="250">
        <f t="shared" si="196"/>
        <v>1</v>
      </c>
      <c r="G1077" s="245">
        <f t="shared" si="201"/>
        <v>9.20858810151044E-5</v>
      </c>
      <c r="H1077" s="260">
        <f t="shared" si="202"/>
        <v>1.0268569465713081E-5</v>
      </c>
      <c r="I1077" s="250">
        <f t="shared" si="203"/>
        <v>1</v>
      </c>
      <c r="J1077" s="245">
        <f t="shared" si="204"/>
        <v>1.0268569465713081E-5</v>
      </c>
      <c r="K1077" s="260">
        <f t="shared" si="205"/>
        <v>8.9767171780911134E-5</v>
      </c>
      <c r="L1077" s="250">
        <f t="shared" si="206"/>
        <v>1</v>
      </c>
      <c r="M1077" s="245">
        <f t="shared" si="207"/>
        <v>8.9767171780911134E-5</v>
      </c>
    </row>
    <row r="1078" spans="1:36" s="232" customFormat="1" x14ac:dyDescent="0.2">
      <c r="A1078" s="256">
        <f t="shared" si="197"/>
        <v>80</v>
      </c>
      <c r="B1078" s="260">
        <f t="shared" si="198"/>
        <v>6.6248835262665041E-6</v>
      </c>
      <c r="C1078" s="250">
        <f t="shared" si="195"/>
        <v>1</v>
      </c>
      <c r="D1078" s="245">
        <f t="shared" si="199"/>
        <v>6.6248835262665041E-6</v>
      </c>
      <c r="E1078" s="260">
        <f t="shared" si="200"/>
        <v>6.8898788673171641E-5</v>
      </c>
      <c r="F1078" s="250">
        <f t="shared" si="196"/>
        <v>1</v>
      </c>
      <c r="G1078" s="245">
        <f t="shared" si="201"/>
        <v>6.8898788673171641E-5</v>
      </c>
      <c r="H1078" s="260">
        <f t="shared" si="202"/>
        <v>1.0599813642026407E-5</v>
      </c>
      <c r="I1078" s="250">
        <f t="shared" si="203"/>
        <v>1</v>
      </c>
      <c r="J1078" s="245">
        <f t="shared" si="204"/>
        <v>1.0599813642026407E-5</v>
      </c>
      <c r="K1078" s="260">
        <f t="shared" si="205"/>
        <v>6.1280172617965165E-5</v>
      </c>
      <c r="L1078" s="250">
        <f t="shared" si="206"/>
        <v>1</v>
      </c>
      <c r="M1078" s="245">
        <f t="shared" si="207"/>
        <v>6.1280172617965165E-5</v>
      </c>
    </row>
    <row r="1079" spans="1:36" s="232" customFormat="1" x14ac:dyDescent="0.2">
      <c r="A1079" s="256">
        <f t="shared" si="197"/>
        <v>81</v>
      </c>
      <c r="B1079" s="260">
        <f t="shared" si="198"/>
        <v>2.6499534105066017E-6</v>
      </c>
      <c r="C1079" s="250">
        <f t="shared" si="195"/>
        <v>1</v>
      </c>
      <c r="D1079" s="245">
        <f t="shared" si="199"/>
        <v>2.6499534105066017E-6</v>
      </c>
      <c r="E1079" s="260">
        <f t="shared" si="200"/>
        <v>3.5774371041839119E-5</v>
      </c>
      <c r="F1079" s="250">
        <f t="shared" si="196"/>
        <v>1</v>
      </c>
      <c r="G1079" s="245">
        <f t="shared" si="201"/>
        <v>3.5774371041839119E-5</v>
      </c>
      <c r="H1079" s="260">
        <f t="shared" si="202"/>
        <v>4.9686626446998779E-6</v>
      </c>
      <c r="I1079" s="250">
        <f t="shared" si="203"/>
        <v>1</v>
      </c>
      <c r="J1079" s="245">
        <f t="shared" si="204"/>
        <v>4.9686626446998779E-6</v>
      </c>
      <c r="K1079" s="260">
        <f t="shared" si="205"/>
        <v>4.1736766215478972E-5</v>
      </c>
      <c r="L1079" s="250">
        <f t="shared" si="206"/>
        <v>1</v>
      </c>
      <c r="M1079" s="245">
        <f t="shared" si="207"/>
        <v>4.1736766215478972E-5</v>
      </c>
    </row>
    <row r="1080" spans="1:36" s="232" customFormat="1" x14ac:dyDescent="0.2">
      <c r="A1080" s="256">
        <f t="shared" si="197"/>
        <v>82</v>
      </c>
      <c r="B1080" s="260">
        <f t="shared" si="198"/>
        <v>2.3187092341932762E-6</v>
      </c>
      <c r="C1080" s="250">
        <f t="shared" si="195"/>
        <v>1</v>
      </c>
      <c r="D1080" s="245">
        <f t="shared" si="199"/>
        <v>2.3187092341932762E-6</v>
      </c>
      <c r="E1080" s="260">
        <f t="shared" si="200"/>
        <v>2.0537138931426161E-5</v>
      </c>
      <c r="F1080" s="250">
        <f t="shared" si="196"/>
        <v>1</v>
      </c>
      <c r="G1080" s="245">
        <f t="shared" si="201"/>
        <v>2.0537138931426161E-5</v>
      </c>
      <c r="H1080" s="260">
        <f t="shared" si="202"/>
        <v>3.3124417631332521E-6</v>
      </c>
      <c r="I1080" s="250">
        <f t="shared" si="203"/>
        <v>1</v>
      </c>
      <c r="J1080" s="245">
        <f t="shared" si="204"/>
        <v>3.3124417631332521E-6</v>
      </c>
      <c r="K1080" s="260">
        <f t="shared" si="205"/>
        <v>2.0205894755112836E-5</v>
      </c>
      <c r="L1080" s="250">
        <f t="shared" si="206"/>
        <v>1</v>
      </c>
      <c r="M1080" s="245">
        <f t="shared" si="207"/>
        <v>2.0205894755112836E-5</v>
      </c>
    </row>
    <row r="1081" spans="1:36" s="232" customFormat="1" x14ac:dyDescent="0.2">
      <c r="A1081" s="256">
        <f t="shared" si="197"/>
        <v>83</v>
      </c>
      <c r="B1081" s="260">
        <f t="shared" si="198"/>
        <v>6.6248835262665044E-7</v>
      </c>
      <c r="C1081" s="250">
        <f t="shared" si="195"/>
        <v>1</v>
      </c>
      <c r="D1081" s="245">
        <f t="shared" si="199"/>
        <v>6.6248835262665044E-7</v>
      </c>
      <c r="E1081" s="260">
        <f t="shared" si="200"/>
        <v>2.6830778281379341E-5</v>
      </c>
      <c r="F1081" s="250">
        <f t="shared" si="196"/>
        <v>1</v>
      </c>
      <c r="G1081" s="245">
        <f t="shared" si="201"/>
        <v>2.6830778281379341E-5</v>
      </c>
      <c r="H1081" s="260">
        <f t="shared" si="202"/>
        <v>6.2936393499531786E-6</v>
      </c>
      <c r="I1081" s="250">
        <f t="shared" si="203"/>
        <v>1</v>
      </c>
      <c r="J1081" s="245">
        <f t="shared" si="204"/>
        <v>6.2936393499531786E-6</v>
      </c>
      <c r="K1081" s="260">
        <f t="shared" si="205"/>
        <v>2.9811975868199267E-5</v>
      </c>
      <c r="L1081" s="250">
        <f t="shared" si="206"/>
        <v>1</v>
      </c>
      <c r="M1081" s="245">
        <f t="shared" si="207"/>
        <v>2.9811975868199267E-5</v>
      </c>
    </row>
    <row r="1082" spans="1:36" s="232" customFormat="1" ht="13.5" thickBot="1" x14ac:dyDescent="0.25">
      <c r="A1082" s="256" t="str">
        <f t="shared" si="197"/>
        <v>NNNN</v>
      </c>
      <c r="B1082" s="260">
        <f t="shared" si="198"/>
        <v>0.18173711733430586</v>
      </c>
      <c r="C1082" s="250">
        <f t="shared" si="195"/>
        <v>1</v>
      </c>
      <c r="D1082" s="261">
        <f t="shared" si="199"/>
        <v>0.18173711733430586</v>
      </c>
      <c r="E1082" s="253"/>
      <c r="F1082" s="254"/>
      <c r="G1082" s="255"/>
      <c r="H1082" s="262"/>
      <c r="I1082" s="254"/>
      <c r="J1082" s="255"/>
      <c r="K1082" s="253"/>
      <c r="L1082" s="265"/>
      <c r="M1082" s="266"/>
    </row>
    <row r="1083" spans="1:36" s="286" customFormat="1" x14ac:dyDescent="0.2">
      <c r="A1083" s="285"/>
      <c r="B1083" s="25"/>
      <c r="C1083" s="26"/>
      <c r="D1083" s="26"/>
      <c r="E1083" s="26"/>
      <c r="F1083" s="26"/>
      <c r="G1083" s="22"/>
      <c r="H1083" s="26"/>
      <c r="K1083" s="23"/>
      <c r="T1083" s="26"/>
      <c r="W1083" s="26"/>
      <c r="AA1083" s="26"/>
      <c r="AG1083" s="26"/>
      <c r="AJ1083" s="26"/>
    </row>
    <row r="1084" spans="1:36" x14ac:dyDescent="0.2">
      <c r="A1084" s="267"/>
      <c r="B1084" s="232"/>
      <c r="C1084" s="233"/>
      <c r="D1084" s="233"/>
      <c r="E1084" s="233"/>
      <c r="F1084" s="233"/>
      <c r="G1084" s="233"/>
      <c r="H1084" s="233"/>
      <c r="I1084" s="232"/>
      <c r="J1084" s="232"/>
      <c r="K1084" s="234"/>
      <c r="L1084" s="232"/>
      <c r="M1084" s="232"/>
      <c r="N1084" s="232"/>
      <c r="O1084" s="232"/>
      <c r="P1084" s="232"/>
      <c r="Q1084" s="232"/>
      <c r="R1084" s="232"/>
      <c r="S1084" s="232"/>
      <c r="T1084" s="233"/>
      <c r="U1084" s="232"/>
    </row>
    <row r="1085" spans="1:36" ht="15.75" x14ac:dyDescent="0.25">
      <c r="A1085" s="235" t="s">
        <v>135</v>
      </c>
      <c r="B1085" s="232"/>
      <c r="C1085" s="267"/>
      <c r="D1085" s="267"/>
      <c r="E1085" s="267"/>
      <c r="F1085" s="236"/>
      <c r="G1085" s="233"/>
      <c r="H1085" s="233"/>
      <c r="I1085" s="232"/>
      <c r="J1085" s="232"/>
      <c r="K1085" s="234"/>
      <c r="L1085" s="232"/>
      <c r="M1085" s="232"/>
      <c r="N1085" s="232"/>
      <c r="O1085" s="232"/>
      <c r="P1085" s="232"/>
      <c r="Q1085" s="232"/>
      <c r="R1085" s="232"/>
      <c r="S1085" s="232"/>
      <c r="T1085" s="233"/>
      <c r="U1085" s="232"/>
    </row>
    <row r="1086" spans="1:36" x14ac:dyDescent="0.2">
      <c r="A1086" s="237" t="s">
        <v>163</v>
      </c>
      <c r="B1086" s="267"/>
      <c r="C1086" s="267"/>
      <c r="D1086" s="267"/>
      <c r="E1086" s="233"/>
      <c r="F1086" s="236"/>
      <c r="G1086" s="233"/>
      <c r="H1086" s="233"/>
      <c r="I1086" s="232"/>
      <c r="J1086" s="232"/>
      <c r="K1086" s="234"/>
      <c r="L1086" s="232"/>
      <c r="M1086" s="232"/>
      <c r="N1086" s="232"/>
      <c r="O1086" s="232"/>
      <c r="P1086" s="232"/>
      <c r="Q1086" s="232"/>
      <c r="R1086" s="232"/>
      <c r="S1086" s="232"/>
      <c r="T1086" s="233"/>
      <c r="U1086" s="232"/>
    </row>
    <row r="1087" spans="1:36" x14ac:dyDescent="0.2">
      <c r="A1087" s="237" t="s">
        <v>164</v>
      </c>
      <c r="B1087" s="267"/>
      <c r="C1087" s="267"/>
      <c r="D1087" s="267"/>
      <c r="E1087" s="233"/>
      <c r="F1087" s="236"/>
      <c r="G1087" s="233"/>
      <c r="H1087" s="233"/>
      <c r="I1087" s="232"/>
      <c r="J1087" s="232"/>
      <c r="K1087" s="234"/>
      <c r="L1087" s="232"/>
      <c r="M1087" s="232"/>
      <c r="N1087" s="232"/>
      <c r="O1087" s="232"/>
      <c r="P1087" s="232"/>
      <c r="Q1087" s="232"/>
      <c r="R1087" s="232"/>
      <c r="S1087" s="232"/>
      <c r="T1087" s="233"/>
      <c r="U1087" s="232"/>
    </row>
    <row r="1088" spans="1:36" x14ac:dyDescent="0.2">
      <c r="A1088" s="267"/>
      <c r="B1088" s="232"/>
      <c r="C1088" s="233"/>
      <c r="D1088" s="233"/>
      <c r="E1088" s="233"/>
      <c r="F1088" s="236"/>
      <c r="G1088" s="233"/>
      <c r="H1088" s="233"/>
      <c r="I1088" s="232"/>
      <c r="J1088" s="232"/>
      <c r="K1088" s="234"/>
      <c r="L1088" s="232"/>
      <c r="M1088" s="232"/>
      <c r="N1088" s="232"/>
      <c r="O1088" s="232"/>
      <c r="P1088" s="232"/>
      <c r="Q1088" s="232"/>
      <c r="R1088" s="232"/>
      <c r="S1088" s="232"/>
      <c r="T1088" s="233"/>
      <c r="U1088" s="232"/>
    </row>
    <row r="1089" spans="1:36" ht="13.5" thickBot="1" x14ac:dyDescent="0.25">
      <c r="A1089" s="267"/>
      <c r="B1089" s="232"/>
      <c r="C1089" s="233"/>
      <c r="D1089" s="233"/>
      <c r="E1089" s="233"/>
      <c r="F1089" s="236"/>
      <c r="G1089" s="233"/>
      <c r="H1089" s="233"/>
      <c r="I1089" s="232"/>
      <c r="J1089" s="232"/>
      <c r="K1089" s="234"/>
      <c r="L1089" s="232"/>
      <c r="M1089" s="232"/>
      <c r="N1089" s="232"/>
      <c r="O1089" s="232"/>
      <c r="P1089" s="232"/>
      <c r="Q1089" s="232"/>
      <c r="R1089" s="232"/>
      <c r="S1089" s="232"/>
      <c r="T1089" s="233"/>
      <c r="U1089" s="232"/>
    </row>
    <row r="1090" spans="1:36" ht="38.25" x14ac:dyDescent="0.2">
      <c r="A1090" s="239" t="s">
        <v>36</v>
      </c>
      <c r="B1090" s="239" t="s">
        <v>19</v>
      </c>
      <c r="C1090" s="240" t="s">
        <v>158</v>
      </c>
      <c r="D1090" s="239" t="s">
        <v>19</v>
      </c>
      <c r="E1090" s="241" t="s">
        <v>158</v>
      </c>
      <c r="F1090" s="114"/>
      <c r="H1090" s="114"/>
      <c r="K1090" s="22"/>
      <c r="Q1090" s="22"/>
      <c r="W1090" s="114"/>
      <c r="AA1090" s="114"/>
      <c r="AG1090" s="114"/>
      <c r="AJ1090" s="114"/>
    </row>
    <row r="1091" spans="1:36" x14ac:dyDescent="0.2">
      <c r="A1091" s="276"/>
      <c r="B1091" s="243"/>
      <c r="C1091" s="244"/>
      <c r="D1091" s="243"/>
      <c r="E1091" s="245"/>
      <c r="F1091" s="114"/>
      <c r="H1091" s="114"/>
      <c r="K1091" s="22"/>
      <c r="Q1091" s="22"/>
      <c r="W1091" s="114"/>
      <c r="AA1091" s="114"/>
      <c r="AG1091" s="114"/>
      <c r="AJ1091" s="114"/>
    </row>
    <row r="1092" spans="1:36" ht="13.5" thickBot="1" x14ac:dyDescent="0.25">
      <c r="A1092" s="262"/>
      <c r="B1092" s="335" t="s">
        <v>69</v>
      </c>
      <c r="C1092" s="336"/>
      <c r="D1092" s="335" t="s">
        <v>70</v>
      </c>
      <c r="E1092" s="336"/>
      <c r="F1092" s="114"/>
      <c r="H1092" s="114"/>
      <c r="K1092" s="22"/>
      <c r="Q1092" s="22"/>
      <c r="W1092" s="114"/>
      <c r="AA1092" s="114"/>
      <c r="AG1092" s="114"/>
      <c r="AJ1092" s="114"/>
    </row>
    <row r="1093" spans="1:36" ht="13.5" thickBot="1" x14ac:dyDescent="0.25">
      <c r="A1093" s="277"/>
      <c r="B1093" s="281"/>
      <c r="C1093" s="282"/>
      <c r="D1093" s="284"/>
      <c r="E1093" s="283"/>
      <c r="F1093" s="114"/>
      <c r="H1093" s="114"/>
      <c r="K1093" s="22"/>
      <c r="Q1093" s="22"/>
      <c r="W1093" s="114"/>
      <c r="AA1093" s="114"/>
      <c r="AG1093" s="114"/>
      <c r="AJ1093" s="114"/>
    </row>
    <row r="1094" spans="1:36" x14ac:dyDescent="0.2">
      <c r="A1094" s="272">
        <f>A998</f>
        <v>0</v>
      </c>
      <c r="B1094" s="273">
        <f>B998+H998</f>
        <v>4.5526199592503414E-3</v>
      </c>
      <c r="C1094" s="293">
        <f>C302*C700</f>
        <v>1.6003661887064098</v>
      </c>
      <c r="D1094" s="260">
        <f>E998+K998</f>
        <v>7.1780613007097578E-4</v>
      </c>
      <c r="E1094" s="251">
        <f>C302*F700</f>
        <v>1.2770207550636599</v>
      </c>
      <c r="F1094" s="114"/>
      <c r="H1094" s="114"/>
      <c r="K1094" s="22"/>
      <c r="Q1094" s="22"/>
      <c r="W1094" s="114"/>
      <c r="AA1094" s="114"/>
      <c r="AG1094" s="114"/>
      <c r="AJ1094" s="114"/>
    </row>
    <row r="1095" spans="1:36" x14ac:dyDescent="0.2">
      <c r="A1095" s="272">
        <f>A999</f>
        <v>1</v>
      </c>
      <c r="B1095" s="274">
        <f>B999+H999</f>
        <v>5.8557345488669628E-3</v>
      </c>
      <c r="C1095" s="251">
        <f>C303*C701</f>
        <v>1.4363741084043911</v>
      </c>
      <c r="D1095" s="274">
        <f>E999+K999</f>
        <v>1.6804017064374988E-3</v>
      </c>
      <c r="E1095" s="251">
        <f>C303*F701</f>
        <v>1.2590529065416227</v>
      </c>
      <c r="F1095" s="114"/>
      <c r="H1095" s="114"/>
      <c r="K1095" s="22"/>
      <c r="Q1095" s="22"/>
      <c r="W1095" s="114"/>
      <c r="AA1095" s="114"/>
      <c r="AG1095" s="114"/>
      <c r="AJ1095" s="114"/>
    </row>
    <row r="1096" spans="1:36" x14ac:dyDescent="0.2">
      <c r="A1096" s="272">
        <f t="shared" ref="A1096:A1159" si="208">A1000</f>
        <v>2</v>
      </c>
      <c r="B1096" s="274">
        <f t="shared" ref="B1096:B1159" si="209">B1000+H1000</f>
        <v>5.8557345488669619E-3</v>
      </c>
      <c r="C1096" s="251">
        <f t="shared" ref="C1096:C1159" si="210">C304*C702</f>
        <v>1.3580293674697907</v>
      </c>
      <c r="D1096" s="274">
        <f t="shared" ref="D1096:D1159" si="211">E1000+K1000</f>
        <v>2.6164977486989559E-3</v>
      </c>
      <c r="E1096" s="251">
        <f t="shared" ref="E1096:E1159" si="212">C304*F702</f>
        <v>1.2412648293595707</v>
      </c>
      <c r="F1096" s="114"/>
      <c r="H1096" s="114"/>
      <c r="K1096" s="22"/>
      <c r="Q1096" s="22"/>
      <c r="W1096" s="114"/>
      <c r="AA1096" s="114"/>
      <c r="AG1096" s="114"/>
      <c r="AJ1096" s="114"/>
    </row>
    <row r="1097" spans="1:36" x14ac:dyDescent="0.2">
      <c r="A1097" s="272">
        <f t="shared" si="208"/>
        <v>3</v>
      </c>
      <c r="B1097" s="274">
        <f t="shared" si="209"/>
        <v>6.1521980866673888E-3</v>
      </c>
      <c r="C1097" s="251">
        <f t="shared" si="210"/>
        <v>1.3535710059217954</v>
      </c>
      <c r="D1097" s="274">
        <f t="shared" si="211"/>
        <v>2.2107236327151324E-3</v>
      </c>
      <c r="E1097" s="251">
        <f t="shared" si="212"/>
        <v>1.2184931212585342</v>
      </c>
      <c r="F1097" s="114"/>
      <c r="H1097" s="114"/>
      <c r="K1097" s="22"/>
      <c r="Q1097" s="22"/>
      <c r="W1097" s="114"/>
      <c r="AA1097" s="114"/>
      <c r="AG1097" s="114"/>
      <c r="AJ1097" s="114"/>
    </row>
    <row r="1098" spans="1:36" x14ac:dyDescent="0.2">
      <c r="A1098" s="272">
        <f t="shared" si="208"/>
        <v>4</v>
      </c>
      <c r="B1098" s="274">
        <f t="shared" si="209"/>
        <v>5.4386981308884863E-3</v>
      </c>
      <c r="C1098" s="251">
        <f t="shared" si="210"/>
        <v>1.3103227604962011</v>
      </c>
      <c r="D1098" s="274">
        <f t="shared" si="211"/>
        <v>2.4555130790106798E-3</v>
      </c>
      <c r="E1098" s="251">
        <f t="shared" si="212"/>
        <v>1.2088497164747989</v>
      </c>
      <c r="F1098" s="114"/>
      <c r="H1098" s="114"/>
      <c r="K1098" s="22"/>
      <c r="Q1098" s="22"/>
      <c r="W1098" s="114"/>
      <c r="AA1098" s="114"/>
      <c r="AG1098" s="114"/>
      <c r="AJ1098" s="114"/>
    </row>
    <row r="1099" spans="1:36" x14ac:dyDescent="0.2">
      <c r="A1099" s="272">
        <f t="shared" si="208"/>
        <v>5</v>
      </c>
      <c r="B1099" s="274">
        <f t="shared" si="209"/>
        <v>6.5165666806120464E-3</v>
      </c>
      <c r="C1099" s="251">
        <f t="shared" si="210"/>
        <v>1.3058049406405261</v>
      </c>
      <c r="D1099" s="274">
        <f t="shared" si="211"/>
        <v>2.6966588393667803E-3</v>
      </c>
      <c r="E1099" s="251">
        <f t="shared" si="212"/>
        <v>1.1953762335595686</v>
      </c>
      <c r="F1099" s="114"/>
      <c r="H1099" s="114"/>
      <c r="K1099" s="22"/>
      <c r="Q1099" s="22"/>
      <c r="W1099" s="114"/>
      <c r="AA1099" s="114"/>
      <c r="AG1099" s="114"/>
      <c r="AJ1099" s="114"/>
    </row>
    <row r="1100" spans="1:36" x14ac:dyDescent="0.2">
      <c r="A1100" s="272">
        <f t="shared" si="208"/>
        <v>6</v>
      </c>
      <c r="B1100" s="274">
        <f t="shared" si="209"/>
        <v>7.6020538463908134E-3</v>
      </c>
      <c r="C1100" s="251">
        <f t="shared" si="210"/>
        <v>1.278422587973741</v>
      </c>
      <c r="D1100" s="274">
        <f t="shared" si="211"/>
        <v>3.2190309054128943E-3</v>
      </c>
      <c r="E1100" s="251">
        <f t="shared" si="212"/>
        <v>1.1830037091189616</v>
      </c>
      <c r="F1100" s="114"/>
      <c r="H1100" s="114"/>
      <c r="K1100" s="22"/>
      <c r="Q1100" s="22"/>
      <c r="W1100" s="114"/>
      <c r="AA1100" s="114"/>
      <c r="AG1100" s="114"/>
      <c r="AJ1100" s="114"/>
    </row>
    <row r="1101" spans="1:36" x14ac:dyDescent="0.2">
      <c r="A1101" s="272">
        <f t="shared" si="208"/>
        <v>7</v>
      </c>
      <c r="B1101" s="274">
        <f t="shared" si="209"/>
        <v>8.0873265646898354E-3</v>
      </c>
      <c r="C1101" s="251">
        <f t="shared" si="210"/>
        <v>1.2405867238694557</v>
      </c>
      <c r="D1101" s="274">
        <f t="shared" si="211"/>
        <v>3.7284844485827883E-3</v>
      </c>
      <c r="E1101" s="251">
        <f t="shared" si="212"/>
        <v>1.158591908840259</v>
      </c>
      <c r="F1101" s="114"/>
      <c r="H1101" s="114"/>
      <c r="K1101" s="22"/>
      <c r="Q1101" s="22"/>
      <c r="W1101" s="114"/>
      <c r="AA1101" s="114"/>
      <c r="AG1101" s="114"/>
      <c r="AJ1101" s="114"/>
    </row>
    <row r="1102" spans="1:36" x14ac:dyDescent="0.2">
      <c r="A1102" s="272">
        <f t="shared" si="208"/>
        <v>8</v>
      </c>
      <c r="B1102" s="274">
        <f t="shared" si="209"/>
        <v>8.5937989102729088E-3</v>
      </c>
      <c r="C1102" s="251">
        <f t="shared" si="210"/>
        <v>1.215525192712525</v>
      </c>
      <c r="D1102" s="274">
        <f t="shared" si="211"/>
        <v>3.9948047663387019E-3</v>
      </c>
      <c r="E1102" s="251">
        <f t="shared" si="212"/>
        <v>1.1409624223925026</v>
      </c>
      <c r="F1102" s="114"/>
      <c r="H1102" s="114"/>
      <c r="K1102" s="22"/>
      <c r="Q1102" s="22"/>
      <c r="W1102" s="114"/>
      <c r="AA1102" s="114"/>
      <c r="AG1102" s="114"/>
      <c r="AJ1102" s="114"/>
    </row>
    <row r="1103" spans="1:36" x14ac:dyDescent="0.2">
      <c r="A1103" s="272">
        <f t="shared" si="208"/>
        <v>9</v>
      </c>
      <c r="B1103" s="274">
        <f t="shared" si="209"/>
        <v>9.6537802744755506E-3</v>
      </c>
      <c r="C1103" s="251">
        <f t="shared" si="210"/>
        <v>1.1751526903313516</v>
      </c>
      <c r="D1103" s="274">
        <f t="shared" si="211"/>
        <v>5.6344634390896615E-3</v>
      </c>
      <c r="E1103" s="251">
        <f t="shared" si="212"/>
        <v>1.1604315298561627</v>
      </c>
      <c r="F1103" s="114"/>
      <c r="H1103" s="114"/>
      <c r="K1103" s="22"/>
      <c r="Q1103" s="22"/>
      <c r="W1103" s="114"/>
      <c r="AA1103" s="114"/>
      <c r="AG1103" s="114"/>
      <c r="AJ1103" s="114"/>
    </row>
    <row r="1104" spans="1:36" x14ac:dyDescent="0.2">
      <c r="A1104" s="272">
        <f t="shared" si="208"/>
        <v>10</v>
      </c>
      <c r="B1104" s="274">
        <f t="shared" si="209"/>
        <v>7.9809971840932581E-3</v>
      </c>
      <c r="C1104" s="251">
        <f t="shared" si="210"/>
        <v>1.1622898032010116</v>
      </c>
      <c r="D1104" s="274">
        <f t="shared" si="211"/>
        <v>5.0405426309598697E-3</v>
      </c>
      <c r="E1104" s="251">
        <f t="shared" si="212"/>
        <v>1.147234095722949</v>
      </c>
      <c r="F1104" s="114"/>
      <c r="H1104" s="114"/>
      <c r="K1104" s="22"/>
      <c r="Q1104" s="22"/>
      <c r="W1104" s="114"/>
      <c r="AA1104" s="114"/>
      <c r="AG1104" s="114"/>
      <c r="AJ1104" s="114"/>
    </row>
    <row r="1105" spans="1:36" x14ac:dyDescent="0.2">
      <c r="A1105" s="272">
        <f t="shared" si="208"/>
        <v>11</v>
      </c>
      <c r="B1105" s="274">
        <f t="shared" si="209"/>
        <v>7.7908630268894077E-3</v>
      </c>
      <c r="C1105" s="251">
        <f t="shared" si="210"/>
        <v>1.1466471690178748</v>
      </c>
      <c r="D1105" s="274">
        <f t="shared" si="211"/>
        <v>5.6689128334262472E-3</v>
      </c>
      <c r="E1105" s="251">
        <f t="shared" si="212"/>
        <v>1.134036661589735</v>
      </c>
      <c r="F1105" s="114"/>
      <c r="H1105" s="114"/>
      <c r="K1105" s="22"/>
      <c r="Q1105" s="22"/>
      <c r="W1105" s="114"/>
      <c r="AA1105" s="114"/>
      <c r="AG1105" s="114"/>
      <c r="AJ1105" s="114"/>
    </row>
    <row r="1106" spans="1:36" x14ac:dyDescent="0.2">
      <c r="A1106" s="272">
        <f t="shared" si="208"/>
        <v>12</v>
      </c>
      <c r="B1106" s="274">
        <f t="shared" si="209"/>
        <v>7.2121794508700297E-3</v>
      </c>
      <c r="C1106" s="251">
        <f t="shared" si="210"/>
        <v>1.1290216955010526</v>
      </c>
      <c r="D1106" s="274">
        <f t="shared" si="211"/>
        <v>5.8805778620904621E-3</v>
      </c>
      <c r="E1106" s="251">
        <f t="shared" si="212"/>
        <v>1.112355162656598</v>
      </c>
      <c r="F1106" s="114"/>
      <c r="H1106" s="114"/>
      <c r="K1106" s="22"/>
      <c r="Q1106" s="22"/>
      <c r="W1106" s="114"/>
      <c r="AA1106" s="114"/>
      <c r="AG1106" s="114"/>
      <c r="AJ1106" s="114"/>
    </row>
    <row r="1107" spans="1:36" x14ac:dyDescent="0.2">
      <c r="A1107" s="272">
        <f t="shared" si="208"/>
        <v>13</v>
      </c>
      <c r="B1107" s="274">
        <f t="shared" si="209"/>
        <v>6.9200220873616766E-3</v>
      </c>
      <c r="C1107" s="251">
        <f t="shared" si="210"/>
        <v>1.0870354506881388</v>
      </c>
      <c r="D1107" s="274">
        <f t="shared" si="211"/>
        <v>6.8468171243964314E-3</v>
      </c>
      <c r="E1107" s="251">
        <f t="shared" si="212"/>
        <v>1.0454253181238704</v>
      </c>
      <c r="F1107" s="114"/>
      <c r="H1107" s="114"/>
      <c r="K1107" s="22"/>
      <c r="Q1107" s="22"/>
      <c r="W1107" s="114"/>
      <c r="AA1107" s="114"/>
      <c r="AG1107" s="114"/>
      <c r="AJ1107" s="114"/>
    </row>
    <row r="1108" spans="1:36" x14ac:dyDescent="0.2">
      <c r="A1108" s="272">
        <f t="shared" si="208"/>
        <v>14</v>
      </c>
      <c r="B1108" s="274">
        <f t="shared" si="209"/>
        <v>6.5841404925799651E-3</v>
      </c>
      <c r="C1108" s="251">
        <f t="shared" si="210"/>
        <v>1.035055905590631</v>
      </c>
      <c r="D1108" s="274">
        <f t="shared" si="211"/>
        <v>7.2164856251621026E-3</v>
      </c>
      <c r="E1108" s="251">
        <f t="shared" si="212"/>
        <v>1.035055905590631</v>
      </c>
      <c r="F1108" s="114"/>
      <c r="H1108" s="114"/>
      <c r="K1108" s="22"/>
      <c r="Q1108" s="22"/>
      <c r="W1108" s="114"/>
      <c r="AA1108" s="114"/>
      <c r="AG1108" s="114"/>
      <c r="AJ1108" s="114"/>
    </row>
    <row r="1109" spans="1:36" x14ac:dyDescent="0.2">
      <c r="A1109" s="272">
        <f t="shared" si="208"/>
        <v>15</v>
      </c>
      <c r="B1109" s="274">
        <f t="shared" si="209"/>
        <v>6.2406402817430469E-3</v>
      </c>
      <c r="C1109" s="251">
        <f t="shared" si="210"/>
        <v>1.0190304498574425</v>
      </c>
      <c r="D1109" s="274">
        <f t="shared" si="211"/>
        <v>8.0777204835767481E-3</v>
      </c>
      <c r="E1109" s="251">
        <f t="shared" si="212"/>
        <v>1.0190304498574425</v>
      </c>
      <c r="F1109" s="114"/>
      <c r="H1109" s="114"/>
      <c r="K1109" s="22"/>
      <c r="Q1109" s="22"/>
      <c r="W1109" s="114"/>
      <c r="AA1109" s="114"/>
      <c r="AG1109" s="114"/>
      <c r="AJ1109" s="114"/>
    </row>
    <row r="1110" spans="1:36" x14ac:dyDescent="0.2">
      <c r="A1110" s="272">
        <f t="shared" si="208"/>
        <v>16</v>
      </c>
      <c r="B1110" s="274">
        <f t="shared" si="209"/>
        <v>5.8424847818144294E-3</v>
      </c>
      <c r="C1110" s="251">
        <f t="shared" si="210"/>
        <v>1.006775689590887</v>
      </c>
      <c r="D1110" s="274">
        <f t="shared" si="211"/>
        <v>8.4815071345026912E-3</v>
      </c>
      <c r="E1110" s="251">
        <f t="shared" si="212"/>
        <v>1.006775689590887</v>
      </c>
      <c r="F1110" s="114"/>
      <c r="H1110" s="114"/>
      <c r="K1110" s="22"/>
      <c r="Q1110" s="22"/>
      <c r="W1110" s="114"/>
      <c r="AA1110" s="114"/>
      <c r="AG1110" s="114"/>
      <c r="AJ1110" s="114"/>
    </row>
    <row r="1111" spans="1:36" x14ac:dyDescent="0.2">
      <c r="A1111" s="272">
        <f t="shared" si="208"/>
        <v>17</v>
      </c>
      <c r="B1111" s="274">
        <f t="shared" si="209"/>
        <v>5.3565495751627815E-3</v>
      </c>
      <c r="C1111" s="251">
        <f t="shared" si="210"/>
        <v>0.99357825545767309</v>
      </c>
      <c r="D1111" s="274">
        <f t="shared" si="211"/>
        <v>8.7978453228819177E-3</v>
      </c>
      <c r="E1111" s="251">
        <f t="shared" si="212"/>
        <v>0.99357825545767298</v>
      </c>
      <c r="F1111" s="114"/>
      <c r="H1111" s="114"/>
      <c r="K1111" s="22"/>
      <c r="Q1111" s="22"/>
      <c r="W1111" s="114"/>
      <c r="AA1111" s="114"/>
      <c r="AG1111" s="114"/>
      <c r="AJ1111" s="114"/>
    </row>
    <row r="1112" spans="1:36" x14ac:dyDescent="0.2">
      <c r="A1112" s="272">
        <f t="shared" si="208"/>
        <v>18</v>
      </c>
      <c r="B1112" s="274">
        <f t="shared" si="209"/>
        <v>4.9335507620106647E-3</v>
      </c>
      <c r="C1112" s="251">
        <f t="shared" si="210"/>
        <v>0.99075023385769867</v>
      </c>
      <c r="D1112" s="274">
        <f t="shared" si="211"/>
        <v>8.8743627276102952E-3</v>
      </c>
      <c r="E1112" s="251">
        <f t="shared" si="212"/>
        <v>0.99075023385769845</v>
      </c>
      <c r="F1112" s="114"/>
      <c r="H1112" s="114"/>
      <c r="K1112" s="22"/>
      <c r="Q1112" s="22"/>
      <c r="W1112" s="114"/>
      <c r="AA1112" s="114"/>
      <c r="AG1112" s="114"/>
      <c r="AJ1112" s="114"/>
    </row>
    <row r="1113" spans="1:36" x14ac:dyDescent="0.2">
      <c r="A1113" s="272">
        <f t="shared" si="208"/>
        <v>19</v>
      </c>
      <c r="B1113" s="274">
        <f t="shared" si="209"/>
        <v>4.9173197973713129E-3</v>
      </c>
      <c r="C1113" s="251">
        <f t="shared" si="210"/>
        <v>0.98132349519111717</v>
      </c>
      <c r="D1113" s="274">
        <f t="shared" si="211"/>
        <v>9.1963320669868481E-3</v>
      </c>
      <c r="E1113" s="251">
        <f t="shared" si="212"/>
        <v>0.98132349519111717</v>
      </c>
      <c r="F1113" s="114"/>
      <c r="H1113" s="114"/>
      <c r="K1113" s="22"/>
      <c r="Q1113" s="22"/>
      <c r="W1113" s="114"/>
      <c r="AA1113" s="114"/>
      <c r="AG1113" s="114"/>
      <c r="AJ1113" s="114"/>
    </row>
    <row r="1114" spans="1:36" x14ac:dyDescent="0.2">
      <c r="A1114" s="272">
        <f t="shared" si="208"/>
        <v>20</v>
      </c>
      <c r="B1114" s="274">
        <f t="shared" si="209"/>
        <v>4.4684839384667571E-3</v>
      </c>
      <c r="C1114" s="251">
        <f t="shared" si="210"/>
        <v>0.9747247781245103</v>
      </c>
      <c r="D1114" s="274">
        <f t="shared" si="211"/>
        <v>9.3646041085540168E-3</v>
      </c>
      <c r="E1114" s="251">
        <f t="shared" si="212"/>
        <v>0.9747247781245103</v>
      </c>
      <c r="F1114" s="114"/>
      <c r="H1114" s="114"/>
      <c r="K1114" s="22"/>
      <c r="Q1114" s="22"/>
      <c r="W1114" s="114"/>
      <c r="AA1114" s="114"/>
      <c r="AG1114" s="114"/>
      <c r="AJ1114" s="114"/>
    </row>
    <row r="1115" spans="1:36" x14ac:dyDescent="0.2">
      <c r="A1115" s="272">
        <f t="shared" si="208"/>
        <v>21</v>
      </c>
      <c r="B1115" s="274">
        <f t="shared" si="209"/>
        <v>4.2604625957419883E-3</v>
      </c>
      <c r="C1115" s="251">
        <f t="shared" si="210"/>
        <v>0.97189675652453611</v>
      </c>
      <c r="D1115" s="274">
        <f t="shared" si="211"/>
        <v>9.0055354214303718E-3</v>
      </c>
      <c r="E1115" s="251">
        <f t="shared" si="212"/>
        <v>0.97189675652453589</v>
      </c>
      <c r="F1115" s="114"/>
      <c r="H1115" s="114"/>
      <c r="K1115" s="22"/>
      <c r="Q1115" s="22"/>
      <c r="W1115" s="114"/>
      <c r="AA1115" s="114"/>
      <c r="AG1115" s="114"/>
      <c r="AJ1115" s="114"/>
    </row>
    <row r="1116" spans="1:36" x14ac:dyDescent="0.2">
      <c r="A1116" s="272">
        <f t="shared" si="208"/>
        <v>22</v>
      </c>
      <c r="B1116" s="274">
        <f t="shared" si="209"/>
        <v>3.94975555836009E-3</v>
      </c>
      <c r="C1116" s="251">
        <f t="shared" si="210"/>
        <v>0.96812606105790333</v>
      </c>
      <c r="D1116" s="274">
        <f t="shared" si="211"/>
        <v>8.871712774199788E-3</v>
      </c>
      <c r="E1116" s="251">
        <f t="shared" si="212"/>
        <v>0.96812606105790333</v>
      </c>
      <c r="F1116" s="114"/>
      <c r="H1116" s="114"/>
      <c r="K1116" s="22"/>
      <c r="Q1116" s="22"/>
      <c r="W1116" s="114"/>
      <c r="AA1116" s="114"/>
      <c r="AG1116" s="114"/>
      <c r="AJ1116" s="114"/>
    </row>
    <row r="1117" spans="1:36" x14ac:dyDescent="0.2">
      <c r="A1117" s="272">
        <f t="shared" si="208"/>
        <v>23</v>
      </c>
      <c r="B1117" s="274">
        <f t="shared" si="209"/>
        <v>3.9467743607732699E-3</v>
      </c>
      <c r="C1117" s="251">
        <f t="shared" si="210"/>
        <v>0.96812606105790333</v>
      </c>
      <c r="D1117" s="274">
        <f t="shared" si="211"/>
        <v>9.4580149662743737E-3</v>
      </c>
      <c r="E1117" s="251">
        <f t="shared" si="212"/>
        <v>0.96812606105790333</v>
      </c>
      <c r="F1117" s="114"/>
      <c r="H1117" s="114"/>
      <c r="K1117" s="22"/>
      <c r="Q1117" s="22"/>
      <c r="W1117" s="114"/>
      <c r="AA1117" s="114"/>
      <c r="AG1117" s="114"/>
      <c r="AJ1117" s="114"/>
    </row>
    <row r="1118" spans="1:36" x14ac:dyDescent="0.2">
      <c r="A1118" s="272">
        <f t="shared" si="208"/>
        <v>24</v>
      </c>
      <c r="B1118" s="274">
        <f t="shared" si="209"/>
        <v>3.7152346815302554E-3</v>
      </c>
      <c r="C1118" s="251">
        <f t="shared" si="210"/>
        <v>0.96152734399129647</v>
      </c>
      <c r="D1118" s="274">
        <f t="shared" si="211"/>
        <v>8.7889017301214581E-3</v>
      </c>
      <c r="E1118" s="251">
        <f t="shared" si="212"/>
        <v>0.96152734399129647</v>
      </c>
      <c r="F1118" s="114"/>
      <c r="H1118" s="114"/>
      <c r="K1118" s="22"/>
      <c r="Q1118" s="22"/>
      <c r="W1118" s="114"/>
      <c r="AA1118" s="114"/>
      <c r="AG1118" s="114"/>
      <c r="AJ1118" s="114"/>
    </row>
    <row r="1119" spans="1:36" x14ac:dyDescent="0.2">
      <c r="A1119" s="272">
        <f t="shared" si="208"/>
        <v>25</v>
      </c>
      <c r="B1119" s="274">
        <f t="shared" si="209"/>
        <v>3.746702878280021E-3</v>
      </c>
      <c r="C1119" s="251">
        <f t="shared" si="210"/>
        <v>0.96152734399129647</v>
      </c>
      <c r="D1119" s="274">
        <f t="shared" si="211"/>
        <v>9.4026971888300486E-3</v>
      </c>
      <c r="E1119" s="251">
        <f t="shared" si="212"/>
        <v>0.96152734399129647</v>
      </c>
      <c r="F1119" s="114"/>
      <c r="H1119" s="114"/>
      <c r="K1119" s="22"/>
      <c r="Q1119" s="22"/>
      <c r="W1119" s="114"/>
      <c r="AA1119" s="114"/>
      <c r="AG1119" s="114"/>
      <c r="AJ1119" s="114"/>
    </row>
    <row r="1120" spans="1:36" x14ac:dyDescent="0.2">
      <c r="A1120" s="272">
        <f t="shared" si="208"/>
        <v>26</v>
      </c>
      <c r="B1120" s="274">
        <f t="shared" si="209"/>
        <v>3.6980099843619625E-3</v>
      </c>
      <c r="C1120" s="251">
        <f t="shared" si="210"/>
        <v>0.95587130079134763</v>
      </c>
      <c r="D1120" s="274">
        <f t="shared" si="211"/>
        <v>9.4855082329083802E-3</v>
      </c>
      <c r="E1120" s="251">
        <f t="shared" si="212"/>
        <v>0.95587130079134763</v>
      </c>
      <c r="F1120" s="114"/>
      <c r="H1120" s="114"/>
      <c r="K1120" s="22"/>
      <c r="Q1120" s="22"/>
      <c r="W1120" s="114"/>
      <c r="AA1120" s="114"/>
      <c r="AG1120" s="114"/>
      <c r="AJ1120" s="114"/>
    </row>
    <row r="1121" spans="1:36" x14ac:dyDescent="0.2">
      <c r="A1121" s="272">
        <f t="shared" si="208"/>
        <v>27</v>
      </c>
      <c r="B1121" s="274">
        <f t="shared" si="209"/>
        <v>3.7791648075587271E-3</v>
      </c>
      <c r="C1121" s="251">
        <f t="shared" si="210"/>
        <v>0.95587130079134752</v>
      </c>
      <c r="D1121" s="274">
        <f t="shared" si="211"/>
        <v>9.7047918776278011E-3</v>
      </c>
      <c r="E1121" s="251">
        <f t="shared" si="212"/>
        <v>0.95587130079134774</v>
      </c>
      <c r="F1121" s="114"/>
      <c r="H1121" s="114"/>
      <c r="K1121" s="22"/>
      <c r="Q1121" s="22"/>
      <c r="W1121" s="114"/>
      <c r="AA1121" s="114"/>
      <c r="AG1121" s="114"/>
      <c r="AJ1121" s="114"/>
    </row>
    <row r="1122" spans="1:36" x14ac:dyDescent="0.2">
      <c r="A1122" s="272">
        <f t="shared" si="208"/>
        <v>28</v>
      </c>
      <c r="B1122" s="274">
        <f t="shared" si="209"/>
        <v>3.8454136428213923E-3</v>
      </c>
      <c r="C1122" s="251">
        <f t="shared" si="210"/>
        <v>0.95210060532471519</v>
      </c>
      <c r="D1122" s="274">
        <f t="shared" si="211"/>
        <v>9.6729924367017217E-3</v>
      </c>
      <c r="E1122" s="251">
        <f t="shared" si="212"/>
        <v>0.95210060532471519</v>
      </c>
      <c r="F1122" s="114"/>
      <c r="H1122" s="114"/>
      <c r="K1122" s="22"/>
      <c r="Q1122" s="22"/>
      <c r="W1122" s="114"/>
      <c r="AA1122" s="114"/>
      <c r="AG1122" s="114"/>
      <c r="AJ1122" s="114"/>
    </row>
    <row r="1123" spans="1:36" x14ac:dyDescent="0.2">
      <c r="A1123" s="272">
        <f t="shared" si="208"/>
        <v>29</v>
      </c>
      <c r="B1123" s="274">
        <f t="shared" si="209"/>
        <v>4.072647147772333E-3</v>
      </c>
      <c r="C1123" s="251">
        <f t="shared" si="210"/>
        <v>0.95115793145805705</v>
      </c>
      <c r="D1123" s="274">
        <f t="shared" si="211"/>
        <v>1.0111559726140563E-2</v>
      </c>
      <c r="E1123" s="251">
        <f t="shared" si="212"/>
        <v>0.95115793145805727</v>
      </c>
      <c r="F1123" s="114"/>
      <c r="H1123" s="114"/>
      <c r="K1123" s="22"/>
      <c r="Q1123" s="22"/>
      <c r="W1123" s="114"/>
      <c r="AA1123" s="114"/>
      <c r="AG1123" s="114"/>
      <c r="AJ1123" s="114"/>
    </row>
    <row r="1124" spans="1:36" x14ac:dyDescent="0.2">
      <c r="A1124" s="272">
        <f t="shared" si="208"/>
        <v>30</v>
      </c>
      <c r="B1124" s="274">
        <f t="shared" si="209"/>
        <v>4.4986271585112699E-3</v>
      </c>
      <c r="C1124" s="251">
        <f t="shared" si="210"/>
        <v>0.9426738666581338</v>
      </c>
      <c r="D1124" s="274">
        <f t="shared" si="211"/>
        <v>1.1202015554564033E-2</v>
      </c>
      <c r="E1124" s="251">
        <f t="shared" si="212"/>
        <v>0.9426738666581338</v>
      </c>
      <c r="F1124" s="114"/>
      <c r="H1124" s="114"/>
      <c r="K1124" s="22"/>
      <c r="Q1124" s="22"/>
      <c r="W1124" s="114"/>
      <c r="AA1124" s="114"/>
      <c r="AG1124" s="114"/>
      <c r="AJ1124" s="114"/>
    </row>
    <row r="1125" spans="1:36" x14ac:dyDescent="0.2">
      <c r="A1125" s="272">
        <f t="shared" si="208"/>
        <v>31</v>
      </c>
      <c r="B1125" s="274">
        <f t="shared" si="209"/>
        <v>4.5698446564186347E-3</v>
      </c>
      <c r="C1125" s="251">
        <f t="shared" si="210"/>
        <v>0.93324712799155241</v>
      </c>
      <c r="D1125" s="274">
        <f t="shared" si="211"/>
        <v>1.1243421076603198E-2</v>
      </c>
      <c r="E1125" s="251">
        <f t="shared" si="212"/>
        <v>0.93324712799155241</v>
      </c>
      <c r="F1125" s="114"/>
      <c r="H1125" s="114"/>
      <c r="K1125" s="22"/>
      <c r="Q1125" s="22"/>
      <c r="W1125" s="114"/>
      <c r="AA1125" s="114"/>
      <c r="AG1125" s="114"/>
      <c r="AJ1125" s="114"/>
    </row>
    <row r="1126" spans="1:36" x14ac:dyDescent="0.2">
      <c r="A1126" s="272">
        <f t="shared" si="208"/>
        <v>32</v>
      </c>
      <c r="B1126" s="274">
        <f t="shared" si="209"/>
        <v>4.2670874792682546E-3</v>
      </c>
      <c r="C1126" s="251">
        <f t="shared" si="210"/>
        <v>0.92947643252492018</v>
      </c>
      <c r="D1126" s="274">
        <f t="shared" si="211"/>
        <v>1.0270225686594647E-2</v>
      </c>
      <c r="E1126" s="251">
        <f t="shared" si="212"/>
        <v>0.92947643252492018</v>
      </c>
      <c r="F1126" s="114"/>
      <c r="H1126" s="114"/>
      <c r="K1126" s="22"/>
      <c r="Q1126" s="22"/>
      <c r="W1126" s="114"/>
      <c r="AA1126" s="114"/>
      <c r="AG1126" s="114"/>
      <c r="AJ1126" s="114"/>
    </row>
    <row r="1127" spans="1:36" x14ac:dyDescent="0.2">
      <c r="A1127" s="272">
        <f t="shared" si="208"/>
        <v>33</v>
      </c>
      <c r="B1127" s="274">
        <f t="shared" si="209"/>
        <v>4.1736766215478976E-3</v>
      </c>
      <c r="C1127" s="251">
        <f t="shared" si="210"/>
        <v>0.92664841092494543</v>
      </c>
      <c r="D1127" s="274">
        <f t="shared" si="211"/>
        <v>1.0037692274822693E-2</v>
      </c>
      <c r="E1127" s="251">
        <f t="shared" si="212"/>
        <v>0.92664841092494543</v>
      </c>
      <c r="F1127" s="114"/>
      <c r="H1127" s="114"/>
      <c r="K1127" s="22"/>
      <c r="Q1127" s="22"/>
      <c r="W1127" s="114"/>
      <c r="AA1127" s="114"/>
      <c r="AG1127" s="114"/>
      <c r="AJ1127" s="114"/>
    </row>
    <row r="1128" spans="1:36" x14ac:dyDescent="0.2">
      <c r="A1128" s="272">
        <f t="shared" si="208"/>
        <v>34</v>
      </c>
      <c r="B1128" s="274">
        <f t="shared" si="209"/>
        <v>4.1203463091614521E-3</v>
      </c>
      <c r="C1128" s="251">
        <f t="shared" si="210"/>
        <v>0.92382038932497113</v>
      </c>
      <c r="D1128" s="274">
        <f t="shared" si="211"/>
        <v>9.823708536924285E-3</v>
      </c>
      <c r="E1128" s="251">
        <f t="shared" si="212"/>
        <v>0.92382038932497113</v>
      </c>
      <c r="F1128" s="114"/>
      <c r="H1128" s="114"/>
      <c r="K1128" s="22"/>
      <c r="Q1128" s="22"/>
      <c r="W1128" s="114"/>
      <c r="AA1128" s="114"/>
      <c r="AG1128" s="114"/>
      <c r="AJ1128" s="114"/>
    </row>
    <row r="1129" spans="1:36" x14ac:dyDescent="0.2">
      <c r="A1129" s="272">
        <f t="shared" si="208"/>
        <v>35</v>
      </c>
      <c r="B1129" s="274">
        <f t="shared" si="209"/>
        <v>4.3336675587072335E-3</v>
      </c>
      <c r="C1129" s="251">
        <f t="shared" si="210"/>
        <v>0.90402423812515043</v>
      </c>
      <c r="D1129" s="274">
        <f t="shared" si="211"/>
        <v>1.0143359167066643E-2</v>
      </c>
      <c r="E1129" s="251">
        <f t="shared" si="212"/>
        <v>0.90402423812515065</v>
      </c>
      <c r="F1129" s="114"/>
      <c r="H1129" s="114"/>
      <c r="K1129" s="22"/>
      <c r="Q1129" s="22"/>
      <c r="W1129" s="114"/>
      <c r="AA1129" s="114"/>
      <c r="AG1129" s="114"/>
      <c r="AJ1129" s="114"/>
    </row>
    <row r="1130" spans="1:36" x14ac:dyDescent="0.2">
      <c r="A1130" s="272">
        <f t="shared" si="208"/>
        <v>36</v>
      </c>
      <c r="B1130" s="274">
        <f t="shared" si="209"/>
        <v>4.5893880628211205E-3</v>
      </c>
      <c r="C1130" s="251">
        <f t="shared" si="210"/>
        <v>0.89176947785859451</v>
      </c>
      <c r="D1130" s="274">
        <f t="shared" si="211"/>
        <v>1.0624325711073593E-2</v>
      </c>
      <c r="E1130" s="251">
        <f t="shared" si="212"/>
        <v>0.89176947785859451</v>
      </c>
      <c r="F1130" s="114"/>
      <c r="H1130" s="114"/>
      <c r="K1130" s="22"/>
      <c r="Q1130" s="22"/>
      <c r="W1130" s="114"/>
      <c r="AA1130" s="114"/>
      <c r="AG1130" s="114"/>
      <c r="AJ1130" s="114"/>
    </row>
    <row r="1131" spans="1:36" x14ac:dyDescent="0.2">
      <c r="A1131" s="272">
        <f t="shared" si="208"/>
        <v>37</v>
      </c>
      <c r="B1131" s="274">
        <f t="shared" si="209"/>
        <v>4.7755472899092093E-3</v>
      </c>
      <c r="C1131" s="251">
        <f t="shared" si="210"/>
        <v>0.88799878239196206</v>
      </c>
      <c r="D1131" s="274">
        <f t="shared" si="211"/>
        <v>1.1052624431046721E-2</v>
      </c>
      <c r="E1131" s="251">
        <f t="shared" si="212"/>
        <v>0.88799878239196206</v>
      </c>
      <c r="F1131" s="114"/>
      <c r="H1131" s="114"/>
      <c r="K1131" s="22"/>
      <c r="Q1131" s="22"/>
      <c r="W1131" s="114"/>
      <c r="AA1131" s="114"/>
      <c r="AG1131" s="114"/>
      <c r="AJ1131" s="114"/>
    </row>
    <row r="1132" spans="1:36" x14ac:dyDescent="0.2">
      <c r="A1132" s="272">
        <f t="shared" si="208"/>
        <v>38</v>
      </c>
      <c r="B1132" s="274">
        <f t="shared" si="209"/>
        <v>4.6324498057418529E-3</v>
      </c>
      <c r="C1132" s="251">
        <f t="shared" si="210"/>
        <v>0.88517076079198753</v>
      </c>
      <c r="D1132" s="274">
        <f t="shared" si="211"/>
        <v>1.0632938059657739E-2</v>
      </c>
      <c r="E1132" s="251">
        <f t="shared" si="212"/>
        <v>0.88517076079198753</v>
      </c>
      <c r="F1132" s="114"/>
      <c r="H1132" s="114"/>
      <c r="K1132" s="22"/>
      <c r="Q1132" s="22"/>
      <c r="W1132" s="114"/>
      <c r="AA1132" s="114"/>
      <c r="AG1132" s="114"/>
      <c r="AJ1132" s="114"/>
    </row>
    <row r="1133" spans="1:36" x14ac:dyDescent="0.2">
      <c r="A1133" s="272">
        <f t="shared" si="208"/>
        <v>39</v>
      </c>
      <c r="B1133" s="274">
        <f t="shared" si="209"/>
        <v>4.5956817021710738E-3</v>
      </c>
      <c r="C1133" s="251">
        <f t="shared" si="210"/>
        <v>0.87857204372538078</v>
      </c>
      <c r="D1133" s="274">
        <f t="shared" si="211"/>
        <v>1.0616044606665759E-2</v>
      </c>
      <c r="E1133" s="251">
        <f t="shared" si="212"/>
        <v>0.87857204372538078</v>
      </c>
      <c r="F1133" s="114"/>
      <c r="H1133" s="114"/>
      <c r="K1133" s="22"/>
      <c r="Q1133" s="22"/>
      <c r="W1133" s="114"/>
      <c r="AA1133" s="114"/>
      <c r="AG1133" s="114"/>
      <c r="AJ1133" s="114"/>
    </row>
    <row r="1134" spans="1:36" x14ac:dyDescent="0.2">
      <c r="A1134" s="272">
        <f t="shared" si="208"/>
        <v>40</v>
      </c>
      <c r="B1134" s="274">
        <f t="shared" si="209"/>
        <v>4.5880630861158669E-3</v>
      </c>
      <c r="C1134" s="251">
        <f t="shared" si="210"/>
        <v>0.87385867439209008</v>
      </c>
      <c r="D1134" s="274">
        <f t="shared" si="211"/>
        <v>1.0636912989773498E-2</v>
      </c>
      <c r="E1134" s="251">
        <f t="shared" si="212"/>
        <v>0.87385867439209008</v>
      </c>
      <c r="F1134" s="114"/>
      <c r="H1134" s="114"/>
      <c r="K1134" s="22"/>
      <c r="Q1134" s="22"/>
      <c r="W1134" s="114"/>
      <c r="AA1134" s="114"/>
      <c r="AG1134" s="114"/>
      <c r="AJ1134" s="114"/>
    </row>
    <row r="1135" spans="1:36" x14ac:dyDescent="0.2">
      <c r="A1135" s="272">
        <f t="shared" si="208"/>
        <v>41</v>
      </c>
      <c r="B1135" s="274">
        <f t="shared" si="209"/>
        <v>4.4896835657508094E-3</v>
      </c>
      <c r="C1135" s="251">
        <f t="shared" si="210"/>
        <v>0.87762936985872264</v>
      </c>
      <c r="D1135" s="274">
        <f t="shared" si="211"/>
        <v>1.0671362384110084E-2</v>
      </c>
      <c r="E1135" s="251">
        <f t="shared" si="212"/>
        <v>0.87762936985872264</v>
      </c>
      <c r="F1135" s="114"/>
      <c r="H1135" s="114"/>
      <c r="K1135" s="22"/>
      <c r="Q1135" s="22"/>
      <c r="W1135" s="114"/>
      <c r="AA1135" s="114"/>
      <c r="AG1135" s="114"/>
      <c r="AJ1135" s="114"/>
    </row>
    <row r="1136" spans="1:36" x14ac:dyDescent="0.2">
      <c r="A1136" s="272">
        <f t="shared" si="208"/>
        <v>42</v>
      </c>
      <c r="B1136" s="274">
        <f t="shared" si="209"/>
        <v>4.3641420229280593E-3</v>
      </c>
      <c r="C1136" s="251">
        <f t="shared" si="210"/>
        <v>0.85123450159229486</v>
      </c>
      <c r="D1136" s="274">
        <f t="shared" si="211"/>
        <v>1.0329849638331046E-2</v>
      </c>
      <c r="E1136" s="251">
        <f t="shared" si="212"/>
        <v>0.85123450159229486</v>
      </c>
      <c r="F1136" s="114"/>
      <c r="H1136" s="114"/>
      <c r="K1136" s="22"/>
      <c r="Q1136" s="22"/>
      <c r="W1136" s="114"/>
      <c r="AA1136" s="114"/>
      <c r="AG1136" s="114"/>
      <c r="AJ1136" s="114"/>
    </row>
    <row r="1137" spans="1:36" x14ac:dyDescent="0.2">
      <c r="A1137" s="272">
        <f t="shared" si="208"/>
        <v>43</v>
      </c>
      <c r="B1137" s="274">
        <f t="shared" si="209"/>
        <v>4.2409191893395025E-3</v>
      </c>
      <c r="C1137" s="251">
        <f t="shared" si="210"/>
        <v>0.85029182772563672</v>
      </c>
      <c r="D1137" s="274">
        <f t="shared" si="211"/>
        <v>1.0232463850494929E-2</v>
      </c>
      <c r="E1137" s="251">
        <f t="shared" si="212"/>
        <v>0.85029182772563672</v>
      </c>
      <c r="F1137" s="114"/>
      <c r="H1137" s="114"/>
      <c r="K1137" s="22"/>
      <c r="Q1137" s="22"/>
      <c r="W1137" s="114"/>
      <c r="AA1137" s="114"/>
      <c r="AG1137" s="114"/>
      <c r="AJ1137" s="114"/>
    </row>
    <row r="1138" spans="1:36" x14ac:dyDescent="0.2">
      <c r="A1138" s="272">
        <f t="shared" si="208"/>
        <v>44</v>
      </c>
      <c r="B1138" s="274">
        <f t="shared" si="209"/>
        <v>4.1422084247981321E-3</v>
      </c>
      <c r="C1138" s="251">
        <f t="shared" si="210"/>
        <v>0.84652113225900416</v>
      </c>
      <c r="D1138" s="274">
        <f t="shared" si="211"/>
        <v>1.0187083398340003E-2</v>
      </c>
      <c r="E1138" s="251">
        <f t="shared" si="212"/>
        <v>0.84652113225900416</v>
      </c>
      <c r="F1138" s="114"/>
      <c r="H1138" s="114"/>
      <c r="K1138" s="22"/>
      <c r="Q1138" s="22"/>
      <c r="W1138" s="114"/>
      <c r="AA1138" s="114"/>
      <c r="AG1138" s="114"/>
      <c r="AJ1138" s="114"/>
    </row>
    <row r="1139" spans="1:36" x14ac:dyDescent="0.2">
      <c r="A1139" s="272">
        <f t="shared" si="208"/>
        <v>45</v>
      </c>
      <c r="B1139" s="274">
        <f t="shared" si="209"/>
        <v>4.0213043004437678E-3</v>
      </c>
      <c r="C1139" s="251">
        <f t="shared" si="210"/>
        <v>0.84463578452568799</v>
      </c>
      <c r="D1139" s="274">
        <f t="shared" si="211"/>
        <v>9.8667702798450174E-3</v>
      </c>
      <c r="E1139" s="251">
        <f t="shared" si="212"/>
        <v>0.84463578452568799</v>
      </c>
      <c r="F1139" s="114"/>
      <c r="H1139" s="114"/>
      <c r="K1139" s="22"/>
      <c r="Q1139" s="22"/>
      <c r="W1139" s="114"/>
      <c r="AA1139" s="114"/>
      <c r="AG1139" s="114"/>
      <c r="AJ1139" s="114"/>
    </row>
    <row r="1140" spans="1:36" x14ac:dyDescent="0.2">
      <c r="A1140" s="272">
        <f t="shared" si="208"/>
        <v>46</v>
      </c>
      <c r="B1140" s="274">
        <f t="shared" si="209"/>
        <v>3.9441244073627636E-3</v>
      </c>
      <c r="C1140" s="251">
        <f t="shared" si="210"/>
        <v>0.84463578452568777</v>
      </c>
      <c r="D1140" s="274">
        <f t="shared" si="211"/>
        <v>9.8091337931664989E-3</v>
      </c>
      <c r="E1140" s="251">
        <f t="shared" si="212"/>
        <v>0.84463578452568777</v>
      </c>
      <c r="F1140" s="114"/>
      <c r="H1140" s="114"/>
      <c r="K1140" s="22"/>
      <c r="Q1140" s="22"/>
      <c r="W1140" s="114"/>
      <c r="AA1140" s="114"/>
      <c r="AG1140" s="114"/>
      <c r="AJ1140" s="114"/>
    </row>
    <row r="1141" spans="1:36" x14ac:dyDescent="0.2">
      <c r="A1141" s="272">
        <f t="shared" si="208"/>
        <v>47</v>
      </c>
      <c r="B1141" s="274">
        <f t="shared" si="209"/>
        <v>3.8112954926611195E-3</v>
      </c>
      <c r="C1141" s="251">
        <f t="shared" si="210"/>
        <v>0.8276676549258416</v>
      </c>
      <c r="D1141" s="274">
        <f t="shared" si="211"/>
        <v>1.000456785719136E-2</v>
      </c>
      <c r="E1141" s="251">
        <f t="shared" si="212"/>
        <v>0.8276676549258416</v>
      </c>
      <c r="F1141" s="114"/>
      <c r="H1141" s="114"/>
      <c r="K1141" s="22"/>
      <c r="Q1141" s="22"/>
      <c r="W1141" s="114"/>
      <c r="AA1141" s="114"/>
      <c r="AG1141" s="114"/>
      <c r="AJ1141" s="114"/>
    </row>
    <row r="1142" spans="1:36" x14ac:dyDescent="0.2">
      <c r="A1142" s="272">
        <f t="shared" si="208"/>
        <v>48</v>
      </c>
      <c r="B1142" s="274">
        <f t="shared" si="209"/>
        <v>3.6864164381909962E-3</v>
      </c>
      <c r="C1142" s="251">
        <f t="shared" si="210"/>
        <v>0.82295428559255068</v>
      </c>
      <c r="D1142" s="274">
        <f t="shared" si="211"/>
        <v>9.727316481617107E-3</v>
      </c>
      <c r="E1142" s="251">
        <f t="shared" si="212"/>
        <v>0.8229542855925509</v>
      </c>
      <c r="F1142" s="114"/>
      <c r="H1142" s="114"/>
      <c r="K1142" s="22"/>
      <c r="Q1142" s="22"/>
      <c r="W1142" s="114"/>
      <c r="AA1142" s="114"/>
      <c r="AG1142" s="114"/>
      <c r="AJ1142" s="114"/>
    </row>
    <row r="1143" spans="1:36" x14ac:dyDescent="0.2">
      <c r="A1143" s="272">
        <f t="shared" si="208"/>
        <v>49</v>
      </c>
      <c r="B1143" s="274">
        <f t="shared" si="209"/>
        <v>3.4764076304083479E-3</v>
      </c>
      <c r="C1143" s="251">
        <f t="shared" si="210"/>
        <v>0.83709439359242277</v>
      </c>
      <c r="D1143" s="274">
        <f t="shared" si="211"/>
        <v>8.8154012642265231E-3</v>
      </c>
      <c r="E1143" s="251">
        <f t="shared" si="212"/>
        <v>0.83709439359242277</v>
      </c>
      <c r="F1143" s="114"/>
      <c r="H1143" s="114"/>
      <c r="K1143" s="22"/>
      <c r="Q1143" s="22"/>
      <c r="W1143" s="114"/>
      <c r="AA1143" s="114"/>
      <c r="AG1143" s="114"/>
      <c r="AJ1143" s="114"/>
    </row>
    <row r="1144" spans="1:36" x14ac:dyDescent="0.2">
      <c r="A1144" s="272">
        <f t="shared" si="208"/>
        <v>50</v>
      </c>
      <c r="B1144" s="274">
        <f t="shared" si="209"/>
        <v>3.3564972385829242E-3</v>
      </c>
      <c r="C1144" s="251">
        <f t="shared" si="210"/>
        <v>0.83992241519239719</v>
      </c>
      <c r="D1144" s="274">
        <f t="shared" si="211"/>
        <v>8.6431542925435936E-3</v>
      </c>
      <c r="E1144" s="251">
        <f t="shared" si="212"/>
        <v>0.83992241519239719</v>
      </c>
      <c r="F1144" s="114"/>
      <c r="H1144" s="114"/>
      <c r="K1144" s="22"/>
      <c r="Q1144" s="22"/>
      <c r="W1144" s="114"/>
      <c r="AA1144" s="114"/>
      <c r="AG1144" s="114"/>
      <c r="AJ1144" s="114"/>
    </row>
    <row r="1145" spans="1:36" x14ac:dyDescent="0.2">
      <c r="A1145" s="272">
        <f t="shared" si="208"/>
        <v>51</v>
      </c>
      <c r="B1145" s="274">
        <f t="shared" si="209"/>
        <v>3.2183684170602675E-3</v>
      </c>
      <c r="C1145" s="251">
        <f t="shared" si="210"/>
        <v>0.84369311065902985</v>
      </c>
      <c r="D1145" s="274">
        <f t="shared" si="211"/>
        <v>8.6848910587590741E-3</v>
      </c>
      <c r="E1145" s="251">
        <f t="shared" si="212"/>
        <v>0.84369311065902963</v>
      </c>
      <c r="F1145" s="114"/>
      <c r="H1145" s="114"/>
      <c r="K1145" s="22"/>
      <c r="Q1145" s="22"/>
      <c r="W1145" s="114"/>
      <c r="AA1145" s="114"/>
      <c r="AG1145" s="114"/>
      <c r="AJ1145" s="114"/>
    </row>
    <row r="1146" spans="1:36" x14ac:dyDescent="0.2">
      <c r="A1146" s="272">
        <f t="shared" si="208"/>
        <v>52</v>
      </c>
      <c r="B1146" s="274">
        <f t="shared" si="209"/>
        <v>3.1541070468554828E-3</v>
      </c>
      <c r="C1146" s="251">
        <f t="shared" si="210"/>
        <v>0.8474638061256623</v>
      </c>
      <c r="D1146" s="274">
        <f t="shared" si="211"/>
        <v>8.7027782442799934E-3</v>
      </c>
      <c r="E1146" s="251">
        <f t="shared" si="212"/>
        <v>0.8474638061256623</v>
      </c>
      <c r="F1146" s="114"/>
      <c r="H1146" s="114"/>
      <c r="K1146" s="22"/>
      <c r="Q1146" s="22"/>
      <c r="W1146" s="114"/>
      <c r="AA1146" s="114"/>
      <c r="AG1146" s="114"/>
      <c r="AJ1146" s="114"/>
    </row>
    <row r="1147" spans="1:36" x14ac:dyDescent="0.2">
      <c r="A1147" s="272">
        <f t="shared" si="208"/>
        <v>53</v>
      </c>
      <c r="B1147" s="274">
        <f t="shared" si="209"/>
        <v>3.0825583047718041E-3</v>
      </c>
      <c r="C1147" s="251">
        <f t="shared" si="210"/>
        <v>0.85029182772563683</v>
      </c>
      <c r="D1147" s="274">
        <f t="shared" si="211"/>
        <v>8.6766099543512405E-3</v>
      </c>
      <c r="E1147" s="251">
        <f t="shared" si="212"/>
        <v>0.85029182772563683</v>
      </c>
      <c r="F1147" s="114"/>
      <c r="H1147" s="114"/>
      <c r="K1147" s="22"/>
      <c r="Q1147" s="22"/>
      <c r="W1147" s="114"/>
      <c r="AA1147" s="114"/>
      <c r="AG1147" s="114"/>
      <c r="AJ1147" s="114"/>
    </row>
    <row r="1148" spans="1:36" x14ac:dyDescent="0.2">
      <c r="A1148" s="272">
        <f t="shared" si="208"/>
        <v>54</v>
      </c>
      <c r="B1148" s="274">
        <f t="shared" si="209"/>
        <v>3.173981697434282E-3</v>
      </c>
      <c r="C1148" s="251">
        <f t="shared" si="210"/>
        <v>0.85123450159229486</v>
      </c>
      <c r="D1148" s="274">
        <f t="shared" si="211"/>
        <v>9.0456159667642849E-3</v>
      </c>
      <c r="E1148" s="251">
        <f t="shared" si="212"/>
        <v>0.85123450159229486</v>
      </c>
      <c r="F1148" s="114"/>
      <c r="H1148" s="114"/>
      <c r="K1148" s="22"/>
      <c r="Q1148" s="22"/>
      <c r="W1148" s="114"/>
      <c r="AA1148" s="114"/>
      <c r="AG1148" s="114"/>
      <c r="AJ1148" s="114"/>
    </row>
    <row r="1149" spans="1:36" x14ac:dyDescent="0.2">
      <c r="A1149" s="272">
        <f t="shared" si="208"/>
        <v>55</v>
      </c>
      <c r="B1149" s="274">
        <f t="shared" si="209"/>
        <v>2.373364523284975E-3</v>
      </c>
      <c r="C1149" s="251">
        <f t="shared" si="210"/>
        <v>0.86066124025887614</v>
      </c>
      <c r="D1149" s="274">
        <f t="shared" si="211"/>
        <v>7.0763693385815663E-3</v>
      </c>
      <c r="E1149" s="251">
        <f t="shared" si="212"/>
        <v>0.86066124025887614</v>
      </c>
      <c r="F1149" s="114"/>
      <c r="H1149" s="114"/>
      <c r="K1149" s="22"/>
      <c r="Q1149" s="22"/>
      <c r="W1149" s="114"/>
      <c r="AA1149" s="114"/>
      <c r="AG1149" s="114"/>
      <c r="AJ1149" s="114"/>
    </row>
    <row r="1150" spans="1:36" x14ac:dyDescent="0.2">
      <c r="A1150" s="272">
        <f t="shared" si="208"/>
        <v>56</v>
      </c>
      <c r="B1150" s="274">
        <f t="shared" si="209"/>
        <v>2.241860585288585E-3</v>
      </c>
      <c r="C1150" s="251">
        <f t="shared" si="210"/>
        <v>0.87668669599206439</v>
      </c>
      <c r="D1150" s="274">
        <f t="shared" si="211"/>
        <v>6.792824323657359E-3</v>
      </c>
      <c r="E1150" s="251">
        <f t="shared" si="212"/>
        <v>0.87668669599206461</v>
      </c>
      <c r="F1150" s="114"/>
      <c r="H1150" s="114"/>
      <c r="K1150" s="22"/>
      <c r="Q1150" s="22"/>
      <c r="W1150" s="114"/>
      <c r="AA1150" s="114"/>
      <c r="AG1150" s="114"/>
      <c r="AJ1150" s="114"/>
    </row>
    <row r="1151" spans="1:36" x14ac:dyDescent="0.2">
      <c r="A1151" s="272">
        <f t="shared" si="208"/>
        <v>57</v>
      </c>
      <c r="B1151" s="274">
        <f t="shared" si="209"/>
        <v>2.1193002400526546E-3</v>
      </c>
      <c r="C1151" s="251">
        <f t="shared" si="210"/>
        <v>0.89176947785859451</v>
      </c>
      <c r="D1151" s="274">
        <f t="shared" si="211"/>
        <v>6.8242925204071263E-3</v>
      </c>
      <c r="E1151" s="251">
        <f t="shared" si="212"/>
        <v>0.89176947785859451</v>
      </c>
      <c r="F1151" s="114"/>
      <c r="H1151" s="114"/>
      <c r="K1151" s="22"/>
      <c r="Q1151" s="22"/>
      <c r="W1151" s="114"/>
      <c r="AA1151" s="114"/>
      <c r="AG1151" s="114"/>
      <c r="AJ1151" s="114"/>
    </row>
    <row r="1152" spans="1:36" x14ac:dyDescent="0.2">
      <c r="A1152" s="272">
        <f t="shared" si="208"/>
        <v>58</v>
      </c>
      <c r="B1152" s="274">
        <f t="shared" si="209"/>
        <v>2.0335079983875032E-3</v>
      </c>
      <c r="C1152" s="251">
        <f t="shared" si="210"/>
        <v>0.89554017332522706</v>
      </c>
      <c r="D1152" s="274">
        <f t="shared" si="211"/>
        <v>6.7014009309948816E-3</v>
      </c>
      <c r="E1152" s="251">
        <f t="shared" si="212"/>
        <v>0.89554017332522706</v>
      </c>
      <c r="F1152" s="114"/>
      <c r="H1152" s="114"/>
      <c r="K1152" s="22"/>
      <c r="Q1152" s="22"/>
      <c r="W1152" s="114"/>
      <c r="AA1152" s="114"/>
      <c r="AG1152" s="114"/>
      <c r="AJ1152" s="114"/>
    </row>
    <row r="1153" spans="1:36" x14ac:dyDescent="0.2">
      <c r="A1153" s="272">
        <f t="shared" si="208"/>
        <v>59</v>
      </c>
      <c r="B1153" s="274">
        <f t="shared" si="209"/>
        <v>1.7158448333030245E-3</v>
      </c>
      <c r="C1153" s="251">
        <f t="shared" si="210"/>
        <v>0.90779493359178276</v>
      </c>
      <c r="D1153" s="274">
        <f t="shared" si="211"/>
        <v>6.0153942418499848E-3</v>
      </c>
      <c r="E1153" s="251">
        <f t="shared" si="212"/>
        <v>0.90779493359178276</v>
      </c>
      <c r="F1153" s="114"/>
      <c r="H1153" s="114"/>
      <c r="K1153" s="22"/>
      <c r="Q1153" s="22"/>
      <c r="W1153" s="114"/>
      <c r="AA1153" s="114"/>
      <c r="AG1153" s="114"/>
      <c r="AJ1153" s="114"/>
    </row>
    <row r="1154" spans="1:36" x14ac:dyDescent="0.2">
      <c r="A1154" s="272">
        <f t="shared" si="208"/>
        <v>60</v>
      </c>
      <c r="B1154" s="274">
        <f t="shared" si="209"/>
        <v>1.4213687605604784E-3</v>
      </c>
      <c r="C1154" s="251">
        <f t="shared" si="210"/>
        <v>0.91250830292507346</v>
      </c>
      <c r="D1154" s="274">
        <f t="shared" si="211"/>
        <v>4.9948309346286301E-3</v>
      </c>
      <c r="E1154" s="251">
        <f t="shared" si="212"/>
        <v>0.91250830292507357</v>
      </c>
      <c r="F1154" s="114"/>
      <c r="H1154" s="114"/>
      <c r="K1154" s="22"/>
      <c r="Q1154" s="22"/>
      <c r="W1154" s="114"/>
      <c r="AA1154" s="114"/>
      <c r="AG1154" s="114"/>
      <c r="AJ1154" s="114"/>
    </row>
    <row r="1155" spans="1:36" x14ac:dyDescent="0.2">
      <c r="A1155" s="272">
        <f t="shared" si="208"/>
        <v>61</v>
      </c>
      <c r="B1155" s="274">
        <f t="shared" si="209"/>
        <v>1.3024521012639945E-3</v>
      </c>
      <c r="C1155" s="251">
        <f t="shared" si="210"/>
        <v>0.91722167225836426</v>
      </c>
      <c r="D1155" s="274">
        <f t="shared" si="211"/>
        <v>4.8063529983063489E-3</v>
      </c>
      <c r="E1155" s="251">
        <f t="shared" si="212"/>
        <v>0.91722167225836404</v>
      </c>
      <c r="F1155" s="114"/>
      <c r="H1155" s="114"/>
      <c r="K1155" s="22"/>
      <c r="Q1155" s="22"/>
      <c r="W1155" s="114"/>
      <c r="AA1155" s="114"/>
      <c r="AG1155" s="114"/>
      <c r="AJ1155" s="114"/>
    </row>
    <row r="1156" spans="1:36" x14ac:dyDescent="0.2">
      <c r="A1156" s="272">
        <f t="shared" si="208"/>
        <v>62</v>
      </c>
      <c r="B1156" s="274">
        <f t="shared" si="209"/>
        <v>1.1629983030360847E-3</v>
      </c>
      <c r="C1156" s="251">
        <f t="shared" si="210"/>
        <v>0.94078851892481785</v>
      </c>
      <c r="D1156" s="274">
        <f t="shared" si="211"/>
        <v>4.6188687945130065E-3</v>
      </c>
      <c r="E1156" s="251">
        <f t="shared" si="212"/>
        <v>0.94078851892481763</v>
      </c>
      <c r="F1156" s="114"/>
      <c r="H1156" s="114"/>
      <c r="K1156" s="22"/>
      <c r="Q1156" s="22"/>
      <c r="W1156" s="114"/>
      <c r="AA1156" s="114"/>
      <c r="AG1156" s="114"/>
      <c r="AJ1156" s="114"/>
    </row>
    <row r="1157" spans="1:36" x14ac:dyDescent="0.2">
      <c r="A1157" s="272">
        <f t="shared" si="208"/>
        <v>63</v>
      </c>
      <c r="B1157" s="274">
        <f t="shared" si="209"/>
        <v>1.0199008188687283E-3</v>
      </c>
      <c r="C1157" s="251">
        <f t="shared" si="210"/>
        <v>0.94927258372474055</v>
      </c>
      <c r="D1157" s="274">
        <f t="shared" si="211"/>
        <v>3.9977859639255212E-3</v>
      </c>
      <c r="E1157" s="251">
        <f t="shared" si="212"/>
        <v>0.94927258372474099</v>
      </c>
      <c r="F1157" s="114"/>
      <c r="H1157" s="114"/>
      <c r="K1157" s="22"/>
      <c r="Q1157" s="22"/>
      <c r="W1157" s="114"/>
      <c r="AA1157" s="114"/>
      <c r="AG1157" s="114"/>
      <c r="AJ1157" s="114"/>
    </row>
    <row r="1158" spans="1:36" x14ac:dyDescent="0.2">
      <c r="A1158" s="272">
        <f t="shared" si="208"/>
        <v>64</v>
      </c>
      <c r="B1158" s="274">
        <f t="shared" si="209"/>
        <v>8.2744795243068644E-4</v>
      </c>
      <c r="C1158" s="251">
        <f t="shared" si="210"/>
        <v>0.98132349519111717</v>
      </c>
      <c r="D1158" s="274">
        <f t="shared" si="211"/>
        <v>3.7529965176299742E-3</v>
      </c>
      <c r="E1158" s="251">
        <f t="shared" si="212"/>
        <v>0.98132349519111717</v>
      </c>
      <c r="F1158" s="114"/>
      <c r="H1158" s="114"/>
      <c r="K1158" s="22"/>
      <c r="Q1158" s="22"/>
      <c r="W1158" s="114"/>
      <c r="AA1158" s="114"/>
      <c r="AG1158" s="114"/>
      <c r="AJ1158" s="114"/>
    </row>
    <row r="1159" spans="1:36" x14ac:dyDescent="0.2">
      <c r="A1159" s="272">
        <f t="shared" si="208"/>
        <v>65</v>
      </c>
      <c r="B1159" s="274">
        <f t="shared" si="209"/>
        <v>7.2310603689198887E-4</v>
      </c>
      <c r="C1159" s="251">
        <f t="shared" si="210"/>
        <v>0.98320884292443345</v>
      </c>
      <c r="D1159" s="274">
        <f t="shared" si="211"/>
        <v>3.4568642240058616E-3</v>
      </c>
      <c r="E1159" s="251">
        <f t="shared" si="212"/>
        <v>0.98320884292443345</v>
      </c>
      <c r="F1159" s="114"/>
      <c r="H1159" s="114"/>
      <c r="K1159" s="22"/>
      <c r="Q1159" s="22"/>
      <c r="W1159" s="114"/>
      <c r="AA1159" s="114"/>
      <c r="AG1159" s="114"/>
      <c r="AJ1159" s="114"/>
    </row>
    <row r="1160" spans="1:36" x14ac:dyDescent="0.2">
      <c r="A1160" s="272">
        <f t="shared" ref="A1160:A1178" si="213">A1064</f>
        <v>66</v>
      </c>
      <c r="B1160" s="274">
        <f t="shared" ref="B1160:B1178" si="214">B1064+H1064</f>
        <v>6.393012602847176E-4</v>
      </c>
      <c r="C1160" s="251">
        <f t="shared" ref="C1160:C1178" si="215">C368*C766</f>
        <v>1.00017697252428</v>
      </c>
      <c r="D1160" s="274">
        <f t="shared" ref="D1160:D1177" si="216">E1064+K1064</f>
        <v>3.071958491129778E-3</v>
      </c>
      <c r="E1160" s="251">
        <f t="shared" ref="E1160:E1177" si="217">C368*F766</f>
        <v>1.0001769725242797</v>
      </c>
      <c r="F1160" s="114"/>
      <c r="H1160" s="114"/>
      <c r="K1160" s="22"/>
      <c r="Q1160" s="22"/>
      <c r="W1160" s="114"/>
      <c r="AA1160" s="114"/>
      <c r="AG1160" s="114"/>
      <c r="AJ1160" s="114"/>
    </row>
    <row r="1161" spans="1:36" x14ac:dyDescent="0.2">
      <c r="A1161" s="272">
        <f t="shared" si="213"/>
        <v>67</v>
      </c>
      <c r="B1161" s="274">
        <f t="shared" si="214"/>
        <v>5.4787786762223989E-4</v>
      </c>
      <c r="C1161" s="251">
        <f t="shared" si="215"/>
        <v>1.0633361215903747</v>
      </c>
      <c r="D1161" s="274">
        <f t="shared" si="216"/>
        <v>2.6959963510141535E-3</v>
      </c>
      <c r="E1161" s="251">
        <f t="shared" si="217"/>
        <v>1.0633361215903747</v>
      </c>
      <c r="F1161" s="114"/>
      <c r="H1161" s="114"/>
      <c r="K1161" s="22"/>
      <c r="Q1161" s="22"/>
      <c r="W1161" s="114"/>
      <c r="AA1161" s="114"/>
      <c r="AG1161" s="114"/>
      <c r="AJ1161" s="114"/>
    </row>
    <row r="1162" spans="1:36" x14ac:dyDescent="0.2">
      <c r="A1162" s="272">
        <f t="shared" si="213"/>
        <v>68</v>
      </c>
      <c r="B1162" s="274">
        <f t="shared" si="214"/>
        <v>4.2399254568105621E-4</v>
      </c>
      <c r="C1162" s="251">
        <f t="shared" si="215"/>
        <v>1.0765335557235887</v>
      </c>
      <c r="D1162" s="274">
        <f t="shared" si="216"/>
        <v>2.416095022029394E-3</v>
      </c>
      <c r="E1162" s="251">
        <f t="shared" si="217"/>
        <v>1.0765335557235887</v>
      </c>
      <c r="F1162" s="114"/>
      <c r="H1162" s="114"/>
      <c r="K1162" s="22"/>
      <c r="Q1162" s="22"/>
      <c r="W1162" s="114"/>
      <c r="AA1162" s="114"/>
      <c r="AG1162" s="114"/>
      <c r="AJ1162" s="114"/>
    </row>
    <row r="1163" spans="1:36" x14ac:dyDescent="0.2">
      <c r="A1163" s="272">
        <f t="shared" si="213"/>
        <v>69</v>
      </c>
      <c r="B1163" s="274">
        <f t="shared" si="214"/>
        <v>3.988179882812435E-4</v>
      </c>
      <c r="C1163" s="251">
        <f t="shared" si="215"/>
        <v>1.1029284239900166</v>
      </c>
      <c r="D1163" s="274">
        <f t="shared" si="216"/>
        <v>2.2524603989306112E-3</v>
      </c>
      <c r="E1163" s="251">
        <f t="shared" si="217"/>
        <v>1.1029284239900166</v>
      </c>
      <c r="F1163" s="114"/>
      <c r="H1163" s="114"/>
      <c r="K1163" s="22"/>
      <c r="Q1163" s="22"/>
      <c r="W1163" s="114"/>
      <c r="AA1163" s="114"/>
      <c r="AG1163" s="114"/>
      <c r="AJ1163" s="114"/>
    </row>
    <row r="1164" spans="1:36" x14ac:dyDescent="0.2">
      <c r="A1164" s="272">
        <f t="shared" si="213"/>
        <v>70</v>
      </c>
      <c r="B1164" s="274">
        <f t="shared" si="214"/>
        <v>3.3190666466595181E-4</v>
      </c>
      <c r="C1164" s="251">
        <f t="shared" si="215"/>
        <v>1.1161258581232303</v>
      </c>
      <c r="D1164" s="274">
        <f t="shared" si="216"/>
        <v>1.8894167816912071E-3</v>
      </c>
      <c r="E1164" s="251">
        <f t="shared" si="217"/>
        <v>1.1161258581232303</v>
      </c>
      <c r="F1164" s="114"/>
      <c r="H1164" s="114"/>
      <c r="K1164" s="22"/>
      <c r="Q1164" s="22"/>
      <c r="W1164" s="114"/>
      <c r="AA1164" s="114"/>
      <c r="AG1164" s="114"/>
      <c r="AJ1164" s="114"/>
    </row>
    <row r="1165" spans="1:36" x14ac:dyDescent="0.2">
      <c r="A1165" s="272">
        <f t="shared" si="213"/>
        <v>71</v>
      </c>
      <c r="B1165" s="274">
        <f t="shared" si="214"/>
        <v>2.7559515469268656E-4</v>
      </c>
      <c r="C1165" s="251">
        <f t="shared" si="215"/>
        <v>1.1161258581232303</v>
      </c>
      <c r="D1165" s="274">
        <f t="shared" si="216"/>
        <v>1.6307150799904999E-3</v>
      </c>
      <c r="E1165" s="251">
        <f t="shared" si="217"/>
        <v>1.1161258581232303</v>
      </c>
      <c r="F1165" s="114"/>
      <c r="H1165" s="114"/>
      <c r="K1165" s="22"/>
      <c r="Q1165" s="22"/>
      <c r="W1165" s="114"/>
      <c r="AA1165" s="114"/>
      <c r="AG1165" s="114"/>
      <c r="AJ1165" s="114"/>
    </row>
    <row r="1166" spans="1:36" x14ac:dyDescent="0.2">
      <c r="A1166" s="272">
        <f t="shared" si="213"/>
        <v>72</v>
      </c>
      <c r="B1166" s="274">
        <f t="shared" si="214"/>
        <v>2.2060862142467459E-4</v>
      </c>
      <c r="C1166" s="251">
        <f t="shared" si="215"/>
        <v>1.1170685319898885</v>
      </c>
      <c r="D1166" s="274">
        <f t="shared" si="216"/>
        <v>1.3402139373637138E-3</v>
      </c>
      <c r="E1166" s="251">
        <f t="shared" si="217"/>
        <v>1.1170685319898885</v>
      </c>
      <c r="F1166" s="114"/>
      <c r="H1166" s="114"/>
      <c r="K1166" s="22"/>
      <c r="Q1166" s="22"/>
      <c r="W1166" s="114"/>
      <c r="AA1166" s="114"/>
      <c r="AG1166" s="114"/>
      <c r="AJ1166" s="114"/>
    </row>
    <row r="1167" spans="1:36" x14ac:dyDescent="0.2">
      <c r="A1167" s="272">
        <f t="shared" si="213"/>
        <v>73</v>
      </c>
      <c r="B1167" s="274">
        <f t="shared" si="214"/>
        <v>1.7555941344606237E-4</v>
      </c>
      <c r="C1167" s="251">
        <f t="shared" si="215"/>
        <v>1.1180112058565466</v>
      </c>
      <c r="D1167" s="274">
        <f t="shared" si="216"/>
        <v>1.075549840489367E-3</v>
      </c>
      <c r="E1167" s="251">
        <f t="shared" si="217"/>
        <v>1.1180112058565466</v>
      </c>
      <c r="F1167" s="114"/>
      <c r="H1167" s="114"/>
      <c r="K1167" s="22"/>
      <c r="Q1167" s="22"/>
      <c r="W1167" s="114"/>
      <c r="AA1167" s="114"/>
      <c r="AG1167" s="114"/>
      <c r="AJ1167" s="114"/>
    </row>
    <row r="1168" spans="1:36" x14ac:dyDescent="0.2">
      <c r="A1168" s="272">
        <f t="shared" si="213"/>
        <v>74</v>
      </c>
      <c r="B1168" s="274">
        <f t="shared" si="214"/>
        <v>1.2057288017805037E-4</v>
      </c>
      <c r="C1168" s="251">
        <f t="shared" si="215"/>
        <v>1.1189538797232048</v>
      </c>
      <c r="D1168" s="274">
        <f t="shared" si="216"/>
        <v>8.4202269618847264E-4</v>
      </c>
      <c r="E1168" s="251">
        <f t="shared" si="217"/>
        <v>1.1189538797232048</v>
      </c>
      <c r="F1168" s="114"/>
      <c r="H1168" s="114"/>
      <c r="K1168" s="22"/>
      <c r="Q1168" s="22"/>
      <c r="W1168" s="114"/>
      <c r="AA1168" s="114"/>
      <c r="AG1168" s="114"/>
      <c r="AJ1168" s="114"/>
    </row>
    <row r="1169" spans="1:36" x14ac:dyDescent="0.2">
      <c r="A1169" s="272">
        <f t="shared" si="213"/>
        <v>75</v>
      </c>
      <c r="B1169" s="274">
        <f t="shared" si="214"/>
        <v>9.3410857720357699E-5</v>
      </c>
      <c r="C1169" s="251">
        <f t="shared" si="215"/>
        <v>1.1189538797232048</v>
      </c>
      <c r="D1169" s="274">
        <f t="shared" si="216"/>
        <v>6.6546955021347029E-4</v>
      </c>
      <c r="E1169" s="251">
        <f t="shared" si="217"/>
        <v>1.1189538797232048</v>
      </c>
      <c r="F1169" s="114"/>
      <c r="H1169" s="114"/>
      <c r="K1169" s="22"/>
      <c r="Q1169" s="22"/>
      <c r="W1169" s="114"/>
      <c r="AA1169" s="114"/>
      <c r="AG1169" s="114"/>
      <c r="AJ1169" s="114"/>
    </row>
    <row r="1170" spans="1:36" x14ac:dyDescent="0.2">
      <c r="A1170" s="272">
        <f t="shared" si="213"/>
        <v>76</v>
      </c>
      <c r="B1170" s="274">
        <f t="shared" si="214"/>
        <v>7.2211230436304888E-5</v>
      </c>
      <c r="C1170" s="251">
        <f t="shared" si="215"/>
        <v>1.1198965535898628</v>
      </c>
      <c r="D1170" s="274">
        <f t="shared" si="216"/>
        <v>4.4088599867303583E-4</v>
      </c>
      <c r="E1170" s="251">
        <f t="shared" si="217"/>
        <v>1.1198965535898628</v>
      </c>
      <c r="F1170" s="114"/>
      <c r="H1170" s="114"/>
      <c r="K1170" s="22"/>
      <c r="Q1170" s="22"/>
      <c r="W1170" s="114"/>
      <c r="AA1170" s="114"/>
      <c r="AG1170" s="114"/>
      <c r="AJ1170" s="114"/>
    </row>
    <row r="1171" spans="1:36" x14ac:dyDescent="0.2">
      <c r="A1171" s="272">
        <f t="shared" si="213"/>
        <v>77</v>
      </c>
      <c r="B1171" s="274">
        <f t="shared" si="214"/>
        <v>4.2068010391792296E-5</v>
      </c>
      <c r="C1171" s="251">
        <f t="shared" si="215"/>
        <v>1.1208392274565211</v>
      </c>
      <c r="D1171" s="274">
        <f t="shared" si="216"/>
        <v>3.2031311849498544E-4</v>
      </c>
      <c r="E1171" s="251">
        <f t="shared" si="217"/>
        <v>1.1208392274565211</v>
      </c>
      <c r="F1171" s="114"/>
      <c r="H1171" s="114"/>
      <c r="K1171" s="22"/>
      <c r="Q1171" s="22"/>
      <c r="W1171" s="114"/>
      <c r="AA1171" s="114"/>
      <c r="AG1171" s="114"/>
      <c r="AJ1171" s="114"/>
    </row>
    <row r="1172" spans="1:36" x14ac:dyDescent="0.2">
      <c r="A1172" s="272">
        <f t="shared" si="213"/>
        <v>78</v>
      </c>
      <c r="B1172" s="274">
        <f t="shared" si="214"/>
        <v>3.4449394336585821E-5</v>
      </c>
      <c r="C1172" s="251">
        <f t="shared" si="215"/>
        <v>1.1208392274565211</v>
      </c>
      <c r="D1172" s="274">
        <f t="shared" si="216"/>
        <v>2.6267663181646687E-4</v>
      </c>
      <c r="E1172" s="251">
        <f t="shared" si="217"/>
        <v>1.1208392274565211</v>
      </c>
      <c r="F1172" s="114"/>
      <c r="H1172" s="114"/>
      <c r="K1172" s="22"/>
      <c r="Q1172" s="22"/>
      <c r="W1172" s="114"/>
      <c r="AA1172" s="114"/>
      <c r="AG1172" s="114"/>
      <c r="AJ1172" s="114"/>
    </row>
    <row r="1173" spans="1:36" x14ac:dyDescent="0.2">
      <c r="A1173" s="272">
        <f t="shared" si="213"/>
        <v>79</v>
      </c>
      <c r="B1173" s="274">
        <f t="shared" si="214"/>
        <v>2.0868383107739486E-5</v>
      </c>
      <c r="C1173" s="251">
        <f t="shared" si="215"/>
        <v>1.1217819013231791</v>
      </c>
      <c r="D1173" s="274">
        <f t="shared" si="216"/>
        <v>1.8185305279601555E-4</v>
      </c>
      <c r="E1173" s="251">
        <f t="shared" si="217"/>
        <v>1.1217819013231791</v>
      </c>
      <c r="F1173" s="114"/>
      <c r="H1173" s="114"/>
      <c r="K1173" s="22"/>
      <c r="Q1173" s="22"/>
      <c r="W1173" s="114"/>
      <c r="AA1173" s="114"/>
      <c r="AG1173" s="114"/>
      <c r="AJ1173" s="114"/>
    </row>
    <row r="1174" spans="1:36" x14ac:dyDescent="0.2">
      <c r="A1174" s="272">
        <f t="shared" si="213"/>
        <v>80</v>
      </c>
      <c r="B1174" s="274">
        <f t="shared" si="214"/>
        <v>1.722469716829291E-5</v>
      </c>
      <c r="C1174" s="251">
        <f t="shared" si="215"/>
        <v>1.1227245751898374</v>
      </c>
      <c r="D1174" s="274">
        <f t="shared" si="216"/>
        <v>1.3017896129113681E-4</v>
      </c>
      <c r="E1174" s="251">
        <f t="shared" si="217"/>
        <v>1.1227245751898374</v>
      </c>
      <c r="F1174" s="114"/>
      <c r="H1174" s="114"/>
      <c r="K1174" s="22"/>
      <c r="Q1174" s="22"/>
      <c r="W1174" s="114"/>
      <c r="AA1174" s="114"/>
      <c r="AG1174" s="114"/>
      <c r="AJ1174" s="114"/>
    </row>
    <row r="1175" spans="1:36" x14ac:dyDescent="0.2">
      <c r="A1175" s="272">
        <f t="shared" si="213"/>
        <v>81</v>
      </c>
      <c r="B1175" s="274">
        <f t="shared" si="214"/>
        <v>7.6186160552064792E-6</v>
      </c>
      <c r="C1175" s="251">
        <f t="shared" si="215"/>
        <v>1.1236672490564954</v>
      </c>
      <c r="D1175" s="274">
        <f t="shared" si="216"/>
        <v>7.7511137257318084E-5</v>
      </c>
      <c r="E1175" s="251">
        <f t="shared" si="217"/>
        <v>1.1236672490564954</v>
      </c>
      <c r="F1175" s="114"/>
      <c r="H1175" s="114"/>
      <c r="K1175" s="22"/>
      <c r="Q1175" s="22"/>
      <c r="W1175" s="114"/>
      <c r="AA1175" s="114"/>
      <c r="AG1175" s="114"/>
      <c r="AJ1175" s="114"/>
    </row>
    <row r="1176" spans="1:36" x14ac:dyDescent="0.2">
      <c r="A1176" s="272">
        <f t="shared" si="213"/>
        <v>82</v>
      </c>
      <c r="B1176" s="274">
        <f t="shared" si="214"/>
        <v>5.6311509973265282E-6</v>
      </c>
      <c r="C1176" s="251">
        <f t="shared" si="215"/>
        <v>1.1246099229231536</v>
      </c>
      <c r="D1176" s="274">
        <f t="shared" si="216"/>
        <v>4.0743033686538997E-5</v>
      </c>
      <c r="E1176" s="251">
        <f t="shared" si="217"/>
        <v>1.1246099229231536</v>
      </c>
      <c r="F1176" s="114"/>
      <c r="H1176" s="114"/>
      <c r="K1176" s="22"/>
      <c r="Q1176" s="22"/>
      <c r="W1176" s="114"/>
      <c r="AA1176" s="114"/>
      <c r="AG1176" s="114"/>
      <c r="AJ1176" s="114"/>
    </row>
    <row r="1177" spans="1:36" x14ac:dyDescent="0.2">
      <c r="A1177" s="272">
        <f t="shared" si="213"/>
        <v>83</v>
      </c>
      <c r="B1177" s="274">
        <f t="shared" si="214"/>
        <v>6.9561277025798289E-6</v>
      </c>
      <c r="C1177" s="251">
        <f t="shared" si="215"/>
        <v>1.1246099229231536</v>
      </c>
      <c r="D1177" s="274">
        <f t="shared" si="216"/>
        <v>5.6642754149578605E-5</v>
      </c>
      <c r="E1177" s="251">
        <f t="shared" si="217"/>
        <v>1.1246099229231536</v>
      </c>
      <c r="F1177" s="114"/>
      <c r="H1177" s="114"/>
      <c r="K1177" s="22"/>
      <c r="Q1177" s="22"/>
      <c r="W1177" s="114"/>
      <c r="AA1177" s="114"/>
      <c r="AG1177" s="114"/>
      <c r="AJ1177" s="114"/>
    </row>
    <row r="1178" spans="1:36" ht="13.5" thickBot="1" x14ac:dyDescent="0.25">
      <c r="A1178" s="272" t="str">
        <f t="shared" si="213"/>
        <v>NNNN</v>
      </c>
      <c r="B1178" s="274">
        <f t="shared" si="214"/>
        <v>0.18173711733430586</v>
      </c>
      <c r="C1178" s="251">
        <f t="shared" si="215"/>
        <v>1.1151831842565723</v>
      </c>
      <c r="D1178" s="262"/>
      <c r="E1178" s="255"/>
      <c r="F1178" s="114"/>
      <c r="H1178" s="114"/>
      <c r="K1178" s="22"/>
      <c r="Q1178" s="22"/>
      <c r="W1178" s="114"/>
      <c r="AA1178" s="114"/>
      <c r="AG1178" s="114"/>
      <c r="AJ1178" s="114"/>
    </row>
    <row r="1179" spans="1:36" x14ac:dyDescent="0.2">
      <c r="A1179" s="267"/>
      <c r="B1179" s="232"/>
      <c r="C1179" s="236"/>
      <c r="D1179" s="236"/>
      <c r="E1179" s="236"/>
      <c r="F1179" s="236"/>
      <c r="G1179" s="236"/>
      <c r="H1179" s="236"/>
      <c r="I1179" s="232"/>
      <c r="J1179" s="232"/>
      <c r="K1179" s="234"/>
      <c r="L1179" s="232"/>
      <c r="M1179" s="232"/>
      <c r="N1179" s="232"/>
      <c r="O1179" s="232"/>
      <c r="P1179" s="232"/>
      <c r="Q1179" s="232"/>
      <c r="R1179" s="232"/>
      <c r="S1179" s="236"/>
      <c r="T1179" s="232"/>
      <c r="V1179" s="22"/>
      <c r="W1179" s="114"/>
      <c r="Z1179" s="22"/>
      <c r="AA1179" s="114"/>
      <c r="AF1179" s="22"/>
      <c r="AG1179" s="114"/>
      <c r="AI1179" s="22"/>
      <c r="AJ1179" s="114"/>
    </row>
    <row r="1180" spans="1:36" x14ac:dyDescent="0.2">
      <c r="A1180" s="229"/>
      <c r="B1180" s="230"/>
    </row>
    <row r="1181" spans="1:36" ht="15.75" x14ac:dyDescent="0.25">
      <c r="A1181" s="235" t="s">
        <v>156</v>
      </c>
      <c r="B1181" s="230"/>
    </row>
    <row r="1182" spans="1:36" x14ac:dyDescent="0.2">
      <c r="A1182" s="237" t="s">
        <v>508</v>
      </c>
      <c r="B1182" s="230"/>
    </row>
    <row r="1183" spans="1:36" ht="13.5" thickBot="1" x14ac:dyDescent="0.25">
      <c r="A1183" s="229"/>
      <c r="B1183" s="230"/>
    </row>
    <row r="1184" spans="1:36" ht="38.25" x14ac:dyDescent="0.2">
      <c r="A1184" s="238" t="s">
        <v>36</v>
      </c>
      <c r="B1184" s="239" t="s">
        <v>19</v>
      </c>
      <c r="C1184" s="240" t="s">
        <v>158</v>
      </c>
      <c r="D1184" s="239" t="s">
        <v>19</v>
      </c>
      <c r="E1184" s="241" t="s">
        <v>158</v>
      </c>
      <c r="G1184" s="114"/>
      <c r="H1184" s="114"/>
      <c r="I1184" s="23"/>
      <c r="K1184" s="114"/>
      <c r="R1184" s="22"/>
      <c r="T1184" s="114"/>
      <c r="U1184" s="22"/>
      <c r="W1184" s="114"/>
      <c r="Y1184" s="22"/>
      <c r="AA1184" s="114"/>
      <c r="AE1184" s="22"/>
      <c r="AG1184" s="114"/>
      <c r="AH1184" s="22"/>
      <c r="AJ1184" s="114"/>
    </row>
    <row r="1185" spans="1:36" x14ac:dyDescent="0.2">
      <c r="A1185" s="242"/>
      <c r="B1185" s="243"/>
      <c r="C1185" s="244"/>
      <c r="D1185" s="243"/>
      <c r="E1185" s="245"/>
      <c r="G1185" s="114"/>
      <c r="H1185" s="114"/>
      <c r="I1185" s="23"/>
      <c r="K1185" s="114"/>
      <c r="R1185" s="22"/>
      <c r="T1185" s="114"/>
      <c r="U1185" s="22"/>
      <c r="W1185" s="114"/>
      <c r="Y1185" s="22"/>
      <c r="AA1185" s="114"/>
      <c r="AE1185" s="22"/>
      <c r="AG1185" s="114"/>
      <c r="AH1185" s="22"/>
      <c r="AJ1185" s="114"/>
    </row>
    <row r="1186" spans="1:36" ht="13.5" thickBot="1" x14ac:dyDescent="0.25">
      <c r="A1186" s="246"/>
      <c r="B1186" s="335" t="s">
        <v>69</v>
      </c>
      <c r="C1186" s="336"/>
      <c r="D1186" s="335" t="s">
        <v>70</v>
      </c>
      <c r="E1186" s="337"/>
      <c r="G1186" s="114"/>
      <c r="H1186" s="114"/>
      <c r="I1186" s="23"/>
      <c r="K1186" s="114"/>
      <c r="R1186" s="22"/>
      <c r="T1186" s="114"/>
      <c r="U1186" s="22"/>
      <c r="W1186" s="114"/>
      <c r="Y1186" s="22"/>
      <c r="AA1186" s="114"/>
      <c r="AE1186" s="22"/>
      <c r="AG1186" s="114"/>
      <c r="AH1186" s="22"/>
      <c r="AJ1186" s="114"/>
    </row>
    <row r="1187" spans="1:36" ht="13.5" thickBot="1" x14ac:dyDescent="0.25">
      <c r="A1187" s="248"/>
      <c r="B1187" s="281"/>
      <c r="C1187" s="282"/>
      <c r="D1187" s="284"/>
      <c r="E1187" s="283"/>
      <c r="G1187" s="114"/>
      <c r="H1187" s="114"/>
      <c r="I1187" s="23"/>
      <c r="K1187" s="114"/>
      <c r="R1187" s="22"/>
      <c r="T1187" s="114"/>
      <c r="U1187" s="22"/>
      <c r="W1187" s="114"/>
      <c r="Y1187" s="22"/>
      <c r="AA1187" s="114"/>
      <c r="AE1187" s="22"/>
      <c r="AG1187" s="114"/>
      <c r="AH1187" s="22"/>
      <c r="AJ1187" s="114"/>
    </row>
    <row r="1188" spans="1:36" x14ac:dyDescent="0.2">
      <c r="A1188" s="302">
        <f>A1094</f>
        <v>0</v>
      </c>
      <c r="B1188" s="273">
        <f>B1094</f>
        <v>4.5526199592503414E-3</v>
      </c>
      <c r="C1188" s="301">
        <f>ROUND(C1094/$C$1124,3)</f>
        <v>1.698</v>
      </c>
      <c r="D1188" s="273">
        <f>D1094</f>
        <v>7.1780613007097578E-4</v>
      </c>
      <c r="E1188" s="301">
        <f>ROUND(E1094/$E$1124,3)</f>
        <v>1.355</v>
      </c>
      <c r="G1188" s="114"/>
      <c r="H1188" s="114"/>
      <c r="I1188" s="23"/>
      <c r="K1188" s="114"/>
      <c r="R1188" s="22"/>
      <c r="T1188" s="114"/>
      <c r="U1188" s="22"/>
      <c r="W1188" s="114"/>
      <c r="Y1188" s="22"/>
      <c r="AA1188" s="114"/>
      <c r="AE1188" s="22"/>
      <c r="AG1188" s="114"/>
      <c r="AH1188" s="22"/>
      <c r="AJ1188" s="114"/>
    </row>
    <row r="1189" spans="1:36" x14ac:dyDescent="0.2">
      <c r="A1189" s="272">
        <f>A1095</f>
        <v>1</v>
      </c>
      <c r="B1189" s="274">
        <f>B1095</f>
        <v>5.8557345488669628E-3</v>
      </c>
      <c r="C1189" s="279">
        <f>ROUND(C1095/$C$1124,3)</f>
        <v>1.524</v>
      </c>
      <c r="D1189" s="274">
        <f>D1095</f>
        <v>1.6804017064374988E-3</v>
      </c>
      <c r="E1189" s="279">
        <f>ROUND(E1095/$E$1124,3)</f>
        <v>1.3360000000000001</v>
      </c>
      <c r="G1189" s="114"/>
      <c r="H1189" s="114"/>
      <c r="I1189" s="23"/>
      <c r="K1189" s="114"/>
      <c r="R1189" s="22"/>
      <c r="T1189" s="114"/>
      <c r="U1189" s="22"/>
      <c r="W1189" s="114"/>
      <c r="Y1189" s="22"/>
      <c r="AA1189" s="114"/>
      <c r="AE1189" s="22"/>
      <c r="AG1189" s="114"/>
      <c r="AH1189" s="22"/>
      <c r="AJ1189" s="114"/>
    </row>
    <row r="1190" spans="1:36" x14ac:dyDescent="0.2">
      <c r="A1190" s="272">
        <f t="shared" ref="A1190:B1253" si="218">A1096</f>
        <v>2</v>
      </c>
      <c r="B1190" s="274">
        <f t="shared" si="218"/>
        <v>5.8557345488669619E-3</v>
      </c>
      <c r="C1190" s="279">
        <f t="shared" ref="C1190:C1253" si="219">ROUND(C1096/$C$1124,3)</f>
        <v>1.4410000000000001</v>
      </c>
      <c r="D1190" s="274">
        <f t="shared" ref="D1190:D1253" si="220">D1096</f>
        <v>2.6164977486989559E-3</v>
      </c>
      <c r="E1190" s="279">
        <f t="shared" ref="E1190:E1253" si="221">ROUND(E1096/$E$1124,3)</f>
        <v>1.3169999999999999</v>
      </c>
      <c r="G1190" s="114"/>
      <c r="H1190" s="114"/>
      <c r="I1190" s="23"/>
      <c r="K1190" s="114"/>
      <c r="R1190" s="22"/>
      <c r="T1190" s="114"/>
      <c r="U1190" s="22"/>
      <c r="W1190" s="114"/>
      <c r="Y1190" s="22"/>
      <c r="AA1190" s="114"/>
      <c r="AE1190" s="22"/>
      <c r="AG1190" s="114"/>
      <c r="AH1190" s="22"/>
      <c r="AJ1190" s="114"/>
    </row>
    <row r="1191" spans="1:36" x14ac:dyDescent="0.2">
      <c r="A1191" s="272">
        <f t="shared" si="218"/>
        <v>3</v>
      </c>
      <c r="B1191" s="274">
        <f t="shared" si="218"/>
        <v>6.1521980866673888E-3</v>
      </c>
      <c r="C1191" s="279">
        <f t="shared" si="219"/>
        <v>1.4359999999999999</v>
      </c>
      <c r="D1191" s="274">
        <f t="shared" si="220"/>
        <v>2.2107236327151324E-3</v>
      </c>
      <c r="E1191" s="279">
        <f t="shared" si="221"/>
        <v>1.2929999999999999</v>
      </c>
      <c r="G1191" s="114"/>
      <c r="H1191" s="114"/>
      <c r="I1191" s="23"/>
      <c r="K1191" s="114"/>
      <c r="R1191" s="22"/>
      <c r="T1191" s="114"/>
      <c r="U1191" s="22"/>
      <c r="W1191" s="114"/>
      <c r="Y1191" s="22"/>
      <c r="AA1191" s="114"/>
      <c r="AE1191" s="22"/>
      <c r="AG1191" s="114"/>
      <c r="AH1191" s="22"/>
      <c r="AJ1191" s="114"/>
    </row>
    <row r="1192" spans="1:36" x14ac:dyDescent="0.2">
      <c r="A1192" s="272">
        <f t="shared" si="218"/>
        <v>4</v>
      </c>
      <c r="B1192" s="274">
        <f t="shared" si="218"/>
        <v>5.4386981308884863E-3</v>
      </c>
      <c r="C1192" s="279">
        <f t="shared" si="219"/>
        <v>1.39</v>
      </c>
      <c r="D1192" s="274">
        <f t="shared" si="220"/>
        <v>2.4555130790106798E-3</v>
      </c>
      <c r="E1192" s="279">
        <f t="shared" si="221"/>
        <v>1.282</v>
      </c>
      <c r="G1192" s="114"/>
      <c r="H1192" s="114"/>
      <c r="I1192" s="23"/>
      <c r="K1192" s="114"/>
      <c r="R1192" s="22"/>
      <c r="T1192" s="114"/>
      <c r="U1192" s="22"/>
      <c r="W1192" s="114"/>
      <c r="Y1192" s="22"/>
      <c r="AA1192" s="114"/>
      <c r="AE1192" s="22"/>
      <c r="AG1192" s="114"/>
      <c r="AH1192" s="22"/>
      <c r="AJ1192" s="114"/>
    </row>
    <row r="1193" spans="1:36" x14ac:dyDescent="0.2">
      <c r="A1193" s="272">
        <f t="shared" si="218"/>
        <v>5</v>
      </c>
      <c r="B1193" s="274">
        <f t="shared" si="218"/>
        <v>6.5165666806120464E-3</v>
      </c>
      <c r="C1193" s="279">
        <f t="shared" si="219"/>
        <v>1.385</v>
      </c>
      <c r="D1193" s="274">
        <f t="shared" si="220"/>
        <v>2.6966588393667803E-3</v>
      </c>
      <c r="E1193" s="279">
        <f t="shared" si="221"/>
        <v>1.268</v>
      </c>
      <c r="G1193" s="114"/>
      <c r="H1193" s="114"/>
      <c r="I1193" s="23"/>
      <c r="K1193" s="114"/>
      <c r="R1193" s="22"/>
      <c r="T1193" s="114"/>
      <c r="U1193" s="22"/>
      <c r="W1193" s="114"/>
      <c r="Y1193" s="22"/>
      <c r="AA1193" s="114"/>
      <c r="AE1193" s="22"/>
      <c r="AG1193" s="114"/>
      <c r="AH1193" s="22"/>
      <c r="AJ1193" s="114"/>
    </row>
    <row r="1194" spans="1:36" x14ac:dyDescent="0.2">
      <c r="A1194" s="272">
        <f t="shared" si="218"/>
        <v>6</v>
      </c>
      <c r="B1194" s="274">
        <f t="shared" si="218"/>
        <v>7.6020538463908134E-3</v>
      </c>
      <c r="C1194" s="279">
        <f t="shared" si="219"/>
        <v>1.3560000000000001</v>
      </c>
      <c r="D1194" s="274">
        <f t="shared" si="220"/>
        <v>3.2190309054128943E-3</v>
      </c>
      <c r="E1194" s="279">
        <f t="shared" si="221"/>
        <v>1.2549999999999999</v>
      </c>
      <c r="G1194" s="114"/>
      <c r="H1194" s="114"/>
      <c r="I1194" s="23"/>
      <c r="K1194" s="114"/>
      <c r="R1194" s="22"/>
      <c r="T1194" s="114"/>
      <c r="U1194" s="22"/>
      <c r="W1194" s="114"/>
      <c r="Y1194" s="22"/>
      <c r="AA1194" s="114"/>
      <c r="AE1194" s="22"/>
      <c r="AG1194" s="114"/>
      <c r="AH1194" s="22"/>
      <c r="AJ1194" s="114"/>
    </row>
    <row r="1195" spans="1:36" x14ac:dyDescent="0.2">
      <c r="A1195" s="272">
        <f t="shared" si="218"/>
        <v>7</v>
      </c>
      <c r="B1195" s="274">
        <f t="shared" si="218"/>
        <v>8.0873265646898354E-3</v>
      </c>
      <c r="C1195" s="279">
        <f t="shared" si="219"/>
        <v>1.3160000000000001</v>
      </c>
      <c r="D1195" s="274">
        <f t="shared" si="220"/>
        <v>3.7284844485827883E-3</v>
      </c>
      <c r="E1195" s="279">
        <f t="shared" si="221"/>
        <v>1.2290000000000001</v>
      </c>
      <c r="G1195" s="114"/>
      <c r="H1195" s="114"/>
      <c r="I1195" s="23"/>
      <c r="K1195" s="114"/>
      <c r="R1195" s="22"/>
      <c r="T1195" s="114"/>
      <c r="U1195" s="22"/>
      <c r="W1195" s="114"/>
      <c r="Y1195" s="22"/>
      <c r="AA1195" s="114"/>
      <c r="AE1195" s="22"/>
      <c r="AG1195" s="114"/>
      <c r="AH1195" s="22"/>
      <c r="AJ1195" s="114"/>
    </row>
    <row r="1196" spans="1:36" x14ac:dyDescent="0.2">
      <c r="A1196" s="272">
        <f t="shared" si="218"/>
        <v>8</v>
      </c>
      <c r="B1196" s="274">
        <f t="shared" si="218"/>
        <v>8.5937989102729088E-3</v>
      </c>
      <c r="C1196" s="279">
        <f t="shared" si="219"/>
        <v>1.2889999999999999</v>
      </c>
      <c r="D1196" s="274">
        <f t="shared" si="220"/>
        <v>3.9948047663387019E-3</v>
      </c>
      <c r="E1196" s="279">
        <f t="shared" si="221"/>
        <v>1.21</v>
      </c>
      <c r="G1196" s="114"/>
      <c r="H1196" s="114"/>
      <c r="I1196" s="23"/>
      <c r="K1196" s="114"/>
      <c r="R1196" s="22"/>
      <c r="T1196" s="114"/>
      <c r="U1196" s="22"/>
      <c r="W1196" s="114"/>
      <c r="Y1196" s="22"/>
      <c r="AA1196" s="114"/>
      <c r="AE1196" s="22"/>
      <c r="AG1196" s="114"/>
      <c r="AH1196" s="22"/>
      <c r="AJ1196" s="114"/>
    </row>
    <row r="1197" spans="1:36" x14ac:dyDescent="0.2">
      <c r="A1197" s="272">
        <f t="shared" si="218"/>
        <v>9</v>
      </c>
      <c r="B1197" s="274">
        <f t="shared" si="218"/>
        <v>9.6537802744755506E-3</v>
      </c>
      <c r="C1197" s="279">
        <f t="shared" si="219"/>
        <v>1.2470000000000001</v>
      </c>
      <c r="D1197" s="274">
        <f t="shared" si="220"/>
        <v>5.6344634390896615E-3</v>
      </c>
      <c r="E1197" s="279">
        <f t="shared" si="221"/>
        <v>1.2310000000000001</v>
      </c>
      <c r="G1197" s="114"/>
      <c r="H1197" s="114"/>
      <c r="I1197" s="23"/>
      <c r="K1197" s="114"/>
      <c r="R1197" s="22"/>
      <c r="T1197" s="114"/>
      <c r="U1197" s="22"/>
      <c r="W1197" s="114"/>
      <c r="Y1197" s="22"/>
      <c r="AA1197" s="114"/>
      <c r="AE1197" s="22"/>
      <c r="AG1197" s="114"/>
      <c r="AH1197" s="22"/>
      <c r="AJ1197" s="114"/>
    </row>
    <row r="1198" spans="1:36" x14ac:dyDescent="0.2">
      <c r="A1198" s="272">
        <f t="shared" si="218"/>
        <v>10</v>
      </c>
      <c r="B1198" s="274">
        <f t="shared" si="218"/>
        <v>7.9809971840932581E-3</v>
      </c>
      <c r="C1198" s="279">
        <f t="shared" si="219"/>
        <v>1.2330000000000001</v>
      </c>
      <c r="D1198" s="274">
        <f t="shared" si="220"/>
        <v>5.0405426309598697E-3</v>
      </c>
      <c r="E1198" s="279">
        <f t="shared" si="221"/>
        <v>1.2170000000000001</v>
      </c>
      <c r="G1198" s="114"/>
      <c r="H1198" s="114"/>
      <c r="I1198" s="23"/>
      <c r="K1198" s="114"/>
      <c r="R1198" s="22"/>
      <c r="T1198" s="114"/>
      <c r="U1198" s="22"/>
      <c r="W1198" s="114"/>
      <c r="Y1198" s="22"/>
      <c r="AA1198" s="114"/>
      <c r="AE1198" s="22"/>
      <c r="AG1198" s="114"/>
      <c r="AH1198" s="22"/>
      <c r="AJ1198" s="114"/>
    </row>
    <row r="1199" spans="1:36" x14ac:dyDescent="0.2">
      <c r="A1199" s="272">
        <f t="shared" si="218"/>
        <v>11</v>
      </c>
      <c r="B1199" s="274">
        <f t="shared" si="218"/>
        <v>7.7908630268894077E-3</v>
      </c>
      <c r="C1199" s="279">
        <f t="shared" si="219"/>
        <v>1.216</v>
      </c>
      <c r="D1199" s="274">
        <f t="shared" si="220"/>
        <v>5.6689128334262472E-3</v>
      </c>
      <c r="E1199" s="279">
        <f t="shared" si="221"/>
        <v>1.2030000000000001</v>
      </c>
      <c r="G1199" s="114"/>
      <c r="H1199" s="114"/>
      <c r="I1199" s="23"/>
      <c r="K1199" s="114"/>
      <c r="R1199" s="22"/>
      <c r="T1199" s="114"/>
      <c r="U1199" s="22"/>
      <c r="W1199" s="114"/>
      <c r="Y1199" s="22"/>
      <c r="AA1199" s="114"/>
      <c r="AE1199" s="22"/>
      <c r="AG1199" s="114"/>
      <c r="AH1199" s="22"/>
      <c r="AJ1199" s="114"/>
    </row>
    <row r="1200" spans="1:36" x14ac:dyDescent="0.2">
      <c r="A1200" s="272">
        <f t="shared" si="218"/>
        <v>12</v>
      </c>
      <c r="B1200" s="274">
        <f t="shared" si="218"/>
        <v>7.2121794508700297E-3</v>
      </c>
      <c r="C1200" s="279">
        <f t="shared" si="219"/>
        <v>1.198</v>
      </c>
      <c r="D1200" s="274">
        <f t="shared" si="220"/>
        <v>5.8805778620904621E-3</v>
      </c>
      <c r="E1200" s="279">
        <f t="shared" si="221"/>
        <v>1.18</v>
      </c>
      <c r="G1200" s="114"/>
      <c r="H1200" s="114"/>
      <c r="I1200" s="23"/>
      <c r="K1200" s="114"/>
      <c r="R1200" s="22"/>
      <c r="T1200" s="114"/>
      <c r="U1200" s="22"/>
      <c r="W1200" s="114"/>
      <c r="Y1200" s="22"/>
      <c r="AA1200" s="114"/>
      <c r="AE1200" s="22"/>
      <c r="AG1200" s="114"/>
      <c r="AH1200" s="22"/>
      <c r="AJ1200" s="114"/>
    </row>
    <row r="1201" spans="1:36" x14ac:dyDescent="0.2">
      <c r="A1201" s="272">
        <f t="shared" si="218"/>
        <v>13</v>
      </c>
      <c r="B1201" s="274">
        <f t="shared" si="218"/>
        <v>6.9200220873616766E-3</v>
      </c>
      <c r="C1201" s="279">
        <f t="shared" si="219"/>
        <v>1.153</v>
      </c>
      <c r="D1201" s="274">
        <f t="shared" si="220"/>
        <v>6.8468171243964314E-3</v>
      </c>
      <c r="E1201" s="279">
        <f t="shared" si="221"/>
        <v>1.109</v>
      </c>
      <c r="G1201" s="114"/>
      <c r="H1201" s="114"/>
      <c r="I1201" s="23"/>
      <c r="K1201" s="114"/>
      <c r="R1201" s="22"/>
      <c r="T1201" s="114"/>
      <c r="U1201" s="22"/>
      <c r="W1201" s="114"/>
      <c r="Y1201" s="22"/>
      <c r="AA1201" s="114"/>
      <c r="AE1201" s="22"/>
      <c r="AG1201" s="114"/>
      <c r="AH1201" s="22"/>
      <c r="AJ1201" s="114"/>
    </row>
    <row r="1202" spans="1:36" x14ac:dyDescent="0.2">
      <c r="A1202" s="272">
        <f t="shared" si="218"/>
        <v>14</v>
      </c>
      <c r="B1202" s="274">
        <f t="shared" si="218"/>
        <v>6.5841404925799651E-3</v>
      </c>
      <c r="C1202" s="279">
        <f t="shared" si="219"/>
        <v>1.0980000000000001</v>
      </c>
      <c r="D1202" s="274">
        <f t="shared" si="220"/>
        <v>7.2164856251621026E-3</v>
      </c>
      <c r="E1202" s="279">
        <f t="shared" si="221"/>
        <v>1.0980000000000001</v>
      </c>
      <c r="G1202" s="114"/>
      <c r="H1202" s="114"/>
      <c r="I1202" s="23"/>
      <c r="K1202" s="114"/>
      <c r="R1202" s="22"/>
      <c r="T1202" s="114"/>
      <c r="U1202" s="22"/>
      <c r="W1202" s="114"/>
      <c r="Y1202" s="22"/>
      <c r="AA1202" s="114"/>
      <c r="AE1202" s="22"/>
      <c r="AG1202" s="114"/>
      <c r="AH1202" s="22"/>
      <c r="AJ1202" s="114"/>
    </row>
    <row r="1203" spans="1:36" x14ac:dyDescent="0.2">
      <c r="A1203" s="272">
        <f t="shared" si="218"/>
        <v>15</v>
      </c>
      <c r="B1203" s="274">
        <f t="shared" si="218"/>
        <v>6.2406402817430469E-3</v>
      </c>
      <c r="C1203" s="279">
        <f t="shared" si="219"/>
        <v>1.081</v>
      </c>
      <c r="D1203" s="274">
        <f t="shared" si="220"/>
        <v>8.0777204835767481E-3</v>
      </c>
      <c r="E1203" s="279">
        <f t="shared" si="221"/>
        <v>1.081</v>
      </c>
      <c r="G1203" s="114"/>
      <c r="H1203" s="114"/>
      <c r="I1203" s="23"/>
      <c r="K1203" s="114"/>
      <c r="R1203" s="22"/>
      <c r="T1203" s="114"/>
      <c r="U1203" s="22"/>
      <c r="W1203" s="114"/>
      <c r="Y1203" s="22"/>
      <c r="AA1203" s="114"/>
      <c r="AE1203" s="22"/>
      <c r="AG1203" s="114"/>
      <c r="AH1203" s="22"/>
      <c r="AJ1203" s="114"/>
    </row>
    <row r="1204" spans="1:36" x14ac:dyDescent="0.2">
      <c r="A1204" s="272">
        <f t="shared" si="218"/>
        <v>16</v>
      </c>
      <c r="B1204" s="274">
        <f t="shared" si="218"/>
        <v>5.8424847818144294E-3</v>
      </c>
      <c r="C1204" s="279">
        <f t="shared" si="219"/>
        <v>1.0680000000000001</v>
      </c>
      <c r="D1204" s="274">
        <f t="shared" si="220"/>
        <v>8.4815071345026912E-3</v>
      </c>
      <c r="E1204" s="279">
        <f t="shared" si="221"/>
        <v>1.0680000000000001</v>
      </c>
      <c r="G1204" s="114"/>
      <c r="H1204" s="114"/>
      <c r="I1204" s="23"/>
      <c r="K1204" s="114"/>
      <c r="R1204" s="22"/>
      <c r="T1204" s="114"/>
      <c r="U1204" s="22"/>
      <c r="W1204" s="114"/>
      <c r="Y1204" s="22"/>
      <c r="AA1204" s="114"/>
      <c r="AE1204" s="22"/>
      <c r="AG1204" s="114"/>
      <c r="AH1204" s="22"/>
      <c r="AJ1204" s="114"/>
    </row>
    <row r="1205" spans="1:36" x14ac:dyDescent="0.2">
      <c r="A1205" s="272">
        <f t="shared" si="218"/>
        <v>17</v>
      </c>
      <c r="B1205" s="274">
        <f t="shared" si="218"/>
        <v>5.3565495751627815E-3</v>
      </c>
      <c r="C1205" s="279">
        <f t="shared" si="219"/>
        <v>1.054</v>
      </c>
      <c r="D1205" s="274">
        <f t="shared" si="220"/>
        <v>8.7978453228819177E-3</v>
      </c>
      <c r="E1205" s="279">
        <f t="shared" si="221"/>
        <v>1.054</v>
      </c>
      <c r="G1205" s="114"/>
      <c r="H1205" s="114"/>
      <c r="I1205" s="23"/>
      <c r="K1205" s="114"/>
      <c r="R1205" s="22"/>
      <c r="T1205" s="114"/>
      <c r="U1205" s="22"/>
      <c r="W1205" s="114"/>
      <c r="Y1205" s="22"/>
      <c r="AA1205" s="114"/>
      <c r="AE1205" s="22"/>
      <c r="AG1205" s="114"/>
      <c r="AH1205" s="22"/>
      <c r="AJ1205" s="114"/>
    </row>
    <row r="1206" spans="1:36" x14ac:dyDescent="0.2">
      <c r="A1206" s="272">
        <f t="shared" si="218"/>
        <v>18</v>
      </c>
      <c r="B1206" s="274">
        <f t="shared" si="218"/>
        <v>4.9335507620106647E-3</v>
      </c>
      <c r="C1206" s="279">
        <f t="shared" si="219"/>
        <v>1.0509999999999999</v>
      </c>
      <c r="D1206" s="274">
        <f t="shared" si="220"/>
        <v>8.8743627276102952E-3</v>
      </c>
      <c r="E1206" s="279">
        <f t="shared" si="221"/>
        <v>1.0509999999999999</v>
      </c>
      <c r="G1206" s="114"/>
      <c r="H1206" s="114"/>
      <c r="I1206" s="23"/>
      <c r="K1206" s="114"/>
      <c r="R1206" s="22"/>
      <c r="T1206" s="114"/>
      <c r="U1206" s="22"/>
      <c r="W1206" s="114"/>
      <c r="Y1206" s="22"/>
      <c r="AA1206" s="114"/>
      <c r="AE1206" s="22"/>
      <c r="AG1206" s="114"/>
      <c r="AH1206" s="22"/>
      <c r="AJ1206" s="114"/>
    </row>
    <row r="1207" spans="1:36" x14ac:dyDescent="0.2">
      <c r="A1207" s="272">
        <f t="shared" si="218"/>
        <v>19</v>
      </c>
      <c r="B1207" s="274">
        <f t="shared" si="218"/>
        <v>4.9173197973713129E-3</v>
      </c>
      <c r="C1207" s="279">
        <f t="shared" si="219"/>
        <v>1.0409999999999999</v>
      </c>
      <c r="D1207" s="274">
        <f t="shared" si="220"/>
        <v>9.1963320669868481E-3</v>
      </c>
      <c r="E1207" s="279">
        <f t="shared" si="221"/>
        <v>1.0409999999999999</v>
      </c>
      <c r="G1207" s="114"/>
      <c r="H1207" s="114"/>
      <c r="I1207" s="23"/>
      <c r="K1207" s="114"/>
      <c r="R1207" s="22"/>
      <c r="T1207" s="114"/>
      <c r="U1207" s="22"/>
      <c r="W1207" s="114"/>
      <c r="Y1207" s="22"/>
      <c r="AA1207" s="114"/>
      <c r="AE1207" s="22"/>
      <c r="AG1207" s="114"/>
      <c r="AH1207" s="22"/>
      <c r="AJ1207" s="114"/>
    </row>
    <row r="1208" spans="1:36" x14ac:dyDescent="0.2">
      <c r="A1208" s="272">
        <f t="shared" si="218"/>
        <v>20</v>
      </c>
      <c r="B1208" s="274">
        <f t="shared" si="218"/>
        <v>4.4684839384667571E-3</v>
      </c>
      <c r="C1208" s="279">
        <f t="shared" si="219"/>
        <v>1.034</v>
      </c>
      <c r="D1208" s="274">
        <f t="shared" si="220"/>
        <v>9.3646041085540168E-3</v>
      </c>
      <c r="E1208" s="279">
        <f t="shared" si="221"/>
        <v>1.034</v>
      </c>
      <c r="G1208" s="114"/>
      <c r="H1208" s="114"/>
      <c r="I1208" s="23"/>
      <c r="K1208" s="114"/>
      <c r="R1208" s="22"/>
      <c r="T1208" s="114"/>
      <c r="U1208" s="22"/>
      <c r="W1208" s="114"/>
      <c r="Y1208" s="22"/>
      <c r="AA1208" s="114"/>
      <c r="AE1208" s="22"/>
      <c r="AG1208" s="114"/>
      <c r="AH1208" s="22"/>
      <c r="AJ1208" s="114"/>
    </row>
    <row r="1209" spans="1:36" x14ac:dyDescent="0.2">
      <c r="A1209" s="272">
        <f t="shared" si="218"/>
        <v>21</v>
      </c>
      <c r="B1209" s="274">
        <f t="shared" si="218"/>
        <v>4.2604625957419883E-3</v>
      </c>
      <c r="C1209" s="279">
        <f t="shared" si="219"/>
        <v>1.0309999999999999</v>
      </c>
      <c r="D1209" s="274">
        <f t="shared" si="220"/>
        <v>9.0055354214303718E-3</v>
      </c>
      <c r="E1209" s="279">
        <f t="shared" si="221"/>
        <v>1.0309999999999999</v>
      </c>
      <c r="G1209" s="114"/>
      <c r="H1209" s="114"/>
      <c r="I1209" s="23"/>
      <c r="K1209" s="114"/>
      <c r="R1209" s="22"/>
      <c r="T1209" s="114"/>
      <c r="U1209" s="22"/>
      <c r="W1209" s="114"/>
      <c r="Y1209" s="22"/>
      <c r="AA1209" s="114"/>
      <c r="AE1209" s="22"/>
      <c r="AG1209" s="114"/>
      <c r="AH1209" s="22"/>
      <c r="AJ1209" s="114"/>
    </row>
    <row r="1210" spans="1:36" x14ac:dyDescent="0.2">
      <c r="A1210" s="272">
        <f t="shared" si="218"/>
        <v>22</v>
      </c>
      <c r="B1210" s="274">
        <f t="shared" si="218"/>
        <v>3.94975555836009E-3</v>
      </c>
      <c r="C1210" s="279">
        <f t="shared" si="219"/>
        <v>1.0269999999999999</v>
      </c>
      <c r="D1210" s="274">
        <f t="shared" si="220"/>
        <v>8.871712774199788E-3</v>
      </c>
      <c r="E1210" s="279">
        <f t="shared" si="221"/>
        <v>1.0269999999999999</v>
      </c>
      <c r="G1210" s="114"/>
      <c r="H1210" s="114"/>
      <c r="I1210" s="23"/>
      <c r="K1210" s="114"/>
      <c r="R1210" s="22"/>
      <c r="T1210" s="114"/>
      <c r="U1210" s="22"/>
      <c r="W1210" s="114"/>
      <c r="Y1210" s="22"/>
      <c r="AA1210" s="114"/>
      <c r="AE1210" s="22"/>
      <c r="AG1210" s="114"/>
      <c r="AH1210" s="22"/>
      <c r="AJ1210" s="114"/>
    </row>
    <row r="1211" spans="1:36" x14ac:dyDescent="0.2">
      <c r="A1211" s="272">
        <f t="shared" si="218"/>
        <v>23</v>
      </c>
      <c r="B1211" s="274">
        <f t="shared" si="218"/>
        <v>3.9467743607732699E-3</v>
      </c>
      <c r="C1211" s="279">
        <f t="shared" si="219"/>
        <v>1.0269999999999999</v>
      </c>
      <c r="D1211" s="274">
        <f t="shared" si="220"/>
        <v>9.4580149662743737E-3</v>
      </c>
      <c r="E1211" s="279">
        <f t="shared" si="221"/>
        <v>1.0269999999999999</v>
      </c>
      <c r="G1211" s="114"/>
      <c r="H1211" s="114"/>
      <c r="I1211" s="23"/>
      <c r="K1211" s="114"/>
      <c r="R1211" s="22"/>
      <c r="T1211" s="114"/>
      <c r="U1211" s="22"/>
      <c r="W1211" s="114"/>
      <c r="Y1211" s="22"/>
      <c r="AA1211" s="114"/>
      <c r="AE1211" s="22"/>
      <c r="AG1211" s="114"/>
      <c r="AH1211" s="22"/>
      <c r="AJ1211" s="114"/>
    </row>
    <row r="1212" spans="1:36" x14ac:dyDescent="0.2">
      <c r="A1212" s="272">
        <f t="shared" si="218"/>
        <v>24</v>
      </c>
      <c r="B1212" s="274">
        <f t="shared" si="218"/>
        <v>3.7152346815302554E-3</v>
      </c>
      <c r="C1212" s="279">
        <f t="shared" si="219"/>
        <v>1.02</v>
      </c>
      <c r="D1212" s="274">
        <f t="shared" si="220"/>
        <v>8.7889017301214581E-3</v>
      </c>
      <c r="E1212" s="279">
        <f t="shared" si="221"/>
        <v>1.02</v>
      </c>
      <c r="G1212" s="114"/>
      <c r="H1212" s="114"/>
      <c r="I1212" s="23"/>
      <c r="K1212" s="114"/>
      <c r="R1212" s="22"/>
      <c r="T1212" s="114"/>
      <c r="U1212" s="22"/>
      <c r="W1212" s="114"/>
      <c r="Y1212" s="22"/>
      <c r="AA1212" s="114"/>
      <c r="AE1212" s="22"/>
      <c r="AG1212" s="114"/>
      <c r="AH1212" s="22"/>
      <c r="AJ1212" s="114"/>
    </row>
    <row r="1213" spans="1:36" x14ac:dyDescent="0.2">
      <c r="A1213" s="272">
        <f t="shared" si="218"/>
        <v>25</v>
      </c>
      <c r="B1213" s="274">
        <f t="shared" si="218"/>
        <v>3.746702878280021E-3</v>
      </c>
      <c r="C1213" s="279">
        <f t="shared" si="219"/>
        <v>1.02</v>
      </c>
      <c r="D1213" s="274">
        <f t="shared" si="220"/>
        <v>9.4026971888300486E-3</v>
      </c>
      <c r="E1213" s="279">
        <f t="shared" si="221"/>
        <v>1.02</v>
      </c>
      <c r="G1213" s="114"/>
      <c r="H1213" s="114"/>
      <c r="I1213" s="23"/>
      <c r="K1213" s="114"/>
      <c r="R1213" s="22"/>
      <c r="T1213" s="114"/>
      <c r="U1213" s="22"/>
      <c r="W1213" s="114"/>
      <c r="Y1213" s="22"/>
      <c r="AA1213" s="114"/>
      <c r="AE1213" s="22"/>
      <c r="AG1213" s="114"/>
      <c r="AH1213" s="22"/>
      <c r="AJ1213" s="114"/>
    </row>
    <row r="1214" spans="1:36" x14ac:dyDescent="0.2">
      <c r="A1214" s="272">
        <f t="shared" si="218"/>
        <v>26</v>
      </c>
      <c r="B1214" s="274">
        <f t="shared" si="218"/>
        <v>3.6980099843619625E-3</v>
      </c>
      <c r="C1214" s="279">
        <f t="shared" si="219"/>
        <v>1.014</v>
      </c>
      <c r="D1214" s="274">
        <f t="shared" si="220"/>
        <v>9.4855082329083802E-3</v>
      </c>
      <c r="E1214" s="279">
        <f t="shared" si="221"/>
        <v>1.014</v>
      </c>
      <c r="G1214" s="114"/>
      <c r="H1214" s="114"/>
      <c r="I1214" s="23"/>
      <c r="K1214" s="114"/>
      <c r="R1214" s="22"/>
      <c r="T1214" s="114"/>
      <c r="U1214" s="22"/>
      <c r="W1214" s="114"/>
      <c r="Y1214" s="22"/>
      <c r="AA1214" s="114"/>
      <c r="AE1214" s="22"/>
      <c r="AG1214" s="114"/>
      <c r="AH1214" s="22"/>
      <c r="AJ1214" s="114"/>
    </row>
    <row r="1215" spans="1:36" x14ac:dyDescent="0.2">
      <c r="A1215" s="272">
        <f t="shared" si="218"/>
        <v>27</v>
      </c>
      <c r="B1215" s="274">
        <f t="shared" si="218"/>
        <v>3.7791648075587271E-3</v>
      </c>
      <c r="C1215" s="279">
        <f t="shared" si="219"/>
        <v>1.014</v>
      </c>
      <c r="D1215" s="274">
        <f t="shared" si="220"/>
        <v>9.7047918776278011E-3</v>
      </c>
      <c r="E1215" s="279">
        <f t="shared" si="221"/>
        <v>1.014</v>
      </c>
      <c r="G1215" s="114"/>
      <c r="H1215" s="114"/>
      <c r="I1215" s="23"/>
      <c r="K1215" s="114"/>
      <c r="R1215" s="22"/>
      <c r="T1215" s="114"/>
      <c r="U1215" s="22"/>
      <c r="W1215" s="114"/>
      <c r="Y1215" s="22"/>
      <c r="AA1215" s="114"/>
      <c r="AE1215" s="22"/>
      <c r="AG1215" s="114"/>
      <c r="AH1215" s="22"/>
      <c r="AJ1215" s="114"/>
    </row>
    <row r="1216" spans="1:36" x14ac:dyDescent="0.2">
      <c r="A1216" s="272">
        <f t="shared" si="218"/>
        <v>28</v>
      </c>
      <c r="B1216" s="274">
        <f t="shared" si="218"/>
        <v>3.8454136428213923E-3</v>
      </c>
      <c r="C1216" s="279">
        <f t="shared" si="219"/>
        <v>1.01</v>
      </c>
      <c r="D1216" s="274">
        <f t="shared" si="220"/>
        <v>9.6729924367017217E-3</v>
      </c>
      <c r="E1216" s="279">
        <f t="shared" si="221"/>
        <v>1.01</v>
      </c>
      <c r="G1216" s="114"/>
      <c r="H1216" s="114"/>
      <c r="I1216" s="23"/>
      <c r="K1216" s="114"/>
      <c r="R1216" s="22"/>
      <c r="T1216" s="114"/>
      <c r="U1216" s="22"/>
      <c r="W1216" s="114"/>
      <c r="Y1216" s="22"/>
      <c r="AA1216" s="114"/>
      <c r="AE1216" s="22"/>
      <c r="AG1216" s="114"/>
      <c r="AH1216" s="22"/>
      <c r="AJ1216" s="114"/>
    </row>
    <row r="1217" spans="1:36" x14ac:dyDescent="0.2">
      <c r="A1217" s="272">
        <f t="shared" si="218"/>
        <v>29</v>
      </c>
      <c r="B1217" s="274">
        <f t="shared" si="218"/>
        <v>4.072647147772333E-3</v>
      </c>
      <c r="C1217" s="279">
        <f t="shared" si="219"/>
        <v>1.0089999999999999</v>
      </c>
      <c r="D1217" s="274">
        <f t="shared" si="220"/>
        <v>1.0111559726140563E-2</v>
      </c>
      <c r="E1217" s="279">
        <f t="shared" si="221"/>
        <v>1.0089999999999999</v>
      </c>
      <c r="G1217" s="114"/>
      <c r="H1217" s="114"/>
      <c r="I1217" s="23"/>
      <c r="K1217" s="114"/>
      <c r="R1217" s="22"/>
      <c r="T1217" s="114"/>
      <c r="U1217" s="22"/>
      <c r="W1217" s="114"/>
      <c r="Y1217" s="22"/>
      <c r="AA1217" s="114"/>
      <c r="AE1217" s="22"/>
      <c r="AG1217" s="114"/>
      <c r="AH1217" s="22"/>
      <c r="AJ1217" s="114"/>
    </row>
    <row r="1218" spans="1:36" x14ac:dyDescent="0.2">
      <c r="A1218" s="272">
        <f t="shared" si="218"/>
        <v>30</v>
      </c>
      <c r="B1218" s="274">
        <f t="shared" si="218"/>
        <v>4.4986271585112699E-3</v>
      </c>
      <c r="C1218" s="279">
        <f t="shared" si="219"/>
        <v>1</v>
      </c>
      <c r="D1218" s="274">
        <f t="shared" si="220"/>
        <v>1.1202015554564033E-2</v>
      </c>
      <c r="E1218" s="279">
        <f t="shared" si="221"/>
        <v>1</v>
      </c>
      <c r="G1218" s="114"/>
      <c r="H1218" s="114"/>
      <c r="I1218" s="23"/>
      <c r="K1218" s="114"/>
      <c r="R1218" s="22"/>
      <c r="T1218" s="114"/>
      <c r="U1218" s="22"/>
      <c r="W1218" s="114"/>
      <c r="Y1218" s="22"/>
      <c r="AA1218" s="114"/>
      <c r="AE1218" s="22"/>
      <c r="AG1218" s="114"/>
      <c r="AH1218" s="22"/>
      <c r="AJ1218" s="114"/>
    </row>
    <row r="1219" spans="1:36" x14ac:dyDescent="0.2">
      <c r="A1219" s="272">
        <f t="shared" si="218"/>
        <v>31</v>
      </c>
      <c r="B1219" s="274">
        <f t="shared" si="218"/>
        <v>4.5698446564186347E-3</v>
      </c>
      <c r="C1219" s="279">
        <f t="shared" si="219"/>
        <v>0.99</v>
      </c>
      <c r="D1219" s="274">
        <f t="shared" si="220"/>
        <v>1.1243421076603198E-2</v>
      </c>
      <c r="E1219" s="279">
        <f t="shared" si="221"/>
        <v>0.99</v>
      </c>
      <c r="G1219" s="114"/>
      <c r="H1219" s="114"/>
      <c r="I1219" s="23"/>
      <c r="K1219" s="114"/>
      <c r="R1219" s="22"/>
      <c r="T1219" s="114"/>
      <c r="U1219" s="22"/>
      <c r="W1219" s="114"/>
      <c r="Y1219" s="22"/>
      <c r="AA1219" s="114"/>
      <c r="AE1219" s="22"/>
      <c r="AG1219" s="114"/>
      <c r="AH1219" s="22"/>
      <c r="AJ1219" s="114"/>
    </row>
    <row r="1220" spans="1:36" x14ac:dyDescent="0.2">
      <c r="A1220" s="272">
        <f t="shared" si="218"/>
        <v>32</v>
      </c>
      <c r="B1220" s="274">
        <f t="shared" si="218"/>
        <v>4.2670874792682546E-3</v>
      </c>
      <c r="C1220" s="279">
        <f t="shared" si="219"/>
        <v>0.98599999999999999</v>
      </c>
      <c r="D1220" s="274">
        <f t="shared" si="220"/>
        <v>1.0270225686594647E-2</v>
      </c>
      <c r="E1220" s="279">
        <f t="shared" si="221"/>
        <v>0.98599999999999999</v>
      </c>
      <c r="G1220" s="114"/>
      <c r="H1220" s="114"/>
      <c r="I1220" s="23"/>
      <c r="K1220" s="114"/>
      <c r="R1220" s="22"/>
      <c r="T1220" s="114"/>
      <c r="U1220" s="22"/>
      <c r="W1220" s="114"/>
      <c r="Y1220" s="22"/>
      <c r="AA1220" s="114"/>
      <c r="AE1220" s="22"/>
      <c r="AG1220" s="114"/>
      <c r="AH1220" s="22"/>
      <c r="AJ1220" s="114"/>
    </row>
    <row r="1221" spans="1:36" x14ac:dyDescent="0.2">
      <c r="A1221" s="272">
        <f t="shared" si="218"/>
        <v>33</v>
      </c>
      <c r="B1221" s="274">
        <f t="shared" si="218"/>
        <v>4.1736766215478976E-3</v>
      </c>
      <c r="C1221" s="279">
        <f t="shared" si="219"/>
        <v>0.98299999999999998</v>
      </c>
      <c r="D1221" s="274">
        <f t="shared" si="220"/>
        <v>1.0037692274822693E-2</v>
      </c>
      <c r="E1221" s="279">
        <f t="shared" si="221"/>
        <v>0.98299999999999998</v>
      </c>
      <c r="G1221" s="114"/>
      <c r="H1221" s="114"/>
      <c r="I1221" s="23"/>
      <c r="K1221" s="114"/>
      <c r="R1221" s="22"/>
      <c r="T1221" s="114"/>
      <c r="U1221" s="22"/>
      <c r="W1221" s="114"/>
      <c r="Y1221" s="22"/>
      <c r="AA1221" s="114"/>
      <c r="AE1221" s="22"/>
      <c r="AG1221" s="114"/>
      <c r="AH1221" s="22"/>
      <c r="AJ1221" s="114"/>
    </row>
    <row r="1222" spans="1:36" x14ac:dyDescent="0.2">
      <c r="A1222" s="272">
        <f t="shared" si="218"/>
        <v>34</v>
      </c>
      <c r="B1222" s="274">
        <f t="shared" si="218"/>
        <v>4.1203463091614521E-3</v>
      </c>
      <c r="C1222" s="279">
        <f t="shared" si="219"/>
        <v>0.98</v>
      </c>
      <c r="D1222" s="274">
        <f t="shared" si="220"/>
        <v>9.823708536924285E-3</v>
      </c>
      <c r="E1222" s="279">
        <f t="shared" si="221"/>
        <v>0.98</v>
      </c>
      <c r="G1222" s="114"/>
      <c r="H1222" s="114"/>
      <c r="I1222" s="23"/>
      <c r="K1222" s="114"/>
      <c r="R1222" s="22"/>
      <c r="T1222" s="114"/>
      <c r="U1222" s="22"/>
      <c r="W1222" s="114"/>
      <c r="Y1222" s="22"/>
      <c r="AA1222" s="114"/>
      <c r="AE1222" s="22"/>
      <c r="AG1222" s="114"/>
      <c r="AH1222" s="22"/>
      <c r="AJ1222" s="114"/>
    </row>
    <row r="1223" spans="1:36" x14ac:dyDescent="0.2">
      <c r="A1223" s="272">
        <f t="shared" si="218"/>
        <v>35</v>
      </c>
      <c r="B1223" s="274">
        <f t="shared" si="218"/>
        <v>4.3336675587072335E-3</v>
      </c>
      <c r="C1223" s="279">
        <f t="shared" si="219"/>
        <v>0.95899999999999996</v>
      </c>
      <c r="D1223" s="274">
        <f t="shared" si="220"/>
        <v>1.0143359167066643E-2</v>
      </c>
      <c r="E1223" s="279">
        <f t="shared" si="221"/>
        <v>0.95899999999999996</v>
      </c>
      <c r="G1223" s="114"/>
      <c r="H1223" s="114"/>
      <c r="I1223" s="23"/>
      <c r="K1223" s="114"/>
      <c r="R1223" s="22"/>
      <c r="T1223" s="114"/>
      <c r="U1223" s="22"/>
      <c r="W1223" s="114"/>
      <c r="Y1223" s="22"/>
      <c r="AA1223" s="114"/>
      <c r="AE1223" s="22"/>
      <c r="AG1223" s="114"/>
      <c r="AH1223" s="22"/>
      <c r="AJ1223" s="114"/>
    </row>
    <row r="1224" spans="1:36" x14ac:dyDescent="0.2">
      <c r="A1224" s="272">
        <f t="shared" si="218"/>
        <v>36</v>
      </c>
      <c r="B1224" s="274">
        <f t="shared" si="218"/>
        <v>4.5893880628211205E-3</v>
      </c>
      <c r="C1224" s="279">
        <f t="shared" si="219"/>
        <v>0.94599999999999995</v>
      </c>
      <c r="D1224" s="274">
        <f t="shared" si="220"/>
        <v>1.0624325711073593E-2</v>
      </c>
      <c r="E1224" s="279">
        <f t="shared" si="221"/>
        <v>0.94599999999999995</v>
      </c>
      <c r="G1224" s="114"/>
      <c r="H1224" s="114"/>
      <c r="I1224" s="23"/>
      <c r="K1224" s="114"/>
      <c r="R1224" s="22"/>
      <c r="T1224" s="114"/>
      <c r="U1224" s="22"/>
      <c r="W1224" s="114"/>
      <c r="Y1224" s="22"/>
      <c r="AA1224" s="114"/>
      <c r="AE1224" s="22"/>
      <c r="AG1224" s="114"/>
      <c r="AH1224" s="22"/>
      <c r="AJ1224" s="114"/>
    </row>
    <row r="1225" spans="1:36" x14ac:dyDescent="0.2">
      <c r="A1225" s="272">
        <f t="shared" si="218"/>
        <v>37</v>
      </c>
      <c r="B1225" s="274">
        <f t="shared" si="218"/>
        <v>4.7755472899092093E-3</v>
      </c>
      <c r="C1225" s="279">
        <f t="shared" si="219"/>
        <v>0.94199999999999995</v>
      </c>
      <c r="D1225" s="274">
        <f t="shared" si="220"/>
        <v>1.1052624431046721E-2</v>
      </c>
      <c r="E1225" s="279">
        <f t="shared" si="221"/>
        <v>0.94199999999999995</v>
      </c>
      <c r="G1225" s="114"/>
      <c r="H1225" s="114"/>
      <c r="I1225" s="23"/>
      <c r="K1225" s="114"/>
      <c r="R1225" s="22"/>
      <c r="T1225" s="114"/>
      <c r="U1225" s="22"/>
      <c r="W1225" s="114"/>
      <c r="Y1225" s="22"/>
      <c r="AA1225" s="114"/>
      <c r="AE1225" s="22"/>
      <c r="AG1225" s="114"/>
      <c r="AH1225" s="22"/>
      <c r="AJ1225" s="114"/>
    </row>
    <row r="1226" spans="1:36" x14ac:dyDescent="0.2">
      <c r="A1226" s="272">
        <f t="shared" si="218"/>
        <v>38</v>
      </c>
      <c r="B1226" s="274">
        <f t="shared" si="218"/>
        <v>4.6324498057418529E-3</v>
      </c>
      <c r="C1226" s="279">
        <f t="shared" si="219"/>
        <v>0.93899999999999995</v>
      </c>
      <c r="D1226" s="274">
        <f t="shared" si="220"/>
        <v>1.0632938059657739E-2</v>
      </c>
      <c r="E1226" s="279">
        <f t="shared" si="221"/>
        <v>0.93899999999999995</v>
      </c>
      <c r="G1226" s="114"/>
      <c r="H1226" s="114"/>
      <c r="I1226" s="23"/>
      <c r="K1226" s="114"/>
      <c r="R1226" s="22"/>
      <c r="T1226" s="114"/>
      <c r="U1226" s="22"/>
      <c r="W1226" s="114"/>
      <c r="Y1226" s="22"/>
      <c r="AA1226" s="114"/>
      <c r="AE1226" s="22"/>
      <c r="AG1226" s="114"/>
      <c r="AH1226" s="22"/>
      <c r="AJ1226" s="114"/>
    </row>
    <row r="1227" spans="1:36" x14ac:dyDescent="0.2">
      <c r="A1227" s="272">
        <f t="shared" si="218"/>
        <v>39</v>
      </c>
      <c r="B1227" s="274">
        <f t="shared" si="218"/>
        <v>4.5956817021710738E-3</v>
      </c>
      <c r="C1227" s="279">
        <f t="shared" si="219"/>
        <v>0.93200000000000005</v>
      </c>
      <c r="D1227" s="274">
        <f t="shared" si="220"/>
        <v>1.0616044606665759E-2</v>
      </c>
      <c r="E1227" s="279">
        <f t="shared" si="221"/>
        <v>0.93200000000000005</v>
      </c>
      <c r="G1227" s="114"/>
      <c r="H1227" s="114"/>
      <c r="I1227" s="23"/>
      <c r="K1227" s="114"/>
      <c r="R1227" s="22"/>
      <c r="T1227" s="114"/>
      <c r="U1227" s="22"/>
      <c r="W1227" s="114"/>
      <c r="Y1227" s="22"/>
      <c r="AA1227" s="114"/>
      <c r="AE1227" s="22"/>
      <c r="AG1227" s="114"/>
      <c r="AH1227" s="22"/>
      <c r="AJ1227" s="114"/>
    </row>
    <row r="1228" spans="1:36" x14ac:dyDescent="0.2">
      <c r="A1228" s="272">
        <f t="shared" si="218"/>
        <v>40</v>
      </c>
      <c r="B1228" s="274">
        <f t="shared" si="218"/>
        <v>4.5880630861158669E-3</v>
      </c>
      <c r="C1228" s="279">
        <f t="shared" si="219"/>
        <v>0.92700000000000005</v>
      </c>
      <c r="D1228" s="274">
        <f t="shared" si="220"/>
        <v>1.0636912989773498E-2</v>
      </c>
      <c r="E1228" s="279">
        <f t="shared" si="221"/>
        <v>0.92700000000000005</v>
      </c>
      <c r="G1228" s="114"/>
      <c r="H1228" s="114"/>
      <c r="I1228" s="23"/>
      <c r="K1228" s="114"/>
      <c r="R1228" s="22"/>
      <c r="T1228" s="114"/>
      <c r="U1228" s="22"/>
      <c r="W1228" s="114"/>
      <c r="Y1228" s="22"/>
      <c r="AA1228" s="114"/>
      <c r="AE1228" s="22"/>
      <c r="AG1228" s="114"/>
      <c r="AH1228" s="22"/>
      <c r="AJ1228" s="114"/>
    </row>
    <row r="1229" spans="1:36" x14ac:dyDescent="0.2">
      <c r="A1229" s="272">
        <f t="shared" si="218"/>
        <v>41</v>
      </c>
      <c r="B1229" s="274">
        <f t="shared" si="218"/>
        <v>4.4896835657508094E-3</v>
      </c>
      <c r="C1229" s="279">
        <f t="shared" si="219"/>
        <v>0.93100000000000005</v>
      </c>
      <c r="D1229" s="274">
        <f t="shared" si="220"/>
        <v>1.0671362384110084E-2</v>
      </c>
      <c r="E1229" s="279">
        <f t="shared" si="221"/>
        <v>0.93100000000000005</v>
      </c>
      <c r="G1229" s="114"/>
      <c r="H1229" s="114"/>
      <c r="I1229" s="23"/>
      <c r="K1229" s="114"/>
      <c r="R1229" s="22"/>
      <c r="T1229" s="114"/>
      <c r="U1229" s="22"/>
      <c r="W1229" s="114"/>
      <c r="Y1229" s="22"/>
      <c r="AA1229" s="114"/>
      <c r="AE1229" s="22"/>
      <c r="AG1229" s="114"/>
      <c r="AH1229" s="22"/>
      <c r="AJ1229" s="114"/>
    </row>
    <row r="1230" spans="1:36" x14ac:dyDescent="0.2">
      <c r="A1230" s="272">
        <f t="shared" si="218"/>
        <v>42</v>
      </c>
      <c r="B1230" s="274">
        <f t="shared" si="218"/>
        <v>4.3641420229280593E-3</v>
      </c>
      <c r="C1230" s="279">
        <f t="shared" si="219"/>
        <v>0.90300000000000002</v>
      </c>
      <c r="D1230" s="274">
        <f t="shared" si="220"/>
        <v>1.0329849638331046E-2</v>
      </c>
      <c r="E1230" s="279">
        <f t="shared" si="221"/>
        <v>0.90300000000000002</v>
      </c>
      <c r="G1230" s="114"/>
      <c r="H1230" s="114"/>
      <c r="I1230" s="23"/>
      <c r="K1230" s="114"/>
      <c r="R1230" s="22"/>
      <c r="T1230" s="114"/>
      <c r="U1230" s="22"/>
      <c r="W1230" s="114"/>
      <c r="Y1230" s="22"/>
      <c r="AA1230" s="114"/>
      <c r="AE1230" s="22"/>
      <c r="AG1230" s="114"/>
      <c r="AH1230" s="22"/>
      <c r="AJ1230" s="114"/>
    </row>
    <row r="1231" spans="1:36" x14ac:dyDescent="0.2">
      <c r="A1231" s="272">
        <f t="shared" si="218"/>
        <v>43</v>
      </c>
      <c r="B1231" s="274">
        <f t="shared" si="218"/>
        <v>4.2409191893395025E-3</v>
      </c>
      <c r="C1231" s="279">
        <f t="shared" si="219"/>
        <v>0.90200000000000002</v>
      </c>
      <c r="D1231" s="274">
        <f t="shared" si="220"/>
        <v>1.0232463850494929E-2</v>
      </c>
      <c r="E1231" s="279">
        <f t="shared" si="221"/>
        <v>0.90200000000000002</v>
      </c>
      <c r="G1231" s="114"/>
      <c r="H1231" s="114"/>
      <c r="I1231" s="23"/>
      <c r="K1231" s="114"/>
      <c r="R1231" s="22"/>
      <c r="T1231" s="114"/>
      <c r="U1231" s="22"/>
      <c r="W1231" s="114"/>
      <c r="Y1231" s="22"/>
      <c r="AA1231" s="114"/>
      <c r="AE1231" s="22"/>
      <c r="AG1231" s="114"/>
      <c r="AH1231" s="22"/>
      <c r="AJ1231" s="114"/>
    </row>
    <row r="1232" spans="1:36" x14ac:dyDescent="0.2">
      <c r="A1232" s="272">
        <f t="shared" si="218"/>
        <v>44</v>
      </c>
      <c r="B1232" s="274">
        <f t="shared" si="218"/>
        <v>4.1422084247981321E-3</v>
      </c>
      <c r="C1232" s="279">
        <f t="shared" si="219"/>
        <v>0.89800000000000002</v>
      </c>
      <c r="D1232" s="274">
        <f t="shared" si="220"/>
        <v>1.0187083398340003E-2</v>
      </c>
      <c r="E1232" s="279">
        <f t="shared" si="221"/>
        <v>0.89800000000000002</v>
      </c>
      <c r="G1232" s="114"/>
      <c r="H1232" s="114"/>
      <c r="I1232" s="23"/>
      <c r="K1232" s="114"/>
      <c r="R1232" s="22"/>
      <c r="T1232" s="114"/>
      <c r="U1232" s="22"/>
      <c r="W1232" s="114"/>
      <c r="Y1232" s="22"/>
      <c r="AA1232" s="114"/>
      <c r="AE1232" s="22"/>
      <c r="AG1232" s="114"/>
      <c r="AH1232" s="22"/>
      <c r="AJ1232" s="114"/>
    </row>
    <row r="1233" spans="1:36" x14ac:dyDescent="0.2">
      <c r="A1233" s="272">
        <f t="shared" si="218"/>
        <v>45</v>
      </c>
      <c r="B1233" s="274">
        <f t="shared" si="218"/>
        <v>4.0213043004437678E-3</v>
      </c>
      <c r="C1233" s="279">
        <f t="shared" si="219"/>
        <v>0.89600000000000002</v>
      </c>
      <c r="D1233" s="274">
        <f t="shared" si="220"/>
        <v>9.8667702798450174E-3</v>
      </c>
      <c r="E1233" s="279">
        <f t="shared" si="221"/>
        <v>0.89600000000000002</v>
      </c>
      <c r="G1233" s="114"/>
      <c r="H1233" s="114"/>
      <c r="I1233" s="23"/>
      <c r="K1233" s="114"/>
      <c r="R1233" s="22"/>
      <c r="T1233" s="114"/>
      <c r="U1233" s="22"/>
      <c r="W1233" s="114"/>
      <c r="Y1233" s="22"/>
      <c r="AA1233" s="114"/>
      <c r="AE1233" s="22"/>
      <c r="AG1233" s="114"/>
      <c r="AH1233" s="22"/>
      <c r="AJ1233" s="114"/>
    </row>
    <row r="1234" spans="1:36" x14ac:dyDescent="0.2">
      <c r="A1234" s="272">
        <f t="shared" si="218"/>
        <v>46</v>
      </c>
      <c r="B1234" s="274">
        <f t="shared" si="218"/>
        <v>3.9441244073627636E-3</v>
      </c>
      <c r="C1234" s="279">
        <f t="shared" si="219"/>
        <v>0.89600000000000002</v>
      </c>
      <c r="D1234" s="274">
        <f t="shared" si="220"/>
        <v>9.8091337931664989E-3</v>
      </c>
      <c r="E1234" s="279">
        <f t="shared" si="221"/>
        <v>0.89600000000000002</v>
      </c>
      <c r="G1234" s="114"/>
      <c r="H1234" s="114"/>
      <c r="I1234" s="23"/>
      <c r="K1234" s="114"/>
      <c r="R1234" s="22"/>
      <c r="T1234" s="114"/>
      <c r="U1234" s="22"/>
      <c r="W1234" s="114"/>
      <c r="Y1234" s="22"/>
      <c r="AA1234" s="114"/>
      <c r="AE1234" s="22"/>
      <c r="AG1234" s="114"/>
      <c r="AH1234" s="22"/>
      <c r="AJ1234" s="114"/>
    </row>
    <row r="1235" spans="1:36" x14ac:dyDescent="0.2">
      <c r="A1235" s="272">
        <f t="shared" si="218"/>
        <v>47</v>
      </c>
      <c r="B1235" s="274">
        <f t="shared" si="218"/>
        <v>3.8112954926611195E-3</v>
      </c>
      <c r="C1235" s="279">
        <f t="shared" si="219"/>
        <v>0.878</v>
      </c>
      <c r="D1235" s="274">
        <f t="shared" si="220"/>
        <v>1.000456785719136E-2</v>
      </c>
      <c r="E1235" s="279">
        <f t="shared" si="221"/>
        <v>0.878</v>
      </c>
      <c r="G1235" s="114"/>
      <c r="H1235" s="114"/>
      <c r="I1235" s="23"/>
      <c r="K1235" s="114"/>
      <c r="R1235" s="22"/>
      <c r="T1235" s="114"/>
      <c r="U1235" s="22"/>
      <c r="W1235" s="114"/>
      <c r="Y1235" s="22"/>
      <c r="AA1235" s="114"/>
      <c r="AE1235" s="22"/>
      <c r="AG1235" s="114"/>
      <c r="AH1235" s="22"/>
      <c r="AJ1235" s="114"/>
    </row>
    <row r="1236" spans="1:36" x14ac:dyDescent="0.2">
      <c r="A1236" s="272">
        <f t="shared" si="218"/>
        <v>48</v>
      </c>
      <c r="B1236" s="274">
        <f t="shared" si="218"/>
        <v>3.6864164381909962E-3</v>
      </c>
      <c r="C1236" s="279">
        <f t="shared" si="219"/>
        <v>0.873</v>
      </c>
      <c r="D1236" s="274">
        <f t="shared" si="220"/>
        <v>9.727316481617107E-3</v>
      </c>
      <c r="E1236" s="279">
        <f t="shared" si="221"/>
        <v>0.873</v>
      </c>
      <c r="G1236" s="114"/>
      <c r="H1236" s="114"/>
      <c r="I1236" s="23"/>
      <c r="K1236" s="114"/>
      <c r="R1236" s="22"/>
      <c r="T1236" s="114"/>
      <c r="U1236" s="22"/>
      <c r="W1236" s="114"/>
      <c r="Y1236" s="22"/>
      <c r="AA1236" s="114"/>
      <c r="AE1236" s="22"/>
      <c r="AG1236" s="114"/>
      <c r="AH1236" s="22"/>
      <c r="AJ1236" s="114"/>
    </row>
    <row r="1237" spans="1:36" x14ac:dyDescent="0.2">
      <c r="A1237" s="272">
        <f t="shared" si="218"/>
        <v>49</v>
      </c>
      <c r="B1237" s="274">
        <f t="shared" si="218"/>
        <v>3.4764076304083479E-3</v>
      </c>
      <c r="C1237" s="279">
        <f t="shared" si="219"/>
        <v>0.88800000000000001</v>
      </c>
      <c r="D1237" s="274">
        <f t="shared" si="220"/>
        <v>8.8154012642265231E-3</v>
      </c>
      <c r="E1237" s="279">
        <f t="shared" si="221"/>
        <v>0.88800000000000001</v>
      </c>
      <c r="G1237" s="114"/>
      <c r="H1237" s="114"/>
      <c r="I1237" s="23"/>
      <c r="K1237" s="114"/>
      <c r="R1237" s="22"/>
      <c r="T1237" s="114"/>
      <c r="U1237" s="22"/>
      <c r="W1237" s="114"/>
      <c r="Y1237" s="22"/>
      <c r="AA1237" s="114"/>
      <c r="AE1237" s="22"/>
      <c r="AG1237" s="114"/>
      <c r="AH1237" s="22"/>
      <c r="AJ1237" s="114"/>
    </row>
    <row r="1238" spans="1:36" x14ac:dyDescent="0.2">
      <c r="A1238" s="272">
        <f t="shared" si="218"/>
        <v>50</v>
      </c>
      <c r="B1238" s="274">
        <f t="shared" si="218"/>
        <v>3.3564972385829242E-3</v>
      </c>
      <c r="C1238" s="279">
        <f t="shared" si="219"/>
        <v>0.89100000000000001</v>
      </c>
      <c r="D1238" s="274">
        <f t="shared" si="220"/>
        <v>8.6431542925435936E-3</v>
      </c>
      <c r="E1238" s="279">
        <f t="shared" si="221"/>
        <v>0.89100000000000001</v>
      </c>
      <c r="G1238" s="114"/>
      <c r="H1238" s="114"/>
      <c r="I1238" s="23"/>
      <c r="K1238" s="114"/>
      <c r="R1238" s="22"/>
      <c r="T1238" s="114"/>
      <c r="U1238" s="22"/>
      <c r="W1238" s="114"/>
      <c r="Y1238" s="22"/>
      <c r="AA1238" s="114"/>
      <c r="AE1238" s="22"/>
      <c r="AG1238" s="114"/>
      <c r="AH1238" s="22"/>
      <c r="AJ1238" s="114"/>
    </row>
    <row r="1239" spans="1:36" x14ac:dyDescent="0.2">
      <c r="A1239" s="272">
        <f t="shared" si="218"/>
        <v>51</v>
      </c>
      <c r="B1239" s="274">
        <f t="shared" si="218"/>
        <v>3.2183684170602675E-3</v>
      </c>
      <c r="C1239" s="279">
        <f t="shared" si="219"/>
        <v>0.89500000000000002</v>
      </c>
      <c r="D1239" s="274">
        <f t="shared" si="220"/>
        <v>8.6848910587590741E-3</v>
      </c>
      <c r="E1239" s="279">
        <f t="shared" si="221"/>
        <v>0.89500000000000002</v>
      </c>
      <c r="G1239" s="114"/>
      <c r="H1239" s="114"/>
      <c r="I1239" s="23"/>
      <c r="K1239" s="114"/>
      <c r="R1239" s="22"/>
      <c r="T1239" s="114"/>
      <c r="U1239" s="22"/>
      <c r="W1239" s="114"/>
      <c r="Y1239" s="22"/>
      <c r="AA1239" s="114"/>
      <c r="AE1239" s="22"/>
      <c r="AG1239" s="114"/>
      <c r="AH1239" s="22"/>
      <c r="AJ1239" s="114"/>
    </row>
    <row r="1240" spans="1:36" x14ac:dyDescent="0.2">
      <c r="A1240" s="272">
        <f t="shared" si="218"/>
        <v>52</v>
      </c>
      <c r="B1240" s="274">
        <f t="shared" si="218"/>
        <v>3.1541070468554828E-3</v>
      </c>
      <c r="C1240" s="279">
        <f t="shared" si="219"/>
        <v>0.89900000000000002</v>
      </c>
      <c r="D1240" s="274">
        <f t="shared" si="220"/>
        <v>8.7027782442799934E-3</v>
      </c>
      <c r="E1240" s="279">
        <f t="shared" si="221"/>
        <v>0.89900000000000002</v>
      </c>
      <c r="G1240" s="114"/>
      <c r="H1240" s="114"/>
      <c r="I1240" s="23"/>
      <c r="K1240" s="114"/>
      <c r="R1240" s="22"/>
      <c r="T1240" s="114"/>
      <c r="U1240" s="22"/>
      <c r="W1240" s="114"/>
      <c r="Y1240" s="22"/>
      <c r="AA1240" s="114"/>
      <c r="AE1240" s="22"/>
      <c r="AG1240" s="114"/>
      <c r="AH1240" s="22"/>
      <c r="AJ1240" s="114"/>
    </row>
    <row r="1241" spans="1:36" x14ac:dyDescent="0.2">
      <c r="A1241" s="272">
        <f t="shared" si="218"/>
        <v>53</v>
      </c>
      <c r="B1241" s="274">
        <f t="shared" si="218"/>
        <v>3.0825583047718041E-3</v>
      </c>
      <c r="C1241" s="279">
        <f t="shared" si="219"/>
        <v>0.90200000000000002</v>
      </c>
      <c r="D1241" s="274">
        <f t="shared" si="220"/>
        <v>8.6766099543512405E-3</v>
      </c>
      <c r="E1241" s="279">
        <f t="shared" si="221"/>
        <v>0.90200000000000002</v>
      </c>
      <c r="G1241" s="114"/>
      <c r="H1241" s="114"/>
      <c r="I1241" s="23"/>
      <c r="K1241" s="114"/>
      <c r="R1241" s="22"/>
      <c r="T1241" s="114"/>
      <c r="U1241" s="22"/>
      <c r="W1241" s="114"/>
      <c r="Y1241" s="22"/>
      <c r="AA1241" s="114"/>
      <c r="AE1241" s="22"/>
      <c r="AG1241" s="114"/>
      <c r="AH1241" s="22"/>
      <c r="AJ1241" s="114"/>
    </row>
    <row r="1242" spans="1:36" x14ac:dyDescent="0.2">
      <c r="A1242" s="272">
        <f t="shared" si="218"/>
        <v>54</v>
      </c>
      <c r="B1242" s="274">
        <f t="shared" si="218"/>
        <v>3.173981697434282E-3</v>
      </c>
      <c r="C1242" s="279">
        <f t="shared" si="219"/>
        <v>0.90300000000000002</v>
      </c>
      <c r="D1242" s="274">
        <f t="shared" si="220"/>
        <v>9.0456159667642849E-3</v>
      </c>
      <c r="E1242" s="279">
        <f t="shared" si="221"/>
        <v>0.90300000000000002</v>
      </c>
      <c r="G1242" s="114"/>
      <c r="H1242" s="114"/>
      <c r="I1242" s="23"/>
      <c r="K1242" s="114"/>
      <c r="R1242" s="22"/>
      <c r="T1242" s="114"/>
      <c r="U1242" s="22"/>
      <c r="W1242" s="114"/>
      <c r="Y1242" s="22"/>
      <c r="AA1242" s="114"/>
      <c r="AE1242" s="22"/>
      <c r="AG1242" s="114"/>
      <c r="AH1242" s="22"/>
      <c r="AJ1242" s="114"/>
    </row>
    <row r="1243" spans="1:36" x14ac:dyDescent="0.2">
      <c r="A1243" s="272">
        <f t="shared" si="218"/>
        <v>55</v>
      </c>
      <c r="B1243" s="274">
        <f t="shared" si="218"/>
        <v>2.373364523284975E-3</v>
      </c>
      <c r="C1243" s="279">
        <f t="shared" si="219"/>
        <v>0.91300000000000003</v>
      </c>
      <c r="D1243" s="274">
        <f t="shared" si="220"/>
        <v>7.0763693385815663E-3</v>
      </c>
      <c r="E1243" s="279">
        <f t="shared" si="221"/>
        <v>0.91300000000000003</v>
      </c>
      <c r="G1243" s="114"/>
      <c r="H1243" s="114"/>
      <c r="I1243" s="23"/>
      <c r="K1243" s="114"/>
      <c r="R1243" s="22"/>
      <c r="T1243" s="114"/>
      <c r="U1243" s="22"/>
      <c r="W1243" s="114"/>
      <c r="Y1243" s="22"/>
      <c r="AA1243" s="114"/>
      <c r="AE1243" s="22"/>
      <c r="AG1243" s="114"/>
      <c r="AH1243" s="22"/>
      <c r="AJ1243" s="114"/>
    </row>
    <row r="1244" spans="1:36" x14ac:dyDescent="0.2">
      <c r="A1244" s="272">
        <f t="shared" si="218"/>
        <v>56</v>
      </c>
      <c r="B1244" s="274">
        <f t="shared" si="218"/>
        <v>2.241860585288585E-3</v>
      </c>
      <c r="C1244" s="279">
        <f t="shared" si="219"/>
        <v>0.93</v>
      </c>
      <c r="D1244" s="274">
        <f t="shared" si="220"/>
        <v>6.792824323657359E-3</v>
      </c>
      <c r="E1244" s="279">
        <f t="shared" si="221"/>
        <v>0.93</v>
      </c>
      <c r="G1244" s="114"/>
      <c r="H1244" s="114"/>
      <c r="I1244" s="23"/>
      <c r="K1244" s="114"/>
      <c r="R1244" s="22"/>
      <c r="T1244" s="114"/>
      <c r="U1244" s="22"/>
      <c r="W1244" s="114"/>
      <c r="Y1244" s="22"/>
      <c r="AA1244" s="114"/>
      <c r="AE1244" s="22"/>
      <c r="AG1244" s="114"/>
      <c r="AH1244" s="22"/>
      <c r="AJ1244" s="114"/>
    </row>
    <row r="1245" spans="1:36" x14ac:dyDescent="0.2">
      <c r="A1245" s="272">
        <f t="shared" si="218"/>
        <v>57</v>
      </c>
      <c r="B1245" s="274">
        <f t="shared" si="218"/>
        <v>2.1193002400526546E-3</v>
      </c>
      <c r="C1245" s="279">
        <f t="shared" si="219"/>
        <v>0.94599999999999995</v>
      </c>
      <c r="D1245" s="274">
        <f t="shared" si="220"/>
        <v>6.8242925204071263E-3</v>
      </c>
      <c r="E1245" s="279">
        <f t="shared" si="221"/>
        <v>0.94599999999999995</v>
      </c>
      <c r="G1245" s="114"/>
      <c r="H1245" s="114"/>
      <c r="I1245" s="23"/>
      <c r="K1245" s="114"/>
      <c r="R1245" s="22"/>
      <c r="T1245" s="114"/>
      <c r="U1245" s="22"/>
      <c r="W1245" s="114"/>
      <c r="Y1245" s="22"/>
      <c r="AA1245" s="114"/>
      <c r="AE1245" s="22"/>
      <c r="AG1245" s="114"/>
      <c r="AH1245" s="22"/>
      <c r="AJ1245" s="114"/>
    </row>
    <row r="1246" spans="1:36" x14ac:dyDescent="0.2">
      <c r="A1246" s="272">
        <f t="shared" si="218"/>
        <v>58</v>
      </c>
      <c r="B1246" s="274">
        <f t="shared" si="218"/>
        <v>2.0335079983875032E-3</v>
      </c>
      <c r="C1246" s="279">
        <f t="shared" si="219"/>
        <v>0.95</v>
      </c>
      <c r="D1246" s="274">
        <f t="shared" si="220"/>
        <v>6.7014009309948816E-3</v>
      </c>
      <c r="E1246" s="279">
        <f t="shared" si="221"/>
        <v>0.95</v>
      </c>
      <c r="G1246" s="114"/>
      <c r="H1246" s="114"/>
      <c r="I1246" s="23"/>
      <c r="K1246" s="114"/>
      <c r="R1246" s="22"/>
      <c r="T1246" s="114"/>
      <c r="U1246" s="22"/>
      <c r="W1246" s="114"/>
      <c r="Y1246" s="22"/>
      <c r="AA1246" s="114"/>
      <c r="AE1246" s="22"/>
      <c r="AG1246" s="114"/>
      <c r="AH1246" s="22"/>
      <c r="AJ1246" s="114"/>
    </row>
    <row r="1247" spans="1:36" x14ac:dyDescent="0.2">
      <c r="A1247" s="272">
        <f t="shared" si="218"/>
        <v>59</v>
      </c>
      <c r="B1247" s="274">
        <f t="shared" si="218"/>
        <v>1.7158448333030245E-3</v>
      </c>
      <c r="C1247" s="279">
        <f t="shared" si="219"/>
        <v>0.96299999999999997</v>
      </c>
      <c r="D1247" s="274">
        <f t="shared" si="220"/>
        <v>6.0153942418499848E-3</v>
      </c>
      <c r="E1247" s="279">
        <f t="shared" si="221"/>
        <v>0.96299999999999997</v>
      </c>
      <c r="G1247" s="114"/>
      <c r="H1247" s="114"/>
      <c r="I1247" s="23"/>
      <c r="K1247" s="114"/>
      <c r="R1247" s="22"/>
      <c r="T1247" s="114"/>
      <c r="U1247" s="22"/>
      <c r="W1247" s="114"/>
      <c r="Y1247" s="22"/>
      <c r="AA1247" s="114"/>
      <c r="AE1247" s="22"/>
      <c r="AG1247" s="114"/>
      <c r="AH1247" s="22"/>
      <c r="AJ1247" s="114"/>
    </row>
    <row r="1248" spans="1:36" x14ac:dyDescent="0.2">
      <c r="A1248" s="272">
        <f t="shared" si="218"/>
        <v>60</v>
      </c>
      <c r="B1248" s="274">
        <f t="shared" si="218"/>
        <v>1.4213687605604784E-3</v>
      </c>
      <c r="C1248" s="279">
        <f t="shared" si="219"/>
        <v>0.96799999999999997</v>
      </c>
      <c r="D1248" s="274">
        <f t="shared" si="220"/>
        <v>4.9948309346286301E-3</v>
      </c>
      <c r="E1248" s="279">
        <f t="shared" si="221"/>
        <v>0.96799999999999997</v>
      </c>
      <c r="G1248" s="114"/>
      <c r="H1248" s="114"/>
      <c r="I1248" s="23"/>
      <c r="K1248" s="114"/>
      <c r="R1248" s="22"/>
      <c r="T1248" s="114"/>
      <c r="U1248" s="22"/>
      <c r="W1248" s="114"/>
      <c r="Y1248" s="22"/>
      <c r="AA1248" s="114"/>
      <c r="AE1248" s="22"/>
      <c r="AG1248" s="114"/>
      <c r="AH1248" s="22"/>
      <c r="AJ1248" s="114"/>
    </row>
    <row r="1249" spans="1:36" x14ac:dyDescent="0.2">
      <c r="A1249" s="272">
        <f t="shared" si="218"/>
        <v>61</v>
      </c>
      <c r="B1249" s="274">
        <f t="shared" si="218"/>
        <v>1.3024521012639945E-3</v>
      </c>
      <c r="C1249" s="279">
        <f t="shared" si="219"/>
        <v>0.97299999999999998</v>
      </c>
      <c r="D1249" s="274">
        <f t="shared" si="220"/>
        <v>4.8063529983063489E-3</v>
      </c>
      <c r="E1249" s="279">
        <f t="shared" si="221"/>
        <v>0.97299999999999998</v>
      </c>
      <c r="G1249" s="114"/>
      <c r="H1249" s="114"/>
      <c r="I1249" s="23"/>
      <c r="K1249" s="114"/>
      <c r="R1249" s="22"/>
      <c r="T1249" s="114"/>
      <c r="U1249" s="22"/>
      <c r="W1249" s="114"/>
      <c r="Y1249" s="22"/>
      <c r="AA1249" s="114"/>
      <c r="AE1249" s="22"/>
      <c r="AG1249" s="114"/>
      <c r="AH1249" s="22"/>
      <c r="AJ1249" s="114"/>
    </row>
    <row r="1250" spans="1:36" x14ac:dyDescent="0.2">
      <c r="A1250" s="272">
        <f t="shared" si="218"/>
        <v>62</v>
      </c>
      <c r="B1250" s="274">
        <f t="shared" si="218"/>
        <v>1.1629983030360847E-3</v>
      </c>
      <c r="C1250" s="279">
        <f t="shared" si="219"/>
        <v>0.998</v>
      </c>
      <c r="D1250" s="274">
        <f t="shared" si="220"/>
        <v>4.6188687945130065E-3</v>
      </c>
      <c r="E1250" s="279">
        <f t="shared" si="221"/>
        <v>0.998</v>
      </c>
      <c r="G1250" s="114"/>
      <c r="H1250" s="114"/>
      <c r="I1250" s="23"/>
      <c r="K1250" s="114"/>
      <c r="R1250" s="22"/>
      <c r="T1250" s="114"/>
      <c r="U1250" s="22"/>
      <c r="W1250" s="114"/>
      <c r="Y1250" s="22"/>
      <c r="AA1250" s="114"/>
      <c r="AE1250" s="22"/>
      <c r="AG1250" s="114"/>
      <c r="AH1250" s="22"/>
      <c r="AJ1250" s="114"/>
    </row>
    <row r="1251" spans="1:36" x14ac:dyDescent="0.2">
      <c r="A1251" s="272">
        <f t="shared" si="218"/>
        <v>63</v>
      </c>
      <c r="B1251" s="274">
        <f t="shared" si="218"/>
        <v>1.0199008188687283E-3</v>
      </c>
      <c r="C1251" s="279">
        <f t="shared" si="219"/>
        <v>1.0069999999999999</v>
      </c>
      <c r="D1251" s="274">
        <f t="shared" si="220"/>
        <v>3.9977859639255212E-3</v>
      </c>
      <c r="E1251" s="279">
        <f t="shared" si="221"/>
        <v>1.0069999999999999</v>
      </c>
      <c r="G1251" s="114"/>
      <c r="H1251" s="114"/>
      <c r="I1251" s="23"/>
      <c r="K1251" s="114"/>
      <c r="R1251" s="22"/>
      <c r="T1251" s="114"/>
      <c r="U1251" s="22"/>
      <c r="W1251" s="114"/>
      <c r="Y1251" s="22"/>
      <c r="AA1251" s="114"/>
      <c r="AE1251" s="22"/>
      <c r="AG1251" s="114"/>
      <c r="AH1251" s="22"/>
      <c r="AJ1251" s="114"/>
    </row>
    <row r="1252" spans="1:36" x14ac:dyDescent="0.2">
      <c r="A1252" s="272">
        <f t="shared" si="218"/>
        <v>64</v>
      </c>
      <c r="B1252" s="274">
        <f t="shared" si="218"/>
        <v>8.2744795243068644E-4</v>
      </c>
      <c r="C1252" s="279">
        <f t="shared" si="219"/>
        <v>1.0409999999999999</v>
      </c>
      <c r="D1252" s="274">
        <f t="shared" si="220"/>
        <v>3.7529965176299742E-3</v>
      </c>
      <c r="E1252" s="279">
        <f t="shared" si="221"/>
        <v>1.0409999999999999</v>
      </c>
      <c r="G1252" s="114"/>
      <c r="H1252" s="114"/>
      <c r="I1252" s="23"/>
      <c r="K1252" s="114"/>
      <c r="R1252" s="22"/>
      <c r="T1252" s="114"/>
      <c r="U1252" s="22"/>
      <c r="W1252" s="114"/>
      <c r="Y1252" s="22"/>
      <c r="AA1252" s="114"/>
      <c r="AE1252" s="22"/>
      <c r="AG1252" s="114"/>
      <c r="AH1252" s="22"/>
      <c r="AJ1252" s="114"/>
    </row>
    <row r="1253" spans="1:36" x14ac:dyDescent="0.2">
      <c r="A1253" s="272">
        <f t="shared" si="218"/>
        <v>65</v>
      </c>
      <c r="B1253" s="274">
        <f t="shared" si="218"/>
        <v>7.2310603689198887E-4</v>
      </c>
      <c r="C1253" s="279">
        <f t="shared" si="219"/>
        <v>1.0429999999999999</v>
      </c>
      <c r="D1253" s="274">
        <f t="shared" si="220"/>
        <v>3.4568642240058616E-3</v>
      </c>
      <c r="E1253" s="279">
        <f t="shared" si="221"/>
        <v>1.0429999999999999</v>
      </c>
      <c r="G1253" s="114"/>
      <c r="H1253" s="114"/>
      <c r="I1253" s="23"/>
      <c r="K1253" s="114"/>
      <c r="R1253" s="22"/>
      <c r="T1253" s="114"/>
      <c r="U1253" s="22"/>
      <c r="W1253" s="114"/>
      <c r="Y1253" s="22"/>
      <c r="AA1253" s="114"/>
      <c r="AE1253" s="22"/>
      <c r="AG1253" s="114"/>
      <c r="AH1253" s="22"/>
      <c r="AJ1253" s="114"/>
    </row>
    <row r="1254" spans="1:36" x14ac:dyDescent="0.2">
      <c r="A1254" s="272">
        <f t="shared" ref="A1254:B1272" si="222">A1160</f>
        <v>66</v>
      </c>
      <c r="B1254" s="274">
        <f t="shared" si="222"/>
        <v>6.393012602847176E-4</v>
      </c>
      <c r="C1254" s="279">
        <f t="shared" ref="C1254:C1272" si="223">ROUND(C1160/$C$1124,3)</f>
        <v>1.0609999999999999</v>
      </c>
      <c r="D1254" s="274">
        <f t="shared" ref="D1254:D1271" si="224">D1160</f>
        <v>3.071958491129778E-3</v>
      </c>
      <c r="E1254" s="279">
        <f t="shared" ref="E1254:E1271" si="225">ROUND(E1160/$E$1124,3)</f>
        <v>1.0609999999999999</v>
      </c>
      <c r="G1254" s="114"/>
      <c r="H1254" s="114"/>
      <c r="I1254" s="23"/>
      <c r="K1254" s="114"/>
      <c r="R1254" s="22"/>
      <c r="T1254" s="114"/>
      <c r="U1254" s="22"/>
      <c r="W1254" s="114"/>
      <c r="Y1254" s="22"/>
      <c r="AA1254" s="114"/>
      <c r="AE1254" s="22"/>
      <c r="AG1254" s="114"/>
      <c r="AH1254" s="22"/>
      <c r="AJ1254" s="114"/>
    </row>
    <row r="1255" spans="1:36" x14ac:dyDescent="0.2">
      <c r="A1255" s="272">
        <f t="shared" si="222"/>
        <v>67</v>
      </c>
      <c r="B1255" s="274">
        <f t="shared" si="222"/>
        <v>5.4787786762223989E-4</v>
      </c>
      <c r="C1255" s="279">
        <f t="shared" si="223"/>
        <v>1.1279999999999999</v>
      </c>
      <c r="D1255" s="274">
        <f t="shared" si="224"/>
        <v>2.6959963510141535E-3</v>
      </c>
      <c r="E1255" s="279">
        <f t="shared" si="225"/>
        <v>1.1279999999999999</v>
      </c>
      <c r="G1255" s="114"/>
      <c r="H1255" s="114"/>
      <c r="I1255" s="23"/>
      <c r="K1255" s="114"/>
      <c r="R1255" s="22"/>
      <c r="T1255" s="114"/>
      <c r="U1255" s="22"/>
      <c r="W1255" s="114"/>
      <c r="Y1255" s="22"/>
      <c r="AA1255" s="114"/>
      <c r="AE1255" s="22"/>
      <c r="AG1255" s="114"/>
      <c r="AH1255" s="22"/>
      <c r="AJ1255" s="114"/>
    </row>
    <row r="1256" spans="1:36" x14ac:dyDescent="0.2">
      <c r="A1256" s="272">
        <f t="shared" si="222"/>
        <v>68</v>
      </c>
      <c r="B1256" s="274">
        <f t="shared" si="222"/>
        <v>4.2399254568105621E-4</v>
      </c>
      <c r="C1256" s="279">
        <f t="shared" si="223"/>
        <v>1.1419999999999999</v>
      </c>
      <c r="D1256" s="274">
        <f t="shared" si="224"/>
        <v>2.416095022029394E-3</v>
      </c>
      <c r="E1256" s="279">
        <f t="shared" si="225"/>
        <v>1.1419999999999999</v>
      </c>
      <c r="G1256" s="114"/>
      <c r="H1256" s="114"/>
      <c r="I1256" s="23"/>
      <c r="K1256" s="114"/>
      <c r="R1256" s="22"/>
      <c r="T1256" s="114"/>
      <c r="U1256" s="22"/>
      <c r="W1256" s="114"/>
      <c r="Y1256" s="22"/>
      <c r="AA1256" s="114"/>
      <c r="AE1256" s="22"/>
      <c r="AG1256" s="114"/>
      <c r="AH1256" s="22"/>
      <c r="AJ1256" s="114"/>
    </row>
    <row r="1257" spans="1:36" x14ac:dyDescent="0.2">
      <c r="A1257" s="272">
        <f t="shared" si="222"/>
        <v>69</v>
      </c>
      <c r="B1257" s="274">
        <f t="shared" si="222"/>
        <v>3.988179882812435E-4</v>
      </c>
      <c r="C1257" s="279">
        <f t="shared" si="223"/>
        <v>1.17</v>
      </c>
      <c r="D1257" s="274">
        <f t="shared" si="224"/>
        <v>2.2524603989306112E-3</v>
      </c>
      <c r="E1257" s="279">
        <f t="shared" si="225"/>
        <v>1.17</v>
      </c>
      <c r="G1257" s="114"/>
      <c r="H1257" s="114"/>
      <c r="I1257" s="23"/>
      <c r="K1257" s="114"/>
      <c r="R1257" s="22"/>
      <c r="T1257" s="114"/>
      <c r="U1257" s="22"/>
      <c r="W1257" s="114"/>
      <c r="Y1257" s="22"/>
      <c r="AA1257" s="114"/>
      <c r="AE1257" s="22"/>
      <c r="AG1257" s="114"/>
      <c r="AH1257" s="22"/>
      <c r="AJ1257" s="114"/>
    </row>
    <row r="1258" spans="1:36" x14ac:dyDescent="0.2">
      <c r="A1258" s="272">
        <f t="shared" si="222"/>
        <v>70</v>
      </c>
      <c r="B1258" s="274">
        <f t="shared" si="222"/>
        <v>3.3190666466595181E-4</v>
      </c>
      <c r="C1258" s="279">
        <f t="shared" si="223"/>
        <v>1.1839999999999999</v>
      </c>
      <c r="D1258" s="274">
        <f t="shared" si="224"/>
        <v>1.8894167816912071E-3</v>
      </c>
      <c r="E1258" s="279">
        <f t="shared" si="225"/>
        <v>1.1839999999999999</v>
      </c>
      <c r="G1258" s="114"/>
      <c r="H1258" s="114"/>
      <c r="I1258" s="23"/>
      <c r="K1258" s="114"/>
      <c r="R1258" s="22"/>
      <c r="T1258" s="114"/>
      <c r="U1258" s="22"/>
      <c r="W1258" s="114"/>
      <c r="Y1258" s="22"/>
      <c r="AA1258" s="114"/>
      <c r="AE1258" s="22"/>
      <c r="AG1258" s="114"/>
      <c r="AH1258" s="22"/>
      <c r="AJ1258" s="114"/>
    </row>
    <row r="1259" spans="1:36" x14ac:dyDescent="0.2">
      <c r="A1259" s="272">
        <f t="shared" si="222"/>
        <v>71</v>
      </c>
      <c r="B1259" s="274">
        <f t="shared" si="222"/>
        <v>2.7559515469268656E-4</v>
      </c>
      <c r="C1259" s="279">
        <f t="shared" si="223"/>
        <v>1.1839999999999999</v>
      </c>
      <c r="D1259" s="274">
        <f t="shared" si="224"/>
        <v>1.6307150799904999E-3</v>
      </c>
      <c r="E1259" s="279">
        <f t="shared" si="225"/>
        <v>1.1839999999999999</v>
      </c>
      <c r="G1259" s="114"/>
      <c r="H1259" s="114"/>
      <c r="I1259" s="23"/>
      <c r="K1259" s="114"/>
      <c r="R1259" s="22"/>
      <c r="T1259" s="114"/>
      <c r="U1259" s="22"/>
      <c r="W1259" s="114"/>
      <c r="Y1259" s="22"/>
      <c r="AA1259" s="114"/>
      <c r="AE1259" s="22"/>
      <c r="AG1259" s="114"/>
      <c r="AH1259" s="22"/>
      <c r="AJ1259" s="114"/>
    </row>
    <row r="1260" spans="1:36" x14ac:dyDescent="0.2">
      <c r="A1260" s="272">
        <f t="shared" si="222"/>
        <v>72</v>
      </c>
      <c r="B1260" s="274">
        <f t="shared" si="222"/>
        <v>2.2060862142467459E-4</v>
      </c>
      <c r="C1260" s="279">
        <f t="shared" si="223"/>
        <v>1.1850000000000001</v>
      </c>
      <c r="D1260" s="274">
        <f t="shared" si="224"/>
        <v>1.3402139373637138E-3</v>
      </c>
      <c r="E1260" s="279">
        <f t="shared" si="225"/>
        <v>1.1850000000000001</v>
      </c>
      <c r="G1260" s="114"/>
      <c r="H1260" s="114"/>
      <c r="I1260" s="23"/>
      <c r="K1260" s="114"/>
      <c r="R1260" s="22"/>
      <c r="T1260" s="114"/>
      <c r="U1260" s="22"/>
      <c r="W1260" s="114"/>
      <c r="Y1260" s="22"/>
      <c r="AA1260" s="114"/>
      <c r="AE1260" s="22"/>
      <c r="AG1260" s="114"/>
      <c r="AH1260" s="22"/>
      <c r="AJ1260" s="114"/>
    </row>
    <row r="1261" spans="1:36" x14ac:dyDescent="0.2">
      <c r="A1261" s="272">
        <f t="shared" si="222"/>
        <v>73</v>
      </c>
      <c r="B1261" s="274">
        <f t="shared" si="222"/>
        <v>1.7555941344606237E-4</v>
      </c>
      <c r="C1261" s="279">
        <f t="shared" si="223"/>
        <v>1.1859999999999999</v>
      </c>
      <c r="D1261" s="274">
        <f t="shared" si="224"/>
        <v>1.075549840489367E-3</v>
      </c>
      <c r="E1261" s="279">
        <f t="shared" si="225"/>
        <v>1.1859999999999999</v>
      </c>
      <c r="G1261" s="114"/>
      <c r="H1261" s="114"/>
      <c r="I1261" s="23"/>
      <c r="K1261" s="114"/>
      <c r="R1261" s="22"/>
      <c r="T1261" s="114"/>
      <c r="U1261" s="22"/>
      <c r="W1261" s="114"/>
      <c r="Y1261" s="22"/>
      <c r="AA1261" s="114"/>
      <c r="AE1261" s="22"/>
      <c r="AG1261" s="114"/>
      <c r="AH1261" s="22"/>
      <c r="AJ1261" s="114"/>
    </row>
    <row r="1262" spans="1:36" x14ac:dyDescent="0.2">
      <c r="A1262" s="272">
        <f t="shared" si="222"/>
        <v>74</v>
      </c>
      <c r="B1262" s="274">
        <f t="shared" si="222"/>
        <v>1.2057288017805037E-4</v>
      </c>
      <c r="C1262" s="279">
        <f t="shared" si="223"/>
        <v>1.1870000000000001</v>
      </c>
      <c r="D1262" s="274">
        <f t="shared" si="224"/>
        <v>8.4202269618847264E-4</v>
      </c>
      <c r="E1262" s="279">
        <f t="shared" si="225"/>
        <v>1.1870000000000001</v>
      </c>
      <c r="G1262" s="114"/>
      <c r="H1262" s="114"/>
      <c r="I1262" s="23"/>
      <c r="K1262" s="114"/>
      <c r="R1262" s="22"/>
      <c r="T1262" s="114"/>
      <c r="U1262" s="22"/>
      <c r="W1262" s="114"/>
      <c r="Y1262" s="22"/>
      <c r="AA1262" s="114"/>
      <c r="AE1262" s="22"/>
      <c r="AG1262" s="114"/>
      <c r="AH1262" s="22"/>
      <c r="AJ1262" s="114"/>
    </row>
    <row r="1263" spans="1:36" x14ac:dyDescent="0.2">
      <c r="A1263" s="272">
        <f t="shared" si="222"/>
        <v>75</v>
      </c>
      <c r="B1263" s="274">
        <f t="shared" si="222"/>
        <v>9.3410857720357699E-5</v>
      </c>
      <c r="C1263" s="279">
        <f t="shared" si="223"/>
        <v>1.1870000000000001</v>
      </c>
      <c r="D1263" s="274">
        <f t="shared" si="224"/>
        <v>6.6546955021347029E-4</v>
      </c>
      <c r="E1263" s="279">
        <f t="shared" si="225"/>
        <v>1.1870000000000001</v>
      </c>
      <c r="G1263" s="114"/>
      <c r="H1263" s="114"/>
      <c r="I1263" s="23"/>
      <c r="K1263" s="114"/>
      <c r="R1263" s="22"/>
      <c r="T1263" s="114"/>
      <c r="U1263" s="22"/>
      <c r="W1263" s="114"/>
      <c r="Y1263" s="22"/>
      <c r="AA1263" s="114"/>
      <c r="AE1263" s="22"/>
      <c r="AG1263" s="114"/>
      <c r="AH1263" s="22"/>
      <c r="AJ1263" s="114"/>
    </row>
    <row r="1264" spans="1:36" x14ac:dyDescent="0.2">
      <c r="A1264" s="272">
        <f t="shared" si="222"/>
        <v>76</v>
      </c>
      <c r="B1264" s="274">
        <f t="shared" si="222"/>
        <v>7.2211230436304888E-5</v>
      </c>
      <c r="C1264" s="279">
        <f t="shared" si="223"/>
        <v>1.1879999999999999</v>
      </c>
      <c r="D1264" s="274">
        <f t="shared" si="224"/>
        <v>4.4088599867303583E-4</v>
      </c>
      <c r="E1264" s="279">
        <f t="shared" si="225"/>
        <v>1.1879999999999999</v>
      </c>
      <c r="G1264" s="114"/>
      <c r="H1264" s="114"/>
      <c r="I1264" s="23"/>
      <c r="K1264" s="114"/>
      <c r="R1264" s="22"/>
      <c r="T1264" s="114"/>
      <c r="U1264" s="22"/>
      <c r="W1264" s="114"/>
      <c r="Y1264" s="22"/>
      <c r="AA1264" s="114"/>
      <c r="AE1264" s="22"/>
      <c r="AG1264" s="114"/>
      <c r="AH1264" s="22"/>
      <c r="AJ1264" s="114"/>
    </row>
    <row r="1265" spans="1:36" x14ac:dyDescent="0.2">
      <c r="A1265" s="272">
        <f t="shared" si="222"/>
        <v>77</v>
      </c>
      <c r="B1265" s="274">
        <f t="shared" si="222"/>
        <v>4.2068010391792296E-5</v>
      </c>
      <c r="C1265" s="279">
        <f t="shared" si="223"/>
        <v>1.1890000000000001</v>
      </c>
      <c r="D1265" s="274">
        <f t="shared" si="224"/>
        <v>3.2031311849498544E-4</v>
      </c>
      <c r="E1265" s="279">
        <f t="shared" si="225"/>
        <v>1.1890000000000001</v>
      </c>
      <c r="G1265" s="114"/>
      <c r="H1265" s="114"/>
      <c r="I1265" s="23"/>
      <c r="K1265" s="114"/>
      <c r="R1265" s="22"/>
      <c r="T1265" s="114"/>
      <c r="U1265" s="22"/>
      <c r="W1265" s="114"/>
      <c r="Y1265" s="22"/>
      <c r="AA1265" s="114"/>
      <c r="AE1265" s="22"/>
      <c r="AG1265" s="114"/>
      <c r="AH1265" s="22"/>
      <c r="AJ1265" s="114"/>
    </row>
    <row r="1266" spans="1:36" x14ac:dyDescent="0.2">
      <c r="A1266" s="272">
        <f t="shared" si="222"/>
        <v>78</v>
      </c>
      <c r="B1266" s="274">
        <f t="shared" si="222"/>
        <v>3.4449394336585821E-5</v>
      </c>
      <c r="C1266" s="279">
        <f t="shared" si="223"/>
        <v>1.1890000000000001</v>
      </c>
      <c r="D1266" s="274">
        <f t="shared" si="224"/>
        <v>2.6267663181646687E-4</v>
      </c>
      <c r="E1266" s="279">
        <f t="shared" si="225"/>
        <v>1.1890000000000001</v>
      </c>
      <c r="G1266" s="114"/>
      <c r="H1266" s="114"/>
      <c r="I1266" s="23"/>
      <c r="K1266" s="114"/>
      <c r="R1266" s="22"/>
      <c r="T1266" s="114"/>
      <c r="U1266" s="22"/>
      <c r="W1266" s="114"/>
      <c r="Y1266" s="22"/>
      <c r="AA1266" s="114"/>
      <c r="AE1266" s="22"/>
      <c r="AG1266" s="114"/>
      <c r="AH1266" s="22"/>
      <c r="AJ1266" s="114"/>
    </row>
    <row r="1267" spans="1:36" x14ac:dyDescent="0.2">
      <c r="A1267" s="272">
        <f t="shared" si="222"/>
        <v>79</v>
      </c>
      <c r="B1267" s="274">
        <f t="shared" si="222"/>
        <v>2.0868383107739486E-5</v>
      </c>
      <c r="C1267" s="279">
        <f t="shared" si="223"/>
        <v>1.19</v>
      </c>
      <c r="D1267" s="274">
        <f t="shared" si="224"/>
        <v>1.8185305279601555E-4</v>
      </c>
      <c r="E1267" s="279">
        <f t="shared" si="225"/>
        <v>1.19</v>
      </c>
      <c r="G1267" s="114"/>
      <c r="H1267" s="114"/>
      <c r="I1267" s="23"/>
      <c r="K1267" s="114"/>
      <c r="R1267" s="22"/>
      <c r="T1267" s="114"/>
      <c r="U1267" s="22"/>
      <c r="W1267" s="114"/>
      <c r="Y1267" s="22"/>
      <c r="AA1267" s="114"/>
      <c r="AE1267" s="22"/>
      <c r="AG1267" s="114"/>
      <c r="AH1267" s="22"/>
      <c r="AJ1267" s="114"/>
    </row>
    <row r="1268" spans="1:36" x14ac:dyDescent="0.2">
      <c r="A1268" s="272">
        <f t="shared" si="222"/>
        <v>80</v>
      </c>
      <c r="B1268" s="274">
        <f t="shared" si="222"/>
        <v>1.722469716829291E-5</v>
      </c>
      <c r="C1268" s="279">
        <f t="shared" si="223"/>
        <v>1.1910000000000001</v>
      </c>
      <c r="D1268" s="274">
        <f t="shared" si="224"/>
        <v>1.3017896129113681E-4</v>
      </c>
      <c r="E1268" s="279">
        <f t="shared" si="225"/>
        <v>1.1910000000000001</v>
      </c>
      <c r="G1268" s="114"/>
      <c r="H1268" s="114"/>
      <c r="I1268" s="23"/>
      <c r="K1268" s="114"/>
      <c r="R1268" s="22"/>
      <c r="T1268" s="114"/>
      <c r="U1268" s="22"/>
      <c r="W1268" s="114"/>
      <c r="Y1268" s="22"/>
      <c r="AA1268" s="114"/>
      <c r="AE1268" s="22"/>
      <c r="AG1268" s="114"/>
      <c r="AH1268" s="22"/>
      <c r="AJ1268" s="114"/>
    </row>
    <row r="1269" spans="1:36" x14ac:dyDescent="0.2">
      <c r="A1269" s="272">
        <f t="shared" si="222"/>
        <v>81</v>
      </c>
      <c r="B1269" s="274">
        <f t="shared" si="222"/>
        <v>7.6186160552064792E-6</v>
      </c>
      <c r="C1269" s="279">
        <f t="shared" si="223"/>
        <v>1.1919999999999999</v>
      </c>
      <c r="D1269" s="274">
        <f t="shared" si="224"/>
        <v>7.7511137257318084E-5</v>
      </c>
      <c r="E1269" s="279">
        <f t="shared" si="225"/>
        <v>1.1919999999999999</v>
      </c>
      <c r="G1269" s="114"/>
      <c r="H1269" s="114"/>
      <c r="I1269" s="23"/>
      <c r="K1269" s="114"/>
      <c r="R1269" s="22"/>
      <c r="T1269" s="114"/>
      <c r="U1269" s="22"/>
      <c r="W1269" s="114"/>
      <c r="Y1269" s="22"/>
      <c r="AA1269" s="114"/>
      <c r="AE1269" s="22"/>
      <c r="AG1269" s="114"/>
      <c r="AH1269" s="22"/>
      <c r="AJ1269" s="114"/>
    </row>
    <row r="1270" spans="1:36" x14ac:dyDescent="0.2">
      <c r="A1270" s="272">
        <f t="shared" si="222"/>
        <v>82</v>
      </c>
      <c r="B1270" s="274">
        <f t="shared" si="222"/>
        <v>5.6311509973265282E-6</v>
      </c>
      <c r="C1270" s="279">
        <f t="shared" si="223"/>
        <v>1.1930000000000001</v>
      </c>
      <c r="D1270" s="274">
        <f t="shared" si="224"/>
        <v>4.0743033686538997E-5</v>
      </c>
      <c r="E1270" s="279">
        <f t="shared" si="225"/>
        <v>1.1930000000000001</v>
      </c>
      <c r="G1270" s="114"/>
      <c r="H1270" s="114"/>
      <c r="I1270" s="23"/>
      <c r="K1270" s="114"/>
      <c r="R1270" s="22"/>
      <c r="T1270" s="114"/>
      <c r="U1270" s="22"/>
      <c r="W1270" s="114"/>
      <c r="Y1270" s="22"/>
      <c r="AA1270" s="114"/>
      <c r="AE1270" s="22"/>
      <c r="AG1270" s="114"/>
      <c r="AH1270" s="22"/>
      <c r="AJ1270" s="114"/>
    </row>
    <row r="1271" spans="1:36" x14ac:dyDescent="0.2">
      <c r="A1271" s="272">
        <f t="shared" si="222"/>
        <v>83</v>
      </c>
      <c r="B1271" s="274">
        <f t="shared" si="222"/>
        <v>6.9561277025798289E-6</v>
      </c>
      <c r="C1271" s="279">
        <f t="shared" si="223"/>
        <v>1.1930000000000001</v>
      </c>
      <c r="D1271" s="274">
        <f t="shared" si="224"/>
        <v>5.6642754149578605E-5</v>
      </c>
      <c r="E1271" s="279">
        <f t="shared" si="225"/>
        <v>1.1930000000000001</v>
      </c>
      <c r="G1271" s="114"/>
      <c r="H1271" s="114"/>
      <c r="I1271" s="23"/>
      <c r="K1271" s="114"/>
      <c r="R1271" s="22"/>
      <c r="T1271" s="114"/>
      <c r="U1271" s="22"/>
      <c r="W1271" s="114"/>
      <c r="Y1271" s="22"/>
      <c r="AA1271" s="114"/>
      <c r="AE1271" s="22"/>
      <c r="AG1271" s="114"/>
      <c r="AH1271" s="22"/>
      <c r="AJ1271" s="114"/>
    </row>
    <row r="1272" spans="1:36" ht="13.5" thickBot="1" x14ac:dyDescent="0.25">
      <c r="A1272" s="278" t="str">
        <f t="shared" si="222"/>
        <v>NNNN</v>
      </c>
      <c r="B1272" s="275">
        <f t="shared" si="222"/>
        <v>0.18173711733430586</v>
      </c>
      <c r="C1272" s="280">
        <f t="shared" si="223"/>
        <v>1.1830000000000001</v>
      </c>
      <c r="D1272" s="275"/>
      <c r="E1272" s="294"/>
      <c r="G1272" s="114"/>
      <c r="H1272" s="114"/>
      <c r="I1272" s="23"/>
      <c r="K1272" s="114"/>
      <c r="R1272" s="22"/>
      <c r="T1272" s="114"/>
      <c r="U1272" s="22"/>
      <c r="W1272" s="114"/>
      <c r="Y1272" s="22"/>
      <c r="AA1272" s="114"/>
      <c r="AE1272" s="22"/>
      <c r="AG1272" s="114"/>
      <c r="AH1272" s="22"/>
      <c r="AJ1272" s="114"/>
    </row>
    <row r="1273" spans="1:36" x14ac:dyDescent="0.2">
      <c r="G1273" s="114"/>
      <c r="H1273" s="114"/>
      <c r="I1273" s="23"/>
      <c r="K1273" s="114"/>
      <c r="R1273" s="22"/>
      <c r="T1273" s="114"/>
      <c r="U1273" s="22"/>
      <c r="W1273" s="114"/>
      <c r="Y1273" s="22"/>
      <c r="AA1273" s="114"/>
      <c r="AE1273" s="22"/>
      <c r="AG1273" s="114"/>
      <c r="AH1273" s="22"/>
      <c r="AJ1273" s="114"/>
    </row>
  </sheetData>
  <mergeCells count="43">
    <mergeCell ref="B1092:C1092"/>
    <mergeCell ref="D1092:E1092"/>
    <mergeCell ref="B892:H892"/>
    <mergeCell ref="B996:C996"/>
    <mergeCell ref="E996:F996"/>
    <mergeCell ref="H996:I996"/>
    <mergeCell ref="B1186:C1186"/>
    <mergeCell ref="D1186:E1186"/>
    <mergeCell ref="B107:C107"/>
    <mergeCell ref="E107:F107"/>
    <mergeCell ref="H107:I107"/>
    <mergeCell ref="B396:Q396"/>
    <mergeCell ref="B400:C400"/>
    <mergeCell ref="E400:F400"/>
    <mergeCell ref="H400:I400"/>
    <mergeCell ref="K400:L400"/>
    <mergeCell ref="B497:H497"/>
    <mergeCell ref="B501:D501"/>
    <mergeCell ref="F501:H501"/>
    <mergeCell ref="B601:C601"/>
    <mergeCell ref="E601:F601"/>
    <mergeCell ref="H601:I601"/>
    <mergeCell ref="B10:C10"/>
    <mergeCell ref="E10:F10"/>
    <mergeCell ref="H10:I10"/>
    <mergeCell ref="K10:L10"/>
    <mergeCell ref="B298:D298"/>
    <mergeCell ref="K107:L107"/>
    <mergeCell ref="B205:C205"/>
    <mergeCell ref="E205:F205"/>
    <mergeCell ref="H205:I205"/>
    <mergeCell ref="K205:L205"/>
    <mergeCell ref="K996:L996"/>
    <mergeCell ref="B694:H694"/>
    <mergeCell ref="K601:L601"/>
    <mergeCell ref="B798:C798"/>
    <mergeCell ref="E798:F798"/>
    <mergeCell ref="H798:I798"/>
    <mergeCell ref="K798:L798"/>
    <mergeCell ref="E698:F698"/>
    <mergeCell ref="B698:C698"/>
    <mergeCell ref="B896:C896"/>
    <mergeCell ref="E896:F896"/>
  </mergeCells>
  <pageMargins left="0.5" right="0.5" top="0.5" bottom="1" header="0.5" footer="0.5"/>
  <pageSetup scale="50" fitToHeight="7" orientation="landscape" r:id="rId1"/>
  <headerFooter alignWithMargins="0"/>
  <rowBreaks count="1" manualBreakCount="1">
    <brk id="293" max="1638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M1273"/>
  <sheetViews>
    <sheetView view="pageBreakPreview" zoomScale="60" zoomScaleNormal="80" workbookViewId="0">
      <selection activeCell="O21" sqref="O21"/>
    </sheetView>
  </sheetViews>
  <sheetFormatPr defaultColWidth="9.7109375" defaultRowHeight="12.75" x14ac:dyDescent="0.2"/>
  <cols>
    <col min="1" max="1" width="11.85546875" style="111" customWidth="1"/>
    <col min="2" max="2" width="15" style="114" customWidth="1"/>
    <col min="3" max="3" width="15" style="22" customWidth="1"/>
    <col min="4" max="4" width="12" style="22" customWidth="1"/>
    <col min="5" max="5" width="15.85546875" style="22" customWidth="1"/>
    <col min="6" max="7" width="17.5703125" style="22" customWidth="1"/>
    <col min="8" max="8" width="18" style="22" customWidth="1"/>
    <col min="9" max="9" width="18" style="114" customWidth="1"/>
    <col min="10" max="10" width="10.7109375" style="114" customWidth="1"/>
    <col min="11" max="11" width="15.85546875" style="23" customWidth="1"/>
    <col min="12" max="13" width="15.85546875" style="114" customWidth="1"/>
    <col min="14" max="14" width="8.140625" style="114" customWidth="1"/>
    <col min="15" max="15" width="17.140625" style="114" customWidth="1"/>
    <col min="16" max="17" width="11.5703125" style="114" bestFit="1" customWidth="1"/>
    <col min="18" max="18" width="18.5703125" style="114" customWidth="1"/>
    <col min="19" max="19" width="11.5703125" style="114" bestFit="1" customWidth="1"/>
    <col min="20" max="20" width="8.7109375" style="22" customWidth="1"/>
    <col min="21" max="21" width="22.140625" style="114" customWidth="1"/>
    <col min="22" max="22" width="11.7109375" style="114" customWidth="1"/>
    <col min="23" max="23" width="9.140625" style="22" customWidth="1"/>
    <col min="24" max="24" width="21.7109375" style="114" customWidth="1"/>
    <col min="25" max="26" width="11.7109375" style="114" customWidth="1"/>
    <col min="27" max="27" width="9" style="22" customWidth="1"/>
    <col min="28" max="28" width="17.140625" style="114" customWidth="1"/>
    <col min="29" max="30" width="11.5703125" style="114" bestFit="1" customWidth="1"/>
    <col min="31" max="31" width="19.85546875" style="114" customWidth="1"/>
    <col min="32" max="32" width="11.7109375" style="114" customWidth="1"/>
    <col min="33" max="33" width="8.7109375" style="22" customWidth="1"/>
    <col min="34" max="34" width="20.28515625" style="114" customWidth="1"/>
    <col min="35" max="35" width="11.7109375" style="114" customWidth="1"/>
    <col min="36" max="36" width="9.140625" style="22" customWidth="1"/>
    <col min="37" max="37" width="21" style="114" customWidth="1"/>
    <col min="38" max="38" width="11.7109375" style="114" customWidth="1"/>
    <col min="39" max="256" width="9.7109375" style="114"/>
    <col min="257" max="257" width="11.85546875" style="114" customWidth="1"/>
    <col min="258" max="258" width="10.7109375" style="114" customWidth="1"/>
    <col min="259" max="259" width="11.7109375" style="114" customWidth="1"/>
    <col min="260" max="260" width="12" style="114" customWidth="1"/>
    <col min="261" max="261" width="11.140625" style="114" customWidth="1"/>
    <col min="262" max="265" width="11.7109375" style="114" customWidth="1"/>
    <col min="266" max="266" width="10.7109375" style="114" customWidth="1"/>
    <col min="267" max="268" width="11.7109375" style="114" customWidth="1"/>
    <col min="269" max="269" width="8.140625" style="114" customWidth="1"/>
    <col min="270" max="270" width="10.7109375" style="114" customWidth="1"/>
    <col min="271" max="272" width="11.7109375" style="114" customWidth="1"/>
    <col min="273" max="273" width="9.28515625" style="114" customWidth="1"/>
    <col min="274" max="274" width="9.7109375" style="114" customWidth="1"/>
    <col min="275" max="276" width="8.7109375" style="114" customWidth="1"/>
    <col min="277" max="277" width="2.42578125" style="114" customWidth="1"/>
    <col min="278" max="278" width="9.140625" style="114" customWidth="1"/>
    <col min="279" max="279" width="10.7109375" style="114" customWidth="1"/>
    <col min="280" max="281" width="9" style="114" customWidth="1"/>
    <col min="282" max="282" width="2.140625" style="114" customWidth="1"/>
    <col min="283" max="286" width="9.7109375" style="114" customWidth="1"/>
    <col min="287" max="287" width="1.28515625" style="114" customWidth="1"/>
    <col min="288" max="512" width="9.7109375" style="114"/>
    <col min="513" max="513" width="11.85546875" style="114" customWidth="1"/>
    <col min="514" max="514" width="10.7109375" style="114" customWidth="1"/>
    <col min="515" max="515" width="11.7109375" style="114" customWidth="1"/>
    <col min="516" max="516" width="12" style="114" customWidth="1"/>
    <col min="517" max="517" width="11.140625" style="114" customWidth="1"/>
    <col min="518" max="521" width="11.7109375" style="114" customWidth="1"/>
    <col min="522" max="522" width="10.7109375" style="114" customWidth="1"/>
    <col min="523" max="524" width="11.7109375" style="114" customWidth="1"/>
    <col min="525" max="525" width="8.140625" style="114" customWidth="1"/>
    <col min="526" max="526" width="10.7109375" style="114" customWidth="1"/>
    <col min="527" max="528" width="11.7109375" style="114" customWidth="1"/>
    <col min="529" max="529" width="9.28515625" style="114" customWidth="1"/>
    <col min="530" max="530" width="9.7109375" style="114" customWidth="1"/>
    <col min="531" max="532" width="8.7109375" style="114" customWidth="1"/>
    <col min="533" max="533" width="2.42578125" style="114" customWidth="1"/>
    <col min="534" max="534" width="9.140625" style="114" customWidth="1"/>
    <col min="535" max="535" width="10.7109375" style="114" customWidth="1"/>
    <col min="536" max="537" width="9" style="114" customWidth="1"/>
    <col min="538" max="538" width="2.140625" style="114" customWidth="1"/>
    <col min="539" max="542" width="9.7109375" style="114" customWidth="1"/>
    <col min="543" max="543" width="1.28515625" style="114" customWidth="1"/>
    <col min="544" max="768" width="9.7109375" style="114"/>
    <col min="769" max="769" width="11.85546875" style="114" customWidth="1"/>
    <col min="770" max="770" width="10.7109375" style="114" customWidth="1"/>
    <col min="771" max="771" width="11.7109375" style="114" customWidth="1"/>
    <col min="772" max="772" width="12" style="114" customWidth="1"/>
    <col min="773" max="773" width="11.140625" style="114" customWidth="1"/>
    <col min="774" max="777" width="11.7109375" style="114" customWidth="1"/>
    <col min="778" max="778" width="10.7109375" style="114" customWidth="1"/>
    <col min="779" max="780" width="11.7109375" style="114" customWidth="1"/>
    <col min="781" max="781" width="8.140625" style="114" customWidth="1"/>
    <col min="782" max="782" width="10.7109375" style="114" customWidth="1"/>
    <col min="783" max="784" width="11.7109375" style="114" customWidth="1"/>
    <col min="785" max="785" width="9.28515625" style="114" customWidth="1"/>
    <col min="786" max="786" width="9.7109375" style="114" customWidth="1"/>
    <col min="787" max="788" width="8.7109375" style="114" customWidth="1"/>
    <col min="789" max="789" width="2.42578125" style="114" customWidth="1"/>
    <col min="790" max="790" width="9.140625" style="114" customWidth="1"/>
    <col min="791" max="791" width="10.7109375" style="114" customWidth="1"/>
    <col min="792" max="793" width="9" style="114" customWidth="1"/>
    <col min="794" max="794" width="2.140625" style="114" customWidth="1"/>
    <col min="795" max="798" width="9.7109375" style="114" customWidth="1"/>
    <col min="799" max="799" width="1.28515625" style="114" customWidth="1"/>
    <col min="800" max="1024" width="9.7109375" style="114"/>
    <col min="1025" max="1025" width="11.85546875" style="114" customWidth="1"/>
    <col min="1026" max="1026" width="10.7109375" style="114" customWidth="1"/>
    <col min="1027" max="1027" width="11.7109375" style="114" customWidth="1"/>
    <col min="1028" max="1028" width="12" style="114" customWidth="1"/>
    <col min="1029" max="1029" width="11.140625" style="114" customWidth="1"/>
    <col min="1030" max="1033" width="11.7109375" style="114" customWidth="1"/>
    <col min="1034" max="1034" width="10.7109375" style="114" customWidth="1"/>
    <col min="1035" max="1036" width="11.7109375" style="114" customWidth="1"/>
    <col min="1037" max="1037" width="8.140625" style="114" customWidth="1"/>
    <col min="1038" max="1038" width="10.7109375" style="114" customWidth="1"/>
    <col min="1039" max="1040" width="11.7109375" style="114" customWidth="1"/>
    <col min="1041" max="1041" width="9.28515625" style="114" customWidth="1"/>
    <col min="1042" max="1042" width="9.7109375" style="114" customWidth="1"/>
    <col min="1043" max="1044" width="8.7109375" style="114" customWidth="1"/>
    <col min="1045" max="1045" width="2.42578125" style="114" customWidth="1"/>
    <col min="1046" max="1046" width="9.140625" style="114" customWidth="1"/>
    <col min="1047" max="1047" width="10.7109375" style="114" customWidth="1"/>
    <col min="1048" max="1049" width="9" style="114" customWidth="1"/>
    <col min="1050" max="1050" width="2.140625" style="114" customWidth="1"/>
    <col min="1051" max="1054" width="9.7109375" style="114" customWidth="1"/>
    <col min="1055" max="1055" width="1.28515625" style="114" customWidth="1"/>
    <col min="1056" max="1280" width="9.7109375" style="114"/>
    <col min="1281" max="1281" width="11.85546875" style="114" customWidth="1"/>
    <col min="1282" max="1282" width="10.7109375" style="114" customWidth="1"/>
    <col min="1283" max="1283" width="11.7109375" style="114" customWidth="1"/>
    <col min="1284" max="1284" width="12" style="114" customWidth="1"/>
    <col min="1285" max="1285" width="11.140625" style="114" customWidth="1"/>
    <col min="1286" max="1289" width="11.7109375" style="114" customWidth="1"/>
    <col min="1290" max="1290" width="10.7109375" style="114" customWidth="1"/>
    <col min="1291" max="1292" width="11.7109375" style="114" customWidth="1"/>
    <col min="1293" max="1293" width="8.140625" style="114" customWidth="1"/>
    <col min="1294" max="1294" width="10.7109375" style="114" customWidth="1"/>
    <col min="1295" max="1296" width="11.7109375" style="114" customWidth="1"/>
    <col min="1297" max="1297" width="9.28515625" style="114" customWidth="1"/>
    <col min="1298" max="1298" width="9.7109375" style="114" customWidth="1"/>
    <col min="1299" max="1300" width="8.7109375" style="114" customWidth="1"/>
    <col min="1301" max="1301" width="2.42578125" style="114" customWidth="1"/>
    <col min="1302" max="1302" width="9.140625" style="114" customWidth="1"/>
    <col min="1303" max="1303" width="10.7109375" style="114" customWidth="1"/>
    <col min="1304" max="1305" width="9" style="114" customWidth="1"/>
    <col min="1306" max="1306" width="2.140625" style="114" customWidth="1"/>
    <col min="1307" max="1310" width="9.7109375" style="114" customWidth="1"/>
    <col min="1311" max="1311" width="1.28515625" style="114" customWidth="1"/>
    <col min="1312" max="1536" width="9.7109375" style="114"/>
    <col min="1537" max="1537" width="11.85546875" style="114" customWidth="1"/>
    <col min="1538" max="1538" width="10.7109375" style="114" customWidth="1"/>
    <col min="1539" max="1539" width="11.7109375" style="114" customWidth="1"/>
    <col min="1540" max="1540" width="12" style="114" customWidth="1"/>
    <col min="1541" max="1541" width="11.140625" style="114" customWidth="1"/>
    <col min="1542" max="1545" width="11.7109375" style="114" customWidth="1"/>
    <col min="1546" max="1546" width="10.7109375" style="114" customWidth="1"/>
    <col min="1547" max="1548" width="11.7109375" style="114" customWidth="1"/>
    <col min="1549" max="1549" width="8.140625" style="114" customWidth="1"/>
    <col min="1550" max="1550" width="10.7109375" style="114" customWidth="1"/>
    <col min="1551" max="1552" width="11.7109375" style="114" customWidth="1"/>
    <col min="1553" max="1553" width="9.28515625" style="114" customWidth="1"/>
    <col min="1554" max="1554" width="9.7109375" style="114" customWidth="1"/>
    <col min="1555" max="1556" width="8.7109375" style="114" customWidth="1"/>
    <col min="1557" max="1557" width="2.42578125" style="114" customWidth="1"/>
    <col min="1558" max="1558" width="9.140625" style="114" customWidth="1"/>
    <col min="1559" max="1559" width="10.7109375" style="114" customWidth="1"/>
    <col min="1560" max="1561" width="9" style="114" customWidth="1"/>
    <col min="1562" max="1562" width="2.140625" style="114" customWidth="1"/>
    <col min="1563" max="1566" width="9.7109375" style="114" customWidth="1"/>
    <col min="1567" max="1567" width="1.28515625" style="114" customWidth="1"/>
    <col min="1568" max="1792" width="9.7109375" style="114"/>
    <col min="1793" max="1793" width="11.85546875" style="114" customWidth="1"/>
    <col min="1794" max="1794" width="10.7109375" style="114" customWidth="1"/>
    <col min="1795" max="1795" width="11.7109375" style="114" customWidth="1"/>
    <col min="1796" max="1796" width="12" style="114" customWidth="1"/>
    <col min="1797" max="1797" width="11.140625" style="114" customWidth="1"/>
    <col min="1798" max="1801" width="11.7109375" style="114" customWidth="1"/>
    <col min="1802" max="1802" width="10.7109375" style="114" customWidth="1"/>
    <col min="1803" max="1804" width="11.7109375" style="114" customWidth="1"/>
    <col min="1805" max="1805" width="8.140625" style="114" customWidth="1"/>
    <col min="1806" max="1806" width="10.7109375" style="114" customWidth="1"/>
    <col min="1807" max="1808" width="11.7109375" style="114" customWidth="1"/>
    <col min="1809" max="1809" width="9.28515625" style="114" customWidth="1"/>
    <col min="1810" max="1810" width="9.7109375" style="114" customWidth="1"/>
    <col min="1811" max="1812" width="8.7109375" style="114" customWidth="1"/>
    <col min="1813" max="1813" width="2.42578125" style="114" customWidth="1"/>
    <col min="1814" max="1814" width="9.140625" style="114" customWidth="1"/>
    <col min="1815" max="1815" width="10.7109375" style="114" customWidth="1"/>
    <col min="1816" max="1817" width="9" style="114" customWidth="1"/>
    <col min="1818" max="1818" width="2.140625" style="114" customWidth="1"/>
    <col min="1819" max="1822" width="9.7109375" style="114" customWidth="1"/>
    <col min="1823" max="1823" width="1.28515625" style="114" customWidth="1"/>
    <col min="1824" max="2048" width="9.7109375" style="114"/>
    <col min="2049" max="2049" width="11.85546875" style="114" customWidth="1"/>
    <col min="2050" max="2050" width="10.7109375" style="114" customWidth="1"/>
    <col min="2051" max="2051" width="11.7109375" style="114" customWidth="1"/>
    <col min="2052" max="2052" width="12" style="114" customWidth="1"/>
    <col min="2053" max="2053" width="11.140625" style="114" customWidth="1"/>
    <col min="2054" max="2057" width="11.7109375" style="114" customWidth="1"/>
    <col min="2058" max="2058" width="10.7109375" style="114" customWidth="1"/>
    <col min="2059" max="2060" width="11.7109375" style="114" customWidth="1"/>
    <col min="2061" max="2061" width="8.140625" style="114" customWidth="1"/>
    <col min="2062" max="2062" width="10.7109375" style="114" customWidth="1"/>
    <col min="2063" max="2064" width="11.7109375" style="114" customWidth="1"/>
    <col min="2065" max="2065" width="9.28515625" style="114" customWidth="1"/>
    <col min="2066" max="2066" width="9.7109375" style="114" customWidth="1"/>
    <col min="2067" max="2068" width="8.7109375" style="114" customWidth="1"/>
    <col min="2069" max="2069" width="2.42578125" style="114" customWidth="1"/>
    <col min="2070" max="2070" width="9.140625" style="114" customWidth="1"/>
    <col min="2071" max="2071" width="10.7109375" style="114" customWidth="1"/>
    <col min="2072" max="2073" width="9" style="114" customWidth="1"/>
    <col min="2074" max="2074" width="2.140625" style="114" customWidth="1"/>
    <col min="2075" max="2078" width="9.7109375" style="114" customWidth="1"/>
    <col min="2079" max="2079" width="1.28515625" style="114" customWidth="1"/>
    <col min="2080" max="2304" width="9.7109375" style="114"/>
    <col min="2305" max="2305" width="11.85546875" style="114" customWidth="1"/>
    <col min="2306" max="2306" width="10.7109375" style="114" customWidth="1"/>
    <col min="2307" max="2307" width="11.7109375" style="114" customWidth="1"/>
    <col min="2308" max="2308" width="12" style="114" customWidth="1"/>
    <col min="2309" max="2309" width="11.140625" style="114" customWidth="1"/>
    <col min="2310" max="2313" width="11.7109375" style="114" customWidth="1"/>
    <col min="2314" max="2314" width="10.7109375" style="114" customWidth="1"/>
    <col min="2315" max="2316" width="11.7109375" style="114" customWidth="1"/>
    <col min="2317" max="2317" width="8.140625" style="114" customWidth="1"/>
    <col min="2318" max="2318" width="10.7109375" style="114" customWidth="1"/>
    <col min="2319" max="2320" width="11.7109375" style="114" customWidth="1"/>
    <col min="2321" max="2321" width="9.28515625" style="114" customWidth="1"/>
    <col min="2322" max="2322" width="9.7109375" style="114" customWidth="1"/>
    <col min="2323" max="2324" width="8.7109375" style="114" customWidth="1"/>
    <col min="2325" max="2325" width="2.42578125" style="114" customWidth="1"/>
    <col min="2326" max="2326" width="9.140625" style="114" customWidth="1"/>
    <col min="2327" max="2327" width="10.7109375" style="114" customWidth="1"/>
    <col min="2328" max="2329" width="9" style="114" customWidth="1"/>
    <col min="2330" max="2330" width="2.140625" style="114" customWidth="1"/>
    <col min="2331" max="2334" width="9.7109375" style="114" customWidth="1"/>
    <col min="2335" max="2335" width="1.28515625" style="114" customWidth="1"/>
    <col min="2336" max="2560" width="9.7109375" style="114"/>
    <col min="2561" max="2561" width="11.85546875" style="114" customWidth="1"/>
    <col min="2562" max="2562" width="10.7109375" style="114" customWidth="1"/>
    <col min="2563" max="2563" width="11.7109375" style="114" customWidth="1"/>
    <col min="2564" max="2564" width="12" style="114" customWidth="1"/>
    <col min="2565" max="2565" width="11.140625" style="114" customWidth="1"/>
    <col min="2566" max="2569" width="11.7109375" style="114" customWidth="1"/>
    <col min="2570" max="2570" width="10.7109375" style="114" customWidth="1"/>
    <col min="2571" max="2572" width="11.7109375" style="114" customWidth="1"/>
    <col min="2573" max="2573" width="8.140625" style="114" customWidth="1"/>
    <col min="2574" max="2574" width="10.7109375" style="114" customWidth="1"/>
    <col min="2575" max="2576" width="11.7109375" style="114" customWidth="1"/>
    <col min="2577" max="2577" width="9.28515625" style="114" customWidth="1"/>
    <col min="2578" max="2578" width="9.7109375" style="114" customWidth="1"/>
    <col min="2579" max="2580" width="8.7109375" style="114" customWidth="1"/>
    <col min="2581" max="2581" width="2.42578125" style="114" customWidth="1"/>
    <col min="2582" max="2582" width="9.140625" style="114" customWidth="1"/>
    <col min="2583" max="2583" width="10.7109375" style="114" customWidth="1"/>
    <col min="2584" max="2585" width="9" style="114" customWidth="1"/>
    <col min="2586" max="2586" width="2.140625" style="114" customWidth="1"/>
    <col min="2587" max="2590" width="9.7109375" style="114" customWidth="1"/>
    <col min="2591" max="2591" width="1.28515625" style="114" customWidth="1"/>
    <col min="2592" max="2816" width="9.7109375" style="114"/>
    <col min="2817" max="2817" width="11.85546875" style="114" customWidth="1"/>
    <col min="2818" max="2818" width="10.7109375" style="114" customWidth="1"/>
    <col min="2819" max="2819" width="11.7109375" style="114" customWidth="1"/>
    <col min="2820" max="2820" width="12" style="114" customWidth="1"/>
    <col min="2821" max="2821" width="11.140625" style="114" customWidth="1"/>
    <col min="2822" max="2825" width="11.7109375" style="114" customWidth="1"/>
    <col min="2826" max="2826" width="10.7109375" style="114" customWidth="1"/>
    <col min="2827" max="2828" width="11.7109375" style="114" customWidth="1"/>
    <col min="2829" max="2829" width="8.140625" style="114" customWidth="1"/>
    <col min="2830" max="2830" width="10.7109375" style="114" customWidth="1"/>
    <col min="2831" max="2832" width="11.7109375" style="114" customWidth="1"/>
    <col min="2833" max="2833" width="9.28515625" style="114" customWidth="1"/>
    <col min="2834" max="2834" width="9.7109375" style="114" customWidth="1"/>
    <col min="2835" max="2836" width="8.7109375" style="114" customWidth="1"/>
    <col min="2837" max="2837" width="2.42578125" style="114" customWidth="1"/>
    <col min="2838" max="2838" width="9.140625" style="114" customWidth="1"/>
    <col min="2839" max="2839" width="10.7109375" style="114" customWidth="1"/>
    <col min="2840" max="2841" width="9" style="114" customWidth="1"/>
    <col min="2842" max="2842" width="2.140625" style="114" customWidth="1"/>
    <col min="2843" max="2846" width="9.7109375" style="114" customWidth="1"/>
    <col min="2847" max="2847" width="1.28515625" style="114" customWidth="1"/>
    <col min="2848" max="3072" width="9.7109375" style="114"/>
    <col min="3073" max="3073" width="11.85546875" style="114" customWidth="1"/>
    <col min="3074" max="3074" width="10.7109375" style="114" customWidth="1"/>
    <col min="3075" max="3075" width="11.7109375" style="114" customWidth="1"/>
    <col min="3076" max="3076" width="12" style="114" customWidth="1"/>
    <col min="3077" max="3077" width="11.140625" style="114" customWidth="1"/>
    <col min="3078" max="3081" width="11.7109375" style="114" customWidth="1"/>
    <col min="3082" max="3082" width="10.7109375" style="114" customWidth="1"/>
    <col min="3083" max="3084" width="11.7109375" style="114" customWidth="1"/>
    <col min="3085" max="3085" width="8.140625" style="114" customWidth="1"/>
    <col min="3086" max="3086" width="10.7109375" style="114" customWidth="1"/>
    <col min="3087" max="3088" width="11.7109375" style="114" customWidth="1"/>
    <col min="3089" max="3089" width="9.28515625" style="114" customWidth="1"/>
    <col min="3090" max="3090" width="9.7109375" style="114" customWidth="1"/>
    <col min="3091" max="3092" width="8.7109375" style="114" customWidth="1"/>
    <col min="3093" max="3093" width="2.42578125" style="114" customWidth="1"/>
    <col min="3094" max="3094" width="9.140625" style="114" customWidth="1"/>
    <col min="3095" max="3095" width="10.7109375" style="114" customWidth="1"/>
    <col min="3096" max="3097" width="9" style="114" customWidth="1"/>
    <col min="3098" max="3098" width="2.140625" style="114" customWidth="1"/>
    <col min="3099" max="3102" width="9.7109375" style="114" customWidth="1"/>
    <col min="3103" max="3103" width="1.28515625" style="114" customWidth="1"/>
    <col min="3104" max="3328" width="9.7109375" style="114"/>
    <col min="3329" max="3329" width="11.85546875" style="114" customWidth="1"/>
    <col min="3330" max="3330" width="10.7109375" style="114" customWidth="1"/>
    <col min="3331" max="3331" width="11.7109375" style="114" customWidth="1"/>
    <col min="3332" max="3332" width="12" style="114" customWidth="1"/>
    <col min="3333" max="3333" width="11.140625" style="114" customWidth="1"/>
    <col min="3334" max="3337" width="11.7109375" style="114" customWidth="1"/>
    <col min="3338" max="3338" width="10.7109375" style="114" customWidth="1"/>
    <col min="3339" max="3340" width="11.7109375" style="114" customWidth="1"/>
    <col min="3341" max="3341" width="8.140625" style="114" customWidth="1"/>
    <col min="3342" max="3342" width="10.7109375" style="114" customWidth="1"/>
    <col min="3343" max="3344" width="11.7109375" style="114" customWidth="1"/>
    <col min="3345" max="3345" width="9.28515625" style="114" customWidth="1"/>
    <col min="3346" max="3346" width="9.7109375" style="114" customWidth="1"/>
    <col min="3347" max="3348" width="8.7109375" style="114" customWidth="1"/>
    <col min="3349" max="3349" width="2.42578125" style="114" customWidth="1"/>
    <col min="3350" max="3350" width="9.140625" style="114" customWidth="1"/>
    <col min="3351" max="3351" width="10.7109375" style="114" customWidth="1"/>
    <col min="3352" max="3353" width="9" style="114" customWidth="1"/>
    <col min="3354" max="3354" width="2.140625" style="114" customWidth="1"/>
    <col min="3355" max="3358" width="9.7109375" style="114" customWidth="1"/>
    <col min="3359" max="3359" width="1.28515625" style="114" customWidth="1"/>
    <col min="3360" max="3584" width="9.7109375" style="114"/>
    <col min="3585" max="3585" width="11.85546875" style="114" customWidth="1"/>
    <col min="3586" max="3586" width="10.7109375" style="114" customWidth="1"/>
    <col min="3587" max="3587" width="11.7109375" style="114" customWidth="1"/>
    <col min="3588" max="3588" width="12" style="114" customWidth="1"/>
    <col min="3589" max="3589" width="11.140625" style="114" customWidth="1"/>
    <col min="3590" max="3593" width="11.7109375" style="114" customWidth="1"/>
    <col min="3594" max="3594" width="10.7109375" style="114" customWidth="1"/>
    <col min="3595" max="3596" width="11.7109375" style="114" customWidth="1"/>
    <col min="3597" max="3597" width="8.140625" style="114" customWidth="1"/>
    <col min="3598" max="3598" width="10.7109375" style="114" customWidth="1"/>
    <col min="3599" max="3600" width="11.7109375" style="114" customWidth="1"/>
    <col min="3601" max="3601" width="9.28515625" style="114" customWidth="1"/>
    <col min="3602" max="3602" width="9.7109375" style="114" customWidth="1"/>
    <col min="3603" max="3604" width="8.7109375" style="114" customWidth="1"/>
    <col min="3605" max="3605" width="2.42578125" style="114" customWidth="1"/>
    <col min="3606" max="3606" width="9.140625" style="114" customWidth="1"/>
    <col min="3607" max="3607" width="10.7109375" style="114" customWidth="1"/>
    <col min="3608" max="3609" width="9" style="114" customWidth="1"/>
    <col min="3610" max="3610" width="2.140625" style="114" customWidth="1"/>
    <col min="3611" max="3614" width="9.7109375" style="114" customWidth="1"/>
    <col min="3615" max="3615" width="1.28515625" style="114" customWidth="1"/>
    <col min="3616" max="3840" width="9.7109375" style="114"/>
    <col min="3841" max="3841" width="11.85546875" style="114" customWidth="1"/>
    <col min="3842" max="3842" width="10.7109375" style="114" customWidth="1"/>
    <col min="3843" max="3843" width="11.7109375" style="114" customWidth="1"/>
    <col min="3844" max="3844" width="12" style="114" customWidth="1"/>
    <col min="3845" max="3845" width="11.140625" style="114" customWidth="1"/>
    <col min="3846" max="3849" width="11.7109375" style="114" customWidth="1"/>
    <col min="3850" max="3850" width="10.7109375" style="114" customWidth="1"/>
    <col min="3851" max="3852" width="11.7109375" style="114" customWidth="1"/>
    <col min="3853" max="3853" width="8.140625" style="114" customWidth="1"/>
    <col min="3854" max="3854" width="10.7109375" style="114" customWidth="1"/>
    <col min="3855" max="3856" width="11.7109375" style="114" customWidth="1"/>
    <col min="3857" max="3857" width="9.28515625" style="114" customWidth="1"/>
    <col min="3858" max="3858" width="9.7109375" style="114" customWidth="1"/>
    <col min="3859" max="3860" width="8.7109375" style="114" customWidth="1"/>
    <col min="3861" max="3861" width="2.42578125" style="114" customWidth="1"/>
    <col min="3862" max="3862" width="9.140625" style="114" customWidth="1"/>
    <col min="3863" max="3863" width="10.7109375" style="114" customWidth="1"/>
    <col min="3864" max="3865" width="9" style="114" customWidth="1"/>
    <col min="3866" max="3866" width="2.140625" style="114" customWidth="1"/>
    <col min="3867" max="3870" width="9.7109375" style="114" customWidth="1"/>
    <col min="3871" max="3871" width="1.28515625" style="114" customWidth="1"/>
    <col min="3872" max="4096" width="9.7109375" style="114"/>
    <col min="4097" max="4097" width="11.85546875" style="114" customWidth="1"/>
    <col min="4098" max="4098" width="10.7109375" style="114" customWidth="1"/>
    <col min="4099" max="4099" width="11.7109375" style="114" customWidth="1"/>
    <col min="4100" max="4100" width="12" style="114" customWidth="1"/>
    <col min="4101" max="4101" width="11.140625" style="114" customWidth="1"/>
    <col min="4102" max="4105" width="11.7109375" style="114" customWidth="1"/>
    <col min="4106" max="4106" width="10.7109375" style="114" customWidth="1"/>
    <col min="4107" max="4108" width="11.7109375" style="114" customWidth="1"/>
    <col min="4109" max="4109" width="8.140625" style="114" customWidth="1"/>
    <col min="4110" max="4110" width="10.7109375" style="114" customWidth="1"/>
    <col min="4111" max="4112" width="11.7109375" style="114" customWidth="1"/>
    <col min="4113" max="4113" width="9.28515625" style="114" customWidth="1"/>
    <col min="4114" max="4114" width="9.7109375" style="114" customWidth="1"/>
    <col min="4115" max="4116" width="8.7109375" style="114" customWidth="1"/>
    <col min="4117" max="4117" width="2.42578125" style="114" customWidth="1"/>
    <col min="4118" max="4118" width="9.140625" style="114" customWidth="1"/>
    <col min="4119" max="4119" width="10.7109375" style="114" customWidth="1"/>
    <col min="4120" max="4121" width="9" style="114" customWidth="1"/>
    <col min="4122" max="4122" width="2.140625" style="114" customWidth="1"/>
    <col min="4123" max="4126" width="9.7109375" style="114" customWidth="1"/>
    <col min="4127" max="4127" width="1.28515625" style="114" customWidth="1"/>
    <col min="4128" max="4352" width="9.7109375" style="114"/>
    <col min="4353" max="4353" width="11.85546875" style="114" customWidth="1"/>
    <col min="4354" max="4354" width="10.7109375" style="114" customWidth="1"/>
    <col min="4355" max="4355" width="11.7109375" style="114" customWidth="1"/>
    <col min="4356" max="4356" width="12" style="114" customWidth="1"/>
    <col min="4357" max="4357" width="11.140625" style="114" customWidth="1"/>
    <col min="4358" max="4361" width="11.7109375" style="114" customWidth="1"/>
    <col min="4362" max="4362" width="10.7109375" style="114" customWidth="1"/>
    <col min="4363" max="4364" width="11.7109375" style="114" customWidth="1"/>
    <col min="4365" max="4365" width="8.140625" style="114" customWidth="1"/>
    <col min="4366" max="4366" width="10.7109375" style="114" customWidth="1"/>
    <col min="4367" max="4368" width="11.7109375" style="114" customWidth="1"/>
    <col min="4369" max="4369" width="9.28515625" style="114" customWidth="1"/>
    <col min="4370" max="4370" width="9.7109375" style="114" customWidth="1"/>
    <col min="4371" max="4372" width="8.7109375" style="114" customWidth="1"/>
    <col min="4373" max="4373" width="2.42578125" style="114" customWidth="1"/>
    <col min="4374" max="4374" width="9.140625" style="114" customWidth="1"/>
    <col min="4375" max="4375" width="10.7109375" style="114" customWidth="1"/>
    <col min="4376" max="4377" width="9" style="114" customWidth="1"/>
    <col min="4378" max="4378" width="2.140625" style="114" customWidth="1"/>
    <col min="4379" max="4382" width="9.7109375" style="114" customWidth="1"/>
    <col min="4383" max="4383" width="1.28515625" style="114" customWidth="1"/>
    <col min="4384" max="4608" width="9.7109375" style="114"/>
    <col min="4609" max="4609" width="11.85546875" style="114" customWidth="1"/>
    <col min="4610" max="4610" width="10.7109375" style="114" customWidth="1"/>
    <col min="4611" max="4611" width="11.7109375" style="114" customWidth="1"/>
    <col min="4612" max="4612" width="12" style="114" customWidth="1"/>
    <col min="4613" max="4613" width="11.140625" style="114" customWidth="1"/>
    <col min="4614" max="4617" width="11.7109375" style="114" customWidth="1"/>
    <col min="4618" max="4618" width="10.7109375" style="114" customWidth="1"/>
    <col min="4619" max="4620" width="11.7109375" style="114" customWidth="1"/>
    <col min="4621" max="4621" width="8.140625" style="114" customWidth="1"/>
    <col min="4622" max="4622" width="10.7109375" style="114" customWidth="1"/>
    <col min="4623" max="4624" width="11.7109375" style="114" customWidth="1"/>
    <col min="4625" max="4625" width="9.28515625" style="114" customWidth="1"/>
    <col min="4626" max="4626" width="9.7109375" style="114" customWidth="1"/>
    <col min="4627" max="4628" width="8.7109375" style="114" customWidth="1"/>
    <col min="4629" max="4629" width="2.42578125" style="114" customWidth="1"/>
    <col min="4630" max="4630" width="9.140625" style="114" customWidth="1"/>
    <col min="4631" max="4631" width="10.7109375" style="114" customWidth="1"/>
    <col min="4632" max="4633" width="9" style="114" customWidth="1"/>
    <col min="4634" max="4634" width="2.140625" style="114" customWidth="1"/>
    <col min="4635" max="4638" width="9.7109375" style="114" customWidth="1"/>
    <col min="4639" max="4639" width="1.28515625" style="114" customWidth="1"/>
    <col min="4640" max="4864" width="9.7109375" style="114"/>
    <col min="4865" max="4865" width="11.85546875" style="114" customWidth="1"/>
    <col min="4866" max="4866" width="10.7109375" style="114" customWidth="1"/>
    <col min="4867" max="4867" width="11.7109375" style="114" customWidth="1"/>
    <col min="4868" max="4868" width="12" style="114" customWidth="1"/>
    <col min="4869" max="4869" width="11.140625" style="114" customWidth="1"/>
    <col min="4870" max="4873" width="11.7109375" style="114" customWidth="1"/>
    <col min="4874" max="4874" width="10.7109375" style="114" customWidth="1"/>
    <col min="4875" max="4876" width="11.7109375" style="114" customWidth="1"/>
    <col min="4877" max="4877" width="8.140625" style="114" customWidth="1"/>
    <col min="4878" max="4878" width="10.7109375" style="114" customWidth="1"/>
    <col min="4879" max="4880" width="11.7109375" style="114" customWidth="1"/>
    <col min="4881" max="4881" width="9.28515625" style="114" customWidth="1"/>
    <col min="4882" max="4882" width="9.7109375" style="114" customWidth="1"/>
    <col min="4883" max="4884" width="8.7109375" style="114" customWidth="1"/>
    <col min="4885" max="4885" width="2.42578125" style="114" customWidth="1"/>
    <col min="4886" max="4886" width="9.140625" style="114" customWidth="1"/>
    <col min="4887" max="4887" width="10.7109375" style="114" customWidth="1"/>
    <col min="4888" max="4889" width="9" style="114" customWidth="1"/>
    <col min="4890" max="4890" width="2.140625" style="114" customWidth="1"/>
    <col min="4891" max="4894" width="9.7109375" style="114" customWidth="1"/>
    <col min="4895" max="4895" width="1.28515625" style="114" customWidth="1"/>
    <col min="4896" max="5120" width="9.7109375" style="114"/>
    <col min="5121" max="5121" width="11.85546875" style="114" customWidth="1"/>
    <col min="5122" max="5122" width="10.7109375" style="114" customWidth="1"/>
    <col min="5123" max="5123" width="11.7109375" style="114" customWidth="1"/>
    <col min="5124" max="5124" width="12" style="114" customWidth="1"/>
    <col min="5125" max="5125" width="11.140625" style="114" customWidth="1"/>
    <col min="5126" max="5129" width="11.7109375" style="114" customWidth="1"/>
    <col min="5130" max="5130" width="10.7109375" style="114" customWidth="1"/>
    <col min="5131" max="5132" width="11.7109375" style="114" customWidth="1"/>
    <col min="5133" max="5133" width="8.140625" style="114" customWidth="1"/>
    <col min="5134" max="5134" width="10.7109375" style="114" customWidth="1"/>
    <col min="5135" max="5136" width="11.7109375" style="114" customWidth="1"/>
    <col min="5137" max="5137" width="9.28515625" style="114" customWidth="1"/>
    <col min="5138" max="5138" width="9.7109375" style="114" customWidth="1"/>
    <col min="5139" max="5140" width="8.7109375" style="114" customWidth="1"/>
    <col min="5141" max="5141" width="2.42578125" style="114" customWidth="1"/>
    <col min="5142" max="5142" width="9.140625" style="114" customWidth="1"/>
    <col min="5143" max="5143" width="10.7109375" style="114" customWidth="1"/>
    <col min="5144" max="5145" width="9" style="114" customWidth="1"/>
    <col min="5146" max="5146" width="2.140625" style="114" customWidth="1"/>
    <col min="5147" max="5150" width="9.7109375" style="114" customWidth="1"/>
    <col min="5151" max="5151" width="1.28515625" style="114" customWidth="1"/>
    <col min="5152" max="5376" width="9.7109375" style="114"/>
    <col min="5377" max="5377" width="11.85546875" style="114" customWidth="1"/>
    <col min="5378" max="5378" width="10.7109375" style="114" customWidth="1"/>
    <col min="5379" max="5379" width="11.7109375" style="114" customWidth="1"/>
    <col min="5380" max="5380" width="12" style="114" customWidth="1"/>
    <col min="5381" max="5381" width="11.140625" style="114" customWidth="1"/>
    <col min="5382" max="5385" width="11.7109375" style="114" customWidth="1"/>
    <col min="5386" max="5386" width="10.7109375" style="114" customWidth="1"/>
    <col min="5387" max="5388" width="11.7109375" style="114" customWidth="1"/>
    <col min="5389" max="5389" width="8.140625" style="114" customWidth="1"/>
    <col min="5390" max="5390" width="10.7109375" style="114" customWidth="1"/>
    <col min="5391" max="5392" width="11.7109375" style="114" customWidth="1"/>
    <col min="5393" max="5393" width="9.28515625" style="114" customWidth="1"/>
    <col min="5394" max="5394" width="9.7109375" style="114" customWidth="1"/>
    <col min="5395" max="5396" width="8.7109375" style="114" customWidth="1"/>
    <col min="5397" max="5397" width="2.42578125" style="114" customWidth="1"/>
    <col min="5398" max="5398" width="9.140625" style="114" customWidth="1"/>
    <col min="5399" max="5399" width="10.7109375" style="114" customWidth="1"/>
    <col min="5400" max="5401" width="9" style="114" customWidth="1"/>
    <col min="5402" max="5402" width="2.140625" style="114" customWidth="1"/>
    <col min="5403" max="5406" width="9.7109375" style="114" customWidth="1"/>
    <col min="5407" max="5407" width="1.28515625" style="114" customWidth="1"/>
    <col min="5408" max="5632" width="9.7109375" style="114"/>
    <col min="5633" max="5633" width="11.85546875" style="114" customWidth="1"/>
    <col min="5634" max="5634" width="10.7109375" style="114" customWidth="1"/>
    <col min="5635" max="5635" width="11.7109375" style="114" customWidth="1"/>
    <col min="5636" max="5636" width="12" style="114" customWidth="1"/>
    <col min="5637" max="5637" width="11.140625" style="114" customWidth="1"/>
    <col min="5638" max="5641" width="11.7109375" style="114" customWidth="1"/>
    <col min="5642" max="5642" width="10.7109375" style="114" customWidth="1"/>
    <col min="5643" max="5644" width="11.7109375" style="114" customWidth="1"/>
    <col min="5645" max="5645" width="8.140625" style="114" customWidth="1"/>
    <col min="5646" max="5646" width="10.7109375" style="114" customWidth="1"/>
    <col min="5647" max="5648" width="11.7109375" style="114" customWidth="1"/>
    <col min="5649" max="5649" width="9.28515625" style="114" customWidth="1"/>
    <col min="5650" max="5650" width="9.7109375" style="114" customWidth="1"/>
    <col min="5651" max="5652" width="8.7109375" style="114" customWidth="1"/>
    <col min="5653" max="5653" width="2.42578125" style="114" customWidth="1"/>
    <col min="5654" max="5654" width="9.140625" style="114" customWidth="1"/>
    <col min="5655" max="5655" width="10.7109375" style="114" customWidth="1"/>
    <col min="5656" max="5657" width="9" style="114" customWidth="1"/>
    <col min="5658" max="5658" width="2.140625" style="114" customWidth="1"/>
    <col min="5659" max="5662" width="9.7109375" style="114" customWidth="1"/>
    <col min="5663" max="5663" width="1.28515625" style="114" customWidth="1"/>
    <col min="5664" max="5888" width="9.7109375" style="114"/>
    <col min="5889" max="5889" width="11.85546875" style="114" customWidth="1"/>
    <col min="5890" max="5890" width="10.7109375" style="114" customWidth="1"/>
    <col min="5891" max="5891" width="11.7109375" style="114" customWidth="1"/>
    <col min="5892" max="5892" width="12" style="114" customWidth="1"/>
    <col min="5893" max="5893" width="11.140625" style="114" customWidth="1"/>
    <col min="5894" max="5897" width="11.7109375" style="114" customWidth="1"/>
    <col min="5898" max="5898" width="10.7109375" style="114" customWidth="1"/>
    <col min="5899" max="5900" width="11.7109375" style="114" customWidth="1"/>
    <col min="5901" max="5901" width="8.140625" style="114" customWidth="1"/>
    <col min="5902" max="5902" width="10.7109375" style="114" customWidth="1"/>
    <col min="5903" max="5904" width="11.7109375" style="114" customWidth="1"/>
    <col min="5905" max="5905" width="9.28515625" style="114" customWidth="1"/>
    <col min="5906" max="5906" width="9.7109375" style="114" customWidth="1"/>
    <col min="5907" max="5908" width="8.7109375" style="114" customWidth="1"/>
    <col min="5909" max="5909" width="2.42578125" style="114" customWidth="1"/>
    <col min="5910" max="5910" width="9.140625" style="114" customWidth="1"/>
    <col min="5911" max="5911" width="10.7109375" style="114" customWidth="1"/>
    <col min="5912" max="5913" width="9" style="114" customWidth="1"/>
    <col min="5914" max="5914" width="2.140625" style="114" customWidth="1"/>
    <col min="5915" max="5918" width="9.7109375" style="114" customWidth="1"/>
    <col min="5919" max="5919" width="1.28515625" style="114" customWidth="1"/>
    <col min="5920" max="6144" width="9.7109375" style="114"/>
    <col min="6145" max="6145" width="11.85546875" style="114" customWidth="1"/>
    <col min="6146" max="6146" width="10.7109375" style="114" customWidth="1"/>
    <col min="6147" max="6147" width="11.7109375" style="114" customWidth="1"/>
    <col min="6148" max="6148" width="12" style="114" customWidth="1"/>
    <col min="6149" max="6149" width="11.140625" style="114" customWidth="1"/>
    <col min="6150" max="6153" width="11.7109375" style="114" customWidth="1"/>
    <col min="6154" max="6154" width="10.7109375" style="114" customWidth="1"/>
    <col min="6155" max="6156" width="11.7109375" style="114" customWidth="1"/>
    <col min="6157" max="6157" width="8.140625" style="114" customWidth="1"/>
    <col min="6158" max="6158" width="10.7109375" style="114" customWidth="1"/>
    <col min="6159" max="6160" width="11.7109375" style="114" customWidth="1"/>
    <col min="6161" max="6161" width="9.28515625" style="114" customWidth="1"/>
    <col min="6162" max="6162" width="9.7109375" style="114" customWidth="1"/>
    <col min="6163" max="6164" width="8.7109375" style="114" customWidth="1"/>
    <col min="6165" max="6165" width="2.42578125" style="114" customWidth="1"/>
    <col min="6166" max="6166" width="9.140625" style="114" customWidth="1"/>
    <col min="6167" max="6167" width="10.7109375" style="114" customWidth="1"/>
    <col min="6168" max="6169" width="9" style="114" customWidth="1"/>
    <col min="6170" max="6170" width="2.140625" style="114" customWidth="1"/>
    <col min="6171" max="6174" width="9.7109375" style="114" customWidth="1"/>
    <col min="6175" max="6175" width="1.28515625" style="114" customWidth="1"/>
    <col min="6176" max="6400" width="9.7109375" style="114"/>
    <col min="6401" max="6401" width="11.85546875" style="114" customWidth="1"/>
    <col min="6402" max="6402" width="10.7109375" style="114" customWidth="1"/>
    <col min="6403" max="6403" width="11.7109375" style="114" customWidth="1"/>
    <col min="6404" max="6404" width="12" style="114" customWidth="1"/>
    <col min="6405" max="6405" width="11.140625" style="114" customWidth="1"/>
    <col min="6406" max="6409" width="11.7109375" style="114" customWidth="1"/>
    <col min="6410" max="6410" width="10.7109375" style="114" customWidth="1"/>
    <col min="6411" max="6412" width="11.7109375" style="114" customWidth="1"/>
    <col min="6413" max="6413" width="8.140625" style="114" customWidth="1"/>
    <col min="6414" max="6414" width="10.7109375" style="114" customWidth="1"/>
    <col min="6415" max="6416" width="11.7109375" style="114" customWidth="1"/>
    <col min="6417" max="6417" width="9.28515625" style="114" customWidth="1"/>
    <col min="6418" max="6418" width="9.7109375" style="114" customWidth="1"/>
    <col min="6419" max="6420" width="8.7109375" style="114" customWidth="1"/>
    <col min="6421" max="6421" width="2.42578125" style="114" customWidth="1"/>
    <col min="6422" max="6422" width="9.140625" style="114" customWidth="1"/>
    <col min="6423" max="6423" width="10.7109375" style="114" customWidth="1"/>
    <col min="6424" max="6425" width="9" style="114" customWidth="1"/>
    <col min="6426" max="6426" width="2.140625" style="114" customWidth="1"/>
    <col min="6427" max="6430" width="9.7109375" style="114" customWidth="1"/>
    <col min="6431" max="6431" width="1.28515625" style="114" customWidth="1"/>
    <col min="6432" max="6656" width="9.7109375" style="114"/>
    <col min="6657" max="6657" width="11.85546875" style="114" customWidth="1"/>
    <col min="6658" max="6658" width="10.7109375" style="114" customWidth="1"/>
    <col min="6659" max="6659" width="11.7109375" style="114" customWidth="1"/>
    <col min="6660" max="6660" width="12" style="114" customWidth="1"/>
    <col min="6661" max="6661" width="11.140625" style="114" customWidth="1"/>
    <col min="6662" max="6665" width="11.7109375" style="114" customWidth="1"/>
    <col min="6666" max="6666" width="10.7109375" style="114" customWidth="1"/>
    <col min="6667" max="6668" width="11.7109375" style="114" customWidth="1"/>
    <col min="6669" max="6669" width="8.140625" style="114" customWidth="1"/>
    <col min="6670" max="6670" width="10.7109375" style="114" customWidth="1"/>
    <col min="6671" max="6672" width="11.7109375" style="114" customWidth="1"/>
    <col min="6673" max="6673" width="9.28515625" style="114" customWidth="1"/>
    <col min="6674" max="6674" width="9.7109375" style="114" customWidth="1"/>
    <col min="6675" max="6676" width="8.7109375" style="114" customWidth="1"/>
    <col min="6677" max="6677" width="2.42578125" style="114" customWidth="1"/>
    <col min="6678" max="6678" width="9.140625" style="114" customWidth="1"/>
    <col min="6679" max="6679" width="10.7109375" style="114" customWidth="1"/>
    <col min="6680" max="6681" width="9" style="114" customWidth="1"/>
    <col min="6682" max="6682" width="2.140625" style="114" customWidth="1"/>
    <col min="6683" max="6686" width="9.7109375" style="114" customWidth="1"/>
    <col min="6687" max="6687" width="1.28515625" style="114" customWidth="1"/>
    <col min="6688" max="6912" width="9.7109375" style="114"/>
    <col min="6913" max="6913" width="11.85546875" style="114" customWidth="1"/>
    <col min="6914" max="6914" width="10.7109375" style="114" customWidth="1"/>
    <col min="6915" max="6915" width="11.7109375" style="114" customWidth="1"/>
    <col min="6916" max="6916" width="12" style="114" customWidth="1"/>
    <col min="6917" max="6917" width="11.140625" style="114" customWidth="1"/>
    <col min="6918" max="6921" width="11.7109375" style="114" customWidth="1"/>
    <col min="6922" max="6922" width="10.7109375" style="114" customWidth="1"/>
    <col min="6923" max="6924" width="11.7109375" style="114" customWidth="1"/>
    <col min="6925" max="6925" width="8.140625" style="114" customWidth="1"/>
    <col min="6926" max="6926" width="10.7109375" style="114" customWidth="1"/>
    <col min="6927" max="6928" width="11.7109375" style="114" customWidth="1"/>
    <col min="6929" max="6929" width="9.28515625" style="114" customWidth="1"/>
    <col min="6930" max="6930" width="9.7109375" style="114" customWidth="1"/>
    <col min="6931" max="6932" width="8.7109375" style="114" customWidth="1"/>
    <col min="6933" max="6933" width="2.42578125" style="114" customWidth="1"/>
    <col min="6934" max="6934" width="9.140625" style="114" customWidth="1"/>
    <col min="6935" max="6935" width="10.7109375" style="114" customWidth="1"/>
    <col min="6936" max="6937" width="9" style="114" customWidth="1"/>
    <col min="6938" max="6938" width="2.140625" style="114" customWidth="1"/>
    <col min="6939" max="6942" width="9.7109375" style="114" customWidth="1"/>
    <col min="6943" max="6943" width="1.28515625" style="114" customWidth="1"/>
    <col min="6944" max="7168" width="9.7109375" style="114"/>
    <col min="7169" max="7169" width="11.85546875" style="114" customWidth="1"/>
    <col min="7170" max="7170" width="10.7109375" style="114" customWidth="1"/>
    <col min="7171" max="7171" width="11.7109375" style="114" customWidth="1"/>
    <col min="7172" max="7172" width="12" style="114" customWidth="1"/>
    <col min="7173" max="7173" width="11.140625" style="114" customWidth="1"/>
    <col min="7174" max="7177" width="11.7109375" style="114" customWidth="1"/>
    <col min="7178" max="7178" width="10.7109375" style="114" customWidth="1"/>
    <col min="7179" max="7180" width="11.7109375" style="114" customWidth="1"/>
    <col min="7181" max="7181" width="8.140625" style="114" customWidth="1"/>
    <col min="7182" max="7182" width="10.7109375" style="114" customWidth="1"/>
    <col min="7183" max="7184" width="11.7109375" style="114" customWidth="1"/>
    <col min="7185" max="7185" width="9.28515625" style="114" customWidth="1"/>
    <col min="7186" max="7186" width="9.7109375" style="114" customWidth="1"/>
    <col min="7187" max="7188" width="8.7109375" style="114" customWidth="1"/>
    <col min="7189" max="7189" width="2.42578125" style="114" customWidth="1"/>
    <col min="7190" max="7190" width="9.140625" style="114" customWidth="1"/>
    <col min="7191" max="7191" width="10.7109375" style="114" customWidth="1"/>
    <col min="7192" max="7193" width="9" style="114" customWidth="1"/>
    <col min="7194" max="7194" width="2.140625" style="114" customWidth="1"/>
    <col min="7195" max="7198" width="9.7109375" style="114" customWidth="1"/>
    <col min="7199" max="7199" width="1.28515625" style="114" customWidth="1"/>
    <col min="7200" max="7424" width="9.7109375" style="114"/>
    <col min="7425" max="7425" width="11.85546875" style="114" customWidth="1"/>
    <col min="7426" max="7426" width="10.7109375" style="114" customWidth="1"/>
    <col min="7427" max="7427" width="11.7109375" style="114" customWidth="1"/>
    <col min="7428" max="7428" width="12" style="114" customWidth="1"/>
    <col min="7429" max="7429" width="11.140625" style="114" customWidth="1"/>
    <col min="7430" max="7433" width="11.7109375" style="114" customWidth="1"/>
    <col min="7434" max="7434" width="10.7109375" style="114" customWidth="1"/>
    <col min="7435" max="7436" width="11.7109375" style="114" customWidth="1"/>
    <col min="7437" max="7437" width="8.140625" style="114" customWidth="1"/>
    <col min="7438" max="7438" width="10.7109375" style="114" customWidth="1"/>
    <col min="7439" max="7440" width="11.7109375" style="114" customWidth="1"/>
    <col min="7441" max="7441" width="9.28515625" style="114" customWidth="1"/>
    <col min="7442" max="7442" width="9.7109375" style="114" customWidth="1"/>
    <col min="7443" max="7444" width="8.7109375" style="114" customWidth="1"/>
    <col min="7445" max="7445" width="2.42578125" style="114" customWidth="1"/>
    <col min="7446" max="7446" width="9.140625" style="114" customWidth="1"/>
    <col min="7447" max="7447" width="10.7109375" style="114" customWidth="1"/>
    <col min="7448" max="7449" width="9" style="114" customWidth="1"/>
    <col min="7450" max="7450" width="2.140625" style="114" customWidth="1"/>
    <col min="7451" max="7454" width="9.7109375" style="114" customWidth="1"/>
    <col min="7455" max="7455" width="1.28515625" style="114" customWidth="1"/>
    <col min="7456" max="7680" width="9.7109375" style="114"/>
    <col min="7681" max="7681" width="11.85546875" style="114" customWidth="1"/>
    <col min="7682" max="7682" width="10.7109375" style="114" customWidth="1"/>
    <col min="7683" max="7683" width="11.7109375" style="114" customWidth="1"/>
    <col min="7684" max="7684" width="12" style="114" customWidth="1"/>
    <col min="7685" max="7685" width="11.140625" style="114" customWidth="1"/>
    <col min="7686" max="7689" width="11.7109375" style="114" customWidth="1"/>
    <col min="7690" max="7690" width="10.7109375" style="114" customWidth="1"/>
    <col min="7691" max="7692" width="11.7109375" style="114" customWidth="1"/>
    <col min="7693" max="7693" width="8.140625" style="114" customWidth="1"/>
    <col min="7694" max="7694" width="10.7109375" style="114" customWidth="1"/>
    <col min="7695" max="7696" width="11.7109375" style="114" customWidth="1"/>
    <col min="7697" max="7697" width="9.28515625" style="114" customWidth="1"/>
    <col min="7698" max="7698" width="9.7109375" style="114" customWidth="1"/>
    <col min="7699" max="7700" width="8.7109375" style="114" customWidth="1"/>
    <col min="7701" max="7701" width="2.42578125" style="114" customWidth="1"/>
    <col min="7702" max="7702" width="9.140625" style="114" customWidth="1"/>
    <col min="7703" max="7703" width="10.7109375" style="114" customWidth="1"/>
    <col min="7704" max="7705" width="9" style="114" customWidth="1"/>
    <col min="7706" max="7706" width="2.140625" style="114" customWidth="1"/>
    <col min="7707" max="7710" width="9.7109375" style="114" customWidth="1"/>
    <col min="7711" max="7711" width="1.28515625" style="114" customWidth="1"/>
    <col min="7712" max="7936" width="9.7109375" style="114"/>
    <col min="7937" max="7937" width="11.85546875" style="114" customWidth="1"/>
    <col min="7938" max="7938" width="10.7109375" style="114" customWidth="1"/>
    <col min="7939" max="7939" width="11.7109375" style="114" customWidth="1"/>
    <col min="7940" max="7940" width="12" style="114" customWidth="1"/>
    <col min="7941" max="7941" width="11.140625" style="114" customWidth="1"/>
    <col min="7942" max="7945" width="11.7109375" style="114" customWidth="1"/>
    <col min="7946" max="7946" width="10.7109375" style="114" customWidth="1"/>
    <col min="7947" max="7948" width="11.7109375" style="114" customWidth="1"/>
    <col min="7949" max="7949" width="8.140625" style="114" customWidth="1"/>
    <col min="7950" max="7950" width="10.7109375" style="114" customWidth="1"/>
    <col min="7951" max="7952" width="11.7109375" style="114" customWidth="1"/>
    <col min="7953" max="7953" width="9.28515625" style="114" customWidth="1"/>
    <col min="7954" max="7954" width="9.7109375" style="114" customWidth="1"/>
    <col min="7955" max="7956" width="8.7109375" style="114" customWidth="1"/>
    <col min="7957" max="7957" width="2.42578125" style="114" customWidth="1"/>
    <col min="7958" max="7958" width="9.140625" style="114" customWidth="1"/>
    <col min="7959" max="7959" width="10.7109375" style="114" customWidth="1"/>
    <col min="7960" max="7961" width="9" style="114" customWidth="1"/>
    <col min="7962" max="7962" width="2.140625" style="114" customWidth="1"/>
    <col min="7963" max="7966" width="9.7109375" style="114" customWidth="1"/>
    <col min="7967" max="7967" width="1.28515625" style="114" customWidth="1"/>
    <col min="7968" max="8192" width="9.7109375" style="114"/>
    <col min="8193" max="8193" width="11.85546875" style="114" customWidth="1"/>
    <col min="8194" max="8194" width="10.7109375" style="114" customWidth="1"/>
    <col min="8195" max="8195" width="11.7109375" style="114" customWidth="1"/>
    <col min="8196" max="8196" width="12" style="114" customWidth="1"/>
    <col min="8197" max="8197" width="11.140625" style="114" customWidth="1"/>
    <col min="8198" max="8201" width="11.7109375" style="114" customWidth="1"/>
    <col min="8202" max="8202" width="10.7109375" style="114" customWidth="1"/>
    <col min="8203" max="8204" width="11.7109375" style="114" customWidth="1"/>
    <col min="8205" max="8205" width="8.140625" style="114" customWidth="1"/>
    <col min="8206" max="8206" width="10.7109375" style="114" customWidth="1"/>
    <col min="8207" max="8208" width="11.7109375" style="114" customWidth="1"/>
    <col min="8209" max="8209" width="9.28515625" style="114" customWidth="1"/>
    <col min="8210" max="8210" width="9.7109375" style="114" customWidth="1"/>
    <col min="8211" max="8212" width="8.7109375" style="114" customWidth="1"/>
    <col min="8213" max="8213" width="2.42578125" style="114" customWidth="1"/>
    <col min="8214" max="8214" width="9.140625" style="114" customWidth="1"/>
    <col min="8215" max="8215" width="10.7109375" style="114" customWidth="1"/>
    <col min="8216" max="8217" width="9" style="114" customWidth="1"/>
    <col min="8218" max="8218" width="2.140625" style="114" customWidth="1"/>
    <col min="8219" max="8222" width="9.7109375" style="114" customWidth="1"/>
    <col min="8223" max="8223" width="1.28515625" style="114" customWidth="1"/>
    <col min="8224" max="8448" width="9.7109375" style="114"/>
    <col min="8449" max="8449" width="11.85546875" style="114" customWidth="1"/>
    <col min="8450" max="8450" width="10.7109375" style="114" customWidth="1"/>
    <col min="8451" max="8451" width="11.7109375" style="114" customWidth="1"/>
    <col min="8452" max="8452" width="12" style="114" customWidth="1"/>
    <col min="8453" max="8453" width="11.140625" style="114" customWidth="1"/>
    <col min="8454" max="8457" width="11.7109375" style="114" customWidth="1"/>
    <col min="8458" max="8458" width="10.7109375" style="114" customWidth="1"/>
    <col min="8459" max="8460" width="11.7109375" style="114" customWidth="1"/>
    <col min="8461" max="8461" width="8.140625" style="114" customWidth="1"/>
    <col min="8462" max="8462" width="10.7109375" style="114" customWidth="1"/>
    <col min="8463" max="8464" width="11.7109375" style="114" customWidth="1"/>
    <col min="8465" max="8465" width="9.28515625" style="114" customWidth="1"/>
    <col min="8466" max="8466" width="9.7109375" style="114" customWidth="1"/>
    <col min="8467" max="8468" width="8.7109375" style="114" customWidth="1"/>
    <col min="8469" max="8469" width="2.42578125" style="114" customWidth="1"/>
    <col min="8470" max="8470" width="9.140625" style="114" customWidth="1"/>
    <col min="8471" max="8471" width="10.7109375" style="114" customWidth="1"/>
    <col min="8472" max="8473" width="9" style="114" customWidth="1"/>
    <col min="8474" max="8474" width="2.140625" style="114" customWidth="1"/>
    <col min="8475" max="8478" width="9.7109375" style="114" customWidth="1"/>
    <col min="8479" max="8479" width="1.28515625" style="114" customWidth="1"/>
    <col min="8480" max="8704" width="9.7109375" style="114"/>
    <col min="8705" max="8705" width="11.85546875" style="114" customWidth="1"/>
    <col min="8706" max="8706" width="10.7109375" style="114" customWidth="1"/>
    <col min="8707" max="8707" width="11.7109375" style="114" customWidth="1"/>
    <col min="8708" max="8708" width="12" style="114" customWidth="1"/>
    <col min="8709" max="8709" width="11.140625" style="114" customWidth="1"/>
    <col min="8710" max="8713" width="11.7109375" style="114" customWidth="1"/>
    <col min="8714" max="8714" width="10.7109375" style="114" customWidth="1"/>
    <col min="8715" max="8716" width="11.7109375" style="114" customWidth="1"/>
    <col min="8717" max="8717" width="8.140625" style="114" customWidth="1"/>
    <col min="8718" max="8718" width="10.7109375" style="114" customWidth="1"/>
    <col min="8719" max="8720" width="11.7109375" style="114" customWidth="1"/>
    <col min="8721" max="8721" width="9.28515625" style="114" customWidth="1"/>
    <col min="8722" max="8722" width="9.7109375" style="114" customWidth="1"/>
    <col min="8723" max="8724" width="8.7109375" style="114" customWidth="1"/>
    <col min="8725" max="8725" width="2.42578125" style="114" customWidth="1"/>
    <col min="8726" max="8726" width="9.140625" style="114" customWidth="1"/>
    <col min="8727" max="8727" width="10.7109375" style="114" customWidth="1"/>
    <col min="8728" max="8729" width="9" style="114" customWidth="1"/>
    <col min="8730" max="8730" width="2.140625" style="114" customWidth="1"/>
    <col min="8731" max="8734" width="9.7109375" style="114" customWidth="1"/>
    <col min="8735" max="8735" width="1.28515625" style="114" customWidth="1"/>
    <col min="8736" max="8960" width="9.7109375" style="114"/>
    <col min="8961" max="8961" width="11.85546875" style="114" customWidth="1"/>
    <col min="8962" max="8962" width="10.7109375" style="114" customWidth="1"/>
    <col min="8963" max="8963" width="11.7109375" style="114" customWidth="1"/>
    <col min="8964" max="8964" width="12" style="114" customWidth="1"/>
    <col min="8965" max="8965" width="11.140625" style="114" customWidth="1"/>
    <col min="8966" max="8969" width="11.7109375" style="114" customWidth="1"/>
    <col min="8970" max="8970" width="10.7109375" style="114" customWidth="1"/>
    <col min="8971" max="8972" width="11.7109375" style="114" customWidth="1"/>
    <col min="8973" max="8973" width="8.140625" style="114" customWidth="1"/>
    <col min="8974" max="8974" width="10.7109375" style="114" customWidth="1"/>
    <col min="8975" max="8976" width="11.7109375" style="114" customWidth="1"/>
    <col min="8977" max="8977" width="9.28515625" style="114" customWidth="1"/>
    <col min="8978" max="8978" width="9.7109375" style="114" customWidth="1"/>
    <col min="8979" max="8980" width="8.7109375" style="114" customWidth="1"/>
    <col min="8981" max="8981" width="2.42578125" style="114" customWidth="1"/>
    <col min="8982" max="8982" width="9.140625" style="114" customWidth="1"/>
    <col min="8983" max="8983" width="10.7109375" style="114" customWidth="1"/>
    <col min="8984" max="8985" width="9" style="114" customWidth="1"/>
    <col min="8986" max="8986" width="2.140625" style="114" customWidth="1"/>
    <col min="8987" max="8990" width="9.7109375" style="114" customWidth="1"/>
    <col min="8991" max="8991" width="1.28515625" style="114" customWidth="1"/>
    <col min="8992" max="9216" width="9.7109375" style="114"/>
    <col min="9217" max="9217" width="11.85546875" style="114" customWidth="1"/>
    <col min="9218" max="9218" width="10.7109375" style="114" customWidth="1"/>
    <col min="9219" max="9219" width="11.7109375" style="114" customWidth="1"/>
    <col min="9220" max="9220" width="12" style="114" customWidth="1"/>
    <col min="9221" max="9221" width="11.140625" style="114" customWidth="1"/>
    <col min="9222" max="9225" width="11.7109375" style="114" customWidth="1"/>
    <col min="9226" max="9226" width="10.7109375" style="114" customWidth="1"/>
    <col min="9227" max="9228" width="11.7109375" style="114" customWidth="1"/>
    <col min="9229" max="9229" width="8.140625" style="114" customWidth="1"/>
    <col min="9230" max="9230" width="10.7109375" style="114" customWidth="1"/>
    <col min="9231" max="9232" width="11.7109375" style="114" customWidth="1"/>
    <col min="9233" max="9233" width="9.28515625" style="114" customWidth="1"/>
    <col min="9234" max="9234" width="9.7109375" style="114" customWidth="1"/>
    <col min="9235" max="9236" width="8.7109375" style="114" customWidth="1"/>
    <col min="9237" max="9237" width="2.42578125" style="114" customWidth="1"/>
    <col min="9238" max="9238" width="9.140625" style="114" customWidth="1"/>
    <col min="9239" max="9239" width="10.7109375" style="114" customWidth="1"/>
    <col min="9240" max="9241" width="9" style="114" customWidth="1"/>
    <col min="9242" max="9242" width="2.140625" style="114" customWidth="1"/>
    <col min="9243" max="9246" width="9.7109375" style="114" customWidth="1"/>
    <col min="9247" max="9247" width="1.28515625" style="114" customWidth="1"/>
    <col min="9248" max="9472" width="9.7109375" style="114"/>
    <col min="9473" max="9473" width="11.85546875" style="114" customWidth="1"/>
    <col min="9474" max="9474" width="10.7109375" style="114" customWidth="1"/>
    <col min="9475" max="9475" width="11.7109375" style="114" customWidth="1"/>
    <col min="9476" max="9476" width="12" style="114" customWidth="1"/>
    <col min="9477" max="9477" width="11.140625" style="114" customWidth="1"/>
    <col min="9478" max="9481" width="11.7109375" style="114" customWidth="1"/>
    <col min="9482" max="9482" width="10.7109375" style="114" customWidth="1"/>
    <col min="9483" max="9484" width="11.7109375" style="114" customWidth="1"/>
    <col min="9485" max="9485" width="8.140625" style="114" customWidth="1"/>
    <col min="9486" max="9486" width="10.7109375" style="114" customWidth="1"/>
    <col min="9487" max="9488" width="11.7109375" style="114" customWidth="1"/>
    <col min="9489" max="9489" width="9.28515625" style="114" customWidth="1"/>
    <col min="9490" max="9490" width="9.7109375" style="114" customWidth="1"/>
    <col min="9491" max="9492" width="8.7109375" style="114" customWidth="1"/>
    <col min="9493" max="9493" width="2.42578125" style="114" customWidth="1"/>
    <col min="9494" max="9494" width="9.140625" style="114" customWidth="1"/>
    <col min="9495" max="9495" width="10.7109375" style="114" customWidth="1"/>
    <col min="9496" max="9497" width="9" style="114" customWidth="1"/>
    <col min="9498" max="9498" width="2.140625" style="114" customWidth="1"/>
    <col min="9499" max="9502" width="9.7109375" style="114" customWidth="1"/>
    <col min="9503" max="9503" width="1.28515625" style="114" customWidth="1"/>
    <col min="9504" max="9728" width="9.7109375" style="114"/>
    <col min="9729" max="9729" width="11.85546875" style="114" customWidth="1"/>
    <col min="9730" max="9730" width="10.7109375" style="114" customWidth="1"/>
    <col min="9731" max="9731" width="11.7109375" style="114" customWidth="1"/>
    <col min="9732" max="9732" width="12" style="114" customWidth="1"/>
    <col min="9733" max="9733" width="11.140625" style="114" customWidth="1"/>
    <col min="9734" max="9737" width="11.7109375" style="114" customWidth="1"/>
    <col min="9738" max="9738" width="10.7109375" style="114" customWidth="1"/>
    <col min="9739" max="9740" width="11.7109375" style="114" customWidth="1"/>
    <col min="9741" max="9741" width="8.140625" style="114" customWidth="1"/>
    <col min="9742" max="9742" width="10.7109375" style="114" customWidth="1"/>
    <col min="9743" max="9744" width="11.7109375" style="114" customWidth="1"/>
    <col min="9745" max="9745" width="9.28515625" style="114" customWidth="1"/>
    <col min="9746" max="9746" width="9.7109375" style="114" customWidth="1"/>
    <col min="9747" max="9748" width="8.7109375" style="114" customWidth="1"/>
    <col min="9749" max="9749" width="2.42578125" style="114" customWidth="1"/>
    <col min="9750" max="9750" width="9.140625" style="114" customWidth="1"/>
    <col min="9751" max="9751" width="10.7109375" style="114" customWidth="1"/>
    <col min="9752" max="9753" width="9" style="114" customWidth="1"/>
    <col min="9754" max="9754" width="2.140625" style="114" customWidth="1"/>
    <col min="9755" max="9758" width="9.7109375" style="114" customWidth="1"/>
    <col min="9759" max="9759" width="1.28515625" style="114" customWidth="1"/>
    <col min="9760" max="9984" width="9.7109375" style="114"/>
    <col min="9985" max="9985" width="11.85546875" style="114" customWidth="1"/>
    <col min="9986" max="9986" width="10.7109375" style="114" customWidth="1"/>
    <col min="9987" max="9987" width="11.7109375" style="114" customWidth="1"/>
    <col min="9988" max="9988" width="12" style="114" customWidth="1"/>
    <col min="9989" max="9989" width="11.140625" style="114" customWidth="1"/>
    <col min="9990" max="9993" width="11.7109375" style="114" customWidth="1"/>
    <col min="9994" max="9994" width="10.7109375" style="114" customWidth="1"/>
    <col min="9995" max="9996" width="11.7109375" style="114" customWidth="1"/>
    <col min="9997" max="9997" width="8.140625" style="114" customWidth="1"/>
    <col min="9998" max="9998" width="10.7109375" style="114" customWidth="1"/>
    <col min="9999" max="10000" width="11.7109375" style="114" customWidth="1"/>
    <col min="10001" max="10001" width="9.28515625" style="114" customWidth="1"/>
    <col min="10002" max="10002" width="9.7109375" style="114" customWidth="1"/>
    <col min="10003" max="10004" width="8.7109375" style="114" customWidth="1"/>
    <col min="10005" max="10005" width="2.42578125" style="114" customWidth="1"/>
    <col min="10006" max="10006" width="9.140625" style="114" customWidth="1"/>
    <col min="10007" max="10007" width="10.7109375" style="114" customWidth="1"/>
    <col min="10008" max="10009" width="9" style="114" customWidth="1"/>
    <col min="10010" max="10010" width="2.140625" style="114" customWidth="1"/>
    <col min="10011" max="10014" width="9.7109375" style="114" customWidth="1"/>
    <col min="10015" max="10015" width="1.28515625" style="114" customWidth="1"/>
    <col min="10016" max="10240" width="9.7109375" style="114"/>
    <col min="10241" max="10241" width="11.85546875" style="114" customWidth="1"/>
    <col min="10242" max="10242" width="10.7109375" style="114" customWidth="1"/>
    <col min="10243" max="10243" width="11.7109375" style="114" customWidth="1"/>
    <col min="10244" max="10244" width="12" style="114" customWidth="1"/>
    <col min="10245" max="10245" width="11.140625" style="114" customWidth="1"/>
    <col min="10246" max="10249" width="11.7109375" style="114" customWidth="1"/>
    <col min="10250" max="10250" width="10.7109375" style="114" customWidth="1"/>
    <col min="10251" max="10252" width="11.7109375" style="114" customWidth="1"/>
    <col min="10253" max="10253" width="8.140625" style="114" customWidth="1"/>
    <col min="10254" max="10254" width="10.7109375" style="114" customWidth="1"/>
    <col min="10255" max="10256" width="11.7109375" style="114" customWidth="1"/>
    <col min="10257" max="10257" width="9.28515625" style="114" customWidth="1"/>
    <col min="10258" max="10258" width="9.7109375" style="114" customWidth="1"/>
    <col min="10259" max="10260" width="8.7109375" style="114" customWidth="1"/>
    <col min="10261" max="10261" width="2.42578125" style="114" customWidth="1"/>
    <col min="10262" max="10262" width="9.140625" style="114" customWidth="1"/>
    <col min="10263" max="10263" width="10.7109375" style="114" customWidth="1"/>
    <col min="10264" max="10265" width="9" style="114" customWidth="1"/>
    <col min="10266" max="10266" width="2.140625" style="114" customWidth="1"/>
    <col min="10267" max="10270" width="9.7109375" style="114" customWidth="1"/>
    <col min="10271" max="10271" width="1.28515625" style="114" customWidth="1"/>
    <col min="10272" max="10496" width="9.7109375" style="114"/>
    <col min="10497" max="10497" width="11.85546875" style="114" customWidth="1"/>
    <col min="10498" max="10498" width="10.7109375" style="114" customWidth="1"/>
    <col min="10499" max="10499" width="11.7109375" style="114" customWidth="1"/>
    <col min="10500" max="10500" width="12" style="114" customWidth="1"/>
    <col min="10501" max="10501" width="11.140625" style="114" customWidth="1"/>
    <col min="10502" max="10505" width="11.7109375" style="114" customWidth="1"/>
    <col min="10506" max="10506" width="10.7109375" style="114" customWidth="1"/>
    <col min="10507" max="10508" width="11.7109375" style="114" customWidth="1"/>
    <col min="10509" max="10509" width="8.140625" style="114" customWidth="1"/>
    <col min="10510" max="10510" width="10.7109375" style="114" customWidth="1"/>
    <col min="10511" max="10512" width="11.7109375" style="114" customWidth="1"/>
    <col min="10513" max="10513" width="9.28515625" style="114" customWidth="1"/>
    <col min="10514" max="10514" width="9.7109375" style="114" customWidth="1"/>
    <col min="10515" max="10516" width="8.7109375" style="114" customWidth="1"/>
    <col min="10517" max="10517" width="2.42578125" style="114" customWidth="1"/>
    <col min="10518" max="10518" width="9.140625" style="114" customWidth="1"/>
    <col min="10519" max="10519" width="10.7109375" style="114" customWidth="1"/>
    <col min="10520" max="10521" width="9" style="114" customWidth="1"/>
    <col min="10522" max="10522" width="2.140625" style="114" customWidth="1"/>
    <col min="10523" max="10526" width="9.7109375" style="114" customWidth="1"/>
    <col min="10527" max="10527" width="1.28515625" style="114" customWidth="1"/>
    <col min="10528" max="10752" width="9.7109375" style="114"/>
    <col min="10753" max="10753" width="11.85546875" style="114" customWidth="1"/>
    <col min="10754" max="10754" width="10.7109375" style="114" customWidth="1"/>
    <col min="10755" max="10755" width="11.7109375" style="114" customWidth="1"/>
    <col min="10756" max="10756" width="12" style="114" customWidth="1"/>
    <col min="10757" max="10757" width="11.140625" style="114" customWidth="1"/>
    <col min="10758" max="10761" width="11.7109375" style="114" customWidth="1"/>
    <col min="10762" max="10762" width="10.7109375" style="114" customWidth="1"/>
    <col min="10763" max="10764" width="11.7109375" style="114" customWidth="1"/>
    <col min="10765" max="10765" width="8.140625" style="114" customWidth="1"/>
    <col min="10766" max="10766" width="10.7109375" style="114" customWidth="1"/>
    <col min="10767" max="10768" width="11.7109375" style="114" customWidth="1"/>
    <col min="10769" max="10769" width="9.28515625" style="114" customWidth="1"/>
    <col min="10770" max="10770" width="9.7109375" style="114" customWidth="1"/>
    <col min="10771" max="10772" width="8.7109375" style="114" customWidth="1"/>
    <col min="10773" max="10773" width="2.42578125" style="114" customWidth="1"/>
    <col min="10774" max="10774" width="9.140625" style="114" customWidth="1"/>
    <col min="10775" max="10775" width="10.7109375" style="114" customWidth="1"/>
    <col min="10776" max="10777" width="9" style="114" customWidth="1"/>
    <col min="10778" max="10778" width="2.140625" style="114" customWidth="1"/>
    <col min="10779" max="10782" width="9.7109375" style="114" customWidth="1"/>
    <col min="10783" max="10783" width="1.28515625" style="114" customWidth="1"/>
    <col min="10784" max="11008" width="9.7109375" style="114"/>
    <col min="11009" max="11009" width="11.85546875" style="114" customWidth="1"/>
    <col min="11010" max="11010" width="10.7109375" style="114" customWidth="1"/>
    <col min="11011" max="11011" width="11.7109375" style="114" customWidth="1"/>
    <col min="11012" max="11012" width="12" style="114" customWidth="1"/>
    <col min="11013" max="11013" width="11.140625" style="114" customWidth="1"/>
    <col min="11014" max="11017" width="11.7109375" style="114" customWidth="1"/>
    <col min="11018" max="11018" width="10.7109375" style="114" customWidth="1"/>
    <col min="11019" max="11020" width="11.7109375" style="114" customWidth="1"/>
    <col min="11021" max="11021" width="8.140625" style="114" customWidth="1"/>
    <col min="11022" max="11022" width="10.7109375" style="114" customWidth="1"/>
    <col min="11023" max="11024" width="11.7109375" style="114" customWidth="1"/>
    <col min="11025" max="11025" width="9.28515625" style="114" customWidth="1"/>
    <col min="11026" max="11026" width="9.7109375" style="114" customWidth="1"/>
    <col min="11027" max="11028" width="8.7109375" style="114" customWidth="1"/>
    <col min="11029" max="11029" width="2.42578125" style="114" customWidth="1"/>
    <col min="11030" max="11030" width="9.140625" style="114" customWidth="1"/>
    <col min="11031" max="11031" width="10.7109375" style="114" customWidth="1"/>
    <col min="11032" max="11033" width="9" style="114" customWidth="1"/>
    <col min="11034" max="11034" width="2.140625" style="114" customWidth="1"/>
    <col min="11035" max="11038" width="9.7109375" style="114" customWidth="1"/>
    <col min="11039" max="11039" width="1.28515625" style="114" customWidth="1"/>
    <col min="11040" max="11264" width="9.7109375" style="114"/>
    <col min="11265" max="11265" width="11.85546875" style="114" customWidth="1"/>
    <col min="11266" max="11266" width="10.7109375" style="114" customWidth="1"/>
    <col min="11267" max="11267" width="11.7109375" style="114" customWidth="1"/>
    <col min="11268" max="11268" width="12" style="114" customWidth="1"/>
    <col min="11269" max="11269" width="11.140625" style="114" customWidth="1"/>
    <col min="11270" max="11273" width="11.7109375" style="114" customWidth="1"/>
    <col min="11274" max="11274" width="10.7109375" style="114" customWidth="1"/>
    <col min="11275" max="11276" width="11.7109375" style="114" customWidth="1"/>
    <col min="11277" max="11277" width="8.140625" style="114" customWidth="1"/>
    <col min="11278" max="11278" width="10.7109375" style="114" customWidth="1"/>
    <col min="11279" max="11280" width="11.7109375" style="114" customWidth="1"/>
    <col min="11281" max="11281" width="9.28515625" style="114" customWidth="1"/>
    <col min="11282" max="11282" width="9.7109375" style="114" customWidth="1"/>
    <col min="11283" max="11284" width="8.7109375" style="114" customWidth="1"/>
    <col min="11285" max="11285" width="2.42578125" style="114" customWidth="1"/>
    <col min="11286" max="11286" width="9.140625" style="114" customWidth="1"/>
    <col min="11287" max="11287" width="10.7109375" style="114" customWidth="1"/>
    <col min="11288" max="11289" width="9" style="114" customWidth="1"/>
    <col min="11290" max="11290" width="2.140625" style="114" customWidth="1"/>
    <col min="11291" max="11294" width="9.7109375" style="114" customWidth="1"/>
    <col min="11295" max="11295" width="1.28515625" style="114" customWidth="1"/>
    <col min="11296" max="11520" width="9.7109375" style="114"/>
    <col min="11521" max="11521" width="11.85546875" style="114" customWidth="1"/>
    <col min="11522" max="11522" width="10.7109375" style="114" customWidth="1"/>
    <col min="11523" max="11523" width="11.7109375" style="114" customWidth="1"/>
    <col min="11524" max="11524" width="12" style="114" customWidth="1"/>
    <col min="11525" max="11525" width="11.140625" style="114" customWidth="1"/>
    <col min="11526" max="11529" width="11.7109375" style="114" customWidth="1"/>
    <col min="11530" max="11530" width="10.7109375" style="114" customWidth="1"/>
    <col min="11531" max="11532" width="11.7109375" style="114" customWidth="1"/>
    <col min="11533" max="11533" width="8.140625" style="114" customWidth="1"/>
    <col min="11534" max="11534" width="10.7109375" style="114" customWidth="1"/>
    <col min="11535" max="11536" width="11.7109375" style="114" customWidth="1"/>
    <col min="11537" max="11537" width="9.28515625" style="114" customWidth="1"/>
    <col min="11538" max="11538" width="9.7109375" style="114" customWidth="1"/>
    <col min="11539" max="11540" width="8.7109375" style="114" customWidth="1"/>
    <col min="11541" max="11541" width="2.42578125" style="114" customWidth="1"/>
    <col min="11542" max="11542" width="9.140625" style="114" customWidth="1"/>
    <col min="11543" max="11543" width="10.7109375" style="114" customWidth="1"/>
    <col min="11544" max="11545" width="9" style="114" customWidth="1"/>
    <col min="11546" max="11546" width="2.140625" style="114" customWidth="1"/>
    <col min="11547" max="11550" width="9.7109375" style="114" customWidth="1"/>
    <col min="11551" max="11551" width="1.28515625" style="114" customWidth="1"/>
    <col min="11552" max="11776" width="9.7109375" style="114"/>
    <col min="11777" max="11777" width="11.85546875" style="114" customWidth="1"/>
    <col min="11778" max="11778" width="10.7109375" style="114" customWidth="1"/>
    <col min="11779" max="11779" width="11.7109375" style="114" customWidth="1"/>
    <col min="11780" max="11780" width="12" style="114" customWidth="1"/>
    <col min="11781" max="11781" width="11.140625" style="114" customWidth="1"/>
    <col min="11782" max="11785" width="11.7109375" style="114" customWidth="1"/>
    <col min="11786" max="11786" width="10.7109375" style="114" customWidth="1"/>
    <col min="11787" max="11788" width="11.7109375" style="114" customWidth="1"/>
    <col min="11789" max="11789" width="8.140625" style="114" customWidth="1"/>
    <col min="11790" max="11790" width="10.7109375" style="114" customWidth="1"/>
    <col min="11791" max="11792" width="11.7109375" style="114" customWidth="1"/>
    <col min="11793" max="11793" width="9.28515625" style="114" customWidth="1"/>
    <col min="11794" max="11794" width="9.7109375" style="114" customWidth="1"/>
    <col min="11795" max="11796" width="8.7109375" style="114" customWidth="1"/>
    <col min="11797" max="11797" width="2.42578125" style="114" customWidth="1"/>
    <col min="11798" max="11798" width="9.140625" style="114" customWidth="1"/>
    <col min="11799" max="11799" width="10.7109375" style="114" customWidth="1"/>
    <col min="11800" max="11801" width="9" style="114" customWidth="1"/>
    <col min="11802" max="11802" width="2.140625" style="114" customWidth="1"/>
    <col min="11803" max="11806" width="9.7109375" style="114" customWidth="1"/>
    <col min="11807" max="11807" width="1.28515625" style="114" customWidth="1"/>
    <col min="11808" max="12032" width="9.7109375" style="114"/>
    <col min="12033" max="12033" width="11.85546875" style="114" customWidth="1"/>
    <col min="12034" max="12034" width="10.7109375" style="114" customWidth="1"/>
    <col min="12035" max="12035" width="11.7109375" style="114" customWidth="1"/>
    <col min="12036" max="12036" width="12" style="114" customWidth="1"/>
    <col min="12037" max="12037" width="11.140625" style="114" customWidth="1"/>
    <col min="12038" max="12041" width="11.7109375" style="114" customWidth="1"/>
    <col min="12042" max="12042" width="10.7109375" style="114" customWidth="1"/>
    <col min="12043" max="12044" width="11.7109375" style="114" customWidth="1"/>
    <col min="12045" max="12045" width="8.140625" style="114" customWidth="1"/>
    <col min="12046" max="12046" width="10.7109375" style="114" customWidth="1"/>
    <col min="12047" max="12048" width="11.7109375" style="114" customWidth="1"/>
    <col min="12049" max="12049" width="9.28515625" style="114" customWidth="1"/>
    <col min="12050" max="12050" width="9.7109375" style="114" customWidth="1"/>
    <col min="12051" max="12052" width="8.7109375" style="114" customWidth="1"/>
    <col min="12053" max="12053" width="2.42578125" style="114" customWidth="1"/>
    <col min="12054" max="12054" width="9.140625" style="114" customWidth="1"/>
    <col min="12055" max="12055" width="10.7109375" style="114" customWidth="1"/>
    <col min="12056" max="12057" width="9" style="114" customWidth="1"/>
    <col min="12058" max="12058" width="2.140625" style="114" customWidth="1"/>
    <col min="12059" max="12062" width="9.7109375" style="114" customWidth="1"/>
    <col min="12063" max="12063" width="1.28515625" style="114" customWidth="1"/>
    <col min="12064" max="12288" width="9.7109375" style="114"/>
    <col min="12289" max="12289" width="11.85546875" style="114" customWidth="1"/>
    <col min="12290" max="12290" width="10.7109375" style="114" customWidth="1"/>
    <col min="12291" max="12291" width="11.7109375" style="114" customWidth="1"/>
    <col min="12292" max="12292" width="12" style="114" customWidth="1"/>
    <col min="12293" max="12293" width="11.140625" style="114" customWidth="1"/>
    <col min="12294" max="12297" width="11.7109375" style="114" customWidth="1"/>
    <col min="12298" max="12298" width="10.7109375" style="114" customWidth="1"/>
    <col min="12299" max="12300" width="11.7109375" style="114" customWidth="1"/>
    <col min="12301" max="12301" width="8.140625" style="114" customWidth="1"/>
    <col min="12302" max="12302" width="10.7109375" style="114" customWidth="1"/>
    <col min="12303" max="12304" width="11.7109375" style="114" customWidth="1"/>
    <col min="12305" max="12305" width="9.28515625" style="114" customWidth="1"/>
    <col min="12306" max="12306" width="9.7109375" style="114" customWidth="1"/>
    <col min="12307" max="12308" width="8.7109375" style="114" customWidth="1"/>
    <col min="12309" max="12309" width="2.42578125" style="114" customWidth="1"/>
    <col min="12310" max="12310" width="9.140625" style="114" customWidth="1"/>
    <col min="12311" max="12311" width="10.7109375" style="114" customWidth="1"/>
    <col min="12312" max="12313" width="9" style="114" customWidth="1"/>
    <col min="12314" max="12314" width="2.140625" style="114" customWidth="1"/>
    <col min="12315" max="12318" width="9.7109375" style="114" customWidth="1"/>
    <col min="12319" max="12319" width="1.28515625" style="114" customWidth="1"/>
    <col min="12320" max="12544" width="9.7109375" style="114"/>
    <col min="12545" max="12545" width="11.85546875" style="114" customWidth="1"/>
    <col min="12546" max="12546" width="10.7109375" style="114" customWidth="1"/>
    <col min="12547" max="12547" width="11.7109375" style="114" customWidth="1"/>
    <col min="12548" max="12548" width="12" style="114" customWidth="1"/>
    <col min="12549" max="12549" width="11.140625" style="114" customWidth="1"/>
    <col min="12550" max="12553" width="11.7109375" style="114" customWidth="1"/>
    <col min="12554" max="12554" width="10.7109375" style="114" customWidth="1"/>
    <col min="12555" max="12556" width="11.7109375" style="114" customWidth="1"/>
    <col min="12557" max="12557" width="8.140625" style="114" customWidth="1"/>
    <col min="12558" max="12558" width="10.7109375" style="114" customWidth="1"/>
    <col min="12559" max="12560" width="11.7109375" style="114" customWidth="1"/>
    <col min="12561" max="12561" width="9.28515625" style="114" customWidth="1"/>
    <col min="12562" max="12562" width="9.7109375" style="114" customWidth="1"/>
    <col min="12563" max="12564" width="8.7109375" style="114" customWidth="1"/>
    <col min="12565" max="12565" width="2.42578125" style="114" customWidth="1"/>
    <col min="12566" max="12566" width="9.140625" style="114" customWidth="1"/>
    <col min="12567" max="12567" width="10.7109375" style="114" customWidth="1"/>
    <col min="12568" max="12569" width="9" style="114" customWidth="1"/>
    <col min="12570" max="12570" width="2.140625" style="114" customWidth="1"/>
    <col min="12571" max="12574" width="9.7109375" style="114" customWidth="1"/>
    <col min="12575" max="12575" width="1.28515625" style="114" customWidth="1"/>
    <col min="12576" max="12800" width="9.7109375" style="114"/>
    <col min="12801" max="12801" width="11.85546875" style="114" customWidth="1"/>
    <col min="12802" max="12802" width="10.7109375" style="114" customWidth="1"/>
    <col min="12803" max="12803" width="11.7109375" style="114" customWidth="1"/>
    <col min="12804" max="12804" width="12" style="114" customWidth="1"/>
    <col min="12805" max="12805" width="11.140625" style="114" customWidth="1"/>
    <col min="12806" max="12809" width="11.7109375" style="114" customWidth="1"/>
    <col min="12810" max="12810" width="10.7109375" style="114" customWidth="1"/>
    <col min="12811" max="12812" width="11.7109375" style="114" customWidth="1"/>
    <col min="12813" max="12813" width="8.140625" style="114" customWidth="1"/>
    <col min="12814" max="12814" width="10.7109375" style="114" customWidth="1"/>
    <col min="12815" max="12816" width="11.7109375" style="114" customWidth="1"/>
    <col min="12817" max="12817" width="9.28515625" style="114" customWidth="1"/>
    <col min="12818" max="12818" width="9.7109375" style="114" customWidth="1"/>
    <col min="12819" max="12820" width="8.7109375" style="114" customWidth="1"/>
    <col min="12821" max="12821" width="2.42578125" style="114" customWidth="1"/>
    <col min="12822" max="12822" width="9.140625" style="114" customWidth="1"/>
    <col min="12823" max="12823" width="10.7109375" style="114" customWidth="1"/>
    <col min="12824" max="12825" width="9" style="114" customWidth="1"/>
    <col min="12826" max="12826" width="2.140625" style="114" customWidth="1"/>
    <col min="12827" max="12830" width="9.7109375" style="114" customWidth="1"/>
    <col min="12831" max="12831" width="1.28515625" style="114" customWidth="1"/>
    <col min="12832" max="13056" width="9.7109375" style="114"/>
    <col min="13057" max="13057" width="11.85546875" style="114" customWidth="1"/>
    <col min="13058" max="13058" width="10.7109375" style="114" customWidth="1"/>
    <col min="13059" max="13059" width="11.7109375" style="114" customWidth="1"/>
    <col min="13060" max="13060" width="12" style="114" customWidth="1"/>
    <col min="13061" max="13061" width="11.140625" style="114" customWidth="1"/>
    <col min="13062" max="13065" width="11.7109375" style="114" customWidth="1"/>
    <col min="13066" max="13066" width="10.7109375" style="114" customWidth="1"/>
    <col min="13067" max="13068" width="11.7109375" style="114" customWidth="1"/>
    <col min="13069" max="13069" width="8.140625" style="114" customWidth="1"/>
    <col min="13070" max="13070" width="10.7109375" style="114" customWidth="1"/>
    <col min="13071" max="13072" width="11.7109375" style="114" customWidth="1"/>
    <col min="13073" max="13073" width="9.28515625" style="114" customWidth="1"/>
    <col min="13074" max="13074" width="9.7109375" style="114" customWidth="1"/>
    <col min="13075" max="13076" width="8.7109375" style="114" customWidth="1"/>
    <col min="13077" max="13077" width="2.42578125" style="114" customWidth="1"/>
    <col min="13078" max="13078" width="9.140625" style="114" customWidth="1"/>
    <col min="13079" max="13079" width="10.7109375" style="114" customWidth="1"/>
    <col min="13080" max="13081" width="9" style="114" customWidth="1"/>
    <col min="13082" max="13082" width="2.140625" style="114" customWidth="1"/>
    <col min="13083" max="13086" width="9.7109375" style="114" customWidth="1"/>
    <col min="13087" max="13087" width="1.28515625" style="114" customWidth="1"/>
    <col min="13088" max="13312" width="9.7109375" style="114"/>
    <col min="13313" max="13313" width="11.85546875" style="114" customWidth="1"/>
    <col min="13314" max="13314" width="10.7109375" style="114" customWidth="1"/>
    <col min="13315" max="13315" width="11.7109375" style="114" customWidth="1"/>
    <col min="13316" max="13316" width="12" style="114" customWidth="1"/>
    <col min="13317" max="13317" width="11.140625" style="114" customWidth="1"/>
    <col min="13318" max="13321" width="11.7109375" style="114" customWidth="1"/>
    <col min="13322" max="13322" width="10.7109375" style="114" customWidth="1"/>
    <col min="13323" max="13324" width="11.7109375" style="114" customWidth="1"/>
    <col min="13325" max="13325" width="8.140625" style="114" customWidth="1"/>
    <col min="13326" max="13326" width="10.7109375" style="114" customWidth="1"/>
    <col min="13327" max="13328" width="11.7109375" style="114" customWidth="1"/>
    <col min="13329" max="13329" width="9.28515625" style="114" customWidth="1"/>
    <col min="13330" max="13330" width="9.7109375" style="114" customWidth="1"/>
    <col min="13331" max="13332" width="8.7109375" style="114" customWidth="1"/>
    <col min="13333" max="13333" width="2.42578125" style="114" customWidth="1"/>
    <col min="13334" max="13334" width="9.140625" style="114" customWidth="1"/>
    <col min="13335" max="13335" width="10.7109375" style="114" customWidth="1"/>
    <col min="13336" max="13337" width="9" style="114" customWidth="1"/>
    <col min="13338" max="13338" width="2.140625" style="114" customWidth="1"/>
    <col min="13339" max="13342" width="9.7109375" style="114" customWidth="1"/>
    <col min="13343" max="13343" width="1.28515625" style="114" customWidth="1"/>
    <col min="13344" max="13568" width="9.7109375" style="114"/>
    <col min="13569" max="13569" width="11.85546875" style="114" customWidth="1"/>
    <col min="13570" max="13570" width="10.7109375" style="114" customWidth="1"/>
    <col min="13571" max="13571" width="11.7109375" style="114" customWidth="1"/>
    <col min="13572" max="13572" width="12" style="114" customWidth="1"/>
    <col min="13573" max="13573" width="11.140625" style="114" customWidth="1"/>
    <col min="13574" max="13577" width="11.7109375" style="114" customWidth="1"/>
    <col min="13578" max="13578" width="10.7109375" style="114" customWidth="1"/>
    <col min="13579" max="13580" width="11.7109375" style="114" customWidth="1"/>
    <col min="13581" max="13581" width="8.140625" style="114" customWidth="1"/>
    <col min="13582" max="13582" width="10.7109375" style="114" customWidth="1"/>
    <col min="13583" max="13584" width="11.7109375" style="114" customWidth="1"/>
    <col min="13585" max="13585" width="9.28515625" style="114" customWidth="1"/>
    <col min="13586" max="13586" width="9.7109375" style="114" customWidth="1"/>
    <col min="13587" max="13588" width="8.7109375" style="114" customWidth="1"/>
    <col min="13589" max="13589" width="2.42578125" style="114" customWidth="1"/>
    <col min="13590" max="13590" width="9.140625" style="114" customWidth="1"/>
    <col min="13591" max="13591" width="10.7109375" style="114" customWidth="1"/>
    <col min="13592" max="13593" width="9" style="114" customWidth="1"/>
    <col min="13594" max="13594" width="2.140625" style="114" customWidth="1"/>
    <col min="13595" max="13598" width="9.7109375" style="114" customWidth="1"/>
    <col min="13599" max="13599" width="1.28515625" style="114" customWidth="1"/>
    <col min="13600" max="13824" width="9.7109375" style="114"/>
    <col min="13825" max="13825" width="11.85546875" style="114" customWidth="1"/>
    <col min="13826" max="13826" width="10.7109375" style="114" customWidth="1"/>
    <col min="13827" max="13827" width="11.7109375" style="114" customWidth="1"/>
    <col min="13828" max="13828" width="12" style="114" customWidth="1"/>
    <col min="13829" max="13829" width="11.140625" style="114" customWidth="1"/>
    <col min="13830" max="13833" width="11.7109375" style="114" customWidth="1"/>
    <col min="13834" max="13834" width="10.7109375" style="114" customWidth="1"/>
    <col min="13835" max="13836" width="11.7109375" style="114" customWidth="1"/>
    <col min="13837" max="13837" width="8.140625" style="114" customWidth="1"/>
    <col min="13838" max="13838" width="10.7109375" style="114" customWidth="1"/>
    <col min="13839" max="13840" width="11.7109375" style="114" customWidth="1"/>
    <col min="13841" max="13841" width="9.28515625" style="114" customWidth="1"/>
    <col min="13842" max="13842" width="9.7109375" style="114" customWidth="1"/>
    <col min="13843" max="13844" width="8.7109375" style="114" customWidth="1"/>
    <col min="13845" max="13845" width="2.42578125" style="114" customWidth="1"/>
    <col min="13846" max="13846" width="9.140625" style="114" customWidth="1"/>
    <col min="13847" max="13847" width="10.7109375" style="114" customWidth="1"/>
    <col min="13848" max="13849" width="9" style="114" customWidth="1"/>
    <col min="13850" max="13850" width="2.140625" style="114" customWidth="1"/>
    <col min="13851" max="13854" width="9.7109375" style="114" customWidth="1"/>
    <col min="13855" max="13855" width="1.28515625" style="114" customWidth="1"/>
    <col min="13856" max="14080" width="9.7109375" style="114"/>
    <col min="14081" max="14081" width="11.85546875" style="114" customWidth="1"/>
    <col min="14082" max="14082" width="10.7109375" style="114" customWidth="1"/>
    <col min="14083" max="14083" width="11.7109375" style="114" customWidth="1"/>
    <col min="14084" max="14084" width="12" style="114" customWidth="1"/>
    <col min="14085" max="14085" width="11.140625" style="114" customWidth="1"/>
    <col min="14086" max="14089" width="11.7109375" style="114" customWidth="1"/>
    <col min="14090" max="14090" width="10.7109375" style="114" customWidth="1"/>
    <col min="14091" max="14092" width="11.7109375" style="114" customWidth="1"/>
    <col min="14093" max="14093" width="8.140625" style="114" customWidth="1"/>
    <col min="14094" max="14094" width="10.7109375" style="114" customWidth="1"/>
    <col min="14095" max="14096" width="11.7109375" style="114" customWidth="1"/>
    <col min="14097" max="14097" width="9.28515625" style="114" customWidth="1"/>
    <col min="14098" max="14098" width="9.7109375" style="114" customWidth="1"/>
    <col min="14099" max="14100" width="8.7109375" style="114" customWidth="1"/>
    <col min="14101" max="14101" width="2.42578125" style="114" customWidth="1"/>
    <col min="14102" max="14102" width="9.140625" style="114" customWidth="1"/>
    <col min="14103" max="14103" width="10.7109375" style="114" customWidth="1"/>
    <col min="14104" max="14105" width="9" style="114" customWidth="1"/>
    <col min="14106" max="14106" width="2.140625" style="114" customWidth="1"/>
    <col min="14107" max="14110" width="9.7109375" style="114" customWidth="1"/>
    <col min="14111" max="14111" width="1.28515625" style="114" customWidth="1"/>
    <col min="14112" max="14336" width="9.7109375" style="114"/>
    <col min="14337" max="14337" width="11.85546875" style="114" customWidth="1"/>
    <col min="14338" max="14338" width="10.7109375" style="114" customWidth="1"/>
    <col min="14339" max="14339" width="11.7109375" style="114" customWidth="1"/>
    <col min="14340" max="14340" width="12" style="114" customWidth="1"/>
    <col min="14341" max="14341" width="11.140625" style="114" customWidth="1"/>
    <col min="14342" max="14345" width="11.7109375" style="114" customWidth="1"/>
    <col min="14346" max="14346" width="10.7109375" style="114" customWidth="1"/>
    <col min="14347" max="14348" width="11.7109375" style="114" customWidth="1"/>
    <col min="14349" max="14349" width="8.140625" style="114" customWidth="1"/>
    <col min="14350" max="14350" width="10.7109375" style="114" customWidth="1"/>
    <col min="14351" max="14352" width="11.7109375" style="114" customWidth="1"/>
    <col min="14353" max="14353" width="9.28515625" style="114" customWidth="1"/>
    <col min="14354" max="14354" width="9.7109375" style="114" customWidth="1"/>
    <col min="14355" max="14356" width="8.7109375" style="114" customWidth="1"/>
    <col min="14357" max="14357" width="2.42578125" style="114" customWidth="1"/>
    <col min="14358" max="14358" width="9.140625" style="114" customWidth="1"/>
    <col min="14359" max="14359" width="10.7109375" style="114" customWidth="1"/>
    <col min="14360" max="14361" width="9" style="114" customWidth="1"/>
    <col min="14362" max="14362" width="2.140625" style="114" customWidth="1"/>
    <col min="14363" max="14366" width="9.7109375" style="114" customWidth="1"/>
    <col min="14367" max="14367" width="1.28515625" style="114" customWidth="1"/>
    <col min="14368" max="14592" width="9.7109375" style="114"/>
    <col min="14593" max="14593" width="11.85546875" style="114" customWidth="1"/>
    <col min="14594" max="14594" width="10.7109375" style="114" customWidth="1"/>
    <col min="14595" max="14595" width="11.7109375" style="114" customWidth="1"/>
    <col min="14596" max="14596" width="12" style="114" customWidth="1"/>
    <col min="14597" max="14597" width="11.140625" style="114" customWidth="1"/>
    <col min="14598" max="14601" width="11.7109375" style="114" customWidth="1"/>
    <col min="14602" max="14602" width="10.7109375" style="114" customWidth="1"/>
    <col min="14603" max="14604" width="11.7109375" style="114" customWidth="1"/>
    <col min="14605" max="14605" width="8.140625" style="114" customWidth="1"/>
    <col min="14606" max="14606" width="10.7109375" style="114" customWidth="1"/>
    <col min="14607" max="14608" width="11.7109375" style="114" customWidth="1"/>
    <col min="14609" max="14609" width="9.28515625" style="114" customWidth="1"/>
    <col min="14610" max="14610" width="9.7109375" style="114" customWidth="1"/>
    <col min="14611" max="14612" width="8.7109375" style="114" customWidth="1"/>
    <col min="14613" max="14613" width="2.42578125" style="114" customWidth="1"/>
    <col min="14614" max="14614" width="9.140625" style="114" customWidth="1"/>
    <col min="14615" max="14615" width="10.7109375" style="114" customWidth="1"/>
    <col min="14616" max="14617" width="9" style="114" customWidth="1"/>
    <col min="14618" max="14618" width="2.140625" style="114" customWidth="1"/>
    <col min="14619" max="14622" width="9.7109375" style="114" customWidth="1"/>
    <col min="14623" max="14623" width="1.28515625" style="114" customWidth="1"/>
    <col min="14624" max="14848" width="9.7109375" style="114"/>
    <col min="14849" max="14849" width="11.85546875" style="114" customWidth="1"/>
    <col min="14850" max="14850" width="10.7109375" style="114" customWidth="1"/>
    <col min="14851" max="14851" width="11.7109375" style="114" customWidth="1"/>
    <col min="14852" max="14852" width="12" style="114" customWidth="1"/>
    <col min="14853" max="14853" width="11.140625" style="114" customWidth="1"/>
    <col min="14854" max="14857" width="11.7109375" style="114" customWidth="1"/>
    <col min="14858" max="14858" width="10.7109375" style="114" customWidth="1"/>
    <col min="14859" max="14860" width="11.7109375" style="114" customWidth="1"/>
    <col min="14861" max="14861" width="8.140625" style="114" customWidth="1"/>
    <col min="14862" max="14862" width="10.7109375" style="114" customWidth="1"/>
    <col min="14863" max="14864" width="11.7109375" style="114" customWidth="1"/>
    <col min="14865" max="14865" width="9.28515625" style="114" customWidth="1"/>
    <col min="14866" max="14866" width="9.7109375" style="114" customWidth="1"/>
    <col min="14867" max="14868" width="8.7109375" style="114" customWidth="1"/>
    <col min="14869" max="14869" width="2.42578125" style="114" customWidth="1"/>
    <col min="14870" max="14870" width="9.140625" style="114" customWidth="1"/>
    <col min="14871" max="14871" width="10.7109375" style="114" customWidth="1"/>
    <col min="14872" max="14873" width="9" style="114" customWidth="1"/>
    <col min="14874" max="14874" width="2.140625" style="114" customWidth="1"/>
    <col min="14875" max="14878" width="9.7109375" style="114" customWidth="1"/>
    <col min="14879" max="14879" width="1.28515625" style="114" customWidth="1"/>
    <col min="14880" max="15104" width="9.7109375" style="114"/>
    <col min="15105" max="15105" width="11.85546875" style="114" customWidth="1"/>
    <col min="15106" max="15106" width="10.7109375" style="114" customWidth="1"/>
    <col min="15107" max="15107" width="11.7109375" style="114" customWidth="1"/>
    <col min="15108" max="15108" width="12" style="114" customWidth="1"/>
    <col min="15109" max="15109" width="11.140625" style="114" customWidth="1"/>
    <col min="15110" max="15113" width="11.7109375" style="114" customWidth="1"/>
    <col min="15114" max="15114" width="10.7109375" style="114" customWidth="1"/>
    <col min="15115" max="15116" width="11.7109375" style="114" customWidth="1"/>
    <col min="15117" max="15117" width="8.140625" style="114" customWidth="1"/>
    <col min="15118" max="15118" width="10.7109375" style="114" customWidth="1"/>
    <col min="15119" max="15120" width="11.7109375" style="114" customWidth="1"/>
    <col min="15121" max="15121" width="9.28515625" style="114" customWidth="1"/>
    <col min="15122" max="15122" width="9.7109375" style="114" customWidth="1"/>
    <col min="15123" max="15124" width="8.7109375" style="114" customWidth="1"/>
    <col min="15125" max="15125" width="2.42578125" style="114" customWidth="1"/>
    <col min="15126" max="15126" width="9.140625" style="114" customWidth="1"/>
    <col min="15127" max="15127" width="10.7109375" style="114" customWidth="1"/>
    <col min="15128" max="15129" width="9" style="114" customWidth="1"/>
    <col min="15130" max="15130" width="2.140625" style="114" customWidth="1"/>
    <col min="15131" max="15134" width="9.7109375" style="114" customWidth="1"/>
    <col min="15135" max="15135" width="1.28515625" style="114" customWidth="1"/>
    <col min="15136" max="15360" width="9.7109375" style="114"/>
    <col min="15361" max="15361" width="11.85546875" style="114" customWidth="1"/>
    <col min="15362" max="15362" width="10.7109375" style="114" customWidth="1"/>
    <col min="15363" max="15363" width="11.7109375" style="114" customWidth="1"/>
    <col min="15364" max="15364" width="12" style="114" customWidth="1"/>
    <col min="15365" max="15365" width="11.140625" style="114" customWidth="1"/>
    <col min="15366" max="15369" width="11.7109375" style="114" customWidth="1"/>
    <col min="15370" max="15370" width="10.7109375" style="114" customWidth="1"/>
    <col min="15371" max="15372" width="11.7109375" style="114" customWidth="1"/>
    <col min="15373" max="15373" width="8.140625" style="114" customWidth="1"/>
    <col min="15374" max="15374" width="10.7109375" style="114" customWidth="1"/>
    <col min="15375" max="15376" width="11.7109375" style="114" customWidth="1"/>
    <col min="15377" max="15377" width="9.28515625" style="114" customWidth="1"/>
    <col min="15378" max="15378" width="9.7109375" style="114" customWidth="1"/>
    <col min="15379" max="15380" width="8.7109375" style="114" customWidth="1"/>
    <col min="15381" max="15381" width="2.42578125" style="114" customWidth="1"/>
    <col min="15382" max="15382" width="9.140625" style="114" customWidth="1"/>
    <col min="15383" max="15383" width="10.7109375" style="114" customWidth="1"/>
    <col min="15384" max="15385" width="9" style="114" customWidth="1"/>
    <col min="15386" max="15386" width="2.140625" style="114" customWidth="1"/>
    <col min="15387" max="15390" width="9.7109375" style="114" customWidth="1"/>
    <col min="15391" max="15391" width="1.28515625" style="114" customWidth="1"/>
    <col min="15392" max="15616" width="9.7109375" style="114"/>
    <col min="15617" max="15617" width="11.85546875" style="114" customWidth="1"/>
    <col min="15618" max="15618" width="10.7109375" style="114" customWidth="1"/>
    <col min="15619" max="15619" width="11.7109375" style="114" customWidth="1"/>
    <col min="15620" max="15620" width="12" style="114" customWidth="1"/>
    <col min="15621" max="15621" width="11.140625" style="114" customWidth="1"/>
    <col min="15622" max="15625" width="11.7109375" style="114" customWidth="1"/>
    <col min="15626" max="15626" width="10.7109375" style="114" customWidth="1"/>
    <col min="15627" max="15628" width="11.7109375" style="114" customWidth="1"/>
    <col min="15629" max="15629" width="8.140625" style="114" customWidth="1"/>
    <col min="15630" max="15630" width="10.7109375" style="114" customWidth="1"/>
    <col min="15631" max="15632" width="11.7109375" style="114" customWidth="1"/>
    <col min="15633" max="15633" width="9.28515625" style="114" customWidth="1"/>
    <col min="15634" max="15634" width="9.7109375" style="114" customWidth="1"/>
    <col min="15635" max="15636" width="8.7109375" style="114" customWidth="1"/>
    <col min="15637" max="15637" width="2.42578125" style="114" customWidth="1"/>
    <col min="15638" max="15638" width="9.140625" style="114" customWidth="1"/>
    <col min="15639" max="15639" width="10.7109375" style="114" customWidth="1"/>
    <col min="15640" max="15641" width="9" style="114" customWidth="1"/>
    <col min="15642" max="15642" width="2.140625" style="114" customWidth="1"/>
    <col min="15643" max="15646" width="9.7109375" style="114" customWidth="1"/>
    <col min="15647" max="15647" width="1.28515625" style="114" customWidth="1"/>
    <col min="15648" max="15872" width="9.7109375" style="114"/>
    <col min="15873" max="15873" width="11.85546875" style="114" customWidth="1"/>
    <col min="15874" max="15874" width="10.7109375" style="114" customWidth="1"/>
    <col min="15875" max="15875" width="11.7109375" style="114" customWidth="1"/>
    <col min="15876" max="15876" width="12" style="114" customWidth="1"/>
    <col min="15877" max="15877" width="11.140625" style="114" customWidth="1"/>
    <col min="15878" max="15881" width="11.7109375" style="114" customWidth="1"/>
    <col min="15882" max="15882" width="10.7109375" style="114" customWidth="1"/>
    <col min="15883" max="15884" width="11.7109375" style="114" customWidth="1"/>
    <col min="15885" max="15885" width="8.140625" style="114" customWidth="1"/>
    <col min="15886" max="15886" width="10.7109375" style="114" customWidth="1"/>
    <col min="15887" max="15888" width="11.7109375" style="114" customWidth="1"/>
    <col min="15889" max="15889" width="9.28515625" style="114" customWidth="1"/>
    <col min="15890" max="15890" width="9.7109375" style="114" customWidth="1"/>
    <col min="15891" max="15892" width="8.7109375" style="114" customWidth="1"/>
    <col min="15893" max="15893" width="2.42578125" style="114" customWidth="1"/>
    <col min="15894" max="15894" width="9.140625" style="114" customWidth="1"/>
    <col min="15895" max="15895" width="10.7109375" style="114" customWidth="1"/>
    <col min="15896" max="15897" width="9" style="114" customWidth="1"/>
    <col min="15898" max="15898" width="2.140625" style="114" customWidth="1"/>
    <col min="15899" max="15902" width="9.7109375" style="114" customWidth="1"/>
    <col min="15903" max="15903" width="1.28515625" style="114" customWidth="1"/>
    <col min="15904" max="16128" width="9.7109375" style="114"/>
    <col min="16129" max="16129" width="11.85546875" style="114" customWidth="1"/>
    <col min="16130" max="16130" width="10.7109375" style="114" customWidth="1"/>
    <col min="16131" max="16131" width="11.7109375" style="114" customWidth="1"/>
    <col min="16132" max="16132" width="12" style="114" customWidth="1"/>
    <col min="16133" max="16133" width="11.140625" style="114" customWidth="1"/>
    <col min="16134" max="16137" width="11.7109375" style="114" customWidth="1"/>
    <col min="16138" max="16138" width="10.7109375" style="114" customWidth="1"/>
    <col min="16139" max="16140" width="11.7109375" style="114" customWidth="1"/>
    <col min="16141" max="16141" width="8.140625" style="114" customWidth="1"/>
    <col min="16142" max="16142" width="10.7109375" style="114" customWidth="1"/>
    <col min="16143" max="16144" width="11.7109375" style="114" customWidth="1"/>
    <col min="16145" max="16145" width="9.28515625" style="114" customWidth="1"/>
    <col min="16146" max="16146" width="9.7109375" style="114" customWidth="1"/>
    <col min="16147" max="16148" width="8.7109375" style="114" customWidth="1"/>
    <col min="16149" max="16149" width="2.42578125" style="114" customWidth="1"/>
    <col min="16150" max="16150" width="9.140625" style="114" customWidth="1"/>
    <col min="16151" max="16151" width="10.7109375" style="114" customWidth="1"/>
    <col min="16152" max="16153" width="9" style="114" customWidth="1"/>
    <col min="16154" max="16154" width="2.140625" style="114" customWidth="1"/>
    <col min="16155" max="16158" width="9.7109375" style="114" customWidth="1"/>
    <col min="16159" max="16159" width="1.28515625" style="114" customWidth="1"/>
    <col min="16160" max="16384" width="9.7109375" style="114"/>
  </cols>
  <sheetData>
    <row r="1" spans="1:36" s="111" customFormat="1" ht="15.75" x14ac:dyDescent="0.25">
      <c r="A1" s="140" t="s">
        <v>31</v>
      </c>
      <c r="D1" s="113" t="str">
        <f>"This is "&amp;A7&amp;" Only"</f>
        <v>This is UBI- Only</v>
      </c>
      <c r="E1" s="113"/>
      <c r="F1" s="113"/>
      <c r="G1" s="113"/>
      <c r="H1" s="113"/>
      <c r="J1" s="11" t="s">
        <v>159</v>
      </c>
      <c r="K1" s="17"/>
    </row>
    <row r="2" spans="1:36" s="111" customFormat="1" ht="15" x14ac:dyDescent="0.25">
      <c r="A2" s="18" t="s">
        <v>32</v>
      </c>
      <c r="C2" s="113"/>
      <c r="D2" s="113"/>
      <c r="E2" s="113"/>
      <c r="F2" s="113"/>
      <c r="G2" s="113"/>
      <c r="H2" s="113"/>
      <c r="J2" s="11" t="s">
        <v>160</v>
      </c>
      <c r="K2" s="17"/>
    </row>
    <row r="3" spans="1:36" s="111" customFormat="1" ht="15" x14ac:dyDescent="0.25">
      <c r="A3" s="18" t="s">
        <v>33</v>
      </c>
      <c r="C3" s="113"/>
      <c r="D3" s="113"/>
      <c r="E3" s="113"/>
      <c r="F3" s="113"/>
      <c r="G3" s="113"/>
      <c r="H3" s="113"/>
      <c r="J3" s="11"/>
      <c r="V3" s="39"/>
    </row>
    <row r="4" spans="1:36" s="111" customFormat="1" ht="15" x14ac:dyDescent="0.25">
      <c r="A4" s="18" t="s">
        <v>34</v>
      </c>
      <c r="C4" s="113"/>
      <c r="D4" s="113"/>
      <c r="E4" s="113"/>
      <c r="F4" s="113"/>
      <c r="G4" s="113"/>
      <c r="H4" s="8" t="s">
        <v>18</v>
      </c>
      <c r="I4" s="9">
        <v>1</v>
      </c>
      <c r="J4" s="11" t="s">
        <v>167</v>
      </c>
      <c r="V4" s="112"/>
    </row>
    <row r="5" spans="1:36" s="111" customFormat="1" ht="15" x14ac:dyDescent="0.25">
      <c r="A5" s="18" t="s">
        <v>35</v>
      </c>
      <c r="C5" s="113"/>
      <c r="D5" s="113"/>
      <c r="E5" s="113"/>
      <c r="F5" s="113"/>
      <c r="G5" s="113"/>
      <c r="H5" s="113"/>
      <c r="J5" s="11" t="s">
        <v>162</v>
      </c>
      <c r="K5" s="17"/>
    </row>
    <row r="6" spans="1:36" s="111" customFormat="1" x14ac:dyDescent="0.2">
      <c r="C6" s="113"/>
      <c r="D6" s="113"/>
      <c r="E6" s="113"/>
      <c r="F6" s="113"/>
      <c r="G6" s="113"/>
      <c r="H6" s="113"/>
      <c r="K6" s="17"/>
    </row>
    <row r="7" spans="1:36" s="111" customFormat="1" ht="13.5" thickBot="1" x14ac:dyDescent="0.25">
      <c r="A7" s="39" t="s">
        <v>141</v>
      </c>
      <c r="C7" s="113"/>
      <c r="D7" s="113"/>
      <c r="E7" s="113"/>
      <c r="F7" s="113"/>
      <c r="G7" s="113"/>
      <c r="H7" s="113"/>
      <c r="K7" s="17"/>
    </row>
    <row r="8" spans="1:36" s="21" customFormat="1" ht="38.25" x14ac:dyDescent="0.2">
      <c r="A8" s="36" t="s">
        <v>36</v>
      </c>
      <c r="B8" s="37" t="s">
        <v>19</v>
      </c>
      <c r="C8" s="37" t="s">
        <v>158</v>
      </c>
      <c r="D8" s="100"/>
      <c r="E8" s="36" t="s">
        <v>19</v>
      </c>
      <c r="F8" s="37" t="s">
        <v>158</v>
      </c>
      <c r="G8" s="56"/>
      <c r="H8" s="36" t="s">
        <v>19</v>
      </c>
      <c r="I8" s="37" t="s">
        <v>158</v>
      </c>
      <c r="J8" s="80"/>
      <c r="K8" s="36" t="s">
        <v>19</v>
      </c>
      <c r="L8" s="37" t="s">
        <v>158</v>
      </c>
      <c r="M8" s="80"/>
    </row>
    <row r="9" spans="1:36" hidden="1" x14ac:dyDescent="0.2">
      <c r="A9" s="38"/>
      <c r="B9" s="39" t="s">
        <v>171</v>
      </c>
      <c r="C9" s="39" t="s">
        <v>171</v>
      </c>
      <c r="D9" s="101"/>
      <c r="E9" s="81" t="s">
        <v>170</v>
      </c>
      <c r="F9" s="39" t="s">
        <v>170</v>
      </c>
      <c r="G9" s="102"/>
      <c r="H9" s="81" t="s">
        <v>169</v>
      </c>
      <c r="I9" s="39" t="s">
        <v>169</v>
      </c>
      <c r="J9" s="42"/>
      <c r="K9" s="81" t="s">
        <v>168</v>
      </c>
      <c r="L9" s="39" t="s">
        <v>168</v>
      </c>
      <c r="M9" s="42"/>
      <c r="T9" s="114"/>
      <c r="W9" s="114"/>
      <c r="AA9" s="114"/>
      <c r="AG9" s="114"/>
      <c r="AJ9" s="114"/>
    </row>
    <row r="10" spans="1:36" s="111" customFormat="1" ht="13.5" thickBot="1" x14ac:dyDescent="0.25">
      <c r="A10" s="98"/>
      <c r="B10" s="330" t="s">
        <v>37</v>
      </c>
      <c r="C10" s="330"/>
      <c r="D10" s="99"/>
      <c r="E10" s="329" t="s">
        <v>38</v>
      </c>
      <c r="F10" s="330"/>
      <c r="G10" s="134"/>
      <c r="H10" s="329" t="s">
        <v>39</v>
      </c>
      <c r="I10" s="330"/>
      <c r="J10" s="99"/>
      <c r="K10" s="329" t="s">
        <v>40</v>
      </c>
      <c r="L10" s="330"/>
      <c r="M10" s="134"/>
    </row>
    <row r="11" spans="1:36" s="111" customFormat="1" ht="13.5" hidden="1" thickBot="1" x14ac:dyDescent="0.25">
      <c r="A11" s="98"/>
      <c r="B11" s="74" t="s">
        <v>128</v>
      </c>
      <c r="C11" s="74" t="s">
        <v>6</v>
      </c>
      <c r="D11" s="99"/>
      <c r="E11" s="103" t="s">
        <v>128</v>
      </c>
      <c r="F11" s="74" t="s">
        <v>6</v>
      </c>
      <c r="G11" s="99"/>
      <c r="H11" s="103" t="s">
        <v>128</v>
      </c>
      <c r="I11" s="74" t="s">
        <v>6</v>
      </c>
      <c r="J11" s="99"/>
      <c r="K11" s="297" t="s">
        <v>128</v>
      </c>
      <c r="L11" s="296" t="s">
        <v>6</v>
      </c>
      <c r="M11" s="99"/>
    </row>
    <row r="12" spans="1:36" x14ac:dyDescent="0.2">
      <c r="A12" s="44">
        <v>0</v>
      </c>
      <c r="B12" s="141">
        <f>VLOOKUP(CONCATENATE($A12,B$9),lookups,MATCH(CONCATENATE($A$7,B$11),'Query Result 1'!$CL$7:$CV$7,FALSE),FALSE)</f>
        <v>2.9478529407512177E-3</v>
      </c>
      <c r="C12" s="40">
        <f>VLOOKUP(CONCATENATE($A12,C$9),lookups,MATCH(CONCATENATE($A$7,C$11),'Query Result 1'!$CL$7:$CV$7,FALSE),FALSE)</f>
        <v>1.7464770323005609</v>
      </c>
      <c r="D12" s="101"/>
      <c r="E12" s="142">
        <f>VLOOKUP(CONCATENATE($A12,E$9),lookups,MATCH(CONCATENATE($A$7,E$11),'Query Result 1'!$CL$7:$CV$7,FALSE),FALSE)</f>
        <v>3.4842385691318011E-4</v>
      </c>
      <c r="F12" s="40">
        <f>VLOOKUP(CONCATENATE($A12,F$9),lookups,MATCH(CONCATENATE($A$7,F$11),'Query Result 1'!$CL$7:$CV$7,FALSE),FALSE)</f>
        <v>1.3355412599945464</v>
      </c>
      <c r="G12" s="102"/>
      <c r="H12" s="142">
        <f>VLOOKUP(CONCATENATE($A12,H$9),lookups,MATCH(CONCATENATE($A$7,H$11),'Query Result 1'!$CL$7:$CV$7,FALSE),FALSE)</f>
        <v>3.0720267807251584E-3</v>
      </c>
      <c r="I12" s="40">
        <f>VLOOKUP(CONCATENATE($A12,I$9),lookups,MATCH(CONCATENATE($A$7,I$11),'Query Result 1'!$CL$7:$CV$7,FALSE),FALSE)</f>
        <v>1.3146139752937773</v>
      </c>
      <c r="J12" s="72"/>
      <c r="K12" s="142">
        <f>VLOOKUP(CONCATENATE($A12,K$9),lookups,MATCH(CONCATENATE($A$7,K$11),'Query Result 1'!$CL$7:$CV$7,FALSE),FALSE)</f>
        <v>6.1491565959697931E-4</v>
      </c>
      <c r="L12" s="40">
        <f>VLOOKUP(CONCATENATE($A12,L$9),lookups,MATCH(CONCATENATE($A$7,L$11),'Query Result 1'!$CL$7:$CV$7,FALSE),FALSE)</f>
        <v>1.0891700446536723</v>
      </c>
      <c r="M12" s="101"/>
      <c r="T12" s="114"/>
      <c r="W12" s="114"/>
      <c r="AA12" s="114"/>
      <c r="AG12" s="114"/>
      <c r="AJ12" s="114"/>
    </row>
    <row r="13" spans="1:36" x14ac:dyDescent="0.2">
      <c r="A13" s="44">
        <v>1</v>
      </c>
      <c r="B13" s="141">
        <f>VLOOKUP(CONCATENATE($A13,B$9),lookups,MATCH(CONCATENATE($A$7,B$11),'Query Result 1'!$CL$7:$CV$7,FALSE),FALSE)</f>
        <v>3.7039525553870609E-3</v>
      </c>
      <c r="C13" s="40">
        <f>VLOOKUP(CONCATENATE($A13,C$9),lookups,MATCH(CONCATENATE($A$7,C$11),'Query Result 1'!$CL$7:$CV$7,FALSE),FALSE)</f>
        <v>1.6951100607623091</v>
      </c>
      <c r="D13" s="101"/>
      <c r="E13" s="142">
        <f>VLOOKUP(CONCATENATE($A13,E$9),lookups,MATCH(CONCATENATE($A$7,E$11),'Query Result 1'!$CL$7:$CV$7,FALSE),FALSE)</f>
        <v>8.3944917845396767E-4</v>
      </c>
      <c r="F13" s="40">
        <f>VLOOKUP(CONCATENATE($A13,F$9),lookups,MATCH(CONCATENATE($A$7,F$11),'Query Result 1'!$CL$7:$CV$7,FALSE),FALSE)</f>
        <v>1.3241263774304906</v>
      </c>
      <c r="G13" s="102"/>
      <c r="H13" s="142">
        <f>VLOOKUP(CONCATENATE($A13,H$9),lookups,MATCH(CONCATENATE($A$7,H$11),'Query Result 1'!$CL$7:$CV$7,FALSE),FALSE)</f>
        <v>4.0455723662742721E-3</v>
      </c>
      <c r="I13" s="40">
        <f>VLOOKUP(CONCATENATE($A13,I$9),lookups,MATCH(CONCATENATE($A$7,I$11),'Query Result 1'!$CL$7:$CV$7,FALSE),FALSE)</f>
        <v>1.2737106461059102</v>
      </c>
      <c r="J13" s="72"/>
      <c r="K13" s="142">
        <f>VLOOKUP(CONCATENATE($A13,K$9),lookups,MATCH(CONCATENATE($A$7,K$11),'Query Result 1'!$CL$7:$CV$7,FALSE),FALSE)</f>
        <v>1.3568401783453864E-3</v>
      </c>
      <c r="L13" s="40">
        <f>VLOOKUP(CONCATENATE($A13,L$9),lookups,MATCH(CONCATENATE($A$7,L$11),'Query Result 1'!$CL$7:$CV$7,FALSE),FALSE)</f>
        <v>1.0787064023032875</v>
      </c>
      <c r="M13" s="101"/>
      <c r="T13" s="114"/>
      <c r="W13" s="114"/>
      <c r="AA13" s="114"/>
      <c r="AG13" s="114"/>
      <c r="AJ13" s="114"/>
    </row>
    <row r="14" spans="1:36" x14ac:dyDescent="0.2">
      <c r="A14" s="45">
        <v>2</v>
      </c>
      <c r="B14" s="141">
        <f>VLOOKUP(CONCATENATE($A14,B$9),lookups,MATCH(CONCATENATE($A$7,B$11),'Query Result 1'!$CL$7:$CV$7,FALSE),FALSE)</f>
        <v>3.627123535677157E-3</v>
      </c>
      <c r="C14" s="40">
        <f>VLOOKUP(CONCATENATE($A14,C$9),lookups,MATCH(CONCATENATE($A$7,C$11),'Query Result 1'!$CL$7:$CV$7,FALSE),FALSE)</f>
        <v>1.6437430892240572</v>
      </c>
      <c r="D14" s="101"/>
      <c r="E14" s="142">
        <f>VLOOKUP(CONCATENATE($A14,E$9),lookups,MATCH(CONCATENATE($A$7,E$11),'Query Result 1'!$CL$7:$CV$7,FALSE),FALSE)</f>
        <v>1.3613762090293659E-3</v>
      </c>
      <c r="F14" s="40">
        <f>VLOOKUP(CONCATENATE($A14,F$9),lookups,MATCH(CONCATENATE($A$7,F$11),'Query Result 1'!$CL$7:$CV$7,FALSE),FALSE)</f>
        <v>1.2851255286699661</v>
      </c>
      <c r="G14" s="102"/>
      <c r="H14" s="142">
        <f>VLOOKUP(CONCATENATE($A14,H$9),lookups,MATCH(CONCATENATE($A$7,H$11),'Query Result 1'!$CL$7:$CV$7,FALSE),FALSE)</f>
        <v>3.958253775607665E-3</v>
      </c>
      <c r="I14" s="40">
        <f>VLOOKUP(CONCATENATE($A14,I$9),lookups,MATCH(CONCATENATE($A$7,I$11),'Query Result 1'!$CL$7:$CV$7,FALSE),FALSE)</f>
        <v>1.2527833614051409</v>
      </c>
      <c r="J14" s="72"/>
      <c r="K14" s="142">
        <f>VLOOKUP(CONCATENATE($A14,K$9),lookups,MATCH(CONCATENATE($A$7,K$11),'Query Result 1'!$CL$7:$CV$7,FALSE),FALSE)</f>
        <v>2.0896926357258342E-3</v>
      </c>
      <c r="L14" s="40">
        <f>VLOOKUP(CONCATENATE($A14,L$9),lookups,MATCH(CONCATENATE($A$7,L$11),'Query Result 1'!$CL$7:$CV$7,FALSE),FALSE)</f>
        <v>1.068242759952903</v>
      </c>
      <c r="M14" s="101"/>
      <c r="T14" s="114"/>
      <c r="W14" s="114"/>
      <c r="AA14" s="114"/>
      <c r="AG14" s="114"/>
      <c r="AJ14" s="114"/>
    </row>
    <row r="15" spans="1:36" x14ac:dyDescent="0.2">
      <c r="A15" s="45">
        <v>3</v>
      </c>
      <c r="B15" s="141">
        <f>VLOOKUP(CONCATENATE($A15,B$9),lookups,MATCH(CONCATENATE($A$7,B$11),'Query Result 1'!$CL$7:$CV$7,FALSE),FALSE)</f>
        <v>3.5919692978763156E-3</v>
      </c>
      <c r="C15" s="40">
        <f>VLOOKUP(CONCATENATE($A15,C$9),lookups,MATCH(CONCATENATE($A$7,C$11),'Query Result 1'!$CL$7:$CV$7,FALSE),FALSE)</f>
        <v>1.6028397600361901</v>
      </c>
      <c r="D15" s="101"/>
      <c r="E15" s="142">
        <f>VLOOKUP(CONCATENATE($A15,E$9),lookups,MATCH(CONCATENATE($A$7,E$11),'Query Result 1'!$CL$7:$CV$7,FALSE),FALSE)</f>
        <v>9.6362301842790811E-4</v>
      </c>
      <c r="F15" s="40">
        <f>VLOOKUP(CONCATENATE($A15,F$9),lookups,MATCH(CONCATENATE($A$7,F$11),'Query Result 1'!$CL$7:$CV$7,FALSE),FALSE)</f>
        <v>1.2632470037555257</v>
      </c>
      <c r="G15" s="102"/>
      <c r="H15" s="142">
        <f>VLOOKUP(CONCATENATE($A15,H$9),lookups,MATCH(CONCATENATE($A$7,H$11),'Query Result 1'!$CL$7:$CV$7,FALSE),FALSE)</f>
        <v>4.0209076994301325E-3</v>
      </c>
      <c r="I15" s="40">
        <f>VLOOKUP(CONCATENATE($A15,I$9),lookups,MATCH(CONCATENATE($A$7,I$11),'Query Result 1'!$CL$7:$CV$7,FALSE),FALSE)</f>
        <v>1.2432709592684275</v>
      </c>
      <c r="J15" s="72"/>
      <c r="K15" s="142">
        <f>VLOOKUP(CONCATENATE($A15,K$9),lookups,MATCH(CONCATENATE($A$7,K$11),'Query Result 1'!$CL$7:$CV$7,FALSE),FALSE)</f>
        <v>1.66897578978673E-3</v>
      </c>
      <c r="L15" s="40">
        <f>VLOOKUP(CONCATENATE($A15,L$9),lookups,MATCH(CONCATENATE($A$7,L$11),'Query Result 1'!$CL$7:$CV$7,FALSE),FALSE)</f>
        <v>1.068242759952903</v>
      </c>
      <c r="M15" s="101"/>
      <c r="T15" s="114"/>
      <c r="W15" s="114"/>
      <c r="AA15" s="114"/>
      <c r="AG15" s="114"/>
      <c r="AJ15" s="114"/>
    </row>
    <row r="16" spans="1:36" x14ac:dyDescent="0.2">
      <c r="A16" s="44">
        <v>4</v>
      </c>
      <c r="B16" s="141">
        <f>VLOOKUP(CONCATENATE($A16,B$9),lookups,MATCH(CONCATENATE($A$7,B$11),'Query Result 1'!$CL$7:$CV$7,FALSE),FALSE)</f>
        <v>3.025248964296619E-3</v>
      </c>
      <c r="C16" s="40">
        <f>VLOOKUP(CONCATENATE($A16,C$9),lookups,MATCH(CONCATENATE($A$7,C$11),'Query Result 1'!$CL$7:$CV$7,FALSE),FALSE)</f>
        <v>1.5514727884979385</v>
      </c>
      <c r="D16" s="101"/>
      <c r="E16" s="142">
        <f>VLOOKUP(CONCATENATE($A16,E$9),lookups,MATCH(CONCATENATE($A$7,E$11),'Query Result 1'!$CL$7:$CV$7,FALSE),FALSE)</f>
        <v>1.0563281455317403E-3</v>
      </c>
      <c r="F16" s="40">
        <f>VLOOKUP(CONCATENATE($A16,F$9),lookups,MATCH(CONCATENATE($A$7,F$11),'Query Result 1'!$CL$7:$CV$7,FALSE),FALSE)</f>
        <v>1.2518321211914696</v>
      </c>
      <c r="G16" s="102"/>
      <c r="H16" s="142">
        <f>VLOOKUP(CONCATENATE($A16,H$9),lookups,MATCH(CONCATENATE($A$7,H$11),'Query Result 1'!$CL$7:$CV$7,FALSE),FALSE)</f>
        <v>3.4935941324175089E-3</v>
      </c>
      <c r="I16" s="40">
        <f>VLOOKUP(CONCATENATE($A16,I$9),lookups,MATCH(CONCATENATE($A$7,I$11),'Query Result 1'!$CL$7:$CV$7,FALSE),FALSE)</f>
        <v>1.2185387137129731</v>
      </c>
      <c r="J16" s="72"/>
      <c r="K16" s="142">
        <f>VLOOKUP(CONCATENATE($A16,K$9),lookups,MATCH(CONCATENATE($A$7,K$11),'Query Result 1'!$CL$7:$CV$7,FALSE),FALSE)</f>
        <v>1.7605469092195675E-3</v>
      </c>
      <c r="L16" s="40">
        <f>VLOOKUP(CONCATENATE($A16,L$9),lookups,MATCH(CONCATENATE($A$7,L$11),'Query Result 1'!$CL$7:$CV$7,FALSE),FALSE)</f>
        <v>1.068242759952903</v>
      </c>
      <c r="M16" s="101"/>
      <c r="T16" s="114"/>
      <c r="W16" s="114"/>
      <c r="AA16" s="114"/>
      <c r="AG16" s="114"/>
      <c r="AJ16" s="114"/>
    </row>
    <row r="17" spans="1:36" x14ac:dyDescent="0.2">
      <c r="A17" s="45">
        <v>5</v>
      </c>
      <c r="B17" s="141">
        <f>VLOOKUP(CONCATENATE($A17,B$9),lookups,MATCH(CONCATENATE($A$7,B$11),'Query Result 1'!$CL$7:$CV$7,FALSE),FALSE)</f>
        <v>3.5746756808936434E-3</v>
      </c>
      <c r="C17" s="40">
        <f>VLOOKUP(CONCATENATE($A17,C$9),lookups,MATCH(CONCATENATE($A$7,C$11),'Query Result 1'!$CL$7:$CV$7,FALSE),FALSE)</f>
        <v>1.3355412599945464</v>
      </c>
      <c r="D17" s="101"/>
      <c r="E17" s="142">
        <f>VLOOKUP(CONCATENATE($A17,E$9),lookups,MATCH(CONCATENATE($A$7,E$11),'Query Result 1'!$CL$7:$CV$7,FALSE),FALSE)</f>
        <v>1.0784412951161408E-3</v>
      </c>
      <c r="F17" s="40">
        <f>VLOOKUP(CONCATENATE($A17,F$9),lookups,MATCH(CONCATENATE($A$7,F$11),'Query Result 1'!$CL$7:$CV$7,FALSE),FALSE)</f>
        <v>1.2328073169180431</v>
      </c>
      <c r="G17" s="102"/>
      <c r="H17" s="142">
        <f>VLOOKUP(CONCATENATE($A17,H$9),lookups,MATCH(CONCATENATE($A$7,H$11),'Query Result 1'!$CL$7:$CV$7,FALSE),FALSE)</f>
        <v>3.9642073158803887E-3</v>
      </c>
      <c r="I17" s="40">
        <f>VLOOKUP(CONCATENATE($A17,I$9),lookups,MATCH(CONCATENATE($A$7,I$11),'Query Result 1'!$CL$7:$CV$7,FALSE),FALSE)</f>
        <v>1.0996336870040568</v>
      </c>
      <c r="J17" s="72"/>
      <c r="K17" s="142">
        <f>VLOOKUP(CONCATENATE($A17,K$9),lookups,MATCH(CONCATENATE($A$7,K$11),'Query Result 1'!$CL$7:$CV$7,FALSE),FALSE)</f>
        <v>1.9082514083666518E-3</v>
      </c>
      <c r="L17" s="40">
        <f>VLOOKUP(CONCATENATE($A17,L$9),lookups,MATCH(CONCATENATE($A$7,L$11),'Query Result 1'!$CL$7:$CV$7,FALSE),FALSE)</f>
        <v>1.068242759952903</v>
      </c>
      <c r="M17" s="101"/>
      <c r="T17" s="114"/>
      <c r="W17" s="114"/>
      <c r="AA17" s="114"/>
      <c r="AG17" s="114"/>
      <c r="AJ17" s="114"/>
    </row>
    <row r="18" spans="1:36" x14ac:dyDescent="0.2">
      <c r="A18" s="45">
        <v>6</v>
      </c>
      <c r="B18" s="141">
        <f>VLOOKUP(CONCATENATE($A18,B$9),lookups,MATCH(CONCATENATE($A$7,B$11),'Query Result 1'!$CL$7:$CV$7,FALSE),FALSE)</f>
        <v>4.0112686342266765E-3</v>
      </c>
      <c r="C18" s="40">
        <f>VLOOKUP(CONCATENATE($A18,C$9),lookups,MATCH(CONCATENATE($A$7,C$11),'Query Result 1'!$CL$7:$CV$7,FALSE),FALSE)</f>
        <v>1.296540411234022</v>
      </c>
      <c r="D18" s="101"/>
      <c r="E18" s="142">
        <f>VLOOKUP(CONCATENATE($A18,E$9),lookups,MATCH(CONCATENATE($A$7,E$11),'Query Result 1'!$CL$7:$CV$7,FALSE),FALSE)</f>
        <v>1.2621505378173131E-3</v>
      </c>
      <c r="F18" s="40">
        <f>VLOOKUP(CONCATENATE($A18,F$9),lookups,MATCH(CONCATENATE($A$7,F$11),'Query Result 1'!$CL$7:$CV$7,FALSE),FALSE)</f>
        <v>1.1595618204653506</v>
      </c>
      <c r="G18" s="102"/>
      <c r="H18" s="142">
        <f>VLOOKUP(CONCATENATE($A18,H$9),lookups,MATCH(CONCATENATE($A$7,H$11),'Query Result 1'!$CL$7:$CV$7,FALSE),FALSE)</f>
        <v>4.4472945837242114E-3</v>
      </c>
      <c r="I18" s="40">
        <f>VLOOKUP(CONCATENATE($A18,I$9),lookups,MATCH(CONCATENATE($A$7,I$11),'Query Result 1'!$CL$7:$CV$7,FALSE),FALSE)</f>
        <v>1.0891700446536723</v>
      </c>
      <c r="J18" s="72"/>
      <c r="K18" s="142">
        <f>VLOOKUP(CONCATENATE($A18,K$9),lookups,MATCH(CONCATENATE($A$7,K$11),'Query Result 1'!$CL$7:$CV$7,FALSE),FALSE)</f>
        <v>2.1957223529638567E-3</v>
      </c>
      <c r="L18" s="40">
        <f>VLOOKUP(CONCATENATE($A18,L$9),lookups,MATCH(CONCATENATE($A$7,L$11),'Query Result 1'!$CL$7:$CV$7,FALSE),FALSE)</f>
        <v>1.068242759952903</v>
      </c>
      <c r="M18" s="101"/>
      <c r="T18" s="114"/>
      <c r="W18" s="114"/>
      <c r="AA18" s="114"/>
      <c r="AG18" s="114"/>
      <c r="AJ18" s="114"/>
    </row>
    <row r="19" spans="1:36" x14ac:dyDescent="0.2">
      <c r="A19" s="44">
        <v>7</v>
      </c>
      <c r="B19" s="141">
        <f>VLOOKUP(CONCATENATE($A19,B$9),lookups,MATCH(CONCATENATE($A$7,B$11),'Query Result 1'!$CL$7:$CV$7,FALSE),FALSE)</f>
        <v>4.2479927355468594E-3</v>
      </c>
      <c r="C19" s="40">
        <f>VLOOKUP(CONCATENATE($A19,C$9),lookups,MATCH(CONCATENATE($A$7,C$11),'Query Result 1'!$CL$7:$CV$7,FALSE),FALSE)</f>
        <v>1.2223436745676584</v>
      </c>
      <c r="D19" s="101"/>
      <c r="E19" s="142">
        <f>VLOOKUP(CONCATENATE($A19,E$9),lookups,MATCH(CONCATENATE($A$7,E$11),'Query Result 1'!$CL$7:$CV$7,FALSE),FALSE)</f>
        <v>1.4268651520293208E-3</v>
      </c>
      <c r="F19" s="40">
        <f>VLOOKUP(CONCATENATE($A19,F$9),lookups,MATCH(CONCATENATE($A$7,F$11),'Query Result 1'!$CL$7:$CV$7,FALSE),FALSE)</f>
        <v>1.0872675642263296</v>
      </c>
      <c r="G19" s="102"/>
      <c r="H19" s="142">
        <f>VLOOKUP(CONCATENATE($A19,H$9),lookups,MATCH(CONCATENATE($A$7,H$11),'Query Result 1'!$CL$7:$CV$7,FALSE),FALSE)</f>
        <v>4.5022939557674635E-3</v>
      </c>
      <c r="I19" s="40">
        <f>VLOOKUP(CONCATENATE($A19,I$9),lookups,MATCH(CONCATENATE($A$7,I$11),'Query Result 1'!$CL$7:$CV$7,FALSE),FALSE)</f>
        <v>1.0844138435853155</v>
      </c>
      <c r="J19" s="72"/>
      <c r="K19" s="142">
        <f>VLOOKUP(CONCATENATE($A19,K$9),lookups,MATCH(CONCATENATE($A$7,K$11),'Query Result 1'!$CL$7:$CV$7,FALSE),FALSE)</f>
        <v>2.5401771830285548E-3</v>
      </c>
      <c r="L19" s="40">
        <f>VLOOKUP(CONCATENATE($A19,L$9),lookups,MATCH(CONCATENATE($A$7,L$11),'Query Result 1'!$CL$7:$CV$7,FALSE),FALSE)</f>
        <v>1.068242759952903</v>
      </c>
      <c r="M19" s="101"/>
      <c r="T19" s="114"/>
      <c r="W19" s="114"/>
      <c r="AA19" s="114"/>
      <c r="AG19" s="114"/>
      <c r="AJ19" s="114"/>
    </row>
    <row r="20" spans="1:36" x14ac:dyDescent="0.2">
      <c r="A20" s="45">
        <v>8</v>
      </c>
      <c r="B20" s="141">
        <f>VLOOKUP(CONCATENATE($A20,B$9),lookups,MATCH(CONCATENATE($A$7,B$11),'Query Result 1'!$CL$7:$CV$7,FALSE),FALSE)</f>
        <v>4.375001594698287E-3</v>
      </c>
      <c r="C20" s="40">
        <f>VLOOKUP(CONCATENATE($A20,C$9),lookups,MATCH(CONCATENATE($A$7,C$11),'Query Result 1'!$CL$7:$CV$7,FALSE),FALSE)</f>
        <v>1.201416389866889</v>
      </c>
      <c r="D20" s="101"/>
      <c r="E20" s="142">
        <f>VLOOKUP(CONCATENATE($A20,E$9),lookups,MATCH(CONCATENATE($A$7,E$11),'Query Result 1'!$CL$7:$CV$7,FALSE),FALSE)</f>
        <v>1.4784625010595884E-3</v>
      </c>
      <c r="F20" s="40">
        <f>VLOOKUP(CONCATENATE($A20,F$9),lookups,MATCH(CONCATENATE($A$7,F$11),'Query Result 1'!$CL$7:$CV$7,FALSE),FALSE)</f>
        <v>1.0777551620896162</v>
      </c>
      <c r="G20" s="102"/>
      <c r="H20" s="142">
        <f>VLOOKUP(CONCATENATE($A20,H$9),lookups,MATCH(CONCATENATE($A$7,H$11),'Query Result 1'!$CL$7:$CV$7,FALSE),FALSE)</f>
        <v>4.7052813288755496E-3</v>
      </c>
      <c r="I20" s="40">
        <f>VLOOKUP(CONCATENATE($A20,I$9),lookups,MATCH(CONCATENATE($A$7,I$11),'Query Result 1'!$CL$7:$CV$7,FALSE),FALSE)</f>
        <v>1.0787064023032875</v>
      </c>
      <c r="J20" s="72"/>
      <c r="K20" s="142">
        <f>VLOOKUP(CONCATENATE($A20,K$9),lookups,MATCH(CONCATENATE($A$7,K$11),'Query Result 1'!$CL$7:$CV$7,FALSE),FALSE)</f>
        <v>2.6975207473790958E-3</v>
      </c>
      <c r="L20" s="40">
        <f>VLOOKUP(CONCATENATE($A20,L$9),lookups,MATCH(CONCATENATE($A$7,L$11),'Query Result 1'!$CL$7:$CV$7,FALSE),FALSE)</f>
        <v>1.068242759952903</v>
      </c>
      <c r="M20" s="101"/>
      <c r="T20" s="114"/>
      <c r="W20" s="114"/>
      <c r="AA20" s="114"/>
      <c r="AG20" s="114"/>
      <c r="AJ20" s="114"/>
    </row>
    <row r="21" spans="1:36" x14ac:dyDescent="0.2">
      <c r="A21" s="45">
        <v>9</v>
      </c>
      <c r="B21" s="141">
        <f>VLOOKUP(CONCATENATE($A21,B$9),lookups,MATCH(CONCATENATE($A$7,B$11),'Query Result 1'!$CL$7:$CV$7,FALSE),FALSE)</f>
        <v>4.8478827935031568E-3</v>
      </c>
      <c r="C21" s="40">
        <f>VLOOKUP(CONCATENATE($A21,C$9),lookups,MATCH(CONCATENATE($A$7,C$11),'Query Result 1'!$CL$7:$CV$7,FALSE),FALSE)</f>
        <v>1.1091460891407701</v>
      </c>
      <c r="D21" s="101"/>
      <c r="E21" s="142">
        <f>VLOOKUP(CONCATENATE($A21,E$9),lookups,MATCH(CONCATENATE($A$7,E$11),'Query Result 1'!$CL$7:$CV$7,FALSE),FALSE)</f>
        <v>2.1256973792799223E-3</v>
      </c>
      <c r="F21" s="40">
        <f>VLOOKUP(CONCATENATE($A21,F$9),lookups,MATCH(CONCATENATE($A$7,F$11),'Query Result 1'!$CL$7:$CV$7,FALSE),FALSE)</f>
        <v>1.068242759952903</v>
      </c>
      <c r="G21" s="102"/>
      <c r="H21" s="142">
        <f>VLOOKUP(CONCATENATE($A21,H$9),lookups,MATCH(CONCATENATE($A$7,H$11),'Query Result 1'!$CL$7:$CV$7,FALSE),FALSE)</f>
        <v>5.125147669061407E-3</v>
      </c>
      <c r="I21" s="40">
        <f>VLOOKUP(CONCATENATE($A21,I$9),lookups,MATCH(CONCATENATE($A$7,I$11),'Query Result 1'!$CL$7:$CV$7,FALSE),FALSE)</f>
        <v>1.068242759952903</v>
      </c>
      <c r="J21" s="72"/>
      <c r="K21" s="142">
        <f>VLOOKUP(CONCATENATE($A21,K$9),lookups,MATCH(CONCATENATE($A$7,K$11),'Query Result 1'!$CL$7:$CV$7,FALSE),FALSE)</f>
        <v>3.6469686699195677E-3</v>
      </c>
      <c r="L21" s="40">
        <f>VLOOKUP(CONCATENATE($A21,L$9),lookups,MATCH(CONCATENATE($A$7,L$11),'Query Result 1'!$CL$7:$CV$7,FALSE),FALSE)</f>
        <v>1.068242759952903</v>
      </c>
      <c r="M21" s="101"/>
      <c r="T21" s="114"/>
      <c r="W21" s="114"/>
      <c r="AA21" s="114"/>
      <c r="AG21" s="114"/>
      <c r="AJ21" s="114"/>
    </row>
    <row r="22" spans="1:36" x14ac:dyDescent="0.2">
      <c r="A22" s="44">
        <v>10</v>
      </c>
      <c r="B22" s="141">
        <f>VLOOKUP(CONCATENATE($A22,B$9),lookups,MATCH(CONCATENATE($A$7,B$11),'Query Result 1'!$CL$7:$CV$7,FALSE),FALSE)</f>
        <v>3.9602382890319065E-3</v>
      </c>
      <c r="C22" s="40">
        <f>VLOOKUP(CONCATENATE($A22,C$9),lookups,MATCH(CONCATENATE($A$7,C$11),'Query Result 1'!$CL$7:$CV$7,FALSE),FALSE)</f>
        <v>1.0996336870040568</v>
      </c>
      <c r="D22" s="101"/>
      <c r="E22" s="142">
        <f>VLOOKUP(CONCATENATE($A22,E$9),lookups,MATCH(CONCATENATE($A$7,E$11),'Query Result 1'!$CL$7:$CV$7,FALSE),FALSE)</f>
        <v>1.9419881365787498E-3</v>
      </c>
      <c r="F22" s="40">
        <f>VLOOKUP(CONCATENATE($A22,F$9),lookups,MATCH(CONCATENATE($A$7,F$11),'Query Result 1'!$CL$7:$CV$7,FALSE),FALSE)</f>
        <v>1.0663402795255603</v>
      </c>
      <c r="G22" s="102"/>
      <c r="H22" s="142">
        <f>VLOOKUP(CONCATENATE($A22,H$9),lookups,MATCH(CONCATENATE($A$7,H$11),'Query Result 1'!$CL$7:$CV$7,FALSE),FALSE)</f>
        <v>4.1195663668066882E-3</v>
      </c>
      <c r="I22" s="40">
        <f>VLOOKUP(CONCATENATE($A22,I$9),lookups,MATCH(CONCATENATE($A$7,I$11),'Query Result 1'!$CL$7:$CV$7,FALSE),FALSE)</f>
        <v>1.0663402795255603</v>
      </c>
      <c r="J22" s="72"/>
      <c r="K22" s="142">
        <f>VLOOKUP(CONCATENATE($A22,K$9),lookups,MATCH(CONCATENATE($A$7,K$11),'Query Result 1'!$CL$7:$CV$7,FALSE),FALSE)</f>
        <v>3.138933233313857E-3</v>
      </c>
      <c r="L22" s="40">
        <f>VLOOKUP(CONCATENATE($A22,L$9),lookups,MATCH(CONCATENATE($A$7,L$11),'Query Result 1'!$CL$7:$CV$7,FALSE),FALSE)</f>
        <v>1.0663402795255603</v>
      </c>
      <c r="M22" s="101"/>
      <c r="T22" s="114"/>
      <c r="W22" s="114"/>
      <c r="AA22" s="114"/>
      <c r="AG22" s="114"/>
      <c r="AJ22" s="114"/>
    </row>
    <row r="23" spans="1:36" x14ac:dyDescent="0.2">
      <c r="A23" s="45">
        <v>11</v>
      </c>
      <c r="B23" s="141">
        <f>VLOOKUP(CONCATENATE($A23,B$9),lookups,MATCH(CONCATENATE($A$7,B$11),'Query Result 1'!$CL$7:$CV$7,FALSE),FALSE)</f>
        <v>3.8853937827462433E-3</v>
      </c>
      <c r="C23" s="40">
        <f>VLOOKUP(CONCATENATE($A23,C$9),lookups,MATCH(CONCATENATE($A$7,C$11),'Query Result 1'!$CL$7:$CV$7,FALSE),FALSE)</f>
        <v>1.0891700446536723</v>
      </c>
      <c r="D23" s="101"/>
      <c r="E23" s="142">
        <f>VLOOKUP(CONCATENATE($A23,E$9),lookups,MATCH(CONCATENATE($A$7,E$11),'Query Result 1'!$CL$7:$CV$7,FALSE),FALSE)</f>
        <v>2.1937378395396156E-3</v>
      </c>
      <c r="F23" s="40">
        <f>VLOOKUP(CONCATENATE($A23,F$9),lookups,MATCH(CONCATENATE($A$7,F$11),'Query Result 1'!$CL$7:$CV$7,FALSE),FALSE)</f>
        <v>1.0644377990982177</v>
      </c>
      <c r="G23" s="102"/>
      <c r="H23" s="142">
        <f>VLOOKUP(CONCATENATE($A23,H$9),lookups,MATCH(CONCATENATE($A$7,H$11),'Query Result 1'!$CL$7:$CV$7,FALSE),FALSE)</f>
        <v>3.9126099668501209E-3</v>
      </c>
      <c r="I23" s="40">
        <f>VLOOKUP(CONCATENATE($A23,I$9),lookups,MATCH(CONCATENATE($A$7,I$11),'Query Result 1'!$CL$7:$CV$7,FALSE),FALSE)</f>
        <v>1.0644377990982177</v>
      </c>
      <c r="J23" s="72"/>
      <c r="K23" s="142">
        <f>VLOOKUP(CONCATENATE($A23,K$9),lookups,MATCH(CONCATENATE($A$7,K$11),'Query Result 1'!$CL$7:$CV$7,FALSE),FALSE)</f>
        <v>3.4700634732443649E-3</v>
      </c>
      <c r="L23" s="40">
        <f>VLOOKUP(CONCATENATE($A23,L$9),lookups,MATCH(CONCATENATE($A$7,L$11),'Query Result 1'!$CL$7:$CV$7,FALSE),FALSE)</f>
        <v>1.0644377990982177</v>
      </c>
      <c r="M23" s="101"/>
      <c r="T23" s="114"/>
      <c r="W23" s="114"/>
      <c r="AA23" s="114"/>
      <c r="AG23" s="114"/>
      <c r="AJ23" s="114"/>
    </row>
    <row r="24" spans="1:36" x14ac:dyDescent="0.2">
      <c r="A24" s="45">
        <v>12</v>
      </c>
      <c r="B24" s="141">
        <f>VLOOKUP(CONCATENATE($A24,B$9),lookups,MATCH(CONCATENATE($A$7,B$11),'Query Result 1'!$CL$7:$CV$7,FALSE),FALSE)</f>
        <v>3.5715571597984075E-3</v>
      </c>
      <c r="C24" s="40">
        <f>VLOOKUP(CONCATENATE($A24,C$9),lookups,MATCH(CONCATENATE($A$7,C$11),'Query Result 1'!$CL$7:$CV$7,FALSE),FALSE)</f>
        <v>1.0787064023032875</v>
      </c>
      <c r="D24" s="101"/>
      <c r="E24" s="142">
        <f>VLOOKUP(CONCATENATE($A24,E$9),lookups,MATCH(CONCATENATE($A$7,E$11),'Query Result 1'!$CL$7:$CV$7,FALSE),FALSE)</f>
        <v>2.2529897403490984E-3</v>
      </c>
      <c r="F24" s="40">
        <f>VLOOKUP(CONCATENATE($A24,F$9),lookups,MATCH(CONCATENATE($A$7,F$11),'Query Result 1'!$CL$7:$CV$7,FALSE),FALSE)</f>
        <v>1.062535318670875</v>
      </c>
      <c r="G24" s="102"/>
      <c r="H24" s="142">
        <f>VLOOKUP(CONCATENATE($A24,H$9),lookups,MATCH(CONCATENATE($A$7,H$11),'Query Result 1'!$CL$7:$CV$7,FALSE),FALSE)</f>
        <v>3.6282575433481518E-3</v>
      </c>
      <c r="I24" s="40">
        <f>VLOOKUP(CONCATENATE($A24,I$9),lookups,MATCH(CONCATENATE($A$7,I$11),'Query Result 1'!$CL$7:$CV$7,FALSE),FALSE)</f>
        <v>1.062535318670875</v>
      </c>
      <c r="J24" s="72"/>
      <c r="K24" s="142">
        <f>VLOOKUP(CONCATENATE($A24,K$9),lookups,MATCH(CONCATENATE($A$7,K$11),'Query Result 1'!$CL$7:$CV$7,FALSE),FALSE)</f>
        <v>3.5817632288373613E-3</v>
      </c>
      <c r="L24" s="40">
        <f>VLOOKUP(CONCATENATE($A24,L$9),lookups,MATCH(CONCATENATE($A$7,L$11),'Query Result 1'!$CL$7:$CV$7,FALSE),FALSE)</f>
        <v>1.062535318670875</v>
      </c>
      <c r="M24" s="101"/>
      <c r="T24" s="114"/>
      <c r="W24" s="114"/>
      <c r="AA24" s="114"/>
      <c r="AG24" s="114"/>
      <c r="AJ24" s="114"/>
    </row>
    <row r="25" spans="1:36" x14ac:dyDescent="0.2">
      <c r="A25" s="44">
        <v>13</v>
      </c>
      <c r="B25" s="141">
        <f>VLOOKUP(CONCATENATE($A25,B$9),lookups,MATCH(CONCATENATE($A$7,B$11),'Query Result 1'!$CL$7:$CV$7,FALSE),FALSE)</f>
        <v>3.3733893192920503E-3</v>
      </c>
      <c r="C25" s="40">
        <f>VLOOKUP(CONCATENATE($A25,C$9),lookups,MATCH(CONCATENATE($A$7,C$11),'Query Result 1'!$CL$7:$CV$7,FALSE),FALSE)</f>
        <v>1.068242759952903</v>
      </c>
      <c r="D25" s="101"/>
      <c r="E25" s="142">
        <f>VLOOKUP(CONCATENATE($A25,E$9),lookups,MATCH(CONCATENATE($A$7,E$11),'Query Result 1'!$CL$7:$CV$7,FALSE),FALSE)</f>
        <v>2.6751240958769467E-3</v>
      </c>
      <c r="F25" s="40">
        <f>VLOOKUP(CONCATENATE($A25,F$9),lookups,MATCH(CONCATENATE($A$7,F$11),'Query Result 1'!$CL$7:$CV$7,FALSE),FALSE)</f>
        <v>1.0577791176025184</v>
      </c>
      <c r="G25" s="102"/>
      <c r="H25" s="142">
        <f>VLOOKUP(CONCATENATE($A25,H$9),lookups,MATCH(CONCATENATE($A$7,H$11),'Query Result 1'!$CL$7:$CV$7,FALSE),FALSE)</f>
        <v>3.4833880633785546E-3</v>
      </c>
      <c r="I25" s="40">
        <f>VLOOKUP(CONCATENATE($A25,I$9),lookups,MATCH(CONCATENATE($A$7,I$11),'Query Result 1'!$CL$7:$CV$7,FALSE),FALSE)</f>
        <v>1.0577791176025184</v>
      </c>
      <c r="J25" s="72"/>
      <c r="K25" s="142">
        <f>VLOOKUP(CONCATENATE($A25,K$9),lookups,MATCH(CONCATENATE($A$7,K$11),'Query Result 1'!$CL$7:$CV$7,FALSE),FALSE)</f>
        <v>4.0072996073781944E-3</v>
      </c>
      <c r="L25" s="40">
        <f>VLOOKUP(CONCATENATE($A25,L$9),lookups,MATCH(CONCATENATE($A$7,L$11),'Query Result 1'!$CL$7:$CV$7,FALSE),FALSE)</f>
        <v>1.0577791176025184</v>
      </c>
      <c r="M25" s="101"/>
      <c r="T25" s="114"/>
      <c r="W25" s="114"/>
      <c r="AA25" s="114"/>
      <c r="AG25" s="114"/>
      <c r="AJ25" s="114"/>
    </row>
    <row r="26" spans="1:36" x14ac:dyDescent="0.2">
      <c r="A26" s="45">
        <v>14</v>
      </c>
      <c r="B26" s="141">
        <f>VLOOKUP(CONCATENATE($A26,B$9),lookups,MATCH(CONCATENATE($A$7,B$11),'Query Result 1'!$CL$7:$CV$7,FALSE),FALSE)</f>
        <v>3.2035716705605655E-3</v>
      </c>
      <c r="C26" s="40">
        <f>VLOOKUP(CONCATENATE($A26,C$9),lookups,MATCH(CONCATENATE($A$7,C$11),'Query Result 1'!$CL$7:$CV$7,FALSE),FALSE)</f>
        <v>1.0482667154658052</v>
      </c>
      <c r="D26" s="101"/>
      <c r="E26" s="142">
        <f>VLOOKUP(CONCATENATE($A26,E$9),lookups,MATCH(CONCATENATE($A$7,E$11),'Query Result 1'!$CL$7:$CV$7,FALSE),FALSE)</f>
        <v>2.8432407331019389E-3</v>
      </c>
      <c r="F26" s="40">
        <f>VLOOKUP(CONCATENATE($A26,F$9),lookups,MATCH(CONCATENATE($A$7,F$11),'Query Result 1'!$CL$7:$CV$7,FALSE),FALSE)</f>
        <v>1.0482667154658052</v>
      </c>
      <c r="G26" s="102"/>
      <c r="H26" s="142">
        <f>VLOOKUP(CONCATENATE($A26,H$9),lookups,MATCH(CONCATENATE($A$7,H$11),'Query Result 1'!$CL$7:$CV$7,FALSE),FALSE)</f>
        <v>3.2855037247899463E-3</v>
      </c>
      <c r="I26" s="40">
        <f>VLOOKUP(CONCATENATE($A26,I$9),lookups,MATCH(CONCATENATE($A$7,I$11),'Query Result 1'!$CL$7:$CV$7,FALSE),FALSE)</f>
        <v>1.0482667154658052</v>
      </c>
      <c r="J26" s="72"/>
      <c r="K26" s="142">
        <f>VLOOKUP(CONCATENATE($A26,K$9),lookups,MATCH(CONCATENATE($A$7,K$11),'Query Result 1'!$CL$7:$CV$7,FALSE),FALSE)</f>
        <v>4.2102869804862796E-3</v>
      </c>
      <c r="L26" s="40">
        <f>VLOOKUP(CONCATENATE($A26,L$9),lookups,MATCH(CONCATENATE($A$7,L$11),'Query Result 1'!$CL$7:$CV$7,FALSE),FALSE)</f>
        <v>1.0482667154658052</v>
      </c>
      <c r="M26" s="101"/>
      <c r="T26" s="114"/>
      <c r="W26" s="114"/>
      <c r="AA26" s="114"/>
      <c r="AG26" s="114"/>
      <c r="AJ26" s="114"/>
    </row>
    <row r="27" spans="1:36" x14ac:dyDescent="0.2">
      <c r="A27" s="45">
        <v>15</v>
      </c>
      <c r="B27" s="141">
        <f>VLOOKUP(CONCATENATE($A27,B$9),lookups,MATCH(CONCATENATE($A$7,B$11),'Query Result 1'!$CL$7:$CV$7,FALSE),FALSE)</f>
        <v>3.0793978305866249E-3</v>
      </c>
      <c r="C27" s="40">
        <f>VLOOKUP(CONCATENATE($A27,C$9),lookups,MATCH(CONCATENATE($A$7,C$11),'Query Result 1'!$CL$7:$CV$7,FALSE),FALSE)</f>
        <v>0.99594850371388188</v>
      </c>
      <c r="D27" s="101"/>
      <c r="E27" s="142">
        <f>VLOOKUP(CONCATENATE($A27,E$9),lookups,MATCH(CONCATENATE($A$7,E$11),'Query Result 1'!$CL$7:$CV$7,FALSE),FALSE)</f>
        <v>3.2310713565821916E-3</v>
      </c>
      <c r="F27" s="40">
        <f>VLOOKUP(CONCATENATE($A27,F$9),lookups,MATCH(CONCATENATE($A$7,F$11),'Query Result 1'!$CL$7:$CV$7,FALSE),FALSE)</f>
        <v>0.99594850371388188</v>
      </c>
      <c r="G27" s="102"/>
      <c r="H27" s="142">
        <f>VLOOKUP(CONCATENATE($A27,H$9),lookups,MATCH(CONCATENATE($A$7,H$11),'Query Result 1'!$CL$7:$CV$7,FALSE),FALSE)</f>
        <v>3.0725937845606558E-3</v>
      </c>
      <c r="I27" s="40">
        <f>VLOOKUP(CONCATENATE($A27,I$9),lookups,MATCH(CONCATENATE($A$7,I$11),'Query Result 1'!$CL$7:$CV$7,FALSE),FALSE)</f>
        <v>0.99594850371388188</v>
      </c>
      <c r="J27" s="72"/>
      <c r="K27" s="142">
        <f>VLOOKUP(CONCATENATE($A27,K$9),lookups,MATCH(CONCATENATE($A$7,K$11),'Query Result 1'!$CL$7:$CV$7,FALSE),FALSE)</f>
        <v>4.6273183014946505E-3</v>
      </c>
      <c r="L27" s="40">
        <f>VLOOKUP(CONCATENATE($A27,L$9),lookups,MATCH(CONCATENATE($A$7,L$11),'Query Result 1'!$CL$7:$CV$7,FALSE),FALSE)</f>
        <v>0.99594850371388188</v>
      </c>
      <c r="M27" s="101"/>
      <c r="T27" s="114"/>
      <c r="W27" s="114"/>
      <c r="AA27" s="114"/>
      <c r="AG27" s="114"/>
      <c r="AJ27" s="114"/>
    </row>
    <row r="28" spans="1:36" x14ac:dyDescent="0.2">
      <c r="A28" s="44">
        <v>16</v>
      </c>
      <c r="B28" s="141">
        <f>VLOOKUP(CONCATENATE($A28,B$9),lookups,MATCH(CONCATENATE($A$7,B$11),'Query Result 1'!$CL$7:$CV$7,FALSE),FALSE)</f>
        <v>2.8477767637859188E-3</v>
      </c>
      <c r="C28" s="40">
        <f>VLOOKUP(CONCATENATE($A28,C$9),lookups,MATCH(CONCATENATE($A$7,C$11),'Query Result 1'!$CL$7:$CV$7,FALSE),FALSE)</f>
        <v>0.96646005709007077</v>
      </c>
      <c r="D28" s="101"/>
      <c r="E28" s="142">
        <f>VLOOKUP(CONCATENATE($A28,E$9),lookups,MATCH(CONCATENATE($A$7,E$11),'Query Result 1'!$CL$7:$CV$7,FALSE),FALSE)</f>
        <v>3.4694964694088671E-3</v>
      </c>
      <c r="F28" s="40">
        <f>VLOOKUP(CONCATENATE($A28,F$9),lookups,MATCH(CONCATENATE($A$7,F$11),'Query Result 1'!$CL$7:$CV$7,FALSE),FALSE)</f>
        <v>0.96646005709007077</v>
      </c>
      <c r="G28" s="102"/>
      <c r="H28" s="142">
        <f>VLOOKUP(CONCATENATE($A28,H$9),lookups,MATCH(CONCATENATE($A$7,H$11),'Query Result 1'!$CL$7:$CV$7,FALSE),FALSE)</f>
        <v>2.8690394076170728E-3</v>
      </c>
      <c r="I28" s="40">
        <f>VLOOKUP(CONCATENATE($A28,I$9),lookups,MATCH(CONCATENATE($A$7,I$11),'Query Result 1'!$CL$7:$CV$7,FALSE),FALSE)</f>
        <v>0.96646005709007077</v>
      </c>
      <c r="J28" s="72"/>
      <c r="K28" s="142">
        <f>VLOOKUP(CONCATENATE($A28,K$9),lookups,MATCH(CONCATENATE($A$7,K$11),'Query Result 1'!$CL$7:$CV$7,FALSE),FALSE)</f>
        <v>4.7517756433863396E-3</v>
      </c>
      <c r="L28" s="40">
        <f>VLOOKUP(CONCATENATE($A28,L$9),lookups,MATCH(CONCATENATE($A$7,L$11),'Query Result 1'!$CL$7:$CV$7,FALSE),FALSE)</f>
        <v>0.96646005709007077</v>
      </c>
      <c r="M28" s="101"/>
      <c r="T28" s="114"/>
      <c r="W28" s="114"/>
      <c r="AA28" s="114"/>
      <c r="AG28" s="114"/>
      <c r="AJ28" s="114"/>
    </row>
    <row r="29" spans="1:36" x14ac:dyDescent="0.2">
      <c r="A29" s="45">
        <v>17</v>
      </c>
      <c r="B29" s="141">
        <f>VLOOKUP(CONCATENATE($A29,B$9),lookups,MATCH(CONCATENATE($A$7,B$11),'Query Result 1'!$CL$7:$CV$7,FALSE),FALSE)</f>
        <v>2.5957435589073043E-3</v>
      </c>
      <c r="C29" s="40">
        <f>VLOOKUP(CONCATENATE($A29,C$9),lookups,MATCH(CONCATENATE($A$7,C$11),'Query Result 1'!$CL$7:$CV$7,FALSE),FALSE)</f>
        <v>0.96360633644905669</v>
      </c>
      <c r="D29" s="101"/>
      <c r="E29" s="142">
        <f>VLOOKUP(CONCATENATE($A29,E$9),lookups,MATCH(CONCATENATE($A$7,E$11),'Query Result 1'!$CL$7:$CV$7,FALSE),FALSE)</f>
        <v>3.6132319417074696E-3</v>
      </c>
      <c r="F29" s="40">
        <f>VLOOKUP(CONCATENATE($A29,F$9),lookups,MATCH(CONCATENATE($A$7,F$11),'Query Result 1'!$CL$7:$CV$7,FALSE),FALSE)</f>
        <v>0.96360633644905669</v>
      </c>
      <c r="G29" s="102"/>
      <c r="H29" s="142">
        <f>VLOOKUP(CONCATENATE($A29,H$9),lookups,MATCH(CONCATENATE($A$7,H$11),'Query Result 1'!$CL$7:$CV$7,FALSE),FALSE)</f>
        <v>2.6612325019072592E-3</v>
      </c>
      <c r="I29" s="40">
        <f>VLOOKUP(CONCATENATE($A29,I$9),lookups,MATCH(CONCATENATE($A$7,I$11),'Query Result 1'!$CL$7:$CV$7,FALSE),FALSE)</f>
        <v>0.96360633644905669</v>
      </c>
      <c r="J29" s="72"/>
      <c r="K29" s="142">
        <f>VLOOKUP(CONCATENATE($A29,K$9),lookups,MATCH(CONCATENATE($A$7,K$11),'Query Result 1'!$CL$7:$CV$7,FALSE),FALSE)</f>
        <v>4.8725474603472955E-3</v>
      </c>
      <c r="L29" s="40">
        <f>VLOOKUP(CONCATENATE($A29,L$9),lookups,MATCH(CONCATENATE($A$7,L$11),'Query Result 1'!$CL$7:$CV$7,FALSE),FALSE)</f>
        <v>0.96360633644905669</v>
      </c>
      <c r="M29" s="101"/>
      <c r="T29" s="114"/>
      <c r="W29" s="114"/>
      <c r="AA29" s="114"/>
      <c r="AG29" s="114"/>
      <c r="AJ29" s="114"/>
    </row>
    <row r="30" spans="1:36" x14ac:dyDescent="0.2">
      <c r="A30" s="45">
        <v>18</v>
      </c>
      <c r="B30" s="141">
        <f>VLOOKUP(CONCATENATE($A30,B$9),lookups,MATCH(CONCATENATE($A$7,B$11),'Query Result 1'!$CL$7:$CV$7,FALSE),FALSE)</f>
        <v>2.3632719863533515E-3</v>
      </c>
      <c r="C30" s="40">
        <f>VLOOKUP(CONCATENATE($A30,C$9),lookups,MATCH(CONCATENATE($A$7,C$11),'Query Result 1'!$CL$7:$CV$7,FALSE),FALSE)</f>
        <v>0.96170385602171404</v>
      </c>
      <c r="D30" s="101"/>
      <c r="E30" s="142">
        <f>VLOOKUP(CONCATENATE($A30,E$9),lookups,MATCH(CONCATENATE($A$7,E$11),'Query Result 1'!$CL$7:$CV$7,FALSE),FALSE)</f>
        <v>3.66199427156025E-3</v>
      </c>
      <c r="F30" s="40">
        <f>VLOOKUP(CONCATENATE($A30,F$9),lookups,MATCH(CONCATENATE($A$7,F$11),'Query Result 1'!$CL$7:$CV$7,FALSE),FALSE)</f>
        <v>0.96170385602171404</v>
      </c>
      <c r="G30" s="102"/>
      <c r="H30" s="142">
        <f>VLOOKUP(CONCATENATE($A30,H$9),lookups,MATCH(CONCATENATE($A$7,H$11),'Query Result 1'!$CL$7:$CV$7,FALSE),FALSE)</f>
        <v>2.4778067611238358E-3</v>
      </c>
      <c r="I30" s="40">
        <f>VLOOKUP(CONCATENATE($A30,I$9),lookups,MATCH(CONCATENATE($A$7,I$11),'Query Result 1'!$CL$7:$CV$7,FALSE),FALSE)</f>
        <v>0.96170385602171404</v>
      </c>
      <c r="J30" s="72"/>
      <c r="K30" s="142">
        <f>VLOOKUP(CONCATENATE($A30,K$9),lookups,MATCH(CONCATENATE($A$7,K$11),'Query Result 1'!$CL$7:$CV$7,FALSE),FALSE)</f>
        <v>4.819532601728284E-3</v>
      </c>
      <c r="L30" s="40">
        <f>VLOOKUP(CONCATENATE($A30,L$9),lookups,MATCH(CONCATENATE($A$7,L$11),'Query Result 1'!$CL$7:$CV$7,FALSE),FALSE)</f>
        <v>0.96170385602171404</v>
      </c>
      <c r="M30" s="101"/>
      <c r="T30" s="114"/>
      <c r="W30" s="114"/>
      <c r="AA30" s="114"/>
      <c r="AG30" s="114"/>
      <c r="AJ30" s="114"/>
    </row>
    <row r="31" spans="1:36" x14ac:dyDescent="0.2">
      <c r="A31" s="44">
        <v>19</v>
      </c>
      <c r="B31" s="141">
        <f>VLOOKUP(CONCATENATE($A31,B$9),lookups,MATCH(CONCATENATE($A$7,B$11),'Query Result 1'!$CL$7:$CV$7,FALSE),FALSE)</f>
        <v>2.356751442245131E-3</v>
      </c>
      <c r="C31" s="40">
        <f>VLOOKUP(CONCATENATE($A31,C$9),lookups,MATCH(CONCATENATE($A$7,C$11),'Query Result 1'!$CL$7:$CV$7,FALSE),FALSE)</f>
        <v>0.96170385602171404</v>
      </c>
      <c r="D31" s="101"/>
      <c r="E31" s="142">
        <f>VLOOKUP(CONCATENATE($A31,E$9),lookups,MATCH(CONCATENATE($A$7,E$11),'Query Result 1'!$CL$7:$CV$7,FALSE),FALSE)</f>
        <v>3.8970173613739412E-3</v>
      </c>
      <c r="F31" s="40">
        <f>VLOOKUP(CONCATENATE($A31,F$9),lookups,MATCH(CONCATENATE($A$7,F$11),'Query Result 1'!$CL$7:$CV$7,FALSE),FALSE)</f>
        <v>0.96170385602171404</v>
      </c>
      <c r="G31" s="102"/>
      <c r="H31" s="142">
        <f>VLOOKUP(CONCATENATE($A31,H$9),lookups,MATCH(CONCATENATE($A$7,H$11),'Query Result 1'!$CL$7:$CV$7,FALSE),FALSE)</f>
        <v>2.4514410827732045E-3</v>
      </c>
      <c r="I31" s="40">
        <f>VLOOKUP(CONCATENATE($A31,I$9),lookups,MATCH(CONCATENATE($A$7,I$11),'Query Result 1'!$CL$7:$CV$7,FALSE),FALSE)</f>
        <v>0.96170385602171404</v>
      </c>
      <c r="J31" s="72"/>
      <c r="K31" s="142">
        <f>VLOOKUP(CONCATENATE($A31,K$9),lookups,MATCH(CONCATENATE($A$7,K$11),'Query Result 1'!$CL$7:$CV$7,FALSE),FALSE)</f>
        <v>4.875098977607034E-3</v>
      </c>
      <c r="L31" s="40">
        <f>VLOOKUP(CONCATENATE($A31,L$9),lookups,MATCH(CONCATENATE($A$7,L$11),'Query Result 1'!$CL$7:$CV$7,FALSE),FALSE)</f>
        <v>0.96170385602171404</v>
      </c>
      <c r="M31" s="101"/>
      <c r="T31" s="114"/>
      <c r="W31" s="114"/>
      <c r="AA31" s="114"/>
      <c r="AG31" s="114"/>
      <c r="AJ31" s="114"/>
    </row>
    <row r="32" spans="1:36" x14ac:dyDescent="0.2">
      <c r="A32" s="45">
        <v>20</v>
      </c>
      <c r="B32" s="141">
        <f>VLOOKUP(CONCATENATE($A32,B$9),lookups,MATCH(CONCATENATE($A$7,B$11),'Query Result 1'!$CL$7:$CV$7,FALSE),FALSE)</f>
        <v>2.1557485825612868E-3</v>
      </c>
      <c r="C32" s="40">
        <f>VLOOKUP(CONCATENATE($A32,C$9),lookups,MATCH(CONCATENATE($A$7,C$11),'Query Result 1'!$CL$7:$CV$7,FALSE),FALSE)</f>
        <v>0.96170385602171404</v>
      </c>
      <c r="D32" s="101"/>
      <c r="E32" s="142">
        <f>VLOOKUP(CONCATENATE($A32,E$9),lookups,MATCH(CONCATENATE($A$7,E$11),'Query Result 1'!$CL$7:$CV$7,FALSE),FALSE)</f>
        <v>4.0330982818933278E-3</v>
      </c>
      <c r="F32" s="40">
        <f>VLOOKUP(CONCATENATE($A32,F$9),lookups,MATCH(CONCATENATE($A$7,F$11),'Query Result 1'!$CL$7:$CV$7,FALSE),FALSE)</f>
        <v>0.96170385602171404</v>
      </c>
      <c r="G32" s="102"/>
      <c r="H32" s="142">
        <f>VLOOKUP(CONCATENATE($A32,H$9),lookups,MATCH(CONCATENATE($A$7,H$11),'Query Result 1'!$CL$7:$CV$7,FALSE),FALSE)</f>
        <v>2.2257735562452212E-3</v>
      </c>
      <c r="I32" s="40">
        <f>VLOOKUP(CONCATENATE($A32,I$9),lookups,MATCH(CONCATENATE($A$7,I$11),'Query Result 1'!$CL$7:$CV$7,FALSE),FALSE)</f>
        <v>0.96170385602171404</v>
      </c>
      <c r="J32" s="72"/>
      <c r="K32" s="142">
        <f>VLOOKUP(CONCATENATE($A32,K$9),lookups,MATCH(CONCATENATE($A$7,K$11),'Query Result 1'!$CL$7:$CV$7,FALSE),FALSE)</f>
        <v>4.911954226914368E-3</v>
      </c>
      <c r="L32" s="40">
        <f>VLOOKUP(CONCATENATE($A32,L$9),lookups,MATCH(CONCATENATE($A$7,L$11),'Query Result 1'!$CL$7:$CV$7,FALSE),FALSE)</f>
        <v>0.96170385602171404</v>
      </c>
      <c r="M32" s="101"/>
      <c r="T32" s="114"/>
      <c r="W32" s="114"/>
      <c r="AA32" s="114"/>
      <c r="AG32" s="114"/>
      <c r="AJ32" s="114"/>
    </row>
    <row r="33" spans="1:36" x14ac:dyDescent="0.2">
      <c r="A33" s="45">
        <v>21</v>
      </c>
      <c r="B33" s="141">
        <f>VLOOKUP(CONCATENATE($A33,B$9),lookups,MATCH(CONCATENATE($A$7,B$11),'Query Result 1'!$CL$7:$CV$7,FALSE),FALSE)</f>
        <v>2.0290232253276077E-3</v>
      </c>
      <c r="C33" s="40">
        <f>VLOOKUP(CONCATENATE($A33,C$9),lookups,MATCH(CONCATENATE($A$7,C$11),'Query Result 1'!$CL$7:$CV$7,FALSE),FALSE)</f>
        <v>0.95980137559437129</v>
      </c>
      <c r="D33" s="101"/>
      <c r="E33" s="142">
        <f>VLOOKUP(CONCATENATE($A33,E$9),lookups,MATCH(CONCATENATE($A$7,E$11),'Query Result 1'!$CL$7:$CV$7,FALSE),FALSE)</f>
        <v>3.9245170473955673E-3</v>
      </c>
      <c r="F33" s="40">
        <f>VLOOKUP(CONCATENATE($A33,F$9),lookups,MATCH(CONCATENATE($A$7,F$11),'Query Result 1'!$CL$7:$CV$7,FALSE),FALSE)</f>
        <v>0.95980137559437129</v>
      </c>
      <c r="G33" s="102"/>
      <c r="H33" s="142">
        <f>VLOOKUP(CONCATENATE($A33,H$9),lookups,MATCH(CONCATENATE($A$7,H$11),'Query Result 1'!$CL$7:$CV$7,FALSE),FALSE)</f>
        <v>2.1509290499595584E-3</v>
      </c>
      <c r="I33" s="40">
        <f>VLOOKUP(CONCATENATE($A33,I$9),lookups,MATCH(CONCATENATE($A$7,I$11),'Query Result 1'!$CL$7:$CV$7,FALSE),FALSE)</f>
        <v>0.95980137559437129</v>
      </c>
      <c r="J33" s="72"/>
      <c r="K33" s="142">
        <f>VLOOKUP(CONCATENATE($A33,K$9),lookups,MATCH(CONCATENATE($A$7,K$11),'Query Result 1'!$CL$7:$CV$7,FALSE),FALSE)</f>
        <v>4.6769311371006768E-3</v>
      </c>
      <c r="L33" s="40">
        <f>VLOOKUP(CONCATENATE($A33,L$9),lookups,MATCH(CONCATENATE($A$7,L$11),'Query Result 1'!$CL$7:$CV$7,FALSE),FALSE)</f>
        <v>0.95980137559437129</v>
      </c>
      <c r="M33" s="101"/>
      <c r="T33" s="114"/>
      <c r="W33" s="114"/>
      <c r="AA33" s="114"/>
      <c r="AG33" s="114"/>
      <c r="AJ33" s="114"/>
    </row>
    <row r="34" spans="1:36" x14ac:dyDescent="0.2">
      <c r="A34" s="44">
        <v>22</v>
      </c>
      <c r="B34" s="141">
        <f>VLOOKUP(CONCATENATE($A34,B$9),lookups,MATCH(CONCATENATE($A$7,B$11),'Query Result 1'!$CL$7:$CV$7,FALSE),FALSE)</f>
        <v>1.9031483738471749E-3</v>
      </c>
      <c r="C34" s="40">
        <f>VLOOKUP(CONCATENATE($A34,C$9),lookups,MATCH(CONCATENATE($A$7,C$11),'Query Result 1'!$CL$7:$CV$7,FALSE),FALSE)</f>
        <v>0.95980137559437129</v>
      </c>
      <c r="D34" s="101"/>
      <c r="E34" s="142">
        <f>VLOOKUP(CONCATENATE($A34,E$9),lookups,MATCH(CONCATENATE($A$7,E$11),'Query Result 1'!$CL$7:$CV$7,FALSE),FALSE)</f>
        <v>3.8706516830233099E-3</v>
      </c>
      <c r="F34" s="40">
        <f>VLOOKUP(CONCATENATE($A34,F$9),lookups,MATCH(CONCATENATE($A$7,F$11),'Query Result 1'!$CL$7:$CV$7,FALSE),FALSE)</f>
        <v>0.95980137559437129</v>
      </c>
      <c r="G34" s="102"/>
      <c r="H34" s="142">
        <f>VLOOKUP(CONCATENATE($A34,H$9),lookups,MATCH(CONCATENATE($A$7,H$11),'Query Result 1'!$CL$7:$CV$7,FALSE),FALSE)</f>
        <v>1.9672198072583861E-3</v>
      </c>
      <c r="I34" s="40">
        <f>VLOOKUP(CONCATENATE($A34,I$9),lookups,MATCH(CONCATENATE($A$7,I$11),'Query Result 1'!$CL$7:$CV$7,FALSE),FALSE)</f>
        <v>0.95980137559437129</v>
      </c>
      <c r="J34" s="72"/>
      <c r="K34" s="142">
        <f>VLOOKUP(CONCATENATE($A34,K$9),lookups,MATCH(CONCATENATE($A$7,K$11),'Query Result 1'!$CL$7:$CV$7,FALSE),FALSE)</f>
        <v>4.6100246845119782E-3</v>
      </c>
      <c r="L34" s="40">
        <f>VLOOKUP(CONCATENATE($A34,L$9),lookups,MATCH(CONCATENATE($A$7,L$11),'Query Result 1'!$CL$7:$CV$7,FALSE),FALSE)</f>
        <v>0.95980137559437129</v>
      </c>
      <c r="M34" s="101"/>
      <c r="T34" s="114"/>
      <c r="W34" s="114"/>
      <c r="AA34" s="114"/>
      <c r="AG34" s="114"/>
      <c r="AJ34" s="114"/>
    </row>
    <row r="35" spans="1:36" x14ac:dyDescent="0.2">
      <c r="A35" s="45">
        <v>23</v>
      </c>
      <c r="B35" s="141">
        <f>VLOOKUP(CONCATENATE($A35,B$9),lookups,MATCH(CONCATENATE($A$7,B$11),'Query Result 1'!$CL$7:$CV$7,FALSE),FALSE)</f>
        <v>1.8810352242627745E-3</v>
      </c>
      <c r="C35" s="40">
        <f>VLOOKUP(CONCATENATE($A35,C$9),lookups,MATCH(CONCATENATE($A$7,C$11),'Query Result 1'!$CL$7:$CV$7,FALSE),FALSE)</f>
        <v>0.95694765495335743</v>
      </c>
      <c r="D35" s="101"/>
      <c r="E35" s="142">
        <f>VLOOKUP(CONCATENATE($A35,E$9),lookups,MATCH(CONCATENATE($A$7,E$11),'Query Result 1'!$CL$7:$CV$7,FALSE),FALSE)</f>
        <v>4.2556472873260748E-3</v>
      </c>
      <c r="F35" s="40">
        <f>VLOOKUP(CONCATENATE($A35,F$9),lookups,MATCH(CONCATENATE($A$7,F$11),'Query Result 1'!$CL$7:$CV$7,FALSE),FALSE)</f>
        <v>0.95694765495335743</v>
      </c>
      <c r="G35" s="102"/>
      <c r="H35" s="142">
        <f>VLOOKUP(CONCATENATE($A35,H$9),lookups,MATCH(CONCATENATE($A$7,H$11),'Query Result 1'!$CL$7:$CV$7,FALSE),FALSE)</f>
        <v>1.9876319453362942E-3</v>
      </c>
      <c r="I35" s="40">
        <f>VLOOKUP(CONCATENATE($A35,I$9),lookups,MATCH(CONCATENATE($A$7,I$11),'Query Result 1'!$CL$7:$CV$7,FALSE),FALSE)</f>
        <v>0.95694765495335743</v>
      </c>
      <c r="J35" s="72"/>
      <c r="K35" s="142">
        <f>VLOOKUP(CONCATENATE($A35,K$9),lookups,MATCH(CONCATENATE($A$7,K$11),'Query Result 1'!$CL$7:$CV$7,FALSE),FALSE)</f>
        <v>4.7307965014729341E-3</v>
      </c>
      <c r="L35" s="40">
        <f>VLOOKUP(CONCATENATE($A35,L$9),lookups,MATCH(CONCATENATE($A$7,L$11),'Query Result 1'!$CL$7:$CV$7,FALSE),FALSE)</f>
        <v>0.95694765495335743</v>
      </c>
      <c r="M35" s="101"/>
      <c r="T35" s="114"/>
      <c r="W35" s="114"/>
      <c r="AA35" s="114"/>
      <c r="AG35" s="114"/>
      <c r="AJ35" s="114"/>
    </row>
    <row r="36" spans="1:36" x14ac:dyDescent="0.2">
      <c r="A36" s="45">
        <v>24</v>
      </c>
      <c r="B36" s="141">
        <f>VLOOKUP(CONCATENATE($A36,B$9),lookups,MATCH(CONCATENATE($A$7,B$11),'Query Result 1'!$CL$7:$CV$7,FALSE),FALSE)</f>
        <v>1.7398512692239107E-3</v>
      </c>
      <c r="C36" s="40">
        <f>VLOOKUP(CONCATENATE($A36,C$9),lookups,MATCH(CONCATENATE($A$7,C$11),'Query Result 1'!$CL$7:$CV$7,FALSE),FALSE)</f>
        <v>0.95694765495335743</v>
      </c>
      <c r="D36" s="101"/>
      <c r="E36" s="142">
        <f>VLOOKUP(CONCATENATE($A36,E$9),lookups,MATCH(CONCATENATE($A$7,E$11),'Query Result 1'!$CL$7:$CV$7,FALSE),FALSE)</f>
        <v>3.9435116758847312E-3</v>
      </c>
      <c r="F36" s="40">
        <f>VLOOKUP(CONCATENATE($A36,F$9),lookups,MATCH(CONCATENATE($A$7,F$11),'Query Result 1'!$CL$7:$CV$7,FALSE),FALSE)</f>
        <v>0.95694765495335743</v>
      </c>
      <c r="G36" s="102"/>
      <c r="H36" s="142">
        <f>VLOOKUP(CONCATENATE($A36,H$9),lookups,MATCH(CONCATENATE($A$7,H$11),'Query Result 1'!$CL$7:$CV$7,FALSE),FALSE)</f>
        <v>1.91533895631037E-3</v>
      </c>
      <c r="I36" s="40">
        <f>VLOOKUP(CONCATENATE($A36,I$9),lookups,MATCH(CONCATENATE($A$7,I$11),'Query Result 1'!$CL$7:$CV$7,FALSE),FALSE)</f>
        <v>0.95694765495335743</v>
      </c>
      <c r="J36" s="72"/>
      <c r="K36" s="142">
        <f>VLOOKUP(CONCATENATE($A36,K$9),lookups,MATCH(CONCATENATE($A$7,K$11),'Query Result 1'!$CL$7:$CV$7,FALSE),FALSE)</f>
        <v>4.3982487519536829E-3</v>
      </c>
      <c r="L36" s="40">
        <f>VLOOKUP(CONCATENATE($A36,L$9),lookups,MATCH(CONCATENATE($A$7,L$11),'Query Result 1'!$CL$7:$CV$7,FALSE),FALSE)</f>
        <v>0.95694765495335743</v>
      </c>
      <c r="M36" s="101"/>
      <c r="T36" s="114"/>
      <c r="W36" s="114"/>
      <c r="AA36" s="114"/>
      <c r="AG36" s="114"/>
      <c r="AJ36" s="114"/>
    </row>
    <row r="37" spans="1:36" x14ac:dyDescent="0.2">
      <c r="A37" s="44">
        <v>25</v>
      </c>
      <c r="B37" s="141">
        <f>VLOOKUP(CONCATENATE($A37,B$9),lookups,MATCH(CONCATENATE($A$7,B$11),'Query Result 1'!$CL$7:$CV$7,FALSE),FALSE)</f>
        <v>1.7347482347044336E-3</v>
      </c>
      <c r="C37" s="40">
        <f>VLOOKUP(CONCATENATE($A37,C$9),lookups,MATCH(CONCATENATE($A$7,C$11),'Query Result 1'!$CL$7:$CV$7,FALSE),FALSE)</f>
        <v>0.95694765495335743</v>
      </c>
      <c r="D37" s="101"/>
      <c r="E37" s="142">
        <f>VLOOKUP(CONCATENATE($A37,E$9),lookups,MATCH(CONCATENATE($A$7,E$11),'Query Result 1'!$CL$7:$CV$7,FALSE),FALSE)</f>
        <v>4.2562142911615726E-3</v>
      </c>
      <c r="F37" s="40">
        <f>VLOOKUP(CONCATENATE($A37,F$9),lookups,MATCH(CONCATENATE($A$7,F$11),'Query Result 1'!$CL$7:$CV$7,FALSE),FALSE)</f>
        <v>0.95694765495335743</v>
      </c>
      <c r="G37" s="102"/>
      <c r="H37" s="142">
        <f>VLOOKUP(CONCATENATE($A37,H$9),lookups,MATCH(CONCATENATE($A$7,H$11),'Query Result 1'!$CL$7:$CV$7,FALSE),FALSE)</f>
        <v>1.9592817535614218E-3</v>
      </c>
      <c r="I37" s="40">
        <f>VLOOKUP(CONCATENATE($A37,I$9),lookups,MATCH(CONCATENATE($A$7,I$11),'Query Result 1'!$CL$7:$CV$7,FALSE),FALSE)</f>
        <v>0.95694765495335743</v>
      </c>
      <c r="J37" s="72"/>
      <c r="K37" s="142">
        <f>VLOOKUP(CONCATENATE($A37,K$9),lookups,MATCH(CONCATENATE($A$7,K$11),'Query Result 1'!$CL$7:$CV$7,FALSE),FALSE)</f>
        <v>4.6630395431309897E-3</v>
      </c>
      <c r="L37" s="40">
        <f>VLOOKUP(CONCATENATE($A37,L$9),lookups,MATCH(CONCATENATE($A$7,L$11),'Query Result 1'!$CL$7:$CV$7,FALSE),FALSE)</f>
        <v>0.95694765495335743</v>
      </c>
      <c r="M37" s="101"/>
      <c r="T37" s="114"/>
      <c r="W37" s="114"/>
      <c r="AA37" s="114"/>
      <c r="AG37" s="114"/>
      <c r="AJ37" s="114"/>
    </row>
    <row r="38" spans="1:36" x14ac:dyDescent="0.2">
      <c r="A38" s="45">
        <v>26</v>
      </c>
      <c r="B38" s="141">
        <f>VLOOKUP(CONCATENATE($A38,B$9),lookups,MATCH(CONCATENATE($A$7,B$11),'Query Result 1'!$CL$7:$CV$7,FALSE),FALSE)</f>
        <v>1.6984599892325971E-3</v>
      </c>
      <c r="C38" s="40">
        <f>VLOOKUP(CONCATENATE($A38,C$9),lookups,MATCH(CONCATENATE($A$7,C$11),'Query Result 1'!$CL$7:$CV$7,FALSE),FALSE)</f>
        <v>0.95504517452601478</v>
      </c>
      <c r="D38" s="101"/>
      <c r="E38" s="142">
        <f>VLOOKUP(CONCATENATE($A38,E$9),lookups,MATCH(CONCATENATE($A$7,E$11),'Query Result 1'!$CL$7:$CV$7,FALSE),FALSE)</f>
        <v>4.3639450199060873E-3</v>
      </c>
      <c r="F38" s="40">
        <f>VLOOKUP(CONCATENATE($A38,F$9),lookups,MATCH(CONCATENATE($A$7,F$11),'Query Result 1'!$CL$7:$CV$7,FALSE),FALSE)</f>
        <v>0.95504517452601478</v>
      </c>
      <c r="G38" s="102"/>
      <c r="H38" s="142">
        <f>VLOOKUP(CONCATENATE($A38,H$9),lookups,MATCH(CONCATENATE($A$7,H$11),'Query Result 1'!$CL$7:$CV$7,FALSE),FALSE)</f>
        <v>1.9524777075354525E-3</v>
      </c>
      <c r="I38" s="40">
        <f>VLOOKUP(CONCATENATE($A38,I$9),lookups,MATCH(CONCATENATE($A$7,I$11),'Query Result 1'!$CL$7:$CV$7,FALSE),FALSE)</f>
        <v>0.95504517452601478</v>
      </c>
      <c r="J38" s="72"/>
      <c r="K38" s="142">
        <f>VLOOKUP(CONCATENATE($A38,K$9),lookups,MATCH(CONCATENATE($A$7,K$11),'Query Result 1'!$CL$7:$CV$7,FALSE),FALSE)</f>
        <v>4.6599210220357535E-3</v>
      </c>
      <c r="L38" s="40">
        <f>VLOOKUP(CONCATENATE($A38,L$9),lookups,MATCH(CONCATENATE($A$7,L$11),'Query Result 1'!$CL$7:$CV$7,FALSE),FALSE)</f>
        <v>0.95504517452601478</v>
      </c>
      <c r="M38" s="101"/>
      <c r="T38" s="114"/>
      <c r="W38" s="114"/>
      <c r="AA38" s="114"/>
      <c r="AG38" s="114"/>
      <c r="AJ38" s="114"/>
    </row>
    <row r="39" spans="1:36" x14ac:dyDescent="0.2">
      <c r="A39" s="45">
        <v>27</v>
      </c>
      <c r="B39" s="141">
        <f>VLOOKUP(CONCATENATE($A39,B$9),lookups,MATCH(CONCATENATE($A$7,B$11),'Query Result 1'!$CL$7:$CV$7,FALSE),FALSE)</f>
        <v>1.7701859744230239E-3</v>
      </c>
      <c r="C39" s="40">
        <f>VLOOKUP(CONCATENATE($A39,C$9),lookups,MATCH(CONCATENATE($A$7,C$11),'Query Result 1'!$CL$7:$CV$7,FALSE),FALSE)</f>
        <v>0.95504517452601478</v>
      </c>
      <c r="D39" s="101"/>
      <c r="E39" s="142">
        <f>VLOOKUP(CONCATENATE($A39,E$9),lookups,MATCH(CONCATENATE($A$7,E$11),'Query Result 1'!$CL$7:$CV$7,FALSE),FALSE)</f>
        <v>4.4730932582393457E-3</v>
      </c>
      <c r="F39" s="40">
        <f>VLOOKUP(CONCATENATE($A39,F$9),lookups,MATCH(CONCATENATE($A$7,F$11),'Query Result 1'!$CL$7:$CV$7,FALSE),FALSE)</f>
        <v>0.95504517452601478</v>
      </c>
      <c r="G39" s="102"/>
      <c r="H39" s="142">
        <f>VLOOKUP(CONCATENATE($A39,H$9),lookups,MATCH(CONCATENATE($A$7,H$11),'Query Result 1'!$CL$7:$CV$7,FALSE),FALSE)</f>
        <v>1.9862144357475505E-3</v>
      </c>
      <c r="I39" s="40">
        <f>VLOOKUP(CONCATENATE($A39,I$9),lookups,MATCH(CONCATENATE($A$7,I$11),'Query Result 1'!$CL$7:$CV$7,FALSE),FALSE)</f>
        <v>0.95504517452601478</v>
      </c>
      <c r="J39" s="72"/>
      <c r="K39" s="142">
        <f>VLOOKUP(CONCATENATE($A39,K$9),lookups,MATCH(CONCATENATE($A$7,K$11),'Query Result 1'!$CL$7:$CV$7,FALSE),FALSE)</f>
        <v>4.7764403102304783E-3</v>
      </c>
      <c r="L39" s="40">
        <f>VLOOKUP(CONCATENATE($A39,L$9),lookups,MATCH(CONCATENATE($A$7,L$11),'Query Result 1'!$CL$7:$CV$7,FALSE),FALSE)</f>
        <v>0.95504517452601478</v>
      </c>
      <c r="M39" s="101"/>
      <c r="T39" s="114"/>
      <c r="W39" s="114"/>
      <c r="AA39" s="114"/>
      <c r="AG39" s="114"/>
      <c r="AJ39" s="114"/>
    </row>
    <row r="40" spans="1:36" x14ac:dyDescent="0.2">
      <c r="A40" s="44">
        <v>28</v>
      </c>
      <c r="B40" s="141">
        <f>VLOOKUP(CONCATENATE($A40,B$9),lookups,MATCH(CONCATENATE($A$7,B$11),'Query Result 1'!$CL$7:$CV$7,FALSE),FALSE)</f>
        <v>1.7707529782585215E-3</v>
      </c>
      <c r="C40" s="40">
        <f>VLOOKUP(CONCATENATE($A40,C$9),lookups,MATCH(CONCATENATE($A$7,C$11),'Query Result 1'!$CL$7:$CV$7,FALSE),FALSE)</f>
        <v>0.95314269409867214</v>
      </c>
      <c r="D40" s="101"/>
      <c r="E40" s="142">
        <f>VLOOKUP(CONCATENATE($A40,E$9),lookups,MATCH(CONCATENATE($A$7,E$11),'Query Result 1'!$CL$7:$CV$7,FALSE),FALSE)</f>
        <v>4.573736439040142E-3</v>
      </c>
      <c r="F40" s="40">
        <f>VLOOKUP(CONCATENATE($A40,F$9),lookups,MATCH(CONCATENATE($A$7,F$11),'Query Result 1'!$CL$7:$CV$7,FALSE),FALSE)</f>
        <v>0.95314269409867214</v>
      </c>
      <c r="G40" s="102"/>
      <c r="H40" s="142">
        <f>VLOOKUP(CONCATENATE($A40,H$9),lookups,MATCH(CONCATENATE($A$7,H$11),'Query Result 1'!$CL$7:$CV$7,FALSE),FALSE)</f>
        <v>2.0568064132669827E-3</v>
      </c>
      <c r="I40" s="40">
        <f>VLOOKUP(CONCATENATE($A40,I$9),lookups,MATCH(CONCATENATE($A$7,I$11),'Query Result 1'!$CL$7:$CV$7,FALSE),FALSE)</f>
        <v>0.95314269409867214</v>
      </c>
      <c r="J40" s="72"/>
      <c r="K40" s="142">
        <f>VLOOKUP(CONCATENATE($A40,K$9),lookups,MATCH(CONCATENATE($A$7,K$11),'Query Result 1'!$CL$7:$CV$7,FALSE),FALSE)</f>
        <v>4.6896887233993691E-3</v>
      </c>
      <c r="L40" s="40">
        <f>VLOOKUP(CONCATENATE($A40,L$9),lookups,MATCH(CONCATENATE($A$7,L$11),'Query Result 1'!$CL$7:$CV$7,FALSE),FALSE)</f>
        <v>0.95314269409867214</v>
      </c>
      <c r="M40" s="101"/>
      <c r="T40" s="114"/>
      <c r="W40" s="114"/>
      <c r="AA40" s="114"/>
      <c r="AG40" s="114"/>
      <c r="AJ40" s="114"/>
    </row>
    <row r="41" spans="1:36" x14ac:dyDescent="0.2">
      <c r="A41" s="45">
        <v>29</v>
      </c>
      <c r="B41" s="141">
        <f>VLOOKUP(CONCATENATE($A41,B$9),lookups,MATCH(CONCATENATE($A$7,B$11),'Query Result 1'!$CL$7:$CV$7,FALSE),FALSE)</f>
        <v>1.8487160056394202E-3</v>
      </c>
      <c r="C41" s="40">
        <f>VLOOKUP(CONCATENATE($A41,C$9),lookups,MATCH(CONCATENATE($A$7,C$11),'Query Result 1'!$CL$7:$CV$7,FALSE),FALSE)</f>
        <v>0.95314269409867214</v>
      </c>
      <c r="D41" s="101"/>
      <c r="E41" s="142">
        <f>VLOOKUP(CONCATENATE($A41,E$9),lookups,MATCH(CONCATENATE($A$7,E$11),'Query Result 1'!$CL$7:$CV$7,FALSE),FALSE)</f>
        <v>4.7908989080356632E-3</v>
      </c>
      <c r="F41" s="40">
        <f>VLOOKUP(CONCATENATE($A41,F$9),lookups,MATCH(CONCATENATE($A$7,F$11),'Query Result 1'!$CL$7:$CV$7,FALSE),FALSE)</f>
        <v>0.95314269409867214</v>
      </c>
      <c r="G41" s="102"/>
      <c r="H41" s="142">
        <f>VLOOKUP(CONCATENATE($A41,H$9),lookups,MATCH(CONCATENATE($A$7,H$11),'Query Result 1'!$CL$7:$CV$7,FALSE),FALSE)</f>
        <v>2.2059284220028105E-3</v>
      </c>
      <c r="I41" s="40">
        <f>VLOOKUP(CONCATENATE($A41,I$9),lookups,MATCH(CONCATENATE($A$7,I$11),'Query Result 1'!$CL$7:$CV$7,FALSE),FALSE)</f>
        <v>0.95314269409867214</v>
      </c>
      <c r="J41" s="72"/>
      <c r="K41" s="142">
        <f>VLOOKUP(CONCATENATE($A41,K$9),lookups,MATCH(CONCATENATE($A$7,K$11),'Query Result 1'!$CL$7:$CV$7,FALSE),FALSE)</f>
        <v>4.8969286252736853E-3</v>
      </c>
      <c r="L41" s="40">
        <f>VLOOKUP(CONCATENATE($A41,L$9),lookups,MATCH(CONCATENATE($A$7,L$11),'Query Result 1'!$CL$7:$CV$7,FALSE),FALSE)</f>
        <v>0.95314269409867214</v>
      </c>
      <c r="M41" s="101"/>
      <c r="T41" s="114"/>
      <c r="W41" s="114"/>
      <c r="AA41" s="114"/>
      <c r="AG41" s="114"/>
      <c r="AJ41" s="114"/>
    </row>
    <row r="42" spans="1:36" x14ac:dyDescent="0.2">
      <c r="A42" s="45">
        <v>30</v>
      </c>
      <c r="B42" s="141">
        <f>VLOOKUP(CONCATENATE($A42,B$9),lookups,MATCH(CONCATENATE($A$7,B$11),'Query Result 1'!$CL$7:$CV$7,FALSE),FALSE)</f>
        <v>2.0678629880591828E-3</v>
      </c>
      <c r="C42" s="40">
        <f>VLOOKUP(CONCATENATE($A42,C$9),lookups,MATCH(CONCATENATE($A$7,C$11),'Query Result 1'!$CL$7:$CV$7,FALSE),FALSE)</f>
        <v>0.95124021367132949</v>
      </c>
      <c r="D42" s="101"/>
      <c r="E42" s="142">
        <f>VLOOKUP(CONCATENATE($A42,E$9),lookups,MATCH(CONCATENATE($A$7,E$11),'Query Result 1'!$CL$7:$CV$7,FALSE),FALSE)</f>
        <v>5.3527997090136318E-3</v>
      </c>
      <c r="F42" s="40">
        <f>VLOOKUP(CONCATENATE($A42,F$9),lookups,MATCH(CONCATENATE($A$7,F$11),'Query Result 1'!$CL$7:$CV$7,FALSE),FALSE)</f>
        <v>0.95124021367132949</v>
      </c>
      <c r="G42" s="102"/>
      <c r="H42" s="142">
        <f>VLOOKUP(CONCATENATE($A42,H$9),lookups,MATCH(CONCATENATE($A$7,H$11),'Query Result 1'!$CL$7:$CV$7,FALSE),FALSE)</f>
        <v>2.377163580323039E-3</v>
      </c>
      <c r="I42" s="40">
        <f>VLOOKUP(CONCATENATE($A42,I$9),lookups,MATCH(CONCATENATE($A$7,I$11),'Query Result 1'!$CL$7:$CV$7,FALSE),FALSE)</f>
        <v>0.95124021367132949</v>
      </c>
      <c r="J42" s="72"/>
      <c r="K42" s="142">
        <f>VLOOKUP(CONCATENATE($A42,K$9),lookups,MATCH(CONCATENATE($A$7,K$11),'Query Result 1'!$CL$7:$CV$7,FALSE),FALSE)</f>
        <v>5.3635727818880834E-3</v>
      </c>
      <c r="L42" s="40">
        <f>VLOOKUP(CONCATENATE($A42,L$9),lookups,MATCH(CONCATENATE($A$7,L$11),'Query Result 1'!$CL$7:$CV$7,FALSE),FALSE)</f>
        <v>0.95124021367132949</v>
      </c>
      <c r="M42" s="101"/>
      <c r="T42" s="114"/>
      <c r="W42" s="114"/>
      <c r="AA42" s="114"/>
      <c r="AG42" s="114"/>
      <c r="AJ42" s="114"/>
    </row>
    <row r="43" spans="1:36" x14ac:dyDescent="0.2">
      <c r="A43" s="44">
        <v>31</v>
      </c>
      <c r="B43" s="141">
        <f>VLOOKUP(CONCATENATE($A43,B$9),lookups,MATCH(CONCATENATE($A$7,B$11),'Query Result 1'!$CL$7:$CV$7,FALSE),FALSE)</f>
        <v>2.0579404209379775E-3</v>
      </c>
      <c r="C43" s="40">
        <f>VLOOKUP(CONCATENATE($A43,C$9),lookups,MATCH(CONCATENATE($A$7,C$11),'Query Result 1'!$CL$7:$CV$7,FALSE),FALSE)</f>
        <v>0.95124021367132949</v>
      </c>
      <c r="D43" s="101"/>
      <c r="E43" s="142">
        <f>VLOOKUP(CONCATENATE($A43,E$9),lookups,MATCH(CONCATENATE($A$7,E$11),'Query Result 1'!$CL$7:$CV$7,FALSE),FALSE)</f>
        <v>5.3029033714898565E-3</v>
      </c>
      <c r="F43" s="40">
        <f>VLOOKUP(CONCATENATE($A43,F$9),lookups,MATCH(CONCATENATE($A$7,F$11),'Query Result 1'!$CL$7:$CV$7,FALSE),FALSE)</f>
        <v>0.95124021367132949</v>
      </c>
      <c r="G43" s="102"/>
      <c r="H43" s="142">
        <f>VLOOKUP(CONCATENATE($A43,H$9),lookups,MATCH(CONCATENATE($A$7,H$11),'Query Result 1'!$CL$7:$CV$7,FALSE),FALSE)</f>
        <v>2.4531420942796966E-3</v>
      </c>
      <c r="I43" s="40">
        <f>VLOOKUP(CONCATENATE($A43,I$9),lookups,MATCH(CONCATENATE($A$7,I$11),'Query Result 1'!$CL$7:$CV$7,FALSE),FALSE)</f>
        <v>0.95124021367132949</v>
      </c>
      <c r="J43" s="72"/>
      <c r="K43" s="142">
        <f>VLOOKUP(CONCATENATE($A43,K$9),lookups,MATCH(CONCATENATE($A$7,K$11),'Query Result 1'!$CL$7:$CV$7,FALSE),FALSE)</f>
        <v>5.3998610273599196E-3</v>
      </c>
      <c r="L43" s="40">
        <f>VLOOKUP(CONCATENATE($A43,L$9),lookups,MATCH(CONCATENATE($A$7,L$11),'Query Result 1'!$CL$7:$CV$7,FALSE),FALSE)</f>
        <v>0.95124021367132949</v>
      </c>
      <c r="M43" s="101"/>
      <c r="T43" s="114"/>
      <c r="W43" s="114"/>
      <c r="AA43" s="114"/>
      <c r="AG43" s="114"/>
      <c r="AJ43" s="114"/>
    </row>
    <row r="44" spans="1:36" x14ac:dyDescent="0.2">
      <c r="A44" s="45">
        <v>32</v>
      </c>
      <c r="B44" s="141">
        <f>VLOOKUP(CONCATENATE($A44,B$9),lookups,MATCH(CONCATENATE($A$7,B$11),'Query Result 1'!$CL$7:$CV$7,FALSE),FALSE)</f>
        <v>1.9380191097302679E-3</v>
      </c>
      <c r="C44" s="40">
        <f>VLOOKUP(CONCATENATE($A44,C$9),lookups,MATCH(CONCATENATE($A$7,C$11),'Query Result 1'!$CL$7:$CV$7,FALSE),FALSE)</f>
        <v>0.94933773324398685</v>
      </c>
      <c r="D44" s="101"/>
      <c r="E44" s="142">
        <f>VLOOKUP(CONCATENATE($A44,E$9),lookups,MATCH(CONCATENATE($A$7,E$11),'Query Result 1'!$CL$7:$CV$7,FALSE),FALSE)</f>
        <v>4.8382437282996999E-3</v>
      </c>
      <c r="F44" s="40">
        <f>VLOOKUP(CONCATENATE($A44,F$9),lookups,MATCH(CONCATENATE($A$7,F$11),'Query Result 1'!$CL$7:$CV$7,FALSE),FALSE)</f>
        <v>0.94933773324398685</v>
      </c>
      <c r="G44" s="102"/>
      <c r="H44" s="142">
        <f>VLOOKUP(CONCATENATE($A44,H$9),lookups,MATCH(CONCATENATE($A$7,H$11),'Query Result 1'!$CL$7:$CV$7,FALSE),FALSE)</f>
        <v>2.282190437877217E-3</v>
      </c>
      <c r="I44" s="40">
        <f>VLOOKUP(CONCATENATE($A44,I$9),lookups,MATCH(CONCATENATE($A$7,I$11),'Query Result 1'!$CL$7:$CV$7,FALSE),FALSE)</f>
        <v>0.94933773324398685</v>
      </c>
      <c r="J44" s="72"/>
      <c r="K44" s="142">
        <f>VLOOKUP(CONCATENATE($A44,K$9),lookups,MATCH(CONCATENATE($A$7,K$11),'Query Result 1'!$CL$7:$CV$7,FALSE),FALSE)</f>
        <v>4.921309790200076E-3</v>
      </c>
      <c r="L44" s="40">
        <f>VLOOKUP(CONCATENATE($A44,L$9),lookups,MATCH(CONCATENATE($A$7,L$11),'Query Result 1'!$CL$7:$CV$7,FALSE),FALSE)</f>
        <v>0.94933773324398685</v>
      </c>
      <c r="M44" s="101"/>
      <c r="T44" s="114"/>
      <c r="W44" s="114"/>
      <c r="AA44" s="114"/>
      <c r="AG44" s="114"/>
      <c r="AJ44" s="114"/>
    </row>
    <row r="45" spans="1:36" x14ac:dyDescent="0.2">
      <c r="A45" s="45">
        <v>33</v>
      </c>
      <c r="B45" s="141">
        <f>VLOOKUP(CONCATENATE($A45,B$9),lookups,MATCH(CONCATENATE($A$7,B$11),'Query Result 1'!$CL$7:$CV$7,FALSE),FALSE)</f>
        <v>1.8889732779597387E-3</v>
      </c>
      <c r="C45" s="40">
        <f>VLOOKUP(CONCATENATE($A45,C$9),lookups,MATCH(CONCATENATE($A$7,C$11),'Query Result 1'!$CL$7:$CV$7,FALSE),FALSE)</f>
        <v>0.94933773324398685</v>
      </c>
      <c r="D45" s="101"/>
      <c r="E45" s="142">
        <f>VLOOKUP(CONCATENATE($A45,E$9),lookups,MATCH(CONCATENATE($A$7,E$11),'Query Result 1'!$CL$7:$CV$7,FALSE),FALSE)</f>
        <v>4.731363505308432E-3</v>
      </c>
      <c r="F45" s="40">
        <f>VLOOKUP(CONCATENATE($A45,F$9),lookups,MATCH(CONCATENATE($A$7,F$11),'Query Result 1'!$CL$7:$CV$7,FALSE),FALSE)</f>
        <v>0.94933773324398685</v>
      </c>
      <c r="G45" s="102"/>
      <c r="H45" s="142">
        <f>VLOOKUP(CONCATENATE($A45,H$9),lookups,MATCH(CONCATENATE($A$7,H$11),'Query Result 1'!$CL$7:$CV$7,FALSE),FALSE)</f>
        <v>2.2648968208945448E-3</v>
      </c>
      <c r="I45" s="40">
        <f>VLOOKUP(CONCATENATE($A45,I$9),lookups,MATCH(CONCATENATE($A$7,I$11),'Query Result 1'!$CL$7:$CV$7,FALSE),FALSE)</f>
        <v>0.94933773324398685</v>
      </c>
      <c r="J45" s="72"/>
      <c r="K45" s="142">
        <f>VLOOKUP(CONCATENATE($A45,K$9),lookups,MATCH(CONCATENATE($A$7,K$11),'Query Result 1'!$CL$7:$CV$7,FALSE),FALSE)</f>
        <v>4.8115945480313197E-3</v>
      </c>
      <c r="L45" s="40">
        <f>VLOOKUP(CONCATENATE($A45,L$9),lookups,MATCH(CONCATENATE($A$7,L$11),'Query Result 1'!$CL$7:$CV$7,FALSE),FALSE)</f>
        <v>0.94933773324398685</v>
      </c>
      <c r="M45" s="101"/>
      <c r="T45" s="114"/>
      <c r="W45" s="114"/>
      <c r="AA45" s="114"/>
      <c r="AG45" s="114"/>
      <c r="AJ45" s="114"/>
    </row>
    <row r="46" spans="1:36" x14ac:dyDescent="0.2">
      <c r="A46" s="44">
        <v>34</v>
      </c>
      <c r="B46" s="141">
        <f>VLOOKUP(CONCATENATE($A46,B$9),lookups,MATCH(CONCATENATE($A$7,B$11),'Query Result 1'!$CL$7:$CV$7,FALSE),FALSE)</f>
        <v>1.8912412933017285E-3</v>
      </c>
      <c r="C46" s="40">
        <f>VLOOKUP(CONCATENATE($A46,C$9),lookups,MATCH(CONCATENATE($A$7,C$11),'Query Result 1'!$CL$7:$CV$7,FALSE),FALSE)</f>
        <v>0.9474352528166442</v>
      </c>
      <c r="D46" s="101"/>
      <c r="E46" s="142">
        <f>VLOOKUP(CONCATENATE($A46,E$9),lookups,MATCH(CONCATENATE($A$7,E$11),'Query Result 1'!$CL$7:$CV$7,FALSE),FALSE)</f>
        <v>4.5986846078020296E-3</v>
      </c>
      <c r="F46" s="40">
        <f>VLOOKUP(CONCATENATE($A46,F$9),lookups,MATCH(CONCATENATE($A$7,F$11),'Query Result 1'!$CL$7:$CV$7,FALSE),FALSE)</f>
        <v>0.9474352528166442</v>
      </c>
      <c r="G46" s="102"/>
      <c r="H46" s="142">
        <f>VLOOKUP(CONCATENATE($A46,H$9),lookups,MATCH(CONCATENATE($A$7,H$11),'Query Result 1'!$CL$7:$CV$7,FALSE),FALSE)</f>
        <v>2.1999748817300873E-3</v>
      </c>
      <c r="I46" s="40">
        <f>VLOOKUP(CONCATENATE($A46,I$9),lookups,MATCH(CONCATENATE($A$7,I$11),'Query Result 1'!$CL$7:$CV$7,FALSE),FALSE)</f>
        <v>0.9474352528166442</v>
      </c>
      <c r="J46" s="72"/>
      <c r="K46" s="142">
        <f>VLOOKUP(CONCATENATE($A46,K$9),lookups,MATCH(CONCATENATE($A$7,K$11),'Query Result 1'!$CL$7:$CV$7,FALSE),FALSE)</f>
        <v>4.7463891069491138E-3</v>
      </c>
      <c r="L46" s="40">
        <f>VLOOKUP(CONCATENATE($A46,L$9),lookups,MATCH(CONCATENATE($A$7,L$11),'Query Result 1'!$CL$7:$CV$7,FALSE),FALSE)</f>
        <v>0.9474352528166442</v>
      </c>
      <c r="M46" s="101"/>
      <c r="T46" s="114"/>
      <c r="W46" s="114"/>
      <c r="AA46" s="114"/>
      <c r="AG46" s="114"/>
      <c r="AJ46" s="114"/>
    </row>
    <row r="47" spans="1:36" x14ac:dyDescent="0.2">
      <c r="A47" s="45">
        <v>35</v>
      </c>
      <c r="B47" s="141">
        <f>VLOOKUP(CONCATENATE($A47,B$9),lookups,MATCH(CONCATENATE($A$7,B$11),'Query Result 1'!$CL$7:$CV$7,FALSE),FALSE)</f>
        <v>1.9737403513666067E-3</v>
      </c>
      <c r="C47" s="40">
        <f>VLOOKUP(CONCATENATE($A47,C$9),lookups,MATCH(CONCATENATE($A$7,C$11),'Query Result 1'!$CL$7:$CV$7,FALSE),FALSE)</f>
        <v>0.9474352528166442</v>
      </c>
      <c r="D47" s="101"/>
      <c r="E47" s="142">
        <f>VLOOKUP(CONCATENATE($A47,E$9),lookups,MATCH(CONCATENATE($A$7,E$11),'Query Result 1'!$CL$7:$CV$7,FALSE),FALSE)</f>
        <v>4.814713069126556E-3</v>
      </c>
      <c r="F47" s="40">
        <f>VLOOKUP(CONCATENATE($A47,F$9),lookups,MATCH(CONCATENATE($A$7,F$11),'Query Result 1'!$CL$7:$CV$7,FALSE),FALSE)</f>
        <v>0.9474352528166442</v>
      </c>
      <c r="G47" s="102"/>
      <c r="H47" s="142">
        <f>VLOOKUP(CONCATENATE($A47,H$9),lookups,MATCH(CONCATENATE($A$7,H$11),'Query Result 1'!$CL$7:$CV$7,FALSE),FALSE)</f>
        <v>2.3094066219810942E-3</v>
      </c>
      <c r="I47" s="40">
        <f>VLOOKUP(CONCATENATE($A47,I$9),lookups,MATCH(CONCATENATE($A$7,I$11),'Query Result 1'!$CL$7:$CV$7,FALSE),FALSE)</f>
        <v>0.9474352528166442</v>
      </c>
      <c r="J47" s="72"/>
      <c r="K47" s="142">
        <f>VLOOKUP(CONCATENATE($A47,K$9),lookups,MATCH(CONCATENATE($A$7,K$11),'Query Result 1'!$CL$7:$CV$7,FALSE),FALSE)</f>
        <v>4.8172645863862945E-3</v>
      </c>
      <c r="L47" s="40">
        <f>VLOOKUP(CONCATENATE($A47,L$9),lookups,MATCH(CONCATENATE($A$7,L$11),'Query Result 1'!$CL$7:$CV$7,FALSE),FALSE)</f>
        <v>0.9474352528166442</v>
      </c>
      <c r="M47" s="101"/>
      <c r="T47" s="114"/>
      <c r="W47" s="114"/>
      <c r="AA47" s="114"/>
      <c r="AG47" s="114"/>
      <c r="AJ47" s="114"/>
    </row>
    <row r="48" spans="1:36" x14ac:dyDescent="0.2">
      <c r="A48" s="45">
        <v>36</v>
      </c>
      <c r="B48" s="141">
        <f>VLOOKUP(CONCATENATE($A48,B$9),lookups,MATCH(CONCATENATE($A$7,B$11),'Query Result 1'!$CL$7:$CV$7,FALSE),FALSE)</f>
        <v>2.0794865666868803E-3</v>
      </c>
      <c r="C48" s="40">
        <f>VLOOKUP(CONCATENATE($A48,C$9),lookups,MATCH(CONCATENATE($A$7,C$11),'Query Result 1'!$CL$7:$CV$7,FALSE),FALSE)</f>
        <v>0.94553277238930145</v>
      </c>
      <c r="D48" s="101"/>
      <c r="E48" s="142">
        <f>VLOOKUP(CONCATENATE($A48,E$9),lookups,MATCH(CONCATENATE($A$7,E$11),'Query Result 1'!$CL$7:$CV$7,FALSE),FALSE)</f>
        <v>5.0216694690831233E-3</v>
      </c>
      <c r="F48" s="40">
        <f>VLOOKUP(CONCATENATE($A48,F$9),lookups,MATCH(CONCATENATE($A$7,F$11),'Query Result 1'!$CL$7:$CV$7,FALSE),FALSE)</f>
        <v>0.94553277238930145</v>
      </c>
      <c r="G48" s="102"/>
      <c r="H48" s="142">
        <f>VLOOKUP(CONCATENATE($A48,H$9),lookups,MATCH(CONCATENATE($A$7,H$11),'Query Result 1'!$CL$7:$CV$7,FALSE),FALSE)</f>
        <v>2.4763892515350921E-3</v>
      </c>
      <c r="I48" s="40">
        <f>VLOOKUP(CONCATENATE($A48,I$9),lookups,MATCH(CONCATENATE($A$7,I$11),'Query Result 1'!$CL$7:$CV$7,FALSE),FALSE)</f>
        <v>0.94553277238930145</v>
      </c>
      <c r="J48" s="72"/>
      <c r="K48" s="142">
        <f>VLOOKUP(CONCATENATE($A48,K$9),lookups,MATCH(CONCATENATE($A$7,K$11),'Query Result 1'!$CL$7:$CV$7,FALSE),FALSE)</f>
        <v>5.0579577145549604E-3</v>
      </c>
      <c r="L48" s="40">
        <f>VLOOKUP(CONCATENATE($A48,L$9),lookups,MATCH(CONCATENATE($A$7,L$11),'Query Result 1'!$CL$7:$CV$7,FALSE),FALSE)</f>
        <v>0.94553277238930145</v>
      </c>
      <c r="M48" s="101"/>
      <c r="T48" s="114"/>
      <c r="W48" s="114"/>
      <c r="AA48" s="114"/>
      <c r="AG48" s="114"/>
      <c r="AJ48" s="114"/>
    </row>
    <row r="49" spans="1:36" x14ac:dyDescent="0.2">
      <c r="A49" s="44">
        <v>37</v>
      </c>
      <c r="B49" s="141">
        <f>VLOOKUP(CONCATENATE($A49,B$9),lookups,MATCH(CONCATENATE($A$7,B$11),'Query Result 1'!$CL$7:$CV$7,FALSE),FALSE)</f>
        <v>2.1937378395396156E-3</v>
      </c>
      <c r="C49" s="40">
        <f>VLOOKUP(CONCATENATE($A49,C$9),lookups,MATCH(CONCATENATE($A$7,C$11),'Query Result 1'!$CL$7:$CV$7,FALSE),FALSE)</f>
        <v>0.94553277238930145</v>
      </c>
      <c r="D49" s="101"/>
      <c r="E49" s="142">
        <f>VLOOKUP(CONCATENATE($A49,E$9),lookups,MATCH(CONCATENATE($A$7,E$11),'Query Result 1'!$CL$7:$CV$7,FALSE),FALSE)</f>
        <v>5.2274918613686959E-3</v>
      </c>
      <c r="F49" s="40">
        <f>VLOOKUP(CONCATENATE($A49,F$9),lookups,MATCH(CONCATENATE($A$7,F$11),'Query Result 1'!$CL$7:$CV$7,FALSE),FALSE)</f>
        <v>0.94553277238930145</v>
      </c>
      <c r="G49" s="102"/>
      <c r="H49" s="142">
        <f>VLOOKUP(CONCATENATE($A49,H$9),lookups,MATCH(CONCATENATE($A$7,H$11),'Query Result 1'!$CL$7:$CV$7,FALSE),FALSE)</f>
        <v>2.5574708000112266E-3</v>
      </c>
      <c r="I49" s="40">
        <f>VLOOKUP(CONCATENATE($A49,I$9),lookups,MATCH(CONCATENATE($A$7,I$11),'Query Result 1'!$CL$7:$CV$7,FALSE),FALSE)</f>
        <v>0.94553277238930145</v>
      </c>
      <c r="J49" s="72"/>
      <c r="K49" s="142">
        <f>VLOOKUP(CONCATENATE($A49,K$9),lookups,MATCH(CONCATENATE($A$7,K$11),'Query Result 1'!$CL$7:$CV$7,FALSE),FALSE)</f>
        <v>5.2737026739617379E-3</v>
      </c>
      <c r="L49" s="40">
        <f>VLOOKUP(CONCATENATE($A49,L$9),lookups,MATCH(CONCATENATE($A$7,L$11),'Query Result 1'!$CL$7:$CV$7,FALSE),FALSE)</f>
        <v>0.94553277238930145</v>
      </c>
      <c r="M49" s="101"/>
      <c r="T49" s="114"/>
      <c r="W49" s="114"/>
      <c r="AA49" s="114"/>
      <c r="AG49" s="114"/>
      <c r="AJ49" s="114"/>
    </row>
    <row r="50" spans="1:36" x14ac:dyDescent="0.2">
      <c r="A50" s="45">
        <v>38</v>
      </c>
      <c r="B50" s="141">
        <f>VLOOKUP(CONCATENATE($A50,B$9),lookups,MATCH(CONCATENATE($A$7,B$11),'Query Result 1'!$CL$7:$CV$7,FALSE),FALSE)</f>
        <v>2.1200273409249476E-3</v>
      </c>
      <c r="C50" s="40">
        <f>VLOOKUP(CONCATENATE($A50,C$9),lookups,MATCH(CONCATENATE($A$7,C$11),'Query Result 1'!$CL$7:$CV$7,FALSE),FALSE)</f>
        <v>0.91414184533814757</v>
      </c>
      <c r="D50" s="101"/>
      <c r="E50" s="142">
        <f>VLOOKUP(CONCATENATE($A50,E$9),lookups,MATCH(CONCATENATE($A$7,E$11),'Query Result 1'!$CL$7:$CV$7,FALSE),FALSE)</f>
        <v>5.0432156148320266E-3</v>
      </c>
      <c r="F50" s="40">
        <f>VLOOKUP(CONCATENATE($A50,F$9),lookups,MATCH(CONCATENATE($A$7,F$11),'Query Result 1'!$CL$7:$CV$7,FALSE),FALSE)</f>
        <v>0.91414184533814757</v>
      </c>
      <c r="G50" s="102"/>
      <c r="H50" s="142">
        <f>VLOOKUP(CONCATENATE($A50,H$9),lookups,MATCH(CONCATENATE($A$7,H$11),'Query Result 1'!$CL$7:$CV$7,FALSE),FALSE)</f>
        <v>2.4942498723532617E-3</v>
      </c>
      <c r="I50" s="40">
        <f>VLOOKUP(CONCATENATE($A50,I$9),lookups,MATCH(CONCATENATE($A$7,I$11),'Query Result 1'!$CL$7:$CV$7,FALSE),FALSE)</f>
        <v>0.91414184533814757</v>
      </c>
      <c r="J50" s="72"/>
      <c r="K50" s="142">
        <f>VLOOKUP(CONCATENATE($A50,K$9),lookups,MATCH(CONCATENATE($A$7,K$11),'Query Result 1'!$CL$7:$CV$7,FALSE),FALSE)</f>
        <v>5.0641947567454321E-3</v>
      </c>
      <c r="L50" s="40">
        <f>VLOOKUP(CONCATENATE($A50,L$9),lookups,MATCH(CONCATENATE($A$7,L$11),'Query Result 1'!$CL$7:$CV$7,FALSE),FALSE)</f>
        <v>0.91414184533814757</v>
      </c>
      <c r="M50" s="101"/>
      <c r="T50" s="114"/>
      <c r="W50" s="114"/>
      <c r="AA50" s="114"/>
      <c r="AG50" s="114"/>
      <c r="AJ50" s="114"/>
    </row>
    <row r="51" spans="1:36" x14ac:dyDescent="0.2">
      <c r="A51" s="45">
        <v>39</v>
      </c>
      <c r="B51" s="141">
        <f>VLOOKUP(CONCATENATE($A51,B$9),lookups,MATCH(CONCATENATE($A$7,B$11),'Query Result 1'!$CL$7:$CV$7,FALSE),FALSE)</f>
        <v>2.1101047738037422E-3</v>
      </c>
      <c r="C51" s="40">
        <f>VLOOKUP(CONCATENATE($A51,C$9),lookups,MATCH(CONCATENATE($A$7,C$11),'Query Result 1'!$CL$7:$CV$7,FALSE),FALSE)</f>
        <v>0.91414184533814757</v>
      </c>
      <c r="D51" s="101"/>
      <c r="E51" s="142">
        <f>VLOOKUP(CONCATENATE($A51,E$9),lookups,MATCH(CONCATENATE($A$7,E$11),'Query Result 1'!$CL$7:$CV$7,FALSE),FALSE)</f>
        <v>5.0500196608579961E-3</v>
      </c>
      <c r="F51" s="40">
        <f>VLOOKUP(CONCATENATE($A51,F$9),lookups,MATCH(CONCATENATE($A$7,F$11),'Query Result 1'!$CL$7:$CV$7,FALSE),FALSE)</f>
        <v>0.91414184533814757</v>
      </c>
      <c r="G51" s="102"/>
      <c r="H51" s="142">
        <f>VLOOKUP(CONCATENATE($A51,H$9),lookups,MATCH(CONCATENATE($A$7,H$11),'Query Result 1'!$CL$7:$CV$7,FALSE),FALSE)</f>
        <v>2.490847849340277E-3</v>
      </c>
      <c r="I51" s="40">
        <f>VLOOKUP(CONCATENATE($A51,I$9),lookups,MATCH(CONCATENATE($A$7,I$11),'Query Result 1'!$CL$7:$CV$7,FALSE),FALSE)</f>
        <v>0.91414184533814757</v>
      </c>
      <c r="J51" s="72"/>
      <c r="K51" s="142">
        <f>VLOOKUP(CONCATENATE($A51,K$9),lookups,MATCH(CONCATENATE($A$7,K$11),'Query Result 1'!$CL$7:$CV$7,FALSE),FALSE)</f>
        <v>5.0610762356501958E-3</v>
      </c>
      <c r="L51" s="40">
        <f>VLOOKUP(CONCATENATE($A51,L$9),lookups,MATCH(CONCATENATE($A$7,L$11),'Query Result 1'!$CL$7:$CV$7,FALSE),FALSE)</f>
        <v>0.91414184533814757</v>
      </c>
      <c r="M51" s="101"/>
      <c r="T51" s="114"/>
      <c r="W51" s="114"/>
      <c r="AA51" s="114"/>
      <c r="AG51" s="114"/>
      <c r="AJ51" s="114"/>
    </row>
    <row r="52" spans="1:36" x14ac:dyDescent="0.2">
      <c r="A52" s="44">
        <v>40</v>
      </c>
      <c r="B52" s="141">
        <f>VLOOKUP(CONCATENATE($A52,B$9),lookups,MATCH(CONCATENATE($A$7,B$11),'Query Result 1'!$CL$7:$CV$7,FALSE),FALSE)</f>
        <v>2.1336354329768862E-3</v>
      </c>
      <c r="C52" s="40">
        <f>VLOOKUP(CONCATENATE($A52,C$9),lookups,MATCH(CONCATENATE($A$7,C$11),'Query Result 1'!$CL$7:$CV$7,FALSE),FALSE)</f>
        <v>0.91414184533814757</v>
      </c>
      <c r="D52" s="101"/>
      <c r="E52" s="142">
        <f>VLOOKUP(CONCATENATE($A52,E$9),lookups,MATCH(CONCATENATE($A$7,E$11),'Query Result 1'!$CL$7:$CV$7,FALSE),FALSE)</f>
        <v>5.0262054997671033E-3</v>
      </c>
      <c r="F52" s="40">
        <f>VLOOKUP(CONCATENATE($A52,F$9),lookups,MATCH(CONCATENATE($A$7,F$11),'Query Result 1'!$CL$7:$CV$7,FALSE),FALSE)</f>
        <v>0.91414184533814757</v>
      </c>
      <c r="G52" s="102"/>
      <c r="H52" s="142">
        <f>VLOOKUP(CONCATENATE($A52,H$9),lookups,MATCH(CONCATENATE($A$7,H$11),'Query Result 1'!$CL$7:$CV$7,FALSE),FALSE)</f>
        <v>2.4664666844138867E-3</v>
      </c>
      <c r="I52" s="40">
        <f>VLOOKUP(CONCATENATE($A52,I$9),lookups,MATCH(CONCATENATE($A$7,I$11),'Query Result 1'!$CL$7:$CV$7,FALSE),FALSE)</f>
        <v>0.91414184533814757</v>
      </c>
      <c r="J52" s="72"/>
      <c r="K52" s="142">
        <f>VLOOKUP(CONCATENATE($A52,K$9),lookups,MATCH(CONCATENATE($A$7,K$11),'Query Result 1'!$CL$7:$CV$7,FALSE),FALSE)</f>
        <v>5.0795038603038628E-3</v>
      </c>
      <c r="L52" s="40">
        <f>VLOOKUP(CONCATENATE($A52,L$9),lookups,MATCH(CONCATENATE($A$7,L$11),'Query Result 1'!$CL$7:$CV$7,FALSE),FALSE)</f>
        <v>0.91414184533814757</v>
      </c>
      <c r="M52" s="101"/>
      <c r="T52" s="114"/>
      <c r="W52" s="114"/>
      <c r="AA52" s="114"/>
      <c r="AG52" s="114"/>
      <c r="AJ52" s="114"/>
    </row>
    <row r="53" spans="1:36" x14ac:dyDescent="0.2">
      <c r="A53" s="45">
        <v>41</v>
      </c>
      <c r="B53" s="141">
        <f>VLOOKUP(CONCATENATE($A53,B$9),lookups,MATCH(CONCATENATE($A$7,B$11),'Query Result 1'!$CL$7:$CV$7,FALSE),FALSE)</f>
        <v>2.0888421299725883E-3</v>
      </c>
      <c r="C53" s="40">
        <f>VLOOKUP(CONCATENATE($A53,C$9),lookups,MATCH(CONCATENATE($A$7,C$11),'Query Result 1'!$CL$7:$CV$7,FALSE),FALSE)</f>
        <v>0.84850627059482586</v>
      </c>
      <c r="D53" s="101"/>
      <c r="E53" s="142">
        <f>VLOOKUP(CONCATENATE($A53,E$9),lookups,MATCH(CONCATENATE($A$7,E$11),'Query Result 1'!$CL$7:$CV$7,FALSE),FALSE)</f>
        <v>4.9275468323905476E-3</v>
      </c>
      <c r="F53" s="40">
        <f>VLOOKUP(CONCATENATE($A53,F$9),lookups,MATCH(CONCATENATE($A$7,F$11),'Query Result 1'!$CL$7:$CV$7,FALSE),FALSE)</f>
        <v>0.84850627059482586</v>
      </c>
      <c r="G53" s="102"/>
      <c r="H53" s="142">
        <f>VLOOKUP(CONCATENATE($A53,H$9),lookups,MATCH(CONCATENATE($A$7,H$11),'Query Result 1'!$CL$7:$CV$7,FALSE),FALSE)</f>
        <v>2.4358484772970248E-3</v>
      </c>
      <c r="I53" s="40">
        <f>VLOOKUP(CONCATENATE($A53,I$9),lookups,MATCH(CONCATENATE($A$7,I$11),'Query Result 1'!$CL$7:$CV$7,FALSE),FALSE)</f>
        <v>0.84850627059482586</v>
      </c>
      <c r="J53" s="72"/>
      <c r="K53" s="142">
        <f>VLOOKUP(CONCATENATE($A53,K$9),lookups,MATCH(CONCATENATE($A$7,K$11),'Query Result 1'!$CL$7:$CV$7,FALSE),FALSE)</f>
        <v>5.2036777002778039E-3</v>
      </c>
      <c r="L53" s="40">
        <f>VLOOKUP(CONCATENATE($A53,L$9),lookups,MATCH(CONCATENATE($A$7,L$11),'Query Result 1'!$CL$7:$CV$7,FALSE),FALSE)</f>
        <v>0.84850627059482586</v>
      </c>
      <c r="M53" s="101"/>
      <c r="T53" s="114"/>
      <c r="W53" s="114"/>
      <c r="AA53" s="114"/>
      <c r="AG53" s="114"/>
      <c r="AJ53" s="114"/>
    </row>
    <row r="54" spans="1:36" x14ac:dyDescent="0.2">
      <c r="A54" s="45">
        <v>42</v>
      </c>
      <c r="B54" s="141">
        <f>VLOOKUP(CONCATENATE($A54,B$9),lookups,MATCH(CONCATENATE($A$7,B$11),'Query Result 1'!$CL$7:$CV$7,FALSE),FALSE)</f>
        <v>1.9884824510895405E-3</v>
      </c>
      <c r="C54" s="40">
        <f>VLOOKUP(CONCATENATE($A54,C$9),lookups,MATCH(CONCATENATE($A$7,C$11),'Query Result 1'!$CL$7:$CV$7,FALSE),FALSE)</f>
        <v>0.84755503038115454</v>
      </c>
      <c r="D54" s="101"/>
      <c r="E54" s="142">
        <f>VLOOKUP(CONCATENATE($A54,E$9),lookups,MATCH(CONCATENATE($A$7,E$11),'Query Result 1'!$CL$7:$CV$7,FALSE),FALSE)</f>
        <v>4.8575218587066128E-3</v>
      </c>
      <c r="F54" s="40">
        <f>VLOOKUP(CONCATENATE($A54,F$9),lookups,MATCH(CONCATENATE($A$7,F$11),'Query Result 1'!$CL$7:$CV$7,FALSE),FALSE)</f>
        <v>0.84755503038115454</v>
      </c>
      <c r="G54" s="102"/>
      <c r="H54" s="142">
        <f>VLOOKUP(CONCATENATE($A54,H$9),lookups,MATCH(CONCATENATE($A$7,H$11),'Query Result 1'!$CL$7:$CV$7,FALSE),FALSE)</f>
        <v>2.3933231896347161E-3</v>
      </c>
      <c r="I54" s="40">
        <f>VLOOKUP(CONCATENATE($A54,I$9),lookups,MATCH(CONCATENATE($A$7,I$11),'Query Result 1'!$CL$7:$CV$7,FALSE),FALSE)</f>
        <v>0.84755503038115454</v>
      </c>
      <c r="J54" s="72"/>
      <c r="K54" s="142">
        <f>VLOOKUP(CONCATENATE($A54,K$9),lookups,MATCH(CONCATENATE($A$7,K$11),'Query Result 1'!$CL$7:$CV$7,FALSE),FALSE)</f>
        <v>4.9587320433429069E-3</v>
      </c>
      <c r="L54" s="40">
        <f>VLOOKUP(CONCATENATE($A54,L$9),lookups,MATCH(CONCATENATE($A$7,L$11),'Query Result 1'!$CL$7:$CV$7,FALSE),FALSE)</f>
        <v>0.84755503038115454</v>
      </c>
      <c r="M54" s="101"/>
      <c r="T54" s="114"/>
      <c r="W54" s="114"/>
      <c r="AA54" s="114"/>
      <c r="AG54" s="114"/>
      <c r="AJ54" s="114"/>
    </row>
    <row r="55" spans="1:36" x14ac:dyDescent="0.2">
      <c r="A55" s="44">
        <v>43</v>
      </c>
      <c r="B55" s="141">
        <f>VLOOKUP(CONCATENATE($A55,B$9),lookups,MATCH(CONCATENATE($A$7,B$11),'Query Result 1'!$CL$7:$CV$7,FALSE),FALSE)</f>
        <v>1.9343335847995344E-3</v>
      </c>
      <c r="C55" s="40">
        <f>VLOOKUP(CONCATENATE($A55,C$9),lookups,MATCH(CONCATENATE($A$7,C$11),'Query Result 1'!$CL$7:$CV$7,FALSE),FALSE)</f>
        <v>0.84279882931279793</v>
      </c>
      <c r="D55" s="101"/>
      <c r="E55" s="142">
        <f>VLOOKUP(CONCATENATE($A55,E$9),lookups,MATCH(CONCATENATE($A$7,E$11),'Query Result 1'!$CL$7:$CV$7,FALSE),FALSE)</f>
        <v>4.7455386011958679E-3</v>
      </c>
      <c r="F55" s="40">
        <f>VLOOKUP(CONCATENATE($A55,F$9),lookups,MATCH(CONCATENATE($A$7,F$11),'Query Result 1'!$CL$7:$CV$7,FALSE),FALSE)</f>
        <v>0.84279882931279793</v>
      </c>
      <c r="G55" s="102"/>
      <c r="H55" s="142">
        <f>VLOOKUP(CONCATENATE($A55,H$9),lookups,MATCH(CONCATENATE($A$7,H$11),'Query Result 1'!$CL$7:$CV$7,FALSE),FALSE)</f>
        <v>2.3238652197862791E-3</v>
      </c>
      <c r="I55" s="40">
        <f>VLOOKUP(CONCATENATE($A55,I$9),lookups,MATCH(CONCATENATE($A$7,I$11),'Query Result 1'!$CL$7:$CV$7,FALSE),FALSE)</f>
        <v>0.84279882931279793</v>
      </c>
      <c r="J55" s="72"/>
      <c r="K55" s="142">
        <f>VLOOKUP(CONCATENATE($A55,K$9),lookups,MATCH(CONCATENATE($A$7,K$11),'Query Result 1'!$CL$7:$CV$7,FALSE),FALSE)</f>
        <v>4.9431394378667273E-3</v>
      </c>
      <c r="L55" s="40">
        <f>VLOOKUP(CONCATENATE($A55,L$9),lookups,MATCH(CONCATENATE($A$7,L$11),'Query Result 1'!$CL$7:$CV$7,FALSE),FALSE)</f>
        <v>0.84279882931279793</v>
      </c>
      <c r="M55" s="101"/>
      <c r="T55" s="114"/>
      <c r="W55" s="114"/>
      <c r="AA55" s="114"/>
      <c r="AG55" s="114"/>
      <c r="AJ55" s="114"/>
    </row>
    <row r="56" spans="1:36" x14ac:dyDescent="0.2">
      <c r="A56" s="45">
        <v>44</v>
      </c>
      <c r="B56" s="141">
        <f>VLOOKUP(CONCATENATE($A56,B$9),lookups,MATCH(CONCATENATE($A$7,B$11),'Query Result 1'!$CL$7:$CV$7,FALSE),FALSE)</f>
        <v>1.8478654998861739E-3</v>
      </c>
      <c r="C56" s="40">
        <f>VLOOKUP(CONCATENATE($A56,C$9),lookups,MATCH(CONCATENATE($A$7,C$11),'Query Result 1'!$CL$7:$CV$7,FALSE),FALSE)</f>
        <v>0.8218715446120286</v>
      </c>
      <c r="D56" s="101"/>
      <c r="E56" s="142">
        <f>VLOOKUP(CONCATENATE($A56,E$9),lookups,MATCH(CONCATENATE($A$7,E$11),'Query Result 1'!$CL$7:$CV$7,FALSE),FALSE)</f>
        <v>4.712935880654765E-3</v>
      </c>
      <c r="F56" s="40">
        <f>VLOOKUP(CONCATENATE($A56,F$9),lookups,MATCH(CONCATENATE($A$7,F$11),'Query Result 1'!$CL$7:$CV$7,FALSE),FALSE)</f>
        <v>0.8218715446120286</v>
      </c>
      <c r="G56" s="102"/>
      <c r="H56" s="142">
        <f>VLOOKUP(CONCATENATE($A56,H$9),lookups,MATCH(CONCATENATE($A$7,H$11),'Query Result 1'!$CL$7:$CV$7,FALSE),FALSE)</f>
        <v>2.3079891123923509E-3</v>
      </c>
      <c r="I56" s="40">
        <f>VLOOKUP(CONCATENATE($A56,I$9),lookups,MATCH(CONCATENATE($A$7,I$11),'Query Result 1'!$CL$7:$CV$7,FALSE),FALSE)</f>
        <v>0.8218715446120286</v>
      </c>
      <c r="J56" s="72"/>
      <c r="K56" s="142">
        <f>VLOOKUP(CONCATENATE($A56,K$9),lookups,MATCH(CONCATENATE($A$7,K$11),'Query Result 1'!$CL$7:$CV$7,FALSE),FALSE)</f>
        <v>4.9241448093775633E-3</v>
      </c>
      <c r="L56" s="40">
        <f>VLOOKUP(CONCATENATE($A56,L$9),lookups,MATCH(CONCATENATE($A$7,L$11),'Query Result 1'!$CL$7:$CV$7,FALSE),FALSE)</f>
        <v>0.8218715446120286</v>
      </c>
      <c r="M56" s="101"/>
      <c r="T56" s="114"/>
      <c r="W56" s="114"/>
      <c r="AA56" s="114"/>
      <c r="AG56" s="114"/>
      <c r="AJ56" s="114"/>
    </row>
    <row r="57" spans="1:36" x14ac:dyDescent="0.2">
      <c r="A57" s="45">
        <v>45</v>
      </c>
      <c r="B57" s="141">
        <f>VLOOKUP(CONCATENATE($A57,B$9),lookups,MATCH(CONCATENATE($A$7,B$11),'Query Result 1'!$CL$7:$CV$7,FALSE),FALSE)</f>
        <v>1.748639828674121E-3</v>
      </c>
      <c r="C57" s="40">
        <f>VLOOKUP(CONCATENATE($A57,C$9),lookups,MATCH(CONCATENATE($A$7,C$11),'Query Result 1'!$CL$7:$CV$7,FALSE),FALSE)</f>
        <v>0.80094425991125939</v>
      </c>
      <c r="D57" s="101"/>
      <c r="E57" s="142">
        <f>VLOOKUP(CONCATENATE($A57,E$9),lookups,MATCH(CONCATENATE($A$7,E$11),'Query Result 1'!$CL$7:$CV$7,FALSE),FALSE)</f>
        <v>4.564664377672183E-3</v>
      </c>
      <c r="F57" s="40">
        <f>VLOOKUP(CONCATENATE($A57,F$9),lookups,MATCH(CONCATENATE($A$7,F$11),'Query Result 1'!$CL$7:$CV$7,FALSE),FALSE)</f>
        <v>0.80094425991125939</v>
      </c>
      <c r="G57" s="102"/>
      <c r="H57" s="142">
        <f>VLOOKUP(CONCATENATE($A57,H$9),lookups,MATCH(CONCATENATE($A$7,H$11),'Query Result 1'!$CL$7:$CV$7,FALSE),FALSE)</f>
        <v>2.2906954954096787E-3</v>
      </c>
      <c r="I57" s="40">
        <f>VLOOKUP(CONCATENATE($A57,I$9),lookups,MATCH(CONCATENATE($A$7,I$11),'Query Result 1'!$CL$7:$CV$7,FALSE),FALSE)</f>
        <v>0.80094425991125939</v>
      </c>
      <c r="J57" s="72"/>
      <c r="K57" s="142">
        <f>VLOOKUP(CONCATENATE($A57,K$9),lookups,MATCH(CONCATENATE($A$7,K$11),'Query Result 1'!$CL$7:$CV$7,FALSE),FALSE)</f>
        <v>4.7894813984469195E-3</v>
      </c>
      <c r="L57" s="40">
        <f>VLOOKUP(CONCATENATE($A57,L$9),lookups,MATCH(CONCATENATE($A$7,L$11),'Query Result 1'!$CL$7:$CV$7,FALSE),FALSE)</f>
        <v>0.80094425991125939</v>
      </c>
      <c r="M57" s="101"/>
      <c r="T57" s="114"/>
      <c r="W57" s="114"/>
      <c r="AA57" s="114"/>
      <c r="AG57" s="114"/>
      <c r="AJ57" s="114"/>
    </row>
    <row r="58" spans="1:36" x14ac:dyDescent="0.2">
      <c r="A58" s="44">
        <v>46</v>
      </c>
      <c r="B58" s="141">
        <f>VLOOKUP(CONCATENATE($A58,B$9),lookups,MATCH(CONCATENATE($A$7,B$11),'Query Result 1'!$CL$7:$CV$7,FALSE),FALSE)</f>
        <v>1.6845683952629099E-3</v>
      </c>
      <c r="C58" s="40">
        <f>VLOOKUP(CONCATENATE($A58,C$9),lookups,MATCH(CONCATENATE($A$7,C$11),'Query Result 1'!$CL$7:$CV$7,FALSE),FALSE)</f>
        <v>0.8294814663213993</v>
      </c>
      <c r="D58" s="101"/>
      <c r="E58" s="142">
        <f>VLOOKUP(CONCATENATE($A58,E$9),lookups,MATCH(CONCATENATE($A$7,E$11),'Query Result 1'!$CL$7:$CV$7,FALSE),FALSE)</f>
        <v>4.5490717721960033E-3</v>
      </c>
      <c r="F58" s="40">
        <f>VLOOKUP(CONCATENATE($A58,F$9),lookups,MATCH(CONCATENATE($A$7,F$11),'Query Result 1'!$CL$7:$CV$7,FALSE),FALSE)</f>
        <v>0.8294814663213993</v>
      </c>
      <c r="G58" s="102"/>
      <c r="H58" s="142">
        <f>VLOOKUP(CONCATENATE($A58,H$9),lookups,MATCH(CONCATENATE($A$7,H$11),'Query Result 1'!$CL$7:$CV$7,FALSE),FALSE)</f>
        <v>2.2549742537733394E-3</v>
      </c>
      <c r="I58" s="40">
        <f>VLOOKUP(CONCATENATE($A58,I$9),lookups,MATCH(CONCATENATE($A$7,I$11),'Query Result 1'!$CL$7:$CV$7,FALSE),FALSE)</f>
        <v>0.8294814663213993</v>
      </c>
      <c r="J58" s="72"/>
      <c r="K58" s="142">
        <f>VLOOKUP(CONCATENATE($A58,K$9),lookups,MATCH(CONCATENATE($A$7,K$11),'Query Result 1'!$CL$7:$CV$7,FALSE),FALSE)</f>
        <v>4.7183224170919908E-3</v>
      </c>
      <c r="L58" s="40">
        <f>VLOOKUP(CONCATENATE($A58,L$9),lookups,MATCH(CONCATENATE($A$7,L$11),'Query Result 1'!$CL$7:$CV$7,FALSE),FALSE)</f>
        <v>0.8294814663213993</v>
      </c>
      <c r="M58" s="101"/>
      <c r="T58" s="114"/>
      <c r="W58" s="114"/>
      <c r="AA58" s="114"/>
      <c r="AG58" s="114"/>
      <c r="AJ58" s="114"/>
    </row>
    <row r="59" spans="1:36" x14ac:dyDescent="0.2">
      <c r="A59" s="45">
        <v>47</v>
      </c>
      <c r="B59" s="141">
        <f>VLOOKUP(CONCATENATE($A59,B$9),lookups,MATCH(CONCATENATE($A$7,B$11),'Query Result 1'!$CL$7:$CV$7,FALSE),FALSE)</f>
        <v>1.6292855213019088E-3</v>
      </c>
      <c r="C59" s="40">
        <f>VLOOKUP(CONCATENATE($A59,C$9),lookups,MATCH(CONCATENATE($A$7,C$11),'Query Result 1'!$CL$7:$CV$7,FALSE),FALSE)</f>
        <v>0.85611619230419655</v>
      </c>
      <c r="D59" s="101"/>
      <c r="E59" s="142">
        <f>VLOOKUP(CONCATENATE($A59,E$9),lookups,MATCH(CONCATENATE($A$7,E$11),'Query Result 1'!$CL$7:$CV$7,FALSE),FALSE)</f>
        <v>4.6071896653344909E-3</v>
      </c>
      <c r="F59" s="40">
        <f>VLOOKUP(CONCATENATE($A59,F$9),lookups,MATCH(CONCATENATE($A$7,F$11),'Query Result 1'!$CL$7:$CV$7,FALSE),FALSE)</f>
        <v>0.85611619230419655</v>
      </c>
      <c r="G59" s="102"/>
      <c r="H59" s="142">
        <f>VLOOKUP(CONCATENATE($A59,H$9),lookups,MATCH(CONCATENATE($A$7,H$11),'Query Result 1'!$CL$7:$CV$7,FALSE),FALSE)</f>
        <v>2.1957223529638567E-3</v>
      </c>
      <c r="I59" s="40">
        <f>VLOOKUP(CONCATENATE($A59,I$9),lookups,MATCH(CONCATENATE($A$7,I$11),'Query Result 1'!$CL$7:$CV$7,FALSE),FALSE)</f>
        <v>0.85611619230419655</v>
      </c>
      <c r="J59" s="72"/>
      <c r="K59" s="142">
        <f>VLOOKUP(CONCATENATE($A59,K$9),lookups,MATCH(CONCATENATE($A$7,K$11),'Query Result 1'!$CL$7:$CV$7,FALSE),FALSE)</f>
        <v>4.7999709694036222E-3</v>
      </c>
      <c r="L59" s="40">
        <f>VLOOKUP(CONCATENATE($A59,L$9),lookups,MATCH(CONCATENATE($A$7,L$11),'Query Result 1'!$CL$7:$CV$7,FALSE),FALSE)</f>
        <v>0.85611619230419655</v>
      </c>
      <c r="M59" s="101"/>
      <c r="T59" s="114"/>
      <c r="W59" s="114"/>
      <c r="AA59" s="114"/>
      <c r="AG59" s="114"/>
      <c r="AJ59" s="114"/>
    </row>
    <row r="60" spans="1:36" x14ac:dyDescent="0.2">
      <c r="A60" s="45">
        <v>48</v>
      </c>
      <c r="B60" s="141">
        <f>VLOOKUP(CONCATENATE($A60,B$9),lookups,MATCH(CONCATENATE($A$7,B$11),'Query Result 1'!$CL$7:$CV$7,FALSE),FALSE)</f>
        <v>1.5482039728257741E-3</v>
      </c>
      <c r="C60" s="40">
        <f>VLOOKUP(CONCATENATE($A60,C$9),lookups,MATCH(CONCATENATE($A$7,C$11),'Query Result 1'!$CL$7:$CV$7,FALSE),FALSE)</f>
        <v>0.86277487379989581</v>
      </c>
      <c r="D60" s="101"/>
      <c r="E60" s="142">
        <f>VLOOKUP(CONCATENATE($A60,E$9),lookups,MATCH(CONCATENATE($A$7,E$11),'Query Result 1'!$CL$7:$CV$7,FALSE),FALSE)</f>
        <v>4.4850003387847913E-3</v>
      </c>
      <c r="F60" s="40">
        <f>VLOOKUP(CONCATENATE($A60,F$9),lookups,MATCH(CONCATENATE($A$7,F$11),'Query Result 1'!$CL$7:$CV$7,FALSE),FALSE)</f>
        <v>0.86277487379989581</v>
      </c>
      <c r="G60" s="102"/>
      <c r="H60" s="142">
        <f>VLOOKUP(CONCATENATE($A60,H$9),lookups,MATCH(CONCATENATE($A$7,H$11),'Query Result 1'!$CL$7:$CV$7,FALSE),FALSE)</f>
        <v>2.1143573025699733E-3</v>
      </c>
      <c r="I60" s="40">
        <f>VLOOKUP(CONCATENATE($A60,I$9),lookups,MATCH(CONCATENATE($A$7,I$11),'Query Result 1'!$CL$7:$CV$7,FALSE),FALSE)</f>
        <v>0.86277487379989581</v>
      </c>
      <c r="J60" s="72"/>
      <c r="K60" s="142">
        <f>VLOOKUP(CONCATENATE($A60,K$9),lookups,MATCH(CONCATENATE($A$7,K$11),'Query Result 1'!$CL$7:$CV$7,FALSE),FALSE)</f>
        <v>4.6752301255941842E-3</v>
      </c>
      <c r="L60" s="40">
        <f>VLOOKUP(CONCATENATE($A60,L$9),lookups,MATCH(CONCATENATE($A$7,L$11),'Query Result 1'!$CL$7:$CV$7,FALSE),FALSE)</f>
        <v>0.86277487379989581</v>
      </c>
      <c r="M60" s="101"/>
      <c r="T60" s="114"/>
      <c r="W60" s="114"/>
      <c r="AA60" s="114"/>
      <c r="AG60" s="114"/>
      <c r="AJ60" s="114"/>
    </row>
    <row r="61" spans="1:36" x14ac:dyDescent="0.2">
      <c r="A61" s="44">
        <v>49</v>
      </c>
      <c r="B61" s="141">
        <f>VLOOKUP(CONCATENATE($A61,B$9),lookups,MATCH(CONCATENATE($A$7,B$11),'Query Result 1'!$CL$7:$CV$7,FALSE),FALSE)</f>
        <v>1.4455762786007365E-3</v>
      </c>
      <c r="C61" s="40">
        <f>VLOOKUP(CONCATENATE($A61,C$9),lookups,MATCH(CONCATENATE($A$7,C$11),'Query Result 1'!$CL$7:$CV$7,FALSE),FALSE)</f>
        <v>0.86277487379989581</v>
      </c>
      <c r="D61" s="101"/>
      <c r="E61" s="142">
        <f>VLOOKUP(CONCATENATE($A61,E$9),lookups,MATCH(CONCATENATE($A$7,E$11),'Query Result 1'!$CL$7:$CV$7,FALSE),FALSE)</f>
        <v>4.1280714243391503E-3</v>
      </c>
      <c r="F61" s="40">
        <f>VLOOKUP(CONCATENATE($A61,F$9),lookups,MATCH(CONCATENATE($A$7,F$11),'Query Result 1'!$CL$7:$CV$7,FALSE),FALSE)</f>
        <v>0.86277487379989581</v>
      </c>
      <c r="G61" s="102"/>
      <c r="H61" s="142">
        <f>VLOOKUP(CONCATENATE($A61,H$9),lookups,MATCH(CONCATENATE($A$7,H$11),'Query Result 1'!$CL$7:$CV$7,FALSE),FALSE)</f>
        <v>2.0029410488947253E-3</v>
      </c>
      <c r="I61" s="40">
        <f>VLOOKUP(CONCATENATE($A61,I$9),lookups,MATCH(CONCATENATE($A$7,I$11),'Query Result 1'!$CL$7:$CV$7,FALSE),FALSE)</f>
        <v>0.86277487379989581</v>
      </c>
      <c r="J61" s="72"/>
      <c r="K61" s="142">
        <f>VLOOKUP(CONCATENATE($A61,K$9),lookups,MATCH(CONCATENATE($A$7,K$11),'Query Result 1'!$CL$7:$CV$7,FALSE),FALSE)</f>
        <v>4.1408290106378426E-3</v>
      </c>
      <c r="L61" s="40">
        <f>VLOOKUP(CONCATENATE($A61,L$9),lookups,MATCH(CONCATENATE($A$7,L$11),'Query Result 1'!$CL$7:$CV$7,FALSE),FALSE)</f>
        <v>0.86277487379989581</v>
      </c>
      <c r="M61" s="101"/>
      <c r="T61" s="114"/>
      <c r="W61" s="114"/>
      <c r="AA61" s="114"/>
      <c r="AG61" s="114"/>
      <c r="AJ61" s="114"/>
    </row>
    <row r="62" spans="1:36" x14ac:dyDescent="0.2">
      <c r="A62" s="45">
        <v>50</v>
      </c>
      <c r="B62" s="141">
        <f>VLOOKUP(CONCATENATE($A62,B$9),lookups,MATCH(CONCATENATE($A$7,B$11),'Query Result 1'!$CL$7:$CV$7,FALSE),FALSE)</f>
        <v>1.3829223547782688E-3</v>
      </c>
      <c r="C62" s="40">
        <f>VLOOKUP(CONCATENATE($A62,C$9),lookups,MATCH(CONCATENATE($A$7,C$11),'Query Result 1'!$CL$7:$CV$7,FALSE),FALSE)</f>
        <v>0.87323851615028047</v>
      </c>
      <c r="D62" s="101"/>
      <c r="E62" s="142">
        <f>VLOOKUP(CONCATENATE($A62,E$9),lookups,MATCH(CONCATENATE($A$7,E$11),'Query Result 1'!$CL$7:$CV$7,FALSE),FALSE)</f>
        <v>3.9846194539582963E-3</v>
      </c>
      <c r="F62" s="40">
        <f>VLOOKUP(CONCATENATE($A62,F$9),lookups,MATCH(CONCATENATE($A$7,F$11),'Query Result 1'!$CL$7:$CV$7,FALSE),FALSE)</f>
        <v>0.87323851615028047</v>
      </c>
      <c r="G62" s="102"/>
      <c r="H62" s="142">
        <f>VLOOKUP(CONCATENATE($A62,H$9),lookups,MATCH(CONCATENATE($A$7,H$11),'Query Result 1'!$CL$7:$CV$7,FALSE),FALSE)</f>
        <v>1.9445396538384885E-3</v>
      </c>
      <c r="I62" s="40">
        <f>VLOOKUP(CONCATENATE($A62,I$9),lookups,MATCH(CONCATENATE($A$7,I$11),'Query Result 1'!$CL$7:$CV$7,FALSE),FALSE)</f>
        <v>0.87323851615028047</v>
      </c>
      <c r="J62" s="72"/>
      <c r="K62" s="142">
        <f>VLOOKUP(CONCATENATE($A62,K$9),lookups,MATCH(CONCATENATE($A$7,K$11),'Query Result 1'!$CL$7:$CV$7,FALSE),FALSE)</f>
        <v>4.1379939914603552E-3</v>
      </c>
      <c r="L62" s="40">
        <f>VLOOKUP(CONCATENATE($A62,L$9),lookups,MATCH(CONCATENATE($A$7,L$11),'Query Result 1'!$CL$7:$CV$7,FALSE),FALSE)</f>
        <v>0.87323851615028047</v>
      </c>
      <c r="M62" s="101"/>
      <c r="T62" s="114"/>
      <c r="W62" s="114"/>
      <c r="AA62" s="114"/>
      <c r="AG62" s="114"/>
      <c r="AJ62" s="114"/>
    </row>
    <row r="63" spans="1:36" x14ac:dyDescent="0.2">
      <c r="A63" s="45">
        <v>51</v>
      </c>
      <c r="B63" s="141">
        <f>VLOOKUP(CONCATENATE($A63,B$9),lookups,MATCH(CONCATENATE($A$7,B$11),'Query Result 1'!$CL$7:$CV$7,FALSE),FALSE)</f>
        <v>1.3055263312328675E-3</v>
      </c>
      <c r="C63" s="40">
        <f>VLOOKUP(CONCATENATE($A63,C$9),lookups,MATCH(CONCATENATE($A$7,C$11),'Query Result 1'!$CL$7:$CV$7,FALSE),FALSE)</f>
        <v>0.87323851615028047</v>
      </c>
      <c r="D63" s="101"/>
      <c r="E63" s="142">
        <f>VLOOKUP(CONCATENATE($A63,E$9),lookups,MATCH(CONCATENATE($A$7,E$11),'Query Result 1'!$CL$7:$CV$7,FALSE),FALSE)</f>
        <v>4.0674020139409234E-3</v>
      </c>
      <c r="F63" s="40">
        <f>VLOOKUP(CONCATENATE($A63,F$9),lookups,MATCH(CONCATENATE($A$7,F$11),'Query Result 1'!$CL$7:$CV$7,FALSE),FALSE)</f>
        <v>0.87323851615028047</v>
      </c>
      <c r="G63" s="102"/>
      <c r="H63" s="142">
        <f>VLOOKUP(CONCATENATE($A63,H$9),lookups,MATCH(CONCATENATE($A$7,H$11),'Query Result 1'!$CL$7:$CV$7,FALSE),FALSE)</f>
        <v>1.8923753009727235E-3</v>
      </c>
      <c r="I63" s="40">
        <f>VLOOKUP(CONCATENATE($A63,I$9),lookups,MATCH(CONCATENATE($A$7,I$11),'Query Result 1'!$CL$7:$CV$7,FALSE),FALSE)</f>
        <v>0.87323851615028047</v>
      </c>
      <c r="J63" s="72"/>
      <c r="K63" s="142">
        <f>VLOOKUP(CONCATENATE($A63,K$9),lookups,MATCH(CONCATENATE($A$7,K$11),'Query Result 1'!$CL$7:$CV$7,FALSE),FALSE)</f>
        <v>4.0580464506552155E-3</v>
      </c>
      <c r="L63" s="40">
        <f>VLOOKUP(CONCATENATE($A63,L$9),lookups,MATCH(CONCATENATE($A$7,L$11),'Query Result 1'!$CL$7:$CV$7,FALSE),FALSE)</f>
        <v>0.87323851615028047</v>
      </c>
      <c r="M63" s="101"/>
      <c r="T63" s="114"/>
      <c r="W63" s="114"/>
      <c r="AA63" s="114"/>
      <c r="AG63" s="114"/>
      <c r="AJ63" s="114"/>
    </row>
    <row r="64" spans="1:36" x14ac:dyDescent="0.2">
      <c r="A64" s="44">
        <v>52</v>
      </c>
      <c r="B64" s="141">
        <f>VLOOKUP(CONCATENATE($A64,B$9),lookups,MATCH(CONCATENATE($A$7,B$11),'Query Result 1'!$CL$7:$CV$7,FALSE),FALSE)</f>
        <v>1.2309653268649536E-3</v>
      </c>
      <c r="C64" s="40">
        <f>VLOOKUP(CONCATENATE($A64,C$9),lookups,MATCH(CONCATENATE($A$7,C$11),'Query Result 1'!$CL$7:$CV$7,FALSE),FALSE)</f>
        <v>0.88370215850066514</v>
      </c>
      <c r="D64" s="101"/>
      <c r="E64" s="142">
        <f>VLOOKUP(CONCATENATE($A64,E$9),lookups,MATCH(CONCATENATE($A$7,E$11),'Query Result 1'!$CL$7:$CV$7,FALSE),FALSE)</f>
        <v>4.1462155470750684E-3</v>
      </c>
      <c r="F64" s="40">
        <f>VLOOKUP(CONCATENATE($A64,F$9),lookups,MATCH(CONCATENATE($A$7,F$11),'Query Result 1'!$CL$7:$CV$7,FALSE),FALSE)</f>
        <v>0.88370215850066514</v>
      </c>
      <c r="G64" s="102"/>
      <c r="H64" s="142">
        <f>VLOOKUP(CONCATENATE($A64,H$9),lookups,MATCH(CONCATENATE($A$7,H$11),'Query Result 1'!$CL$7:$CV$7,FALSE),FALSE)</f>
        <v>1.8654426187865948E-3</v>
      </c>
      <c r="I64" s="40">
        <f>VLOOKUP(CONCATENATE($A64,I$9),lookups,MATCH(CONCATENATE($A$7,I$11),'Query Result 1'!$CL$7:$CV$7,FALSE),FALSE)</f>
        <v>0.88370215850066514</v>
      </c>
      <c r="J64" s="72"/>
      <c r="K64" s="142">
        <f>VLOOKUP(CONCATENATE($A64,K$9),lookups,MATCH(CONCATENATE($A$7,K$11),'Query Result 1'!$CL$7:$CV$7,FALSE),FALSE)</f>
        <v>4.0021965728587175E-3</v>
      </c>
      <c r="L64" s="40">
        <f>VLOOKUP(CONCATENATE($A64,L$9),lookups,MATCH(CONCATENATE($A$7,L$11),'Query Result 1'!$CL$7:$CV$7,FALSE),FALSE)</f>
        <v>0.88370215850066514</v>
      </c>
      <c r="M64" s="101"/>
      <c r="T64" s="114"/>
      <c r="W64" s="114"/>
      <c r="AA64" s="114"/>
      <c r="AG64" s="114"/>
      <c r="AJ64" s="114"/>
    </row>
    <row r="65" spans="1:36" x14ac:dyDescent="0.2">
      <c r="A65" s="45">
        <v>53</v>
      </c>
      <c r="B65" s="141">
        <f>VLOOKUP(CONCATENATE($A65,B$9),lookups,MATCH(CONCATENATE($A$7,B$11),'Query Result 1'!$CL$7:$CV$7,FALSE),FALSE)</f>
        <v>1.2122542002935379E-3</v>
      </c>
      <c r="C65" s="40">
        <f>VLOOKUP(CONCATENATE($A65,C$9),lookups,MATCH(CONCATENATE($A$7,C$11),'Query Result 1'!$CL$7:$CV$7,FALSE),FALSE)</f>
        <v>0.88370215850066514</v>
      </c>
      <c r="D65" s="101"/>
      <c r="E65" s="142">
        <f>VLOOKUP(CONCATENATE($A65,E$9),lookups,MATCH(CONCATENATE($A$7,E$11),'Query Result 1'!$CL$7:$CV$7,FALSE),FALSE)</f>
        <v>4.0878141520188311E-3</v>
      </c>
      <c r="F65" s="40">
        <f>VLOOKUP(CONCATENATE($A65,F$9),lookups,MATCH(CONCATENATE($A$7,F$11),'Query Result 1'!$CL$7:$CV$7,FALSE),FALSE)</f>
        <v>0.88370215850066514</v>
      </c>
      <c r="G65" s="102"/>
      <c r="H65" s="142">
        <f>VLOOKUP(CONCATENATE($A65,H$9),lookups,MATCH(CONCATENATE($A$7,H$11),'Query Result 1'!$CL$7:$CV$7,FALSE),FALSE)</f>
        <v>1.8059072160593629E-3</v>
      </c>
      <c r="I65" s="40">
        <f>VLOOKUP(CONCATENATE($A65,I$9),lookups,MATCH(CONCATENATE($A$7,I$11),'Query Result 1'!$CL$7:$CV$7,FALSE),FALSE)</f>
        <v>0.88370215850066514</v>
      </c>
      <c r="J65" s="72"/>
      <c r="K65" s="142">
        <f>VLOOKUP(CONCATENATE($A65,K$9),lookups,MATCH(CONCATENATE($A$7,K$11),'Query Result 1'!$CL$7:$CV$7,FALSE),FALSE)</f>
        <v>4.023459216689871E-3</v>
      </c>
      <c r="L65" s="40">
        <f>VLOOKUP(CONCATENATE($A65,L$9),lookups,MATCH(CONCATENATE($A$7,L$11),'Query Result 1'!$CL$7:$CV$7,FALSE),FALSE)</f>
        <v>0.88370215850066514</v>
      </c>
      <c r="M65" s="101"/>
      <c r="T65" s="114"/>
      <c r="W65" s="114"/>
      <c r="AA65" s="114"/>
      <c r="AG65" s="114"/>
      <c r="AJ65" s="114"/>
    </row>
    <row r="66" spans="1:36" x14ac:dyDescent="0.2">
      <c r="A66" s="45">
        <v>54</v>
      </c>
      <c r="B66" s="141">
        <f>VLOOKUP(CONCATENATE($A66,B$9),lookups,MATCH(CONCATENATE($A$7,B$11),'Query Result 1'!$CL$7:$CV$7,FALSE),FALSE)</f>
        <v>1.21622322714202E-3</v>
      </c>
      <c r="C66" s="40">
        <f>VLOOKUP(CONCATENATE($A66,C$9),lookups,MATCH(CONCATENATE($A$7,C$11),'Query Result 1'!$CL$7:$CV$7,FALSE),FALSE)</f>
        <v>0.89416580085104969</v>
      </c>
      <c r="D66" s="101"/>
      <c r="E66" s="142">
        <f>VLOOKUP(CONCATENATE($A66,E$9),lookups,MATCH(CONCATENATE($A$7,E$11),'Query Result 1'!$CL$7:$CV$7,FALSE),FALSE)</f>
        <v>4.2737914100619938E-3</v>
      </c>
      <c r="F66" s="40">
        <f>VLOOKUP(CONCATENATE($A66,F$9),lookups,MATCH(CONCATENATE($A$7,F$11),'Query Result 1'!$CL$7:$CV$7,FALSE),FALSE)</f>
        <v>0.89416580085104969</v>
      </c>
      <c r="G66" s="102"/>
      <c r="H66" s="142">
        <f>VLOOKUP(CONCATENATE($A66,H$9),lookups,MATCH(CONCATENATE($A$7,H$11),'Query Result 1'!$CL$7:$CV$7,FALSE),FALSE)</f>
        <v>1.8770661974142923E-3</v>
      </c>
      <c r="I66" s="40">
        <f>VLOOKUP(CONCATENATE($A66,I$9),lookups,MATCH(CONCATENATE($A$7,I$11),'Query Result 1'!$CL$7:$CV$7,FALSE),FALSE)</f>
        <v>0.89416580085104969</v>
      </c>
      <c r="J66" s="72"/>
      <c r="K66" s="142">
        <f>VLOOKUP(CONCATENATE($A66,K$9),lookups,MATCH(CONCATENATE($A$7,K$11),'Query Result 1'!$CL$7:$CV$7,FALSE),FALSE)</f>
        <v>4.1756997465209351E-3</v>
      </c>
      <c r="L66" s="40">
        <f>VLOOKUP(CONCATENATE($A66,L$9),lookups,MATCH(CONCATENATE($A$7,L$11),'Query Result 1'!$CL$7:$CV$7,FALSE),FALSE)</f>
        <v>0.89416580085104969</v>
      </c>
      <c r="M66" s="101"/>
      <c r="T66" s="114"/>
      <c r="W66" s="114"/>
      <c r="AA66" s="114"/>
      <c r="AG66" s="114"/>
      <c r="AJ66" s="114"/>
    </row>
    <row r="67" spans="1:36" x14ac:dyDescent="0.2">
      <c r="A67" s="44">
        <v>55</v>
      </c>
      <c r="B67" s="141">
        <f>VLOOKUP(CONCATENATE($A67,B$9),lookups,MATCH(CONCATENATE($A$7,B$11),'Query Result 1'!$CL$7:$CV$7,FALSE),FALSE)</f>
        <v>9.2308224418984086E-4</v>
      </c>
      <c r="C67" s="40">
        <f>VLOOKUP(CONCATENATE($A67,C$9),lookups,MATCH(CONCATENATE($A$7,C$11),'Query Result 1'!$CL$7:$CV$7,FALSE),FALSE)</f>
        <v>0.89416580085104969</v>
      </c>
      <c r="D67" s="101"/>
      <c r="E67" s="142">
        <f>VLOOKUP(CONCATENATE($A67,E$9),lookups,MATCH(CONCATENATE($A$7,E$11),'Query Result 1'!$CL$7:$CV$7,FALSE),FALSE)</f>
        <v>3.4008890053136764E-3</v>
      </c>
      <c r="F67" s="40">
        <f>VLOOKUP(CONCATENATE($A67,F$9),lookups,MATCH(CONCATENATE($A$7,F$11),'Query Result 1'!$CL$7:$CV$7,FALSE),FALSE)</f>
        <v>0.89416580085104969</v>
      </c>
      <c r="G67" s="102"/>
      <c r="H67" s="142">
        <f>VLOOKUP(CONCATENATE($A67,H$9),lookups,MATCH(CONCATENATE($A$7,H$11),'Query Result 1'!$CL$7:$CV$7,FALSE),FALSE)</f>
        <v>1.3908604084752331E-3</v>
      </c>
      <c r="I67" s="40">
        <f>VLOOKUP(CONCATENATE($A67,I$9),lookups,MATCH(CONCATENATE($A$7,I$11),'Query Result 1'!$CL$7:$CV$7,FALSE),FALSE)</f>
        <v>0.89416580085104969</v>
      </c>
      <c r="J67" s="72"/>
      <c r="K67" s="142">
        <f>VLOOKUP(CONCATENATE($A67,K$9),lookups,MATCH(CONCATENATE($A$7,K$11),'Query Result 1'!$CL$7:$CV$7,FALSE),FALSE)</f>
        <v>3.2052726820670577E-3</v>
      </c>
      <c r="L67" s="40">
        <f>VLOOKUP(CONCATENATE($A67,L$9),lookups,MATCH(CONCATENATE($A$7,L$11),'Query Result 1'!$CL$7:$CV$7,FALSE),FALSE)</f>
        <v>0.89416580085104969</v>
      </c>
      <c r="M67" s="101"/>
      <c r="T67" s="114"/>
      <c r="W67" s="114"/>
      <c r="AA67" s="114"/>
      <c r="AG67" s="114"/>
      <c r="AJ67" s="114"/>
    </row>
    <row r="68" spans="1:36" x14ac:dyDescent="0.2">
      <c r="A68" s="45">
        <v>56</v>
      </c>
      <c r="B68" s="141">
        <f>VLOOKUP(CONCATENATE($A68,B$9),lookups,MATCH(CONCATENATE($A$7,B$11),'Query Result 1'!$CL$7:$CV$7,FALSE),FALSE)</f>
        <v>8.3377914009899316E-4</v>
      </c>
      <c r="C68" s="40">
        <f>VLOOKUP(CONCATENATE($A68,C$9),lookups,MATCH(CONCATENATE($A$7,C$11),'Query Result 1'!$CL$7:$CV$7,FALSE),FALSE)</f>
        <v>0.90367820298776291</v>
      </c>
      <c r="D68" s="101"/>
      <c r="E68" s="142">
        <f>VLOOKUP(CONCATENATE($A68,E$9),lookups,MATCH(CONCATENATE($A$7,E$11),'Query Result 1'!$CL$7:$CV$7,FALSE),FALSE)</f>
        <v>3.2642410809587919E-3</v>
      </c>
      <c r="F68" s="40">
        <f>VLOOKUP(CONCATENATE($A68,F$9),lookups,MATCH(CONCATENATE($A$7,F$11),'Query Result 1'!$CL$7:$CV$7,FALSE),FALSE)</f>
        <v>0.90367820298776291</v>
      </c>
      <c r="G68" s="102"/>
      <c r="H68" s="142">
        <f>VLOOKUP(CONCATENATE($A68,H$9),lookups,MATCH(CONCATENATE($A$7,H$11),'Query Result 1'!$CL$7:$CV$7,FALSE),FALSE)</f>
        <v>1.3557061706743914E-3</v>
      </c>
      <c r="I68" s="40">
        <f>VLOOKUP(CONCATENATE($A68,I$9),lookups,MATCH(CONCATENATE($A$7,I$11),'Query Result 1'!$CL$7:$CV$7,FALSE),FALSE)</f>
        <v>0.90367820298776291</v>
      </c>
      <c r="J68" s="72"/>
      <c r="K68" s="142">
        <f>VLOOKUP(CONCATENATE($A68,K$9),lookups,MATCH(CONCATENATE($A$7,K$11),'Query Result 1'!$CL$7:$CV$7,FALSE),FALSE)</f>
        <v>3.0805318382576201E-3</v>
      </c>
      <c r="L68" s="40">
        <f>VLOOKUP(CONCATENATE($A68,L$9),lookups,MATCH(CONCATENATE($A$7,L$11),'Query Result 1'!$CL$7:$CV$7,FALSE),FALSE)</f>
        <v>0.90367820298776291</v>
      </c>
      <c r="M68" s="101"/>
      <c r="T68" s="114"/>
      <c r="W68" s="114"/>
      <c r="AA68" s="114"/>
      <c r="AG68" s="114"/>
      <c r="AJ68" s="114"/>
    </row>
    <row r="69" spans="1:36" x14ac:dyDescent="0.2">
      <c r="A69" s="45">
        <v>57</v>
      </c>
      <c r="B69" s="141">
        <f>VLOOKUP(CONCATENATE($A69,B$9),lookups,MATCH(CONCATENATE($A$7,B$11),'Query Result 1'!$CL$7:$CV$7,FALSE),FALSE)</f>
        <v>7.8303229682197186E-4</v>
      </c>
      <c r="C69" s="40">
        <f>VLOOKUP(CONCATENATE($A69,C$9),lookups,MATCH(CONCATENATE($A$7,C$11),'Query Result 1'!$CL$7:$CV$7,FALSE),FALSE)</f>
        <v>0.91414184533814757</v>
      </c>
      <c r="D69" s="101"/>
      <c r="E69" s="142">
        <f>VLOOKUP(CONCATENATE($A69,E$9),lookups,MATCH(CONCATENATE($A$7,E$11),'Query Result 1'!$CL$7:$CV$7,FALSE),FALSE)</f>
        <v>3.2546020157553355E-3</v>
      </c>
      <c r="F69" s="40">
        <f>VLOOKUP(CONCATENATE($A69,F$9),lookups,MATCH(CONCATENATE($A$7,F$11),'Query Result 1'!$CL$7:$CV$7,FALSE),FALSE)</f>
        <v>0.91414184533814757</v>
      </c>
      <c r="G69" s="102"/>
      <c r="H69" s="142">
        <f>VLOOKUP(CONCATENATE($A69,H$9),lookups,MATCH(CONCATENATE($A$7,H$11),'Query Result 1'!$CL$7:$CV$7,FALSE),FALSE)</f>
        <v>1.286815204661452E-3</v>
      </c>
      <c r="I69" s="40">
        <f>VLOOKUP(CONCATENATE($A69,I$9),lookups,MATCH(CONCATENATE($A$7,I$11),'Query Result 1'!$CL$7:$CV$7,FALSE),FALSE)</f>
        <v>0.91414184533814757</v>
      </c>
      <c r="J69" s="72"/>
      <c r="K69" s="142">
        <f>VLOOKUP(CONCATENATE($A69,K$9),lookups,MATCH(CONCATENATE($A$7,K$11),'Query Result 1'!$CL$7:$CV$7,FALSE),FALSE)</f>
        <v>3.1154025741407126E-3</v>
      </c>
      <c r="L69" s="40">
        <f>VLOOKUP(CONCATENATE($A69,L$9),lookups,MATCH(CONCATENATE($A$7,L$11),'Query Result 1'!$CL$7:$CV$7,FALSE),FALSE)</f>
        <v>0.91414184533814757</v>
      </c>
      <c r="M69" s="101"/>
      <c r="T69" s="114"/>
      <c r="W69" s="114"/>
      <c r="AA69" s="114"/>
      <c r="AG69" s="114"/>
      <c r="AJ69" s="114"/>
    </row>
    <row r="70" spans="1:36" x14ac:dyDescent="0.2">
      <c r="A70" s="44">
        <v>58</v>
      </c>
      <c r="B70" s="141">
        <f>VLOOKUP(CONCATENATE($A70,B$9),lookups,MATCH(CONCATENATE($A$7,B$11),'Query Result 1'!$CL$7:$CV$7,FALSE),FALSE)</f>
        <v>7.3880599765317116E-4</v>
      </c>
      <c r="C70" s="40">
        <f>VLOOKUP(CONCATENATE($A70,C$9),lookups,MATCH(CONCATENATE($A$7,C$11),'Query Result 1'!$CL$7:$CV$7,FALSE),FALSE)</f>
        <v>0.91414184533814757</v>
      </c>
      <c r="D70" s="101"/>
      <c r="E70" s="142">
        <f>VLOOKUP(CONCATENATE($A70,E$9),lookups,MATCH(CONCATENATE($A$7,E$11),'Query Result 1'!$CL$7:$CV$7,FALSE),FALSE)</f>
        <v>3.2438289428808843E-3</v>
      </c>
      <c r="F70" s="40">
        <f>VLOOKUP(CONCATENATE($A70,F$9),lookups,MATCH(CONCATENATE($A$7,F$11),'Query Result 1'!$CL$7:$CV$7,FALSE),FALSE)</f>
        <v>0.91414184533814757</v>
      </c>
      <c r="G70" s="102"/>
      <c r="H70" s="142">
        <f>VLOOKUP(CONCATENATE($A70,H$9),lookups,MATCH(CONCATENATE($A$7,H$11),'Query Result 1'!$CL$7:$CV$7,FALSE),FALSE)</f>
        <v>1.257047503297836E-3</v>
      </c>
      <c r="I70" s="40">
        <f>VLOOKUP(CONCATENATE($A70,I$9),lookups,MATCH(CONCATENATE($A$7,I$11),'Query Result 1'!$CL$7:$CV$7,FALSE),FALSE)</f>
        <v>0.91414184533814757</v>
      </c>
      <c r="J70" s="72"/>
      <c r="K70" s="142">
        <f>VLOOKUP(CONCATENATE($A70,K$9),lookups,MATCH(CONCATENATE($A$7,K$11),'Query Result 1'!$CL$7:$CV$7,FALSE),FALSE)</f>
        <v>3.023264450872378E-3</v>
      </c>
      <c r="L70" s="40">
        <f>VLOOKUP(CONCATENATE($A70,L$9),lookups,MATCH(CONCATENATE($A$7,L$11),'Query Result 1'!$CL$7:$CV$7,FALSE),FALSE)</f>
        <v>0.91414184533814757</v>
      </c>
      <c r="M70" s="101"/>
      <c r="T70" s="114"/>
      <c r="W70" s="114"/>
      <c r="AA70" s="114"/>
      <c r="AG70" s="114"/>
      <c r="AJ70" s="114"/>
    </row>
    <row r="71" spans="1:36" x14ac:dyDescent="0.2">
      <c r="A71" s="45">
        <v>59</v>
      </c>
      <c r="B71" s="141">
        <f>VLOOKUP(CONCATENATE($A71,B$9),lookups,MATCH(CONCATENATE($A$7,B$11),'Query Result 1'!$CL$7:$CV$7,FALSE),FALSE)</f>
        <v>6.4014733027661561E-4</v>
      </c>
      <c r="C71" s="40">
        <f>VLOOKUP(CONCATENATE($A71,C$9),lookups,MATCH(CONCATENATE($A$7,C$11),'Query Result 1'!$CL$7:$CV$7,FALSE),FALSE)</f>
        <v>0.92460548768853223</v>
      </c>
      <c r="D71" s="101"/>
      <c r="E71" s="142">
        <f>VLOOKUP(CONCATENATE($A71,E$9),lookups,MATCH(CONCATENATE($A$7,E$11),'Query Result 1'!$CL$7:$CV$7,FALSE),FALSE)</f>
        <v>2.8894515456949809E-3</v>
      </c>
      <c r="F71" s="40">
        <f>VLOOKUP(CONCATENATE($A71,F$9),lookups,MATCH(CONCATENATE($A$7,F$11),'Query Result 1'!$CL$7:$CV$7,FALSE),FALSE)</f>
        <v>0.92460548768853223</v>
      </c>
      <c r="G71" s="102"/>
      <c r="H71" s="142">
        <f>VLOOKUP(CONCATENATE($A71,H$9),lookups,MATCH(CONCATENATE($A$7,H$11),'Query Result 1'!$CL$7:$CV$7,FALSE),FALSE)</f>
        <v>1.0455550726572889E-3</v>
      </c>
      <c r="I71" s="40">
        <f>VLOOKUP(CONCATENATE($A71,I$9),lookups,MATCH(CONCATENATE($A$7,I$11),'Query Result 1'!$CL$7:$CV$7,FALSE),FALSE)</f>
        <v>0.92460548768853223</v>
      </c>
      <c r="J71" s="72"/>
      <c r="K71" s="142">
        <f>VLOOKUP(CONCATENATE($A71,K$9),lookups,MATCH(CONCATENATE($A$7,K$11),'Query Result 1'!$CL$7:$CV$7,FALSE),FALSE)</f>
        <v>2.7440150618898863E-3</v>
      </c>
      <c r="L71" s="40">
        <f>VLOOKUP(CONCATENATE($A71,L$9),lookups,MATCH(CONCATENATE($A$7,L$11),'Query Result 1'!$CL$7:$CV$7,FALSE),FALSE)</f>
        <v>0.92460548768853223</v>
      </c>
      <c r="M71" s="101"/>
      <c r="T71" s="114"/>
      <c r="W71" s="114"/>
      <c r="AA71" s="114"/>
      <c r="AG71" s="114"/>
      <c r="AJ71" s="114"/>
    </row>
    <row r="72" spans="1:36" x14ac:dyDescent="0.2">
      <c r="A72" s="45">
        <v>60</v>
      </c>
      <c r="B72" s="141">
        <f>VLOOKUP(CONCATENATE($A72,B$9),lookups,MATCH(CONCATENATE($A$7,B$11),'Query Result 1'!$CL$7:$CV$7,FALSE),FALSE)</f>
        <v>5.2192703057539838E-4</v>
      </c>
      <c r="C72" s="40">
        <f>VLOOKUP(CONCATENATE($A72,C$9),lookups,MATCH(CONCATENATE($A$7,C$11),'Query Result 1'!$CL$7:$CV$7,FALSE),FALSE)</f>
        <v>0.92460548768853223</v>
      </c>
      <c r="D72" s="101"/>
      <c r="E72" s="142">
        <f>VLOOKUP(CONCATENATE($A72,E$9),lookups,MATCH(CONCATENATE($A$7,E$11),'Query Result 1'!$CL$7:$CV$7,FALSE),FALSE)</f>
        <v>2.3859521397732496E-3</v>
      </c>
      <c r="F72" s="40">
        <f>VLOOKUP(CONCATENATE($A72,F$9),lookups,MATCH(CONCATENATE($A$7,F$11),'Query Result 1'!$CL$7:$CV$7,FALSE),FALSE)</f>
        <v>0.92460548768853223</v>
      </c>
      <c r="G72" s="102"/>
      <c r="H72" s="142">
        <f>VLOOKUP(CONCATENATE($A72,H$9),lookups,MATCH(CONCATENATE($A$7,H$11),'Query Result 1'!$CL$7:$CV$7,FALSE),FALSE)</f>
        <v>8.9331454282622492E-4</v>
      </c>
      <c r="I72" s="40">
        <f>VLOOKUP(CONCATENATE($A72,I$9),lookups,MATCH(CONCATENATE($A$7,I$11),'Query Result 1'!$CL$7:$CV$7,FALSE),FALSE)</f>
        <v>0.92460548768853223</v>
      </c>
      <c r="J72" s="72"/>
      <c r="K72" s="142">
        <f>VLOOKUP(CONCATENATE($A72,K$9),lookups,MATCH(CONCATENATE($A$7,K$11),'Query Result 1'!$CL$7:$CV$7,FALSE),FALSE)</f>
        <v>2.3040200855438688E-3</v>
      </c>
      <c r="L72" s="40">
        <f>VLOOKUP(CONCATENATE($A72,L$9),lookups,MATCH(CONCATENATE($A$7,L$11),'Query Result 1'!$CL$7:$CV$7,FALSE),FALSE)</f>
        <v>0.92460548768853223</v>
      </c>
      <c r="M72" s="101"/>
      <c r="T72" s="114"/>
      <c r="W72" s="114"/>
      <c r="AA72" s="114"/>
      <c r="AG72" s="114"/>
      <c r="AJ72" s="114"/>
    </row>
    <row r="73" spans="1:36" x14ac:dyDescent="0.2">
      <c r="A73" s="44">
        <v>61</v>
      </c>
      <c r="B73" s="141">
        <f>VLOOKUP(CONCATENATE($A73,B$9),lookups,MATCH(CONCATENATE($A$7,B$11),'Query Result 1'!$CL$7:$CV$7,FALSE),FALSE)</f>
        <v>4.9471084647152101E-4</v>
      </c>
      <c r="C73" s="40">
        <f>VLOOKUP(CONCATENATE($A73,C$9),lookups,MATCH(CONCATENATE($A$7,C$11),'Query Result 1'!$CL$7:$CV$7,FALSE),FALSE)</f>
        <v>0.9350691300389169</v>
      </c>
      <c r="D73" s="101"/>
      <c r="E73" s="142">
        <f>VLOOKUP(CONCATENATE($A73,E$9),lookups,MATCH(CONCATENATE($A$7,E$11),'Query Result 1'!$CL$7:$CV$7,FALSE),FALSE)</f>
        <v>2.3292517562235049E-3</v>
      </c>
      <c r="F73" s="40">
        <f>VLOOKUP(CONCATENATE($A73,F$9),lookups,MATCH(CONCATENATE($A$7,F$11),'Query Result 1'!$CL$7:$CV$7,FALSE),FALSE)</f>
        <v>0.9350691300389169</v>
      </c>
      <c r="G73" s="102"/>
      <c r="H73" s="142">
        <f>VLOOKUP(CONCATENATE($A73,H$9),lookups,MATCH(CONCATENATE($A$7,H$11),'Query Result 1'!$CL$7:$CV$7,FALSE),FALSE)</f>
        <v>7.9805789846265412E-4</v>
      </c>
      <c r="I73" s="40">
        <f>VLOOKUP(CONCATENATE($A73,I$9),lookups,MATCH(CONCATENATE($A$7,I$11),'Query Result 1'!$CL$7:$CV$7,FALSE),FALSE)</f>
        <v>0.9350691300389169</v>
      </c>
      <c r="J73" s="72"/>
      <c r="K73" s="142">
        <f>VLOOKUP(CONCATENATE($A73,K$9),lookups,MATCH(CONCATENATE($A$7,K$11),'Query Result 1'!$CL$7:$CV$7,FALSE),FALSE)</f>
        <v>2.201392391318831E-3</v>
      </c>
      <c r="L73" s="40">
        <f>VLOOKUP(CONCATENATE($A73,L$9),lookups,MATCH(CONCATENATE($A$7,L$11),'Query Result 1'!$CL$7:$CV$7,FALSE),FALSE)</f>
        <v>0.9350691300389169</v>
      </c>
      <c r="M73" s="101"/>
      <c r="T73" s="114"/>
      <c r="W73" s="114"/>
      <c r="AA73" s="114"/>
      <c r="AG73" s="114"/>
      <c r="AJ73" s="114"/>
    </row>
    <row r="74" spans="1:36" x14ac:dyDescent="0.2">
      <c r="A74" s="45">
        <v>62</v>
      </c>
      <c r="B74" s="141">
        <f>VLOOKUP(CONCATENATE($A74,B$9),lookups,MATCH(CONCATENATE($A$7,B$11),'Query Result 1'!$CL$7:$CV$7,FALSE),FALSE)</f>
        <v>4.3857746675727389E-4</v>
      </c>
      <c r="C74" s="40">
        <f>VLOOKUP(CONCATENATE($A74,C$9),lookups,MATCH(CONCATENATE($A$7,C$11),'Query Result 1'!$CL$7:$CV$7,FALSE),FALSE)</f>
        <v>0.9350691300389169</v>
      </c>
      <c r="D74" s="101"/>
      <c r="E74" s="142">
        <f>VLOOKUP(CONCATENATE($A74,E$9),lookups,MATCH(CONCATENATE($A$7,E$11),'Query Result 1'!$CL$7:$CV$7,FALSE),FALSE)</f>
        <v>2.233995111859934E-3</v>
      </c>
      <c r="F74" s="40">
        <f>VLOOKUP(CONCATENATE($A74,F$9),lookups,MATCH(CONCATENATE($A$7,F$11),'Query Result 1'!$CL$7:$CV$7,FALSE),FALSE)</f>
        <v>0.9350691300389169</v>
      </c>
      <c r="G74" s="102"/>
      <c r="H74" s="142">
        <f>VLOOKUP(CONCATENATE($A74,H$9),lookups,MATCH(CONCATENATE($A$7,H$11),'Query Result 1'!$CL$7:$CV$7,FALSE),FALSE)</f>
        <v>7.1640934615102201E-4</v>
      </c>
      <c r="I74" s="40">
        <f>VLOOKUP(CONCATENATE($A74,I$9),lookups,MATCH(CONCATENATE($A$7,I$11),'Query Result 1'!$CL$7:$CV$7,FALSE),FALSE)</f>
        <v>0.9350691300389169</v>
      </c>
      <c r="J74" s="72"/>
      <c r="K74" s="142">
        <f>VLOOKUP(CONCATENATE($A74,K$9),lookups,MATCH(CONCATENATE($A$7,K$11),'Query Result 1'!$CL$7:$CV$7,FALSE),FALSE)</f>
        <v>2.1137902987344759E-3</v>
      </c>
      <c r="L74" s="40">
        <f>VLOOKUP(CONCATENATE($A74,L$9),lookups,MATCH(CONCATENATE($A$7,L$11),'Query Result 1'!$CL$7:$CV$7,FALSE),FALSE)</f>
        <v>0.9350691300389169</v>
      </c>
      <c r="M74" s="101"/>
      <c r="T74" s="114"/>
      <c r="W74" s="114"/>
      <c r="AA74" s="114"/>
      <c r="AG74" s="114"/>
      <c r="AJ74" s="114"/>
    </row>
    <row r="75" spans="1:36" x14ac:dyDescent="0.2">
      <c r="A75" s="45">
        <v>63</v>
      </c>
      <c r="B75" s="141">
        <f>VLOOKUP(CONCATENATE($A75,B$9),lookups,MATCH(CONCATENATE($A$7,B$11),'Query Result 1'!$CL$7:$CV$7,FALSE),FALSE)</f>
        <v>3.7535653909930873E-4</v>
      </c>
      <c r="C75" s="40">
        <f>VLOOKUP(CONCATENATE($A75,C$9),lookups,MATCH(CONCATENATE($A$7,C$11),'Query Result 1'!$CL$7:$CV$7,FALSE),FALSE)</f>
        <v>0.94553277238930145</v>
      </c>
      <c r="D75" s="101"/>
      <c r="E75" s="142">
        <f>VLOOKUP(CONCATENATE($A75,E$9),lookups,MATCH(CONCATENATE($A$7,E$11),'Query Result 1'!$CL$7:$CV$7,FALSE),FALSE)</f>
        <v>1.9521942056177038E-3</v>
      </c>
      <c r="F75" s="40">
        <f>VLOOKUP(CONCATENATE($A75,F$9),lookups,MATCH(CONCATENATE($A$7,F$11),'Query Result 1'!$CL$7:$CV$7,FALSE),FALSE)</f>
        <v>0.94553277238930145</v>
      </c>
      <c r="G75" s="102"/>
      <c r="H75" s="142">
        <f>VLOOKUP(CONCATENATE($A75,H$9),lookups,MATCH(CONCATENATE($A$7,H$11),'Query Result 1'!$CL$7:$CV$7,FALSE),FALSE)</f>
        <v>6.4014733027661561E-4</v>
      </c>
      <c r="I75" s="40">
        <f>VLOOKUP(CONCATENATE($A75,I$9),lookups,MATCH(CONCATENATE($A$7,I$11),'Query Result 1'!$CL$7:$CV$7,FALSE),FALSE)</f>
        <v>0.94553277238930145</v>
      </c>
      <c r="J75" s="72"/>
      <c r="K75" s="142">
        <f>VLOOKUP(CONCATENATE($A75,K$9),lookups,MATCH(CONCATENATE($A$7,K$11),'Query Result 1'!$CL$7:$CV$7,FALSE),FALSE)</f>
        <v>1.8254688483840249E-3</v>
      </c>
      <c r="L75" s="40">
        <f>VLOOKUP(CONCATENATE($A75,L$9),lookups,MATCH(CONCATENATE($A$7,L$11),'Query Result 1'!$CL$7:$CV$7,FALSE),FALSE)</f>
        <v>0.94553277238930145</v>
      </c>
      <c r="M75" s="101"/>
      <c r="T75" s="114"/>
      <c r="W75" s="114"/>
      <c r="AA75" s="114"/>
      <c r="AG75" s="114"/>
      <c r="AJ75" s="114"/>
    </row>
    <row r="76" spans="1:36" x14ac:dyDescent="0.2">
      <c r="A76" s="44">
        <v>64</v>
      </c>
      <c r="B76" s="141">
        <f>VLOOKUP(CONCATENATE($A76,B$9),lookups,MATCH(CONCATENATE($A$7,B$11),'Query Result 1'!$CL$7:$CV$7,FALSE),FALSE)</f>
        <v>3.0419755774437936E-4</v>
      </c>
      <c r="C76" s="40">
        <f>VLOOKUP(CONCATENATE($A76,C$9),lookups,MATCH(CONCATENATE($A$7,C$11),'Query Result 1'!$CL$7:$CV$7,FALSE),FALSE)</f>
        <v>0.94553277238930145</v>
      </c>
      <c r="D76" s="101"/>
      <c r="E76" s="142">
        <f>VLOOKUP(CONCATENATE($A76,E$9),lookups,MATCH(CONCATENATE($A$7,E$11),'Query Result 1'!$CL$7:$CV$7,FALSE),FALSE)</f>
        <v>1.8699786494705743E-3</v>
      </c>
      <c r="F76" s="40">
        <f>VLOOKUP(CONCATENATE($A76,F$9),lookups,MATCH(CONCATENATE($A$7,F$11),'Query Result 1'!$CL$7:$CV$7,FALSE),FALSE)</f>
        <v>0.94553277238930145</v>
      </c>
      <c r="G76" s="102"/>
      <c r="H76" s="142">
        <f>VLOOKUP(CONCATENATE($A76,H$9),lookups,MATCH(CONCATENATE($A$7,H$11),'Query Result 1'!$CL$7:$CV$7,FALSE),FALSE)</f>
        <v>5.2617955934162921E-4</v>
      </c>
      <c r="I76" s="40">
        <f>VLOOKUP(CONCATENATE($A76,I$9),lookups,MATCH(CONCATENATE($A$7,I$11),'Query Result 1'!$CL$7:$CV$7,FALSE),FALSE)</f>
        <v>0.94553277238930145</v>
      </c>
      <c r="J76" s="72"/>
      <c r="K76" s="142">
        <f>VLOOKUP(CONCATENATE($A76,K$9),lookups,MATCH(CONCATENATE($A$7,K$11),'Query Result 1'!$CL$7:$CV$7,FALSE),FALSE)</f>
        <v>1.6851353990984072E-3</v>
      </c>
      <c r="L76" s="40">
        <f>VLOOKUP(CONCATENATE($A76,L$9),lookups,MATCH(CONCATENATE($A$7,L$11),'Query Result 1'!$CL$7:$CV$7,FALSE),FALSE)</f>
        <v>0.94553277238930145</v>
      </c>
      <c r="M76" s="101"/>
      <c r="T76" s="114"/>
      <c r="W76" s="114"/>
      <c r="AA76" s="114"/>
      <c r="AG76" s="114"/>
      <c r="AJ76" s="114"/>
    </row>
    <row r="77" spans="1:36" x14ac:dyDescent="0.2">
      <c r="A77" s="45">
        <v>65</v>
      </c>
      <c r="B77" s="141">
        <f>VLOOKUP(CONCATENATE($A77,B$9),lookups,MATCH(CONCATENATE($A$7,B$11),'Query Result 1'!$CL$7:$CV$7,FALSE),FALSE)</f>
        <v>2.7783187939374817E-4</v>
      </c>
      <c r="C77" s="40">
        <f>VLOOKUP(CONCATENATE($A77,C$9),lookups,MATCH(CONCATENATE($A$7,C$11),'Query Result 1'!$CL$7:$CV$7,FALSE),FALSE)</f>
        <v>0.96550881687639933</v>
      </c>
      <c r="D77" s="101"/>
      <c r="E77" s="142">
        <f>VLOOKUP(CONCATENATE($A77,E$9),lookups,MATCH(CONCATENATE($A$7,E$11),'Query Result 1'!$CL$7:$CV$7,FALSE),FALSE)</f>
        <v>1.765082939903547E-3</v>
      </c>
      <c r="F77" s="40">
        <f>VLOOKUP(CONCATENATE($A77,F$9),lookups,MATCH(CONCATENATE($A$7,F$11),'Query Result 1'!$CL$7:$CV$7,FALSE),FALSE)</f>
        <v>0.96550881687639933</v>
      </c>
      <c r="G77" s="102"/>
      <c r="H77" s="142">
        <f>VLOOKUP(CONCATENATE($A77,H$9),lookups,MATCH(CONCATENATE($A$7,H$11),'Query Result 1'!$CL$7:$CV$7,FALSE),FALSE)</f>
        <v>4.5161855497371513E-4</v>
      </c>
      <c r="I77" s="40">
        <f>VLOOKUP(CONCATENATE($A77,I$9),lookups,MATCH(CONCATENATE($A$7,I$11),'Query Result 1'!$CL$7:$CV$7,FALSE),FALSE)</f>
        <v>0.96550881687639933</v>
      </c>
      <c r="J77" s="72"/>
      <c r="K77" s="142">
        <f>VLOOKUP(CONCATENATE($A77,K$9),lookups,MATCH(CONCATENATE($A$7,K$11),'Query Result 1'!$CL$7:$CV$7,FALSE),FALSE)</f>
        <v>1.5229723021461378E-3</v>
      </c>
      <c r="L77" s="40">
        <f>VLOOKUP(CONCATENATE($A77,L$9),lookups,MATCH(CONCATENATE($A$7,L$11),'Query Result 1'!$CL$7:$CV$7,FALSE),FALSE)</f>
        <v>0.96550881687639933</v>
      </c>
      <c r="M77" s="101"/>
      <c r="T77" s="114"/>
      <c r="W77" s="114"/>
      <c r="AA77" s="114"/>
      <c r="AG77" s="114"/>
      <c r="AJ77" s="114"/>
    </row>
    <row r="78" spans="1:36" x14ac:dyDescent="0.2">
      <c r="A78" s="45">
        <v>66</v>
      </c>
      <c r="B78" s="141">
        <f>VLOOKUP(CONCATENATE($A78,B$9),lookups,MATCH(CONCATENATE($A$7,B$11),'Query Result 1'!$CL$7:$CV$7,FALSE),FALSE)</f>
        <v>2.3473958789594233E-4</v>
      </c>
      <c r="C78" s="40">
        <f>VLOOKUP(CONCATENATE($A78,C$9),lookups,MATCH(CONCATENATE($A$7,C$11),'Query Result 1'!$CL$7:$CV$7,FALSE),FALSE)</f>
        <v>0.96550881687639933</v>
      </c>
      <c r="D78" s="101"/>
      <c r="E78" s="142">
        <f>VLOOKUP(CONCATENATE($A78,E$9),lookups,MATCH(CONCATENATE($A$7,E$11),'Query Result 1'!$CL$7:$CV$7,FALSE),FALSE)</f>
        <v>1.5388484095400664E-3</v>
      </c>
      <c r="F78" s="40">
        <f>VLOOKUP(CONCATENATE($A78,F$9),lookups,MATCH(CONCATENATE($A$7,F$11),'Query Result 1'!$CL$7:$CV$7,FALSE),FALSE)</f>
        <v>0.96550881687639933</v>
      </c>
      <c r="G78" s="102"/>
      <c r="H78" s="142">
        <f>VLOOKUP(CONCATENATE($A78,H$9),lookups,MATCH(CONCATENATE($A$7,H$11),'Query Result 1'!$CL$7:$CV$7,FALSE),FALSE)</f>
        <v>3.9888719827245271E-4</v>
      </c>
      <c r="I78" s="40">
        <f>VLOOKUP(CONCATENATE($A78,I$9),lookups,MATCH(CONCATENATE($A$7,I$11),'Query Result 1'!$CL$7:$CV$7,FALSE),FALSE)</f>
        <v>0.96550881687639933</v>
      </c>
      <c r="J78" s="72"/>
      <c r="K78" s="142">
        <f>VLOOKUP(CONCATENATE($A78,K$9),lookups,MATCH(CONCATENATE($A$7,K$11),'Query Result 1'!$CL$7:$CV$7,FALSE),FALSE)</f>
        <v>1.3885923931332433E-3</v>
      </c>
      <c r="L78" s="40">
        <f>VLOOKUP(CONCATENATE($A78,L$9),lookups,MATCH(CONCATENATE($A$7,L$11),'Query Result 1'!$CL$7:$CV$7,FALSE),FALSE)</f>
        <v>0.96550881687639933</v>
      </c>
      <c r="M78" s="101"/>
      <c r="T78" s="114"/>
      <c r="W78" s="114"/>
      <c r="AA78" s="114"/>
      <c r="AG78" s="114"/>
      <c r="AJ78" s="114"/>
    </row>
    <row r="79" spans="1:36" x14ac:dyDescent="0.2">
      <c r="A79" s="44">
        <v>67</v>
      </c>
      <c r="B79" s="141">
        <f>VLOOKUP(CONCATENATE($A79,B$9),lookups,MATCH(CONCATENATE($A$7,B$11),'Query Result 1'!$CL$7:$CV$7,FALSE),FALSE)</f>
        <v>2.1602846132452662E-4</v>
      </c>
      <c r="C79" s="40">
        <f>VLOOKUP(CONCATENATE($A79,C$9),lookups,MATCH(CONCATENATE($A$7,C$11),'Query Result 1'!$CL$7:$CV$7,FALSE),FALSE)</f>
        <v>0.97597245922678411</v>
      </c>
      <c r="D79" s="101"/>
      <c r="E79" s="142">
        <f>VLOOKUP(CONCATENATE($A79,E$9),lookups,MATCH(CONCATENATE($A$7,E$11),'Query Result 1'!$CL$7:$CV$7,FALSE),FALSE)</f>
        <v>1.3642112282068533E-3</v>
      </c>
      <c r="F79" s="40">
        <f>VLOOKUP(CONCATENATE($A79,F$9),lookups,MATCH(CONCATENATE($A$7,F$11),'Query Result 1'!$CL$7:$CV$7,FALSE),FALSE)</f>
        <v>0.97597245922678411</v>
      </c>
      <c r="G79" s="102"/>
      <c r="H79" s="142">
        <f>VLOOKUP(CONCATENATE($A79,H$9),lookups,MATCH(CONCATENATE($A$7,H$11),'Query Result 1'!$CL$7:$CV$7,FALSE),FALSE)</f>
        <v>3.3793428595647738E-4</v>
      </c>
      <c r="I79" s="40">
        <f>VLOOKUP(CONCATENATE($A79,I$9),lookups,MATCH(CONCATENATE($A$7,I$11),'Query Result 1'!$CL$7:$CV$7,FALSE),FALSE)</f>
        <v>0.97597245922678411</v>
      </c>
      <c r="J79" s="72"/>
      <c r="K79" s="142">
        <f>VLOOKUP(CONCATENATE($A79,K$9),lookups,MATCH(CONCATENATE($A$7,K$11),'Query Result 1'!$CL$7:$CV$7,FALSE),FALSE)</f>
        <v>1.2128212041290353E-3</v>
      </c>
      <c r="L79" s="40">
        <f>VLOOKUP(CONCATENATE($A79,L$9),lookups,MATCH(CONCATENATE($A$7,L$11),'Query Result 1'!$CL$7:$CV$7,FALSE),FALSE)</f>
        <v>0.97597245922678411</v>
      </c>
      <c r="M79" s="101"/>
      <c r="T79" s="114"/>
      <c r="W79" s="114"/>
      <c r="AA79" s="114"/>
      <c r="AG79" s="114"/>
      <c r="AJ79" s="114"/>
    </row>
    <row r="80" spans="1:36" x14ac:dyDescent="0.2">
      <c r="A80" s="45">
        <v>68</v>
      </c>
      <c r="B80" s="141">
        <f>VLOOKUP(CONCATENATE($A80,B$9),lookups,MATCH(CONCATENATE($A$7,B$11),'Query Result 1'!$CL$7:$CV$7,FALSE),FALSE)</f>
        <v>1.6584862188300274E-4</v>
      </c>
      <c r="C80" s="40">
        <f>VLOOKUP(CONCATENATE($A80,C$9),lookups,MATCH(CONCATENATE($A$7,C$11),'Query Result 1'!$CL$7:$CV$7,FALSE),FALSE)</f>
        <v>0.98643610157716854</v>
      </c>
      <c r="D80" s="101"/>
      <c r="E80" s="142">
        <f>VLOOKUP(CONCATENATE($A80,E$9),lookups,MATCH(CONCATENATE($A$7,E$11),'Query Result 1'!$CL$7:$CV$7,FALSE),FALSE)</f>
        <v>1.2091356791983018E-3</v>
      </c>
      <c r="F80" s="40">
        <f>VLOOKUP(CONCATENATE($A80,F$9),lookups,MATCH(CONCATENATE($A$7,F$11),'Query Result 1'!$CL$7:$CV$7,FALSE),FALSE)</f>
        <v>0.98643610157716854</v>
      </c>
      <c r="G80" s="102"/>
      <c r="H80" s="142">
        <f>VLOOKUP(CONCATENATE($A80,H$9),lookups,MATCH(CONCATENATE($A$7,H$11),'Query Result 1'!$CL$7:$CV$7,FALSE),FALSE)</f>
        <v>2.7017732761453264E-4</v>
      </c>
      <c r="I80" s="40">
        <f>VLOOKUP(CONCATENATE($A80,I$9),lookups,MATCH(CONCATENATE($A$7,I$11),'Query Result 1'!$CL$7:$CV$7,FALSE),FALSE)</f>
        <v>0.98643610157716854</v>
      </c>
      <c r="J80" s="72"/>
      <c r="K80" s="142">
        <f>VLOOKUP(CONCATENATE($A80,K$9),lookups,MATCH(CONCATENATE($A$7,K$11),'Query Result 1'!$CL$7:$CV$7,FALSE),FALSE)</f>
        <v>1.1062244830555156E-3</v>
      </c>
      <c r="L80" s="40">
        <f>VLOOKUP(CONCATENATE($A80,L$9),lookups,MATCH(CONCATENATE($A$7,L$11),'Query Result 1'!$CL$7:$CV$7,FALSE),FALSE)</f>
        <v>0.98643610157716854</v>
      </c>
      <c r="M80" s="101"/>
      <c r="T80" s="114"/>
      <c r="W80" s="114"/>
      <c r="AA80" s="114"/>
      <c r="AG80" s="114"/>
      <c r="AJ80" s="114"/>
    </row>
    <row r="81" spans="1:36" x14ac:dyDescent="0.2">
      <c r="A81" s="45">
        <v>69</v>
      </c>
      <c r="B81" s="141">
        <f>VLOOKUP(CONCATENATE($A81,B$9),lookups,MATCH(CONCATENATE($A$7,B$11),'Query Result 1'!$CL$7:$CV$7,FALSE),FALSE)</f>
        <v>1.6528161804750527E-4</v>
      </c>
      <c r="C81" s="40">
        <f>VLOOKUP(CONCATENATE($A81,C$9),lookups,MATCH(CONCATENATE($A$7,C$11),'Query Result 1'!$CL$7:$CV$7,FALSE),FALSE)</f>
        <v>0.99689974392755332</v>
      </c>
      <c r="D81" s="101"/>
      <c r="E81" s="142">
        <f>VLOOKUP(CONCATENATE($A81,E$9),lookups,MATCH(CONCATENATE($A$7,E$11),'Query Result 1'!$CL$7:$CV$7,FALSE),FALSE)</f>
        <v>1.1459147515403367E-3</v>
      </c>
      <c r="F81" s="40">
        <f>VLOOKUP(CONCATENATE($A81,F$9),lookups,MATCH(CONCATENATE($A$7,F$11),'Query Result 1'!$CL$7:$CV$7,FALSE),FALSE)</f>
        <v>0.99689974392755332</v>
      </c>
      <c r="G81" s="102"/>
      <c r="H81" s="142">
        <f>VLOOKUP(CONCATENATE($A81,H$9),lookups,MATCH(CONCATENATE($A$7,H$11),'Query Result 1'!$CL$7:$CV$7,FALSE),FALSE)</f>
        <v>2.3729110515568084E-4</v>
      </c>
      <c r="I81" s="40">
        <f>VLOOKUP(CONCATENATE($A81,I$9),lookups,MATCH(CONCATENATE($A$7,I$11),'Query Result 1'!$CL$7:$CV$7,FALSE),FALSE)</f>
        <v>0.99689974392755332</v>
      </c>
      <c r="J81" s="72"/>
      <c r="K81" s="142">
        <f>VLOOKUP(CONCATENATE($A81,K$9),lookups,MATCH(CONCATENATE($A$7,K$11),'Query Result 1'!$CL$7:$CV$7,FALSE),FALSE)</f>
        <v>1.02315842115514E-3</v>
      </c>
      <c r="L81" s="40">
        <f>VLOOKUP(CONCATENATE($A81,L$9),lookups,MATCH(CONCATENATE($A$7,L$11),'Query Result 1'!$CL$7:$CV$7,FALSE),FALSE)</f>
        <v>0.99689974392755332</v>
      </c>
      <c r="M81" s="101"/>
      <c r="T81" s="114"/>
      <c r="W81" s="114"/>
      <c r="AA81" s="114"/>
      <c r="AG81" s="114"/>
      <c r="AJ81" s="114"/>
    </row>
    <row r="82" spans="1:36" x14ac:dyDescent="0.2">
      <c r="A82" s="44">
        <v>70</v>
      </c>
      <c r="B82" s="141">
        <f>VLOOKUP(CONCATENATE($A82,B$9),lookups,MATCH(CONCATENATE($A$7,B$11),'Query Result 1'!$CL$7:$CV$7,FALSE),FALSE)</f>
        <v>1.3863243777912537E-4</v>
      </c>
      <c r="C82" s="40">
        <f>VLOOKUP(CONCATENATE($A82,C$9),lookups,MATCH(CONCATENATE($A$7,C$11),'Query Result 1'!$CL$7:$CV$7,FALSE),FALSE)</f>
        <v>1.0064121460642665</v>
      </c>
      <c r="D82" s="101"/>
      <c r="E82" s="142">
        <f>VLOOKUP(CONCATENATE($A82,E$9),lookups,MATCH(CONCATENATE($A$7,E$11),'Query Result 1'!$CL$7:$CV$7,FALSE),FALSE)</f>
        <v>9.8658667376555465E-4</v>
      </c>
      <c r="F82" s="40">
        <f>VLOOKUP(CONCATENATE($A82,F$9),lookups,MATCH(CONCATENATE($A$7,F$11),'Query Result 1'!$CL$7:$CV$7,FALSE),FALSE)</f>
        <v>1.0064121460642665</v>
      </c>
      <c r="G82" s="102"/>
      <c r="H82" s="142">
        <f>VLOOKUP(CONCATENATE($A82,H$9),lookups,MATCH(CONCATENATE($A$7,H$11),'Query Result 1'!$CL$7:$CV$7,FALSE),FALSE)</f>
        <v>2.0071935776609561E-4</v>
      </c>
      <c r="I82" s="40">
        <f>VLOOKUP(CONCATENATE($A82,I$9),lookups,MATCH(CONCATENATE($A$7,I$11),'Query Result 1'!$CL$7:$CV$7,FALSE),FALSE)</f>
        <v>1.0064121460642665</v>
      </c>
      <c r="J82" s="72"/>
      <c r="K82" s="142">
        <f>VLOOKUP(CONCATENATE($A82,K$9),lookups,MATCH(CONCATENATE($A$7,K$11),'Query Result 1'!$CL$7:$CV$7,FALSE),FALSE)</f>
        <v>8.4511921680894208E-4</v>
      </c>
      <c r="L82" s="40">
        <f>VLOOKUP(CONCATENATE($A82,L$9),lookups,MATCH(CONCATENATE($A$7,L$11),'Query Result 1'!$CL$7:$CV$7,FALSE),FALSE)</f>
        <v>1.0064121460642665</v>
      </c>
      <c r="M82" s="101"/>
      <c r="T82" s="114"/>
      <c r="W82" s="114"/>
      <c r="AA82" s="114"/>
      <c r="AG82" s="114"/>
      <c r="AJ82" s="114"/>
    </row>
    <row r="83" spans="1:36" x14ac:dyDescent="0.2">
      <c r="A83" s="45">
        <v>71</v>
      </c>
      <c r="B83" s="141">
        <f>VLOOKUP(CONCATENATE($A83,B$9),lookups,MATCH(CONCATENATE($A$7,B$11),'Query Result 1'!$CL$7:$CV$7,FALSE),FALSE)</f>
        <v>1.1538528052373011E-4</v>
      </c>
      <c r="C83" s="40">
        <f>VLOOKUP(CONCATENATE($A83,C$9),lookups,MATCH(CONCATENATE($A$7,C$11),'Query Result 1'!$CL$7:$CV$7,FALSE),FALSE)</f>
        <v>1.0168757884146511</v>
      </c>
      <c r="D83" s="101"/>
      <c r="E83" s="142">
        <f>VLOOKUP(CONCATENATE($A83,E$9),lookups,MATCH(CONCATENATE($A$7,E$11),'Query Result 1'!$CL$7:$CV$7,FALSE),FALSE)</f>
        <v>8.6212933187386541E-4</v>
      </c>
      <c r="F83" s="40">
        <f>VLOOKUP(CONCATENATE($A83,F$9),lookups,MATCH(CONCATENATE($A$7,F$11),'Query Result 1'!$CL$7:$CV$7,FALSE),FALSE)</f>
        <v>1.0168757884146511</v>
      </c>
      <c r="G83" s="102"/>
      <c r="H83" s="142">
        <f>VLOOKUP(CONCATENATE($A83,H$9),lookups,MATCH(CONCATENATE($A$7,H$11),'Query Result 1'!$CL$7:$CV$7,FALSE),FALSE)</f>
        <v>1.6244659887001807E-4</v>
      </c>
      <c r="I83" s="40">
        <f>VLOOKUP(CONCATENATE($A83,I$9),lookups,MATCH(CONCATENATE($A$7,I$11),'Query Result 1'!$CL$7:$CV$7,FALSE),FALSE)</f>
        <v>1.0168757884146511</v>
      </c>
      <c r="J83" s="72"/>
      <c r="K83" s="142">
        <f>VLOOKUP(CONCATENATE($A83,K$9),lookups,MATCH(CONCATENATE($A$7,K$11),'Query Result 1'!$CL$7:$CV$7,FALSE),FALSE)</f>
        <v>7.2774942286097093E-4</v>
      </c>
      <c r="L83" s="40">
        <f>VLOOKUP(CONCATENATE($A83,L$9),lookups,MATCH(CONCATENATE($A$7,L$11),'Query Result 1'!$CL$7:$CV$7,FALSE),FALSE)</f>
        <v>1.0168757884146511</v>
      </c>
      <c r="M83" s="101"/>
      <c r="T83" s="114"/>
      <c r="W83" s="114"/>
      <c r="AA83" s="114"/>
      <c r="AG83" s="114"/>
      <c r="AJ83" s="114"/>
    </row>
    <row r="84" spans="1:36" x14ac:dyDescent="0.2">
      <c r="A84" s="45">
        <v>72</v>
      </c>
      <c r="B84" s="141">
        <f>VLOOKUP(CONCATENATE($A84,B$9),lookups,MATCH(CONCATENATE($A$7,B$11),'Query Result 1'!$CL$7:$CV$7,FALSE),FALSE)</f>
        <v>8.7602092584355282E-5</v>
      </c>
      <c r="C84" s="40">
        <f>VLOOKUP(CONCATENATE($A84,C$9),lookups,MATCH(CONCATENATE($A$7,C$11),'Query Result 1'!$CL$7:$CV$7,FALSE),FALSE)</f>
        <v>1.0273394307650359</v>
      </c>
      <c r="D84" s="101"/>
      <c r="E84" s="142">
        <f>VLOOKUP(CONCATENATE($A84,E$9),lookups,MATCH(CONCATENATE($A$7,E$11),'Query Result 1'!$CL$7:$CV$7,FALSE),FALSE)</f>
        <v>6.9911572916834998E-4</v>
      </c>
      <c r="F84" s="40">
        <f>VLOOKUP(CONCATENATE($A84,F$9),lookups,MATCH(CONCATENATE($A$7,F$11),'Query Result 1'!$CL$7:$CV$7,FALSE),FALSE)</f>
        <v>1.0273394307650359</v>
      </c>
      <c r="G84" s="102"/>
      <c r="H84" s="142">
        <f>VLOOKUP(CONCATENATE($A84,H$9),lookups,MATCH(CONCATENATE($A$7,H$11),'Query Result 1'!$CL$7:$CV$7,FALSE),FALSE)</f>
        <v>1.3693142627263302E-4</v>
      </c>
      <c r="I84" s="40">
        <f>VLOOKUP(CONCATENATE($A84,I$9),lookups,MATCH(CONCATENATE($A$7,I$11),'Query Result 1'!$CL$7:$CV$7,FALSE),FALSE)</f>
        <v>1.0273394307650359</v>
      </c>
      <c r="J84" s="72"/>
      <c r="K84" s="142">
        <f>VLOOKUP(CONCATENATE($A84,K$9),lookups,MATCH(CONCATENATE($A$7,K$11),'Query Result 1'!$CL$7:$CV$7,FALSE),FALSE)</f>
        <v>5.9875605028530217E-4</v>
      </c>
      <c r="L84" s="40">
        <f>VLOOKUP(CONCATENATE($A84,L$9),lookups,MATCH(CONCATENATE($A$7,L$11),'Query Result 1'!$CL$7:$CV$7,FALSE),FALSE)</f>
        <v>1.0273394307650359</v>
      </c>
      <c r="M84" s="101"/>
      <c r="T84" s="114"/>
      <c r="W84" s="114"/>
      <c r="AA84" s="114"/>
      <c r="AG84" s="114"/>
      <c r="AJ84" s="114"/>
    </row>
    <row r="85" spans="1:36" x14ac:dyDescent="0.2">
      <c r="A85" s="44">
        <v>73</v>
      </c>
      <c r="B85" s="141">
        <f>VLOOKUP(CONCATENATE($A85,B$9),lookups,MATCH(CONCATENATE($A$7,B$11),'Query Result 1'!$CL$7:$CV$7,FALSE),FALSE)</f>
        <v>7.0591977519431925E-5</v>
      </c>
      <c r="C85" s="40">
        <f>VLOOKUP(CONCATENATE($A85,C$9),lookups,MATCH(CONCATENATE($A$7,C$11),'Query Result 1'!$CL$7:$CV$7,FALSE),FALSE)</f>
        <v>1.0378030731154204</v>
      </c>
      <c r="D85" s="101"/>
      <c r="E85" s="142">
        <f>VLOOKUP(CONCATENATE($A85,E$9),lookups,MATCH(CONCATENATE($A$7,E$11),'Query Result 1'!$CL$7:$CV$7,FALSE),FALSE)</f>
        <v>5.5481325303425016E-4</v>
      </c>
      <c r="F85" s="40">
        <f>VLOOKUP(CONCATENATE($A85,F$9),lookups,MATCH(CONCATENATE($A$7,F$11),'Query Result 1'!$CL$7:$CV$7,FALSE),FALSE)</f>
        <v>1.0378030731154204</v>
      </c>
      <c r="G85" s="102"/>
      <c r="H85" s="142">
        <f>VLOOKUP(CONCATENATE($A85,H$9),lookups,MATCH(CONCATENATE($A$7,H$11),'Query Result 1'!$CL$7:$CV$7,FALSE),FALSE)</f>
        <v>1.0999874408650438E-4</v>
      </c>
      <c r="I85" s="40">
        <f>VLOOKUP(CONCATENATE($A85,I$9),lookups,MATCH(CONCATENATE($A$7,I$11),'Query Result 1'!$CL$7:$CV$7,FALSE),FALSE)</f>
        <v>1.0378030731154204</v>
      </c>
      <c r="J85" s="72"/>
      <c r="K85" s="142">
        <f>VLOOKUP(CONCATENATE($A85,K$9),lookups,MATCH(CONCATENATE($A$7,K$11),'Query Result 1'!$CL$7:$CV$7,FALSE),FALSE)</f>
        <v>4.887573061987978E-4</v>
      </c>
      <c r="L85" s="40">
        <f>VLOOKUP(CONCATENATE($A85,L$9),lookups,MATCH(CONCATENATE($A$7,L$11),'Query Result 1'!$CL$7:$CV$7,FALSE),FALSE)</f>
        <v>1.0378030731154204</v>
      </c>
      <c r="M85" s="101"/>
      <c r="T85" s="114"/>
      <c r="W85" s="114"/>
      <c r="AA85" s="114"/>
      <c r="AG85" s="114"/>
      <c r="AJ85" s="114"/>
    </row>
    <row r="86" spans="1:36" x14ac:dyDescent="0.2">
      <c r="A86" s="45">
        <v>74</v>
      </c>
      <c r="B86" s="141">
        <f>VLOOKUP(CONCATENATE($A86,B$9),lookups,MATCH(CONCATENATE($A$7,B$11),'Query Result 1'!$CL$7:$CV$7,FALSE),FALSE)</f>
        <v>4.7344820264036679E-5</v>
      </c>
      <c r="C86" s="40">
        <f>VLOOKUP(CONCATENATE($A86,C$9),lookups,MATCH(CONCATENATE($A$7,C$11),'Query Result 1'!$CL$7:$CV$7,FALSE),FALSE)</f>
        <v>1.0482667154658052</v>
      </c>
      <c r="D86" s="101"/>
      <c r="E86" s="142">
        <f>VLOOKUP(CONCATENATE($A86,E$9),lookups,MATCH(CONCATENATE($A$7,E$11),'Query Result 1'!$CL$7:$CV$7,FALSE),FALSE)</f>
        <v>4.2128384977460181E-4</v>
      </c>
      <c r="F86" s="40">
        <f>VLOOKUP(CONCATENATE($A86,F$9),lookups,MATCH(CONCATENATE($A$7,F$11),'Query Result 1'!$CL$7:$CV$7,FALSE),FALSE)</f>
        <v>1.0482667154658052</v>
      </c>
      <c r="G86" s="102"/>
      <c r="H86" s="142">
        <f>VLOOKUP(CONCATENATE($A86,H$9),lookups,MATCH(CONCATENATE($A$7,H$11),'Query Result 1'!$CL$7:$CV$7,FALSE),FALSE)</f>
        <v>7.8530031216396162E-5</v>
      </c>
      <c r="I86" s="40">
        <f>VLOOKUP(CONCATENATE($A86,I$9),lookups,MATCH(CONCATENATE($A$7,I$11),'Query Result 1'!$CL$7:$CV$7,FALSE),FALSE)</f>
        <v>1.0482667154658052</v>
      </c>
      <c r="J86" s="72"/>
      <c r="K86" s="142">
        <f>VLOOKUP(CONCATENATE($A86,K$9),lookups,MATCH(CONCATENATE($A$7,K$11),'Query Result 1'!$CL$7:$CV$7,FALSE),FALSE)</f>
        <v>4.0172221744993992E-4</v>
      </c>
      <c r="L86" s="40">
        <f>VLOOKUP(CONCATENATE($A86,L$9),lookups,MATCH(CONCATENATE($A$7,L$11),'Query Result 1'!$CL$7:$CV$7,FALSE),FALSE)</f>
        <v>1.0482667154658052</v>
      </c>
      <c r="M86" s="101"/>
      <c r="T86" s="114"/>
      <c r="W86" s="114"/>
      <c r="AA86" s="114"/>
      <c r="AG86" s="114"/>
      <c r="AJ86" s="114"/>
    </row>
    <row r="87" spans="1:36" x14ac:dyDescent="0.2">
      <c r="A87" s="45">
        <v>75</v>
      </c>
      <c r="B87" s="141">
        <f>VLOOKUP(CONCATENATE($A87,B$9),lookups,MATCH(CONCATENATE($A$7,B$11),'Query Result 1'!$CL$7:$CV$7,FALSE),FALSE)</f>
        <v>3.7422253142831385E-5</v>
      </c>
      <c r="C87" s="40">
        <f>VLOOKUP(CONCATENATE($A87,C$9),lookups,MATCH(CONCATENATE($A$7,C$11),'Query Result 1'!$CL$7:$CV$7,FALSE),FALSE)</f>
        <v>1.0482667154658052</v>
      </c>
      <c r="D87" s="101"/>
      <c r="E87" s="142">
        <f>VLOOKUP(CONCATENATE($A87,E$9),lookups,MATCH(CONCATENATE($A$7,E$11),'Query Result 1'!$CL$7:$CV$7,FALSE),FALSE)</f>
        <v>3.4445483006469797E-4</v>
      </c>
      <c r="F87" s="40">
        <f>VLOOKUP(CONCATENATE($A87,F$9),lookups,MATCH(CONCATENATE($A$7,F$11),'Query Result 1'!$CL$7:$CV$7,FALSE),FALSE)</f>
        <v>1.0482667154658052</v>
      </c>
      <c r="G87" s="102"/>
      <c r="H87" s="142">
        <f>VLOOKUP(CONCATENATE($A87,H$9),lookups,MATCH(CONCATENATE($A$7,H$11),'Query Result 1'!$CL$7:$CV$7,FALSE),FALSE)</f>
        <v>5.9535402727231749E-5</v>
      </c>
      <c r="I87" s="40">
        <f>VLOOKUP(CONCATENATE($A87,I$9),lookups,MATCH(CONCATENATE($A$7,I$11),'Query Result 1'!$CL$7:$CV$7,FALSE),FALSE)</f>
        <v>1.0482667154658052</v>
      </c>
      <c r="J87" s="72"/>
      <c r="K87" s="142">
        <f>VLOOKUP(CONCATENATE($A87,K$9),lookups,MATCH(CONCATENATE($A$7,K$11),'Query Result 1'!$CL$7:$CV$7,FALSE),FALSE)</f>
        <v>3.2517669965778482E-4</v>
      </c>
      <c r="L87" s="40">
        <f>VLOOKUP(CONCATENATE($A87,L$9),lookups,MATCH(CONCATENATE($A$7,L$11),'Query Result 1'!$CL$7:$CV$7,FALSE),FALSE)</f>
        <v>1.0482667154658052</v>
      </c>
      <c r="M87" s="101"/>
      <c r="T87" s="114"/>
      <c r="W87" s="114"/>
      <c r="AA87" s="114"/>
      <c r="AG87" s="114"/>
      <c r="AJ87" s="114"/>
    </row>
    <row r="88" spans="1:36" x14ac:dyDescent="0.2">
      <c r="A88" s="44">
        <v>76</v>
      </c>
      <c r="B88" s="141">
        <f>VLOOKUP(CONCATENATE($A88,B$9),lookups,MATCH(CONCATENATE($A$7,B$11),'Query Result 1'!$CL$7:$CV$7,FALSE),FALSE)</f>
        <v>2.8917195610369707E-5</v>
      </c>
      <c r="C88" s="40">
        <f>VLOOKUP(CONCATENATE($A88,C$9),lookups,MATCH(CONCATENATE($A$7,C$11),'Query Result 1'!$CL$7:$CV$7,FALSE),FALSE)</f>
        <v>1.0577791176025184</v>
      </c>
      <c r="D88" s="101"/>
      <c r="E88" s="142">
        <f>VLOOKUP(CONCATENATE($A88,E$9),lookups,MATCH(CONCATENATE($A$7,E$11),'Query Result 1'!$CL$7:$CV$7,FALSE),FALSE)</f>
        <v>2.0922441529855728E-4</v>
      </c>
      <c r="F88" s="40">
        <f>VLOOKUP(CONCATENATE($A88,F$9),lookups,MATCH(CONCATENATE($A$7,F$11),'Query Result 1'!$CL$7:$CV$7,FALSE),FALSE)</f>
        <v>1.0577791176025184</v>
      </c>
      <c r="G88" s="102"/>
      <c r="H88" s="142">
        <f>VLOOKUP(CONCATENATE($A88,H$9),lookups,MATCH(CONCATENATE($A$7,H$11),'Query Result 1'!$CL$7:$CV$7,FALSE),FALSE)</f>
        <v>4.7344820264036679E-5</v>
      </c>
      <c r="I88" s="40">
        <f>VLOOKUP(CONCATENATE($A88,I$9),lookups,MATCH(CONCATENATE($A$7,I$11),'Query Result 1'!$CL$7:$CV$7,FALSE),FALSE)</f>
        <v>1.0577791176025184</v>
      </c>
      <c r="J88" s="72"/>
      <c r="K88" s="142">
        <f>VLOOKUP(CONCATENATE($A88,K$9),lookups,MATCH(CONCATENATE($A$7,K$11),'Query Result 1'!$CL$7:$CV$7,FALSE),FALSE)</f>
        <v>2.2850254570547042E-4</v>
      </c>
      <c r="L88" s="40">
        <f>VLOOKUP(CONCATENATE($A88,L$9),lookups,MATCH(CONCATENATE($A$7,L$11),'Query Result 1'!$CL$7:$CV$7,FALSE),FALSE)</f>
        <v>1.0577791176025184</v>
      </c>
      <c r="M88" s="101"/>
      <c r="T88" s="114"/>
      <c r="W88" s="114"/>
      <c r="AA88" s="114"/>
      <c r="AG88" s="114"/>
      <c r="AJ88" s="114"/>
    </row>
    <row r="89" spans="1:36" x14ac:dyDescent="0.2">
      <c r="A89" s="45">
        <v>77</v>
      </c>
      <c r="B89" s="141">
        <f>VLOOKUP(CONCATENATE($A89,B$9),lookups,MATCH(CONCATENATE($A$7,B$11),'Query Result 1'!$CL$7:$CV$7,FALSE),FALSE)</f>
        <v>1.5025601640682299E-5</v>
      </c>
      <c r="C89" s="40">
        <f>VLOOKUP(CONCATENATE($A89,C$9),lookups,MATCH(CONCATENATE($A$7,C$11),'Query Result 1'!$CL$7:$CV$7,FALSE),FALSE)</f>
        <v>1.0577791176025184</v>
      </c>
      <c r="D89" s="101"/>
      <c r="E89" s="142">
        <f>VLOOKUP(CONCATENATE($A89,E$9),lookups,MATCH(CONCATENATE($A$7,E$11),'Query Result 1'!$CL$7:$CV$7,FALSE),FALSE)</f>
        <v>1.5450854517305381E-4</v>
      </c>
      <c r="F89" s="40">
        <f>VLOOKUP(CONCATENATE($A89,F$9),lookups,MATCH(CONCATENATE($A$7,F$11),'Query Result 1'!$CL$7:$CV$7,FALSE),FALSE)</f>
        <v>1.0577791176025184</v>
      </c>
      <c r="G89" s="102"/>
      <c r="H89" s="142">
        <f>VLOOKUP(CONCATENATE($A89,H$9),lookups,MATCH(CONCATENATE($A$7,H$11),'Query Result 1'!$CL$7:$CV$7,FALSE),FALSE)</f>
        <v>2.7216184103877371E-5</v>
      </c>
      <c r="I89" s="40">
        <f>VLOOKUP(CONCATENATE($A89,I$9),lookups,MATCH(CONCATENATE($A$7,I$11),'Query Result 1'!$CL$7:$CV$7,FALSE),FALSE)</f>
        <v>1.0577791176025184</v>
      </c>
      <c r="J89" s="72"/>
      <c r="K89" s="142">
        <f>VLOOKUP(CONCATENATE($A89,K$9),lookups,MATCH(CONCATENATE($A$7,K$11),'Query Result 1'!$CL$7:$CV$7,FALSE),FALSE)</f>
        <v>1.618795950345206E-4</v>
      </c>
      <c r="L89" s="40">
        <f>VLOOKUP(CONCATENATE($A89,L$9),lookups,MATCH(CONCATENATE($A$7,L$11),'Query Result 1'!$CL$7:$CV$7,FALSE),FALSE)</f>
        <v>1.0577791176025184</v>
      </c>
      <c r="M89" s="101"/>
      <c r="T89" s="114"/>
      <c r="W89" s="114"/>
      <c r="AA89" s="114"/>
      <c r="AG89" s="114"/>
      <c r="AJ89" s="114"/>
    </row>
    <row r="90" spans="1:36" x14ac:dyDescent="0.2">
      <c r="A90" s="45">
        <v>78</v>
      </c>
      <c r="B90" s="141">
        <f>VLOOKUP(CONCATENATE($A90,B$9),lookups,MATCH(CONCATENATE($A$7,B$11),'Query Result 1'!$CL$7:$CV$7,FALSE),FALSE)</f>
        <v>1.4742099722933575E-5</v>
      </c>
      <c r="C90" s="40">
        <f>VLOOKUP(CONCATENATE($A90,C$9),lookups,MATCH(CONCATENATE($A$7,C$11),'Query Result 1'!$CL$7:$CV$7,FALSE),FALSE)</f>
        <v>1.068242759952903</v>
      </c>
      <c r="D90" s="101"/>
      <c r="E90" s="142">
        <f>VLOOKUP(CONCATENATE($A90,E$9),lookups,MATCH(CONCATENATE($A$7,E$11),'Query Result 1'!$CL$7:$CV$7,FALSE),FALSE)</f>
        <v>1.4260146462760748E-4</v>
      </c>
      <c r="F90" s="40">
        <f>VLOOKUP(CONCATENATE($A90,F$9),lookups,MATCH(CONCATENATE($A$7,F$11),'Query Result 1'!$CL$7:$CV$7,FALSE),FALSE)</f>
        <v>1.068242759952903</v>
      </c>
      <c r="G90" s="102"/>
      <c r="H90" s="142">
        <f>VLOOKUP(CONCATENATE($A90,H$9),lookups,MATCH(CONCATENATE($A$7,H$11),'Query Result 1'!$CL$7:$CV$7,FALSE),FALSE)</f>
        <v>2.0695639995656752E-5</v>
      </c>
      <c r="I90" s="40">
        <f>VLOOKUP(CONCATENATE($A90,I$9),lookups,MATCH(CONCATENATE($A$7,I$11),'Query Result 1'!$CL$7:$CV$7,FALSE),FALSE)</f>
        <v>1.068242759952903</v>
      </c>
      <c r="J90" s="72"/>
      <c r="K90" s="142">
        <f>VLOOKUP(CONCATENATE($A90,K$9),lookups,MATCH(CONCATENATE($A$7,K$11),'Query Result 1'!$CL$7:$CV$7,FALSE),FALSE)</f>
        <v>1.2218932654969945E-4</v>
      </c>
      <c r="L90" s="40">
        <f>VLOOKUP(CONCATENATE($A90,L$9),lookups,MATCH(CONCATENATE($A$7,L$11),'Query Result 1'!$CL$7:$CV$7,FALSE),FALSE)</f>
        <v>1.068242759952903</v>
      </c>
      <c r="M90" s="101"/>
      <c r="T90" s="114"/>
      <c r="W90" s="114"/>
      <c r="AA90" s="114"/>
      <c r="AG90" s="114"/>
      <c r="AJ90" s="114"/>
    </row>
    <row r="91" spans="1:36" x14ac:dyDescent="0.2">
      <c r="A91" s="44">
        <v>79</v>
      </c>
      <c r="B91" s="141">
        <f>VLOOKUP(CONCATENATE($A91,B$9),lookups,MATCH(CONCATENATE($A$7,B$11),'Query Result 1'!$CL$7:$CV$7,FALSE),FALSE)</f>
        <v>1.190708054544635E-5</v>
      </c>
      <c r="C91" s="40">
        <f>VLOOKUP(CONCATENATE($A91,C$9),lookups,MATCH(CONCATENATE($A$7,C$11),'Query Result 1'!$CL$7:$CV$7,FALSE),FALSE)</f>
        <v>1.0787064023032875</v>
      </c>
      <c r="D91" s="101"/>
      <c r="E91" s="142">
        <f>VLOOKUP(CONCATENATE($A91,E$9),lookups,MATCH(CONCATENATE($A$7,E$11),'Query Result 1'!$CL$7:$CV$7,FALSE),FALSE)</f>
        <v>9.2988629021581023E-5</v>
      </c>
      <c r="F91" s="40">
        <f>VLOOKUP(CONCATENATE($A91,F$9),lookups,MATCH(CONCATENATE($A$7,F$11),'Query Result 1'!$CL$7:$CV$7,FALSE),FALSE)</f>
        <v>1.0787064023032875</v>
      </c>
      <c r="G91" s="102"/>
      <c r="H91" s="142">
        <f>VLOOKUP(CONCATENATE($A91,H$9),lookups,MATCH(CONCATENATE($A$7,H$11),'Query Result 1'!$CL$7:$CV$7,FALSE),FALSE)</f>
        <v>1.1056574792200182E-5</v>
      </c>
      <c r="I91" s="40">
        <f>VLOOKUP(CONCATENATE($A91,I$9),lookups,MATCH(CONCATENATE($A$7,I$11),'Query Result 1'!$CL$7:$CV$7,FALSE),FALSE)</f>
        <v>1.0787064023032875</v>
      </c>
      <c r="J91" s="72"/>
      <c r="K91" s="142">
        <f>VLOOKUP(CONCATENATE($A91,K$9),lookups,MATCH(CONCATENATE($A$7,K$11),'Query Result 1'!$CL$7:$CV$7,FALSE),FALSE)</f>
        <v>9.0437111761842512E-5</v>
      </c>
      <c r="L91" s="40">
        <f>VLOOKUP(CONCATENATE($A91,L$9),lookups,MATCH(CONCATENATE($A$7,L$11),'Query Result 1'!$CL$7:$CV$7,FALSE),FALSE)</f>
        <v>1.0787064023032875</v>
      </c>
      <c r="M91" s="101"/>
      <c r="T91" s="114"/>
      <c r="W91" s="114"/>
      <c r="AA91" s="114"/>
      <c r="AG91" s="114"/>
      <c r="AJ91" s="114"/>
    </row>
    <row r="92" spans="1:36" x14ac:dyDescent="0.2">
      <c r="A92" s="45">
        <v>80</v>
      </c>
      <c r="B92" s="141">
        <f>VLOOKUP(CONCATENATE($A92,B$9),lookups,MATCH(CONCATENATE($A$7,B$11),'Query Result 1'!$CL$7:$CV$7,FALSE),FALSE)</f>
        <v>6.8040460259693428E-6</v>
      </c>
      <c r="C92" s="40">
        <f>VLOOKUP(CONCATENATE($A92,C$9),lookups,MATCH(CONCATENATE($A$7,C$11),'Query Result 1'!$CL$7:$CV$7,FALSE),FALSE)</f>
        <v>1.0787064023032875</v>
      </c>
      <c r="D92" s="101"/>
      <c r="E92" s="142">
        <f>VLOOKUP(CONCATENATE($A92,E$9),lookups,MATCH(CONCATENATE($A$7,E$11),'Query Result 1'!$CL$7:$CV$7,FALSE),FALSE)</f>
        <v>6.9457969848437043E-5</v>
      </c>
      <c r="F92" s="40">
        <f>VLOOKUP(CONCATENATE($A92,F$9),lookups,MATCH(CONCATENATE($A$7,F$11),'Query Result 1'!$CL$7:$CV$7,FALSE),FALSE)</f>
        <v>1.0787064023032875</v>
      </c>
      <c r="G92" s="102"/>
      <c r="H92" s="142">
        <f>VLOOKUP(CONCATENATE($A92,H$9),lookups,MATCH(CONCATENATE($A$7,H$11),'Query Result 1'!$CL$7:$CV$7,FALSE),FALSE)</f>
        <v>1.0489570956702736E-5</v>
      </c>
      <c r="I92" s="40">
        <f>VLOOKUP(CONCATENATE($A92,I$9),lookups,MATCH(CONCATENATE($A$7,I$11),'Query Result 1'!$CL$7:$CV$7,FALSE),FALSE)</f>
        <v>1.0787064023032875</v>
      </c>
      <c r="J92" s="72"/>
      <c r="K92" s="142">
        <f>VLOOKUP(CONCATENATE($A92,K$9),lookups,MATCH(CONCATENATE($A$7,K$11),'Query Result 1'!$CL$7:$CV$7,FALSE),FALSE)</f>
        <v>6.0952912315975365E-5</v>
      </c>
      <c r="L92" s="40">
        <f>VLOOKUP(CONCATENATE($A92,L$9),lookups,MATCH(CONCATENATE($A$7,L$11),'Query Result 1'!$CL$7:$CV$7,FALSE),FALSE)</f>
        <v>1.0787064023032875</v>
      </c>
      <c r="M92" s="101"/>
      <c r="T92" s="114"/>
      <c r="W92" s="114"/>
      <c r="AA92" s="114"/>
      <c r="AG92" s="114"/>
      <c r="AJ92" s="114"/>
    </row>
    <row r="93" spans="1:36" x14ac:dyDescent="0.2">
      <c r="A93" s="45">
        <v>81</v>
      </c>
      <c r="B93" s="141">
        <f>VLOOKUP(CONCATENATE($A93,B$9),lookups,MATCH(CONCATENATE($A$7,B$11),'Query Result 1'!$CL$7:$CV$7,FALSE),FALSE)</f>
        <v>3.4020230129846714E-6</v>
      </c>
      <c r="C93" s="40">
        <f>VLOOKUP(CONCATENATE($A93,C$9),lookups,MATCH(CONCATENATE($A$7,C$11),'Query Result 1'!$CL$7:$CV$7,FALSE),FALSE)</f>
        <v>1.0891700446536723</v>
      </c>
      <c r="D93" s="101"/>
      <c r="E93" s="142">
        <f>VLOOKUP(CONCATENATE($A93,E$9),lookups,MATCH(CONCATENATE($A$7,E$11),'Query Result 1'!$CL$7:$CV$7,FALSE),FALSE)</f>
        <v>3.600474355408777E-5</v>
      </c>
      <c r="F93" s="40">
        <f>VLOOKUP(CONCATENATE($A93,F$9),lookups,MATCH(CONCATENATE($A$7,F$11),'Query Result 1'!$CL$7:$CV$7,FALSE),FALSE)</f>
        <v>1.0891700446536723</v>
      </c>
      <c r="G93" s="102"/>
      <c r="H93" s="142">
        <f>VLOOKUP(CONCATENATE($A93,H$9),lookups,MATCH(CONCATENATE($A$7,H$11),'Query Result 1'!$CL$7:$CV$7,FALSE),FALSE)</f>
        <v>4.8195326017282842E-6</v>
      </c>
      <c r="I93" s="40">
        <f>VLOOKUP(CONCATENATE($A93,I$9),lookups,MATCH(CONCATENATE($A$7,I$11),'Query Result 1'!$CL$7:$CV$7,FALSE),FALSE)</f>
        <v>1.0891700446536723</v>
      </c>
      <c r="J93" s="72"/>
      <c r="K93" s="142">
        <f>VLOOKUP(CONCATENATE($A93,K$9),lookups,MATCH(CONCATENATE($A$7,K$11),'Query Result 1'!$CL$7:$CV$7,FALSE),FALSE)</f>
        <v>4.4226299168800728E-5</v>
      </c>
      <c r="L93" s="40">
        <f>VLOOKUP(CONCATENATE($A93,L$9),lookups,MATCH(CONCATENATE($A$7,L$11),'Query Result 1'!$CL$7:$CV$7,FALSE),FALSE)</f>
        <v>1.0891700446536723</v>
      </c>
      <c r="M93" s="101"/>
      <c r="T93" s="114"/>
      <c r="W93" s="114"/>
      <c r="AA93" s="114"/>
      <c r="AG93" s="114"/>
      <c r="AJ93" s="114"/>
    </row>
    <row r="94" spans="1:36" x14ac:dyDescent="0.2">
      <c r="A94" s="44">
        <v>82</v>
      </c>
      <c r="B94" s="141">
        <f>VLOOKUP(CONCATENATE($A94,B$9),lookups,MATCH(CONCATENATE($A$7,B$11),'Query Result 1'!$CL$7:$CV$7,FALSE),FALSE)</f>
        <v>3.1185210952359489E-6</v>
      </c>
      <c r="C94" s="40">
        <f>VLOOKUP(CONCATENATE($A94,C$9),lookups,MATCH(CONCATENATE($A$7,C$11),'Query Result 1'!$CL$7:$CV$7,FALSE),FALSE)</f>
        <v>1.0891700446536723</v>
      </c>
      <c r="D94" s="101"/>
      <c r="E94" s="142">
        <f>VLOOKUP(CONCATENATE($A94,E$9),lookups,MATCH(CONCATENATE($A$7,E$11),'Query Result 1'!$CL$7:$CV$7,FALSE),FALSE)</f>
        <v>1.9845134242410584E-5</v>
      </c>
      <c r="F94" s="40">
        <f>VLOOKUP(CONCATENATE($A94,F$9),lookups,MATCH(CONCATENATE($A$7,F$11),'Query Result 1'!$CL$7:$CV$7,FALSE),FALSE)</f>
        <v>1.0891700446536723</v>
      </c>
      <c r="G94" s="102"/>
      <c r="H94" s="142">
        <f>VLOOKUP(CONCATENATE($A94,H$9),lookups,MATCH(CONCATENATE($A$7,H$11),'Query Result 1'!$CL$7:$CV$7,FALSE),FALSE)</f>
        <v>3.4020230129846714E-6</v>
      </c>
      <c r="I94" s="40">
        <f>VLOOKUP(CONCATENATE($A94,I$9),lookups,MATCH(CONCATENATE($A$7,I$11),'Query Result 1'!$CL$7:$CV$7,FALSE),FALSE)</f>
        <v>1.0891700446536723</v>
      </c>
      <c r="J94" s="72"/>
      <c r="K94" s="142">
        <f>VLOOKUP(CONCATENATE($A94,K$9),lookups,MATCH(CONCATENATE($A$7,K$11),'Query Result 1'!$CL$7:$CV$7,FALSE),FALSE)</f>
        <v>2.0412138077908028E-5</v>
      </c>
      <c r="L94" s="40">
        <f>VLOOKUP(CONCATENATE($A94,L$9),lookups,MATCH(CONCATENATE($A$7,L$11),'Query Result 1'!$CL$7:$CV$7,FALSE),FALSE)</f>
        <v>1.0891700446536723</v>
      </c>
      <c r="M94" s="101"/>
      <c r="T94" s="114"/>
      <c r="W94" s="114"/>
      <c r="AA94" s="114"/>
      <c r="AG94" s="114"/>
      <c r="AJ94" s="114"/>
    </row>
    <row r="95" spans="1:36" x14ac:dyDescent="0.2">
      <c r="A95" s="45">
        <v>83</v>
      </c>
      <c r="B95" s="141">
        <f>VLOOKUP(CONCATENATE($A95,B$9),lookups,MATCH(CONCATENATE($A$7,B$11),'Query Result 1'!$CL$7:$CV$7,FALSE),FALSE)</f>
        <v>8.5050575324616785E-7</v>
      </c>
      <c r="C95" s="40">
        <f>VLOOKUP(CONCATENATE($A95,C$9),lookups,MATCH(CONCATENATE($A$7,C$11),'Query Result 1'!$CL$7:$CV$7,FALSE),FALSE)</f>
        <v>1.0891700446536723</v>
      </c>
      <c r="D95" s="101"/>
      <c r="E95" s="142">
        <f>VLOOKUP(CONCATENATE($A95,E$9),lookups,MATCH(CONCATENATE($A$7,E$11),'Query Result 1'!$CL$7:$CV$7,FALSE),FALSE)</f>
        <v>2.9484199445867151E-5</v>
      </c>
      <c r="F95" s="40">
        <f>VLOOKUP(CONCATENATE($A95,F$9),lookups,MATCH(CONCATENATE($A$7,F$11),'Query Result 1'!$CL$7:$CV$7,FALSE),FALSE)</f>
        <v>1.0891700446536723</v>
      </c>
      <c r="G95" s="102"/>
      <c r="H95" s="142">
        <f>VLOOKUP(CONCATENATE($A95,H$9),lookups,MATCH(CONCATENATE($A$7,H$11),'Query Result 1'!$CL$7:$CV$7,FALSE),FALSE)</f>
        <v>5.670038354974452E-6</v>
      </c>
      <c r="I95" s="40">
        <f>VLOOKUP(CONCATENATE($A95,I$9),lookups,MATCH(CONCATENATE($A$7,I$11),'Query Result 1'!$CL$7:$CV$7,FALSE),FALSE)</f>
        <v>1.0891700446536723</v>
      </c>
      <c r="J95" s="72"/>
      <c r="K95" s="142">
        <f>VLOOKUP(CONCATENATE($A95,K$9),lookups,MATCH(CONCATENATE($A$7,K$11),'Query Result 1'!$CL$7:$CV$7,FALSE),FALSE)</f>
        <v>3.0618207116862043E-5</v>
      </c>
      <c r="L95" s="40">
        <f>VLOOKUP(CONCATENATE($A95,L$9),lookups,MATCH(CONCATENATE($A$7,L$11),'Query Result 1'!$CL$7:$CV$7,FALSE),FALSE)</f>
        <v>1.0891700446536723</v>
      </c>
      <c r="M95" s="101"/>
      <c r="T95" s="114"/>
      <c r="W95" s="114"/>
      <c r="AA95" s="114"/>
      <c r="AG95" s="114"/>
      <c r="AJ95" s="114"/>
    </row>
    <row r="96" spans="1:36" ht="13.5" thickBot="1" x14ac:dyDescent="0.25">
      <c r="A96" s="46" t="s">
        <v>130</v>
      </c>
      <c r="B96" s="143">
        <f>IFERROR(VLOOKUP(CONCATENATE($A96,B$9),lookups,MATCH(CONCATENATE($A$7,B$11),'Query Result 1'!$CL$7:$CV$7,FALSE),FALSE),VLOOKUP("NNNN",lookups,MATCH(CONCATENATE($A$7,B$11),'Query Result 1'!$CL$7:$CV$7,FALSE),FALSE))</f>
        <v>0.193084084117287</v>
      </c>
      <c r="C96" s="87">
        <f>IFERROR(VLOOKUP(CONCATENATE($A96,C$9),lookups,MATCH(CONCATENATE($A$7,C$11),'Query Result 1'!$CL$7:$CV$7,FALSE),FALSE),VLOOKUP("NNNN",lookups,MATCH(CONCATENATE($A$7,C$11),'Query Result 1'!$CL$7:$CV$7,FALSE),FALSE))</f>
        <v>1.0958287261493715</v>
      </c>
      <c r="D96" s="144"/>
      <c r="E96" s="145"/>
      <c r="F96" s="87"/>
      <c r="G96" s="89"/>
      <c r="H96" s="86"/>
      <c r="I96" s="87"/>
      <c r="J96" s="77"/>
      <c r="K96" s="85"/>
      <c r="L96" s="87"/>
      <c r="M96" s="144"/>
      <c r="T96" s="114"/>
      <c r="W96" s="114"/>
      <c r="AA96" s="114"/>
      <c r="AG96" s="114"/>
      <c r="AJ96" s="114"/>
    </row>
    <row r="97" spans="1:39" x14ac:dyDescent="0.2">
      <c r="B97" s="25"/>
      <c r="C97" s="26"/>
      <c r="D97" s="26"/>
      <c r="E97" s="26"/>
      <c r="F97" s="26"/>
      <c r="G97" s="26"/>
      <c r="H97" s="26"/>
      <c r="I97" s="26"/>
      <c r="L97" s="26"/>
      <c r="M97" s="26"/>
      <c r="N97" s="26"/>
      <c r="O97" s="26"/>
      <c r="R97" s="26"/>
      <c r="U97" s="26"/>
      <c r="X97" s="26"/>
      <c r="AB97" s="26"/>
      <c r="AE97" s="26"/>
      <c r="AH97" s="26"/>
      <c r="AK97" s="26"/>
    </row>
    <row r="98" spans="1:39" x14ac:dyDescent="0.2">
      <c r="A98" s="27" t="s">
        <v>41</v>
      </c>
      <c r="B98" s="23">
        <f>(SUMPRODUCT(B12:B96,C12:C96)+SUMPRODUCT(E12:E96,F12:F96)+SUMPRODUCT(H12:H96,I12:I96)+SUMPRODUCT(K12:K96,L12:L96))</f>
        <v>1.0000000000000004</v>
      </c>
      <c r="F98" s="26"/>
      <c r="G98" s="26"/>
      <c r="H98" s="26"/>
      <c r="I98" s="26"/>
      <c r="L98" s="26"/>
      <c r="M98" s="26"/>
      <c r="N98" s="26"/>
      <c r="O98" s="22"/>
      <c r="R98" s="26"/>
      <c r="U98" s="26"/>
      <c r="X98" s="26"/>
      <c r="AB98" s="22"/>
      <c r="AE98" s="26"/>
      <c r="AH98" s="26"/>
      <c r="AK98" s="26"/>
    </row>
    <row r="99" spans="1:39" ht="13.5" thickBot="1" x14ac:dyDescent="0.25">
      <c r="A99" s="27"/>
      <c r="B99" s="22"/>
      <c r="C99" s="26"/>
      <c r="F99" s="26"/>
      <c r="G99" s="26"/>
      <c r="H99" s="26"/>
      <c r="I99" s="26"/>
      <c r="L99" s="26"/>
      <c r="M99" s="26"/>
      <c r="N99" s="26"/>
      <c r="O99" s="26"/>
      <c r="R99" s="26"/>
      <c r="U99" s="26"/>
      <c r="X99" s="26"/>
      <c r="AB99" s="26"/>
      <c r="AE99" s="26"/>
      <c r="AH99" s="26"/>
      <c r="AK99" s="26"/>
    </row>
    <row r="100" spans="1:39" x14ac:dyDescent="0.2">
      <c r="A100" s="59"/>
      <c r="B100" s="60"/>
      <c r="C100" s="61"/>
      <c r="D100" s="60"/>
      <c r="E100" s="60"/>
      <c r="F100" s="61"/>
      <c r="G100" s="61"/>
      <c r="H100" s="61"/>
      <c r="I100" s="61"/>
      <c r="J100" s="62"/>
      <c r="K100" s="63"/>
      <c r="L100" s="61"/>
      <c r="M100" s="61"/>
      <c r="N100" s="61"/>
      <c r="O100" s="61"/>
      <c r="P100" s="62"/>
      <c r="Q100" s="62"/>
      <c r="R100" s="61"/>
      <c r="S100" s="62"/>
      <c r="T100" s="61"/>
      <c r="U100" s="61"/>
      <c r="V100" s="62"/>
      <c r="W100" s="60"/>
      <c r="X100" s="61"/>
      <c r="Y100" s="62"/>
      <c r="Z100" s="62"/>
      <c r="AA100" s="61"/>
      <c r="AB100" s="61"/>
      <c r="AC100" s="62"/>
      <c r="AD100" s="62"/>
      <c r="AE100" s="61"/>
      <c r="AF100" s="62"/>
      <c r="AG100" s="61"/>
      <c r="AH100" s="61"/>
      <c r="AI100" s="62"/>
      <c r="AJ100" s="60"/>
      <c r="AK100" s="61"/>
      <c r="AL100" s="62"/>
      <c r="AM100" s="64"/>
    </row>
    <row r="101" spans="1:39" s="28" customFormat="1" ht="15.75" x14ac:dyDescent="0.25">
      <c r="A101" s="65" t="s">
        <v>131</v>
      </c>
      <c r="B101" s="66"/>
      <c r="C101" s="67"/>
      <c r="D101" s="67"/>
      <c r="E101" s="67"/>
      <c r="F101" s="67"/>
      <c r="G101" s="67"/>
      <c r="H101" s="67"/>
      <c r="I101" s="67"/>
      <c r="J101" s="67"/>
      <c r="K101" s="66"/>
      <c r="L101" s="66"/>
      <c r="M101" s="66"/>
      <c r="N101" s="68"/>
      <c r="O101" s="68"/>
      <c r="P101" s="66"/>
      <c r="Q101" s="66"/>
      <c r="R101" s="68"/>
      <c r="S101" s="66"/>
      <c r="T101" s="66"/>
      <c r="U101" s="68"/>
      <c r="V101" s="66"/>
      <c r="W101" s="69"/>
      <c r="X101" s="68"/>
      <c r="Y101" s="66"/>
      <c r="Z101" s="66"/>
      <c r="AA101" s="69"/>
      <c r="AB101" s="68"/>
      <c r="AC101" s="66"/>
      <c r="AD101" s="66"/>
      <c r="AE101" s="68"/>
      <c r="AF101" s="66"/>
      <c r="AG101" s="66"/>
      <c r="AH101" s="68"/>
      <c r="AI101" s="66"/>
      <c r="AJ101" s="69"/>
      <c r="AK101" s="68"/>
      <c r="AL101" s="66"/>
      <c r="AM101" s="70"/>
    </row>
    <row r="102" spans="1:39" x14ac:dyDescent="0.2">
      <c r="A102" s="71" t="s">
        <v>42</v>
      </c>
      <c r="B102" s="43"/>
      <c r="C102" s="112"/>
      <c r="D102" s="112"/>
      <c r="E102" s="112"/>
      <c r="F102" s="112"/>
      <c r="G102" s="112"/>
      <c r="H102" s="112"/>
      <c r="I102" s="112"/>
      <c r="J102" s="112"/>
      <c r="K102" s="43"/>
      <c r="L102" s="43"/>
      <c r="M102" s="43"/>
      <c r="N102" s="146"/>
      <c r="O102" s="146"/>
      <c r="P102" s="43"/>
      <c r="Q102" s="43"/>
      <c r="R102" s="146"/>
      <c r="S102" s="43"/>
      <c r="T102" s="43"/>
      <c r="U102" s="146"/>
      <c r="V102" s="43"/>
      <c r="W102" s="41"/>
      <c r="X102" s="146"/>
      <c r="Y102" s="43"/>
      <c r="Z102" s="43"/>
      <c r="AA102" s="41"/>
      <c r="AB102" s="146"/>
      <c r="AC102" s="43"/>
      <c r="AD102" s="43"/>
      <c r="AE102" s="146"/>
      <c r="AF102" s="43"/>
      <c r="AG102" s="43"/>
      <c r="AH102" s="146"/>
      <c r="AI102" s="43"/>
      <c r="AJ102" s="41"/>
      <c r="AK102" s="146"/>
      <c r="AL102" s="43"/>
      <c r="AM102" s="72"/>
    </row>
    <row r="103" spans="1:39" ht="13.5" thickBot="1" x14ac:dyDescent="0.25">
      <c r="A103" s="98"/>
      <c r="B103" s="73"/>
      <c r="C103" s="74"/>
      <c r="D103" s="74"/>
      <c r="E103" s="74"/>
      <c r="F103" s="74"/>
      <c r="G103" s="74"/>
      <c r="H103" s="74"/>
      <c r="I103" s="74"/>
      <c r="J103" s="74"/>
      <c r="K103" s="73"/>
      <c r="L103" s="73"/>
      <c r="M103" s="73"/>
      <c r="N103" s="75"/>
      <c r="O103" s="75"/>
      <c r="P103" s="73"/>
      <c r="Q103" s="73"/>
      <c r="R103" s="75"/>
      <c r="S103" s="73"/>
      <c r="T103" s="73"/>
      <c r="U103" s="75"/>
      <c r="V103" s="73"/>
      <c r="W103" s="76"/>
      <c r="X103" s="75"/>
      <c r="Y103" s="73"/>
      <c r="Z103" s="73"/>
      <c r="AA103" s="76"/>
      <c r="AB103" s="75"/>
      <c r="AC103" s="73"/>
      <c r="AD103" s="73"/>
      <c r="AE103" s="75"/>
      <c r="AF103" s="73"/>
      <c r="AG103" s="73"/>
      <c r="AH103" s="75"/>
      <c r="AI103" s="73"/>
      <c r="AJ103" s="76"/>
      <c r="AK103" s="75"/>
      <c r="AL103" s="73"/>
      <c r="AM103" s="77"/>
    </row>
    <row r="104" spans="1:39" s="111" customFormat="1" x14ac:dyDescent="0.2">
      <c r="C104" s="113"/>
      <c r="D104" s="113"/>
      <c r="E104" s="113"/>
      <c r="F104" s="113"/>
      <c r="G104" s="113"/>
      <c r="H104" s="113"/>
      <c r="I104" s="113"/>
      <c r="J104" s="113"/>
      <c r="N104" s="17"/>
      <c r="O104" s="17"/>
      <c r="R104" s="17"/>
      <c r="U104" s="17"/>
      <c r="X104" s="17"/>
      <c r="AB104" s="17"/>
      <c r="AE104" s="17"/>
      <c r="AH104" s="17"/>
      <c r="AK104" s="17"/>
      <c r="AM104" s="27"/>
    </row>
    <row r="105" spans="1:39" s="21" customFormat="1" ht="38.25" hidden="1" x14ac:dyDescent="0.2">
      <c r="A105" s="19" t="s">
        <v>36</v>
      </c>
      <c r="B105" s="19" t="s">
        <v>19</v>
      </c>
      <c r="C105" s="19" t="s">
        <v>71</v>
      </c>
      <c r="D105" s="20"/>
      <c r="E105" s="19" t="s">
        <v>19</v>
      </c>
      <c r="F105" s="19" t="s">
        <v>71</v>
      </c>
      <c r="H105" s="19" t="s">
        <v>19</v>
      </c>
      <c r="I105" s="19" t="s">
        <v>71</v>
      </c>
      <c r="J105" s="19"/>
      <c r="K105" s="19" t="s">
        <v>19</v>
      </c>
      <c r="L105" s="19" t="s">
        <v>71</v>
      </c>
      <c r="M105" s="19"/>
      <c r="N105" s="19"/>
      <c r="Q105" s="19"/>
      <c r="T105" s="19"/>
      <c r="W105" s="19"/>
      <c r="AD105" s="19"/>
      <c r="AG105" s="19"/>
      <c r="AJ105" s="19"/>
    </row>
    <row r="106" spans="1:39" hidden="1" x14ac:dyDescent="0.2"/>
    <row r="107" spans="1:39" ht="12.75" hidden="1" customHeight="1" x14ac:dyDescent="0.2">
      <c r="B107" s="331" t="s">
        <v>37</v>
      </c>
      <c r="C107" s="331"/>
      <c r="D107" s="113"/>
      <c r="E107" s="331" t="s">
        <v>38</v>
      </c>
      <c r="F107" s="331"/>
      <c r="G107" s="113"/>
      <c r="H107" s="331" t="s">
        <v>39</v>
      </c>
      <c r="I107" s="331"/>
      <c r="J107" s="113"/>
      <c r="K107" s="331" t="s">
        <v>40</v>
      </c>
      <c r="L107" s="331"/>
      <c r="M107" s="113"/>
      <c r="N107" s="113"/>
      <c r="O107" s="111"/>
      <c r="R107" s="111"/>
      <c r="T107" s="114"/>
      <c r="U107" s="111"/>
      <c r="W107" s="114"/>
      <c r="X107" s="111"/>
      <c r="AA107" s="114"/>
      <c r="AB107" s="111"/>
      <c r="AE107" s="111"/>
      <c r="AG107" s="114"/>
      <c r="AH107" s="111"/>
      <c r="AJ107" s="114"/>
      <c r="AK107" s="111"/>
    </row>
    <row r="108" spans="1:39" hidden="1" x14ac:dyDescent="0.2">
      <c r="E108" s="114"/>
      <c r="F108" s="114"/>
      <c r="G108" s="114"/>
      <c r="H108" s="114"/>
      <c r="K108" s="114"/>
      <c r="T108" s="114"/>
      <c r="W108" s="114"/>
      <c r="AA108" s="114"/>
      <c r="AG108" s="114"/>
      <c r="AJ108" s="114"/>
    </row>
    <row r="109" spans="1:39" hidden="1" x14ac:dyDescent="0.2">
      <c r="A109" s="24">
        <f>A12</f>
        <v>0</v>
      </c>
      <c r="B109" s="147">
        <f>B12</f>
        <v>2.9478529407512177E-3</v>
      </c>
      <c r="C109" s="23">
        <f>C12/$B$98</f>
        <v>1.7464770323005603</v>
      </c>
      <c r="E109" s="147">
        <f>E12</f>
        <v>3.4842385691318011E-4</v>
      </c>
      <c r="F109" s="23">
        <f>F12/$B$98</f>
        <v>1.3355412599945458</v>
      </c>
      <c r="H109" s="147">
        <f>H12</f>
        <v>3.0720267807251584E-3</v>
      </c>
      <c r="I109" s="23">
        <f>I12/$B$98</f>
        <v>1.3146139752937767</v>
      </c>
      <c r="J109" s="22"/>
      <c r="K109" s="147">
        <f>K12</f>
        <v>6.1491565959697931E-4</v>
      </c>
      <c r="L109" s="23">
        <f>L12/$B$98</f>
        <v>1.0891700446536718</v>
      </c>
      <c r="M109" s="23"/>
      <c r="N109" s="22"/>
      <c r="T109" s="114"/>
      <c r="W109" s="114"/>
      <c r="AA109" s="114"/>
      <c r="AG109" s="114"/>
      <c r="AJ109" s="114"/>
    </row>
    <row r="110" spans="1:39" hidden="1" x14ac:dyDescent="0.2">
      <c r="A110" s="24">
        <f t="shared" ref="A110:B125" si="0">A13</f>
        <v>1</v>
      </c>
      <c r="B110" s="147">
        <f t="shared" si="0"/>
        <v>3.7039525553870609E-3</v>
      </c>
      <c r="C110" s="23">
        <f t="shared" ref="C110:C173" si="1">C13/$B$98</f>
        <v>1.6951100607623084</v>
      </c>
      <c r="E110" s="147">
        <f t="shared" ref="E110:E173" si="2">E13</f>
        <v>8.3944917845396767E-4</v>
      </c>
      <c r="F110" s="23">
        <f t="shared" ref="F110:F173" si="3">F13/$B$98</f>
        <v>1.3241263774304899</v>
      </c>
      <c r="H110" s="147">
        <f t="shared" ref="H110:H173" si="4">H13</f>
        <v>4.0455723662742721E-3</v>
      </c>
      <c r="I110" s="23">
        <f t="shared" ref="I110:I173" si="5">I13/$B$98</f>
        <v>1.2737106461059096</v>
      </c>
      <c r="J110" s="22"/>
      <c r="K110" s="147">
        <f t="shared" ref="K110:K173" si="6">K13</f>
        <v>1.3568401783453864E-3</v>
      </c>
      <c r="L110" s="23">
        <f t="shared" ref="L110:L173" si="7">L13/$B$98</f>
        <v>1.0787064023032871</v>
      </c>
      <c r="M110" s="23"/>
      <c r="N110" s="22"/>
      <c r="T110" s="114"/>
      <c r="W110" s="114"/>
      <c r="AA110" s="114"/>
      <c r="AG110" s="114"/>
      <c r="AJ110" s="114"/>
    </row>
    <row r="111" spans="1:39" hidden="1" x14ac:dyDescent="0.2">
      <c r="A111" s="24">
        <f t="shared" si="0"/>
        <v>2</v>
      </c>
      <c r="B111" s="147">
        <f t="shared" si="0"/>
        <v>3.627123535677157E-3</v>
      </c>
      <c r="C111" s="23">
        <f t="shared" si="1"/>
        <v>1.6437430892240565</v>
      </c>
      <c r="E111" s="147">
        <f t="shared" si="2"/>
        <v>1.3613762090293659E-3</v>
      </c>
      <c r="F111" s="23">
        <f t="shared" si="3"/>
        <v>1.2851255286699654</v>
      </c>
      <c r="H111" s="147">
        <f t="shared" si="4"/>
        <v>3.958253775607665E-3</v>
      </c>
      <c r="I111" s="23">
        <f t="shared" si="5"/>
        <v>1.2527833614051402</v>
      </c>
      <c r="J111" s="22"/>
      <c r="K111" s="147">
        <f t="shared" si="6"/>
        <v>2.0896926357258342E-3</v>
      </c>
      <c r="L111" s="23">
        <f t="shared" si="7"/>
        <v>1.0682427599529025</v>
      </c>
      <c r="M111" s="23"/>
      <c r="N111" s="22"/>
      <c r="T111" s="114"/>
      <c r="W111" s="114"/>
      <c r="AA111" s="114"/>
      <c r="AG111" s="114"/>
      <c r="AJ111" s="114"/>
    </row>
    <row r="112" spans="1:39" hidden="1" x14ac:dyDescent="0.2">
      <c r="A112" s="24">
        <f t="shared" si="0"/>
        <v>3</v>
      </c>
      <c r="B112" s="147">
        <f t="shared" si="0"/>
        <v>3.5919692978763156E-3</v>
      </c>
      <c r="C112" s="23">
        <f t="shared" si="1"/>
        <v>1.6028397600361894</v>
      </c>
      <c r="E112" s="147">
        <f t="shared" si="2"/>
        <v>9.6362301842790811E-4</v>
      </c>
      <c r="F112" s="23">
        <f t="shared" si="3"/>
        <v>1.263247003755525</v>
      </c>
      <c r="H112" s="147">
        <f t="shared" si="4"/>
        <v>4.0209076994301325E-3</v>
      </c>
      <c r="I112" s="23">
        <f t="shared" si="5"/>
        <v>1.243270959268427</v>
      </c>
      <c r="J112" s="22"/>
      <c r="K112" s="147">
        <f t="shared" si="6"/>
        <v>1.66897578978673E-3</v>
      </c>
      <c r="L112" s="23">
        <f t="shared" si="7"/>
        <v>1.0682427599529025</v>
      </c>
      <c r="M112" s="23"/>
      <c r="N112" s="22"/>
      <c r="T112" s="114"/>
      <c r="W112" s="114"/>
      <c r="AA112" s="114"/>
      <c r="AG112" s="114"/>
      <c r="AJ112" s="114"/>
    </row>
    <row r="113" spans="1:38" hidden="1" x14ac:dyDescent="0.2">
      <c r="A113" s="24">
        <f t="shared" si="0"/>
        <v>4</v>
      </c>
      <c r="B113" s="147">
        <f t="shared" si="0"/>
        <v>3.025248964296619E-3</v>
      </c>
      <c r="C113" s="23">
        <f t="shared" si="1"/>
        <v>1.5514727884979378</v>
      </c>
      <c r="E113" s="147">
        <f t="shared" si="2"/>
        <v>1.0563281455317403E-3</v>
      </c>
      <c r="F113" s="23">
        <f t="shared" si="3"/>
        <v>1.2518321211914689</v>
      </c>
      <c r="G113" s="26"/>
      <c r="H113" s="147">
        <f t="shared" si="4"/>
        <v>3.4935941324175089E-3</v>
      </c>
      <c r="I113" s="23">
        <f t="shared" si="5"/>
        <v>1.2185387137129726</v>
      </c>
      <c r="J113" s="147"/>
      <c r="K113" s="147">
        <f t="shared" si="6"/>
        <v>1.7605469092195675E-3</v>
      </c>
      <c r="L113" s="23">
        <f t="shared" si="7"/>
        <v>1.0682427599529025</v>
      </c>
      <c r="M113" s="23"/>
      <c r="N113" s="26"/>
      <c r="P113" s="147"/>
      <c r="Q113" s="26"/>
      <c r="S113" s="147"/>
      <c r="T113" s="26"/>
      <c r="V113" s="147"/>
      <c r="W113" s="26"/>
      <c r="Y113" s="147"/>
      <c r="Z113" s="147"/>
      <c r="AA113" s="26"/>
      <c r="AC113" s="147"/>
      <c r="AD113" s="26"/>
      <c r="AF113" s="147"/>
      <c r="AG113" s="26"/>
      <c r="AI113" s="147"/>
      <c r="AJ113" s="26"/>
      <c r="AL113" s="147"/>
    </row>
    <row r="114" spans="1:38" hidden="1" x14ac:dyDescent="0.2">
      <c r="A114" s="24">
        <f t="shared" si="0"/>
        <v>5</v>
      </c>
      <c r="B114" s="147">
        <f t="shared" si="0"/>
        <v>3.5746756808936434E-3</v>
      </c>
      <c r="C114" s="23">
        <f t="shared" si="1"/>
        <v>1.3355412599945458</v>
      </c>
      <c r="E114" s="147">
        <f t="shared" si="2"/>
        <v>1.0784412951161408E-3</v>
      </c>
      <c r="F114" s="23">
        <f t="shared" si="3"/>
        <v>1.2328073169180427</v>
      </c>
      <c r="G114" s="26"/>
      <c r="H114" s="147">
        <f t="shared" si="4"/>
        <v>3.9642073158803887E-3</v>
      </c>
      <c r="I114" s="23">
        <f t="shared" si="5"/>
        <v>1.0996336870040564</v>
      </c>
      <c r="J114" s="147"/>
      <c r="K114" s="147">
        <f t="shared" si="6"/>
        <v>1.9082514083666518E-3</v>
      </c>
      <c r="L114" s="23">
        <f t="shared" si="7"/>
        <v>1.0682427599529025</v>
      </c>
      <c r="M114" s="23"/>
      <c r="N114" s="26"/>
      <c r="P114" s="147"/>
      <c r="Q114" s="26"/>
      <c r="S114" s="147"/>
      <c r="T114" s="26"/>
      <c r="V114" s="147"/>
      <c r="W114" s="26"/>
      <c r="Y114" s="147"/>
      <c r="Z114" s="147"/>
      <c r="AA114" s="26"/>
      <c r="AC114" s="147"/>
      <c r="AD114" s="26"/>
      <c r="AF114" s="147"/>
      <c r="AG114" s="26"/>
      <c r="AI114" s="147"/>
      <c r="AJ114" s="26"/>
      <c r="AL114" s="147"/>
    </row>
    <row r="115" spans="1:38" hidden="1" x14ac:dyDescent="0.2">
      <c r="A115" s="24">
        <f t="shared" si="0"/>
        <v>6</v>
      </c>
      <c r="B115" s="147">
        <f t="shared" si="0"/>
        <v>4.0112686342266765E-3</v>
      </c>
      <c r="C115" s="23">
        <f t="shared" si="1"/>
        <v>1.2965404112340213</v>
      </c>
      <c r="E115" s="147">
        <f t="shared" si="2"/>
        <v>1.2621505378173131E-3</v>
      </c>
      <c r="F115" s="23">
        <f t="shared" si="3"/>
        <v>1.1595618204653502</v>
      </c>
      <c r="G115" s="26"/>
      <c r="H115" s="147">
        <f t="shared" si="4"/>
        <v>4.4472945837242114E-3</v>
      </c>
      <c r="I115" s="23">
        <f t="shared" si="5"/>
        <v>1.0891700446536718</v>
      </c>
      <c r="J115" s="147"/>
      <c r="K115" s="147">
        <f t="shared" si="6"/>
        <v>2.1957223529638567E-3</v>
      </c>
      <c r="L115" s="23">
        <f t="shared" si="7"/>
        <v>1.0682427599529025</v>
      </c>
      <c r="M115" s="23"/>
      <c r="N115" s="26"/>
      <c r="P115" s="147"/>
      <c r="Q115" s="26"/>
      <c r="S115" s="147"/>
      <c r="T115" s="26"/>
      <c r="V115" s="147"/>
      <c r="W115" s="26"/>
      <c r="Y115" s="147"/>
      <c r="Z115" s="147"/>
      <c r="AA115" s="26"/>
      <c r="AC115" s="147"/>
      <c r="AD115" s="26"/>
      <c r="AF115" s="147"/>
      <c r="AG115" s="26"/>
      <c r="AI115" s="147"/>
      <c r="AJ115" s="26"/>
      <c r="AL115" s="147"/>
    </row>
    <row r="116" spans="1:38" hidden="1" x14ac:dyDescent="0.2">
      <c r="A116" s="24">
        <f t="shared" si="0"/>
        <v>7</v>
      </c>
      <c r="B116" s="147">
        <f t="shared" si="0"/>
        <v>4.2479927355468594E-3</v>
      </c>
      <c r="C116" s="23">
        <f t="shared" si="1"/>
        <v>1.2223436745676579</v>
      </c>
      <c r="E116" s="147">
        <f t="shared" si="2"/>
        <v>1.4268651520293208E-3</v>
      </c>
      <c r="F116" s="23">
        <f t="shared" si="3"/>
        <v>1.0872675642263292</v>
      </c>
      <c r="G116" s="26"/>
      <c r="H116" s="147">
        <f t="shared" si="4"/>
        <v>4.5022939557674635E-3</v>
      </c>
      <c r="I116" s="23">
        <f t="shared" si="5"/>
        <v>1.084413843585315</v>
      </c>
      <c r="J116" s="147"/>
      <c r="K116" s="147">
        <f t="shared" si="6"/>
        <v>2.5401771830285548E-3</v>
      </c>
      <c r="L116" s="23">
        <f t="shared" si="7"/>
        <v>1.0682427599529025</v>
      </c>
      <c r="M116" s="23"/>
      <c r="N116" s="26"/>
      <c r="P116" s="147"/>
      <c r="Q116" s="26"/>
      <c r="S116" s="147"/>
      <c r="T116" s="26"/>
      <c r="V116" s="147"/>
      <c r="W116" s="26"/>
      <c r="Y116" s="147"/>
      <c r="Z116" s="147"/>
      <c r="AA116" s="26"/>
      <c r="AC116" s="147"/>
      <c r="AD116" s="26"/>
      <c r="AF116" s="147"/>
      <c r="AG116" s="26"/>
      <c r="AI116" s="147"/>
      <c r="AJ116" s="26"/>
      <c r="AL116" s="147"/>
    </row>
    <row r="117" spans="1:38" hidden="1" x14ac:dyDescent="0.2">
      <c r="A117" s="24">
        <f t="shared" si="0"/>
        <v>8</v>
      </c>
      <c r="B117" s="147">
        <f t="shared" si="0"/>
        <v>4.375001594698287E-3</v>
      </c>
      <c r="C117" s="23">
        <f t="shared" si="1"/>
        <v>1.2014163898668886</v>
      </c>
      <c r="E117" s="147">
        <f t="shared" si="2"/>
        <v>1.4784625010595884E-3</v>
      </c>
      <c r="F117" s="23">
        <f t="shared" si="3"/>
        <v>1.0777551620896157</v>
      </c>
      <c r="G117" s="26"/>
      <c r="H117" s="147">
        <f t="shared" si="4"/>
        <v>4.7052813288755496E-3</v>
      </c>
      <c r="I117" s="23">
        <f t="shared" si="5"/>
        <v>1.0787064023032871</v>
      </c>
      <c r="J117" s="147"/>
      <c r="K117" s="147">
        <f t="shared" si="6"/>
        <v>2.6975207473790958E-3</v>
      </c>
      <c r="L117" s="23">
        <f t="shared" si="7"/>
        <v>1.0682427599529025</v>
      </c>
      <c r="M117" s="23"/>
      <c r="N117" s="26"/>
      <c r="P117" s="147"/>
      <c r="Q117" s="26"/>
      <c r="S117" s="147"/>
      <c r="T117" s="26"/>
      <c r="V117" s="147"/>
      <c r="W117" s="26"/>
      <c r="Y117" s="147"/>
      <c r="Z117" s="147"/>
      <c r="AA117" s="26"/>
      <c r="AC117" s="147"/>
      <c r="AD117" s="26"/>
      <c r="AF117" s="147"/>
      <c r="AG117" s="26"/>
      <c r="AI117" s="147"/>
      <c r="AJ117" s="26"/>
      <c r="AL117" s="147"/>
    </row>
    <row r="118" spans="1:38" hidden="1" x14ac:dyDescent="0.2">
      <c r="A118" s="24">
        <f t="shared" si="0"/>
        <v>9</v>
      </c>
      <c r="B118" s="147">
        <f t="shared" si="0"/>
        <v>4.8478827935031568E-3</v>
      </c>
      <c r="C118" s="23">
        <f t="shared" si="1"/>
        <v>1.1091460891407696</v>
      </c>
      <c r="E118" s="147">
        <f t="shared" si="2"/>
        <v>2.1256973792799223E-3</v>
      </c>
      <c r="F118" s="23">
        <f t="shared" si="3"/>
        <v>1.0682427599529025</v>
      </c>
      <c r="G118" s="26"/>
      <c r="H118" s="147">
        <f t="shared" si="4"/>
        <v>5.125147669061407E-3</v>
      </c>
      <c r="I118" s="23">
        <f t="shared" si="5"/>
        <v>1.0682427599529025</v>
      </c>
      <c r="J118" s="147"/>
      <c r="K118" s="147">
        <f t="shared" si="6"/>
        <v>3.6469686699195677E-3</v>
      </c>
      <c r="L118" s="23">
        <f t="shared" si="7"/>
        <v>1.0682427599529025</v>
      </c>
      <c r="M118" s="23"/>
      <c r="N118" s="26"/>
      <c r="P118" s="147"/>
      <c r="Q118" s="26"/>
      <c r="S118" s="147"/>
      <c r="T118" s="26"/>
      <c r="V118" s="147"/>
      <c r="W118" s="26"/>
      <c r="Y118" s="147"/>
      <c r="Z118" s="147"/>
      <c r="AA118" s="26"/>
      <c r="AC118" s="147"/>
      <c r="AD118" s="26"/>
      <c r="AF118" s="147"/>
      <c r="AG118" s="26"/>
      <c r="AI118" s="147"/>
      <c r="AJ118" s="26"/>
      <c r="AL118" s="147"/>
    </row>
    <row r="119" spans="1:38" hidden="1" x14ac:dyDescent="0.2">
      <c r="A119" s="24">
        <f t="shared" si="0"/>
        <v>10</v>
      </c>
      <c r="B119" s="147">
        <f t="shared" si="0"/>
        <v>3.9602382890319065E-3</v>
      </c>
      <c r="C119" s="23">
        <f t="shared" si="1"/>
        <v>1.0996336870040564</v>
      </c>
      <c r="E119" s="147">
        <f t="shared" si="2"/>
        <v>1.9419881365787498E-3</v>
      </c>
      <c r="F119" s="23">
        <f t="shared" si="3"/>
        <v>1.0663402795255599</v>
      </c>
      <c r="G119" s="26"/>
      <c r="H119" s="147">
        <f t="shared" si="4"/>
        <v>4.1195663668066882E-3</v>
      </c>
      <c r="I119" s="23">
        <f t="shared" si="5"/>
        <v>1.0663402795255599</v>
      </c>
      <c r="J119" s="147"/>
      <c r="K119" s="147">
        <f t="shared" si="6"/>
        <v>3.138933233313857E-3</v>
      </c>
      <c r="L119" s="23">
        <f t="shared" si="7"/>
        <v>1.0663402795255599</v>
      </c>
      <c r="M119" s="23"/>
      <c r="N119" s="26"/>
      <c r="P119" s="147"/>
      <c r="Q119" s="26"/>
      <c r="S119" s="147"/>
      <c r="T119" s="26"/>
      <c r="V119" s="147"/>
      <c r="W119" s="26"/>
      <c r="Y119" s="147"/>
      <c r="Z119" s="147"/>
      <c r="AA119" s="26"/>
      <c r="AC119" s="147"/>
      <c r="AD119" s="26"/>
      <c r="AF119" s="147"/>
      <c r="AG119" s="26"/>
      <c r="AI119" s="147"/>
      <c r="AJ119" s="26"/>
      <c r="AL119" s="147"/>
    </row>
    <row r="120" spans="1:38" hidden="1" x14ac:dyDescent="0.2">
      <c r="A120" s="24">
        <f t="shared" si="0"/>
        <v>11</v>
      </c>
      <c r="B120" s="147">
        <f t="shared" si="0"/>
        <v>3.8853937827462433E-3</v>
      </c>
      <c r="C120" s="23">
        <f t="shared" si="1"/>
        <v>1.0891700446536718</v>
      </c>
      <c r="E120" s="147">
        <f t="shared" si="2"/>
        <v>2.1937378395396156E-3</v>
      </c>
      <c r="F120" s="23">
        <f t="shared" si="3"/>
        <v>1.0644377990982172</v>
      </c>
      <c r="G120" s="26"/>
      <c r="H120" s="147">
        <f t="shared" si="4"/>
        <v>3.9126099668501209E-3</v>
      </c>
      <c r="I120" s="23">
        <f t="shared" si="5"/>
        <v>1.0644377990982172</v>
      </c>
      <c r="J120" s="147"/>
      <c r="K120" s="147">
        <f t="shared" si="6"/>
        <v>3.4700634732443649E-3</v>
      </c>
      <c r="L120" s="23">
        <f t="shared" si="7"/>
        <v>1.0644377990982172</v>
      </c>
      <c r="M120" s="23"/>
      <c r="N120" s="26"/>
      <c r="P120" s="147"/>
      <c r="Q120" s="26"/>
      <c r="S120" s="147"/>
      <c r="T120" s="26"/>
      <c r="V120" s="147"/>
      <c r="W120" s="26"/>
      <c r="Y120" s="147"/>
      <c r="Z120" s="147"/>
      <c r="AA120" s="26"/>
      <c r="AC120" s="147"/>
      <c r="AD120" s="26"/>
      <c r="AF120" s="147"/>
      <c r="AG120" s="26"/>
      <c r="AI120" s="147"/>
      <c r="AJ120" s="26"/>
      <c r="AL120" s="147"/>
    </row>
    <row r="121" spans="1:38" hidden="1" x14ac:dyDescent="0.2">
      <c r="A121" s="24">
        <f t="shared" si="0"/>
        <v>12</v>
      </c>
      <c r="B121" s="147">
        <f t="shared" si="0"/>
        <v>3.5715571597984075E-3</v>
      </c>
      <c r="C121" s="23">
        <f t="shared" si="1"/>
        <v>1.0787064023032871</v>
      </c>
      <c r="E121" s="147">
        <f t="shared" si="2"/>
        <v>2.2529897403490984E-3</v>
      </c>
      <c r="F121" s="23">
        <f t="shared" si="3"/>
        <v>1.0625353186708746</v>
      </c>
      <c r="G121" s="26"/>
      <c r="H121" s="147">
        <f t="shared" si="4"/>
        <v>3.6282575433481518E-3</v>
      </c>
      <c r="I121" s="23">
        <f t="shared" si="5"/>
        <v>1.0625353186708746</v>
      </c>
      <c r="J121" s="147"/>
      <c r="K121" s="147">
        <f t="shared" si="6"/>
        <v>3.5817632288373613E-3</v>
      </c>
      <c r="L121" s="23">
        <f t="shared" si="7"/>
        <v>1.0625353186708746</v>
      </c>
      <c r="M121" s="23"/>
      <c r="N121" s="26"/>
      <c r="P121" s="147"/>
      <c r="Q121" s="26"/>
      <c r="S121" s="147"/>
      <c r="T121" s="26"/>
      <c r="V121" s="147"/>
      <c r="W121" s="26"/>
      <c r="Y121" s="147"/>
      <c r="Z121" s="147"/>
      <c r="AA121" s="26"/>
      <c r="AC121" s="147"/>
      <c r="AD121" s="26"/>
      <c r="AF121" s="147"/>
      <c r="AG121" s="26"/>
      <c r="AI121" s="147"/>
      <c r="AJ121" s="26"/>
      <c r="AL121" s="147"/>
    </row>
    <row r="122" spans="1:38" hidden="1" x14ac:dyDescent="0.2">
      <c r="A122" s="24">
        <f t="shared" si="0"/>
        <v>13</v>
      </c>
      <c r="B122" s="147">
        <f t="shared" si="0"/>
        <v>3.3733893192920503E-3</v>
      </c>
      <c r="C122" s="23">
        <f t="shared" si="1"/>
        <v>1.0682427599529025</v>
      </c>
      <c r="E122" s="147">
        <f t="shared" si="2"/>
        <v>2.6751240958769467E-3</v>
      </c>
      <c r="F122" s="23">
        <f t="shared" si="3"/>
        <v>1.057779117602518</v>
      </c>
      <c r="G122" s="26"/>
      <c r="H122" s="147">
        <f t="shared" si="4"/>
        <v>3.4833880633785546E-3</v>
      </c>
      <c r="I122" s="23">
        <f t="shared" si="5"/>
        <v>1.057779117602518</v>
      </c>
      <c r="J122" s="147"/>
      <c r="K122" s="147">
        <f t="shared" si="6"/>
        <v>4.0072996073781944E-3</v>
      </c>
      <c r="L122" s="23">
        <f t="shared" si="7"/>
        <v>1.057779117602518</v>
      </c>
      <c r="M122" s="23"/>
      <c r="N122" s="26"/>
      <c r="P122" s="147"/>
      <c r="Q122" s="26"/>
      <c r="S122" s="147"/>
      <c r="T122" s="26"/>
      <c r="V122" s="147"/>
      <c r="W122" s="26"/>
      <c r="Y122" s="147"/>
      <c r="Z122" s="147"/>
      <c r="AA122" s="26"/>
      <c r="AC122" s="147"/>
      <c r="AD122" s="26"/>
      <c r="AF122" s="147"/>
      <c r="AG122" s="26"/>
      <c r="AI122" s="147"/>
      <c r="AJ122" s="26"/>
      <c r="AL122" s="147"/>
    </row>
    <row r="123" spans="1:38" hidden="1" x14ac:dyDescent="0.2">
      <c r="A123" s="24">
        <f t="shared" si="0"/>
        <v>14</v>
      </c>
      <c r="B123" s="147">
        <f t="shared" si="0"/>
        <v>3.2035716705605655E-3</v>
      </c>
      <c r="C123" s="23">
        <f t="shared" si="1"/>
        <v>1.0482667154658047</v>
      </c>
      <c r="E123" s="147">
        <f t="shared" si="2"/>
        <v>2.8432407331019389E-3</v>
      </c>
      <c r="F123" s="23">
        <f t="shared" si="3"/>
        <v>1.0482667154658047</v>
      </c>
      <c r="G123" s="26"/>
      <c r="H123" s="147">
        <f t="shared" si="4"/>
        <v>3.2855037247899463E-3</v>
      </c>
      <c r="I123" s="23">
        <f t="shared" si="5"/>
        <v>1.0482667154658047</v>
      </c>
      <c r="J123" s="147"/>
      <c r="K123" s="147">
        <f t="shared" si="6"/>
        <v>4.2102869804862796E-3</v>
      </c>
      <c r="L123" s="23">
        <f t="shared" si="7"/>
        <v>1.0482667154658047</v>
      </c>
      <c r="M123" s="23"/>
      <c r="N123" s="26"/>
      <c r="P123" s="147"/>
      <c r="Q123" s="26"/>
      <c r="S123" s="147"/>
      <c r="T123" s="26"/>
      <c r="V123" s="147"/>
      <c r="W123" s="26"/>
      <c r="Y123" s="147"/>
      <c r="Z123" s="147"/>
      <c r="AA123" s="26"/>
      <c r="AC123" s="147"/>
      <c r="AD123" s="26"/>
      <c r="AF123" s="147"/>
      <c r="AG123" s="26"/>
      <c r="AI123" s="147"/>
      <c r="AJ123" s="26"/>
      <c r="AL123" s="147"/>
    </row>
    <row r="124" spans="1:38" hidden="1" x14ac:dyDescent="0.2">
      <c r="A124" s="24">
        <f t="shared" si="0"/>
        <v>15</v>
      </c>
      <c r="B124" s="147">
        <f t="shared" si="0"/>
        <v>3.0793978305866249E-3</v>
      </c>
      <c r="C124" s="23">
        <f t="shared" si="1"/>
        <v>0.99594850371388144</v>
      </c>
      <c r="E124" s="147">
        <f t="shared" si="2"/>
        <v>3.2310713565821916E-3</v>
      </c>
      <c r="F124" s="23">
        <f t="shared" si="3"/>
        <v>0.99594850371388144</v>
      </c>
      <c r="G124" s="26"/>
      <c r="H124" s="147">
        <f t="shared" si="4"/>
        <v>3.0725937845606558E-3</v>
      </c>
      <c r="I124" s="23">
        <f t="shared" si="5"/>
        <v>0.99594850371388144</v>
      </c>
      <c r="J124" s="147"/>
      <c r="K124" s="147">
        <f t="shared" si="6"/>
        <v>4.6273183014946505E-3</v>
      </c>
      <c r="L124" s="23">
        <f t="shared" si="7"/>
        <v>0.99594850371388144</v>
      </c>
      <c r="M124" s="23"/>
      <c r="N124" s="26"/>
      <c r="P124" s="147"/>
      <c r="Q124" s="26"/>
      <c r="S124" s="147"/>
      <c r="T124" s="26"/>
      <c r="V124" s="147"/>
      <c r="W124" s="26"/>
      <c r="Y124" s="147"/>
      <c r="Z124" s="147"/>
      <c r="AA124" s="26"/>
      <c r="AC124" s="147"/>
      <c r="AD124" s="26"/>
      <c r="AF124" s="147"/>
      <c r="AG124" s="26"/>
      <c r="AI124" s="147"/>
      <c r="AJ124" s="26"/>
      <c r="AL124" s="147"/>
    </row>
    <row r="125" spans="1:38" hidden="1" x14ac:dyDescent="0.2">
      <c r="A125" s="24">
        <f t="shared" si="0"/>
        <v>16</v>
      </c>
      <c r="B125" s="147">
        <f t="shared" si="0"/>
        <v>2.8477767637859188E-3</v>
      </c>
      <c r="C125" s="23">
        <f t="shared" si="1"/>
        <v>0.96646005709007032</v>
      </c>
      <c r="E125" s="147">
        <f t="shared" si="2"/>
        <v>3.4694964694088671E-3</v>
      </c>
      <c r="F125" s="23">
        <f t="shared" si="3"/>
        <v>0.96646005709007032</v>
      </c>
      <c r="G125" s="26"/>
      <c r="H125" s="147">
        <f t="shared" si="4"/>
        <v>2.8690394076170728E-3</v>
      </c>
      <c r="I125" s="23">
        <f t="shared" si="5"/>
        <v>0.96646005709007032</v>
      </c>
      <c r="J125" s="147"/>
      <c r="K125" s="147">
        <f t="shared" si="6"/>
        <v>4.7517756433863396E-3</v>
      </c>
      <c r="L125" s="23">
        <f t="shared" si="7"/>
        <v>0.96646005709007032</v>
      </c>
      <c r="M125" s="23"/>
      <c r="N125" s="26"/>
      <c r="P125" s="147"/>
      <c r="Q125" s="26"/>
      <c r="S125" s="147"/>
      <c r="T125" s="26"/>
      <c r="V125" s="147"/>
      <c r="W125" s="26"/>
      <c r="Y125" s="147"/>
      <c r="Z125" s="147"/>
      <c r="AA125" s="26"/>
      <c r="AC125" s="147"/>
      <c r="AD125" s="26"/>
      <c r="AF125" s="147"/>
      <c r="AG125" s="26"/>
      <c r="AI125" s="147"/>
      <c r="AJ125" s="26"/>
      <c r="AL125" s="147"/>
    </row>
    <row r="126" spans="1:38" hidden="1" x14ac:dyDescent="0.2">
      <c r="A126" s="24">
        <f t="shared" ref="A126:B141" si="8">A29</f>
        <v>17</v>
      </c>
      <c r="B126" s="147">
        <f t="shared" si="8"/>
        <v>2.5957435589073043E-3</v>
      </c>
      <c r="C126" s="23">
        <f t="shared" si="1"/>
        <v>0.96360633644905624</v>
      </c>
      <c r="E126" s="147">
        <f t="shared" si="2"/>
        <v>3.6132319417074696E-3</v>
      </c>
      <c r="F126" s="23">
        <f t="shared" si="3"/>
        <v>0.96360633644905624</v>
      </c>
      <c r="G126" s="26"/>
      <c r="H126" s="147">
        <f t="shared" si="4"/>
        <v>2.6612325019072592E-3</v>
      </c>
      <c r="I126" s="23">
        <f t="shared" si="5"/>
        <v>0.96360633644905624</v>
      </c>
      <c r="J126" s="147"/>
      <c r="K126" s="147">
        <f t="shared" si="6"/>
        <v>4.8725474603472955E-3</v>
      </c>
      <c r="L126" s="23">
        <f t="shared" si="7"/>
        <v>0.96360633644905624</v>
      </c>
      <c r="M126" s="23"/>
      <c r="N126" s="26"/>
      <c r="P126" s="147"/>
      <c r="Q126" s="26"/>
      <c r="S126" s="147"/>
      <c r="T126" s="26"/>
      <c r="V126" s="147"/>
      <c r="W126" s="26"/>
      <c r="Y126" s="147"/>
      <c r="Z126" s="147"/>
      <c r="AA126" s="26"/>
      <c r="AC126" s="147"/>
      <c r="AD126" s="26"/>
      <c r="AF126" s="147"/>
      <c r="AG126" s="26"/>
      <c r="AI126" s="147"/>
      <c r="AJ126" s="26"/>
      <c r="AL126" s="147"/>
    </row>
    <row r="127" spans="1:38" hidden="1" x14ac:dyDescent="0.2">
      <c r="A127" s="24">
        <f t="shared" si="8"/>
        <v>18</v>
      </c>
      <c r="B127" s="147">
        <f t="shared" si="8"/>
        <v>2.3632719863533515E-3</v>
      </c>
      <c r="C127" s="23">
        <f t="shared" si="1"/>
        <v>0.9617038560217136</v>
      </c>
      <c r="E127" s="147">
        <f t="shared" si="2"/>
        <v>3.66199427156025E-3</v>
      </c>
      <c r="F127" s="23">
        <f t="shared" si="3"/>
        <v>0.9617038560217136</v>
      </c>
      <c r="G127" s="26"/>
      <c r="H127" s="147">
        <f t="shared" si="4"/>
        <v>2.4778067611238358E-3</v>
      </c>
      <c r="I127" s="23">
        <f t="shared" si="5"/>
        <v>0.9617038560217136</v>
      </c>
      <c r="J127" s="147"/>
      <c r="K127" s="147">
        <f t="shared" si="6"/>
        <v>4.819532601728284E-3</v>
      </c>
      <c r="L127" s="23">
        <f t="shared" si="7"/>
        <v>0.9617038560217136</v>
      </c>
      <c r="M127" s="23"/>
      <c r="N127" s="26"/>
      <c r="P127" s="147"/>
      <c r="Q127" s="26"/>
      <c r="S127" s="147"/>
      <c r="T127" s="26"/>
      <c r="V127" s="147"/>
      <c r="W127" s="26"/>
      <c r="Y127" s="147"/>
      <c r="Z127" s="147"/>
      <c r="AA127" s="26"/>
      <c r="AC127" s="147"/>
      <c r="AD127" s="26"/>
      <c r="AF127" s="147"/>
      <c r="AG127" s="26"/>
      <c r="AI127" s="147"/>
      <c r="AJ127" s="26"/>
      <c r="AL127" s="147"/>
    </row>
    <row r="128" spans="1:38" hidden="1" x14ac:dyDescent="0.2">
      <c r="A128" s="24">
        <f t="shared" si="8"/>
        <v>19</v>
      </c>
      <c r="B128" s="147">
        <f t="shared" si="8"/>
        <v>2.356751442245131E-3</v>
      </c>
      <c r="C128" s="23">
        <f t="shared" si="1"/>
        <v>0.9617038560217136</v>
      </c>
      <c r="E128" s="147">
        <f t="shared" si="2"/>
        <v>3.8970173613739412E-3</v>
      </c>
      <c r="F128" s="23">
        <f t="shared" si="3"/>
        <v>0.9617038560217136</v>
      </c>
      <c r="G128" s="26"/>
      <c r="H128" s="147">
        <f t="shared" si="4"/>
        <v>2.4514410827732045E-3</v>
      </c>
      <c r="I128" s="23">
        <f t="shared" si="5"/>
        <v>0.9617038560217136</v>
      </c>
      <c r="J128" s="147"/>
      <c r="K128" s="147">
        <f t="shared" si="6"/>
        <v>4.875098977607034E-3</v>
      </c>
      <c r="L128" s="23">
        <f t="shared" si="7"/>
        <v>0.9617038560217136</v>
      </c>
      <c r="M128" s="23"/>
      <c r="N128" s="26"/>
      <c r="P128" s="147"/>
      <c r="Q128" s="26"/>
      <c r="S128" s="147"/>
      <c r="T128" s="26"/>
      <c r="V128" s="147"/>
      <c r="W128" s="26"/>
      <c r="Y128" s="147"/>
      <c r="Z128" s="147"/>
      <c r="AA128" s="26"/>
      <c r="AC128" s="147"/>
      <c r="AD128" s="26"/>
      <c r="AF128" s="147"/>
      <c r="AG128" s="26"/>
      <c r="AI128" s="147"/>
      <c r="AJ128" s="26"/>
      <c r="AL128" s="147"/>
    </row>
    <row r="129" spans="1:38" hidden="1" x14ac:dyDescent="0.2">
      <c r="A129" s="24">
        <f t="shared" si="8"/>
        <v>20</v>
      </c>
      <c r="B129" s="147">
        <f t="shared" si="8"/>
        <v>2.1557485825612868E-3</v>
      </c>
      <c r="C129" s="23">
        <f t="shared" si="1"/>
        <v>0.9617038560217136</v>
      </c>
      <c r="E129" s="147">
        <f t="shared" si="2"/>
        <v>4.0330982818933278E-3</v>
      </c>
      <c r="F129" s="23">
        <f t="shared" si="3"/>
        <v>0.9617038560217136</v>
      </c>
      <c r="G129" s="26"/>
      <c r="H129" s="147">
        <f t="shared" si="4"/>
        <v>2.2257735562452212E-3</v>
      </c>
      <c r="I129" s="23">
        <f t="shared" si="5"/>
        <v>0.9617038560217136</v>
      </c>
      <c r="J129" s="147"/>
      <c r="K129" s="147">
        <f t="shared" si="6"/>
        <v>4.911954226914368E-3</v>
      </c>
      <c r="L129" s="23">
        <f t="shared" si="7"/>
        <v>0.9617038560217136</v>
      </c>
      <c r="M129" s="23"/>
      <c r="N129" s="26"/>
      <c r="P129" s="147"/>
      <c r="Q129" s="26"/>
      <c r="S129" s="147"/>
      <c r="T129" s="26"/>
      <c r="V129" s="147"/>
      <c r="W129" s="26"/>
      <c r="Y129" s="147"/>
      <c r="Z129" s="147"/>
      <c r="AA129" s="26"/>
      <c r="AC129" s="147"/>
      <c r="AD129" s="26"/>
      <c r="AF129" s="147"/>
      <c r="AG129" s="26"/>
      <c r="AI129" s="147"/>
      <c r="AJ129" s="26"/>
      <c r="AL129" s="147"/>
    </row>
    <row r="130" spans="1:38" hidden="1" x14ac:dyDescent="0.2">
      <c r="A130" s="24">
        <f t="shared" si="8"/>
        <v>21</v>
      </c>
      <c r="B130" s="147">
        <f t="shared" si="8"/>
        <v>2.0290232253276077E-3</v>
      </c>
      <c r="C130" s="23">
        <f t="shared" si="1"/>
        <v>0.95980137559437084</v>
      </c>
      <c r="E130" s="147">
        <f t="shared" si="2"/>
        <v>3.9245170473955673E-3</v>
      </c>
      <c r="F130" s="23">
        <f t="shared" si="3"/>
        <v>0.95980137559437084</v>
      </c>
      <c r="G130" s="26"/>
      <c r="H130" s="147">
        <f t="shared" si="4"/>
        <v>2.1509290499595584E-3</v>
      </c>
      <c r="I130" s="23">
        <f t="shared" si="5"/>
        <v>0.95980137559437084</v>
      </c>
      <c r="J130" s="147"/>
      <c r="K130" s="147">
        <f t="shared" si="6"/>
        <v>4.6769311371006768E-3</v>
      </c>
      <c r="L130" s="23">
        <f t="shared" si="7"/>
        <v>0.95980137559437084</v>
      </c>
      <c r="M130" s="23"/>
      <c r="N130" s="26"/>
      <c r="P130" s="147"/>
      <c r="Q130" s="26"/>
      <c r="S130" s="147"/>
      <c r="T130" s="26"/>
      <c r="V130" s="147"/>
      <c r="W130" s="26"/>
      <c r="Y130" s="147"/>
      <c r="Z130" s="147"/>
      <c r="AA130" s="26"/>
      <c r="AC130" s="147"/>
      <c r="AD130" s="26"/>
      <c r="AF130" s="147"/>
      <c r="AG130" s="26"/>
      <c r="AI130" s="147"/>
      <c r="AJ130" s="26"/>
      <c r="AL130" s="147"/>
    </row>
    <row r="131" spans="1:38" hidden="1" x14ac:dyDescent="0.2">
      <c r="A131" s="24">
        <f t="shared" si="8"/>
        <v>22</v>
      </c>
      <c r="B131" s="147">
        <f t="shared" si="8"/>
        <v>1.9031483738471749E-3</v>
      </c>
      <c r="C131" s="23">
        <f t="shared" si="1"/>
        <v>0.95980137559437084</v>
      </c>
      <c r="E131" s="147">
        <f t="shared" si="2"/>
        <v>3.8706516830233099E-3</v>
      </c>
      <c r="F131" s="23">
        <f t="shared" si="3"/>
        <v>0.95980137559437084</v>
      </c>
      <c r="G131" s="26"/>
      <c r="H131" s="147">
        <f t="shared" si="4"/>
        <v>1.9672198072583861E-3</v>
      </c>
      <c r="I131" s="23">
        <f t="shared" si="5"/>
        <v>0.95980137559437084</v>
      </c>
      <c r="J131" s="147"/>
      <c r="K131" s="147">
        <f t="shared" si="6"/>
        <v>4.6100246845119782E-3</v>
      </c>
      <c r="L131" s="23">
        <f t="shared" si="7"/>
        <v>0.95980137559437084</v>
      </c>
      <c r="M131" s="23"/>
      <c r="N131" s="26"/>
      <c r="P131" s="147"/>
      <c r="Q131" s="26"/>
      <c r="S131" s="147"/>
      <c r="T131" s="26"/>
      <c r="V131" s="147"/>
      <c r="W131" s="26"/>
      <c r="Y131" s="147"/>
      <c r="Z131" s="147"/>
      <c r="AA131" s="26"/>
      <c r="AC131" s="147"/>
      <c r="AD131" s="26"/>
      <c r="AF131" s="147"/>
      <c r="AG131" s="26"/>
      <c r="AI131" s="147"/>
      <c r="AJ131" s="26"/>
      <c r="AL131" s="147"/>
    </row>
    <row r="132" spans="1:38" hidden="1" x14ac:dyDescent="0.2">
      <c r="A132" s="24">
        <f t="shared" si="8"/>
        <v>23</v>
      </c>
      <c r="B132" s="147">
        <f t="shared" si="8"/>
        <v>1.8810352242627745E-3</v>
      </c>
      <c r="C132" s="23">
        <f t="shared" si="1"/>
        <v>0.95694765495335699</v>
      </c>
      <c r="E132" s="147">
        <f t="shared" si="2"/>
        <v>4.2556472873260748E-3</v>
      </c>
      <c r="F132" s="23">
        <f t="shared" si="3"/>
        <v>0.95694765495335699</v>
      </c>
      <c r="G132" s="26"/>
      <c r="H132" s="147">
        <f t="shared" si="4"/>
        <v>1.9876319453362942E-3</v>
      </c>
      <c r="I132" s="23">
        <f t="shared" si="5"/>
        <v>0.95694765495335699</v>
      </c>
      <c r="J132" s="147"/>
      <c r="K132" s="147">
        <f t="shared" si="6"/>
        <v>4.7307965014729341E-3</v>
      </c>
      <c r="L132" s="23">
        <f t="shared" si="7"/>
        <v>0.95694765495335699</v>
      </c>
      <c r="M132" s="23"/>
      <c r="N132" s="26"/>
      <c r="P132" s="147"/>
      <c r="Q132" s="26"/>
      <c r="S132" s="147"/>
      <c r="T132" s="26"/>
      <c r="V132" s="147"/>
      <c r="W132" s="26"/>
      <c r="Y132" s="147"/>
      <c r="Z132" s="147"/>
      <c r="AA132" s="26"/>
      <c r="AC132" s="147"/>
      <c r="AD132" s="26"/>
      <c r="AF132" s="147"/>
      <c r="AG132" s="26"/>
      <c r="AI132" s="147"/>
      <c r="AJ132" s="26"/>
      <c r="AL132" s="147"/>
    </row>
    <row r="133" spans="1:38" hidden="1" x14ac:dyDescent="0.2">
      <c r="A133" s="24">
        <f t="shared" si="8"/>
        <v>24</v>
      </c>
      <c r="B133" s="147">
        <f t="shared" si="8"/>
        <v>1.7398512692239107E-3</v>
      </c>
      <c r="C133" s="23">
        <f t="shared" si="1"/>
        <v>0.95694765495335699</v>
      </c>
      <c r="E133" s="147">
        <f t="shared" si="2"/>
        <v>3.9435116758847312E-3</v>
      </c>
      <c r="F133" s="23">
        <f t="shared" si="3"/>
        <v>0.95694765495335699</v>
      </c>
      <c r="G133" s="26"/>
      <c r="H133" s="147">
        <f t="shared" si="4"/>
        <v>1.91533895631037E-3</v>
      </c>
      <c r="I133" s="23">
        <f t="shared" si="5"/>
        <v>0.95694765495335699</v>
      </c>
      <c r="J133" s="147"/>
      <c r="K133" s="147">
        <f t="shared" si="6"/>
        <v>4.3982487519536829E-3</v>
      </c>
      <c r="L133" s="23">
        <f t="shared" si="7"/>
        <v>0.95694765495335699</v>
      </c>
      <c r="M133" s="23"/>
      <c r="N133" s="26"/>
      <c r="P133" s="147"/>
      <c r="Q133" s="26"/>
      <c r="S133" s="147"/>
      <c r="T133" s="26"/>
      <c r="V133" s="147"/>
      <c r="W133" s="26"/>
      <c r="Y133" s="147"/>
      <c r="Z133" s="147"/>
      <c r="AA133" s="26"/>
      <c r="AC133" s="147"/>
      <c r="AD133" s="26"/>
      <c r="AF133" s="147"/>
      <c r="AG133" s="26"/>
      <c r="AI133" s="147"/>
      <c r="AJ133" s="26"/>
      <c r="AL133" s="147"/>
    </row>
    <row r="134" spans="1:38" hidden="1" x14ac:dyDescent="0.2">
      <c r="A134" s="24">
        <f t="shared" si="8"/>
        <v>25</v>
      </c>
      <c r="B134" s="147">
        <f t="shared" si="8"/>
        <v>1.7347482347044336E-3</v>
      </c>
      <c r="C134" s="23">
        <f t="shared" si="1"/>
        <v>0.95694765495335699</v>
      </c>
      <c r="E134" s="147">
        <f t="shared" si="2"/>
        <v>4.2562142911615726E-3</v>
      </c>
      <c r="F134" s="23">
        <f t="shared" si="3"/>
        <v>0.95694765495335699</v>
      </c>
      <c r="G134" s="26"/>
      <c r="H134" s="147">
        <f t="shared" si="4"/>
        <v>1.9592817535614218E-3</v>
      </c>
      <c r="I134" s="23">
        <f t="shared" si="5"/>
        <v>0.95694765495335699</v>
      </c>
      <c r="J134" s="147"/>
      <c r="K134" s="147">
        <f t="shared" si="6"/>
        <v>4.6630395431309897E-3</v>
      </c>
      <c r="L134" s="23">
        <f t="shared" si="7"/>
        <v>0.95694765495335699</v>
      </c>
      <c r="M134" s="23"/>
      <c r="N134" s="26"/>
      <c r="P134" s="147"/>
      <c r="Q134" s="26"/>
      <c r="S134" s="147"/>
      <c r="T134" s="26"/>
      <c r="V134" s="147"/>
      <c r="W134" s="26"/>
      <c r="Y134" s="147"/>
      <c r="Z134" s="147"/>
      <c r="AA134" s="26"/>
      <c r="AC134" s="147"/>
      <c r="AD134" s="26"/>
      <c r="AF134" s="147"/>
      <c r="AG134" s="26"/>
      <c r="AI134" s="147"/>
      <c r="AJ134" s="26"/>
      <c r="AL134" s="147"/>
    </row>
    <row r="135" spans="1:38" hidden="1" x14ac:dyDescent="0.2">
      <c r="A135" s="24">
        <f t="shared" si="8"/>
        <v>26</v>
      </c>
      <c r="B135" s="147">
        <f t="shared" si="8"/>
        <v>1.6984599892325971E-3</v>
      </c>
      <c r="C135" s="23">
        <f t="shared" si="1"/>
        <v>0.95504517452601434</v>
      </c>
      <c r="E135" s="147">
        <f t="shared" si="2"/>
        <v>4.3639450199060873E-3</v>
      </c>
      <c r="F135" s="23">
        <f t="shared" si="3"/>
        <v>0.95504517452601434</v>
      </c>
      <c r="G135" s="26"/>
      <c r="H135" s="147">
        <f t="shared" si="4"/>
        <v>1.9524777075354525E-3</v>
      </c>
      <c r="I135" s="23">
        <f t="shared" si="5"/>
        <v>0.95504517452601434</v>
      </c>
      <c r="J135" s="147"/>
      <c r="K135" s="147">
        <f t="shared" si="6"/>
        <v>4.6599210220357535E-3</v>
      </c>
      <c r="L135" s="23">
        <f t="shared" si="7"/>
        <v>0.95504517452601434</v>
      </c>
      <c r="M135" s="23"/>
      <c r="N135" s="26"/>
      <c r="P135" s="147"/>
      <c r="Q135" s="26"/>
      <c r="S135" s="147"/>
      <c r="T135" s="26"/>
      <c r="V135" s="147"/>
      <c r="W135" s="26"/>
      <c r="Y135" s="147"/>
      <c r="Z135" s="147"/>
      <c r="AA135" s="26"/>
      <c r="AC135" s="147"/>
      <c r="AD135" s="26"/>
      <c r="AF135" s="147"/>
      <c r="AG135" s="26"/>
      <c r="AI135" s="147"/>
      <c r="AJ135" s="26"/>
      <c r="AL135" s="147"/>
    </row>
    <row r="136" spans="1:38" hidden="1" x14ac:dyDescent="0.2">
      <c r="A136" s="24">
        <f t="shared" si="8"/>
        <v>27</v>
      </c>
      <c r="B136" s="147">
        <f t="shared" si="8"/>
        <v>1.7701859744230239E-3</v>
      </c>
      <c r="C136" s="23">
        <f t="shared" si="1"/>
        <v>0.95504517452601434</v>
      </c>
      <c r="E136" s="147">
        <f t="shared" si="2"/>
        <v>4.4730932582393457E-3</v>
      </c>
      <c r="F136" s="23">
        <f t="shared" si="3"/>
        <v>0.95504517452601434</v>
      </c>
      <c r="G136" s="26"/>
      <c r="H136" s="147">
        <f t="shared" si="4"/>
        <v>1.9862144357475505E-3</v>
      </c>
      <c r="I136" s="23">
        <f t="shared" si="5"/>
        <v>0.95504517452601434</v>
      </c>
      <c r="J136" s="147"/>
      <c r="K136" s="147">
        <f t="shared" si="6"/>
        <v>4.7764403102304783E-3</v>
      </c>
      <c r="L136" s="23">
        <f t="shared" si="7"/>
        <v>0.95504517452601434</v>
      </c>
      <c r="M136" s="23"/>
      <c r="N136" s="26"/>
      <c r="P136" s="147"/>
      <c r="Q136" s="26"/>
      <c r="S136" s="147"/>
      <c r="T136" s="26"/>
      <c r="V136" s="147"/>
      <c r="W136" s="26"/>
      <c r="Y136" s="147"/>
      <c r="Z136" s="147"/>
      <c r="AA136" s="26"/>
      <c r="AC136" s="147"/>
      <c r="AD136" s="26"/>
      <c r="AF136" s="147"/>
      <c r="AG136" s="26"/>
      <c r="AI136" s="147"/>
      <c r="AJ136" s="26"/>
      <c r="AL136" s="147"/>
    </row>
    <row r="137" spans="1:38" hidden="1" x14ac:dyDescent="0.2">
      <c r="A137" s="24">
        <f t="shared" si="8"/>
        <v>28</v>
      </c>
      <c r="B137" s="147">
        <f t="shared" si="8"/>
        <v>1.7707529782585215E-3</v>
      </c>
      <c r="C137" s="23">
        <f t="shared" si="1"/>
        <v>0.95314269409867169</v>
      </c>
      <c r="E137" s="147">
        <f t="shared" si="2"/>
        <v>4.573736439040142E-3</v>
      </c>
      <c r="F137" s="23">
        <f t="shared" si="3"/>
        <v>0.95314269409867169</v>
      </c>
      <c r="G137" s="26"/>
      <c r="H137" s="147">
        <f t="shared" si="4"/>
        <v>2.0568064132669827E-3</v>
      </c>
      <c r="I137" s="23">
        <f t="shared" si="5"/>
        <v>0.95314269409867169</v>
      </c>
      <c r="J137" s="147"/>
      <c r="K137" s="147">
        <f t="shared" si="6"/>
        <v>4.6896887233993691E-3</v>
      </c>
      <c r="L137" s="23">
        <f t="shared" si="7"/>
        <v>0.95314269409867169</v>
      </c>
      <c r="M137" s="23"/>
      <c r="N137" s="26"/>
      <c r="P137" s="147"/>
      <c r="Q137" s="26"/>
      <c r="S137" s="147"/>
      <c r="T137" s="26"/>
      <c r="V137" s="147"/>
      <c r="W137" s="26"/>
      <c r="Y137" s="147"/>
      <c r="Z137" s="147"/>
      <c r="AA137" s="26"/>
      <c r="AC137" s="147"/>
      <c r="AD137" s="26"/>
      <c r="AF137" s="147"/>
      <c r="AG137" s="26"/>
      <c r="AI137" s="147"/>
      <c r="AJ137" s="26"/>
      <c r="AL137" s="147"/>
    </row>
    <row r="138" spans="1:38" hidden="1" x14ac:dyDescent="0.2">
      <c r="A138" s="24">
        <f t="shared" si="8"/>
        <v>29</v>
      </c>
      <c r="B138" s="147">
        <f t="shared" si="8"/>
        <v>1.8487160056394202E-3</v>
      </c>
      <c r="C138" s="23">
        <f t="shared" si="1"/>
        <v>0.95314269409867169</v>
      </c>
      <c r="E138" s="147">
        <f t="shared" si="2"/>
        <v>4.7908989080356632E-3</v>
      </c>
      <c r="F138" s="23">
        <f t="shared" si="3"/>
        <v>0.95314269409867169</v>
      </c>
      <c r="G138" s="26"/>
      <c r="H138" s="147">
        <f t="shared" si="4"/>
        <v>2.2059284220028105E-3</v>
      </c>
      <c r="I138" s="23">
        <f t="shared" si="5"/>
        <v>0.95314269409867169</v>
      </c>
      <c r="J138" s="147"/>
      <c r="K138" s="147">
        <f t="shared" si="6"/>
        <v>4.8969286252736853E-3</v>
      </c>
      <c r="L138" s="23">
        <f t="shared" si="7"/>
        <v>0.95314269409867169</v>
      </c>
      <c r="M138" s="23"/>
      <c r="N138" s="26"/>
      <c r="P138" s="147"/>
      <c r="Q138" s="26"/>
      <c r="S138" s="147"/>
      <c r="T138" s="26"/>
      <c r="V138" s="147"/>
      <c r="W138" s="26"/>
      <c r="Y138" s="147"/>
      <c r="Z138" s="147"/>
      <c r="AA138" s="26"/>
      <c r="AC138" s="147"/>
      <c r="AD138" s="26"/>
      <c r="AF138" s="147"/>
      <c r="AG138" s="26"/>
      <c r="AI138" s="147"/>
      <c r="AJ138" s="26"/>
      <c r="AL138" s="147"/>
    </row>
    <row r="139" spans="1:38" hidden="1" x14ac:dyDescent="0.2">
      <c r="A139" s="24">
        <f t="shared" si="8"/>
        <v>30</v>
      </c>
      <c r="B139" s="147">
        <f t="shared" si="8"/>
        <v>2.0678629880591828E-3</v>
      </c>
      <c r="C139" s="23">
        <f t="shared" si="1"/>
        <v>0.95124021367132905</v>
      </c>
      <c r="E139" s="147">
        <f t="shared" si="2"/>
        <v>5.3527997090136318E-3</v>
      </c>
      <c r="F139" s="23">
        <f t="shared" si="3"/>
        <v>0.95124021367132905</v>
      </c>
      <c r="G139" s="26"/>
      <c r="H139" s="147">
        <f t="shared" si="4"/>
        <v>2.377163580323039E-3</v>
      </c>
      <c r="I139" s="23">
        <f t="shared" si="5"/>
        <v>0.95124021367132905</v>
      </c>
      <c r="J139" s="147"/>
      <c r="K139" s="147">
        <f t="shared" si="6"/>
        <v>5.3635727818880834E-3</v>
      </c>
      <c r="L139" s="23">
        <f t="shared" si="7"/>
        <v>0.95124021367132905</v>
      </c>
      <c r="M139" s="23"/>
      <c r="N139" s="26"/>
      <c r="P139" s="147"/>
      <c r="Q139" s="26"/>
      <c r="S139" s="147"/>
      <c r="T139" s="26"/>
      <c r="V139" s="147"/>
      <c r="W139" s="26"/>
      <c r="Y139" s="147"/>
      <c r="Z139" s="147"/>
      <c r="AA139" s="26"/>
      <c r="AC139" s="147"/>
      <c r="AD139" s="26"/>
      <c r="AF139" s="147"/>
      <c r="AG139" s="26"/>
      <c r="AI139" s="147"/>
      <c r="AJ139" s="26"/>
      <c r="AL139" s="147"/>
    </row>
    <row r="140" spans="1:38" hidden="1" x14ac:dyDescent="0.2">
      <c r="A140" s="24">
        <f t="shared" si="8"/>
        <v>31</v>
      </c>
      <c r="B140" s="147">
        <f t="shared" si="8"/>
        <v>2.0579404209379775E-3</v>
      </c>
      <c r="C140" s="23">
        <f t="shared" si="1"/>
        <v>0.95124021367132905</v>
      </c>
      <c r="E140" s="147">
        <f t="shared" si="2"/>
        <v>5.3029033714898565E-3</v>
      </c>
      <c r="F140" s="23">
        <f t="shared" si="3"/>
        <v>0.95124021367132905</v>
      </c>
      <c r="G140" s="26"/>
      <c r="H140" s="147">
        <f t="shared" si="4"/>
        <v>2.4531420942796966E-3</v>
      </c>
      <c r="I140" s="23">
        <f t="shared" si="5"/>
        <v>0.95124021367132905</v>
      </c>
      <c r="J140" s="147"/>
      <c r="K140" s="147">
        <f t="shared" si="6"/>
        <v>5.3998610273599196E-3</v>
      </c>
      <c r="L140" s="23">
        <f t="shared" si="7"/>
        <v>0.95124021367132905</v>
      </c>
      <c r="M140" s="23"/>
      <c r="N140" s="26"/>
      <c r="P140" s="147"/>
      <c r="Q140" s="26"/>
      <c r="S140" s="147"/>
      <c r="T140" s="26"/>
      <c r="V140" s="147"/>
      <c r="W140" s="26"/>
      <c r="Y140" s="147"/>
      <c r="Z140" s="147"/>
      <c r="AA140" s="26"/>
      <c r="AC140" s="147"/>
      <c r="AD140" s="26"/>
      <c r="AF140" s="147"/>
      <c r="AG140" s="26"/>
      <c r="AI140" s="147"/>
      <c r="AJ140" s="26"/>
      <c r="AL140" s="147"/>
    </row>
    <row r="141" spans="1:38" hidden="1" x14ac:dyDescent="0.2">
      <c r="A141" s="24">
        <f t="shared" si="8"/>
        <v>32</v>
      </c>
      <c r="B141" s="147">
        <f t="shared" si="8"/>
        <v>1.9380191097302679E-3</v>
      </c>
      <c r="C141" s="23">
        <f t="shared" si="1"/>
        <v>0.9493377332439864</v>
      </c>
      <c r="E141" s="147">
        <f t="shared" si="2"/>
        <v>4.8382437282996999E-3</v>
      </c>
      <c r="F141" s="23">
        <f t="shared" si="3"/>
        <v>0.9493377332439864</v>
      </c>
      <c r="G141" s="26"/>
      <c r="H141" s="147">
        <f t="shared" si="4"/>
        <v>2.282190437877217E-3</v>
      </c>
      <c r="I141" s="23">
        <f t="shared" si="5"/>
        <v>0.9493377332439864</v>
      </c>
      <c r="J141" s="147"/>
      <c r="K141" s="147">
        <f t="shared" si="6"/>
        <v>4.921309790200076E-3</v>
      </c>
      <c r="L141" s="23">
        <f t="shared" si="7"/>
        <v>0.9493377332439864</v>
      </c>
      <c r="M141" s="23"/>
      <c r="N141" s="26"/>
      <c r="P141" s="147"/>
      <c r="Q141" s="26"/>
      <c r="S141" s="147"/>
      <c r="T141" s="26"/>
      <c r="V141" s="147"/>
      <c r="W141" s="26"/>
      <c r="Y141" s="147"/>
      <c r="Z141" s="147"/>
      <c r="AA141" s="26"/>
      <c r="AC141" s="147"/>
      <c r="AD141" s="26"/>
      <c r="AF141" s="147"/>
      <c r="AG141" s="26"/>
      <c r="AI141" s="147"/>
      <c r="AJ141" s="26"/>
      <c r="AL141" s="147"/>
    </row>
    <row r="142" spans="1:38" hidden="1" x14ac:dyDescent="0.2">
      <c r="A142" s="24">
        <f t="shared" ref="A142:B157" si="9">A45</f>
        <v>33</v>
      </c>
      <c r="B142" s="147">
        <f t="shared" si="9"/>
        <v>1.8889732779597387E-3</v>
      </c>
      <c r="C142" s="23">
        <f t="shared" si="1"/>
        <v>0.9493377332439864</v>
      </c>
      <c r="E142" s="147">
        <f t="shared" si="2"/>
        <v>4.731363505308432E-3</v>
      </c>
      <c r="F142" s="23">
        <f t="shared" si="3"/>
        <v>0.9493377332439864</v>
      </c>
      <c r="G142" s="26"/>
      <c r="H142" s="147">
        <f t="shared" si="4"/>
        <v>2.2648968208945448E-3</v>
      </c>
      <c r="I142" s="23">
        <f t="shared" si="5"/>
        <v>0.9493377332439864</v>
      </c>
      <c r="J142" s="147"/>
      <c r="K142" s="147">
        <f t="shared" si="6"/>
        <v>4.8115945480313197E-3</v>
      </c>
      <c r="L142" s="23">
        <f t="shared" si="7"/>
        <v>0.9493377332439864</v>
      </c>
      <c r="M142" s="23"/>
      <c r="N142" s="26"/>
      <c r="P142" s="147"/>
      <c r="Q142" s="26"/>
      <c r="S142" s="147"/>
      <c r="T142" s="26"/>
      <c r="V142" s="147"/>
      <c r="W142" s="26"/>
      <c r="Y142" s="147"/>
      <c r="Z142" s="147"/>
      <c r="AA142" s="26"/>
      <c r="AC142" s="147"/>
      <c r="AD142" s="26"/>
      <c r="AF142" s="147"/>
      <c r="AG142" s="26"/>
      <c r="AI142" s="147"/>
      <c r="AJ142" s="26"/>
      <c r="AL142" s="147"/>
    </row>
    <row r="143" spans="1:38" hidden="1" x14ac:dyDescent="0.2">
      <c r="A143" s="24">
        <f t="shared" si="9"/>
        <v>34</v>
      </c>
      <c r="B143" s="147">
        <f t="shared" si="9"/>
        <v>1.8912412933017285E-3</v>
      </c>
      <c r="C143" s="23">
        <f t="shared" si="1"/>
        <v>0.94743525281664376</v>
      </c>
      <c r="E143" s="147">
        <f t="shared" si="2"/>
        <v>4.5986846078020296E-3</v>
      </c>
      <c r="F143" s="23">
        <f t="shared" si="3"/>
        <v>0.94743525281664376</v>
      </c>
      <c r="G143" s="26"/>
      <c r="H143" s="147">
        <f t="shared" si="4"/>
        <v>2.1999748817300873E-3</v>
      </c>
      <c r="I143" s="23">
        <f t="shared" si="5"/>
        <v>0.94743525281664376</v>
      </c>
      <c r="J143" s="147"/>
      <c r="K143" s="147">
        <f t="shared" si="6"/>
        <v>4.7463891069491138E-3</v>
      </c>
      <c r="L143" s="23">
        <f t="shared" si="7"/>
        <v>0.94743525281664376</v>
      </c>
      <c r="M143" s="23"/>
      <c r="N143" s="26"/>
      <c r="P143" s="147"/>
      <c r="Q143" s="26"/>
      <c r="S143" s="147"/>
      <c r="T143" s="26"/>
      <c r="V143" s="147"/>
      <c r="W143" s="26"/>
      <c r="Y143" s="147"/>
      <c r="Z143" s="147"/>
      <c r="AA143" s="26"/>
      <c r="AC143" s="147"/>
      <c r="AD143" s="26"/>
      <c r="AF143" s="147"/>
      <c r="AG143" s="26"/>
      <c r="AI143" s="147"/>
      <c r="AJ143" s="26"/>
      <c r="AL143" s="147"/>
    </row>
    <row r="144" spans="1:38" hidden="1" x14ac:dyDescent="0.2">
      <c r="A144" s="24">
        <f t="shared" si="9"/>
        <v>35</v>
      </c>
      <c r="B144" s="147">
        <f t="shared" si="9"/>
        <v>1.9737403513666067E-3</v>
      </c>
      <c r="C144" s="23">
        <f t="shared" si="1"/>
        <v>0.94743525281664376</v>
      </c>
      <c r="E144" s="147">
        <f t="shared" si="2"/>
        <v>4.814713069126556E-3</v>
      </c>
      <c r="F144" s="23">
        <f t="shared" si="3"/>
        <v>0.94743525281664376</v>
      </c>
      <c r="G144" s="26"/>
      <c r="H144" s="147">
        <f t="shared" si="4"/>
        <v>2.3094066219810942E-3</v>
      </c>
      <c r="I144" s="23">
        <f t="shared" si="5"/>
        <v>0.94743525281664376</v>
      </c>
      <c r="J144" s="147"/>
      <c r="K144" s="147">
        <f t="shared" si="6"/>
        <v>4.8172645863862945E-3</v>
      </c>
      <c r="L144" s="23">
        <f t="shared" si="7"/>
        <v>0.94743525281664376</v>
      </c>
      <c r="M144" s="23"/>
      <c r="N144" s="26"/>
      <c r="P144" s="147"/>
      <c r="Q144" s="26"/>
      <c r="S144" s="147"/>
      <c r="T144" s="26"/>
      <c r="V144" s="147"/>
      <c r="W144" s="26"/>
      <c r="Y144" s="147"/>
      <c r="Z144" s="147"/>
      <c r="AA144" s="26"/>
      <c r="AC144" s="147"/>
      <c r="AD144" s="26"/>
      <c r="AF144" s="147"/>
      <c r="AG144" s="26"/>
      <c r="AI144" s="147"/>
      <c r="AJ144" s="26"/>
      <c r="AL144" s="147"/>
    </row>
    <row r="145" spans="1:38" hidden="1" x14ac:dyDescent="0.2">
      <c r="A145" s="24">
        <f t="shared" si="9"/>
        <v>36</v>
      </c>
      <c r="B145" s="147">
        <f t="shared" si="9"/>
        <v>2.0794865666868803E-3</v>
      </c>
      <c r="C145" s="23">
        <f t="shared" si="1"/>
        <v>0.945532772389301</v>
      </c>
      <c r="E145" s="147">
        <f t="shared" si="2"/>
        <v>5.0216694690831233E-3</v>
      </c>
      <c r="F145" s="23">
        <f t="shared" si="3"/>
        <v>0.945532772389301</v>
      </c>
      <c r="G145" s="26"/>
      <c r="H145" s="147">
        <f t="shared" si="4"/>
        <v>2.4763892515350921E-3</v>
      </c>
      <c r="I145" s="23">
        <f t="shared" si="5"/>
        <v>0.945532772389301</v>
      </c>
      <c r="J145" s="147"/>
      <c r="K145" s="147">
        <f t="shared" si="6"/>
        <v>5.0579577145549604E-3</v>
      </c>
      <c r="L145" s="23">
        <f t="shared" si="7"/>
        <v>0.945532772389301</v>
      </c>
      <c r="M145" s="23"/>
      <c r="N145" s="26"/>
      <c r="P145" s="147"/>
      <c r="Q145" s="26"/>
      <c r="S145" s="147"/>
      <c r="T145" s="26"/>
      <c r="V145" s="147"/>
      <c r="W145" s="26"/>
      <c r="Y145" s="147"/>
      <c r="Z145" s="147"/>
      <c r="AA145" s="26"/>
      <c r="AC145" s="147"/>
      <c r="AD145" s="26"/>
      <c r="AF145" s="147"/>
      <c r="AG145" s="26"/>
      <c r="AI145" s="147"/>
      <c r="AJ145" s="26"/>
      <c r="AL145" s="147"/>
    </row>
    <row r="146" spans="1:38" hidden="1" x14ac:dyDescent="0.2">
      <c r="A146" s="24">
        <f t="shared" si="9"/>
        <v>37</v>
      </c>
      <c r="B146" s="147">
        <f t="shared" si="9"/>
        <v>2.1937378395396156E-3</v>
      </c>
      <c r="C146" s="23">
        <f t="shared" si="1"/>
        <v>0.945532772389301</v>
      </c>
      <c r="E146" s="147">
        <f t="shared" si="2"/>
        <v>5.2274918613686959E-3</v>
      </c>
      <c r="F146" s="23">
        <f t="shared" si="3"/>
        <v>0.945532772389301</v>
      </c>
      <c r="G146" s="26"/>
      <c r="H146" s="147">
        <f t="shared" si="4"/>
        <v>2.5574708000112266E-3</v>
      </c>
      <c r="I146" s="23">
        <f t="shared" si="5"/>
        <v>0.945532772389301</v>
      </c>
      <c r="J146" s="147"/>
      <c r="K146" s="147">
        <f t="shared" si="6"/>
        <v>5.2737026739617379E-3</v>
      </c>
      <c r="L146" s="23">
        <f t="shared" si="7"/>
        <v>0.945532772389301</v>
      </c>
      <c r="M146" s="23"/>
      <c r="N146" s="26"/>
      <c r="P146" s="147"/>
      <c r="Q146" s="26"/>
      <c r="S146" s="147"/>
      <c r="T146" s="26"/>
      <c r="V146" s="147"/>
      <c r="W146" s="26"/>
      <c r="Y146" s="147"/>
      <c r="Z146" s="147"/>
      <c r="AA146" s="26"/>
      <c r="AC146" s="147"/>
      <c r="AD146" s="26"/>
      <c r="AF146" s="147"/>
      <c r="AG146" s="26"/>
      <c r="AI146" s="147"/>
      <c r="AJ146" s="26"/>
      <c r="AL146" s="147"/>
    </row>
    <row r="147" spans="1:38" hidden="1" x14ac:dyDescent="0.2">
      <c r="A147" s="24">
        <f t="shared" si="9"/>
        <v>38</v>
      </c>
      <c r="B147" s="147">
        <f t="shared" si="9"/>
        <v>2.1200273409249476E-3</v>
      </c>
      <c r="C147" s="23">
        <f t="shared" si="1"/>
        <v>0.91414184533814713</v>
      </c>
      <c r="E147" s="147">
        <f t="shared" si="2"/>
        <v>5.0432156148320266E-3</v>
      </c>
      <c r="F147" s="23">
        <f t="shared" si="3"/>
        <v>0.91414184533814713</v>
      </c>
      <c r="G147" s="26"/>
      <c r="H147" s="147">
        <f t="shared" si="4"/>
        <v>2.4942498723532617E-3</v>
      </c>
      <c r="I147" s="23">
        <f t="shared" si="5"/>
        <v>0.91414184533814713</v>
      </c>
      <c r="J147" s="147"/>
      <c r="K147" s="147">
        <f t="shared" si="6"/>
        <v>5.0641947567454321E-3</v>
      </c>
      <c r="L147" s="23">
        <f t="shared" si="7"/>
        <v>0.91414184533814713</v>
      </c>
      <c r="M147" s="23"/>
      <c r="N147" s="26"/>
      <c r="P147" s="147"/>
      <c r="Q147" s="26"/>
      <c r="S147" s="147"/>
      <c r="T147" s="26"/>
      <c r="V147" s="147"/>
      <c r="W147" s="26"/>
      <c r="Y147" s="147"/>
      <c r="Z147" s="147"/>
      <c r="AA147" s="26"/>
      <c r="AC147" s="147"/>
      <c r="AD147" s="26"/>
      <c r="AF147" s="147"/>
      <c r="AG147" s="26"/>
      <c r="AI147" s="147"/>
      <c r="AJ147" s="26"/>
      <c r="AL147" s="147"/>
    </row>
    <row r="148" spans="1:38" hidden="1" x14ac:dyDescent="0.2">
      <c r="A148" s="24">
        <f t="shared" si="9"/>
        <v>39</v>
      </c>
      <c r="B148" s="147">
        <f t="shared" si="9"/>
        <v>2.1101047738037422E-3</v>
      </c>
      <c r="C148" s="23">
        <f t="shared" si="1"/>
        <v>0.91414184533814713</v>
      </c>
      <c r="E148" s="147">
        <f t="shared" si="2"/>
        <v>5.0500196608579961E-3</v>
      </c>
      <c r="F148" s="23">
        <f t="shared" si="3"/>
        <v>0.91414184533814713</v>
      </c>
      <c r="G148" s="26"/>
      <c r="H148" s="147">
        <f t="shared" si="4"/>
        <v>2.490847849340277E-3</v>
      </c>
      <c r="I148" s="23">
        <f t="shared" si="5"/>
        <v>0.91414184533814713</v>
      </c>
      <c r="J148" s="147"/>
      <c r="K148" s="147">
        <f t="shared" si="6"/>
        <v>5.0610762356501958E-3</v>
      </c>
      <c r="L148" s="23">
        <f t="shared" si="7"/>
        <v>0.91414184533814713</v>
      </c>
      <c r="M148" s="23"/>
      <c r="N148" s="26"/>
      <c r="P148" s="147"/>
      <c r="Q148" s="26"/>
      <c r="S148" s="147"/>
      <c r="T148" s="26"/>
      <c r="V148" s="147"/>
      <c r="W148" s="26"/>
      <c r="Y148" s="147"/>
      <c r="Z148" s="147"/>
      <c r="AA148" s="26"/>
      <c r="AC148" s="147"/>
      <c r="AD148" s="26"/>
      <c r="AF148" s="147"/>
      <c r="AG148" s="26"/>
      <c r="AI148" s="147"/>
      <c r="AJ148" s="26"/>
      <c r="AL148" s="147"/>
    </row>
    <row r="149" spans="1:38" hidden="1" x14ac:dyDescent="0.2">
      <c r="A149" s="24">
        <f t="shared" si="9"/>
        <v>40</v>
      </c>
      <c r="B149" s="147">
        <f t="shared" si="9"/>
        <v>2.1336354329768862E-3</v>
      </c>
      <c r="C149" s="23">
        <f t="shared" si="1"/>
        <v>0.91414184533814713</v>
      </c>
      <c r="E149" s="147">
        <f t="shared" si="2"/>
        <v>5.0262054997671033E-3</v>
      </c>
      <c r="F149" s="23">
        <f t="shared" si="3"/>
        <v>0.91414184533814713</v>
      </c>
      <c r="G149" s="26"/>
      <c r="H149" s="147">
        <f t="shared" si="4"/>
        <v>2.4664666844138867E-3</v>
      </c>
      <c r="I149" s="23">
        <f t="shared" si="5"/>
        <v>0.91414184533814713</v>
      </c>
      <c r="J149" s="147"/>
      <c r="K149" s="147">
        <f t="shared" si="6"/>
        <v>5.0795038603038628E-3</v>
      </c>
      <c r="L149" s="23">
        <f t="shared" si="7"/>
        <v>0.91414184533814713</v>
      </c>
      <c r="M149" s="23"/>
      <c r="N149" s="26"/>
      <c r="P149" s="147"/>
      <c r="Q149" s="26"/>
      <c r="S149" s="147"/>
      <c r="T149" s="26"/>
      <c r="V149" s="147"/>
      <c r="W149" s="26"/>
      <c r="Y149" s="147"/>
      <c r="Z149" s="147"/>
      <c r="AA149" s="26"/>
      <c r="AC149" s="147"/>
      <c r="AD149" s="26"/>
      <c r="AF149" s="147"/>
      <c r="AG149" s="26"/>
      <c r="AI149" s="147"/>
      <c r="AJ149" s="26"/>
      <c r="AL149" s="147"/>
    </row>
    <row r="150" spans="1:38" hidden="1" x14ac:dyDescent="0.2">
      <c r="A150" s="24">
        <f t="shared" si="9"/>
        <v>41</v>
      </c>
      <c r="B150" s="147">
        <f t="shared" si="9"/>
        <v>2.0888421299725883E-3</v>
      </c>
      <c r="C150" s="23">
        <f t="shared" si="1"/>
        <v>0.84850627059482553</v>
      </c>
      <c r="E150" s="147">
        <f t="shared" si="2"/>
        <v>4.9275468323905476E-3</v>
      </c>
      <c r="F150" s="23">
        <f t="shared" si="3"/>
        <v>0.84850627059482553</v>
      </c>
      <c r="G150" s="26"/>
      <c r="H150" s="147">
        <f t="shared" si="4"/>
        <v>2.4358484772970248E-3</v>
      </c>
      <c r="I150" s="23">
        <f t="shared" si="5"/>
        <v>0.84850627059482553</v>
      </c>
      <c r="J150" s="147"/>
      <c r="K150" s="147">
        <f t="shared" si="6"/>
        <v>5.2036777002778039E-3</v>
      </c>
      <c r="L150" s="23">
        <f t="shared" si="7"/>
        <v>0.84850627059482553</v>
      </c>
      <c r="M150" s="23"/>
      <c r="N150" s="26"/>
      <c r="P150" s="147"/>
      <c r="Q150" s="26"/>
      <c r="S150" s="147"/>
      <c r="T150" s="26"/>
      <c r="V150" s="147"/>
      <c r="W150" s="26"/>
      <c r="Y150" s="147"/>
      <c r="Z150" s="147"/>
      <c r="AA150" s="26"/>
      <c r="AC150" s="147"/>
      <c r="AD150" s="26"/>
      <c r="AF150" s="147"/>
      <c r="AG150" s="26"/>
      <c r="AI150" s="147"/>
      <c r="AJ150" s="26"/>
      <c r="AL150" s="147"/>
    </row>
    <row r="151" spans="1:38" hidden="1" x14ac:dyDescent="0.2">
      <c r="A151" s="24">
        <f t="shared" si="9"/>
        <v>42</v>
      </c>
      <c r="B151" s="147">
        <f t="shared" si="9"/>
        <v>1.9884824510895405E-3</v>
      </c>
      <c r="C151" s="23">
        <f t="shared" si="1"/>
        <v>0.84755503038115421</v>
      </c>
      <c r="E151" s="147">
        <f t="shared" si="2"/>
        <v>4.8575218587066128E-3</v>
      </c>
      <c r="F151" s="23">
        <f t="shared" si="3"/>
        <v>0.84755503038115421</v>
      </c>
      <c r="G151" s="26"/>
      <c r="H151" s="147">
        <f t="shared" si="4"/>
        <v>2.3933231896347161E-3</v>
      </c>
      <c r="I151" s="23">
        <f t="shared" si="5"/>
        <v>0.84755503038115421</v>
      </c>
      <c r="J151" s="147"/>
      <c r="K151" s="147">
        <f t="shared" si="6"/>
        <v>4.9587320433429069E-3</v>
      </c>
      <c r="L151" s="23">
        <f t="shared" si="7"/>
        <v>0.84755503038115421</v>
      </c>
      <c r="M151" s="23"/>
      <c r="N151" s="26"/>
      <c r="P151" s="147"/>
      <c r="Q151" s="26"/>
      <c r="S151" s="147"/>
      <c r="T151" s="26"/>
      <c r="V151" s="147"/>
      <c r="W151" s="26"/>
      <c r="Y151" s="147"/>
      <c r="Z151" s="147"/>
      <c r="AA151" s="26"/>
      <c r="AC151" s="147"/>
      <c r="AD151" s="26"/>
      <c r="AF151" s="147"/>
      <c r="AG151" s="26"/>
      <c r="AI151" s="147"/>
      <c r="AJ151" s="26"/>
      <c r="AL151" s="147"/>
    </row>
    <row r="152" spans="1:38" hidden="1" x14ac:dyDescent="0.2">
      <c r="A152" s="24">
        <f t="shared" si="9"/>
        <v>43</v>
      </c>
      <c r="B152" s="147">
        <f t="shared" si="9"/>
        <v>1.9343335847995344E-3</v>
      </c>
      <c r="C152" s="23">
        <f t="shared" si="1"/>
        <v>0.84279882931279759</v>
      </c>
      <c r="E152" s="147">
        <f t="shared" si="2"/>
        <v>4.7455386011958679E-3</v>
      </c>
      <c r="F152" s="23">
        <f t="shared" si="3"/>
        <v>0.84279882931279759</v>
      </c>
      <c r="G152" s="26"/>
      <c r="H152" s="147">
        <f t="shared" si="4"/>
        <v>2.3238652197862791E-3</v>
      </c>
      <c r="I152" s="23">
        <f t="shared" si="5"/>
        <v>0.84279882931279759</v>
      </c>
      <c r="J152" s="147"/>
      <c r="K152" s="147">
        <f t="shared" si="6"/>
        <v>4.9431394378667273E-3</v>
      </c>
      <c r="L152" s="23">
        <f t="shared" si="7"/>
        <v>0.84279882931279759</v>
      </c>
      <c r="M152" s="23"/>
      <c r="N152" s="26"/>
      <c r="P152" s="147"/>
      <c r="Q152" s="26"/>
      <c r="S152" s="147"/>
      <c r="T152" s="26"/>
      <c r="V152" s="147"/>
      <c r="W152" s="26"/>
      <c r="Y152" s="147"/>
      <c r="Z152" s="147"/>
      <c r="AA152" s="26"/>
      <c r="AC152" s="147"/>
      <c r="AD152" s="26"/>
      <c r="AF152" s="147"/>
      <c r="AG152" s="26"/>
      <c r="AI152" s="147"/>
      <c r="AJ152" s="26"/>
      <c r="AL152" s="147"/>
    </row>
    <row r="153" spans="1:38" hidden="1" x14ac:dyDescent="0.2">
      <c r="A153" s="24">
        <f t="shared" si="9"/>
        <v>44</v>
      </c>
      <c r="B153" s="147">
        <f t="shared" si="9"/>
        <v>1.8478654998861739E-3</v>
      </c>
      <c r="C153" s="23">
        <f t="shared" si="1"/>
        <v>0.82187154461202827</v>
      </c>
      <c r="E153" s="147">
        <f t="shared" si="2"/>
        <v>4.712935880654765E-3</v>
      </c>
      <c r="F153" s="23">
        <f t="shared" si="3"/>
        <v>0.82187154461202827</v>
      </c>
      <c r="G153" s="26"/>
      <c r="H153" s="147">
        <f t="shared" si="4"/>
        <v>2.3079891123923509E-3</v>
      </c>
      <c r="I153" s="23">
        <f t="shared" si="5"/>
        <v>0.82187154461202827</v>
      </c>
      <c r="J153" s="147"/>
      <c r="K153" s="147">
        <f t="shared" si="6"/>
        <v>4.9241448093775633E-3</v>
      </c>
      <c r="L153" s="23">
        <f t="shared" si="7"/>
        <v>0.82187154461202827</v>
      </c>
      <c r="M153" s="23"/>
      <c r="N153" s="26"/>
      <c r="P153" s="147"/>
      <c r="Q153" s="26"/>
      <c r="S153" s="147"/>
      <c r="T153" s="26"/>
      <c r="V153" s="147"/>
      <c r="W153" s="26"/>
      <c r="Y153" s="147"/>
      <c r="Z153" s="147"/>
      <c r="AA153" s="26"/>
      <c r="AC153" s="147"/>
      <c r="AD153" s="26"/>
      <c r="AF153" s="147"/>
      <c r="AG153" s="26"/>
      <c r="AI153" s="147"/>
      <c r="AJ153" s="26"/>
      <c r="AL153" s="147"/>
    </row>
    <row r="154" spans="1:38" hidden="1" x14ac:dyDescent="0.2">
      <c r="A154" s="24">
        <f t="shared" si="9"/>
        <v>45</v>
      </c>
      <c r="B154" s="147">
        <f t="shared" si="9"/>
        <v>1.748639828674121E-3</v>
      </c>
      <c r="C154" s="23">
        <f t="shared" si="1"/>
        <v>0.80094425991125906</v>
      </c>
      <c r="E154" s="147">
        <f t="shared" si="2"/>
        <v>4.564664377672183E-3</v>
      </c>
      <c r="F154" s="23">
        <f t="shared" si="3"/>
        <v>0.80094425991125906</v>
      </c>
      <c r="G154" s="26"/>
      <c r="H154" s="147">
        <f t="shared" si="4"/>
        <v>2.2906954954096787E-3</v>
      </c>
      <c r="I154" s="23">
        <f t="shared" si="5"/>
        <v>0.80094425991125906</v>
      </c>
      <c r="J154" s="147"/>
      <c r="K154" s="147">
        <f t="shared" si="6"/>
        <v>4.7894813984469195E-3</v>
      </c>
      <c r="L154" s="23">
        <f t="shared" si="7"/>
        <v>0.80094425991125906</v>
      </c>
      <c r="M154" s="23"/>
      <c r="N154" s="26"/>
      <c r="P154" s="147"/>
      <c r="Q154" s="26"/>
      <c r="S154" s="147"/>
      <c r="T154" s="26"/>
      <c r="V154" s="147"/>
      <c r="W154" s="26"/>
      <c r="Y154" s="147"/>
      <c r="Z154" s="147"/>
      <c r="AA154" s="26"/>
      <c r="AC154" s="147"/>
      <c r="AD154" s="26"/>
      <c r="AF154" s="147"/>
      <c r="AG154" s="26"/>
      <c r="AI154" s="147"/>
      <c r="AJ154" s="26"/>
      <c r="AL154" s="147"/>
    </row>
    <row r="155" spans="1:38" hidden="1" x14ac:dyDescent="0.2">
      <c r="A155" s="24">
        <f t="shared" si="9"/>
        <v>46</v>
      </c>
      <c r="B155" s="147">
        <f t="shared" si="9"/>
        <v>1.6845683952629099E-3</v>
      </c>
      <c r="C155" s="23">
        <f t="shared" si="1"/>
        <v>0.82948146632139896</v>
      </c>
      <c r="E155" s="147">
        <f t="shared" si="2"/>
        <v>4.5490717721960033E-3</v>
      </c>
      <c r="F155" s="23">
        <f t="shared" si="3"/>
        <v>0.82948146632139896</v>
      </c>
      <c r="G155" s="26"/>
      <c r="H155" s="147">
        <f t="shared" si="4"/>
        <v>2.2549742537733394E-3</v>
      </c>
      <c r="I155" s="23">
        <f t="shared" si="5"/>
        <v>0.82948146632139896</v>
      </c>
      <c r="J155" s="147"/>
      <c r="K155" s="147">
        <f t="shared" si="6"/>
        <v>4.7183224170919908E-3</v>
      </c>
      <c r="L155" s="23">
        <f t="shared" si="7"/>
        <v>0.82948146632139896</v>
      </c>
      <c r="M155" s="23"/>
      <c r="N155" s="26"/>
      <c r="P155" s="147"/>
      <c r="Q155" s="26"/>
      <c r="S155" s="147"/>
      <c r="T155" s="26"/>
      <c r="V155" s="147"/>
      <c r="W155" s="26"/>
      <c r="Y155" s="147"/>
      <c r="Z155" s="147"/>
      <c r="AA155" s="26"/>
      <c r="AC155" s="147"/>
      <c r="AD155" s="26"/>
      <c r="AF155" s="147"/>
      <c r="AG155" s="26"/>
      <c r="AI155" s="147"/>
      <c r="AJ155" s="26"/>
      <c r="AL155" s="147"/>
    </row>
    <row r="156" spans="1:38" hidden="1" x14ac:dyDescent="0.2">
      <c r="A156" s="24">
        <f t="shared" si="9"/>
        <v>47</v>
      </c>
      <c r="B156" s="147">
        <f t="shared" si="9"/>
        <v>1.6292855213019088E-3</v>
      </c>
      <c r="C156" s="23">
        <f t="shared" si="1"/>
        <v>0.85611619230419622</v>
      </c>
      <c r="E156" s="147">
        <f t="shared" si="2"/>
        <v>4.6071896653344909E-3</v>
      </c>
      <c r="F156" s="23">
        <f t="shared" si="3"/>
        <v>0.85611619230419622</v>
      </c>
      <c r="G156" s="26"/>
      <c r="H156" s="147">
        <f t="shared" si="4"/>
        <v>2.1957223529638567E-3</v>
      </c>
      <c r="I156" s="23">
        <f t="shared" si="5"/>
        <v>0.85611619230419622</v>
      </c>
      <c r="J156" s="147"/>
      <c r="K156" s="147">
        <f t="shared" si="6"/>
        <v>4.7999709694036222E-3</v>
      </c>
      <c r="L156" s="23">
        <f t="shared" si="7"/>
        <v>0.85611619230419622</v>
      </c>
      <c r="M156" s="23"/>
      <c r="N156" s="26"/>
      <c r="P156" s="147"/>
      <c r="Q156" s="26"/>
      <c r="S156" s="147"/>
      <c r="T156" s="26"/>
      <c r="V156" s="147"/>
      <c r="W156" s="26"/>
      <c r="Y156" s="147"/>
      <c r="Z156" s="147"/>
      <c r="AA156" s="26"/>
      <c r="AC156" s="147"/>
      <c r="AD156" s="26"/>
      <c r="AF156" s="147"/>
      <c r="AG156" s="26"/>
      <c r="AI156" s="147"/>
      <c r="AJ156" s="26"/>
      <c r="AL156" s="147"/>
    </row>
    <row r="157" spans="1:38" hidden="1" x14ac:dyDescent="0.2">
      <c r="A157" s="24">
        <f t="shared" si="9"/>
        <v>48</v>
      </c>
      <c r="B157" s="147">
        <f t="shared" si="9"/>
        <v>1.5482039728257741E-3</v>
      </c>
      <c r="C157" s="23">
        <f t="shared" si="1"/>
        <v>0.86277487379989548</v>
      </c>
      <c r="E157" s="147">
        <f t="shared" si="2"/>
        <v>4.4850003387847913E-3</v>
      </c>
      <c r="F157" s="23">
        <f t="shared" si="3"/>
        <v>0.86277487379989548</v>
      </c>
      <c r="G157" s="26"/>
      <c r="H157" s="147">
        <f t="shared" si="4"/>
        <v>2.1143573025699733E-3</v>
      </c>
      <c r="I157" s="23">
        <f t="shared" si="5"/>
        <v>0.86277487379989548</v>
      </c>
      <c r="J157" s="147"/>
      <c r="K157" s="147">
        <f t="shared" si="6"/>
        <v>4.6752301255941842E-3</v>
      </c>
      <c r="L157" s="23">
        <f t="shared" si="7"/>
        <v>0.86277487379989548</v>
      </c>
      <c r="M157" s="23"/>
      <c r="N157" s="26"/>
      <c r="P157" s="147"/>
      <c r="Q157" s="26"/>
      <c r="S157" s="147"/>
      <c r="T157" s="26"/>
      <c r="V157" s="147"/>
      <c r="W157" s="26"/>
      <c r="Y157" s="147"/>
      <c r="Z157" s="147"/>
      <c r="AA157" s="26"/>
      <c r="AC157" s="147"/>
      <c r="AD157" s="26"/>
      <c r="AF157" s="147"/>
      <c r="AG157" s="26"/>
      <c r="AI157" s="147"/>
      <c r="AJ157" s="26"/>
      <c r="AL157" s="147"/>
    </row>
    <row r="158" spans="1:38" hidden="1" x14ac:dyDescent="0.2">
      <c r="A158" s="24">
        <f t="shared" ref="A158:B173" si="10">A61</f>
        <v>49</v>
      </c>
      <c r="B158" s="147">
        <f t="shared" si="10"/>
        <v>1.4455762786007365E-3</v>
      </c>
      <c r="C158" s="23">
        <f t="shared" si="1"/>
        <v>0.86277487379989548</v>
      </c>
      <c r="E158" s="147">
        <f t="shared" si="2"/>
        <v>4.1280714243391503E-3</v>
      </c>
      <c r="F158" s="23">
        <f t="shared" si="3"/>
        <v>0.86277487379989548</v>
      </c>
      <c r="G158" s="26"/>
      <c r="H158" s="147">
        <f t="shared" si="4"/>
        <v>2.0029410488947253E-3</v>
      </c>
      <c r="I158" s="23">
        <f t="shared" si="5"/>
        <v>0.86277487379989548</v>
      </c>
      <c r="J158" s="147"/>
      <c r="K158" s="147">
        <f t="shared" si="6"/>
        <v>4.1408290106378426E-3</v>
      </c>
      <c r="L158" s="23">
        <f t="shared" si="7"/>
        <v>0.86277487379989548</v>
      </c>
      <c r="M158" s="23"/>
      <c r="N158" s="26"/>
      <c r="P158" s="147"/>
      <c r="Q158" s="26"/>
      <c r="S158" s="147"/>
      <c r="T158" s="26"/>
      <c r="V158" s="147"/>
      <c r="W158" s="26"/>
      <c r="Y158" s="147"/>
      <c r="Z158" s="147"/>
      <c r="AA158" s="26"/>
      <c r="AC158" s="147"/>
      <c r="AD158" s="26"/>
      <c r="AF158" s="147"/>
      <c r="AG158" s="26"/>
      <c r="AI158" s="147"/>
      <c r="AJ158" s="26"/>
      <c r="AL158" s="147"/>
    </row>
    <row r="159" spans="1:38" hidden="1" x14ac:dyDescent="0.2">
      <c r="A159" s="24">
        <f t="shared" si="10"/>
        <v>50</v>
      </c>
      <c r="B159" s="147">
        <f t="shared" si="10"/>
        <v>1.3829223547782688E-3</v>
      </c>
      <c r="C159" s="23">
        <f t="shared" si="1"/>
        <v>0.87323851615028014</v>
      </c>
      <c r="E159" s="147">
        <f t="shared" si="2"/>
        <v>3.9846194539582963E-3</v>
      </c>
      <c r="F159" s="23">
        <f t="shared" si="3"/>
        <v>0.87323851615028014</v>
      </c>
      <c r="G159" s="26"/>
      <c r="H159" s="147">
        <f t="shared" si="4"/>
        <v>1.9445396538384885E-3</v>
      </c>
      <c r="I159" s="23">
        <f t="shared" si="5"/>
        <v>0.87323851615028014</v>
      </c>
      <c r="J159" s="147"/>
      <c r="K159" s="147">
        <f t="shared" si="6"/>
        <v>4.1379939914603552E-3</v>
      </c>
      <c r="L159" s="23">
        <f t="shared" si="7"/>
        <v>0.87323851615028014</v>
      </c>
      <c r="M159" s="23"/>
      <c r="N159" s="26"/>
      <c r="P159" s="147"/>
      <c r="Q159" s="26"/>
      <c r="S159" s="147"/>
      <c r="T159" s="26"/>
      <c r="V159" s="147"/>
      <c r="W159" s="26"/>
      <c r="Y159" s="147"/>
      <c r="Z159" s="147"/>
      <c r="AA159" s="26"/>
      <c r="AC159" s="147"/>
      <c r="AD159" s="26"/>
      <c r="AF159" s="147"/>
      <c r="AG159" s="26"/>
      <c r="AI159" s="147"/>
      <c r="AJ159" s="26"/>
      <c r="AL159" s="147"/>
    </row>
    <row r="160" spans="1:38" hidden="1" x14ac:dyDescent="0.2">
      <c r="A160" s="24">
        <f t="shared" si="10"/>
        <v>51</v>
      </c>
      <c r="B160" s="147">
        <f t="shared" si="10"/>
        <v>1.3055263312328675E-3</v>
      </c>
      <c r="C160" s="23">
        <f t="shared" si="1"/>
        <v>0.87323851615028014</v>
      </c>
      <c r="E160" s="147">
        <f t="shared" si="2"/>
        <v>4.0674020139409234E-3</v>
      </c>
      <c r="F160" s="23">
        <f t="shared" si="3"/>
        <v>0.87323851615028014</v>
      </c>
      <c r="G160" s="26"/>
      <c r="H160" s="147">
        <f t="shared" si="4"/>
        <v>1.8923753009727235E-3</v>
      </c>
      <c r="I160" s="23">
        <f t="shared" si="5"/>
        <v>0.87323851615028014</v>
      </c>
      <c r="J160" s="147"/>
      <c r="K160" s="147">
        <f t="shared" si="6"/>
        <v>4.0580464506552155E-3</v>
      </c>
      <c r="L160" s="23">
        <f t="shared" si="7"/>
        <v>0.87323851615028014</v>
      </c>
      <c r="M160" s="23"/>
      <c r="N160" s="26"/>
      <c r="P160" s="147"/>
      <c r="Q160" s="26"/>
      <c r="S160" s="147"/>
      <c r="T160" s="26"/>
      <c r="V160" s="147"/>
      <c r="W160" s="26"/>
      <c r="Y160" s="147"/>
      <c r="Z160" s="147"/>
      <c r="AA160" s="26"/>
      <c r="AC160" s="147"/>
      <c r="AD160" s="26"/>
      <c r="AF160" s="147"/>
      <c r="AG160" s="26"/>
      <c r="AI160" s="147"/>
      <c r="AJ160" s="26"/>
      <c r="AL160" s="147"/>
    </row>
    <row r="161" spans="1:38" hidden="1" x14ac:dyDescent="0.2">
      <c r="A161" s="24">
        <f t="shared" si="10"/>
        <v>52</v>
      </c>
      <c r="B161" s="147">
        <f t="shared" si="10"/>
        <v>1.2309653268649536E-3</v>
      </c>
      <c r="C161" s="23">
        <f t="shared" si="1"/>
        <v>0.88370215850066469</v>
      </c>
      <c r="E161" s="147">
        <f t="shared" si="2"/>
        <v>4.1462155470750684E-3</v>
      </c>
      <c r="F161" s="23">
        <f t="shared" si="3"/>
        <v>0.88370215850066469</v>
      </c>
      <c r="G161" s="26"/>
      <c r="H161" s="147">
        <f t="shared" si="4"/>
        <v>1.8654426187865948E-3</v>
      </c>
      <c r="I161" s="23">
        <f t="shared" si="5"/>
        <v>0.88370215850066469</v>
      </c>
      <c r="J161" s="147"/>
      <c r="K161" s="147">
        <f t="shared" si="6"/>
        <v>4.0021965728587175E-3</v>
      </c>
      <c r="L161" s="23">
        <f t="shared" si="7"/>
        <v>0.88370215850066469</v>
      </c>
      <c r="M161" s="23"/>
      <c r="N161" s="26"/>
      <c r="P161" s="147"/>
      <c r="Q161" s="26"/>
      <c r="S161" s="147"/>
      <c r="T161" s="26"/>
      <c r="V161" s="147"/>
      <c r="W161" s="26"/>
      <c r="Y161" s="147"/>
      <c r="Z161" s="147"/>
      <c r="AA161" s="26"/>
      <c r="AC161" s="147"/>
      <c r="AD161" s="26"/>
      <c r="AF161" s="147"/>
      <c r="AG161" s="26"/>
      <c r="AI161" s="147"/>
      <c r="AJ161" s="26"/>
      <c r="AL161" s="147"/>
    </row>
    <row r="162" spans="1:38" hidden="1" x14ac:dyDescent="0.2">
      <c r="A162" s="24">
        <f t="shared" si="10"/>
        <v>53</v>
      </c>
      <c r="B162" s="147">
        <f t="shared" si="10"/>
        <v>1.2122542002935379E-3</v>
      </c>
      <c r="C162" s="23">
        <f t="shared" si="1"/>
        <v>0.88370215850066469</v>
      </c>
      <c r="E162" s="147">
        <f t="shared" si="2"/>
        <v>4.0878141520188311E-3</v>
      </c>
      <c r="F162" s="23">
        <f t="shared" si="3"/>
        <v>0.88370215850066469</v>
      </c>
      <c r="G162" s="26"/>
      <c r="H162" s="147">
        <f t="shared" si="4"/>
        <v>1.8059072160593629E-3</v>
      </c>
      <c r="I162" s="23">
        <f t="shared" si="5"/>
        <v>0.88370215850066469</v>
      </c>
      <c r="J162" s="147"/>
      <c r="K162" s="147">
        <f t="shared" si="6"/>
        <v>4.023459216689871E-3</v>
      </c>
      <c r="L162" s="23">
        <f t="shared" si="7"/>
        <v>0.88370215850066469</v>
      </c>
      <c r="M162" s="23"/>
      <c r="N162" s="26"/>
      <c r="P162" s="147"/>
      <c r="Q162" s="26"/>
      <c r="S162" s="147"/>
      <c r="T162" s="26"/>
      <c r="V162" s="147"/>
      <c r="W162" s="26"/>
      <c r="Y162" s="147"/>
      <c r="Z162" s="147"/>
      <c r="AA162" s="26"/>
      <c r="AC162" s="147"/>
      <c r="AD162" s="26"/>
      <c r="AF162" s="147"/>
      <c r="AG162" s="26"/>
      <c r="AI162" s="147"/>
      <c r="AJ162" s="26"/>
      <c r="AL162" s="147"/>
    </row>
    <row r="163" spans="1:38" hidden="1" x14ac:dyDescent="0.2">
      <c r="A163" s="24">
        <f t="shared" si="10"/>
        <v>54</v>
      </c>
      <c r="B163" s="147">
        <f t="shared" si="10"/>
        <v>1.21622322714202E-3</v>
      </c>
      <c r="C163" s="23">
        <f t="shared" si="1"/>
        <v>0.89416580085104924</v>
      </c>
      <c r="E163" s="147">
        <f t="shared" si="2"/>
        <v>4.2737914100619938E-3</v>
      </c>
      <c r="F163" s="23">
        <f t="shared" si="3"/>
        <v>0.89416580085104924</v>
      </c>
      <c r="G163" s="26"/>
      <c r="H163" s="147">
        <f t="shared" si="4"/>
        <v>1.8770661974142923E-3</v>
      </c>
      <c r="I163" s="23">
        <f t="shared" si="5"/>
        <v>0.89416580085104924</v>
      </c>
      <c r="J163" s="147"/>
      <c r="K163" s="147">
        <f t="shared" si="6"/>
        <v>4.1756997465209351E-3</v>
      </c>
      <c r="L163" s="23">
        <f t="shared" si="7"/>
        <v>0.89416580085104924</v>
      </c>
      <c r="M163" s="23"/>
      <c r="N163" s="26"/>
      <c r="P163" s="147"/>
      <c r="Q163" s="26"/>
      <c r="S163" s="147"/>
      <c r="T163" s="26"/>
      <c r="V163" s="147"/>
      <c r="W163" s="26"/>
      <c r="Y163" s="147"/>
      <c r="Z163" s="147"/>
      <c r="AA163" s="26"/>
      <c r="AC163" s="147"/>
      <c r="AD163" s="26"/>
      <c r="AF163" s="147"/>
      <c r="AG163" s="26"/>
      <c r="AI163" s="147"/>
      <c r="AJ163" s="26"/>
      <c r="AL163" s="147"/>
    </row>
    <row r="164" spans="1:38" hidden="1" x14ac:dyDescent="0.2">
      <c r="A164" s="24">
        <f t="shared" si="10"/>
        <v>55</v>
      </c>
      <c r="B164" s="147">
        <f t="shared" si="10"/>
        <v>9.2308224418984086E-4</v>
      </c>
      <c r="C164" s="23">
        <f t="shared" si="1"/>
        <v>0.89416580085104924</v>
      </c>
      <c r="E164" s="147">
        <f t="shared" si="2"/>
        <v>3.4008890053136764E-3</v>
      </c>
      <c r="F164" s="23">
        <f t="shared" si="3"/>
        <v>0.89416580085104924</v>
      </c>
      <c r="G164" s="26"/>
      <c r="H164" s="147">
        <f t="shared" si="4"/>
        <v>1.3908604084752331E-3</v>
      </c>
      <c r="I164" s="23">
        <f t="shared" si="5"/>
        <v>0.89416580085104924</v>
      </c>
      <c r="J164" s="147"/>
      <c r="K164" s="147">
        <f t="shared" si="6"/>
        <v>3.2052726820670577E-3</v>
      </c>
      <c r="L164" s="23">
        <f t="shared" si="7"/>
        <v>0.89416580085104924</v>
      </c>
      <c r="M164" s="23"/>
      <c r="N164" s="26"/>
      <c r="P164" s="147"/>
      <c r="Q164" s="26"/>
      <c r="S164" s="147"/>
      <c r="T164" s="26"/>
      <c r="V164" s="147"/>
      <c r="W164" s="26"/>
      <c r="Y164" s="147"/>
      <c r="Z164" s="147"/>
      <c r="AA164" s="26"/>
      <c r="AC164" s="147"/>
      <c r="AD164" s="26"/>
      <c r="AF164" s="147"/>
      <c r="AG164" s="26"/>
      <c r="AI164" s="147"/>
      <c r="AJ164" s="26"/>
      <c r="AL164" s="147"/>
    </row>
    <row r="165" spans="1:38" hidden="1" x14ac:dyDescent="0.2">
      <c r="A165" s="24">
        <f t="shared" si="10"/>
        <v>56</v>
      </c>
      <c r="B165" s="147">
        <f t="shared" si="10"/>
        <v>8.3377914009899316E-4</v>
      </c>
      <c r="C165" s="23">
        <f t="shared" si="1"/>
        <v>0.90367820298776247</v>
      </c>
      <c r="E165" s="147">
        <f t="shared" si="2"/>
        <v>3.2642410809587919E-3</v>
      </c>
      <c r="F165" s="23">
        <f t="shared" si="3"/>
        <v>0.90367820298776247</v>
      </c>
      <c r="G165" s="26"/>
      <c r="H165" s="147">
        <f t="shared" si="4"/>
        <v>1.3557061706743914E-3</v>
      </c>
      <c r="I165" s="23">
        <f t="shared" si="5"/>
        <v>0.90367820298776247</v>
      </c>
      <c r="J165" s="147"/>
      <c r="K165" s="147">
        <f t="shared" si="6"/>
        <v>3.0805318382576201E-3</v>
      </c>
      <c r="L165" s="23">
        <f t="shared" si="7"/>
        <v>0.90367820298776247</v>
      </c>
      <c r="M165" s="23"/>
      <c r="N165" s="26"/>
      <c r="P165" s="147"/>
      <c r="Q165" s="26"/>
      <c r="S165" s="147"/>
      <c r="T165" s="26"/>
      <c r="V165" s="147"/>
      <c r="W165" s="26"/>
      <c r="Y165" s="147"/>
      <c r="Z165" s="147"/>
      <c r="AA165" s="26"/>
      <c r="AC165" s="147"/>
      <c r="AD165" s="26"/>
      <c r="AF165" s="147"/>
      <c r="AG165" s="26"/>
      <c r="AI165" s="147"/>
      <c r="AJ165" s="26"/>
      <c r="AL165" s="147"/>
    </row>
    <row r="166" spans="1:38" hidden="1" x14ac:dyDescent="0.2">
      <c r="A166" s="24">
        <f t="shared" si="10"/>
        <v>57</v>
      </c>
      <c r="B166" s="147">
        <f t="shared" si="10"/>
        <v>7.8303229682197186E-4</v>
      </c>
      <c r="C166" s="23">
        <f t="shared" si="1"/>
        <v>0.91414184533814713</v>
      </c>
      <c r="E166" s="147">
        <f t="shared" si="2"/>
        <v>3.2546020157553355E-3</v>
      </c>
      <c r="F166" s="23">
        <f t="shared" si="3"/>
        <v>0.91414184533814713</v>
      </c>
      <c r="G166" s="26"/>
      <c r="H166" s="147">
        <f t="shared" si="4"/>
        <v>1.286815204661452E-3</v>
      </c>
      <c r="I166" s="23">
        <f t="shared" si="5"/>
        <v>0.91414184533814713</v>
      </c>
      <c r="J166" s="147"/>
      <c r="K166" s="147">
        <f t="shared" si="6"/>
        <v>3.1154025741407126E-3</v>
      </c>
      <c r="L166" s="23">
        <f t="shared" si="7"/>
        <v>0.91414184533814713</v>
      </c>
      <c r="M166" s="23"/>
      <c r="N166" s="26"/>
      <c r="P166" s="147"/>
      <c r="Q166" s="26"/>
      <c r="S166" s="147"/>
      <c r="T166" s="26"/>
      <c r="V166" s="147"/>
      <c r="W166" s="26"/>
      <c r="Y166" s="147"/>
      <c r="Z166" s="147"/>
      <c r="AA166" s="26"/>
      <c r="AC166" s="147"/>
      <c r="AD166" s="26"/>
      <c r="AF166" s="147"/>
      <c r="AG166" s="26"/>
      <c r="AI166" s="147"/>
      <c r="AJ166" s="26"/>
      <c r="AL166" s="147"/>
    </row>
    <row r="167" spans="1:38" hidden="1" x14ac:dyDescent="0.2">
      <c r="A167" s="24">
        <f t="shared" si="10"/>
        <v>58</v>
      </c>
      <c r="B167" s="147">
        <f t="shared" si="10"/>
        <v>7.3880599765317116E-4</v>
      </c>
      <c r="C167" s="23">
        <f t="shared" si="1"/>
        <v>0.91414184533814713</v>
      </c>
      <c r="E167" s="147">
        <f t="shared" si="2"/>
        <v>3.2438289428808843E-3</v>
      </c>
      <c r="F167" s="23">
        <f t="shared" si="3"/>
        <v>0.91414184533814713</v>
      </c>
      <c r="G167" s="26"/>
      <c r="H167" s="147">
        <f t="shared" si="4"/>
        <v>1.257047503297836E-3</v>
      </c>
      <c r="I167" s="23">
        <f t="shared" si="5"/>
        <v>0.91414184533814713</v>
      </c>
      <c r="J167" s="147"/>
      <c r="K167" s="147">
        <f t="shared" si="6"/>
        <v>3.023264450872378E-3</v>
      </c>
      <c r="L167" s="23">
        <f t="shared" si="7"/>
        <v>0.91414184533814713</v>
      </c>
      <c r="M167" s="23"/>
      <c r="N167" s="26"/>
      <c r="P167" s="147"/>
      <c r="Q167" s="26"/>
      <c r="S167" s="147"/>
      <c r="T167" s="26"/>
      <c r="V167" s="147"/>
      <c r="W167" s="26"/>
      <c r="Y167" s="147"/>
      <c r="Z167" s="147"/>
      <c r="AA167" s="26"/>
      <c r="AC167" s="147"/>
      <c r="AD167" s="26"/>
      <c r="AF167" s="147"/>
      <c r="AG167" s="26"/>
      <c r="AI167" s="147"/>
      <c r="AJ167" s="26"/>
      <c r="AL167" s="147"/>
    </row>
    <row r="168" spans="1:38" hidden="1" x14ac:dyDescent="0.2">
      <c r="A168" s="24">
        <f t="shared" si="10"/>
        <v>59</v>
      </c>
      <c r="B168" s="147">
        <f t="shared" si="10"/>
        <v>6.4014733027661561E-4</v>
      </c>
      <c r="C168" s="23">
        <f t="shared" si="1"/>
        <v>0.92460548768853179</v>
      </c>
      <c r="E168" s="147">
        <f t="shared" si="2"/>
        <v>2.8894515456949809E-3</v>
      </c>
      <c r="F168" s="23">
        <f t="shared" si="3"/>
        <v>0.92460548768853179</v>
      </c>
      <c r="G168" s="26"/>
      <c r="H168" s="147">
        <f t="shared" si="4"/>
        <v>1.0455550726572889E-3</v>
      </c>
      <c r="I168" s="23">
        <f t="shared" si="5"/>
        <v>0.92460548768853179</v>
      </c>
      <c r="J168" s="147"/>
      <c r="K168" s="147">
        <f t="shared" si="6"/>
        <v>2.7440150618898863E-3</v>
      </c>
      <c r="L168" s="23">
        <f t="shared" si="7"/>
        <v>0.92460548768853179</v>
      </c>
      <c r="M168" s="23"/>
      <c r="N168" s="26"/>
      <c r="P168" s="147"/>
      <c r="Q168" s="26"/>
      <c r="S168" s="147"/>
      <c r="T168" s="26"/>
      <c r="V168" s="147"/>
      <c r="W168" s="26"/>
      <c r="Y168" s="147"/>
      <c r="Z168" s="147"/>
      <c r="AA168" s="26"/>
      <c r="AC168" s="147"/>
      <c r="AD168" s="26"/>
      <c r="AF168" s="147"/>
      <c r="AG168" s="26"/>
      <c r="AI168" s="147"/>
      <c r="AJ168" s="26"/>
      <c r="AL168" s="147"/>
    </row>
    <row r="169" spans="1:38" hidden="1" x14ac:dyDescent="0.2">
      <c r="A169" s="24">
        <f t="shared" si="10"/>
        <v>60</v>
      </c>
      <c r="B169" s="147">
        <f t="shared" si="10"/>
        <v>5.2192703057539838E-4</v>
      </c>
      <c r="C169" s="23">
        <f t="shared" si="1"/>
        <v>0.92460548768853179</v>
      </c>
      <c r="E169" s="147">
        <f t="shared" si="2"/>
        <v>2.3859521397732496E-3</v>
      </c>
      <c r="F169" s="23">
        <f t="shared" si="3"/>
        <v>0.92460548768853179</v>
      </c>
      <c r="G169" s="26"/>
      <c r="H169" s="147">
        <f t="shared" si="4"/>
        <v>8.9331454282622492E-4</v>
      </c>
      <c r="I169" s="23">
        <f t="shared" si="5"/>
        <v>0.92460548768853179</v>
      </c>
      <c r="J169" s="147"/>
      <c r="K169" s="147">
        <f t="shared" si="6"/>
        <v>2.3040200855438688E-3</v>
      </c>
      <c r="L169" s="23">
        <f t="shared" si="7"/>
        <v>0.92460548768853179</v>
      </c>
      <c r="M169" s="23"/>
      <c r="N169" s="26"/>
      <c r="P169" s="147"/>
      <c r="Q169" s="26"/>
      <c r="S169" s="147"/>
      <c r="T169" s="26"/>
      <c r="V169" s="147"/>
      <c r="W169" s="26"/>
      <c r="Y169" s="147"/>
      <c r="Z169" s="147"/>
      <c r="AA169" s="26"/>
      <c r="AC169" s="147"/>
      <c r="AD169" s="26"/>
      <c r="AF169" s="147"/>
      <c r="AG169" s="26"/>
      <c r="AI169" s="147"/>
      <c r="AJ169" s="26"/>
      <c r="AL169" s="147"/>
    </row>
    <row r="170" spans="1:38" hidden="1" x14ac:dyDescent="0.2">
      <c r="A170" s="24">
        <f t="shared" si="10"/>
        <v>61</v>
      </c>
      <c r="B170" s="147">
        <f t="shared" si="10"/>
        <v>4.9471084647152101E-4</v>
      </c>
      <c r="C170" s="23">
        <f t="shared" si="1"/>
        <v>0.93506913003891645</v>
      </c>
      <c r="E170" s="147">
        <f t="shared" si="2"/>
        <v>2.3292517562235049E-3</v>
      </c>
      <c r="F170" s="23">
        <f t="shared" si="3"/>
        <v>0.93506913003891645</v>
      </c>
      <c r="G170" s="26"/>
      <c r="H170" s="147">
        <f t="shared" si="4"/>
        <v>7.9805789846265412E-4</v>
      </c>
      <c r="I170" s="23">
        <f t="shared" si="5"/>
        <v>0.93506913003891645</v>
      </c>
      <c r="J170" s="147"/>
      <c r="K170" s="147">
        <f t="shared" si="6"/>
        <v>2.201392391318831E-3</v>
      </c>
      <c r="L170" s="23">
        <f t="shared" si="7"/>
        <v>0.93506913003891645</v>
      </c>
      <c r="M170" s="23"/>
      <c r="N170" s="26"/>
      <c r="P170" s="147"/>
      <c r="Q170" s="26"/>
      <c r="S170" s="147"/>
      <c r="T170" s="26"/>
      <c r="V170" s="147"/>
      <c r="W170" s="26"/>
      <c r="Y170" s="147"/>
      <c r="Z170" s="147"/>
      <c r="AA170" s="26"/>
      <c r="AC170" s="147"/>
      <c r="AD170" s="26"/>
      <c r="AF170" s="147"/>
      <c r="AG170" s="26"/>
      <c r="AI170" s="147"/>
      <c r="AJ170" s="26"/>
      <c r="AL170" s="147"/>
    </row>
    <row r="171" spans="1:38" hidden="1" x14ac:dyDescent="0.2">
      <c r="A171" s="24">
        <f t="shared" si="10"/>
        <v>62</v>
      </c>
      <c r="B171" s="147">
        <f t="shared" si="10"/>
        <v>4.3857746675727389E-4</v>
      </c>
      <c r="C171" s="23">
        <f t="shared" si="1"/>
        <v>0.93506913003891645</v>
      </c>
      <c r="E171" s="147">
        <f t="shared" si="2"/>
        <v>2.233995111859934E-3</v>
      </c>
      <c r="F171" s="23">
        <f t="shared" si="3"/>
        <v>0.93506913003891645</v>
      </c>
      <c r="G171" s="26"/>
      <c r="H171" s="147">
        <f t="shared" si="4"/>
        <v>7.1640934615102201E-4</v>
      </c>
      <c r="I171" s="23">
        <f t="shared" si="5"/>
        <v>0.93506913003891645</v>
      </c>
      <c r="J171" s="147"/>
      <c r="K171" s="147">
        <f t="shared" si="6"/>
        <v>2.1137902987344759E-3</v>
      </c>
      <c r="L171" s="23">
        <f t="shared" si="7"/>
        <v>0.93506913003891645</v>
      </c>
      <c r="M171" s="23"/>
      <c r="N171" s="26"/>
      <c r="P171" s="147"/>
      <c r="Q171" s="26"/>
      <c r="S171" s="147"/>
      <c r="T171" s="26"/>
      <c r="V171" s="147"/>
      <c r="W171" s="26"/>
      <c r="Y171" s="147"/>
      <c r="Z171" s="147"/>
      <c r="AA171" s="26"/>
      <c r="AC171" s="147"/>
      <c r="AD171" s="26"/>
      <c r="AF171" s="147"/>
      <c r="AG171" s="26"/>
      <c r="AI171" s="147"/>
      <c r="AJ171" s="26"/>
      <c r="AL171" s="147"/>
    </row>
    <row r="172" spans="1:38" hidden="1" x14ac:dyDescent="0.2">
      <c r="A172" s="24">
        <f t="shared" si="10"/>
        <v>63</v>
      </c>
      <c r="B172" s="147">
        <f t="shared" si="10"/>
        <v>3.7535653909930873E-4</v>
      </c>
      <c r="C172" s="23">
        <f t="shared" si="1"/>
        <v>0.945532772389301</v>
      </c>
      <c r="E172" s="147">
        <f t="shared" si="2"/>
        <v>1.9521942056177038E-3</v>
      </c>
      <c r="F172" s="23">
        <f t="shared" si="3"/>
        <v>0.945532772389301</v>
      </c>
      <c r="G172" s="26"/>
      <c r="H172" s="147">
        <f t="shared" si="4"/>
        <v>6.4014733027661561E-4</v>
      </c>
      <c r="I172" s="23">
        <f t="shared" si="5"/>
        <v>0.945532772389301</v>
      </c>
      <c r="J172" s="147"/>
      <c r="K172" s="147">
        <f t="shared" si="6"/>
        <v>1.8254688483840249E-3</v>
      </c>
      <c r="L172" s="23">
        <f t="shared" si="7"/>
        <v>0.945532772389301</v>
      </c>
      <c r="M172" s="23"/>
      <c r="N172" s="26"/>
      <c r="P172" s="147"/>
      <c r="Q172" s="26"/>
      <c r="S172" s="147"/>
      <c r="T172" s="26"/>
      <c r="V172" s="147"/>
      <c r="W172" s="26"/>
      <c r="Y172" s="147"/>
      <c r="Z172" s="147"/>
      <c r="AA172" s="26"/>
      <c r="AC172" s="147"/>
      <c r="AD172" s="26"/>
      <c r="AF172" s="147"/>
      <c r="AG172" s="26"/>
      <c r="AI172" s="147"/>
      <c r="AJ172" s="26"/>
      <c r="AL172" s="147"/>
    </row>
    <row r="173" spans="1:38" hidden="1" x14ac:dyDescent="0.2">
      <c r="A173" s="24">
        <f t="shared" si="10"/>
        <v>64</v>
      </c>
      <c r="B173" s="147">
        <f t="shared" si="10"/>
        <v>3.0419755774437936E-4</v>
      </c>
      <c r="C173" s="23">
        <f t="shared" si="1"/>
        <v>0.945532772389301</v>
      </c>
      <c r="E173" s="147">
        <f t="shared" si="2"/>
        <v>1.8699786494705743E-3</v>
      </c>
      <c r="F173" s="23">
        <f t="shared" si="3"/>
        <v>0.945532772389301</v>
      </c>
      <c r="G173" s="26"/>
      <c r="H173" s="147">
        <f t="shared" si="4"/>
        <v>5.2617955934162921E-4</v>
      </c>
      <c r="I173" s="23">
        <f t="shared" si="5"/>
        <v>0.945532772389301</v>
      </c>
      <c r="J173" s="147"/>
      <c r="K173" s="147">
        <f t="shared" si="6"/>
        <v>1.6851353990984072E-3</v>
      </c>
      <c r="L173" s="23">
        <f t="shared" si="7"/>
        <v>0.945532772389301</v>
      </c>
      <c r="M173" s="23"/>
      <c r="N173" s="26"/>
      <c r="P173" s="147"/>
      <c r="Q173" s="26"/>
      <c r="S173" s="147"/>
      <c r="T173" s="26"/>
      <c r="V173" s="147"/>
      <c r="W173" s="26"/>
      <c r="Y173" s="147"/>
      <c r="Z173" s="147"/>
      <c r="AA173" s="26"/>
      <c r="AC173" s="147"/>
      <c r="AD173" s="26"/>
      <c r="AF173" s="147"/>
      <c r="AG173" s="26"/>
      <c r="AI173" s="147"/>
      <c r="AJ173" s="26"/>
      <c r="AL173" s="147"/>
    </row>
    <row r="174" spans="1:38" hidden="1" x14ac:dyDescent="0.2">
      <c r="A174" s="24">
        <f t="shared" ref="A174:B189" si="11">A77</f>
        <v>65</v>
      </c>
      <c r="B174" s="147">
        <f t="shared" si="11"/>
        <v>2.7783187939374817E-4</v>
      </c>
      <c r="C174" s="23">
        <f t="shared" ref="C174:C193" si="12">C77/$B$98</f>
        <v>0.96550881687639889</v>
      </c>
      <c r="E174" s="147">
        <f t="shared" ref="E174:E192" si="13">E77</f>
        <v>1.765082939903547E-3</v>
      </c>
      <c r="F174" s="23">
        <f t="shared" ref="F174:F192" si="14">F77/$B$98</f>
        <v>0.96550881687639889</v>
      </c>
      <c r="G174" s="26"/>
      <c r="H174" s="147">
        <f t="shared" ref="H174:H192" si="15">H77</f>
        <v>4.5161855497371513E-4</v>
      </c>
      <c r="I174" s="23">
        <f t="shared" ref="I174:I192" si="16">I77/$B$98</f>
        <v>0.96550881687639889</v>
      </c>
      <c r="J174" s="147"/>
      <c r="K174" s="147">
        <f t="shared" ref="K174:K192" si="17">K77</f>
        <v>1.5229723021461378E-3</v>
      </c>
      <c r="L174" s="23">
        <f t="shared" ref="L174:L192" si="18">L77/$B$98</f>
        <v>0.96550881687639889</v>
      </c>
      <c r="M174" s="23"/>
      <c r="N174" s="26"/>
      <c r="P174" s="147"/>
      <c r="Q174" s="26"/>
      <c r="S174" s="147"/>
      <c r="T174" s="26"/>
      <c r="V174" s="147"/>
      <c r="W174" s="26"/>
      <c r="Y174" s="147"/>
      <c r="Z174" s="147"/>
      <c r="AA174" s="26"/>
      <c r="AC174" s="147"/>
      <c r="AD174" s="26"/>
      <c r="AF174" s="147"/>
      <c r="AG174" s="26"/>
      <c r="AI174" s="147"/>
      <c r="AJ174" s="26"/>
      <c r="AL174" s="147"/>
    </row>
    <row r="175" spans="1:38" hidden="1" x14ac:dyDescent="0.2">
      <c r="A175" s="24">
        <f t="shared" si="11"/>
        <v>66</v>
      </c>
      <c r="B175" s="147">
        <f t="shared" si="11"/>
        <v>2.3473958789594233E-4</v>
      </c>
      <c r="C175" s="23">
        <f t="shared" si="12"/>
        <v>0.96550881687639889</v>
      </c>
      <c r="E175" s="147">
        <f t="shared" si="13"/>
        <v>1.5388484095400664E-3</v>
      </c>
      <c r="F175" s="23">
        <f t="shared" si="14"/>
        <v>0.96550881687639889</v>
      </c>
      <c r="G175" s="26"/>
      <c r="H175" s="147">
        <f t="shared" si="15"/>
        <v>3.9888719827245271E-4</v>
      </c>
      <c r="I175" s="23">
        <f t="shared" si="16"/>
        <v>0.96550881687639889</v>
      </c>
      <c r="J175" s="147"/>
      <c r="K175" s="147">
        <f t="shared" si="17"/>
        <v>1.3885923931332433E-3</v>
      </c>
      <c r="L175" s="23">
        <f t="shared" si="18"/>
        <v>0.96550881687639889</v>
      </c>
      <c r="M175" s="23"/>
      <c r="N175" s="26"/>
      <c r="P175" s="147"/>
      <c r="Q175" s="26"/>
      <c r="S175" s="147"/>
      <c r="T175" s="26"/>
      <c r="V175" s="147"/>
      <c r="W175" s="26"/>
      <c r="Y175" s="147"/>
      <c r="Z175" s="147"/>
      <c r="AA175" s="26"/>
      <c r="AC175" s="147"/>
      <c r="AD175" s="26"/>
      <c r="AF175" s="147"/>
      <c r="AG175" s="26"/>
      <c r="AI175" s="147"/>
      <c r="AJ175" s="26"/>
      <c r="AL175" s="147"/>
    </row>
    <row r="176" spans="1:38" hidden="1" x14ac:dyDescent="0.2">
      <c r="A176" s="24">
        <f t="shared" si="11"/>
        <v>67</v>
      </c>
      <c r="B176" s="147">
        <f t="shared" si="11"/>
        <v>2.1602846132452662E-4</v>
      </c>
      <c r="C176" s="23">
        <f t="shared" si="12"/>
        <v>0.97597245922678366</v>
      </c>
      <c r="E176" s="147">
        <f t="shared" si="13"/>
        <v>1.3642112282068533E-3</v>
      </c>
      <c r="F176" s="23">
        <f t="shared" si="14"/>
        <v>0.97597245922678366</v>
      </c>
      <c r="G176" s="26"/>
      <c r="H176" s="147">
        <f t="shared" si="15"/>
        <v>3.3793428595647738E-4</v>
      </c>
      <c r="I176" s="23">
        <f t="shared" si="16"/>
        <v>0.97597245922678366</v>
      </c>
      <c r="J176" s="147"/>
      <c r="K176" s="147">
        <f t="shared" si="17"/>
        <v>1.2128212041290353E-3</v>
      </c>
      <c r="L176" s="23">
        <f t="shared" si="18"/>
        <v>0.97597245922678366</v>
      </c>
      <c r="M176" s="23"/>
      <c r="N176" s="26"/>
      <c r="P176" s="147"/>
      <c r="Q176" s="26"/>
      <c r="S176" s="147"/>
      <c r="T176" s="26"/>
      <c r="V176" s="147"/>
      <c r="W176" s="26"/>
      <c r="Y176" s="147"/>
      <c r="Z176" s="147"/>
      <c r="AA176" s="26"/>
      <c r="AC176" s="147"/>
      <c r="AD176" s="26"/>
      <c r="AF176" s="147"/>
      <c r="AG176" s="26"/>
      <c r="AI176" s="147"/>
      <c r="AJ176" s="26"/>
      <c r="AL176" s="147"/>
    </row>
    <row r="177" spans="1:38" hidden="1" x14ac:dyDescent="0.2">
      <c r="A177" s="24">
        <f t="shared" si="11"/>
        <v>68</v>
      </c>
      <c r="B177" s="147">
        <f t="shared" si="11"/>
        <v>1.6584862188300274E-4</v>
      </c>
      <c r="C177" s="23">
        <f t="shared" si="12"/>
        <v>0.9864361015771681</v>
      </c>
      <c r="E177" s="147">
        <f t="shared" si="13"/>
        <v>1.2091356791983018E-3</v>
      </c>
      <c r="F177" s="23">
        <f t="shared" si="14"/>
        <v>0.9864361015771681</v>
      </c>
      <c r="G177" s="26"/>
      <c r="H177" s="147">
        <f t="shared" si="15"/>
        <v>2.7017732761453264E-4</v>
      </c>
      <c r="I177" s="23">
        <f t="shared" si="16"/>
        <v>0.9864361015771681</v>
      </c>
      <c r="J177" s="147"/>
      <c r="K177" s="147">
        <f t="shared" si="17"/>
        <v>1.1062244830555156E-3</v>
      </c>
      <c r="L177" s="23">
        <f t="shared" si="18"/>
        <v>0.9864361015771681</v>
      </c>
      <c r="M177" s="23"/>
      <c r="N177" s="26"/>
      <c r="P177" s="147"/>
      <c r="Q177" s="26"/>
      <c r="S177" s="147"/>
      <c r="T177" s="26"/>
      <c r="V177" s="147"/>
      <c r="W177" s="26"/>
      <c r="Y177" s="147"/>
      <c r="Z177" s="147"/>
      <c r="AA177" s="26"/>
      <c r="AC177" s="147"/>
      <c r="AD177" s="26"/>
      <c r="AF177" s="147"/>
      <c r="AG177" s="26"/>
      <c r="AI177" s="147"/>
      <c r="AJ177" s="26"/>
      <c r="AL177" s="147"/>
    </row>
    <row r="178" spans="1:38" hidden="1" x14ac:dyDescent="0.2">
      <c r="A178" s="24">
        <f t="shared" si="11"/>
        <v>69</v>
      </c>
      <c r="B178" s="147">
        <f t="shared" si="11"/>
        <v>1.6528161804750527E-4</v>
      </c>
      <c r="C178" s="23">
        <f t="shared" si="12"/>
        <v>0.99689974392755287</v>
      </c>
      <c r="E178" s="147">
        <f t="shared" si="13"/>
        <v>1.1459147515403367E-3</v>
      </c>
      <c r="F178" s="23">
        <f t="shared" si="14"/>
        <v>0.99689974392755287</v>
      </c>
      <c r="G178" s="26"/>
      <c r="H178" s="147">
        <f t="shared" si="15"/>
        <v>2.3729110515568084E-4</v>
      </c>
      <c r="I178" s="23">
        <f t="shared" si="16"/>
        <v>0.99689974392755287</v>
      </c>
      <c r="J178" s="147"/>
      <c r="K178" s="147">
        <f t="shared" si="17"/>
        <v>1.02315842115514E-3</v>
      </c>
      <c r="L178" s="23">
        <f t="shared" si="18"/>
        <v>0.99689974392755287</v>
      </c>
      <c r="M178" s="23"/>
      <c r="N178" s="26"/>
      <c r="P178" s="147"/>
      <c r="Q178" s="26"/>
      <c r="S178" s="147"/>
      <c r="T178" s="26"/>
      <c r="V178" s="147"/>
      <c r="W178" s="26"/>
      <c r="Y178" s="147"/>
      <c r="Z178" s="147"/>
      <c r="AA178" s="26"/>
      <c r="AC178" s="147"/>
      <c r="AD178" s="26"/>
      <c r="AF178" s="147"/>
      <c r="AG178" s="26"/>
      <c r="AI178" s="147"/>
      <c r="AJ178" s="26"/>
      <c r="AL178" s="147"/>
    </row>
    <row r="179" spans="1:38" hidden="1" x14ac:dyDescent="0.2">
      <c r="A179" s="24">
        <f t="shared" si="11"/>
        <v>70</v>
      </c>
      <c r="B179" s="147">
        <f t="shared" si="11"/>
        <v>1.3863243777912537E-4</v>
      </c>
      <c r="C179" s="23">
        <f t="shared" si="12"/>
        <v>1.0064121460642661</v>
      </c>
      <c r="E179" s="147">
        <f t="shared" si="13"/>
        <v>9.8658667376555465E-4</v>
      </c>
      <c r="F179" s="23">
        <f t="shared" si="14"/>
        <v>1.0064121460642661</v>
      </c>
      <c r="G179" s="26"/>
      <c r="H179" s="147">
        <f t="shared" si="15"/>
        <v>2.0071935776609561E-4</v>
      </c>
      <c r="I179" s="23">
        <f t="shared" si="16"/>
        <v>1.0064121460642661</v>
      </c>
      <c r="J179" s="147"/>
      <c r="K179" s="147">
        <f t="shared" si="17"/>
        <v>8.4511921680894208E-4</v>
      </c>
      <c r="L179" s="23">
        <f t="shared" si="18"/>
        <v>1.0064121460642661</v>
      </c>
      <c r="M179" s="23"/>
      <c r="N179" s="26"/>
      <c r="P179" s="147"/>
      <c r="Q179" s="26"/>
      <c r="S179" s="147"/>
      <c r="T179" s="26"/>
      <c r="V179" s="147"/>
      <c r="W179" s="26"/>
      <c r="Y179" s="147"/>
      <c r="Z179" s="147"/>
      <c r="AA179" s="26"/>
      <c r="AC179" s="147"/>
      <c r="AD179" s="26"/>
      <c r="AF179" s="147"/>
      <c r="AG179" s="26"/>
      <c r="AI179" s="147"/>
      <c r="AJ179" s="26"/>
      <c r="AL179" s="147"/>
    </row>
    <row r="180" spans="1:38" hidden="1" x14ac:dyDescent="0.2">
      <c r="A180" s="24">
        <f t="shared" si="11"/>
        <v>71</v>
      </c>
      <c r="B180" s="147">
        <f t="shared" si="11"/>
        <v>1.1538528052373011E-4</v>
      </c>
      <c r="C180" s="23">
        <f t="shared" si="12"/>
        <v>1.0168757884146506</v>
      </c>
      <c r="E180" s="147">
        <f t="shared" si="13"/>
        <v>8.6212933187386541E-4</v>
      </c>
      <c r="F180" s="23">
        <f t="shared" si="14"/>
        <v>1.0168757884146506</v>
      </c>
      <c r="G180" s="26"/>
      <c r="H180" s="147">
        <f t="shared" si="15"/>
        <v>1.6244659887001807E-4</v>
      </c>
      <c r="I180" s="23">
        <f t="shared" si="16"/>
        <v>1.0168757884146506</v>
      </c>
      <c r="J180" s="147"/>
      <c r="K180" s="147">
        <f t="shared" si="17"/>
        <v>7.2774942286097093E-4</v>
      </c>
      <c r="L180" s="23">
        <f t="shared" si="18"/>
        <v>1.0168757884146506</v>
      </c>
      <c r="M180" s="23"/>
      <c r="N180" s="26"/>
      <c r="P180" s="147"/>
      <c r="Q180" s="26"/>
      <c r="S180" s="147"/>
      <c r="T180" s="26"/>
      <c r="V180" s="147"/>
      <c r="W180" s="26"/>
      <c r="Y180" s="147"/>
      <c r="Z180" s="147"/>
      <c r="AA180" s="26"/>
      <c r="AC180" s="147"/>
      <c r="AD180" s="26"/>
      <c r="AF180" s="147"/>
      <c r="AG180" s="26"/>
      <c r="AI180" s="147"/>
      <c r="AJ180" s="26"/>
      <c r="AL180" s="147"/>
    </row>
    <row r="181" spans="1:38" hidden="1" x14ac:dyDescent="0.2">
      <c r="A181" s="24">
        <f t="shared" si="11"/>
        <v>72</v>
      </c>
      <c r="B181" s="147">
        <f t="shared" si="11"/>
        <v>8.7602092584355282E-5</v>
      </c>
      <c r="C181" s="23">
        <f t="shared" si="12"/>
        <v>1.0273394307650354</v>
      </c>
      <c r="E181" s="147">
        <f t="shared" si="13"/>
        <v>6.9911572916834998E-4</v>
      </c>
      <c r="F181" s="23">
        <f t="shared" si="14"/>
        <v>1.0273394307650354</v>
      </c>
      <c r="G181" s="26"/>
      <c r="H181" s="147">
        <f t="shared" si="15"/>
        <v>1.3693142627263302E-4</v>
      </c>
      <c r="I181" s="23">
        <f t="shared" si="16"/>
        <v>1.0273394307650354</v>
      </c>
      <c r="J181" s="147"/>
      <c r="K181" s="147">
        <f t="shared" si="17"/>
        <v>5.9875605028530217E-4</v>
      </c>
      <c r="L181" s="23">
        <f t="shared" si="18"/>
        <v>1.0273394307650354</v>
      </c>
      <c r="M181" s="23"/>
      <c r="N181" s="26"/>
      <c r="P181" s="147"/>
      <c r="Q181" s="26"/>
      <c r="S181" s="147"/>
      <c r="T181" s="26"/>
      <c r="V181" s="147"/>
      <c r="W181" s="26"/>
      <c r="Y181" s="147"/>
      <c r="Z181" s="147"/>
      <c r="AA181" s="26"/>
      <c r="AC181" s="147"/>
      <c r="AD181" s="26"/>
      <c r="AF181" s="147"/>
      <c r="AG181" s="26"/>
      <c r="AI181" s="147"/>
      <c r="AJ181" s="26"/>
      <c r="AL181" s="147"/>
    </row>
    <row r="182" spans="1:38" hidden="1" x14ac:dyDescent="0.2">
      <c r="A182" s="24">
        <f t="shared" si="11"/>
        <v>73</v>
      </c>
      <c r="B182" s="147">
        <f t="shared" si="11"/>
        <v>7.0591977519431925E-5</v>
      </c>
      <c r="C182" s="23">
        <f t="shared" si="12"/>
        <v>1.03780307311542</v>
      </c>
      <c r="E182" s="147">
        <f t="shared" si="13"/>
        <v>5.5481325303425016E-4</v>
      </c>
      <c r="F182" s="23">
        <f t="shared" si="14"/>
        <v>1.03780307311542</v>
      </c>
      <c r="G182" s="26"/>
      <c r="H182" s="147">
        <f t="shared" si="15"/>
        <v>1.0999874408650438E-4</v>
      </c>
      <c r="I182" s="23">
        <f t="shared" si="16"/>
        <v>1.03780307311542</v>
      </c>
      <c r="J182" s="147"/>
      <c r="K182" s="147">
        <f t="shared" si="17"/>
        <v>4.887573061987978E-4</v>
      </c>
      <c r="L182" s="23">
        <f t="shared" si="18"/>
        <v>1.03780307311542</v>
      </c>
      <c r="M182" s="23"/>
      <c r="N182" s="26"/>
      <c r="P182" s="147"/>
      <c r="Q182" s="26"/>
      <c r="S182" s="147"/>
      <c r="T182" s="26"/>
      <c r="V182" s="147"/>
      <c r="W182" s="26"/>
      <c r="Y182" s="147"/>
      <c r="Z182" s="147"/>
      <c r="AA182" s="26"/>
      <c r="AC182" s="147"/>
      <c r="AD182" s="26"/>
      <c r="AF182" s="147"/>
      <c r="AG182" s="26"/>
      <c r="AI182" s="147"/>
      <c r="AJ182" s="26"/>
      <c r="AL182" s="147"/>
    </row>
    <row r="183" spans="1:38" hidden="1" x14ac:dyDescent="0.2">
      <c r="A183" s="24">
        <f t="shared" si="11"/>
        <v>74</v>
      </c>
      <c r="B183" s="147">
        <f t="shared" si="11"/>
        <v>4.7344820264036679E-5</v>
      </c>
      <c r="C183" s="23">
        <f t="shared" si="12"/>
        <v>1.0482667154658047</v>
      </c>
      <c r="E183" s="147">
        <f t="shared" si="13"/>
        <v>4.2128384977460181E-4</v>
      </c>
      <c r="F183" s="23">
        <f t="shared" si="14"/>
        <v>1.0482667154658047</v>
      </c>
      <c r="G183" s="26"/>
      <c r="H183" s="147">
        <f t="shared" si="15"/>
        <v>7.8530031216396162E-5</v>
      </c>
      <c r="I183" s="23">
        <f t="shared" si="16"/>
        <v>1.0482667154658047</v>
      </c>
      <c r="J183" s="147"/>
      <c r="K183" s="147">
        <f t="shared" si="17"/>
        <v>4.0172221744993992E-4</v>
      </c>
      <c r="L183" s="23">
        <f t="shared" si="18"/>
        <v>1.0482667154658047</v>
      </c>
      <c r="M183" s="23"/>
      <c r="N183" s="26"/>
      <c r="P183" s="147"/>
      <c r="Q183" s="26"/>
      <c r="S183" s="147"/>
      <c r="T183" s="26"/>
      <c r="V183" s="147"/>
      <c r="W183" s="26"/>
      <c r="Y183" s="147"/>
      <c r="Z183" s="147"/>
      <c r="AA183" s="26"/>
      <c r="AC183" s="147"/>
      <c r="AD183" s="26"/>
      <c r="AF183" s="147"/>
      <c r="AG183" s="26"/>
      <c r="AI183" s="147"/>
      <c r="AJ183" s="26"/>
      <c r="AL183" s="147"/>
    </row>
    <row r="184" spans="1:38" hidden="1" x14ac:dyDescent="0.2">
      <c r="A184" s="24">
        <f t="shared" si="11"/>
        <v>75</v>
      </c>
      <c r="B184" s="147">
        <f t="shared" si="11"/>
        <v>3.7422253142831385E-5</v>
      </c>
      <c r="C184" s="23">
        <f t="shared" si="12"/>
        <v>1.0482667154658047</v>
      </c>
      <c r="E184" s="147">
        <f t="shared" si="13"/>
        <v>3.4445483006469797E-4</v>
      </c>
      <c r="F184" s="23">
        <f t="shared" si="14"/>
        <v>1.0482667154658047</v>
      </c>
      <c r="G184" s="26"/>
      <c r="H184" s="147">
        <f t="shared" si="15"/>
        <v>5.9535402727231749E-5</v>
      </c>
      <c r="I184" s="23">
        <f t="shared" si="16"/>
        <v>1.0482667154658047</v>
      </c>
      <c r="J184" s="147"/>
      <c r="K184" s="147">
        <f t="shared" si="17"/>
        <v>3.2517669965778482E-4</v>
      </c>
      <c r="L184" s="23">
        <f t="shared" si="18"/>
        <v>1.0482667154658047</v>
      </c>
      <c r="M184" s="23"/>
      <c r="N184" s="26"/>
      <c r="P184" s="147"/>
      <c r="Q184" s="26"/>
      <c r="S184" s="147"/>
      <c r="T184" s="26"/>
      <c r="V184" s="147"/>
      <c r="W184" s="26"/>
      <c r="Y184" s="147"/>
      <c r="Z184" s="147"/>
      <c r="AA184" s="26"/>
      <c r="AC184" s="147"/>
      <c r="AD184" s="26"/>
      <c r="AF184" s="147"/>
      <c r="AG184" s="26"/>
      <c r="AI184" s="147"/>
      <c r="AJ184" s="26"/>
      <c r="AL184" s="147"/>
    </row>
    <row r="185" spans="1:38" hidden="1" x14ac:dyDescent="0.2">
      <c r="A185" s="24">
        <f t="shared" si="11"/>
        <v>76</v>
      </c>
      <c r="B185" s="147">
        <f t="shared" si="11"/>
        <v>2.8917195610369707E-5</v>
      </c>
      <c r="C185" s="23">
        <f t="shared" si="12"/>
        <v>1.057779117602518</v>
      </c>
      <c r="E185" s="147">
        <f t="shared" si="13"/>
        <v>2.0922441529855728E-4</v>
      </c>
      <c r="F185" s="23">
        <f t="shared" si="14"/>
        <v>1.057779117602518</v>
      </c>
      <c r="G185" s="26"/>
      <c r="H185" s="147">
        <f t="shared" si="15"/>
        <v>4.7344820264036679E-5</v>
      </c>
      <c r="I185" s="23">
        <f t="shared" si="16"/>
        <v>1.057779117602518</v>
      </c>
      <c r="J185" s="147"/>
      <c r="K185" s="147">
        <f t="shared" si="17"/>
        <v>2.2850254570547042E-4</v>
      </c>
      <c r="L185" s="23">
        <f t="shared" si="18"/>
        <v>1.057779117602518</v>
      </c>
      <c r="M185" s="23"/>
      <c r="N185" s="26"/>
      <c r="P185" s="147"/>
      <c r="Q185" s="26"/>
      <c r="S185" s="147"/>
      <c r="T185" s="26"/>
      <c r="V185" s="147"/>
      <c r="W185" s="26"/>
      <c r="Y185" s="147"/>
      <c r="Z185" s="147"/>
      <c r="AA185" s="26"/>
      <c r="AC185" s="147"/>
      <c r="AD185" s="26"/>
      <c r="AF185" s="147"/>
      <c r="AG185" s="26"/>
      <c r="AI185" s="147"/>
      <c r="AJ185" s="26"/>
      <c r="AL185" s="147"/>
    </row>
    <row r="186" spans="1:38" hidden="1" x14ac:dyDescent="0.2">
      <c r="A186" s="24">
        <f t="shared" si="11"/>
        <v>77</v>
      </c>
      <c r="B186" s="147">
        <f t="shared" si="11"/>
        <v>1.5025601640682299E-5</v>
      </c>
      <c r="C186" s="23">
        <f t="shared" si="12"/>
        <v>1.057779117602518</v>
      </c>
      <c r="E186" s="147">
        <f t="shared" si="13"/>
        <v>1.5450854517305381E-4</v>
      </c>
      <c r="F186" s="23">
        <f t="shared" si="14"/>
        <v>1.057779117602518</v>
      </c>
      <c r="G186" s="26"/>
      <c r="H186" s="147">
        <f t="shared" si="15"/>
        <v>2.7216184103877371E-5</v>
      </c>
      <c r="I186" s="23">
        <f t="shared" si="16"/>
        <v>1.057779117602518</v>
      </c>
      <c r="J186" s="147"/>
      <c r="K186" s="147">
        <f t="shared" si="17"/>
        <v>1.618795950345206E-4</v>
      </c>
      <c r="L186" s="23">
        <f t="shared" si="18"/>
        <v>1.057779117602518</v>
      </c>
      <c r="M186" s="23"/>
      <c r="N186" s="26"/>
      <c r="P186" s="147"/>
      <c r="Q186" s="26"/>
      <c r="S186" s="147"/>
      <c r="T186" s="26"/>
      <c r="V186" s="147"/>
      <c r="W186" s="26"/>
      <c r="Y186" s="147"/>
      <c r="Z186" s="147"/>
      <c r="AA186" s="26"/>
      <c r="AC186" s="147"/>
      <c r="AD186" s="26"/>
      <c r="AF186" s="147"/>
      <c r="AG186" s="26"/>
      <c r="AI186" s="147"/>
      <c r="AJ186" s="26"/>
      <c r="AL186" s="147"/>
    </row>
    <row r="187" spans="1:38" hidden="1" x14ac:dyDescent="0.2">
      <c r="A187" s="24">
        <f t="shared" si="11"/>
        <v>78</v>
      </c>
      <c r="B187" s="147">
        <f t="shared" si="11"/>
        <v>1.4742099722933575E-5</v>
      </c>
      <c r="C187" s="23">
        <f t="shared" si="12"/>
        <v>1.0682427599529025</v>
      </c>
      <c r="E187" s="147">
        <f t="shared" si="13"/>
        <v>1.4260146462760748E-4</v>
      </c>
      <c r="F187" s="23">
        <f t="shared" si="14"/>
        <v>1.0682427599529025</v>
      </c>
      <c r="G187" s="26"/>
      <c r="H187" s="147">
        <f t="shared" si="15"/>
        <v>2.0695639995656752E-5</v>
      </c>
      <c r="I187" s="23">
        <f t="shared" si="16"/>
        <v>1.0682427599529025</v>
      </c>
      <c r="J187" s="147"/>
      <c r="K187" s="147">
        <f t="shared" si="17"/>
        <v>1.2218932654969945E-4</v>
      </c>
      <c r="L187" s="23">
        <f t="shared" si="18"/>
        <v>1.0682427599529025</v>
      </c>
      <c r="M187" s="23"/>
      <c r="N187" s="26"/>
      <c r="P187" s="147"/>
      <c r="Q187" s="26"/>
      <c r="S187" s="147"/>
      <c r="T187" s="26"/>
      <c r="V187" s="147"/>
      <c r="W187" s="26"/>
      <c r="Y187" s="147"/>
      <c r="Z187" s="147"/>
      <c r="AA187" s="26"/>
      <c r="AC187" s="147"/>
      <c r="AD187" s="26"/>
      <c r="AF187" s="147"/>
      <c r="AG187" s="26"/>
      <c r="AI187" s="147"/>
      <c r="AJ187" s="26"/>
      <c r="AL187" s="147"/>
    </row>
    <row r="188" spans="1:38" hidden="1" x14ac:dyDescent="0.2">
      <c r="A188" s="24">
        <f t="shared" si="11"/>
        <v>79</v>
      </c>
      <c r="B188" s="147">
        <f t="shared" si="11"/>
        <v>1.190708054544635E-5</v>
      </c>
      <c r="C188" s="23">
        <f t="shared" si="12"/>
        <v>1.0787064023032871</v>
      </c>
      <c r="E188" s="147">
        <f t="shared" si="13"/>
        <v>9.2988629021581023E-5</v>
      </c>
      <c r="F188" s="23">
        <f t="shared" si="14"/>
        <v>1.0787064023032871</v>
      </c>
      <c r="G188" s="26"/>
      <c r="H188" s="147">
        <f t="shared" si="15"/>
        <v>1.1056574792200182E-5</v>
      </c>
      <c r="I188" s="23">
        <f t="shared" si="16"/>
        <v>1.0787064023032871</v>
      </c>
      <c r="J188" s="147"/>
      <c r="K188" s="147">
        <f t="shared" si="17"/>
        <v>9.0437111761842512E-5</v>
      </c>
      <c r="L188" s="23">
        <f t="shared" si="18"/>
        <v>1.0787064023032871</v>
      </c>
      <c r="M188" s="23"/>
      <c r="N188" s="26"/>
      <c r="P188" s="147"/>
      <c r="Q188" s="26"/>
      <c r="S188" s="147"/>
      <c r="T188" s="26"/>
      <c r="V188" s="147"/>
      <c r="W188" s="26"/>
      <c r="Y188" s="147"/>
      <c r="Z188" s="147"/>
      <c r="AA188" s="26"/>
      <c r="AC188" s="147"/>
      <c r="AD188" s="26"/>
      <c r="AF188" s="147"/>
      <c r="AG188" s="26"/>
      <c r="AI188" s="147"/>
      <c r="AJ188" s="26"/>
      <c r="AL188" s="147"/>
    </row>
    <row r="189" spans="1:38" hidden="1" x14ac:dyDescent="0.2">
      <c r="A189" s="24">
        <f t="shared" si="11"/>
        <v>80</v>
      </c>
      <c r="B189" s="147">
        <f t="shared" si="11"/>
        <v>6.8040460259693428E-6</v>
      </c>
      <c r="C189" s="23">
        <f t="shared" si="12"/>
        <v>1.0787064023032871</v>
      </c>
      <c r="E189" s="147">
        <f t="shared" si="13"/>
        <v>6.9457969848437043E-5</v>
      </c>
      <c r="F189" s="23">
        <f t="shared" si="14"/>
        <v>1.0787064023032871</v>
      </c>
      <c r="G189" s="26"/>
      <c r="H189" s="147">
        <f t="shared" si="15"/>
        <v>1.0489570956702736E-5</v>
      </c>
      <c r="I189" s="23">
        <f t="shared" si="16"/>
        <v>1.0787064023032871</v>
      </c>
      <c r="J189" s="147"/>
      <c r="K189" s="147">
        <f t="shared" si="17"/>
        <v>6.0952912315975365E-5</v>
      </c>
      <c r="L189" s="23">
        <f t="shared" si="18"/>
        <v>1.0787064023032871</v>
      </c>
      <c r="M189" s="23"/>
      <c r="N189" s="26"/>
      <c r="P189" s="147"/>
      <c r="Q189" s="26"/>
      <c r="S189" s="147"/>
      <c r="T189" s="26"/>
      <c r="V189" s="147"/>
      <c r="W189" s="26"/>
      <c r="Y189" s="147"/>
      <c r="Z189" s="147"/>
      <c r="AA189" s="26"/>
      <c r="AC189" s="147"/>
      <c r="AD189" s="26"/>
      <c r="AF189" s="147"/>
      <c r="AG189" s="26"/>
      <c r="AI189" s="147"/>
      <c r="AJ189" s="26"/>
      <c r="AL189" s="147"/>
    </row>
    <row r="190" spans="1:38" hidden="1" x14ac:dyDescent="0.2">
      <c r="A190" s="24">
        <f t="shared" ref="A190:B193" si="19">A93</f>
        <v>81</v>
      </c>
      <c r="B190" s="147">
        <f t="shared" si="19"/>
        <v>3.4020230129846714E-6</v>
      </c>
      <c r="C190" s="23">
        <f t="shared" si="12"/>
        <v>1.0891700446536718</v>
      </c>
      <c r="E190" s="147">
        <f t="shared" si="13"/>
        <v>3.600474355408777E-5</v>
      </c>
      <c r="F190" s="23">
        <f t="shared" si="14"/>
        <v>1.0891700446536718</v>
      </c>
      <c r="G190" s="26"/>
      <c r="H190" s="147">
        <f t="shared" si="15"/>
        <v>4.8195326017282842E-6</v>
      </c>
      <c r="I190" s="23">
        <f t="shared" si="16"/>
        <v>1.0891700446536718</v>
      </c>
      <c r="J190" s="147"/>
      <c r="K190" s="147">
        <f t="shared" si="17"/>
        <v>4.4226299168800728E-5</v>
      </c>
      <c r="L190" s="23">
        <f t="shared" si="18"/>
        <v>1.0891700446536718</v>
      </c>
      <c r="M190" s="23"/>
      <c r="N190" s="26"/>
      <c r="P190" s="147"/>
      <c r="Q190" s="26"/>
      <c r="S190" s="147"/>
      <c r="T190" s="26"/>
      <c r="V190" s="147"/>
      <c r="W190" s="26"/>
      <c r="Y190" s="147"/>
      <c r="Z190" s="147"/>
      <c r="AA190" s="26"/>
      <c r="AC190" s="147"/>
      <c r="AD190" s="26"/>
      <c r="AF190" s="147"/>
      <c r="AG190" s="26"/>
      <c r="AI190" s="147"/>
      <c r="AJ190" s="26"/>
      <c r="AL190" s="147"/>
    </row>
    <row r="191" spans="1:38" hidden="1" x14ac:dyDescent="0.2">
      <c r="A191" s="24">
        <f t="shared" si="19"/>
        <v>82</v>
      </c>
      <c r="B191" s="147">
        <f t="shared" si="19"/>
        <v>3.1185210952359489E-6</v>
      </c>
      <c r="C191" s="23">
        <f t="shared" si="12"/>
        <v>1.0891700446536718</v>
      </c>
      <c r="E191" s="147">
        <f t="shared" si="13"/>
        <v>1.9845134242410584E-5</v>
      </c>
      <c r="F191" s="23">
        <f t="shared" si="14"/>
        <v>1.0891700446536718</v>
      </c>
      <c r="G191" s="26"/>
      <c r="H191" s="147">
        <f t="shared" si="15"/>
        <v>3.4020230129846714E-6</v>
      </c>
      <c r="I191" s="23">
        <f t="shared" si="16"/>
        <v>1.0891700446536718</v>
      </c>
      <c r="J191" s="147"/>
      <c r="K191" s="147">
        <f t="shared" si="17"/>
        <v>2.0412138077908028E-5</v>
      </c>
      <c r="L191" s="23">
        <f t="shared" si="18"/>
        <v>1.0891700446536718</v>
      </c>
      <c r="M191" s="23"/>
      <c r="N191" s="26"/>
      <c r="P191" s="147"/>
      <c r="Q191" s="26"/>
      <c r="S191" s="147"/>
      <c r="T191" s="26"/>
      <c r="V191" s="147"/>
      <c r="W191" s="26"/>
      <c r="Y191" s="147"/>
      <c r="Z191" s="147"/>
      <c r="AA191" s="26"/>
      <c r="AC191" s="147"/>
      <c r="AD191" s="26"/>
      <c r="AF191" s="147"/>
      <c r="AG191" s="26"/>
      <c r="AI191" s="147"/>
      <c r="AJ191" s="26"/>
      <c r="AL191" s="147"/>
    </row>
    <row r="192" spans="1:38" hidden="1" x14ac:dyDescent="0.2">
      <c r="A192" s="24">
        <f t="shared" si="19"/>
        <v>83</v>
      </c>
      <c r="B192" s="147">
        <f t="shared" si="19"/>
        <v>8.5050575324616785E-7</v>
      </c>
      <c r="C192" s="23">
        <f t="shared" si="12"/>
        <v>1.0891700446536718</v>
      </c>
      <c r="E192" s="147">
        <f t="shared" si="13"/>
        <v>2.9484199445867151E-5</v>
      </c>
      <c r="F192" s="23">
        <f t="shared" si="14"/>
        <v>1.0891700446536718</v>
      </c>
      <c r="G192" s="26"/>
      <c r="H192" s="147">
        <f t="shared" si="15"/>
        <v>5.670038354974452E-6</v>
      </c>
      <c r="I192" s="23">
        <f t="shared" si="16"/>
        <v>1.0891700446536718</v>
      </c>
      <c r="J192" s="147"/>
      <c r="K192" s="147">
        <f t="shared" si="17"/>
        <v>3.0618207116862043E-5</v>
      </c>
      <c r="L192" s="23">
        <f t="shared" si="18"/>
        <v>1.0891700446536718</v>
      </c>
      <c r="M192" s="23"/>
      <c r="N192" s="26"/>
      <c r="P192" s="147"/>
      <c r="Q192" s="26"/>
      <c r="S192" s="147"/>
      <c r="T192" s="26"/>
      <c r="V192" s="147"/>
      <c r="W192" s="26"/>
      <c r="Y192" s="147"/>
      <c r="Z192" s="147"/>
      <c r="AA192" s="26"/>
      <c r="AC192" s="147"/>
      <c r="AD192" s="26"/>
      <c r="AF192" s="147"/>
      <c r="AG192" s="26"/>
      <c r="AI192" s="147"/>
      <c r="AJ192" s="26"/>
      <c r="AL192" s="147"/>
    </row>
    <row r="193" spans="1:39" hidden="1" x14ac:dyDescent="0.2">
      <c r="A193" s="24" t="str">
        <f t="shared" si="19"/>
        <v>NNNN</v>
      </c>
      <c r="B193" s="147">
        <f t="shared" si="19"/>
        <v>0.193084084117287</v>
      </c>
      <c r="C193" s="23">
        <f t="shared" si="12"/>
        <v>1.0958287261493711</v>
      </c>
      <c r="E193" s="147"/>
      <c r="F193" s="23"/>
      <c r="G193" s="26"/>
      <c r="H193" s="114"/>
      <c r="I193" s="23"/>
      <c r="J193" s="147"/>
      <c r="K193" s="26"/>
      <c r="L193" s="23"/>
      <c r="M193" s="23"/>
      <c r="N193" s="26"/>
      <c r="P193" s="147"/>
      <c r="Q193" s="26"/>
      <c r="S193" s="147"/>
      <c r="T193" s="26"/>
      <c r="V193" s="147"/>
      <c r="W193" s="26"/>
      <c r="Y193" s="147"/>
      <c r="Z193" s="147"/>
      <c r="AA193" s="26"/>
      <c r="AC193" s="147"/>
      <c r="AD193" s="26"/>
      <c r="AF193" s="147"/>
      <c r="AG193" s="26"/>
      <c r="AI193" s="147"/>
      <c r="AJ193" s="26"/>
      <c r="AL193" s="147"/>
    </row>
    <row r="194" spans="1:39" hidden="1" x14ac:dyDescent="0.2">
      <c r="A194" s="24"/>
      <c r="B194" s="147"/>
      <c r="C194" s="23"/>
      <c r="E194" s="147"/>
      <c r="F194" s="23"/>
      <c r="G194" s="26"/>
      <c r="H194" s="114"/>
      <c r="I194" s="23"/>
      <c r="J194" s="147"/>
      <c r="K194" s="26"/>
      <c r="L194" s="23"/>
      <c r="M194" s="23"/>
      <c r="N194" s="26"/>
      <c r="P194" s="147"/>
      <c r="Q194" s="26"/>
      <c r="S194" s="147"/>
      <c r="T194" s="26"/>
      <c r="V194" s="147"/>
      <c r="W194" s="26"/>
      <c r="Y194" s="147"/>
      <c r="Z194" s="147"/>
      <c r="AA194" s="26"/>
      <c r="AC194" s="147"/>
      <c r="AD194" s="26"/>
      <c r="AF194" s="147"/>
      <c r="AG194" s="26"/>
      <c r="AI194" s="147"/>
      <c r="AJ194" s="26"/>
      <c r="AL194" s="147"/>
    </row>
    <row r="195" spans="1:39" hidden="1" x14ac:dyDescent="0.2">
      <c r="B195" s="25"/>
      <c r="C195" s="26"/>
      <c r="D195" s="26"/>
      <c r="E195" s="26"/>
      <c r="F195" s="26"/>
      <c r="G195" s="26"/>
      <c r="H195" s="26"/>
      <c r="I195" s="26"/>
      <c r="J195" s="26"/>
      <c r="K195" s="26"/>
      <c r="N195" s="23"/>
      <c r="O195" s="23"/>
      <c r="P195" s="26"/>
      <c r="Q195" s="26"/>
      <c r="R195" s="23"/>
      <c r="S195" s="26"/>
      <c r="T195" s="114"/>
      <c r="U195" s="23"/>
      <c r="V195" s="26"/>
      <c r="W195" s="26"/>
      <c r="X195" s="23"/>
      <c r="Y195" s="26"/>
      <c r="Z195" s="26"/>
      <c r="AA195" s="26"/>
      <c r="AB195" s="23"/>
      <c r="AC195" s="26"/>
      <c r="AD195" s="26"/>
      <c r="AE195" s="23"/>
      <c r="AF195" s="26"/>
      <c r="AG195" s="114"/>
      <c r="AH195" s="23"/>
      <c r="AI195" s="26"/>
      <c r="AJ195" s="26"/>
      <c r="AK195" s="23"/>
      <c r="AL195" s="26"/>
      <c r="AM195" s="26"/>
    </row>
    <row r="196" spans="1:39" hidden="1" x14ac:dyDescent="0.2">
      <c r="A196" s="27" t="s">
        <v>41</v>
      </c>
      <c r="B196" s="22">
        <f>(SUMPRODUCT(B109:B193,C109:C193)+SUMPRODUCT(E109:E193,F109:F193)+SUMPRODUCT(H109:H193,I109:I193)+SUMPRODUCT(K109:K193,L109:L193))</f>
        <v>1.0000000000000002</v>
      </c>
      <c r="C196" s="26"/>
      <c r="D196" s="26"/>
      <c r="G196" s="26"/>
      <c r="H196" s="26"/>
      <c r="I196" s="26"/>
      <c r="J196" s="26"/>
      <c r="K196" s="26"/>
      <c r="N196" s="23"/>
      <c r="O196" s="23"/>
      <c r="P196" s="26"/>
      <c r="Q196" s="26"/>
      <c r="R196" s="23"/>
      <c r="S196" s="26"/>
      <c r="T196" s="114"/>
      <c r="U196" s="23"/>
      <c r="V196" s="26"/>
      <c r="W196" s="26"/>
      <c r="X196" s="23"/>
      <c r="Y196" s="26"/>
      <c r="Z196" s="26"/>
      <c r="AA196" s="26"/>
      <c r="AB196" s="23"/>
      <c r="AC196" s="26"/>
      <c r="AD196" s="26"/>
      <c r="AE196" s="23"/>
      <c r="AF196" s="26"/>
      <c r="AG196" s="114"/>
      <c r="AH196" s="23"/>
      <c r="AI196" s="26"/>
      <c r="AJ196" s="26"/>
      <c r="AK196" s="23"/>
      <c r="AL196" s="26"/>
      <c r="AM196" s="26"/>
    </row>
    <row r="197" spans="1:39" hidden="1" x14ac:dyDescent="0.2">
      <c r="A197" s="27"/>
      <c r="B197" s="22"/>
      <c r="C197" s="26"/>
      <c r="D197" s="26"/>
      <c r="G197" s="26"/>
      <c r="H197" s="26"/>
      <c r="I197" s="26"/>
      <c r="J197" s="26"/>
      <c r="K197" s="26"/>
      <c r="N197" s="23"/>
      <c r="O197" s="23"/>
      <c r="P197" s="26"/>
      <c r="Q197" s="26"/>
      <c r="R197" s="23"/>
      <c r="S197" s="26"/>
      <c r="T197" s="114"/>
      <c r="U197" s="23"/>
      <c r="V197" s="26"/>
      <c r="W197" s="26"/>
      <c r="X197" s="23"/>
      <c r="Y197" s="26"/>
      <c r="Z197" s="26"/>
      <c r="AA197" s="26"/>
      <c r="AB197" s="23"/>
      <c r="AC197" s="26"/>
      <c r="AD197" s="26"/>
      <c r="AE197" s="23"/>
      <c r="AF197" s="26"/>
      <c r="AG197" s="114"/>
      <c r="AH197" s="23"/>
      <c r="AI197" s="26"/>
      <c r="AJ197" s="26"/>
      <c r="AK197" s="23"/>
      <c r="AL197" s="26"/>
      <c r="AM197" s="26"/>
    </row>
    <row r="198" spans="1:39" x14ac:dyDescent="0.2">
      <c r="A198" s="27"/>
      <c r="B198" s="22"/>
      <c r="C198" s="26"/>
      <c r="D198" s="26"/>
      <c r="G198" s="26"/>
      <c r="H198" s="26"/>
      <c r="I198" s="26"/>
      <c r="J198" s="26"/>
      <c r="K198" s="26"/>
      <c r="N198" s="23"/>
      <c r="O198" s="23"/>
      <c r="P198" s="26"/>
      <c r="Q198" s="26"/>
      <c r="R198" s="23"/>
      <c r="S198" s="26"/>
      <c r="T198" s="114"/>
      <c r="U198" s="23"/>
      <c r="V198" s="26"/>
      <c r="W198" s="26"/>
      <c r="X198" s="23"/>
      <c r="Y198" s="26"/>
      <c r="Z198" s="26"/>
      <c r="AA198" s="26"/>
      <c r="AB198" s="23"/>
      <c r="AC198" s="26"/>
      <c r="AD198" s="26"/>
      <c r="AE198" s="23"/>
      <c r="AF198" s="26"/>
      <c r="AG198" s="114"/>
      <c r="AH198" s="23"/>
      <c r="AI198" s="26"/>
      <c r="AJ198" s="26"/>
      <c r="AK198" s="23"/>
      <c r="AL198" s="26"/>
      <c r="AM198" s="26"/>
    </row>
    <row r="199" spans="1:39" ht="15.75" x14ac:dyDescent="0.25">
      <c r="A199" s="140" t="s">
        <v>43</v>
      </c>
      <c r="B199" s="22"/>
      <c r="C199" s="26"/>
      <c r="D199" s="26"/>
      <c r="G199" s="26"/>
      <c r="H199" s="26"/>
      <c r="I199" s="26"/>
      <c r="J199" s="26"/>
      <c r="K199" s="26"/>
      <c r="N199" s="23"/>
      <c r="O199" s="23"/>
      <c r="P199" s="26"/>
      <c r="Q199" s="26"/>
      <c r="R199" s="23"/>
      <c r="S199" s="26"/>
      <c r="T199" s="114"/>
      <c r="U199" s="23"/>
      <c r="V199" s="26"/>
      <c r="W199" s="26"/>
      <c r="X199" s="23"/>
      <c r="Y199" s="26"/>
      <c r="Z199" s="26"/>
      <c r="AA199" s="26"/>
      <c r="AB199" s="23"/>
      <c r="AC199" s="26"/>
      <c r="AD199" s="26"/>
      <c r="AE199" s="23"/>
      <c r="AF199" s="26"/>
      <c r="AG199" s="114"/>
      <c r="AH199" s="26"/>
      <c r="AI199" s="26"/>
      <c r="AJ199" s="23"/>
      <c r="AK199" s="26"/>
    </row>
    <row r="200" spans="1:39" x14ac:dyDescent="0.2">
      <c r="A200" s="18" t="s">
        <v>44</v>
      </c>
      <c r="B200" s="25"/>
      <c r="C200" s="26"/>
      <c r="D200" s="26"/>
      <c r="E200" s="26"/>
      <c r="F200" s="26"/>
      <c r="G200" s="26"/>
      <c r="H200" s="26"/>
      <c r="I200" s="26"/>
      <c r="L200" s="26"/>
      <c r="M200" s="26"/>
      <c r="N200" s="26"/>
      <c r="O200" s="26"/>
      <c r="R200" s="26"/>
      <c r="T200" s="26"/>
      <c r="U200" s="26"/>
      <c r="W200" s="26"/>
      <c r="X200" s="26"/>
      <c r="AA200" s="26"/>
      <c r="AB200" s="26"/>
      <c r="AE200" s="26"/>
      <c r="AG200" s="26"/>
      <c r="AI200" s="26"/>
      <c r="AJ200" s="26"/>
      <c r="AK200" s="26"/>
    </row>
    <row r="201" spans="1:39" x14ac:dyDescent="0.2">
      <c r="B201" s="25"/>
      <c r="C201" s="26"/>
      <c r="D201" s="26"/>
      <c r="E201" s="26"/>
      <c r="F201" s="26"/>
      <c r="G201" s="26"/>
      <c r="H201" s="26"/>
      <c r="I201" s="26"/>
      <c r="L201" s="26"/>
      <c r="M201" s="26"/>
      <c r="N201" s="26"/>
      <c r="O201" s="26"/>
      <c r="R201" s="26"/>
      <c r="T201" s="26"/>
      <c r="U201" s="26"/>
      <c r="W201" s="26"/>
      <c r="X201" s="26"/>
      <c r="AA201" s="26"/>
      <c r="AB201" s="26"/>
      <c r="AE201" s="26"/>
      <c r="AG201" s="26"/>
      <c r="AI201" s="26"/>
      <c r="AJ201" s="26"/>
      <c r="AK201" s="26"/>
    </row>
    <row r="202" spans="1:39" s="148" customFormat="1" ht="13.5" thickBot="1" x14ac:dyDescent="0.25"/>
    <row r="203" spans="1:39" ht="41.45" customHeight="1" x14ac:dyDescent="0.2">
      <c r="A203" s="90" t="s">
        <v>36</v>
      </c>
      <c r="B203" s="36" t="s">
        <v>19</v>
      </c>
      <c r="C203" s="37" t="s">
        <v>158</v>
      </c>
      <c r="D203" s="80" t="s">
        <v>45</v>
      </c>
      <c r="E203" s="36" t="s">
        <v>19</v>
      </c>
      <c r="F203" s="37" t="s">
        <v>158</v>
      </c>
      <c r="G203" s="80" t="s">
        <v>45</v>
      </c>
      <c r="H203" s="36" t="s">
        <v>19</v>
      </c>
      <c r="I203" s="37" t="s">
        <v>158</v>
      </c>
      <c r="J203" s="80" t="s">
        <v>45</v>
      </c>
      <c r="K203" s="36" t="s">
        <v>19</v>
      </c>
      <c r="L203" s="37" t="s">
        <v>158</v>
      </c>
      <c r="M203" s="80" t="s">
        <v>45</v>
      </c>
      <c r="T203" s="114"/>
      <c r="W203" s="114"/>
      <c r="AA203" s="114"/>
      <c r="AG203" s="114"/>
      <c r="AJ203" s="114"/>
    </row>
    <row r="204" spans="1:39" hidden="1" x14ac:dyDescent="0.2">
      <c r="A204" s="91"/>
      <c r="B204" s="81" t="s">
        <v>94</v>
      </c>
      <c r="C204" s="39" t="s">
        <v>94</v>
      </c>
      <c r="D204" s="42"/>
      <c r="E204" s="81" t="s">
        <v>95</v>
      </c>
      <c r="F204" s="39" t="s">
        <v>95</v>
      </c>
      <c r="G204" s="42"/>
      <c r="H204" s="81" t="s">
        <v>96</v>
      </c>
      <c r="I204" s="39" t="s">
        <v>96</v>
      </c>
      <c r="J204" s="42"/>
      <c r="K204" s="81" t="s">
        <v>97</v>
      </c>
      <c r="L204" s="39" t="s">
        <v>97</v>
      </c>
      <c r="M204" s="42"/>
      <c r="T204" s="114"/>
      <c r="W204" s="114"/>
      <c r="AA204" s="114"/>
      <c r="AG204" s="114"/>
      <c r="AJ204" s="114"/>
    </row>
    <row r="205" spans="1:39" ht="13.5" thickBot="1" x14ac:dyDescent="0.25">
      <c r="A205" s="155"/>
      <c r="B205" s="330" t="s">
        <v>37</v>
      </c>
      <c r="C205" s="330"/>
      <c r="D205" s="99"/>
      <c r="E205" s="329" t="s">
        <v>38</v>
      </c>
      <c r="F205" s="330"/>
      <c r="G205" s="134"/>
      <c r="H205" s="329" t="s">
        <v>39</v>
      </c>
      <c r="I205" s="330"/>
      <c r="J205" s="99"/>
      <c r="K205" s="329" t="s">
        <v>40</v>
      </c>
      <c r="L205" s="330"/>
      <c r="M205" s="134"/>
      <c r="T205" s="114"/>
      <c r="W205" s="114"/>
      <c r="AA205" s="114"/>
      <c r="AG205" s="114"/>
      <c r="AJ205" s="114"/>
    </row>
    <row r="206" spans="1:39" ht="13.5" hidden="1" thickBot="1" x14ac:dyDescent="0.25">
      <c r="A206" s="96"/>
      <c r="B206" s="97"/>
      <c r="C206" s="83"/>
      <c r="D206" s="77"/>
      <c r="E206" s="85"/>
      <c r="F206" s="83"/>
      <c r="G206" s="77"/>
      <c r="H206" s="85"/>
      <c r="I206" s="83"/>
      <c r="J206" s="77"/>
      <c r="K206" s="86"/>
      <c r="L206" s="95"/>
      <c r="M206" s="77"/>
      <c r="T206" s="114"/>
      <c r="W206" s="114"/>
      <c r="AA206" s="114"/>
      <c r="AG206" s="114"/>
      <c r="AJ206" s="114"/>
    </row>
    <row r="207" spans="1:39" x14ac:dyDescent="0.2">
      <c r="A207" s="92">
        <f>A12</f>
        <v>0</v>
      </c>
      <c r="B207" s="142">
        <f>B12</f>
        <v>2.9478529407512177E-3</v>
      </c>
      <c r="C207" s="79">
        <f>C12</f>
        <v>1.7464770323005609</v>
      </c>
      <c r="D207" s="42">
        <f>B207*C207</f>
        <v>5.1483574556216681E-3</v>
      </c>
      <c r="E207" s="142">
        <f>E12</f>
        <v>3.4842385691318011E-4</v>
      </c>
      <c r="F207" s="79">
        <f>F12</f>
        <v>1.3355412599945464</v>
      </c>
      <c r="G207" s="42">
        <f>E207*F207</f>
        <v>4.6533443687398813E-4</v>
      </c>
      <c r="H207" s="142">
        <f>H12</f>
        <v>3.0720267807251584E-3</v>
      </c>
      <c r="I207" s="79">
        <f>I12</f>
        <v>1.3146139752937773</v>
      </c>
      <c r="J207" s="42">
        <f>H207*I207</f>
        <v>4.0385293384180461E-3</v>
      </c>
      <c r="K207" s="142">
        <f>K12</f>
        <v>6.1491565959697931E-4</v>
      </c>
      <c r="L207" s="79">
        <f>L12</f>
        <v>1.0891700446536723</v>
      </c>
      <c r="M207" s="42">
        <f>K207*L207</f>
        <v>6.6974771642148425E-4</v>
      </c>
      <c r="T207" s="114"/>
      <c r="W207" s="114"/>
      <c r="AA207" s="114"/>
      <c r="AG207" s="114"/>
      <c r="AJ207" s="114"/>
    </row>
    <row r="208" spans="1:39" x14ac:dyDescent="0.2">
      <c r="A208" s="92">
        <f t="shared" ref="A208:C223" si="20">A13</f>
        <v>1</v>
      </c>
      <c r="B208" s="142">
        <f t="shared" si="20"/>
        <v>3.7039525553870609E-3</v>
      </c>
      <c r="C208" s="79">
        <f t="shared" si="20"/>
        <v>1.6951100607623091</v>
      </c>
      <c r="D208" s="42">
        <f>B208*C208</f>
        <v>6.278607241222871E-3</v>
      </c>
      <c r="E208" s="142">
        <f t="shared" ref="E208:F223" si="21">E13</f>
        <v>8.3944917845396767E-4</v>
      </c>
      <c r="F208" s="79">
        <f t="shared" si="21"/>
        <v>1.3241263774304906</v>
      </c>
      <c r="G208" s="42">
        <f>E208*F208</f>
        <v>1.1115367997032537E-3</v>
      </c>
      <c r="H208" s="142">
        <f t="shared" ref="H208:I223" si="22">H13</f>
        <v>4.0455723662742721E-3</v>
      </c>
      <c r="I208" s="79">
        <f t="shared" si="22"/>
        <v>1.2737106461059102</v>
      </c>
      <c r="J208" s="42">
        <f>H208*I208</f>
        <v>5.1528885925154191E-3</v>
      </c>
      <c r="K208" s="142">
        <f t="shared" ref="K208:L223" si="23">K13</f>
        <v>1.3568401783453864E-3</v>
      </c>
      <c r="L208" s="79">
        <f t="shared" si="23"/>
        <v>1.0787064023032875</v>
      </c>
      <c r="M208" s="42">
        <f>K208*L208</f>
        <v>1.4636321872835028E-3</v>
      </c>
      <c r="T208" s="114"/>
      <c r="W208" s="114"/>
      <c r="AA208" s="114"/>
      <c r="AG208" s="114"/>
      <c r="AJ208" s="114"/>
    </row>
    <row r="209" spans="1:36" x14ac:dyDescent="0.2">
      <c r="A209" s="92">
        <f t="shared" si="20"/>
        <v>2</v>
      </c>
      <c r="B209" s="142">
        <f t="shared" si="20"/>
        <v>3.627123535677157E-3</v>
      </c>
      <c r="C209" s="79">
        <f t="shared" si="20"/>
        <v>1.6437430892240572</v>
      </c>
      <c r="D209" s="42">
        <f>B209*C209</f>
        <v>5.9620592455312546E-3</v>
      </c>
      <c r="E209" s="142">
        <f t="shared" si="21"/>
        <v>1.3613762090293659E-3</v>
      </c>
      <c r="F209" s="79">
        <f t="shared" si="21"/>
        <v>1.2851255286699661</v>
      </c>
      <c r="G209" s="42">
        <f>E209*F209</f>
        <v>1.7495393203475782E-3</v>
      </c>
      <c r="H209" s="142">
        <f t="shared" si="22"/>
        <v>3.958253775607665E-3</v>
      </c>
      <c r="I209" s="79">
        <f t="shared" si="22"/>
        <v>1.2527833614051409</v>
      </c>
      <c r="J209" s="42">
        <f>H209*I209</f>
        <v>4.9588344703003608E-3</v>
      </c>
      <c r="K209" s="142">
        <f t="shared" si="23"/>
        <v>2.0896926357258342E-3</v>
      </c>
      <c r="L209" s="79">
        <f t="shared" si="23"/>
        <v>1.068242759952903</v>
      </c>
      <c r="M209" s="42">
        <f>K209*L209</f>
        <v>2.2322990286410215E-3</v>
      </c>
      <c r="T209" s="114"/>
      <c r="W209" s="114"/>
      <c r="AA209" s="114"/>
      <c r="AG209" s="114"/>
      <c r="AJ209" s="114"/>
    </row>
    <row r="210" spans="1:36" x14ac:dyDescent="0.2">
      <c r="A210" s="92">
        <f t="shared" si="20"/>
        <v>3</v>
      </c>
      <c r="B210" s="142">
        <f t="shared" si="20"/>
        <v>3.5919692978763156E-3</v>
      </c>
      <c r="C210" s="79">
        <f t="shared" si="20"/>
        <v>1.6028397600361901</v>
      </c>
      <c r="D210" s="42">
        <f>B210*C210</f>
        <v>5.7573512074654363E-3</v>
      </c>
      <c r="E210" s="142">
        <f t="shared" si="21"/>
        <v>9.6362301842790811E-4</v>
      </c>
      <c r="F210" s="79">
        <f t="shared" si="21"/>
        <v>1.2632470037555257</v>
      </c>
      <c r="G210" s="42">
        <f>E210*F210</f>
        <v>1.2172938907789106E-3</v>
      </c>
      <c r="H210" s="142">
        <f t="shared" si="22"/>
        <v>4.0209076994301325E-3</v>
      </c>
      <c r="I210" s="79">
        <f t="shared" si="22"/>
        <v>1.2432709592684275</v>
      </c>
      <c r="J210" s="42">
        <f>H210*I210</f>
        <v>4.9990777726003069E-3</v>
      </c>
      <c r="K210" s="142">
        <f t="shared" si="23"/>
        <v>1.66897578978673E-3</v>
      </c>
      <c r="L210" s="79">
        <f t="shared" si="23"/>
        <v>1.068242759952903</v>
      </c>
      <c r="M210" s="42">
        <f>K210*L210</f>
        <v>1.7828713039763524E-3</v>
      </c>
      <c r="T210" s="114"/>
      <c r="W210" s="114"/>
      <c r="AA210" s="114"/>
      <c r="AG210" s="114"/>
      <c r="AJ210" s="114"/>
    </row>
    <row r="211" spans="1:36" x14ac:dyDescent="0.2">
      <c r="A211" s="92">
        <f t="shared" si="20"/>
        <v>4</v>
      </c>
      <c r="B211" s="142">
        <f t="shared" si="20"/>
        <v>3.025248964296619E-3</v>
      </c>
      <c r="C211" s="79">
        <f t="shared" si="20"/>
        <v>1.5514727884979385</v>
      </c>
      <c r="D211" s="42">
        <f>B211*C211</f>
        <v>4.6935914465377759E-3</v>
      </c>
      <c r="E211" s="142">
        <f t="shared" si="21"/>
        <v>1.0563281455317403E-3</v>
      </c>
      <c r="F211" s="79">
        <f t="shared" si="21"/>
        <v>1.2518321211914696</v>
      </c>
      <c r="G211" s="42">
        <f>E211*F211</f>
        <v>1.3223455030952499E-3</v>
      </c>
      <c r="H211" s="142">
        <f t="shared" si="22"/>
        <v>3.4935941324175089E-3</v>
      </c>
      <c r="I211" s="79">
        <f t="shared" si="22"/>
        <v>1.2185387137129731</v>
      </c>
      <c r="J211" s="42">
        <f>H211*I211</f>
        <v>4.257079700351221E-3</v>
      </c>
      <c r="K211" s="142">
        <f t="shared" si="23"/>
        <v>1.7605469092195675E-3</v>
      </c>
      <c r="L211" s="79">
        <f t="shared" si="23"/>
        <v>1.068242759952903</v>
      </c>
      <c r="M211" s="42">
        <f>K211*L211</f>
        <v>1.8806914893312638E-3</v>
      </c>
      <c r="T211" s="114"/>
      <c r="W211" s="114"/>
      <c r="AA211" s="114"/>
      <c r="AG211" s="114"/>
      <c r="AJ211" s="114"/>
    </row>
    <row r="212" spans="1:36" x14ac:dyDescent="0.2">
      <c r="A212" s="92">
        <f t="shared" si="20"/>
        <v>5</v>
      </c>
      <c r="B212" s="142">
        <f t="shared" si="20"/>
        <v>3.5746756808936434E-3</v>
      </c>
      <c r="C212" s="79">
        <f t="shared" si="20"/>
        <v>1.3355412599945464</v>
      </c>
      <c r="D212" s="42">
        <f t="shared" ref="D212:D275" si="24">B212*C212</f>
        <v>4.7741268629325597E-3</v>
      </c>
      <c r="E212" s="142">
        <f t="shared" si="21"/>
        <v>1.0784412951161408E-3</v>
      </c>
      <c r="F212" s="79">
        <f t="shared" si="21"/>
        <v>1.2328073169180431</v>
      </c>
      <c r="G212" s="42">
        <f t="shared" ref="G212:G275" si="25">E212*F212</f>
        <v>1.3295103194857492E-3</v>
      </c>
      <c r="H212" s="142">
        <f t="shared" si="22"/>
        <v>3.9642073158803887E-3</v>
      </c>
      <c r="I212" s="79">
        <f t="shared" si="22"/>
        <v>1.0996336870040568</v>
      </c>
      <c r="J212" s="42">
        <f t="shared" ref="J212:J275" si="26">H212*I212</f>
        <v>4.3591759068100071E-3</v>
      </c>
      <c r="K212" s="142">
        <f t="shared" si="23"/>
        <v>1.9082514083666518E-3</v>
      </c>
      <c r="L212" s="79">
        <f t="shared" si="23"/>
        <v>1.068242759952903</v>
      </c>
      <c r="M212" s="42">
        <f t="shared" ref="M212:M275" si="27">K212*L212</f>
        <v>2.0384757511576063E-3</v>
      </c>
      <c r="T212" s="114"/>
      <c r="W212" s="114"/>
      <c r="AA212" s="114"/>
      <c r="AG212" s="114"/>
      <c r="AJ212" s="114"/>
    </row>
    <row r="213" spans="1:36" x14ac:dyDescent="0.2">
      <c r="A213" s="92">
        <f t="shared" si="20"/>
        <v>6</v>
      </c>
      <c r="B213" s="142">
        <f t="shared" si="20"/>
        <v>4.0112686342266765E-3</v>
      </c>
      <c r="C213" s="79">
        <f t="shared" si="20"/>
        <v>1.296540411234022</v>
      </c>
      <c r="D213" s="42">
        <f t="shared" si="24"/>
        <v>5.2007718845903887E-3</v>
      </c>
      <c r="E213" s="142">
        <f t="shared" si="21"/>
        <v>1.2621505378173131E-3</v>
      </c>
      <c r="F213" s="79">
        <f t="shared" si="21"/>
        <v>1.1595618204653506</v>
      </c>
      <c r="G213" s="42">
        <f t="shared" si="25"/>
        <v>1.463541575332765E-3</v>
      </c>
      <c r="H213" s="142">
        <f t="shared" si="22"/>
        <v>4.4472945837242114E-3</v>
      </c>
      <c r="I213" s="79">
        <f t="shared" si="22"/>
        <v>1.0891700446536723</v>
      </c>
      <c r="J213" s="42">
        <f t="shared" si="26"/>
        <v>4.843860040342934E-3</v>
      </c>
      <c r="K213" s="142">
        <f t="shared" si="23"/>
        <v>2.1957223529638567E-3</v>
      </c>
      <c r="L213" s="79">
        <f t="shared" si="23"/>
        <v>1.068242759952903</v>
      </c>
      <c r="M213" s="42">
        <f t="shared" si="27"/>
        <v>2.3455645064203927E-3</v>
      </c>
      <c r="T213" s="114"/>
      <c r="W213" s="114"/>
      <c r="AA213" s="114"/>
      <c r="AG213" s="114"/>
      <c r="AJ213" s="114"/>
    </row>
    <row r="214" spans="1:36" x14ac:dyDescent="0.2">
      <c r="A214" s="92">
        <f t="shared" si="20"/>
        <v>7</v>
      </c>
      <c r="B214" s="142">
        <f t="shared" si="20"/>
        <v>4.2479927355468594E-3</v>
      </c>
      <c r="C214" s="79">
        <f t="shared" si="20"/>
        <v>1.2223436745676584</v>
      </c>
      <c r="D214" s="42">
        <f t="shared" si="24"/>
        <v>5.1925070499050669E-3</v>
      </c>
      <c r="E214" s="142">
        <f t="shared" si="21"/>
        <v>1.4268651520293208E-3</v>
      </c>
      <c r="F214" s="79">
        <f t="shared" si="21"/>
        <v>1.0872675642263296</v>
      </c>
      <c r="G214" s="42">
        <f t="shared" si="25"/>
        <v>1.5513841983263513E-3</v>
      </c>
      <c r="H214" s="142">
        <f t="shared" si="22"/>
        <v>4.5022939557674635E-3</v>
      </c>
      <c r="I214" s="79">
        <f t="shared" si="22"/>
        <v>1.0844138435853155</v>
      </c>
      <c r="J214" s="42">
        <f t="shared" si="26"/>
        <v>4.8823498935247293E-3</v>
      </c>
      <c r="K214" s="142">
        <f t="shared" si="23"/>
        <v>2.5401771830285548E-3</v>
      </c>
      <c r="L214" s="79">
        <f t="shared" si="23"/>
        <v>1.068242759952903</v>
      </c>
      <c r="M214" s="42">
        <f t="shared" si="27"/>
        <v>2.7135258847678138E-3</v>
      </c>
      <c r="T214" s="114"/>
      <c r="W214" s="114"/>
      <c r="AA214" s="114"/>
      <c r="AG214" s="114"/>
      <c r="AJ214" s="114"/>
    </row>
    <row r="215" spans="1:36" x14ac:dyDescent="0.2">
      <c r="A215" s="92">
        <f t="shared" si="20"/>
        <v>8</v>
      </c>
      <c r="B215" s="142">
        <f t="shared" si="20"/>
        <v>4.375001594698287E-3</v>
      </c>
      <c r="C215" s="79">
        <f t="shared" si="20"/>
        <v>1.201416389866889</v>
      </c>
      <c r="D215" s="42">
        <f t="shared" si="24"/>
        <v>5.2561986215642984E-3</v>
      </c>
      <c r="E215" s="142">
        <f t="shared" si="21"/>
        <v>1.4784625010595884E-3</v>
      </c>
      <c r="F215" s="79">
        <f t="shared" si="21"/>
        <v>1.0777551620896162</v>
      </c>
      <c r="G215" s="42">
        <f t="shared" si="25"/>
        <v>1.593420592472896E-3</v>
      </c>
      <c r="H215" s="142">
        <f t="shared" si="22"/>
        <v>4.7052813288755496E-3</v>
      </c>
      <c r="I215" s="79">
        <f t="shared" si="22"/>
        <v>1.0787064023032875</v>
      </c>
      <c r="J215" s="42">
        <f t="shared" si="26"/>
        <v>5.0756170940961754E-3</v>
      </c>
      <c r="K215" s="142">
        <f t="shared" si="23"/>
        <v>2.6975207473790958E-3</v>
      </c>
      <c r="L215" s="79">
        <f t="shared" si="23"/>
        <v>1.068242759952903</v>
      </c>
      <c r="M215" s="42">
        <f t="shared" si="27"/>
        <v>2.8816070082104627E-3</v>
      </c>
      <c r="T215" s="114"/>
      <c r="W215" s="114"/>
      <c r="AA215" s="114"/>
      <c r="AG215" s="114"/>
      <c r="AJ215" s="114"/>
    </row>
    <row r="216" spans="1:36" x14ac:dyDescent="0.2">
      <c r="A216" s="92">
        <f t="shared" si="20"/>
        <v>9</v>
      </c>
      <c r="B216" s="142">
        <f t="shared" si="20"/>
        <v>4.8478827935031568E-3</v>
      </c>
      <c r="C216" s="79">
        <f t="shared" si="20"/>
        <v>1.1091460891407701</v>
      </c>
      <c r="D216" s="42">
        <f t="shared" si="24"/>
        <v>5.377010241026858E-3</v>
      </c>
      <c r="E216" s="142">
        <f t="shared" si="21"/>
        <v>2.1256973792799223E-3</v>
      </c>
      <c r="F216" s="79">
        <f t="shared" si="21"/>
        <v>1.068242759952903</v>
      </c>
      <c r="G216" s="42">
        <f t="shared" si="25"/>
        <v>2.2707608352666368E-3</v>
      </c>
      <c r="H216" s="142">
        <f t="shared" si="22"/>
        <v>5.125147669061407E-3</v>
      </c>
      <c r="I216" s="79">
        <f t="shared" si="22"/>
        <v>1.068242759952903</v>
      </c>
      <c r="J216" s="42">
        <f t="shared" si="26"/>
        <v>5.4749018911643445E-3</v>
      </c>
      <c r="K216" s="142">
        <f t="shared" si="23"/>
        <v>3.6469686699195677E-3</v>
      </c>
      <c r="L216" s="79">
        <f t="shared" si="23"/>
        <v>1.068242759952903</v>
      </c>
      <c r="M216" s="42">
        <f t="shared" si="27"/>
        <v>3.8958478774166467E-3</v>
      </c>
      <c r="T216" s="114"/>
      <c r="W216" s="114"/>
      <c r="AA216" s="114"/>
      <c r="AG216" s="114"/>
      <c r="AJ216" s="114"/>
    </row>
    <row r="217" spans="1:36" x14ac:dyDescent="0.2">
      <c r="A217" s="92">
        <f t="shared" si="20"/>
        <v>10</v>
      </c>
      <c r="B217" s="142">
        <f t="shared" si="20"/>
        <v>3.9602382890319065E-3</v>
      </c>
      <c r="C217" s="79">
        <f t="shared" si="20"/>
        <v>1.0996336870040568</v>
      </c>
      <c r="D217" s="42">
        <f t="shared" si="24"/>
        <v>4.3548114311827927E-3</v>
      </c>
      <c r="E217" s="142">
        <f t="shared" si="21"/>
        <v>1.9419881365787498E-3</v>
      </c>
      <c r="F217" s="79">
        <f t="shared" si="21"/>
        <v>1.0663402795255603</v>
      </c>
      <c r="G217" s="42">
        <f t="shared" si="25"/>
        <v>2.0708201723947063E-3</v>
      </c>
      <c r="H217" s="142">
        <f t="shared" si="22"/>
        <v>4.1195663668066882E-3</v>
      </c>
      <c r="I217" s="79">
        <f t="shared" si="22"/>
        <v>1.0663402795255603</v>
      </c>
      <c r="J217" s="42">
        <f t="shared" si="26"/>
        <v>4.3928595511047407E-3</v>
      </c>
      <c r="K217" s="142">
        <f t="shared" si="23"/>
        <v>3.138933233313857E-3</v>
      </c>
      <c r="L217" s="79">
        <f t="shared" si="23"/>
        <v>1.0663402795255603</v>
      </c>
      <c r="M217" s="42">
        <f t="shared" si="27"/>
        <v>3.3471709414239692E-3</v>
      </c>
      <c r="T217" s="114"/>
      <c r="W217" s="114"/>
      <c r="AA217" s="114"/>
      <c r="AG217" s="114"/>
      <c r="AJ217" s="114"/>
    </row>
    <row r="218" spans="1:36" x14ac:dyDescent="0.2">
      <c r="A218" s="92">
        <f t="shared" si="20"/>
        <v>11</v>
      </c>
      <c r="B218" s="142">
        <f t="shared" si="20"/>
        <v>3.8853937827462433E-3</v>
      </c>
      <c r="C218" s="79">
        <f t="shared" si="20"/>
        <v>1.0891700446536723</v>
      </c>
      <c r="D218" s="42">
        <f t="shared" si="24"/>
        <v>4.2318545198508266E-3</v>
      </c>
      <c r="E218" s="142">
        <f t="shared" si="21"/>
        <v>2.1937378395396156E-3</v>
      </c>
      <c r="F218" s="79">
        <f t="shared" si="21"/>
        <v>1.0644377990982177</v>
      </c>
      <c r="G218" s="42">
        <f t="shared" si="25"/>
        <v>2.3350974777180274E-3</v>
      </c>
      <c r="H218" s="142">
        <f t="shared" si="22"/>
        <v>3.9126099668501209E-3</v>
      </c>
      <c r="I218" s="79">
        <f t="shared" si="22"/>
        <v>1.0644377990982177</v>
      </c>
      <c r="J218" s="42">
        <f t="shared" si="26"/>
        <v>4.1647299418436931E-3</v>
      </c>
      <c r="K218" s="142">
        <f t="shared" si="23"/>
        <v>3.4700634732443649E-3</v>
      </c>
      <c r="L218" s="79">
        <f t="shared" si="23"/>
        <v>1.0644377990982177</v>
      </c>
      <c r="M218" s="42">
        <f t="shared" si="27"/>
        <v>3.6936667261913488E-3</v>
      </c>
      <c r="T218" s="114"/>
      <c r="W218" s="114"/>
      <c r="AA218" s="114"/>
      <c r="AG218" s="114"/>
      <c r="AJ218" s="114"/>
    </row>
    <row r="219" spans="1:36" x14ac:dyDescent="0.2">
      <c r="A219" s="92">
        <f t="shared" si="20"/>
        <v>12</v>
      </c>
      <c r="B219" s="142">
        <f t="shared" si="20"/>
        <v>3.5715571597984075E-3</v>
      </c>
      <c r="C219" s="79">
        <f t="shared" si="20"/>
        <v>1.0787064023032875</v>
      </c>
      <c r="D219" s="42">
        <f t="shared" si="24"/>
        <v>3.852661574466688E-3</v>
      </c>
      <c r="E219" s="142">
        <f t="shared" si="21"/>
        <v>2.2529897403490984E-3</v>
      </c>
      <c r="F219" s="79">
        <f t="shared" si="21"/>
        <v>1.062535318670875</v>
      </c>
      <c r="G219" s="42">
        <f t="shared" si="25"/>
        <v>2.3938811717240413E-3</v>
      </c>
      <c r="H219" s="142">
        <f t="shared" si="22"/>
        <v>3.6282575433481518E-3</v>
      </c>
      <c r="I219" s="79">
        <f t="shared" si="22"/>
        <v>1.062535318670875</v>
      </c>
      <c r="J219" s="42">
        <f t="shared" si="26"/>
        <v>3.8551517850414344E-3</v>
      </c>
      <c r="K219" s="142">
        <f t="shared" si="23"/>
        <v>3.5817632288373613E-3</v>
      </c>
      <c r="L219" s="79">
        <f t="shared" si="23"/>
        <v>1.062535318670875</v>
      </c>
      <c r="M219" s="42">
        <f t="shared" si="27"/>
        <v>3.8057499337563281E-3</v>
      </c>
      <c r="T219" s="114"/>
      <c r="W219" s="114"/>
      <c r="AA219" s="114"/>
      <c r="AG219" s="114"/>
      <c r="AJ219" s="114"/>
    </row>
    <row r="220" spans="1:36" x14ac:dyDescent="0.2">
      <c r="A220" s="92">
        <f t="shared" si="20"/>
        <v>13</v>
      </c>
      <c r="B220" s="142">
        <f t="shared" si="20"/>
        <v>3.3733893192920503E-3</v>
      </c>
      <c r="C220" s="79">
        <f t="shared" si="20"/>
        <v>1.068242759952903</v>
      </c>
      <c r="D220" s="42">
        <f t="shared" si="24"/>
        <v>3.6035987168361846E-3</v>
      </c>
      <c r="E220" s="142">
        <f t="shared" si="21"/>
        <v>2.6751240958769467E-3</v>
      </c>
      <c r="F220" s="79">
        <f t="shared" si="21"/>
        <v>1.0577791176025184</v>
      </c>
      <c r="G220" s="42">
        <f t="shared" si="25"/>
        <v>2.8296904056139514E-3</v>
      </c>
      <c r="H220" s="142">
        <f t="shared" si="22"/>
        <v>3.4833880633785546E-3</v>
      </c>
      <c r="I220" s="79">
        <f t="shared" si="22"/>
        <v>1.0577791176025184</v>
      </c>
      <c r="J220" s="42">
        <f t="shared" si="26"/>
        <v>3.6846551519477129E-3</v>
      </c>
      <c r="K220" s="142">
        <f t="shared" si="23"/>
        <v>4.0072996073781944E-3</v>
      </c>
      <c r="L220" s="79">
        <f t="shared" si="23"/>
        <v>1.0577791176025184</v>
      </c>
      <c r="M220" s="42">
        <f t="shared" si="27"/>
        <v>4.2388378426614247E-3</v>
      </c>
      <c r="T220" s="114"/>
      <c r="W220" s="114"/>
      <c r="AA220" s="114"/>
      <c r="AG220" s="114"/>
      <c r="AJ220" s="114"/>
    </row>
    <row r="221" spans="1:36" x14ac:dyDescent="0.2">
      <c r="A221" s="92">
        <f t="shared" si="20"/>
        <v>14</v>
      </c>
      <c r="B221" s="142">
        <f t="shared" si="20"/>
        <v>3.2035716705605655E-3</v>
      </c>
      <c r="C221" s="79">
        <f t="shared" si="20"/>
        <v>1.0482667154658052</v>
      </c>
      <c r="D221" s="42">
        <f t="shared" si="24"/>
        <v>3.3581975528578266E-3</v>
      </c>
      <c r="E221" s="142">
        <f t="shared" si="21"/>
        <v>2.8432407331019389E-3</v>
      </c>
      <c r="F221" s="79">
        <f t="shared" si="21"/>
        <v>1.0482667154658052</v>
      </c>
      <c r="G221" s="42">
        <f t="shared" si="25"/>
        <v>2.9804746245673574E-3</v>
      </c>
      <c r="H221" s="142">
        <f t="shared" si="22"/>
        <v>3.2855037247899463E-3</v>
      </c>
      <c r="I221" s="79">
        <f t="shared" si="22"/>
        <v>1.0482667154658052</v>
      </c>
      <c r="J221" s="42">
        <f t="shared" si="26"/>
        <v>3.4440841982362256E-3</v>
      </c>
      <c r="K221" s="142">
        <f t="shared" si="23"/>
        <v>4.2102869804862796E-3</v>
      </c>
      <c r="L221" s="79">
        <f t="shared" si="23"/>
        <v>1.0482667154658052</v>
      </c>
      <c r="M221" s="42">
        <f t="shared" si="27"/>
        <v>4.4135037042027951E-3</v>
      </c>
      <c r="T221" s="114"/>
      <c r="W221" s="114"/>
      <c r="AA221" s="114"/>
      <c r="AG221" s="114"/>
      <c r="AJ221" s="114"/>
    </row>
    <row r="222" spans="1:36" x14ac:dyDescent="0.2">
      <c r="A222" s="92">
        <f t="shared" si="20"/>
        <v>15</v>
      </c>
      <c r="B222" s="142">
        <f t="shared" si="20"/>
        <v>3.0793978305866249E-3</v>
      </c>
      <c r="C222" s="79">
        <f t="shared" si="20"/>
        <v>0.99594850371388188</v>
      </c>
      <c r="D222" s="42">
        <f t="shared" si="24"/>
        <v>3.0669216617125231E-3</v>
      </c>
      <c r="E222" s="142">
        <f t="shared" si="21"/>
        <v>3.2310713565821916E-3</v>
      </c>
      <c r="F222" s="79">
        <f t="shared" si="21"/>
        <v>0.99594850371388188</v>
      </c>
      <c r="G222" s="42">
        <f t="shared" si="25"/>
        <v>3.2179806829808161E-3</v>
      </c>
      <c r="H222" s="142">
        <f t="shared" si="22"/>
        <v>3.0725937845606558E-3</v>
      </c>
      <c r="I222" s="79">
        <f t="shared" si="22"/>
        <v>0.99594850371388188</v>
      </c>
      <c r="J222" s="42">
        <f t="shared" si="26"/>
        <v>3.0601451822537588E-3</v>
      </c>
      <c r="K222" s="142">
        <f t="shared" si="23"/>
        <v>4.6273183014946505E-3</v>
      </c>
      <c r="L222" s="79">
        <f t="shared" si="23"/>
        <v>0.99594850371388188</v>
      </c>
      <c r="M222" s="42">
        <f t="shared" si="27"/>
        <v>4.6085707385814583E-3</v>
      </c>
      <c r="T222" s="114"/>
      <c r="W222" s="114"/>
      <c r="AA222" s="114"/>
      <c r="AG222" s="114"/>
      <c r="AJ222" s="114"/>
    </row>
    <row r="223" spans="1:36" x14ac:dyDescent="0.2">
      <c r="A223" s="92">
        <f t="shared" si="20"/>
        <v>16</v>
      </c>
      <c r="B223" s="142">
        <f t="shared" si="20"/>
        <v>2.8477767637859188E-3</v>
      </c>
      <c r="C223" s="79">
        <f t="shared" si="20"/>
        <v>0.96646005709007077</v>
      </c>
      <c r="D223" s="42">
        <f t="shared" si="24"/>
        <v>2.7522624937083161E-3</v>
      </c>
      <c r="E223" s="142">
        <f t="shared" si="21"/>
        <v>3.4694964694088671E-3</v>
      </c>
      <c r="F223" s="79">
        <f t="shared" si="21"/>
        <v>0.96646005709007077</v>
      </c>
      <c r="G223" s="42">
        <f t="shared" si="25"/>
        <v>3.3531297558986929E-3</v>
      </c>
      <c r="H223" s="142">
        <f t="shared" si="22"/>
        <v>2.8690394076170728E-3</v>
      </c>
      <c r="I223" s="79">
        <f t="shared" si="22"/>
        <v>0.96646005709007077</v>
      </c>
      <c r="J223" s="42">
        <f t="shared" si="26"/>
        <v>2.7728119896792591E-3</v>
      </c>
      <c r="K223" s="142">
        <f t="shared" si="23"/>
        <v>4.7517756433863396E-3</v>
      </c>
      <c r="L223" s="79">
        <f t="shared" si="23"/>
        <v>0.96646005709007077</v>
      </c>
      <c r="M223" s="42">
        <f t="shared" si="27"/>
        <v>4.5924013595863697E-3</v>
      </c>
      <c r="T223" s="114"/>
      <c r="W223" s="114"/>
      <c r="AA223" s="114"/>
      <c r="AG223" s="114"/>
      <c r="AJ223" s="114"/>
    </row>
    <row r="224" spans="1:36" x14ac:dyDescent="0.2">
      <c r="A224" s="92">
        <f t="shared" ref="A224:C239" si="28">A29</f>
        <v>17</v>
      </c>
      <c r="B224" s="142">
        <f t="shared" si="28"/>
        <v>2.5957435589073043E-3</v>
      </c>
      <c r="C224" s="79">
        <f t="shared" si="28"/>
        <v>0.96360633644905669</v>
      </c>
      <c r="D224" s="42">
        <f t="shared" si="24"/>
        <v>2.5012749411599039E-3</v>
      </c>
      <c r="E224" s="142">
        <f t="shared" ref="E224:F239" si="29">E29</f>
        <v>3.6132319417074696E-3</v>
      </c>
      <c r="F224" s="79">
        <f t="shared" si="29"/>
        <v>0.96360633644905669</v>
      </c>
      <c r="G224" s="42">
        <f t="shared" si="25"/>
        <v>3.4817331940894462E-3</v>
      </c>
      <c r="H224" s="142">
        <f t="shared" ref="H224:I239" si="30">H29</f>
        <v>2.6612325019072592E-3</v>
      </c>
      <c r="I224" s="79">
        <f t="shared" si="30"/>
        <v>0.96360633644905669</v>
      </c>
      <c r="J224" s="42">
        <f t="shared" si="26"/>
        <v>2.5643805016020114E-3</v>
      </c>
      <c r="K224" s="142">
        <f t="shared" ref="K224:L239" si="31">K29</f>
        <v>4.8725474603472955E-3</v>
      </c>
      <c r="L224" s="79">
        <f t="shared" si="31"/>
        <v>0.96360633644905669</v>
      </c>
      <c r="M224" s="42">
        <f t="shared" si="27"/>
        <v>4.6952176074394128E-3</v>
      </c>
      <c r="T224" s="114"/>
      <c r="W224" s="114"/>
      <c r="AA224" s="114"/>
      <c r="AG224" s="114"/>
      <c r="AJ224" s="114"/>
    </row>
    <row r="225" spans="1:36" x14ac:dyDescent="0.2">
      <c r="A225" s="92">
        <f t="shared" si="28"/>
        <v>18</v>
      </c>
      <c r="B225" s="142">
        <f t="shared" si="28"/>
        <v>2.3632719863533515E-3</v>
      </c>
      <c r="C225" s="79">
        <f t="shared" si="28"/>
        <v>0.96170385602171404</v>
      </c>
      <c r="D225" s="42">
        <f t="shared" si="24"/>
        <v>2.2727677821041139E-3</v>
      </c>
      <c r="E225" s="142">
        <f t="shared" si="29"/>
        <v>3.66199427156025E-3</v>
      </c>
      <c r="F225" s="79">
        <f t="shared" si="29"/>
        <v>0.96170385602171404</v>
      </c>
      <c r="G225" s="42">
        <f t="shared" si="25"/>
        <v>3.5217540116889204E-3</v>
      </c>
      <c r="H225" s="142">
        <f t="shared" si="30"/>
        <v>2.4778067611238358E-3</v>
      </c>
      <c r="I225" s="79">
        <f t="shared" si="30"/>
        <v>0.96170385602171404</v>
      </c>
      <c r="J225" s="42">
        <f t="shared" si="26"/>
        <v>2.3829163166494667E-3</v>
      </c>
      <c r="K225" s="142">
        <f t="shared" si="31"/>
        <v>4.819532601728284E-3</v>
      </c>
      <c r="L225" s="79">
        <f t="shared" si="31"/>
        <v>0.96170385602171404</v>
      </c>
      <c r="M225" s="42">
        <f t="shared" si="27"/>
        <v>4.6349630873044542E-3</v>
      </c>
      <c r="T225" s="114"/>
      <c r="W225" s="114"/>
      <c r="AA225" s="114"/>
      <c r="AG225" s="114"/>
      <c r="AJ225" s="114"/>
    </row>
    <row r="226" spans="1:36" x14ac:dyDescent="0.2">
      <c r="A226" s="92">
        <f t="shared" si="28"/>
        <v>19</v>
      </c>
      <c r="B226" s="142">
        <f t="shared" si="28"/>
        <v>2.356751442245131E-3</v>
      </c>
      <c r="C226" s="79">
        <f t="shared" si="28"/>
        <v>0.96170385602171404</v>
      </c>
      <c r="D226" s="42">
        <f t="shared" si="24"/>
        <v>2.2664969496918783E-3</v>
      </c>
      <c r="E226" s="142">
        <f t="shared" si="29"/>
        <v>3.8970173613739412E-3</v>
      </c>
      <c r="F226" s="79">
        <f t="shared" si="29"/>
        <v>0.96170385602171404</v>
      </c>
      <c r="G226" s="42">
        <f t="shared" si="25"/>
        <v>3.7477766234168849E-3</v>
      </c>
      <c r="H226" s="142">
        <f t="shared" si="30"/>
        <v>2.4514410827732045E-3</v>
      </c>
      <c r="I226" s="79">
        <f t="shared" si="30"/>
        <v>0.96170385602171404</v>
      </c>
      <c r="J226" s="42">
        <f t="shared" si="26"/>
        <v>2.3575603421130365E-3</v>
      </c>
      <c r="K226" s="142">
        <f t="shared" si="31"/>
        <v>4.875098977607034E-3</v>
      </c>
      <c r="L226" s="79">
        <f t="shared" si="31"/>
        <v>0.96170385602171404</v>
      </c>
      <c r="M226" s="42">
        <f t="shared" si="27"/>
        <v>4.6884014852522004E-3</v>
      </c>
      <c r="T226" s="114"/>
      <c r="W226" s="114"/>
      <c r="AA226" s="114"/>
      <c r="AG226" s="114"/>
      <c r="AJ226" s="114"/>
    </row>
    <row r="227" spans="1:36" x14ac:dyDescent="0.2">
      <c r="A227" s="92">
        <f t="shared" si="28"/>
        <v>20</v>
      </c>
      <c r="B227" s="142">
        <f t="shared" si="28"/>
        <v>2.1557485825612868E-3</v>
      </c>
      <c r="C227" s="79">
        <f t="shared" si="28"/>
        <v>0.96170385602171404</v>
      </c>
      <c r="D227" s="42">
        <f t="shared" si="24"/>
        <v>2.0731917244625341E-3</v>
      </c>
      <c r="E227" s="142">
        <f t="shared" si="29"/>
        <v>4.0330982818933278E-3</v>
      </c>
      <c r="F227" s="79">
        <f t="shared" si="29"/>
        <v>0.96170385602171404</v>
      </c>
      <c r="G227" s="42">
        <f t="shared" si="25"/>
        <v>3.8786461694113633E-3</v>
      </c>
      <c r="H227" s="142">
        <f t="shared" si="30"/>
        <v>2.2257735562452212E-3</v>
      </c>
      <c r="I227" s="79">
        <f t="shared" si="30"/>
        <v>0.96170385602171404</v>
      </c>
      <c r="J227" s="42">
        <f t="shared" si="26"/>
        <v>2.1405350116721926E-3</v>
      </c>
      <c r="K227" s="142">
        <f t="shared" si="31"/>
        <v>4.911954226914368E-3</v>
      </c>
      <c r="L227" s="79">
        <f t="shared" si="31"/>
        <v>0.96170385602171404</v>
      </c>
      <c r="M227" s="42">
        <f t="shared" si="27"/>
        <v>4.7238453206257048E-3</v>
      </c>
      <c r="T227" s="114"/>
      <c r="W227" s="114"/>
      <c r="AA227" s="114"/>
      <c r="AG227" s="114"/>
      <c r="AJ227" s="114"/>
    </row>
    <row r="228" spans="1:36" x14ac:dyDescent="0.2">
      <c r="A228" s="92">
        <f t="shared" si="28"/>
        <v>21</v>
      </c>
      <c r="B228" s="142">
        <f t="shared" si="28"/>
        <v>2.0290232253276077E-3</v>
      </c>
      <c r="C228" s="79">
        <f t="shared" si="28"/>
        <v>0.95980137559437129</v>
      </c>
      <c r="D228" s="42">
        <f t="shared" si="24"/>
        <v>1.9474592827823658E-3</v>
      </c>
      <c r="E228" s="142">
        <f t="shared" si="29"/>
        <v>3.9245170473955673E-3</v>
      </c>
      <c r="F228" s="79">
        <f t="shared" si="29"/>
        <v>0.95980137559437129</v>
      </c>
      <c r="G228" s="42">
        <f t="shared" si="25"/>
        <v>3.7667568606338259E-3</v>
      </c>
      <c r="H228" s="142">
        <f t="shared" si="30"/>
        <v>2.1509290499595584E-3</v>
      </c>
      <c r="I228" s="79">
        <f t="shared" si="30"/>
        <v>0.95980137559437129</v>
      </c>
      <c r="J228" s="42">
        <f t="shared" si="26"/>
        <v>2.0644646609570784E-3</v>
      </c>
      <c r="K228" s="142">
        <f t="shared" si="31"/>
        <v>4.6769311371006768E-3</v>
      </c>
      <c r="L228" s="79">
        <f t="shared" si="31"/>
        <v>0.95980137559437129</v>
      </c>
      <c r="M228" s="42">
        <f t="shared" si="27"/>
        <v>4.4889249389493766E-3</v>
      </c>
      <c r="T228" s="114"/>
      <c r="W228" s="114"/>
      <c r="AA228" s="114"/>
      <c r="AG228" s="114"/>
      <c r="AJ228" s="114"/>
    </row>
    <row r="229" spans="1:36" x14ac:dyDescent="0.2">
      <c r="A229" s="92">
        <f t="shared" si="28"/>
        <v>22</v>
      </c>
      <c r="B229" s="142">
        <f t="shared" si="28"/>
        <v>1.9031483738471749E-3</v>
      </c>
      <c r="C229" s="79">
        <f t="shared" si="28"/>
        <v>0.95980137559437129</v>
      </c>
      <c r="D229" s="42">
        <f t="shared" si="24"/>
        <v>1.8266444271787092E-3</v>
      </c>
      <c r="E229" s="142">
        <f t="shared" si="29"/>
        <v>3.8706516830233099E-3</v>
      </c>
      <c r="F229" s="79">
        <f t="shared" si="29"/>
        <v>0.95980137559437129</v>
      </c>
      <c r="G229" s="42">
        <f t="shared" si="25"/>
        <v>3.7150568098124411E-3</v>
      </c>
      <c r="H229" s="142">
        <f t="shared" si="30"/>
        <v>1.9672198072583861E-3</v>
      </c>
      <c r="I229" s="79">
        <f t="shared" si="30"/>
        <v>0.95980137559437129</v>
      </c>
      <c r="J229" s="42">
        <f t="shared" si="26"/>
        <v>1.8881402771030928E-3</v>
      </c>
      <c r="K229" s="142">
        <f t="shared" si="31"/>
        <v>4.6100246845119782E-3</v>
      </c>
      <c r="L229" s="79">
        <f t="shared" si="31"/>
        <v>0.95980137559437129</v>
      </c>
      <c r="M229" s="42">
        <f t="shared" si="27"/>
        <v>4.4247080337186046E-3</v>
      </c>
      <c r="T229" s="114"/>
      <c r="W229" s="114"/>
      <c r="AA229" s="114"/>
      <c r="AG229" s="114"/>
      <c r="AJ229" s="114"/>
    </row>
    <row r="230" spans="1:36" x14ac:dyDescent="0.2">
      <c r="A230" s="92">
        <f t="shared" si="28"/>
        <v>23</v>
      </c>
      <c r="B230" s="142">
        <f t="shared" si="28"/>
        <v>1.8810352242627745E-3</v>
      </c>
      <c r="C230" s="79">
        <f t="shared" si="28"/>
        <v>0.95694765495335743</v>
      </c>
      <c r="D230" s="42">
        <f t="shared" si="24"/>
        <v>1.8000522467429248E-3</v>
      </c>
      <c r="E230" s="142">
        <f t="shared" si="29"/>
        <v>4.2556472873260748E-3</v>
      </c>
      <c r="F230" s="79">
        <f t="shared" si="29"/>
        <v>0.95694765495335743</v>
      </c>
      <c r="G230" s="42">
        <f t="shared" si="25"/>
        <v>4.0724316919153042E-3</v>
      </c>
      <c r="H230" s="142">
        <f t="shared" si="30"/>
        <v>1.9876319453362942E-3</v>
      </c>
      <c r="I230" s="79">
        <f t="shared" si="30"/>
        <v>0.95694765495335743</v>
      </c>
      <c r="J230" s="42">
        <f t="shared" si="26"/>
        <v>1.9020597289999466E-3</v>
      </c>
      <c r="K230" s="142">
        <f t="shared" si="31"/>
        <v>4.7307965014729341E-3</v>
      </c>
      <c r="L230" s="79">
        <f t="shared" si="31"/>
        <v>0.95694765495335743</v>
      </c>
      <c r="M230" s="42">
        <f t="shared" si="27"/>
        <v>4.5271246181460721E-3</v>
      </c>
      <c r="T230" s="114"/>
      <c r="W230" s="114"/>
      <c r="AA230" s="114"/>
      <c r="AG230" s="114"/>
      <c r="AJ230" s="114"/>
    </row>
    <row r="231" spans="1:36" x14ac:dyDescent="0.2">
      <c r="A231" s="92">
        <f t="shared" si="28"/>
        <v>24</v>
      </c>
      <c r="B231" s="142">
        <f t="shared" si="28"/>
        <v>1.7398512692239107E-3</v>
      </c>
      <c r="C231" s="79">
        <f t="shared" si="28"/>
        <v>0.95694765495335743</v>
      </c>
      <c r="D231" s="42">
        <f t="shared" si="24"/>
        <v>1.6649465920514439E-3</v>
      </c>
      <c r="E231" s="142">
        <f t="shared" si="29"/>
        <v>3.9435116758847312E-3</v>
      </c>
      <c r="F231" s="79">
        <f t="shared" si="29"/>
        <v>0.95694765495335743</v>
      </c>
      <c r="G231" s="42">
        <f t="shared" si="25"/>
        <v>3.7737342505190781E-3</v>
      </c>
      <c r="H231" s="142">
        <f t="shared" si="30"/>
        <v>1.91533895631037E-3</v>
      </c>
      <c r="I231" s="79">
        <f t="shared" si="30"/>
        <v>0.95694765495335743</v>
      </c>
      <c r="J231" s="42">
        <f t="shared" si="26"/>
        <v>1.8328791226820196E-3</v>
      </c>
      <c r="K231" s="142">
        <f t="shared" si="31"/>
        <v>4.3982487519536829E-3</v>
      </c>
      <c r="L231" s="79">
        <f t="shared" si="31"/>
        <v>0.95694765495335743</v>
      </c>
      <c r="M231" s="42">
        <f t="shared" si="27"/>
        <v>4.2088938290836082E-3</v>
      </c>
      <c r="T231" s="114"/>
      <c r="W231" s="114"/>
      <c r="AA231" s="114"/>
      <c r="AG231" s="114"/>
      <c r="AJ231" s="114"/>
    </row>
    <row r="232" spans="1:36" x14ac:dyDescent="0.2">
      <c r="A232" s="92">
        <f t="shared" si="28"/>
        <v>25</v>
      </c>
      <c r="B232" s="142">
        <f t="shared" si="28"/>
        <v>1.7347482347044336E-3</v>
      </c>
      <c r="C232" s="79">
        <f t="shared" si="28"/>
        <v>0.95694765495335743</v>
      </c>
      <c r="D232" s="42">
        <f t="shared" si="24"/>
        <v>1.6600632551348842E-3</v>
      </c>
      <c r="E232" s="142">
        <f t="shared" si="29"/>
        <v>4.2562142911615726E-3</v>
      </c>
      <c r="F232" s="79">
        <f t="shared" si="29"/>
        <v>0.95694765495335743</v>
      </c>
      <c r="G232" s="42">
        <f t="shared" si="25"/>
        <v>4.0729742849060337E-3</v>
      </c>
      <c r="H232" s="142">
        <f t="shared" si="30"/>
        <v>1.9592817535614218E-3</v>
      </c>
      <c r="I232" s="79">
        <f t="shared" si="30"/>
        <v>0.95694765495335743</v>
      </c>
      <c r="J232" s="42">
        <f t="shared" si="26"/>
        <v>1.8749300794635045E-3</v>
      </c>
      <c r="K232" s="142">
        <f t="shared" si="31"/>
        <v>4.6630395431309897E-3</v>
      </c>
      <c r="L232" s="79">
        <f t="shared" si="31"/>
        <v>0.95694765495335743</v>
      </c>
      <c r="M232" s="42">
        <f t="shared" si="27"/>
        <v>4.4622847557539754E-3</v>
      </c>
      <c r="T232" s="114"/>
      <c r="W232" s="114"/>
      <c r="AA232" s="114"/>
      <c r="AG232" s="114"/>
      <c r="AJ232" s="114"/>
    </row>
    <row r="233" spans="1:36" x14ac:dyDescent="0.2">
      <c r="A233" s="92">
        <f t="shared" si="28"/>
        <v>26</v>
      </c>
      <c r="B233" s="142">
        <f t="shared" si="28"/>
        <v>1.6984599892325971E-3</v>
      </c>
      <c r="C233" s="79">
        <f t="shared" si="28"/>
        <v>0.95504517452601478</v>
      </c>
      <c r="D233" s="42">
        <f t="shared" si="24"/>
        <v>1.622106016842099E-3</v>
      </c>
      <c r="E233" s="142">
        <f t="shared" si="29"/>
        <v>4.3639450199060873E-3</v>
      </c>
      <c r="F233" s="79">
        <f t="shared" si="29"/>
        <v>0.95504517452601478</v>
      </c>
      <c r="G233" s="42">
        <f t="shared" si="25"/>
        <v>4.1677646331581423E-3</v>
      </c>
      <c r="H233" s="142">
        <f t="shared" si="30"/>
        <v>1.9524777075354525E-3</v>
      </c>
      <c r="I233" s="79">
        <f t="shared" si="30"/>
        <v>0.95504517452601478</v>
      </c>
      <c r="J233" s="42">
        <f t="shared" si="26"/>
        <v>1.8647044129513496E-3</v>
      </c>
      <c r="K233" s="142">
        <f t="shared" si="31"/>
        <v>4.6599210220357535E-3</v>
      </c>
      <c r="L233" s="79">
        <f t="shared" si="31"/>
        <v>0.95504517452601478</v>
      </c>
      <c r="M233" s="42">
        <f t="shared" si="27"/>
        <v>4.4504350857675814E-3</v>
      </c>
      <c r="T233" s="114"/>
      <c r="W233" s="114"/>
      <c r="AA233" s="114"/>
      <c r="AG233" s="114"/>
      <c r="AJ233" s="114"/>
    </row>
    <row r="234" spans="1:36" x14ac:dyDescent="0.2">
      <c r="A234" s="92">
        <f t="shared" si="28"/>
        <v>27</v>
      </c>
      <c r="B234" s="142">
        <f t="shared" si="28"/>
        <v>1.7701859744230239E-3</v>
      </c>
      <c r="C234" s="79">
        <f t="shared" si="28"/>
        <v>0.95504517452601478</v>
      </c>
      <c r="D234" s="42">
        <f t="shared" si="24"/>
        <v>1.6906075728863404E-3</v>
      </c>
      <c r="E234" s="142">
        <f t="shared" si="29"/>
        <v>4.4730932582393457E-3</v>
      </c>
      <c r="F234" s="79">
        <f t="shared" si="29"/>
        <v>0.95504517452601478</v>
      </c>
      <c r="G234" s="42">
        <f t="shared" si="25"/>
        <v>4.2720061314863358E-3</v>
      </c>
      <c r="H234" s="142">
        <f t="shared" si="30"/>
        <v>1.9862144357475505E-3</v>
      </c>
      <c r="I234" s="79">
        <f t="shared" si="30"/>
        <v>0.95504517452601478</v>
      </c>
      <c r="J234" s="42">
        <f t="shared" si="26"/>
        <v>1.8969245124346094E-3</v>
      </c>
      <c r="K234" s="142">
        <f t="shared" si="31"/>
        <v>4.7764403102304783E-3</v>
      </c>
      <c r="L234" s="79">
        <f t="shared" si="31"/>
        <v>0.95504517452601478</v>
      </c>
      <c r="M234" s="42">
        <f t="shared" si="27"/>
        <v>4.5617162696971591E-3</v>
      </c>
      <c r="T234" s="114"/>
      <c r="W234" s="114"/>
      <c r="AA234" s="114"/>
      <c r="AG234" s="114"/>
      <c r="AJ234" s="114"/>
    </row>
    <row r="235" spans="1:36" x14ac:dyDescent="0.2">
      <c r="A235" s="92">
        <f t="shared" si="28"/>
        <v>28</v>
      </c>
      <c r="B235" s="142">
        <f t="shared" si="28"/>
        <v>1.7707529782585215E-3</v>
      </c>
      <c r="C235" s="79">
        <f t="shared" si="28"/>
        <v>0.95314269409867214</v>
      </c>
      <c r="D235" s="42">
        <f t="shared" si="24"/>
        <v>1.6877802642805747E-3</v>
      </c>
      <c r="E235" s="142">
        <f t="shared" si="29"/>
        <v>4.573736439040142E-3</v>
      </c>
      <c r="F235" s="79">
        <f t="shared" si="29"/>
        <v>0.95314269409867214</v>
      </c>
      <c r="G235" s="42">
        <f t="shared" si="25"/>
        <v>4.3594234716039879E-3</v>
      </c>
      <c r="H235" s="142">
        <f t="shared" si="30"/>
        <v>2.0568064132669827E-3</v>
      </c>
      <c r="I235" s="79">
        <f t="shared" si="30"/>
        <v>0.95314269409867214</v>
      </c>
      <c r="J235" s="42">
        <f t="shared" si="26"/>
        <v>1.9604300059807185E-3</v>
      </c>
      <c r="K235" s="142">
        <f t="shared" si="31"/>
        <v>4.6896887233993691E-3</v>
      </c>
      <c r="L235" s="79">
        <f t="shared" si="31"/>
        <v>0.95314269409867214</v>
      </c>
      <c r="M235" s="42">
        <f t="shared" si="27"/>
        <v>4.469942544305037E-3</v>
      </c>
      <c r="T235" s="114"/>
      <c r="W235" s="114"/>
      <c r="AA235" s="114"/>
      <c r="AG235" s="114"/>
      <c r="AJ235" s="114"/>
    </row>
    <row r="236" spans="1:36" x14ac:dyDescent="0.2">
      <c r="A236" s="92">
        <f t="shared" si="28"/>
        <v>29</v>
      </c>
      <c r="B236" s="142">
        <f t="shared" si="28"/>
        <v>1.8487160056394202E-3</v>
      </c>
      <c r="C236" s="79">
        <f t="shared" si="28"/>
        <v>0.95314269409867214</v>
      </c>
      <c r="D236" s="42">
        <f t="shared" si="24"/>
        <v>1.7620901542384929E-3</v>
      </c>
      <c r="E236" s="142">
        <f t="shared" si="29"/>
        <v>4.7908989080356632E-3</v>
      </c>
      <c r="F236" s="79">
        <f t="shared" si="29"/>
        <v>0.95314269409867214</v>
      </c>
      <c r="G236" s="42">
        <f t="shared" si="25"/>
        <v>4.5664102923594985E-3</v>
      </c>
      <c r="H236" s="142">
        <f t="shared" si="30"/>
        <v>2.2059284220028105E-3</v>
      </c>
      <c r="I236" s="79">
        <f t="shared" si="30"/>
        <v>0.95314269409867214</v>
      </c>
      <c r="J236" s="42">
        <f t="shared" si="26"/>
        <v>2.1025645591365915E-3</v>
      </c>
      <c r="K236" s="142">
        <f t="shared" si="31"/>
        <v>4.8969286252736853E-3</v>
      </c>
      <c r="L236" s="79">
        <f t="shared" si="31"/>
        <v>0.95314269409867214</v>
      </c>
      <c r="M236" s="42">
        <f t="shared" si="27"/>
        <v>4.6674717427022672E-3</v>
      </c>
      <c r="T236" s="114"/>
      <c r="W236" s="114"/>
      <c r="AA236" s="114"/>
      <c r="AG236" s="114"/>
      <c r="AJ236" s="114"/>
    </row>
    <row r="237" spans="1:36" x14ac:dyDescent="0.2">
      <c r="A237" s="92">
        <f t="shared" si="28"/>
        <v>30</v>
      </c>
      <c r="B237" s="142">
        <f t="shared" si="28"/>
        <v>2.0678629880591828E-3</v>
      </c>
      <c r="C237" s="79">
        <f t="shared" si="28"/>
        <v>0.95124021367132949</v>
      </c>
      <c r="D237" s="42">
        <f t="shared" si="24"/>
        <v>1.9670344306044509E-3</v>
      </c>
      <c r="E237" s="142">
        <f t="shared" si="29"/>
        <v>5.3527997090136318E-3</v>
      </c>
      <c r="F237" s="79">
        <f t="shared" si="29"/>
        <v>0.95124021367132949</v>
      </c>
      <c r="G237" s="42">
        <f t="shared" si="25"/>
        <v>5.0917983389419576E-3</v>
      </c>
      <c r="H237" s="142">
        <f t="shared" si="30"/>
        <v>2.377163580323039E-3</v>
      </c>
      <c r="I237" s="79">
        <f t="shared" si="30"/>
        <v>0.95124021367132949</v>
      </c>
      <c r="J237" s="42">
        <f t="shared" si="26"/>
        <v>2.2612535920781903E-3</v>
      </c>
      <c r="K237" s="142">
        <f t="shared" si="31"/>
        <v>5.3635727818880834E-3</v>
      </c>
      <c r="L237" s="79">
        <f t="shared" si="31"/>
        <v>0.95124021367132949</v>
      </c>
      <c r="M237" s="42">
        <f t="shared" si="27"/>
        <v>5.1020461190849475E-3</v>
      </c>
      <c r="T237" s="114"/>
      <c r="W237" s="114"/>
      <c r="AA237" s="114"/>
      <c r="AG237" s="114"/>
      <c r="AJ237" s="114"/>
    </row>
    <row r="238" spans="1:36" x14ac:dyDescent="0.2">
      <c r="A238" s="92">
        <f t="shared" si="28"/>
        <v>31</v>
      </c>
      <c r="B238" s="142">
        <f t="shared" si="28"/>
        <v>2.0579404209379775E-3</v>
      </c>
      <c r="C238" s="79">
        <f t="shared" si="28"/>
        <v>0.95124021367132949</v>
      </c>
      <c r="D238" s="42">
        <f t="shared" si="24"/>
        <v>1.9575956857359076E-3</v>
      </c>
      <c r="E238" s="142">
        <f t="shared" si="29"/>
        <v>5.3029033714898565E-3</v>
      </c>
      <c r="F238" s="79">
        <f t="shared" si="29"/>
        <v>0.95124021367132949</v>
      </c>
      <c r="G238" s="42">
        <f t="shared" si="25"/>
        <v>5.0443349361744246E-3</v>
      </c>
      <c r="H238" s="142">
        <f t="shared" si="30"/>
        <v>2.4531420942796966E-3</v>
      </c>
      <c r="I238" s="79">
        <f t="shared" si="30"/>
        <v>0.95124021367132949</v>
      </c>
      <c r="J238" s="42">
        <f t="shared" si="26"/>
        <v>2.3335274099287513E-3</v>
      </c>
      <c r="K238" s="142">
        <f t="shared" si="31"/>
        <v>5.3998610273599196E-3</v>
      </c>
      <c r="L238" s="79">
        <f t="shared" si="31"/>
        <v>0.95124021367132949</v>
      </c>
      <c r="M238" s="42">
        <f t="shared" si="27"/>
        <v>5.1365649574613348E-3</v>
      </c>
      <c r="T238" s="114"/>
      <c r="W238" s="114"/>
      <c r="AA238" s="114"/>
      <c r="AG238" s="114"/>
      <c r="AJ238" s="114"/>
    </row>
    <row r="239" spans="1:36" x14ac:dyDescent="0.2">
      <c r="A239" s="92">
        <f t="shared" si="28"/>
        <v>32</v>
      </c>
      <c r="B239" s="142">
        <f t="shared" si="28"/>
        <v>1.9380191097302679E-3</v>
      </c>
      <c r="C239" s="79">
        <f t="shared" si="28"/>
        <v>0.94933773324398685</v>
      </c>
      <c r="D239" s="42">
        <f t="shared" si="24"/>
        <v>1.8398346686148619E-3</v>
      </c>
      <c r="E239" s="142">
        <f t="shared" si="29"/>
        <v>4.8382437282996999E-3</v>
      </c>
      <c r="F239" s="79">
        <f t="shared" si="29"/>
        <v>0.94933773324398685</v>
      </c>
      <c r="G239" s="42">
        <f t="shared" si="25"/>
        <v>4.593127333905973E-3</v>
      </c>
      <c r="H239" s="142">
        <f t="shared" si="30"/>
        <v>2.282190437877217E-3</v>
      </c>
      <c r="I239" s="79">
        <f t="shared" si="30"/>
        <v>0.94933773324398685</v>
      </c>
      <c r="J239" s="42">
        <f t="shared" si="26"/>
        <v>2.166569497125459E-3</v>
      </c>
      <c r="K239" s="142">
        <f t="shared" si="31"/>
        <v>4.921309790200076E-3</v>
      </c>
      <c r="L239" s="79">
        <f t="shared" si="31"/>
        <v>0.94933773324398685</v>
      </c>
      <c r="M239" s="42">
        <f t="shared" si="27"/>
        <v>4.6719850808199809E-3</v>
      </c>
      <c r="T239" s="114"/>
      <c r="W239" s="114"/>
      <c r="AA239" s="114"/>
      <c r="AG239" s="114"/>
      <c r="AJ239" s="114"/>
    </row>
    <row r="240" spans="1:36" x14ac:dyDescent="0.2">
      <c r="A240" s="92">
        <f t="shared" ref="A240:C255" si="32">A45</f>
        <v>33</v>
      </c>
      <c r="B240" s="142">
        <f t="shared" si="32"/>
        <v>1.8889732779597387E-3</v>
      </c>
      <c r="C240" s="79">
        <f t="shared" si="32"/>
        <v>0.94933773324398685</v>
      </c>
      <c r="D240" s="42">
        <f t="shared" si="24"/>
        <v>1.7932736098567618E-3</v>
      </c>
      <c r="E240" s="142">
        <f t="shared" ref="E240:F255" si="33">E45</f>
        <v>4.731363505308432E-3</v>
      </c>
      <c r="F240" s="79">
        <f t="shared" si="33"/>
        <v>0.94933773324398685</v>
      </c>
      <c r="G240" s="42">
        <f t="shared" si="25"/>
        <v>4.4916619052828306E-3</v>
      </c>
      <c r="H240" s="142">
        <f t="shared" ref="H240:I255" si="34">H45</f>
        <v>2.2648968208945448E-3</v>
      </c>
      <c r="I240" s="79">
        <f t="shared" si="34"/>
        <v>0.94933773324398685</v>
      </c>
      <c r="J240" s="42">
        <f t="shared" si="26"/>
        <v>2.1501520139795391E-3</v>
      </c>
      <c r="K240" s="142">
        <f t="shared" ref="K240:L255" si="35">K45</f>
        <v>4.8115945480313197E-3</v>
      </c>
      <c r="L240" s="79">
        <f t="shared" si="35"/>
        <v>0.94933773324398685</v>
      </c>
      <c r="M240" s="42">
        <f t="shared" si="27"/>
        <v>4.5678282615171789E-3</v>
      </c>
      <c r="T240" s="114"/>
      <c r="W240" s="114"/>
      <c r="AA240" s="114"/>
      <c r="AG240" s="114"/>
      <c r="AJ240" s="114"/>
    </row>
    <row r="241" spans="1:36" x14ac:dyDescent="0.2">
      <c r="A241" s="92">
        <f t="shared" si="32"/>
        <v>34</v>
      </c>
      <c r="B241" s="142">
        <f t="shared" si="32"/>
        <v>1.8912412933017285E-3</v>
      </c>
      <c r="C241" s="79">
        <f t="shared" si="32"/>
        <v>0.9474352528166442</v>
      </c>
      <c r="D241" s="42">
        <f t="shared" si="24"/>
        <v>1.7918286728566004E-3</v>
      </c>
      <c r="E241" s="142">
        <f t="shared" si="33"/>
        <v>4.5986846078020296E-3</v>
      </c>
      <c r="F241" s="79">
        <f t="shared" si="33"/>
        <v>0.9474352528166442</v>
      </c>
      <c r="G241" s="42">
        <f t="shared" si="25"/>
        <v>4.3569559140169264E-3</v>
      </c>
      <c r="H241" s="142">
        <f t="shared" si="34"/>
        <v>2.1999748817300873E-3</v>
      </c>
      <c r="I241" s="79">
        <f t="shared" si="34"/>
        <v>0.9474352528166442</v>
      </c>
      <c r="J241" s="42">
        <f t="shared" si="26"/>
        <v>2.0843337582622124E-3</v>
      </c>
      <c r="K241" s="142">
        <f t="shared" si="35"/>
        <v>4.7463891069491138E-3</v>
      </c>
      <c r="L241" s="79">
        <f t="shared" si="35"/>
        <v>0.9474352528166442</v>
      </c>
      <c r="M241" s="42">
        <f t="shared" si="27"/>
        <v>4.4968963635084996E-3</v>
      </c>
      <c r="T241" s="114"/>
      <c r="W241" s="114"/>
      <c r="AA241" s="114"/>
      <c r="AG241" s="114"/>
      <c r="AJ241" s="114"/>
    </row>
    <row r="242" spans="1:36" x14ac:dyDescent="0.2">
      <c r="A242" s="92">
        <f t="shared" si="32"/>
        <v>35</v>
      </c>
      <c r="B242" s="142">
        <f t="shared" si="32"/>
        <v>1.9737403513666067E-3</v>
      </c>
      <c r="C242" s="79">
        <f t="shared" si="32"/>
        <v>0.9474352528166442</v>
      </c>
      <c r="D242" s="42">
        <f t="shared" si="24"/>
        <v>1.8699911887914331E-3</v>
      </c>
      <c r="E242" s="142">
        <f t="shared" si="33"/>
        <v>4.814713069126556E-3</v>
      </c>
      <c r="F242" s="79">
        <f t="shared" si="33"/>
        <v>0.9474352528166442</v>
      </c>
      <c r="G242" s="42">
        <f t="shared" si="25"/>
        <v>4.5616288938875194E-3</v>
      </c>
      <c r="H242" s="142">
        <f t="shared" si="34"/>
        <v>2.3094066219810942E-3</v>
      </c>
      <c r="I242" s="79">
        <f t="shared" si="34"/>
        <v>0.9474352528166442</v>
      </c>
      <c r="J242" s="42">
        <f t="shared" si="26"/>
        <v>2.1880132467530901E-3</v>
      </c>
      <c r="K242" s="142">
        <f t="shared" si="35"/>
        <v>4.8172645863862945E-3</v>
      </c>
      <c r="L242" s="79">
        <f t="shared" si="35"/>
        <v>0.9474352528166442</v>
      </c>
      <c r="M242" s="42">
        <f t="shared" si="27"/>
        <v>4.5640462912875657E-3</v>
      </c>
      <c r="T242" s="114"/>
      <c r="W242" s="114"/>
      <c r="AA242" s="114"/>
      <c r="AG242" s="114"/>
      <c r="AJ242" s="114"/>
    </row>
    <row r="243" spans="1:36" x14ac:dyDescent="0.2">
      <c r="A243" s="92">
        <f t="shared" si="32"/>
        <v>36</v>
      </c>
      <c r="B243" s="142">
        <f t="shared" si="32"/>
        <v>2.0794865666868803E-3</v>
      </c>
      <c r="C243" s="79">
        <f t="shared" si="32"/>
        <v>0.94553277238930145</v>
      </c>
      <c r="D243" s="42">
        <f t="shared" si="24"/>
        <v>1.9662226985457561E-3</v>
      </c>
      <c r="E243" s="142">
        <f t="shared" si="33"/>
        <v>5.0216694690831233E-3</v>
      </c>
      <c r="F243" s="79">
        <f t="shared" si="33"/>
        <v>0.94553277238930145</v>
      </c>
      <c r="G243" s="42">
        <f t="shared" si="25"/>
        <v>4.7481530551248775E-3</v>
      </c>
      <c r="H243" s="142">
        <f t="shared" si="34"/>
        <v>2.4763892515350921E-3</v>
      </c>
      <c r="I243" s="79">
        <f t="shared" si="34"/>
        <v>0.94553277238930145</v>
      </c>
      <c r="J243" s="42">
        <f t="shared" si="26"/>
        <v>2.3415071945190429E-3</v>
      </c>
      <c r="K243" s="142">
        <f t="shared" si="35"/>
        <v>5.0579577145549604E-3</v>
      </c>
      <c r="L243" s="79">
        <f t="shared" si="35"/>
        <v>0.94553277238930145</v>
      </c>
      <c r="M243" s="42">
        <f t="shared" si="27"/>
        <v>4.7824647804710066E-3</v>
      </c>
      <c r="T243" s="114"/>
      <c r="W243" s="114"/>
      <c r="AA243" s="114"/>
      <c r="AG243" s="114"/>
      <c r="AJ243" s="114"/>
    </row>
    <row r="244" spans="1:36" x14ac:dyDescent="0.2">
      <c r="A244" s="92">
        <f t="shared" si="32"/>
        <v>37</v>
      </c>
      <c r="B244" s="142">
        <f t="shared" si="32"/>
        <v>2.1937378395396156E-3</v>
      </c>
      <c r="C244" s="79">
        <f t="shared" si="32"/>
        <v>0.94553277238930145</v>
      </c>
      <c r="D244" s="42">
        <f t="shared" si="24"/>
        <v>2.0742510213152092E-3</v>
      </c>
      <c r="E244" s="142">
        <f t="shared" si="33"/>
        <v>5.2274918613686959E-3</v>
      </c>
      <c r="F244" s="79">
        <f t="shared" si="33"/>
        <v>0.94553277238930145</v>
      </c>
      <c r="G244" s="42">
        <f t="shared" si="25"/>
        <v>4.9427648723224527E-3</v>
      </c>
      <c r="H244" s="142">
        <f t="shared" si="34"/>
        <v>2.5574708000112266E-3</v>
      </c>
      <c r="I244" s="79">
        <f t="shared" si="34"/>
        <v>0.94553277238930145</v>
      </c>
      <c r="J244" s="42">
        <f t="shared" si="26"/>
        <v>2.4181724558392996E-3</v>
      </c>
      <c r="K244" s="142">
        <f t="shared" si="35"/>
        <v>5.2737026739617379E-3</v>
      </c>
      <c r="L244" s="79">
        <f t="shared" si="35"/>
        <v>0.94553277238930145</v>
      </c>
      <c r="M244" s="42">
        <f t="shared" si="27"/>
        <v>4.9864587100679142E-3</v>
      </c>
      <c r="T244" s="114"/>
      <c r="W244" s="114"/>
      <c r="AA244" s="114"/>
      <c r="AG244" s="114"/>
      <c r="AJ244" s="114"/>
    </row>
    <row r="245" spans="1:36" x14ac:dyDescent="0.2">
      <c r="A245" s="92">
        <f t="shared" si="32"/>
        <v>38</v>
      </c>
      <c r="B245" s="142">
        <f t="shared" si="32"/>
        <v>2.1200273409249476E-3</v>
      </c>
      <c r="C245" s="79">
        <f t="shared" si="32"/>
        <v>0.91414184533814757</v>
      </c>
      <c r="D245" s="42">
        <f t="shared" si="24"/>
        <v>1.9380057056004576E-3</v>
      </c>
      <c r="E245" s="142">
        <f t="shared" si="33"/>
        <v>5.0432156148320266E-3</v>
      </c>
      <c r="F245" s="79">
        <f t="shared" si="33"/>
        <v>0.91414184533814757</v>
      </c>
      <c r="G245" s="42">
        <f t="shared" si="25"/>
        <v>4.6102144285807096E-3</v>
      </c>
      <c r="H245" s="142">
        <f t="shared" si="34"/>
        <v>2.4942498723532617E-3</v>
      </c>
      <c r="I245" s="79">
        <f t="shared" si="34"/>
        <v>0.91414184533814757</v>
      </c>
      <c r="J245" s="42">
        <f t="shared" si="26"/>
        <v>2.2800981810474495E-3</v>
      </c>
      <c r="K245" s="142">
        <f t="shared" si="35"/>
        <v>5.0641947567454321E-3</v>
      </c>
      <c r="L245" s="79">
        <f t="shared" si="35"/>
        <v>0.91414184533814757</v>
      </c>
      <c r="M245" s="42">
        <f t="shared" si="27"/>
        <v>4.6293923400830403E-3</v>
      </c>
      <c r="T245" s="114"/>
      <c r="W245" s="114"/>
      <c r="AA245" s="114"/>
      <c r="AG245" s="114"/>
      <c r="AJ245" s="114"/>
    </row>
    <row r="246" spans="1:36" x14ac:dyDescent="0.2">
      <c r="A246" s="92">
        <f t="shared" si="32"/>
        <v>39</v>
      </c>
      <c r="B246" s="142">
        <f t="shared" si="32"/>
        <v>2.1101047738037422E-3</v>
      </c>
      <c r="C246" s="79">
        <f t="shared" si="32"/>
        <v>0.91414184533814757</v>
      </c>
      <c r="D246" s="42">
        <f t="shared" si="24"/>
        <v>1.9289350717817874E-3</v>
      </c>
      <c r="E246" s="142">
        <f t="shared" si="33"/>
        <v>5.0500196608579961E-3</v>
      </c>
      <c r="F246" s="79">
        <f t="shared" si="33"/>
        <v>0.91414184533814757</v>
      </c>
      <c r="G246" s="42">
        <f t="shared" si="25"/>
        <v>4.6164342917706545E-3</v>
      </c>
      <c r="H246" s="142">
        <f t="shared" si="34"/>
        <v>2.490847849340277E-3</v>
      </c>
      <c r="I246" s="79">
        <f t="shared" si="34"/>
        <v>0.91414184533814757</v>
      </c>
      <c r="J246" s="42">
        <f t="shared" si="26"/>
        <v>2.2769882494524771E-3</v>
      </c>
      <c r="K246" s="142">
        <f t="shared" si="35"/>
        <v>5.0610762356501958E-3</v>
      </c>
      <c r="L246" s="79">
        <f t="shared" si="35"/>
        <v>0.91414184533814757</v>
      </c>
      <c r="M246" s="42">
        <f t="shared" si="27"/>
        <v>4.6265415694543158E-3</v>
      </c>
      <c r="T246" s="114"/>
      <c r="W246" s="114"/>
      <c r="AA246" s="114"/>
      <c r="AG246" s="114"/>
      <c r="AJ246" s="114"/>
    </row>
    <row r="247" spans="1:36" x14ac:dyDescent="0.2">
      <c r="A247" s="92">
        <f t="shared" si="32"/>
        <v>40</v>
      </c>
      <c r="B247" s="142">
        <f t="shared" si="32"/>
        <v>2.1336354329768862E-3</v>
      </c>
      <c r="C247" s="79">
        <f t="shared" si="32"/>
        <v>0.91414184533814757</v>
      </c>
      <c r="D247" s="42">
        <f t="shared" si="24"/>
        <v>1.9504454319803483E-3</v>
      </c>
      <c r="E247" s="142">
        <f t="shared" si="33"/>
        <v>5.0262054997671033E-3</v>
      </c>
      <c r="F247" s="79">
        <f t="shared" si="33"/>
        <v>0.91414184533814757</v>
      </c>
      <c r="G247" s="42">
        <f t="shared" si="25"/>
        <v>4.5946647706058457E-3</v>
      </c>
      <c r="H247" s="142">
        <f t="shared" si="34"/>
        <v>2.4664666844138867E-3</v>
      </c>
      <c r="I247" s="79">
        <f t="shared" si="34"/>
        <v>0.91414184533814757</v>
      </c>
      <c r="J247" s="42">
        <f t="shared" si="26"/>
        <v>2.2547004063551727E-3</v>
      </c>
      <c r="K247" s="142">
        <f t="shared" si="35"/>
        <v>5.0795038603038628E-3</v>
      </c>
      <c r="L247" s="79">
        <f t="shared" si="35"/>
        <v>0.91414184533814757</v>
      </c>
      <c r="M247" s="42">
        <f t="shared" si="27"/>
        <v>4.6433870322604171E-3</v>
      </c>
      <c r="T247" s="114"/>
      <c r="W247" s="114"/>
      <c r="AA247" s="114"/>
      <c r="AG247" s="114"/>
      <c r="AJ247" s="114"/>
    </row>
    <row r="248" spans="1:36" x14ac:dyDescent="0.2">
      <c r="A248" s="92">
        <f t="shared" si="32"/>
        <v>41</v>
      </c>
      <c r="B248" s="142">
        <f t="shared" si="32"/>
        <v>2.0888421299725883E-3</v>
      </c>
      <c r="C248" s="79">
        <f t="shared" si="32"/>
        <v>0.84850627059482586</v>
      </c>
      <c r="D248" s="42">
        <f t="shared" si="24"/>
        <v>1.7723956455643934E-3</v>
      </c>
      <c r="E248" s="142">
        <f t="shared" si="33"/>
        <v>4.9275468323905476E-3</v>
      </c>
      <c r="F248" s="79">
        <f t="shared" si="33"/>
        <v>0.84850627059482586</v>
      </c>
      <c r="G248" s="42">
        <f t="shared" si="25"/>
        <v>4.1810543859330512E-3</v>
      </c>
      <c r="H248" s="142">
        <f t="shared" si="34"/>
        <v>2.4358484772970248E-3</v>
      </c>
      <c r="I248" s="79">
        <f t="shared" si="34"/>
        <v>0.84850627059482586</v>
      </c>
      <c r="J248" s="42">
        <f t="shared" si="26"/>
        <v>2.0668327072053839E-3</v>
      </c>
      <c r="K248" s="142">
        <f t="shared" si="35"/>
        <v>5.2036777002778039E-3</v>
      </c>
      <c r="L248" s="79">
        <f t="shared" si="35"/>
        <v>0.84850627059482586</v>
      </c>
      <c r="M248" s="42">
        <f t="shared" si="27"/>
        <v>4.4153531588401792E-3</v>
      </c>
      <c r="T248" s="114"/>
      <c r="W248" s="114"/>
      <c r="AA248" s="114"/>
      <c r="AG248" s="114"/>
      <c r="AJ248" s="114"/>
    </row>
    <row r="249" spans="1:36" x14ac:dyDescent="0.2">
      <c r="A249" s="92">
        <f t="shared" si="32"/>
        <v>42</v>
      </c>
      <c r="B249" s="142">
        <f t="shared" si="32"/>
        <v>1.9884824510895405E-3</v>
      </c>
      <c r="C249" s="79">
        <f t="shared" si="32"/>
        <v>0.84755503038115454</v>
      </c>
      <c r="D249" s="42">
        <f t="shared" si="24"/>
        <v>1.6853483042455881E-3</v>
      </c>
      <c r="E249" s="142">
        <f t="shared" si="33"/>
        <v>4.8575218587066128E-3</v>
      </c>
      <c r="F249" s="79">
        <f t="shared" si="33"/>
        <v>0.84755503038115454</v>
      </c>
      <c r="G249" s="42">
        <f t="shared" si="25"/>
        <v>4.1170170865332057E-3</v>
      </c>
      <c r="H249" s="142">
        <f t="shared" si="34"/>
        <v>2.3933231896347161E-3</v>
      </c>
      <c r="I249" s="79">
        <f t="shared" si="34"/>
        <v>0.84755503038115454</v>
      </c>
      <c r="J249" s="42">
        <f t="shared" si="26"/>
        <v>2.0284731087027736E-3</v>
      </c>
      <c r="K249" s="142">
        <f t="shared" si="35"/>
        <v>4.9587320433429069E-3</v>
      </c>
      <c r="L249" s="79">
        <f t="shared" si="35"/>
        <v>0.84755503038115454</v>
      </c>
      <c r="M249" s="42">
        <f t="shared" si="27"/>
        <v>4.2027982876475019E-3</v>
      </c>
      <c r="T249" s="114"/>
      <c r="W249" s="114"/>
      <c r="AA249" s="114"/>
      <c r="AG249" s="114"/>
      <c r="AJ249" s="114"/>
    </row>
    <row r="250" spans="1:36" x14ac:dyDescent="0.2">
      <c r="A250" s="92">
        <f t="shared" si="32"/>
        <v>43</v>
      </c>
      <c r="B250" s="142">
        <f t="shared" si="32"/>
        <v>1.9343335847995344E-3</v>
      </c>
      <c r="C250" s="79">
        <f t="shared" si="32"/>
        <v>0.84279882931279793</v>
      </c>
      <c r="D250" s="42">
        <f t="shared" si="24"/>
        <v>1.6302540807694753E-3</v>
      </c>
      <c r="E250" s="142">
        <f t="shared" si="33"/>
        <v>4.7455386011958679E-3</v>
      </c>
      <c r="F250" s="79">
        <f t="shared" si="33"/>
        <v>0.84279882931279793</v>
      </c>
      <c r="G250" s="42">
        <f t="shared" si="25"/>
        <v>3.9995343775465703E-3</v>
      </c>
      <c r="H250" s="142">
        <f t="shared" si="34"/>
        <v>2.3238652197862791E-3</v>
      </c>
      <c r="I250" s="79">
        <f t="shared" si="34"/>
        <v>0.84279882931279793</v>
      </c>
      <c r="J250" s="42">
        <f t="shared" si="26"/>
        <v>1.9585508867166037E-3</v>
      </c>
      <c r="K250" s="142">
        <f t="shared" si="35"/>
        <v>4.9431394378667273E-3</v>
      </c>
      <c r="L250" s="79">
        <f t="shared" si="35"/>
        <v>0.84279882931279793</v>
      </c>
      <c r="M250" s="42">
        <f t="shared" si="27"/>
        <v>4.1660721313639994E-3</v>
      </c>
      <c r="T250" s="114"/>
      <c r="W250" s="114"/>
      <c r="AA250" s="114"/>
      <c r="AG250" s="114"/>
      <c r="AJ250" s="114"/>
    </row>
    <row r="251" spans="1:36" x14ac:dyDescent="0.2">
      <c r="A251" s="92">
        <f t="shared" si="32"/>
        <v>44</v>
      </c>
      <c r="B251" s="142">
        <f t="shared" si="32"/>
        <v>1.8478654998861739E-3</v>
      </c>
      <c r="C251" s="79">
        <f t="shared" si="32"/>
        <v>0.8218715446120286</v>
      </c>
      <c r="D251" s="42">
        <f t="shared" si="24"/>
        <v>1.5187080726267281E-3</v>
      </c>
      <c r="E251" s="142">
        <f t="shared" si="33"/>
        <v>4.712935880654765E-3</v>
      </c>
      <c r="F251" s="79">
        <f t="shared" si="33"/>
        <v>0.8218715446120286</v>
      </c>
      <c r="G251" s="42">
        <f t="shared" si="25"/>
        <v>3.8734278918911829E-3</v>
      </c>
      <c r="H251" s="142">
        <f t="shared" si="34"/>
        <v>2.3079891123923509E-3</v>
      </c>
      <c r="I251" s="79">
        <f t="shared" si="34"/>
        <v>0.8218715446120286</v>
      </c>
      <c r="J251" s="42">
        <f t="shared" si="26"/>
        <v>1.8968705767496465E-3</v>
      </c>
      <c r="K251" s="142">
        <f t="shared" si="35"/>
        <v>4.9241448093775633E-3</v>
      </c>
      <c r="L251" s="79">
        <f t="shared" si="35"/>
        <v>0.8218715446120286</v>
      </c>
      <c r="M251" s="42">
        <f t="shared" si="27"/>
        <v>4.0470145003764415E-3</v>
      </c>
      <c r="T251" s="114"/>
      <c r="W251" s="114"/>
      <c r="AA251" s="114"/>
      <c r="AG251" s="114"/>
      <c r="AJ251" s="114"/>
    </row>
    <row r="252" spans="1:36" x14ac:dyDescent="0.2">
      <c r="A252" s="92">
        <f t="shared" si="32"/>
        <v>45</v>
      </c>
      <c r="B252" s="142">
        <f t="shared" si="32"/>
        <v>1.748639828674121E-3</v>
      </c>
      <c r="C252" s="79">
        <f t="shared" si="32"/>
        <v>0.80094425991125939</v>
      </c>
      <c r="D252" s="42">
        <f t="shared" si="24"/>
        <v>1.4005630334287453E-3</v>
      </c>
      <c r="E252" s="142">
        <f t="shared" si="33"/>
        <v>4.564664377672183E-3</v>
      </c>
      <c r="F252" s="79">
        <f t="shared" si="33"/>
        <v>0.80094425991125939</v>
      </c>
      <c r="G252" s="42">
        <f t="shared" si="25"/>
        <v>3.6560417317179359E-3</v>
      </c>
      <c r="H252" s="142">
        <f t="shared" si="34"/>
        <v>2.2906954954096787E-3</v>
      </c>
      <c r="I252" s="79">
        <f t="shared" si="34"/>
        <v>0.80094425991125939</v>
      </c>
      <c r="J252" s="42">
        <f t="shared" si="26"/>
        <v>1.8347194082529608E-3</v>
      </c>
      <c r="K252" s="142">
        <f t="shared" si="35"/>
        <v>4.7894813984469195E-3</v>
      </c>
      <c r="L252" s="79">
        <f t="shared" si="35"/>
        <v>0.80094425991125939</v>
      </c>
      <c r="M252" s="42">
        <f t="shared" si="27"/>
        <v>3.8361076340378115E-3</v>
      </c>
      <c r="T252" s="114"/>
      <c r="W252" s="114"/>
      <c r="AA252" s="114"/>
      <c r="AG252" s="114"/>
      <c r="AJ252" s="114"/>
    </row>
    <row r="253" spans="1:36" x14ac:dyDescent="0.2">
      <c r="A253" s="92">
        <f t="shared" si="32"/>
        <v>46</v>
      </c>
      <c r="B253" s="142">
        <f t="shared" si="32"/>
        <v>1.6845683952629099E-3</v>
      </c>
      <c r="C253" s="79">
        <f t="shared" si="32"/>
        <v>0.8294814663213993</v>
      </c>
      <c r="D253" s="42">
        <f t="shared" si="24"/>
        <v>1.397318262621365E-3</v>
      </c>
      <c r="E253" s="142">
        <f t="shared" si="33"/>
        <v>4.5490717721960033E-3</v>
      </c>
      <c r="F253" s="79">
        <f t="shared" si="33"/>
        <v>0.8294814663213993</v>
      </c>
      <c r="G253" s="42">
        <f t="shared" si="25"/>
        <v>3.7733707240024273E-3</v>
      </c>
      <c r="H253" s="142">
        <f t="shared" si="34"/>
        <v>2.2549742537733394E-3</v>
      </c>
      <c r="I253" s="79">
        <f t="shared" si="34"/>
        <v>0.8294814663213993</v>
      </c>
      <c r="J253" s="42">
        <f t="shared" si="26"/>
        <v>1.8704593505369127E-3</v>
      </c>
      <c r="K253" s="142">
        <f t="shared" si="35"/>
        <v>4.7183224170919908E-3</v>
      </c>
      <c r="L253" s="79">
        <f t="shared" si="35"/>
        <v>0.8294814663213993</v>
      </c>
      <c r="M253" s="42">
        <f t="shared" si="27"/>
        <v>3.9137609971065931E-3</v>
      </c>
      <c r="T253" s="114"/>
      <c r="W253" s="114"/>
      <c r="AA253" s="114"/>
      <c r="AG253" s="114"/>
      <c r="AJ253" s="114"/>
    </row>
    <row r="254" spans="1:36" x14ac:dyDescent="0.2">
      <c r="A254" s="92">
        <f t="shared" si="32"/>
        <v>47</v>
      </c>
      <c r="B254" s="142">
        <f t="shared" si="32"/>
        <v>1.6292855213019088E-3</v>
      </c>
      <c r="C254" s="79">
        <f t="shared" si="32"/>
        <v>0.85611619230419655</v>
      </c>
      <c r="D254" s="42">
        <f t="shared" si="24"/>
        <v>1.3948577166733481E-3</v>
      </c>
      <c r="E254" s="142">
        <f t="shared" si="33"/>
        <v>4.6071896653344909E-3</v>
      </c>
      <c r="F254" s="79">
        <f t="shared" si="33"/>
        <v>0.85611619230419655</v>
      </c>
      <c r="G254" s="42">
        <f t="shared" si="25"/>
        <v>3.9442896735094098E-3</v>
      </c>
      <c r="H254" s="142">
        <f t="shared" si="34"/>
        <v>2.1957223529638567E-3</v>
      </c>
      <c r="I254" s="79">
        <f t="shared" si="34"/>
        <v>0.85611619230419655</v>
      </c>
      <c r="J254" s="42">
        <f t="shared" si="26"/>
        <v>1.8797934601766282E-3</v>
      </c>
      <c r="K254" s="142">
        <f t="shared" si="35"/>
        <v>4.7999709694036222E-3</v>
      </c>
      <c r="L254" s="79">
        <f t="shared" si="35"/>
        <v>0.85611619230419655</v>
      </c>
      <c r="M254" s="42">
        <f t="shared" si="27"/>
        <v>4.1093328694965124E-3</v>
      </c>
      <c r="T254" s="114"/>
      <c r="W254" s="114"/>
      <c r="AA254" s="114"/>
      <c r="AG254" s="114"/>
      <c r="AJ254" s="114"/>
    </row>
    <row r="255" spans="1:36" x14ac:dyDescent="0.2">
      <c r="A255" s="92">
        <f t="shared" si="32"/>
        <v>48</v>
      </c>
      <c r="B255" s="142">
        <f t="shared" si="32"/>
        <v>1.5482039728257741E-3</v>
      </c>
      <c r="C255" s="79">
        <f t="shared" si="32"/>
        <v>0.86277487379989581</v>
      </c>
      <c r="D255" s="42">
        <f t="shared" si="24"/>
        <v>1.3357514872712546E-3</v>
      </c>
      <c r="E255" s="142">
        <f t="shared" si="33"/>
        <v>4.4850003387847913E-3</v>
      </c>
      <c r="F255" s="79">
        <f t="shared" si="33"/>
        <v>0.86277487379989581</v>
      </c>
      <c r="G255" s="42">
        <f t="shared" si="25"/>
        <v>3.8695456012875383E-3</v>
      </c>
      <c r="H255" s="142">
        <f t="shared" si="34"/>
        <v>2.1143573025699733E-3</v>
      </c>
      <c r="I255" s="79">
        <f t="shared" si="34"/>
        <v>0.86277487379989581</v>
      </c>
      <c r="J255" s="42">
        <f t="shared" si="26"/>
        <v>1.8242143548926968E-3</v>
      </c>
      <c r="K255" s="142">
        <f t="shared" si="35"/>
        <v>4.6752301255941842E-3</v>
      </c>
      <c r="L255" s="79">
        <f t="shared" si="35"/>
        <v>0.86277487379989581</v>
      </c>
      <c r="M255" s="42">
        <f t="shared" si="27"/>
        <v>4.0336710815949937E-3</v>
      </c>
      <c r="T255" s="114"/>
      <c r="W255" s="114"/>
      <c r="AA255" s="114"/>
      <c r="AG255" s="114"/>
      <c r="AJ255" s="114"/>
    </row>
    <row r="256" spans="1:36" x14ac:dyDescent="0.2">
      <c r="A256" s="92">
        <f t="shared" ref="A256:C271" si="36">A61</f>
        <v>49</v>
      </c>
      <c r="B256" s="142">
        <f t="shared" si="36"/>
        <v>1.4455762786007365E-3</v>
      </c>
      <c r="C256" s="79">
        <f t="shared" si="36"/>
        <v>0.86277487379989581</v>
      </c>
      <c r="D256" s="42">
        <f t="shared" si="24"/>
        <v>1.2472068913378736E-3</v>
      </c>
      <c r="E256" s="142">
        <f t="shared" ref="E256:F271" si="37">E61</f>
        <v>4.1280714243391503E-3</v>
      </c>
      <c r="F256" s="79">
        <f t="shared" si="37"/>
        <v>0.86277487379989581</v>
      </c>
      <c r="G256" s="42">
        <f t="shared" si="25"/>
        <v>3.5615963021711663E-3</v>
      </c>
      <c r="H256" s="142">
        <f t="shared" ref="H256:I271" si="38">H61</f>
        <v>2.0029410488947253E-3</v>
      </c>
      <c r="I256" s="79">
        <f t="shared" si="38"/>
        <v>0.86277487379989581</v>
      </c>
      <c r="J256" s="42">
        <f t="shared" si="26"/>
        <v>1.7280872106887775E-3</v>
      </c>
      <c r="K256" s="142">
        <f t="shared" ref="K256:L271" si="39">K61</f>
        <v>4.1408290106378426E-3</v>
      </c>
      <c r="L256" s="79">
        <f t="shared" si="39"/>
        <v>0.86277487379989581</v>
      </c>
      <c r="M256" s="42">
        <f t="shared" si="27"/>
        <v>3.5726032270800121E-3</v>
      </c>
      <c r="T256" s="114"/>
      <c r="W256" s="114"/>
      <c r="AA256" s="114"/>
      <c r="AG256" s="114"/>
      <c r="AJ256" s="114"/>
    </row>
    <row r="257" spans="1:36" x14ac:dyDescent="0.2">
      <c r="A257" s="92">
        <f t="shared" si="36"/>
        <v>50</v>
      </c>
      <c r="B257" s="142">
        <f t="shared" si="36"/>
        <v>1.3829223547782688E-3</v>
      </c>
      <c r="C257" s="79">
        <f t="shared" si="36"/>
        <v>0.87323851615028047</v>
      </c>
      <c r="D257" s="42">
        <f t="shared" si="24"/>
        <v>1.2076210650376273E-3</v>
      </c>
      <c r="E257" s="142">
        <f t="shared" si="37"/>
        <v>3.9846194539582963E-3</v>
      </c>
      <c r="F257" s="79">
        <f t="shared" si="37"/>
        <v>0.87323851615028047</v>
      </c>
      <c r="G257" s="42">
        <f t="shared" si="25"/>
        <v>3.4795231793980836E-3</v>
      </c>
      <c r="H257" s="142">
        <f t="shared" si="38"/>
        <v>1.9445396538384885E-3</v>
      </c>
      <c r="I257" s="79">
        <f t="shared" si="38"/>
        <v>0.87323851615028047</v>
      </c>
      <c r="J257" s="42">
        <f t="shared" si="26"/>
        <v>1.6980469219133017E-3</v>
      </c>
      <c r="K257" s="142">
        <f t="shared" si="39"/>
        <v>4.1379939914603552E-3</v>
      </c>
      <c r="L257" s="79">
        <f t="shared" si="39"/>
        <v>0.87323851615028047</v>
      </c>
      <c r="M257" s="42">
        <f t="shared" si="27"/>
        <v>3.6134557329416169E-3</v>
      </c>
      <c r="T257" s="114"/>
      <c r="W257" s="114"/>
      <c r="AA257" s="114"/>
      <c r="AG257" s="114"/>
      <c r="AJ257" s="114"/>
    </row>
    <row r="258" spans="1:36" x14ac:dyDescent="0.2">
      <c r="A258" s="92">
        <f t="shared" si="36"/>
        <v>51</v>
      </c>
      <c r="B258" s="142">
        <f t="shared" si="36"/>
        <v>1.3055263312328675E-3</v>
      </c>
      <c r="C258" s="79">
        <f t="shared" si="36"/>
        <v>0.87323851615028047</v>
      </c>
      <c r="D258" s="42">
        <f t="shared" si="24"/>
        <v>1.1400358762809087E-3</v>
      </c>
      <c r="E258" s="142">
        <f t="shared" si="37"/>
        <v>4.0674020139409234E-3</v>
      </c>
      <c r="F258" s="79">
        <f t="shared" si="37"/>
        <v>0.87323851615028047</v>
      </c>
      <c r="G258" s="42">
        <f t="shared" si="25"/>
        <v>3.5518120992404346E-3</v>
      </c>
      <c r="H258" s="142">
        <f t="shared" si="38"/>
        <v>1.8923753009727235E-3</v>
      </c>
      <c r="I258" s="79">
        <f t="shared" si="38"/>
        <v>0.87323851615028047</v>
      </c>
      <c r="J258" s="42">
        <f t="shared" si="26"/>
        <v>1.6524949998208615E-3</v>
      </c>
      <c r="K258" s="142">
        <f t="shared" si="39"/>
        <v>4.0580464506552155E-3</v>
      </c>
      <c r="L258" s="79">
        <f t="shared" si="39"/>
        <v>0.87323851615028047</v>
      </c>
      <c r="M258" s="42">
        <f t="shared" si="27"/>
        <v>3.5436424610390729E-3</v>
      </c>
      <c r="T258" s="114"/>
      <c r="W258" s="114"/>
      <c r="AA258" s="114"/>
      <c r="AG258" s="114"/>
      <c r="AJ258" s="114"/>
    </row>
    <row r="259" spans="1:36" x14ac:dyDescent="0.2">
      <c r="A259" s="92">
        <f t="shared" si="36"/>
        <v>52</v>
      </c>
      <c r="B259" s="142">
        <f t="shared" si="36"/>
        <v>1.2309653268649536E-3</v>
      </c>
      <c r="C259" s="79">
        <f t="shared" si="36"/>
        <v>0.88370215850066514</v>
      </c>
      <c r="D259" s="42">
        <f t="shared" si="24"/>
        <v>1.0878067163900362E-3</v>
      </c>
      <c r="E259" s="142">
        <f t="shared" si="37"/>
        <v>4.1462155470750684E-3</v>
      </c>
      <c r="F259" s="79">
        <f t="shared" si="37"/>
        <v>0.88370215850066514</v>
      </c>
      <c r="G259" s="42">
        <f t="shared" si="25"/>
        <v>3.6640196285592543E-3</v>
      </c>
      <c r="H259" s="142">
        <f t="shared" si="38"/>
        <v>1.8654426187865948E-3</v>
      </c>
      <c r="I259" s="79">
        <f t="shared" si="38"/>
        <v>0.88370215850066514</v>
      </c>
      <c r="J259" s="42">
        <f t="shared" si="26"/>
        <v>1.6484956687808471E-3</v>
      </c>
      <c r="K259" s="142">
        <f t="shared" si="39"/>
        <v>4.0021965728587175E-3</v>
      </c>
      <c r="L259" s="79">
        <f t="shared" si="39"/>
        <v>0.88370215850066514</v>
      </c>
      <c r="M259" s="42">
        <f t="shared" si="27"/>
        <v>3.5367497501792131E-3</v>
      </c>
      <c r="T259" s="114"/>
      <c r="W259" s="114"/>
      <c r="AA259" s="114"/>
      <c r="AG259" s="114"/>
      <c r="AJ259" s="114"/>
    </row>
    <row r="260" spans="1:36" x14ac:dyDescent="0.2">
      <c r="A260" s="92">
        <f t="shared" si="36"/>
        <v>53</v>
      </c>
      <c r="B260" s="142">
        <f t="shared" si="36"/>
        <v>1.2122542002935379E-3</v>
      </c>
      <c r="C260" s="79">
        <f t="shared" si="36"/>
        <v>0.88370215850066514</v>
      </c>
      <c r="D260" s="42">
        <f t="shared" si="24"/>
        <v>1.0712716534508971E-3</v>
      </c>
      <c r="E260" s="142">
        <f t="shared" si="37"/>
        <v>4.0878141520188311E-3</v>
      </c>
      <c r="F260" s="79">
        <f t="shared" si="37"/>
        <v>0.88370215850066514</v>
      </c>
      <c r="G260" s="42">
        <f t="shared" si="25"/>
        <v>3.6124101896886072E-3</v>
      </c>
      <c r="H260" s="142">
        <f t="shared" si="38"/>
        <v>1.8059072160593629E-3</v>
      </c>
      <c r="I260" s="79">
        <f t="shared" si="38"/>
        <v>0.88370215850066514</v>
      </c>
      <c r="J260" s="42">
        <f t="shared" si="26"/>
        <v>1.5958841048835861E-3</v>
      </c>
      <c r="K260" s="142">
        <f t="shared" si="39"/>
        <v>4.023459216689871E-3</v>
      </c>
      <c r="L260" s="79">
        <f t="shared" si="39"/>
        <v>0.88370215850066514</v>
      </c>
      <c r="M260" s="42">
        <f t="shared" si="27"/>
        <v>3.5555395944282344E-3</v>
      </c>
      <c r="T260" s="114"/>
      <c r="W260" s="114"/>
      <c r="AA260" s="114"/>
      <c r="AG260" s="114"/>
      <c r="AJ260" s="114"/>
    </row>
    <row r="261" spans="1:36" x14ac:dyDescent="0.2">
      <c r="A261" s="92">
        <f t="shared" si="36"/>
        <v>54</v>
      </c>
      <c r="B261" s="142">
        <f t="shared" si="36"/>
        <v>1.21622322714202E-3</v>
      </c>
      <c r="C261" s="79">
        <f t="shared" si="36"/>
        <v>0.89416580085104969</v>
      </c>
      <c r="D261" s="42">
        <f t="shared" si="24"/>
        <v>1.0875052159110925E-3</v>
      </c>
      <c r="E261" s="142">
        <f t="shared" si="37"/>
        <v>4.2737914100619938E-3</v>
      </c>
      <c r="F261" s="79">
        <f t="shared" si="37"/>
        <v>0.89416580085104969</v>
      </c>
      <c r="G261" s="42">
        <f t="shared" si="25"/>
        <v>3.8214781188484195E-3</v>
      </c>
      <c r="H261" s="142">
        <f t="shared" si="38"/>
        <v>1.8770661974142923E-3</v>
      </c>
      <c r="I261" s="79">
        <f t="shared" si="38"/>
        <v>0.89416580085104969</v>
      </c>
      <c r="J261" s="42">
        <f t="shared" si="26"/>
        <v>1.6784083996613853E-3</v>
      </c>
      <c r="K261" s="142">
        <f t="shared" si="39"/>
        <v>4.1756997465209351E-3</v>
      </c>
      <c r="L261" s="79">
        <f t="shared" si="39"/>
        <v>0.89416580085104969</v>
      </c>
      <c r="M261" s="42">
        <f t="shared" si="27"/>
        <v>3.7337679079614172E-3</v>
      </c>
      <c r="T261" s="114"/>
      <c r="W261" s="114"/>
      <c r="AA261" s="114"/>
      <c r="AG261" s="114"/>
      <c r="AJ261" s="114"/>
    </row>
    <row r="262" spans="1:36" x14ac:dyDescent="0.2">
      <c r="A262" s="92">
        <f t="shared" si="36"/>
        <v>55</v>
      </c>
      <c r="B262" s="142">
        <f t="shared" si="36"/>
        <v>9.2308224418984086E-4</v>
      </c>
      <c r="C262" s="79">
        <f t="shared" si="36"/>
        <v>0.89416580085104969</v>
      </c>
      <c r="D262" s="42">
        <f t="shared" si="24"/>
        <v>8.2538857412739323E-4</v>
      </c>
      <c r="E262" s="142">
        <f t="shared" si="37"/>
        <v>3.4008890053136764E-3</v>
      </c>
      <c r="F262" s="79">
        <f t="shared" si="37"/>
        <v>0.89416580085104969</v>
      </c>
      <c r="G262" s="42">
        <f t="shared" si="25"/>
        <v>3.0409586410418332E-3</v>
      </c>
      <c r="H262" s="142">
        <f t="shared" si="38"/>
        <v>1.3908604084752331E-3</v>
      </c>
      <c r="I262" s="79">
        <f t="shared" si="38"/>
        <v>0.89416580085104969</v>
      </c>
      <c r="J262" s="42">
        <f t="shared" si="26"/>
        <v>1.2436598110162748E-3</v>
      </c>
      <c r="K262" s="142">
        <f t="shared" si="39"/>
        <v>3.2052726820670577E-3</v>
      </c>
      <c r="L262" s="79">
        <f t="shared" si="39"/>
        <v>0.89416580085104969</v>
      </c>
      <c r="M262" s="42">
        <f t="shared" si="27"/>
        <v>2.8660452147064824E-3</v>
      </c>
      <c r="T262" s="114"/>
      <c r="W262" s="114"/>
      <c r="AA262" s="114"/>
      <c r="AG262" s="114"/>
      <c r="AJ262" s="114"/>
    </row>
    <row r="263" spans="1:36" x14ac:dyDescent="0.2">
      <c r="A263" s="92">
        <f t="shared" si="36"/>
        <v>56</v>
      </c>
      <c r="B263" s="142">
        <f t="shared" si="36"/>
        <v>8.3377914009899316E-4</v>
      </c>
      <c r="C263" s="79">
        <f t="shared" si="36"/>
        <v>0.90367820298776291</v>
      </c>
      <c r="D263" s="42">
        <f t="shared" si="24"/>
        <v>7.534680350133404E-4</v>
      </c>
      <c r="E263" s="142">
        <f t="shared" si="37"/>
        <v>3.2642410809587919E-3</v>
      </c>
      <c r="F263" s="79">
        <f t="shared" si="37"/>
        <v>0.90367820298776291</v>
      </c>
      <c r="G263" s="42">
        <f t="shared" si="25"/>
        <v>2.9498235141596739E-3</v>
      </c>
      <c r="H263" s="142">
        <f t="shared" si="38"/>
        <v>1.3557061706743914E-3</v>
      </c>
      <c r="I263" s="79">
        <f t="shared" si="38"/>
        <v>0.90367820298776291</v>
      </c>
      <c r="J263" s="42">
        <f t="shared" si="26"/>
        <v>1.2251221160944554E-3</v>
      </c>
      <c r="K263" s="142">
        <f t="shared" si="39"/>
        <v>3.0805318382576201E-3</v>
      </c>
      <c r="L263" s="79">
        <f t="shared" si="39"/>
        <v>0.90367820298776291</v>
      </c>
      <c r="M263" s="42">
        <f t="shared" si="27"/>
        <v>2.7838094758432358E-3</v>
      </c>
      <c r="T263" s="114"/>
      <c r="W263" s="114"/>
      <c r="AA263" s="114"/>
      <c r="AG263" s="114"/>
      <c r="AJ263" s="114"/>
    </row>
    <row r="264" spans="1:36" x14ac:dyDescent="0.2">
      <c r="A264" s="92">
        <f t="shared" si="36"/>
        <v>57</v>
      </c>
      <c r="B264" s="142">
        <f t="shared" si="36"/>
        <v>7.8303229682197186E-4</v>
      </c>
      <c r="C264" s="79">
        <f t="shared" si="36"/>
        <v>0.91414184533814757</v>
      </c>
      <c r="D264" s="42">
        <f t="shared" si="24"/>
        <v>7.158025887762055E-4</v>
      </c>
      <c r="E264" s="142">
        <f t="shared" si="37"/>
        <v>3.2546020157553355E-3</v>
      </c>
      <c r="F264" s="79">
        <f t="shared" si="37"/>
        <v>0.91414184533814757</v>
      </c>
      <c r="G264" s="42">
        <f t="shared" si="25"/>
        <v>2.9751678925238373E-3</v>
      </c>
      <c r="H264" s="142">
        <f t="shared" si="38"/>
        <v>1.286815204661452E-3</v>
      </c>
      <c r="I264" s="79">
        <f t="shared" si="38"/>
        <v>0.91414184533814757</v>
      </c>
      <c r="J264" s="42">
        <f t="shared" si="26"/>
        <v>1.1763316257984058E-3</v>
      </c>
      <c r="K264" s="142">
        <f t="shared" si="39"/>
        <v>3.1154025741407126E-3</v>
      </c>
      <c r="L264" s="79">
        <f t="shared" si="39"/>
        <v>0.91414184533814757</v>
      </c>
      <c r="M264" s="42">
        <f t="shared" si="27"/>
        <v>2.847919858096206E-3</v>
      </c>
      <c r="T264" s="114"/>
      <c r="W264" s="114"/>
      <c r="AA264" s="114"/>
      <c r="AG264" s="114"/>
      <c r="AJ264" s="114"/>
    </row>
    <row r="265" spans="1:36" x14ac:dyDescent="0.2">
      <c r="A265" s="92">
        <f t="shared" si="36"/>
        <v>58</v>
      </c>
      <c r="B265" s="142">
        <f t="shared" si="36"/>
        <v>7.3880599765317116E-4</v>
      </c>
      <c r="C265" s="79">
        <f t="shared" si="36"/>
        <v>0.91414184533814757</v>
      </c>
      <c r="D265" s="42">
        <f t="shared" si="24"/>
        <v>6.7537347804156103E-4</v>
      </c>
      <c r="E265" s="142">
        <f t="shared" si="37"/>
        <v>3.2438289428808843E-3</v>
      </c>
      <c r="F265" s="79">
        <f t="shared" si="37"/>
        <v>0.91414184533814757</v>
      </c>
      <c r="G265" s="42">
        <f t="shared" si="25"/>
        <v>2.965319775806424E-3</v>
      </c>
      <c r="H265" s="142">
        <f t="shared" si="38"/>
        <v>1.257047503297836E-3</v>
      </c>
      <c r="I265" s="79">
        <f t="shared" si="38"/>
        <v>0.91414184533814757</v>
      </c>
      <c r="J265" s="42">
        <f t="shared" si="26"/>
        <v>1.149119724342395E-3</v>
      </c>
      <c r="K265" s="142">
        <f t="shared" si="39"/>
        <v>3.023264450872378E-3</v>
      </c>
      <c r="L265" s="79">
        <f t="shared" si="39"/>
        <v>0.91414184533814757</v>
      </c>
      <c r="M265" s="42">
        <f t="shared" si="27"/>
        <v>2.7636925440656969E-3</v>
      </c>
      <c r="T265" s="114"/>
      <c r="W265" s="114"/>
      <c r="AA265" s="114"/>
      <c r="AG265" s="114"/>
      <c r="AJ265" s="114"/>
    </row>
    <row r="266" spans="1:36" x14ac:dyDescent="0.2">
      <c r="A266" s="92">
        <f t="shared" si="36"/>
        <v>59</v>
      </c>
      <c r="B266" s="142">
        <f t="shared" si="36"/>
        <v>6.4014733027661561E-4</v>
      </c>
      <c r="C266" s="79">
        <f t="shared" si="36"/>
        <v>0.92460548768853223</v>
      </c>
      <c r="D266" s="42">
        <f t="shared" si="24"/>
        <v>5.918837345029221E-4</v>
      </c>
      <c r="E266" s="142">
        <f t="shared" si="37"/>
        <v>2.8894515456949809E-3</v>
      </c>
      <c r="F266" s="79">
        <f t="shared" si="37"/>
        <v>0.92460548768853223</v>
      </c>
      <c r="G266" s="42">
        <f t="shared" si="25"/>
        <v>2.6716027555596911E-3</v>
      </c>
      <c r="H266" s="142">
        <f t="shared" si="38"/>
        <v>1.0455550726572889E-3</v>
      </c>
      <c r="I266" s="79">
        <f t="shared" si="38"/>
        <v>0.92460548768853223</v>
      </c>
      <c r="J266" s="42">
        <f t="shared" si="26"/>
        <v>9.6672595785951142E-4</v>
      </c>
      <c r="K266" s="142">
        <f t="shared" si="39"/>
        <v>2.7440150618898863E-3</v>
      </c>
      <c r="L266" s="79">
        <f t="shared" si="39"/>
        <v>0.92460548768853223</v>
      </c>
      <c r="M266" s="42">
        <f t="shared" si="27"/>
        <v>2.5371313845233764E-3</v>
      </c>
      <c r="T266" s="114"/>
      <c r="W266" s="114"/>
      <c r="AA266" s="114"/>
      <c r="AG266" s="114"/>
      <c r="AJ266" s="114"/>
    </row>
    <row r="267" spans="1:36" x14ac:dyDescent="0.2">
      <c r="A267" s="92">
        <f t="shared" si="36"/>
        <v>60</v>
      </c>
      <c r="B267" s="142">
        <f t="shared" si="36"/>
        <v>5.2192703057539838E-4</v>
      </c>
      <c r="C267" s="79">
        <f t="shared" si="36"/>
        <v>0.92460548768853223</v>
      </c>
      <c r="D267" s="42">
        <f t="shared" si="24"/>
        <v>4.8257659664299371E-4</v>
      </c>
      <c r="E267" s="142">
        <f t="shared" si="37"/>
        <v>2.3859521397732496E-3</v>
      </c>
      <c r="F267" s="79">
        <f t="shared" si="37"/>
        <v>0.92460548768853223</v>
      </c>
      <c r="G267" s="42">
        <f t="shared" si="25"/>
        <v>2.2060644417965427E-3</v>
      </c>
      <c r="H267" s="142">
        <f t="shared" si="38"/>
        <v>8.9331454282622492E-4</v>
      </c>
      <c r="I267" s="79">
        <f t="shared" si="38"/>
        <v>0.92460548768853223</v>
      </c>
      <c r="J267" s="42">
        <f t="shared" si="26"/>
        <v>8.2596352852909991E-4</v>
      </c>
      <c r="K267" s="142">
        <f t="shared" si="39"/>
        <v>2.3040200855438688E-3</v>
      </c>
      <c r="L267" s="79">
        <f t="shared" si="39"/>
        <v>0.92460548768853223</v>
      </c>
      <c r="M267" s="42">
        <f t="shared" si="27"/>
        <v>2.1303096148384626E-3</v>
      </c>
      <c r="T267" s="114"/>
      <c r="W267" s="114"/>
      <c r="AA267" s="114"/>
      <c r="AG267" s="114"/>
      <c r="AJ267" s="114"/>
    </row>
    <row r="268" spans="1:36" x14ac:dyDescent="0.2">
      <c r="A268" s="92">
        <f t="shared" si="36"/>
        <v>61</v>
      </c>
      <c r="B268" s="142">
        <f t="shared" si="36"/>
        <v>4.9471084647152101E-4</v>
      </c>
      <c r="C268" s="79">
        <f t="shared" si="36"/>
        <v>0.9350691300389169</v>
      </c>
      <c r="D268" s="42">
        <f t="shared" si="24"/>
        <v>4.6258884083094133E-4</v>
      </c>
      <c r="E268" s="142">
        <f t="shared" si="37"/>
        <v>2.3292517562235049E-3</v>
      </c>
      <c r="F268" s="79">
        <f t="shared" si="37"/>
        <v>0.9350691300389169</v>
      </c>
      <c r="G268" s="42">
        <f t="shared" si="25"/>
        <v>2.178011413333532E-3</v>
      </c>
      <c r="H268" s="142">
        <f t="shared" si="38"/>
        <v>7.9805789846265412E-4</v>
      </c>
      <c r="I268" s="79">
        <f t="shared" si="38"/>
        <v>0.9350691300389169</v>
      </c>
      <c r="J268" s="42">
        <f t="shared" si="26"/>
        <v>7.4623930483616022E-4</v>
      </c>
      <c r="K268" s="142">
        <f t="shared" si="39"/>
        <v>2.201392391318831E-3</v>
      </c>
      <c r="L268" s="79">
        <f t="shared" si="39"/>
        <v>0.9350691300389169</v>
      </c>
      <c r="M268" s="42">
        <f t="shared" si="27"/>
        <v>2.0584540682247903E-3</v>
      </c>
      <c r="T268" s="114"/>
      <c r="W268" s="114"/>
      <c r="AA268" s="114"/>
      <c r="AG268" s="114"/>
      <c r="AJ268" s="114"/>
    </row>
    <row r="269" spans="1:36" x14ac:dyDescent="0.2">
      <c r="A269" s="92">
        <f t="shared" si="36"/>
        <v>62</v>
      </c>
      <c r="B269" s="142">
        <f t="shared" si="36"/>
        <v>4.3857746675727389E-4</v>
      </c>
      <c r="C269" s="79">
        <f t="shared" si="36"/>
        <v>0.9350691300389169</v>
      </c>
      <c r="D269" s="42">
        <f t="shared" si="24"/>
        <v>4.1010025029539611E-4</v>
      </c>
      <c r="E269" s="142">
        <f t="shared" si="37"/>
        <v>2.233995111859934E-3</v>
      </c>
      <c r="F269" s="79">
        <f t="shared" si="37"/>
        <v>0.9350691300389169</v>
      </c>
      <c r="G269" s="42">
        <f t="shared" si="25"/>
        <v>2.0889398657580613E-3</v>
      </c>
      <c r="H269" s="142">
        <f t="shared" si="38"/>
        <v>7.1640934615102201E-4</v>
      </c>
      <c r="I269" s="79">
        <f t="shared" si="38"/>
        <v>0.9350691300389169</v>
      </c>
      <c r="J269" s="42">
        <f t="shared" si="26"/>
        <v>6.6989226405718546E-4</v>
      </c>
      <c r="K269" s="142">
        <f t="shared" si="39"/>
        <v>2.1137902987344759E-3</v>
      </c>
      <c r="L269" s="79">
        <f t="shared" si="39"/>
        <v>0.9350691300389169</v>
      </c>
      <c r="M269" s="42">
        <f t="shared" si="27"/>
        <v>1.9765400557223488E-3</v>
      </c>
      <c r="T269" s="114"/>
      <c r="W269" s="114"/>
      <c r="AA269" s="114"/>
      <c r="AG269" s="114"/>
      <c r="AJ269" s="114"/>
    </row>
    <row r="270" spans="1:36" x14ac:dyDescent="0.2">
      <c r="A270" s="92">
        <f t="shared" si="36"/>
        <v>63</v>
      </c>
      <c r="B270" s="142">
        <f t="shared" si="36"/>
        <v>3.7535653909930873E-4</v>
      </c>
      <c r="C270" s="79">
        <f t="shared" si="36"/>
        <v>0.94553277238930145</v>
      </c>
      <c r="D270" s="42">
        <f t="shared" si="24"/>
        <v>3.549119090490226E-4</v>
      </c>
      <c r="E270" s="142">
        <f t="shared" si="37"/>
        <v>1.9521942056177038E-3</v>
      </c>
      <c r="F270" s="79">
        <f t="shared" si="37"/>
        <v>0.94553277238930145</v>
      </c>
      <c r="G270" s="42">
        <f t="shared" si="25"/>
        <v>1.8458635994800375E-3</v>
      </c>
      <c r="H270" s="142">
        <f t="shared" si="38"/>
        <v>6.4014733027661561E-4</v>
      </c>
      <c r="I270" s="79">
        <f t="shared" si="38"/>
        <v>0.94553277238930145</v>
      </c>
      <c r="J270" s="42">
        <f t="shared" si="26"/>
        <v>6.0528027993405817E-4</v>
      </c>
      <c r="K270" s="142">
        <f t="shared" si="39"/>
        <v>1.8254688483840249E-3</v>
      </c>
      <c r="L270" s="79">
        <f t="shared" si="39"/>
        <v>0.94553277238930145</v>
      </c>
      <c r="M270" s="42">
        <f t="shared" si="27"/>
        <v>1.7260406211228525E-3</v>
      </c>
      <c r="T270" s="114"/>
      <c r="W270" s="114"/>
      <c r="AA270" s="114"/>
      <c r="AG270" s="114"/>
      <c r="AJ270" s="114"/>
    </row>
    <row r="271" spans="1:36" x14ac:dyDescent="0.2">
      <c r="A271" s="92">
        <f t="shared" si="36"/>
        <v>64</v>
      </c>
      <c r="B271" s="142">
        <f t="shared" si="36"/>
        <v>3.0419755774437936E-4</v>
      </c>
      <c r="C271" s="79">
        <f t="shared" si="36"/>
        <v>0.94553277238930145</v>
      </c>
      <c r="D271" s="42">
        <f t="shared" si="24"/>
        <v>2.8762876012809762E-4</v>
      </c>
      <c r="E271" s="142">
        <f t="shared" si="37"/>
        <v>1.8699786494705743E-3</v>
      </c>
      <c r="F271" s="79">
        <f t="shared" si="37"/>
        <v>0.94553277238930145</v>
      </c>
      <c r="G271" s="42">
        <f t="shared" si="25"/>
        <v>1.768126096742714E-3</v>
      </c>
      <c r="H271" s="142">
        <f t="shared" si="38"/>
        <v>5.2617955934162921E-4</v>
      </c>
      <c r="I271" s="79">
        <f t="shared" si="38"/>
        <v>0.94553277238930145</v>
      </c>
      <c r="J271" s="42">
        <f t="shared" si="26"/>
        <v>4.9752001751887166E-4</v>
      </c>
      <c r="K271" s="142">
        <f t="shared" si="39"/>
        <v>1.6851353990984072E-3</v>
      </c>
      <c r="L271" s="79">
        <f t="shared" si="39"/>
        <v>0.94553277238930145</v>
      </c>
      <c r="M271" s="42">
        <f t="shared" si="27"/>
        <v>1.593350745760869E-3</v>
      </c>
      <c r="T271" s="114"/>
      <c r="W271" s="114"/>
      <c r="AA271" s="114"/>
      <c r="AG271" s="114"/>
      <c r="AJ271" s="114"/>
    </row>
    <row r="272" spans="1:36" x14ac:dyDescent="0.2">
      <c r="A272" s="92">
        <f t="shared" ref="A272:C287" si="40">A77</f>
        <v>65</v>
      </c>
      <c r="B272" s="142">
        <f t="shared" si="40"/>
        <v>2.7783187939374817E-4</v>
      </c>
      <c r="C272" s="79">
        <f t="shared" si="40"/>
        <v>0.96550881687639933</v>
      </c>
      <c r="D272" s="42">
        <f t="shared" si="24"/>
        <v>2.6824912916400428E-4</v>
      </c>
      <c r="E272" s="142">
        <f t="shared" ref="E272:F287" si="41">E77</f>
        <v>1.765082939903547E-3</v>
      </c>
      <c r="F272" s="79">
        <f t="shared" si="41"/>
        <v>0.96550881687639933</v>
      </c>
      <c r="G272" s="42">
        <f t="shared" si="25"/>
        <v>1.7042031409949903E-3</v>
      </c>
      <c r="H272" s="142">
        <f t="shared" ref="H272:I287" si="42">H77</f>
        <v>4.5161855497371513E-4</v>
      </c>
      <c r="I272" s="79">
        <f t="shared" si="42"/>
        <v>0.96550881687639933</v>
      </c>
      <c r="J272" s="42">
        <f t="shared" si="26"/>
        <v>4.3604169669210079E-4</v>
      </c>
      <c r="K272" s="142">
        <f t="shared" ref="K272:L287" si="43">K77</f>
        <v>1.5229723021461378E-3</v>
      </c>
      <c r="L272" s="79">
        <f t="shared" si="43"/>
        <v>0.96550881687639933</v>
      </c>
      <c r="M272" s="42">
        <f t="shared" si="27"/>
        <v>1.4704431855806436E-3</v>
      </c>
      <c r="T272" s="114"/>
      <c r="W272" s="114"/>
      <c r="AA272" s="114"/>
      <c r="AG272" s="114"/>
      <c r="AJ272" s="114"/>
    </row>
    <row r="273" spans="1:36" x14ac:dyDescent="0.2">
      <c r="A273" s="92">
        <f t="shared" si="40"/>
        <v>66</v>
      </c>
      <c r="B273" s="142">
        <f t="shared" si="40"/>
        <v>2.3473958789594233E-4</v>
      </c>
      <c r="C273" s="79">
        <f t="shared" si="40"/>
        <v>0.96550881687639933</v>
      </c>
      <c r="D273" s="42">
        <f t="shared" si="24"/>
        <v>2.2664314178346483E-4</v>
      </c>
      <c r="E273" s="142">
        <f t="shared" si="41"/>
        <v>1.5388484095400664E-3</v>
      </c>
      <c r="F273" s="79">
        <f t="shared" si="41"/>
        <v>0.96550881687639933</v>
      </c>
      <c r="G273" s="42">
        <f t="shared" si="25"/>
        <v>1.4857717072471583E-3</v>
      </c>
      <c r="H273" s="142">
        <f t="shared" si="42"/>
        <v>3.9888719827245271E-4</v>
      </c>
      <c r="I273" s="79">
        <f t="shared" si="42"/>
        <v>0.96550881687639933</v>
      </c>
      <c r="J273" s="42">
        <f t="shared" si="26"/>
        <v>3.8512910687117755E-4</v>
      </c>
      <c r="K273" s="142">
        <f t="shared" si="43"/>
        <v>1.3885923931332433E-3</v>
      </c>
      <c r="L273" s="79">
        <f t="shared" si="43"/>
        <v>0.96550881687639933</v>
      </c>
      <c r="M273" s="42">
        <f t="shared" si="27"/>
        <v>1.3406981986176457E-3</v>
      </c>
      <c r="T273" s="114"/>
      <c r="W273" s="114"/>
      <c r="AA273" s="114"/>
      <c r="AG273" s="114"/>
      <c r="AJ273" s="114"/>
    </row>
    <row r="274" spans="1:36" x14ac:dyDescent="0.2">
      <c r="A274" s="92">
        <f t="shared" si="40"/>
        <v>67</v>
      </c>
      <c r="B274" s="142">
        <f t="shared" si="40"/>
        <v>2.1602846132452662E-4</v>
      </c>
      <c r="C274" s="79">
        <f t="shared" si="40"/>
        <v>0.97597245922678411</v>
      </c>
      <c r="D274" s="42">
        <f t="shared" si="24"/>
        <v>2.1083782866187646E-4</v>
      </c>
      <c r="E274" s="142">
        <f t="shared" si="41"/>
        <v>1.3642112282068533E-3</v>
      </c>
      <c r="F274" s="79">
        <f t="shared" si="41"/>
        <v>0.97597245922678411</v>
      </c>
      <c r="G274" s="42">
        <f t="shared" si="25"/>
        <v>1.3314325872978343E-3</v>
      </c>
      <c r="H274" s="142">
        <f t="shared" si="42"/>
        <v>3.3793428595647738E-4</v>
      </c>
      <c r="I274" s="79">
        <f t="shared" si="42"/>
        <v>0.97597245922678411</v>
      </c>
      <c r="J274" s="42">
        <f t="shared" si="26"/>
        <v>3.2981455612199052E-4</v>
      </c>
      <c r="K274" s="142">
        <f t="shared" si="43"/>
        <v>1.2128212041290353E-3</v>
      </c>
      <c r="L274" s="79">
        <f t="shared" si="43"/>
        <v>0.97597245922678411</v>
      </c>
      <c r="M274" s="42">
        <f t="shared" si="27"/>
        <v>1.1836800931962041E-3</v>
      </c>
      <c r="T274" s="114"/>
      <c r="W274" s="114"/>
      <c r="AA274" s="114"/>
      <c r="AG274" s="114"/>
      <c r="AJ274" s="114"/>
    </row>
    <row r="275" spans="1:36" x14ac:dyDescent="0.2">
      <c r="A275" s="92">
        <f t="shared" si="40"/>
        <v>68</v>
      </c>
      <c r="B275" s="142">
        <f t="shared" si="40"/>
        <v>1.6584862188300274E-4</v>
      </c>
      <c r="C275" s="79">
        <f t="shared" si="40"/>
        <v>0.98643610157716854</v>
      </c>
      <c r="D275" s="42">
        <f t="shared" si="24"/>
        <v>1.6359906802221512E-4</v>
      </c>
      <c r="E275" s="142">
        <f t="shared" si="41"/>
        <v>1.2091356791983018E-3</v>
      </c>
      <c r="F275" s="79">
        <f t="shared" si="41"/>
        <v>0.98643610157716854</v>
      </c>
      <c r="G275" s="42">
        <f t="shared" si="25"/>
        <v>1.1927350856662348E-3</v>
      </c>
      <c r="H275" s="142">
        <f t="shared" si="42"/>
        <v>2.7017732761453264E-4</v>
      </c>
      <c r="I275" s="79">
        <f t="shared" si="42"/>
        <v>0.98643610157716854</v>
      </c>
      <c r="J275" s="42">
        <f t="shared" si="26"/>
        <v>2.6651266978661706E-4</v>
      </c>
      <c r="K275" s="142">
        <f t="shared" si="43"/>
        <v>1.1062244830555156E-3</v>
      </c>
      <c r="L275" s="79">
        <f t="shared" si="43"/>
        <v>0.98643610157716854</v>
      </c>
      <c r="M275" s="42">
        <f t="shared" si="27"/>
        <v>1.0912197665345013E-3</v>
      </c>
      <c r="T275" s="114"/>
      <c r="W275" s="114"/>
      <c r="AA275" s="114"/>
      <c r="AG275" s="114"/>
      <c r="AJ275" s="114"/>
    </row>
    <row r="276" spans="1:36" x14ac:dyDescent="0.2">
      <c r="A276" s="92">
        <f t="shared" si="40"/>
        <v>69</v>
      </c>
      <c r="B276" s="142">
        <f t="shared" si="40"/>
        <v>1.6528161804750527E-4</v>
      </c>
      <c r="C276" s="79">
        <f t="shared" si="40"/>
        <v>0.99689974392755332</v>
      </c>
      <c r="D276" s="42">
        <f t="shared" ref="D276:D291" si="44">B276*C276</f>
        <v>1.6476920270748968E-4</v>
      </c>
      <c r="E276" s="142">
        <f t="shared" si="41"/>
        <v>1.1459147515403367E-3</v>
      </c>
      <c r="F276" s="79">
        <f t="shared" si="41"/>
        <v>0.99689974392755332</v>
      </c>
      <c r="G276" s="42">
        <f t="shared" ref="G276:G290" si="45">E276*F276</f>
        <v>1.1423621223733676E-3</v>
      </c>
      <c r="H276" s="142">
        <f t="shared" si="42"/>
        <v>2.3729110515568084E-4</v>
      </c>
      <c r="I276" s="79">
        <f t="shared" si="42"/>
        <v>0.99689974392755332</v>
      </c>
      <c r="J276" s="42">
        <f t="shared" ref="J276:J290" si="46">H276*I276</f>
        <v>2.3655544196598435E-4</v>
      </c>
      <c r="K276" s="142">
        <f t="shared" si="43"/>
        <v>1.02315842115514E-3</v>
      </c>
      <c r="L276" s="79">
        <f t="shared" si="43"/>
        <v>0.99689974392755332</v>
      </c>
      <c r="M276" s="42">
        <f t="shared" ref="M276:M290" si="47">K276*L276</f>
        <v>1.0199863680468789E-3</v>
      </c>
      <c r="T276" s="114"/>
      <c r="W276" s="114"/>
      <c r="AA276" s="114"/>
      <c r="AG276" s="114"/>
      <c r="AJ276" s="114"/>
    </row>
    <row r="277" spans="1:36" x14ac:dyDescent="0.2">
      <c r="A277" s="92">
        <f t="shared" si="40"/>
        <v>70</v>
      </c>
      <c r="B277" s="142">
        <f t="shared" si="40"/>
        <v>1.3863243777912537E-4</v>
      </c>
      <c r="C277" s="79">
        <f t="shared" si="40"/>
        <v>1.0064121460642665</v>
      </c>
      <c r="D277" s="42">
        <f t="shared" si="44"/>
        <v>1.3952136921941045E-4</v>
      </c>
      <c r="E277" s="142">
        <f t="shared" si="41"/>
        <v>9.8658667376555465E-4</v>
      </c>
      <c r="F277" s="79">
        <f t="shared" si="41"/>
        <v>1.0064121460642665</v>
      </c>
      <c r="G277" s="42">
        <f t="shared" si="45"/>
        <v>9.9291281162279836E-4</v>
      </c>
      <c r="H277" s="142">
        <f t="shared" si="42"/>
        <v>2.0071935776609561E-4</v>
      </c>
      <c r="I277" s="79">
        <f t="shared" si="42"/>
        <v>1.0064121460642665</v>
      </c>
      <c r="J277" s="42">
        <f t="shared" si="46"/>
        <v>2.0200639960601759E-4</v>
      </c>
      <c r="K277" s="142">
        <f t="shared" si="43"/>
        <v>8.4511921680894208E-4</v>
      </c>
      <c r="L277" s="79">
        <f t="shared" si="43"/>
        <v>1.0064121460642665</v>
      </c>
      <c r="M277" s="42">
        <f t="shared" si="47"/>
        <v>8.5053824466883952E-4</v>
      </c>
      <c r="T277" s="114"/>
      <c r="W277" s="114"/>
      <c r="AA277" s="114"/>
      <c r="AG277" s="114"/>
      <c r="AJ277" s="114"/>
    </row>
    <row r="278" spans="1:36" x14ac:dyDescent="0.2">
      <c r="A278" s="92">
        <f t="shared" si="40"/>
        <v>71</v>
      </c>
      <c r="B278" s="142">
        <f t="shared" si="40"/>
        <v>1.1538528052373011E-4</v>
      </c>
      <c r="C278" s="79">
        <f t="shared" si="40"/>
        <v>1.0168757884146511</v>
      </c>
      <c r="D278" s="42">
        <f t="shared" si="44"/>
        <v>1.1733249810401373E-4</v>
      </c>
      <c r="E278" s="142">
        <f t="shared" si="41"/>
        <v>8.6212933187386541E-4</v>
      </c>
      <c r="F278" s="79">
        <f t="shared" si="41"/>
        <v>1.0168757884146511</v>
      </c>
      <c r="G278" s="42">
        <f t="shared" si="45"/>
        <v>8.7667844406463325E-4</v>
      </c>
      <c r="H278" s="142">
        <f t="shared" si="42"/>
        <v>1.6244659887001807E-4</v>
      </c>
      <c r="I278" s="79">
        <f t="shared" si="42"/>
        <v>1.0168757884146511</v>
      </c>
      <c r="J278" s="42">
        <f t="shared" si="46"/>
        <v>1.6518801330122818E-4</v>
      </c>
      <c r="K278" s="142">
        <f t="shared" si="43"/>
        <v>7.2774942286097093E-4</v>
      </c>
      <c r="L278" s="79">
        <f t="shared" si="43"/>
        <v>1.0168757884146511</v>
      </c>
      <c r="M278" s="42">
        <f t="shared" si="47"/>
        <v>7.4003076814005712E-4</v>
      </c>
      <c r="T278" s="114"/>
      <c r="W278" s="114"/>
      <c r="AA278" s="114"/>
      <c r="AG278" s="114"/>
      <c r="AJ278" s="114"/>
    </row>
    <row r="279" spans="1:36" x14ac:dyDescent="0.2">
      <c r="A279" s="92">
        <f t="shared" si="40"/>
        <v>72</v>
      </c>
      <c r="B279" s="142">
        <f t="shared" si="40"/>
        <v>8.7602092584355282E-5</v>
      </c>
      <c r="C279" s="79">
        <f t="shared" si="40"/>
        <v>1.0273394307650359</v>
      </c>
      <c r="D279" s="42">
        <f t="shared" si="44"/>
        <v>8.9997083929437523E-5</v>
      </c>
      <c r="E279" s="142">
        <f t="shared" si="41"/>
        <v>6.9911572916834998E-4</v>
      </c>
      <c r="F279" s="79">
        <f t="shared" si="41"/>
        <v>1.0273394307650359</v>
      </c>
      <c r="G279" s="42">
        <f t="shared" si="45"/>
        <v>7.1822915524269568E-4</v>
      </c>
      <c r="H279" s="142">
        <f t="shared" si="42"/>
        <v>1.3693142627263302E-4</v>
      </c>
      <c r="I279" s="79">
        <f t="shared" si="42"/>
        <v>1.0273394307650359</v>
      </c>
      <c r="J279" s="42">
        <f t="shared" si="46"/>
        <v>1.4067505352077127E-4</v>
      </c>
      <c r="K279" s="142">
        <f t="shared" si="43"/>
        <v>5.9875605028530217E-4</v>
      </c>
      <c r="L279" s="79">
        <f t="shared" si="43"/>
        <v>1.0273394307650359</v>
      </c>
      <c r="M279" s="42">
        <f t="shared" si="47"/>
        <v>6.1512569986722353E-4</v>
      </c>
      <c r="T279" s="114"/>
      <c r="W279" s="114"/>
      <c r="AA279" s="114"/>
      <c r="AG279" s="114"/>
      <c r="AJ279" s="114"/>
    </row>
    <row r="280" spans="1:36" x14ac:dyDescent="0.2">
      <c r="A280" s="92">
        <f t="shared" si="40"/>
        <v>73</v>
      </c>
      <c r="B280" s="142">
        <f t="shared" si="40"/>
        <v>7.0591977519431925E-5</v>
      </c>
      <c r="C280" s="79">
        <f t="shared" si="40"/>
        <v>1.0378030731154204</v>
      </c>
      <c r="D280" s="42">
        <f t="shared" si="44"/>
        <v>7.3260571206961125E-5</v>
      </c>
      <c r="E280" s="142">
        <f t="shared" si="41"/>
        <v>5.5481325303425016E-4</v>
      </c>
      <c r="F280" s="79">
        <f t="shared" si="41"/>
        <v>1.0378030731154204</v>
      </c>
      <c r="G280" s="42">
        <f t="shared" si="45"/>
        <v>5.7578689900410814E-4</v>
      </c>
      <c r="H280" s="142">
        <f t="shared" si="42"/>
        <v>1.0999874408650438E-4</v>
      </c>
      <c r="I280" s="79">
        <f t="shared" si="42"/>
        <v>1.0378030731154204</v>
      </c>
      <c r="J280" s="42">
        <f t="shared" si="46"/>
        <v>1.1415703465181092E-4</v>
      </c>
      <c r="K280" s="142">
        <f t="shared" si="43"/>
        <v>4.887573061987978E-4</v>
      </c>
      <c r="L280" s="79">
        <f t="shared" si="43"/>
        <v>1.0378030731154204</v>
      </c>
      <c r="M280" s="42">
        <f t="shared" si="47"/>
        <v>5.0723383438072689E-4</v>
      </c>
      <c r="T280" s="114"/>
      <c r="W280" s="114"/>
      <c r="AA280" s="114"/>
      <c r="AG280" s="114"/>
      <c r="AJ280" s="114"/>
    </row>
    <row r="281" spans="1:36" x14ac:dyDescent="0.2">
      <c r="A281" s="92">
        <f t="shared" si="40"/>
        <v>74</v>
      </c>
      <c r="B281" s="142">
        <f t="shared" si="40"/>
        <v>4.7344820264036679E-5</v>
      </c>
      <c r="C281" s="79">
        <f t="shared" si="40"/>
        <v>1.0482667154658052</v>
      </c>
      <c r="D281" s="42">
        <f t="shared" si="44"/>
        <v>4.9629999232500625E-5</v>
      </c>
      <c r="E281" s="142">
        <f t="shared" si="41"/>
        <v>4.2128384977460181E-4</v>
      </c>
      <c r="F281" s="79">
        <f t="shared" si="41"/>
        <v>1.0482667154658052</v>
      </c>
      <c r="G281" s="42">
        <f t="shared" si="45"/>
        <v>4.4161783748201153E-4</v>
      </c>
      <c r="H281" s="142">
        <f t="shared" si="42"/>
        <v>7.8530031216396162E-5</v>
      </c>
      <c r="I281" s="79">
        <f t="shared" si="42"/>
        <v>1.0482667154658052</v>
      </c>
      <c r="J281" s="42">
        <f t="shared" si="46"/>
        <v>8.2320417888638757E-5</v>
      </c>
      <c r="K281" s="142">
        <f t="shared" si="43"/>
        <v>4.0172221744993992E-4</v>
      </c>
      <c r="L281" s="79">
        <f t="shared" si="43"/>
        <v>1.0482667154658052</v>
      </c>
      <c r="M281" s="42">
        <f t="shared" si="47"/>
        <v>4.2111202941588847E-4</v>
      </c>
      <c r="T281" s="114"/>
      <c r="W281" s="114"/>
      <c r="AA281" s="114"/>
      <c r="AG281" s="114"/>
      <c r="AJ281" s="114"/>
    </row>
    <row r="282" spans="1:36" x14ac:dyDescent="0.2">
      <c r="A282" s="92">
        <f t="shared" si="40"/>
        <v>75</v>
      </c>
      <c r="B282" s="142">
        <f t="shared" si="40"/>
        <v>3.7422253142831385E-5</v>
      </c>
      <c r="C282" s="79">
        <f t="shared" si="40"/>
        <v>1.0482667154658052</v>
      </c>
      <c r="D282" s="42">
        <f t="shared" si="44"/>
        <v>3.9228502387365762E-5</v>
      </c>
      <c r="E282" s="142">
        <f t="shared" si="41"/>
        <v>3.4445483006469797E-4</v>
      </c>
      <c r="F282" s="79">
        <f t="shared" si="41"/>
        <v>1.0482667154658052</v>
      </c>
      <c r="G282" s="42">
        <f t="shared" si="45"/>
        <v>3.6108053333825302E-4</v>
      </c>
      <c r="H282" s="142">
        <f t="shared" si="42"/>
        <v>5.9535402727231749E-5</v>
      </c>
      <c r="I282" s="79">
        <f t="shared" si="42"/>
        <v>1.0482667154658052</v>
      </c>
      <c r="J282" s="42">
        <f t="shared" si="46"/>
        <v>6.2408981070809162E-5</v>
      </c>
      <c r="K282" s="142">
        <f t="shared" si="43"/>
        <v>3.2517669965778482E-4</v>
      </c>
      <c r="L282" s="79">
        <f t="shared" si="43"/>
        <v>1.0482667154658052</v>
      </c>
      <c r="M282" s="42">
        <f t="shared" si="47"/>
        <v>3.4087191089627672E-4</v>
      </c>
      <c r="T282" s="114"/>
      <c r="W282" s="114"/>
      <c r="AA282" s="114"/>
      <c r="AG282" s="114"/>
      <c r="AJ282" s="114"/>
    </row>
    <row r="283" spans="1:36" x14ac:dyDescent="0.2">
      <c r="A283" s="92">
        <f t="shared" si="40"/>
        <v>76</v>
      </c>
      <c r="B283" s="142">
        <f t="shared" si="40"/>
        <v>2.8917195610369707E-5</v>
      </c>
      <c r="C283" s="79">
        <f t="shared" si="40"/>
        <v>1.0577791176025184</v>
      </c>
      <c r="D283" s="42">
        <f t="shared" si="44"/>
        <v>3.0588005656276289E-5</v>
      </c>
      <c r="E283" s="142">
        <f t="shared" si="41"/>
        <v>2.0922441529855728E-4</v>
      </c>
      <c r="F283" s="79">
        <f t="shared" si="41"/>
        <v>1.0577791176025184</v>
      </c>
      <c r="G283" s="42">
        <f t="shared" si="45"/>
        <v>2.2131321739541078E-4</v>
      </c>
      <c r="H283" s="142">
        <f t="shared" si="42"/>
        <v>4.7344820264036679E-5</v>
      </c>
      <c r="I283" s="79">
        <f t="shared" si="42"/>
        <v>1.0577791176025184</v>
      </c>
      <c r="J283" s="42">
        <f t="shared" si="46"/>
        <v>5.0080362201942553E-5</v>
      </c>
      <c r="K283" s="142">
        <f t="shared" si="43"/>
        <v>2.2850254570547042E-4</v>
      </c>
      <c r="L283" s="79">
        <f t="shared" si="43"/>
        <v>1.0577791176025184</v>
      </c>
      <c r="M283" s="42">
        <f t="shared" si="47"/>
        <v>2.4170522116626165E-4</v>
      </c>
      <c r="T283" s="114"/>
      <c r="W283" s="114"/>
      <c r="AA283" s="114"/>
      <c r="AG283" s="114"/>
      <c r="AJ283" s="114"/>
    </row>
    <row r="284" spans="1:36" x14ac:dyDescent="0.2">
      <c r="A284" s="92">
        <f t="shared" si="40"/>
        <v>77</v>
      </c>
      <c r="B284" s="142">
        <f t="shared" si="40"/>
        <v>1.5025601640682299E-5</v>
      </c>
      <c r="C284" s="79">
        <f t="shared" si="40"/>
        <v>1.0577791176025184</v>
      </c>
      <c r="D284" s="42">
        <f t="shared" si="44"/>
        <v>1.5893767644927874E-5</v>
      </c>
      <c r="E284" s="142">
        <f t="shared" si="41"/>
        <v>1.5450854517305381E-4</v>
      </c>
      <c r="F284" s="79">
        <f t="shared" si="41"/>
        <v>1.0577791176025184</v>
      </c>
      <c r="G284" s="42">
        <f t="shared" si="45"/>
        <v>1.6343591257520171E-4</v>
      </c>
      <c r="H284" s="142">
        <f t="shared" si="42"/>
        <v>2.7216184103877371E-5</v>
      </c>
      <c r="I284" s="79">
        <f t="shared" si="42"/>
        <v>1.0577791176025184</v>
      </c>
      <c r="J284" s="42">
        <f t="shared" si="46"/>
        <v>2.8788711205907094E-5</v>
      </c>
      <c r="K284" s="142">
        <f t="shared" si="43"/>
        <v>1.618795950345206E-4</v>
      </c>
      <c r="L284" s="79">
        <f t="shared" si="43"/>
        <v>1.0577791176025184</v>
      </c>
      <c r="M284" s="42">
        <f t="shared" si="47"/>
        <v>1.7123285519346821E-4</v>
      </c>
      <c r="T284" s="114"/>
      <c r="W284" s="114"/>
      <c r="AA284" s="114"/>
      <c r="AG284" s="114"/>
      <c r="AJ284" s="114"/>
    </row>
    <row r="285" spans="1:36" x14ac:dyDescent="0.2">
      <c r="A285" s="92">
        <f t="shared" si="40"/>
        <v>78</v>
      </c>
      <c r="B285" s="142">
        <f t="shared" si="40"/>
        <v>1.4742099722933575E-5</v>
      </c>
      <c r="C285" s="79">
        <f t="shared" si="40"/>
        <v>1.068242759952903</v>
      </c>
      <c r="D285" s="42">
        <f t="shared" si="44"/>
        <v>1.5748141295527489E-5</v>
      </c>
      <c r="E285" s="142">
        <f t="shared" si="41"/>
        <v>1.4260146462760748E-4</v>
      </c>
      <c r="F285" s="79">
        <f t="shared" si="41"/>
        <v>1.068242759952903</v>
      </c>
      <c r="G285" s="42">
        <f t="shared" si="45"/>
        <v>1.5233298214712169E-4</v>
      </c>
      <c r="H285" s="142">
        <f t="shared" si="42"/>
        <v>2.0695639995656752E-5</v>
      </c>
      <c r="I285" s="79">
        <f t="shared" si="42"/>
        <v>1.068242759952903</v>
      </c>
      <c r="J285" s="42">
        <f t="shared" si="46"/>
        <v>2.2107967587952053E-5</v>
      </c>
      <c r="K285" s="142">
        <f t="shared" si="43"/>
        <v>1.2218932654969945E-4</v>
      </c>
      <c r="L285" s="79">
        <f t="shared" si="43"/>
        <v>1.068242759952903</v>
      </c>
      <c r="M285" s="42">
        <f t="shared" si="47"/>
        <v>1.3052786343023746E-4</v>
      </c>
      <c r="T285" s="114"/>
      <c r="W285" s="114"/>
      <c r="AA285" s="114"/>
      <c r="AG285" s="114"/>
      <c r="AJ285" s="114"/>
    </row>
    <row r="286" spans="1:36" x14ac:dyDescent="0.2">
      <c r="A286" s="92">
        <f t="shared" si="40"/>
        <v>79</v>
      </c>
      <c r="B286" s="142">
        <f t="shared" si="40"/>
        <v>1.190708054544635E-5</v>
      </c>
      <c r="C286" s="79">
        <f t="shared" si="40"/>
        <v>1.0787064023032875</v>
      </c>
      <c r="D286" s="42">
        <f t="shared" si="44"/>
        <v>1.2844244017113898E-5</v>
      </c>
      <c r="E286" s="142">
        <f t="shared" si="41"/>
        <v>9.2988629021581023E-5</v>
      </c>
      <c r="F286" s="79">
        <f t="shared" si="41"/>
        <v>1.0787064023032875</v>
      </c>
      <c r="G286" s="42">
        <f t="shared" si="45"/>
        <v>1.0030742946698473E-4</v>
      </c>
      <c r="H286" s="142">
        <f t="shared" si="42"/>
        <v>1.1056574792200182E-5</v>
      </c>
      <c r="I286" s="79">
        <f t="shared" si="42"/>
        <v>1.0787064023032875</v>
      </c>
      <c r="J286" s="42">
        <f t="shared" si="46"/>
        <v>1.1926798015891477E-5</v>
      </c>
      <c r="K286" s="142">
        <f t="shared" si="43"/>
        <v>9.0437111761842512E-5</v>
      </c>
      <c r="L286" s="79">
        <f t="shared" si="43"/>
        <v>1.0787064023032875</v>
      </c>
      <c r="M286" s="42">
        <f t="shared" si="47"/>
        <v>9.7555091463317467E-5</v>
      </c>
      <c r="T286" s="114"/>
      <c r="W286" s="114"/>
      <c r="AA286" s="114"/>
      <c r="AG286" s="114"/>
      <c r="AJ286" s="114"/>
    </row>
    <row r="287" spans="1:36" x14ac:dyDescent="0.2">
      <c r="A287" s="92">
        <f t="shared" si="40"/>
        <v>80</v>
      </c>
      <c r="B287" s="142">
        <f t="shared" si="40"/>
        <v>6.8040460259693428E-6</v>
      </c>
      <c r="C287" s="79">
        <f t="shared" si="40"/>
        <v>1.0787064023032875</v>
      </c>
      <c r="D287" s="42">
        <f t="shared" si="44"/>
        <v>7.3395680097793706E-6</v>
      </c>
      <c r="E287" s="142">
        <f t="shared" si="41"/>
        <v>6.9457969848437043E-5</v>
      </c>
      <c r="F287" s="79">
        <f t="shared" si="41"/>
        <v>1.0787064023032875</v>
      </c>
      <c r="G287" s="42">
        <f t="shared" si="45"/>
        <v>7.4924756766497737E-5</v>
      </c>
      <c r="H287" s="142">
        <f t="shared" si="42"/>
        <v>1.0489570956702736E-5</v>
      </c>
      <c r="I287" s="79">
        <f t="shared" si="42"/>
        <v>1.0787064023032875</v>
      </c>
      <c r="J287" s="42">
        <f t="shared" si="46"/>
        <v>1.1315167348409862E-5</v>
      </c>
      <c r="K287" s="142">
        <f t="shared" si="43"/>
        <v>6.0952912315975365E-5</v>
      </c>
      <c r="L287" s="79">
        <f t="shared" si="43"/>
        <v>1.0787064023032875</v>
      </c>
      <c r="M287" s="42">
        <f t="shared" si="47"/>
        <v>6.5750296754273524E-5</v>
      </c>
      <c r="T287" s="114"/>
      <c r="W287" s="114"/>
      <c r="AA287" s="114"/>
      <c r="AG287" s="114"/>
      <c r="AJ287" s="114"/>
    </row>
    <row r="288" spans="1:36" x14ac:dyDescent="0.2">
      <c r="A288" s="92">
        <f t="shared" ref="A288:C291" si="48">A93</f>
        <v>81</v>
      </c>
      <c r="B288" s="142">
        <f t="shared" si="48"/>
        <v>3.4020230129846714E-6</v>
      </c>
      <c r="C288" s="79">
        <f t="shared" si="48"/>
        <v>1.0891700446536723</v>
      </c>
      <c r="D288" s="42">
        <f t="shared" si="44"/>
        <v>3.7053815569653352E-6</v>
      </c>
      <c r="E288" s="142">
        <f t="shared" ref="E288:F290" si="49">E93</f>
        <v>3.600474355408777E-5</v>
      </c>
      <c r="F288" s="79">
        <f t="shared" si="49"/>
        <v>1.0891700446536723</v>
      </c>
      <c r="G288" s="42">
        <f t="shared" si="45"/>
        <v>3.9215288144549795E-5</v>
      </c>
      <c r="H288" s="142">
        <f t="shared" ref="H288:I290" si="50">H93</f>
        <v>4.8195326017282842E-6</v>
      </c>
      <c r="I288" s="79">
        <f t="shared" si="50"/>
        <v>1.0891700446536723</v>
      </c>
      <c r="J288" s="42">
        <f t="shared" si="46"/>
        <v>5.2492905390342247E-6</v>
      </c>
      <c r="K288" s="142">
        <f t="shared" ref="K288:L290" si="51">K93</f>
        <v>4.4226299168800728E-5</v>
      </c>
      <c r="L288" s="79">
        <f t="shared" si="51"/>
        <v>1.0891700446536723</v>
      </c>
      <c r="M288" s="42">
        <f t="shared" si="47"/>
        <v>4.816996024054936E-5</v>
      </c>
      <c r="T288" s="114"/>
      <c r="W288" s="114"/>
      <c r="AA288" s="114"/>
      <c r="AG288" s="114"/>
      <c r="AJ288" s="114"/>
    </row>
    <row r="289" spans="1:36" x14ac:dyDescent="0.2">
      <c r="A289" s="92">
        <f t="shared" si="48"/>
        <v>82</v>
      </c>
      <c r="B289" s="142">
        <f t="shared" si="48"/>
        <v>3.1185210952359489E-6</v>
      </c>
      <c r="C289" s="79">
        <f t="shared" si="48"/>
        <v>1.0891700446536723</v>
      </c>
      <c r="D289" s="42">
        <f t="shared" si="44"/>
        <v>3.3965997605515576E-6</v>
      </c>
      <c r="E289" s="142">
        <f t="shared" si="49"/>
        <v>1.9845134242410584E-5</v>
      </c>
      <c r="F289" s="79">
        <f t="shared" si="49"/>
        <v>1.0891700446536723</v>
      </c>
      <c r="G289" s="42">
        <f t="shared" si="45"/>
        <v>2.1614725748964459E-5</v>
      </c>
      <c r="H289" s="142">
        <f t="shared" si="50"/>
        <v>3.4020230129846714E-6</v>
      </c>
      <c r="I289" s="79">
        <f t="shared" si="50"/>
        <v>1.0891700446536723</v>
      </c>
      <c r="J289" s="42">
        <f t="shared" si="46"/>
        <v>3.7053815569653352E-6</v>
      </c>
      <c r="K289" s="142">
        <f t="shared" si="51"/>
        <v>2.0412138077908028E-5</v>
      </c>
      <c r="L289" s="79">
        <f t="shared" si="51"/>
        <v>1.0891700446536723</v>
      </c>
      <c r="M289" s="42">
        <f t="shared" si="47"/>
        <v>2.2232289341792011E-5</v>
      </c>
      <c r="T289" s="114"/>
      <c r="W289" s="114"/>
      <c r="AA289" s="114"/>
      <c r="AG289" s="114"/>
      <c r="AJ289" s="114"/>
    </row>
    <row r="290" spans="1:36" x14ac:dyDescent="0.2">
      <c r="A290" s="92">
        <f t="shared" si="48"/>
        <v>83</v>
      </c>
      <c r="B290" s="142">
        <f t="shared" si="48"/>
        <v>8.5050575324616785E-7</v>
      </c>
      <c r="C290" s="79">
        <f t="shared" si="48"/>
        <v>1.0891700446536723</v>
      </c>
      <c r="D290" s="42">
        <f t="shared" si="44"/>
        <v>9.263453892413338E-7</v>
      </c>
      <c r="E290" s="142">
        <f t="shared" si="49"/>
        <v>2.9484199445867151E-5</v>
      </c>
      <c r="F290" s="79">
        <f t="shared" si="49"/>
        <v>1.0891700446536723</v>
      </c>
      <c r="G290" s="42">
        <f t="shared" si="45"/>
        <v>3.2113306827032906E-5</v>
      </c>
      <c r="H290" s="142">
        <f t="shared" si="50"/>
        <v>5.670038354974452E-6</v>
      </c>
      <c r="I290" s="79">
        <f t="shared" si="50"/>
        <v>1.0891700446536723</v>
      </c>
      <c r="J290" s="42">
        <f t="shared" si="46"/>
        <v>6.1756359282755581E-6</v>
      </c>
      <c r="K290" s="142">
        <f t="shared" si="51"/>
        <v>3.0618207116862043E-5</v>
      </c>
      <c r="L290" s="79">
        <f t="shared" si="51"/>
        <v>1.0891700446536723</v>
      </c>
      <c r="M290" s="42">
        <f t="shared" si="47"/>
        <v>3.3348434012688019E-5</v>
      </c>
      <c r="T290" s="114"/>
      <c r="W290" s="114"/>
      <c r="AA290" s="114"/>
      <c r="AG290" s="114"/>
      <c r="AJ290" s="114"/>
    </row>
    <row r="291" spans="1:36" ht="13.5" thickBot="1" x14ac:dyDescent="0.25">
      <c r="A291" s="93" t="str">
        <f t="shared" si="48"/>
        <v>NNNN</v>
      </c>
      <c r="B291" s="145">
        <f t="shared" si="48"/>
        <v>0.193084084117287</v>
      </c>
      <c r="C291" s="83">
        <f t="shared" si="48"/>
        <v>1.0958287261493715</v>
      </c>
      <c r="D291" s="149">
        <f t="shared" si="44"/>
        <v>0.21158708593796471</v>
      </c>
      <c r="E291" s="85"/>
      <c r="F291" s="83"/>
      <c r="G291" s="77"/>
      <c r="H291" s="86"/>
      <c r="I291" s="87"/>
      <c r="J291" s="77"/>
      <c r="K291" s="85"/>
      <c r="L291" s="76"/>
      <c r="M291" s="89"/>
      <c r="T291" s="114"/>
      <c r="W291" s="114"/>
      <c r="AA291" s="114"/>
      <c r="AG291" s="114"/>
      <c r="AJ291" s="114"/>
    </row>
    <row r="292" spans="1:36" x14ac:dyDescent="0.2">
      <c r="A292" s="24"/>
      <c r="B292" s="25"/>
      <c r="C292" s="26"/>
      <c r="D292" s="26"/>
      <c r="E292" s="26"/>
      <c r="F292" s="26"/>
      <c r="G292" s="26"/>
      <c r="H292" s="114"/>
      <c r="I292" s="23"/>
      <c r="J292" s="26"/>
      <c r="K292" s="26"/>
      <c r="O292" s="26"/>
      <c r="P292" s="26"/>
      <c r="R292" s="26"/>
      <c r="T292" s="114"/>
      <c r="U292" s="26"/>
      <c r="W292" s="114"/>
      <c r="Y292" s="26"/>
      <c r="Z292" s="26"/>
      <c r="AA292" s="26"/>
      <c r="AB292" s="26"/>
      <c r="AD292" s="26"/>
      <c r="AG292" s="114"/>
      <c r="AJ292" s="114"/>
    </row>
    <row r="293" spans="1:36" x14ac:dyDescent="0.2">
      <c r="B293" s="25"/>
      <c r="C293" s="26"/>
      <c r="D293" s="26"/>
      <c r="E293" s="26"/>
      <c r="F293" s="26"/>
      <c r="G293" s="26"/>
      <c r="H293" s="114"/>
      <c r="I293" s="23"/>
      <c r="J293" s="26"/>
      <c r="K293" s="26"/>
      <c r="O293" s="26"/>
      <c r="P293" s="26"/>
      <c r="R293" s="26"/>
      <c r="T293" s="114"/>
      <c r="U293" s="26"/>
      <c r="W293" s="114"/>
      <c r="Y293" s="26"/>
      <c r="Z293" s="26"/>
      <c r="AA293" s="26"/>
      <c r="AB293" s="26"/>
      <c r="AD293" s="26"/>
      <c r="AG293" s="114"/>
      <c r="AJ293" s="114"/>
    </row>
    <row r="294" spans="1:36" ht="15.75" x14ac:dyDescent="0.25">
      <c r="A294" s="140" t="s">
        <v>46</v>
      </c>
      <c r="B294" s="111"/>
      <c r="C294" s="111"/>
      <c r="D294" s="111"/>
      <c r="E294" s="26"/>
      <c r="F294" s="26"/>
      <c r="G294" s="26"/>
      <c r="H294" s="114"/>
      <c r="I294" s="23"/>
      <c r="J294" s="26"/>
      <c r="K294" s="26"/>
      <c r="O294" s="26"/>
      <c r="P294" s="26"/>
      <c r="R294" s="26"/>
      <c r="T294" s="114"/>
      <c r="U294" s="26"/>
      <c r="W294" s="114"/>
      <c r="Y294" s="26"/>
      <c r="Z294" s="26"/>
      <c r="AA294" s="26"/>
      <c r="AB294" s="26"/>
      <c r="AD294" s="26"/>
      <c r="AG294" s="114"/>
      <c r="AJ294" s="114"/>
    </row>
    <row r="295" spans="1:36" x14ac:dyDescent="0.2">
      <c r="A295" s="18" t="s">
        <v>47</v>
      </c>
      <c r="B295" s="111"/>
      <c r="C295" s="111"/>
      <c r="D295" s="111"/>
      <c r="E295" s="26"/>
      <c r="F295" s="26"/>
      <c r="G295" s="26"/>
      <c r="H295" s="26"/>
      <c r="I295" s="26"/>
      <c r="L295" s="26"/>
      <c r="M295" s="26"/>
      <c r="N295" s="26"/>
      <c r="O295" s="26"/>
      <c r="R295" s="26"/>
      <c r="T295" s="26"/>
      <c r="V295" s="26"/>
      <c r="W295" s="26"/>
      <c r="Y295" s="26"/>
      <c r="Z295" s="26"/>
      <c r="AA295" s="114"/>
      <c r="AB295" s="26"/>
      <c r="AD295" s="26"/>
      <c r="AF295" s="26"/>
      <c r="AG295" s="26"/>
      <c r="AI295" s="26"/>
      <c r="AJ295" s="114"/>
    </row>
    <row r="296" spans="1:36" x14ac:dyDescent="0.2">
      <c r="A296" s="18" t="s">
        <v>48</v>
      </c>
      <c r="B296" s="111"/>
      <c r="C296" s="114"/>
      <c r="D296" s="111"/>
      <c r="E296" s="26"/>
      <c r="F296" s="26"/>
      <c r="G296" s="26"/>
      <c r="H296" s="26"/>
      <c r="I296" s="26"/>
      <c r="L296" s="26"/>
      <c r="M296" s="26"/>
      <c r="N296" s="26"/>
      <c r="O296" s="26"/>
      <c r="R296" s="26"/>
      <c r="T296" s="26"/>
      <c r="V296" s="26"/>
      <c r="W296" s="26"/>
      <c r="Y296" s="26"/>
      <c r="Z296" s="26"/>
      <c r="AA296" s="114"/>
      <c r="AB296" s="26"/>
      <c r="AD296" s="26"/>
      <c r="AF296" s="26"/>
      <c r="AG296" s="26"/>
      <c r="AI296" s="26"/>
      <c r="AJ296" s="114"/>
    </row>
    <row r="297" spans="1:36" x14ac:dyDescent="0.2">
      <c r="B297" s="111"/>
      <c r="C297" s="111"/>
      <c r="D297" s="111"/>
      <c r="E297" s="26"/>
      <c r="F297" s="26"/>
      <c r="G297" s="26"/>
      <c r="H297" s="26"/>
      <c r="I297" s="26"/>
      <c r="L297" s="26"/>
      <c r="M297" s="26"/>
      <c r="N297" s="26"/>
      <c r="O297" s="26"/>
      <c r="R297" s="26"/>
      <c r="T297" s="26"/>
      <c r="V297" s="26"/>
      <c r="W297" s="26"/>
      <c r="Y297" s="26"/>
      <c r="Z297" s="26"/>
      <c r="AA297" s="114"/>
      <c r="AB297" s="26"/>
      <c r="AD297" s="26"/>
      <c r="AF297" s="26"/>
      <c r="AG297" s="26"/>
      <c r="AI297" s="26"/>
      <c r="AJ297" s="114"/>
    </row>
    <row r="298" spans="1:36" x14ac:dyDescent="0.2">
      <c r="B298" s="334" t="s">
        <v>49</v>
      </c>
      <c r="C298" s="334"/>
      <c r="D298" s="334"/>
      <c r="E298" s="26"/>
      <c r="F298" s="26"/>
      <c r="G298" s="26"/>
      <c r="H298" s="26"/>
      <c r="I298" s="26"/>
      <c r="L298" s="26"/>
      <c r="M298" s="26"/>
      <c r="N298" s="26"/>
      <c r="O298" s="26"/>
      <c r="R298" s="26"/>
      <c r="T298" s="26"/>
      <c r="V298" s="26"/>
      <c r="W298" s="26"/>
      <c r="Y298" s="26"/>
      <c r="Z298" s="26"/>
      <c r="AA298" s="114"/>
      <c r="AB298" s="26"/>
      <c r="AD298" s="26"/>
      <c r="AF298" s="26"/>
      <c r="AG298" s="26"/>
      <c r="AI298" s="26"/>
      <c r="AJ298" s="114"/>
    </row>
    <row r="299" spans="1:36" x14ac:dyDescent="0.2">
      <c r="C299" s="114"/>
      <c r="D299" s="114"/>
      <c r="E299" s="26"/>
      <c r="F299" s="26"/>
      <c r="G299" s="26"/>
      <c r="H299" s="26"/>
      <c r="I299" s="26"/>
      <c r="L299" s="26"/>
      <c r="M299" s="26"/>
      <c r="N299" s="26"/>
      <c r="O299" s="26"/>
      <c r="R299" s="26"/>
      <c r="T299" s="26"/>
      <c r="V299" s="26"/>
      <c r="W299" s="26"/>
      <c r="Y299" s="26"/>
      <c r="Z299" s="26"/>
      <c r="AA299" s="114"/>
      <c r="AB299" s="26"/>
      <c r="AD299" s="26"/>
      <c r="AF299" s="26"/>
      <c r="AG299" s="26"/>
      <c r="AI299" s="26"/>
      <c r="AJ299" s="114"/>
    </row>
    <row r="300" spans="1:36" ht="38.25" x14ac:dyDescent="0.2">
      <c r="A300" s="19" t="s">
        <v>36</v>
      </c>
      <c r="B300" s="22" t="s">
        <v>19</v>
      </c>
      <c r="C300" s="19" t="s">
        <v>50</v>
      </c>
      <c r="D300" s="26"/>
      <c r="F300" s="26"/>
      <c r="G300" s="26"/>
      <c r="H300" s="26"/>
      <c r="J300" s="23"/>
      <c r="K300" s="26"/>
      <c r="L300" s="26"/>
      <c r="M300" s="26"/>
      <c r="N300" s="26"/>
      <c r="Q300" s="26"/>
      <c r="S300" s="26"/>
      <c r="T300" s="26"/>
      <c r="V300" s="26"/>
      <c r="W300" s="114"/>
      <c r="Y300" s="26"/>
      <c r="AA300" s="114"/>
      <c r="AB300" s="26"/>
      <c r="AD300" s="26"/>
      <c r="AF300" s="26"/>
      <c r="AG300" s="26"/>
      <c r="AI300" s="26"/>
      <c r="AJ300" s="114"/>
    </row>
    <row r="301" spans="1:36" x14ac:dyDescent="0.2">
      <c r="C301" s="114"/>
      <c r="D301" s="26"/>
      <c r="F301" s="26"/>
      <c r="G301" s="26"/>
      <c r="H301" s="26"/>
      <c r="J301" s="23"/>
      <c r="K301" s="26"/>
      <c r="L301" s="26"/>
      <c r="M301" s="26"/>
      <c r="N301" s="26"/>
      <c r="Q301" s="26"/>
      <c r="S301" s="26"/>
      <c r="T301" s="26"/>
      <c r="V301" s="26"/>
      <c r="W301" s="114"/>
      <c r="Y301" s="26"/>
      <c r="AA301" s="114"/>
      <c r="AB301" s="26"/>
      <c r="AD301" s="26"/>
      <c r="AE301" s="26"/>
      <c r="AG301" s="26"/>
      <c r="AH301" s="26"/>
      <c r="AJ301" s="26"/>
    </row>
    <row r="302" spans="1:36" x14ac:dyDescent="0.2">
      <c r="A302" s="24">
        <f>A207</f>
        <v>0</v>
      </c>
      <c r="B302" s="94">
        <f>SUM(B207,E207,H207,K207)</f>
        <v>6.9832192379865356E-3</v>
      </c>
      <c r="C302" s="23">
        <f>SUM(D207,G207,J207,M207)/B302</f>
        <v>1.4781103951579944</v>
      </c>
      <c r="D302" s="26"/>
      <c r="F302" s="26"/>
      <c r="G302" s="26"/>
      <c r="H302" s="26"/>
      <c r="J302" s="23"/>
      <c r="K302" s="26"/>
      <c r="L302" s="26"/>
      <c r="M302" s="26"/>
      <c r="N302" s="26"/>
      <c r="Q302" s="26"/>
      <c r="S302" s="26"/>
      <c r="T302" s="26"/>
      <c r="V302" s="26"/>
      <c r="W302" s="114"/>
      <c r="Y302" s="26"/>
      <c r="AA302" s="114"/>
      <c r="AB302" s="26"/>
      <c r="AD302" s="26"/>
      <c r="AE302" s="26"/>
      <c r="AG302" s="26"/>
      <c r="AH302" s="26"/>
      <c r="AJ302" s="26"/>
    </row>
    <row r="303" spans="1:36" x14ac:dyDescent="0.2">
      <c r="A303" s="24">
        <f t="shared" ref="A303:A366" si="52">A208</f>
        <v>1</v>
      </c>
      <c r="B303" s="94">
        <f t="shared" ref="B303:B366" si="53">SUM(B208,E208,H208,K208)</f>
        <v>9.9458142784606875E-3</v>
      </c>
      <c r="C303" s="23">
        <f t="shared" ref="C303:C366" si="54">SUM(D208,G208,J208,M208)/B303</f>
        <v>1.4082974433836761</v>
      </c>
      <c r="D303" s="26"/>
      <c r="F303" s="26"/>
      <c r="G303" s="26"/>
      <c r="H303" s="26"/>
      <c r="J303" s="23"/>
      <c r="K303" s="26"/>
      <c r="L303" s="26"/>
      <c r="M303" s="26"/>
      <c r="N303" s="26"/>
      <c r="Q303" s="26"/>
      <c r="S303" s="26"/>
      <c r="T303" s="26"/>
      <c r="V303" s="26"/>
      <c r="W303" s="114"/>
      <c r="Y303" s="26"/>
      <c r="AA303" s="114"/>
      <c r="AB303" s="26"/>
      <c r="AD303" s="26"/>
      <c r="AE303" s="26"/>
      <c r="AG303" s="26"/>
      <c r="AH303" s="26"/>
      <c r="AJ303" s="26"/>
    </row>
    <row r="304" spans="1:36" x14ac:dyDescent="0.2">
      <c r="A304" s="24">
        <f t="shared" si="52"/>
        <v>2</v>
      </c>
      <c r="B304" s="94">
        <f t="shared" si="53"/>
        <v>1.1036446156040021E-2</v>
      </c>
      <c r="C304" s="23">
        <f t="shared" si="54"/>
        <v>1.3503198270635566</v>
      </c>
      <c r="D304" s="26"/>
      <c r="F304" s="26"/>
      <c r="G304" s="26"/>
      <c r="H304" s="26"/>
      <c r="J304" s="23"/>
      <c r="K304" s="26"/>
      <c r="L304" s="26"/>
      <c r="M304" s="26"/>
      <c r="N304" s="26"/>
      <c r="Q304" s="26"/>
      <c r="S304" s="26"/>
      <c r="T304" s="26"/>
      <c r="V304" s="26"/>
      <c r="W304" s="114"/>
      <c r="Y304" s="26"/>
      <c r="AA304" s="114"/>
      <c r="AB304" s="26"/>
      <c r="AD304" s="26"/>
      <c r="AE304" s="26"/>
      <c r="AG304" s="26"/>
      <c r="AH304" s="26"/>
      <c r="AJ304" s="26"/>
    </row>
    <row r="305" spans="1:36" x14ac:dyDescent="0.2">
      <c r="A305" s="24">
        <f t="shared" si="52"/>
        <v>3</v>
      </c>
      <c r="B305" s="94">
        <f t="shared" si="53"/>
        <v>1.0245475805521086E-2</v>
      </c>
      <c r="C305" s="23">
        <f t="shared" si="54"/>
        <v>1.3426993959038824</v>
      </c>
      <c r="D305" s="26"/>
      <c r="F305" s="26"/>
      <c r="G305" s="26"/>
      <c r="H305" s="26"/>
      <c r="J305" s="23"/>
      <c r="K305" s="26"/>
      <c r="L305" s="26"/>
      <c r="M305" s="26"/>
      <c r="N305" s="26"/>
      <c r="Q305" s="26"/>
      <c r="S305" s="26"/>
      <c r="T305" s="26"/>
      <c r="V305" s="26"/>
      <c r="W305" s="114"/>
      <c r="Y305" s="26"/>
      <c r="AA305" s="114"/>
      <c r="AB305" s="26"/>
      <c r="AD305" s="26"/>
      <c r="AE305" s="26"/>
      <c r="AG305" s="26"/>
      <c r="AH305" s="26"/>
      <c r="AJ305" s="26"/>
    </row>
    <row r="306" spans="1:36" x14ac:dyDescent="0.2">
      <c r="A306" s="24">
        <f t="shared" si="52"/>
        <v>4</v>
      </c>
      <c r="B306" s="94">
        <f t="shared" si="53"/>
        <v>9.3357181514654355E-3</v>
      </c>
      <c r="C306" s="23">
        <f t="shared" si="54"/>
        <v>1.3018503710298637</v>
      </c>
      <c r="D306" s="26"/>
      <c r="F306" s="26"/>
      <c r="G306" s="26"/>
      <c r="H306" s="26"/>
      <c r="J306" s="23"/>
      <c r="K306" s="26"/>
      <c r="L306" s="26"/>
      <c r="M306" s="26"/>
      <c r="N306" s="26"/>
      <c r="Q306" s="26"/>
      <c r="S306" s="26"/>
      <c r="T306" s="26"/>
      <c r="V306" s="26"/>
      <c r="W306" s="114"/>
      <c r="Y306" s="26"/>
      <c r="AA306" s="114"/>
      <c r="AB306" s="26"/>
      <c r="AD306" s="26"/>
      <c r="AE306" s="26"/>
      <c r="AG306" s="26"/>
      <c r="AH306" s="26"/>
      <c r="AJ306" s="26"/>
    </row>
    <row r="307" spans="1:36" x14ac:dyDescent="0.2">
      <c r="A307" s="24">
        <f t="shared" si="52"/>
        <v>5</v>
      </c>
      <c r="B307" s="94">
        <f t="shared" si="53"/>
        <v>1.0525575700256824E-2</v>
      </c>
      <c r="C307" s="23">
        <f t="shared" si="54"/>
        <v>1.1877059456311632</v>
      </c>
      <c r="D307" s="26"/>
      <c r="E307" s="26"/>
      <c r="F307" s="26"/>
      <c r="G307" s="26"/>
      <c r="H307" s="26"/>
      <c r="J307" s="23"/>
      <c r="K307" s="26"/>
      <c r="L307" s="26"/>
      <c r="M307" s="26"/>
      <c r="N307" s="26"/>
      <c r="Q307" s="26"/>
      <c r="S307" s="26"/>
      <c r="T307" s="26"/>
      <c r="V307" s="26"/>
      <c r="W307" s="114"/>
      <c r="Y307" s="26"/>
      <c r="AA307" s="114"/>
      <c r="AB307" s="26"/>
      <c r="AD307" s="26"/>
      <c r="AE307" s="26"/>
      <c r="AG307" s="26"/>
      <c r="AH307" s="26"/>
      <c r="AJ307" s="26"/>
    </row>
    <row r="308" spans="1:36" x14ac:dyDescent="0.2">
      <c r="A308" s="24">
        <f t="shared" si="52"/>
        <v>6</v>
      </c>
      <c r="B308" s="94">
        <f t="shared" si="53"/>
        <v>1.1916436108732057E-2</v>
      </c>
      <c r="C308" s="23">
        <f t="shared" si="54"/>
        <v>1.162573934041808</v>
      </c>
      <c r="D308" s="26"/>
      <c r="E308" s="26"/>
      <c r="F308" s="26"/>
      <c r="G308" s="26"/>
      <c r="H308" s="26"/>
      <c r="J308" s="23"/>
      <c r="K308" s="26"/>
      <c r="L308" s="26"/>
      <c r="M308" s="26"/>
      <c r="N308" s="26"/>
      <c r="Q308" s="26"/>
      <c r="S308" s="26"/>
      <c r="T308" s="26"/>
      <c r="V308" s="26"/>
      <c r="W308" s="114"/>
      <c r="Y308" s="26"/>
      <c r="AA308" s="114"/>
      <c r="AB308" s="26"/>
      <c r="AD308" s="26"/>
      <c r="AE308" s="26"/>
      <c r="AG308" s="26"/>
      <c r="AH308" s="26"/>
      <c r="AJ308" s="26"/>
    </row>
    <row r="309" spans="1:36" x14ac:dyDescent="0.2">
      <c r="A309" s="24">
        <f t="shared" si="52"/>
        <v>7</v>
      </c>
      <c r="B309" s="94">
        <f t="shared" si="53"/>
        <v>1.2717329026372199E-2</v>
      </c>
      <c r="C309" s="23">
        <f t="shared" si="54"/>
        <v>1.1275769461328931</v>
      </c>
      <c r="D309" s="26"/>
      <c r="E309" s="26"/>
      <c r="F309" s="26"/>
      <c r="G309" s="26"/>
      <c r="H309" s="26"/>
      <c r="J309" s="23"/>
      <c r="K309" s="26"/>
      <c r="L309" s="26"/>
      <c r="M309" s="26"/>
      <c r="N309" s="26"/>
      <c r="Q309" s="26"/>
      <c r="S309" s="26"/>
      <c r="T309" s="26"/>
      <c r="V309" s="26"/>
      <c r="W309" s="114"/>
      <c r="Y309" s="26"/>
      <c r="AA309" s="114"/>
      <c r="AB309" s="26"/>
      <c r="AD309" s="26"/>
      <c r="AE309" s="26"/>
      <c r="AG309" s="26"/>
      <c r="AH309" s="26"/>
      <c r="AJ309" s="26"/>
    </row>
    <row r="310" spans="1:36" x14ac:dyDescent="0.2">
      <c r="A310" s="24">
        <f t="shared" si="52"/>
        <v>8</v>
      </c>
      <c r="B310" s="94">
        <f t="shared" si="53"/>
        <v>1.3256266172012521E-2</v>
      </c>
      <c r="C310" s="23">
        <f t="shared" si="54"/>
        <v>1.1169693731410575</v>
      </c>
      <c r="D310" s="26"/>
      <c r="E310" s="26"/>
      <c r="F310" s="26"/>
      <c r="G310" s="26"/>
      <c r="H310" s="26"/>
      <c r="J310" s="23"/>
      <c r="K310" s="26"/>
      <c r="L310" s="26"/>
      <c r="M310" s="26"/>
      <c r="N310" s="26"/>
      <c r="Q310" s="26"/>
      <c r="S310" s="26"/>
      <c r="T310" s="26"/>
      <c r="V310" s="26"/>
      <c r="W310" s="114"/>
      <c r="Y310" s="26"/>
      <c r="AA310" s="114"/>
      <c r="AB310" s="26"/>
      <c r="AD310" s="26"/>
      <c r="AE310" s="26"/>
      <c r="AG310" s="26"/>
      <c r="AH310" s="26"/>
      <c r="AJ310" s="26"/>
    </row>
    <row r="311" spans="1:36" x14ac:dyDescent="0.2">
      <c r="A311" s="24">
        <f t="shared" si="52"/>
        <v>9</v>
      </c>
      <c r="B311" s="94">
        <f t="shared" si="53"/>
        <v>1.5745696511764055E-2</v>
      </c>
      <c r="C311" s="23">
        <f t="shared" si="54"/>
        <v>1.080836330876787</v>
      </c>
      <c r="D311" s="26"/>
      <c r="E311" s="26"/>
      <c r="F311" s="26"/>
      <c r="G311" s="26"/>
      <c r="H311" s="26"/>
      <c r="J311" s="23"/>
      <c r="K311" s="26"/>
      <c r="L311" s="26"/>
      <c r="M311" s="26"/>
      <c r="N311" s="26"/>
      <c r="Q311" s="26"/>
      <c r="S311" s="26"/>
      <c r="T311" s="26"/>
      <c r="V311" s="26"/>
      <c r="W311" s="114"/>
      <c r="Y311" s="26"/>
      <c r="AA311" s="114"/>
      <c r="AB311" s="26"/>
      <c r="AD311" s="26"/>
      <c r="AE311" s="26"/>
      <c r="AG311" s="26"/>
      <c r="AH311" s="26"/>
      <c r="AJ311" s="26"/>
    </row>
    <row r="312" spans="1:36" x14ac:dyDescent="0.2">
      <c r="A312" s="24">
        <f t="shared" si="52"/>
        <v>10</v>
      </c>
      <c r="B312" s="94">
        <f t="shared" si="53"/>
        <v>1.3160726025731203E-2</v>
      </c>
      <c r="C312" s="23">
        <f t="shared" si="54"/>
        <v>1.0763587106372554</v>
      </c>
      <c r="D312" s="26"/>
      <c r="E312" s="26"/>
      <c r="F312" s="26"/>
      <c r="G312" s="26"/>
      <c r="H312" s="26"/>
      <c r="J312" s="23"/>
      <c r="K312" s="26"/>
      <c r="L312" s="26"/>
      <c r="M312" s="26"/>
      <c r="N312" s="26"/>
      <c r="Q312" s="26"/>
      <c r="S312" s="26"/>
      <c r="T312" s="26"/>
      <c r="V312" s="26"/>
      <c r="W312" s="114"/>
      <c r="Y312" s="26"/>
      <c r="AA312" s="114"/>
      <c r="AB312" s="26"/>
      <c r="AD312" s="26"/>
      <c r="AE312" s="26"/>
      <c r="AG312" s="26"/>
      <c r="AH312" s="26"/>
      <c r="AJ312" s="26"/>
    </row>
    <row r="313" spans="1:36" x14ac:dyDescent="0.2">
      <c r="A313" s="24">
        <f t="shared" si="52"/>
        <v>11</v>
      </c>
      <c r="B313" s="94">
        <f t="shared" si="53"/>
        <v>1.3461805062380344E-2</v>
      </c>
      <c r="C313" s="23">
        <f t="shared" si="54"/>
        <v>1.0715761072722869</v>
      </c>
      <c r="D313" s="26"/>
      <c r="E313" s="26"/>
      <c r="F313" s="26"/>
      <c r="G313" s="26"/>
      <c r="H313" s="26"/>
      <c r="J313" s="23"/>
      <c r="K313" s="26"/>
      <c r="L313" s="26"/>
      <c r="M313" s="26"/>
      <c r="N313" s="26"/>
      <c r="Q313" s="26"/>
      <c r="S313" s="26"/>
      <c r="T313" s="26"/>
      <c r="V313" s="26"/>
      <c r="W313" s="114"/>
      <c r="Y313" s="26"/>
      <c r="AA313" s="114"/>
      <c r="AB313" s="26"/>
      <c r="AD313" s="26"/>
      <c r="AE313" s="26"/>
      <c r="AG313" s="26"/>
      <c r="AH313" s="26"/>
      <c r="AJ313" s="26"/>
    </row>
    <row r="314" spans="1:36" x14ac:dyDescent="0.2">
      <c r="A314" s="24">
        <f t="shared" si="52"/>
        <v>12</v>
      </c>
      <c r="B314" s="94">
        <f t="shared" si="53"/>
        <v>1.3034567672333019E-2</v>
      </c>
      <c r="C314" s="23">
        <f t="shared" si="54"/>
        <v>1.0669663018059454</v>
      </c>
      <c r="D314" s="26"/>
      <c r="E314" s="26"/>
      <c r="F314" s="26"/>
      <c r="G314" s="26"/>
      <c r="H314" s="26"/>
      <c r="J314" s="23"/>
      <c r="K314" s="26"/>
      <c r="L314" s="26"/>
      <c r="M314" s="26"/>
      <c r="N314" s="26"/>
      <c r="Q314" s="26"/>
      <c r="S314" s="26"/>
      <c r="T314" s="26"/>
      <c r="V314" s="26"/>
      <c r="W314" s="114"/>
      <c r="Y314" s="26"/>
      <c r="AA314" s="114"/>
      <c r="AB314" s="26"/>
      <c r="AD314" s="26"/>
      <c r="AE314" s="26"/>
      <c r="AG314" s="26"/>
      <c r="AH314" s="26"/>
      <c r="AJ314" s="26"/>
    </row>
    <row r="315" spans="1:36" x14ac:dyDescent="0.2">
      <c r="A315" s="24">
        <f t="shared" si="52"/>
        <v>13</v>
      </c>
      <c r="B315" s="94">
        <f t="shared" si="53"/>
        <v>1.3539201085925746E-2</v>
      </c>
      <c r="C315" s="23">
        <f t="shared" si="54"/>
        <v>1.0603862093446133</v>
      </c>
      <c r="D315" s="26"/>
      <c r="E315" s="26"/>
      <c r="F315" s="26"/>
      <c r="G315" s="26"/>
      <c r="H315" s="26"/>
      <c r="J315" s="23"/>
      <c r="K315" s="26"/>
      <c r="L315" s="26"/>
      <c r="M315" s="26"/>
      <c r="N315" s="26"/>
      <c r="Q315" s="26"/>
      <c r="S315" s="26"/>
      <c r="T315" s="26"/>
      <c r="V315" s="26"/>
      <c r="W315" s="114"/>
      <c r="Y315" s="26"/>
      <c r="AA315" s="114"/>
      <c r="AB315" s="26"/>
      <c r="AD315" s="26"/>
      <c r="AE315" s="26"/>
      <c r="AG315" s="26"/>
      <c r="AH315" s="26"/>
      <c r="AJ315" s="26"/>
    </row>
    <row r="316" spans="1:36" x14ac:dyDescent="0.2">
      <c r="A316" s="24">
        <f t="shared" si="52"/>
        <v>14</v>
      </c>
      <c r="B316" s="94">
        <f t="shared" si="53"/>
        <v>1.354260310893873E-2</v>
      </c>
      <c r="C316" s="23">
        <f t="shared" si="54"/>
        <v>1.0482667154658052</v>
      </c>
      <c r="D316" s="26"/>
      <c r="E316" s="26"/>
      <c r="F316" s="26"/>
      <c r="G316" s="26"/>
      <c r="H316" s="26"/>
      <c r="J316" s="23"/>
      <c r="K316" s="26"/>
      <c r="L316" s="26"/>
      <c r="M316" s="26"/>
      <c r="N316" s="26"/>
      <c r="Q316" s="26"/>
      <c r="S316" s="26"/>
      <c r="T316" s="26"/>
      <c r="V316" s="26"/>
      <c r="W316" s="114"/>
      <c r="Y316" s="26"/>
      <c r="AA316" s="114"/>
      <c r="AB316" s="26"/>
      <c r="AD316" s="26"/>
      <c r="AE316" s="26"/>
      <c r="AG316" s="26"/>
      <c r="AH316" s="26"/>
      <c r="AJ316" s="26"/>
    </row>
    <row r="317" spans="1:36" x14ac:dyDescent="0.2">
      <c r="A317" s="24">
        <f t="shared" si="52"/>
        <v>15</v>
      </c>
      <c r="B317" s="94">
        <f t="shared" si="53"/>
        <v>1.4010381273224123E-2</v>
      </c>
      <c r="C317" s="23">
        <f t="shared" si="54"/>
        <v>0.99594850371388177</v>
      </c>
      <c r="D317" s="26"/>
      <c r="E317" s="26"/>
      <c r="F317" s="26"/>
      <c r="G317" s="26"/>
      <c r="H317" s="26"/>
      <c r="J317" s="23"/>
      <c r="K317" s="26"/>
      <c r="L317" s="26"/>
      <c r="M317" s="26"/>
      <c r="N317" s="26"/>
      <c r="Q317" s="26"/>
      <c r="S317" s="26"/>
      <c r="T317" s="26"/>
      <c r="V317" s="26"/>
      <c r="W317" s="114"/>
      <c r="Y317" s="26"/>
      <c r="AA317" s="114"/>
      <c r="AB317" s="26"/>
      <c r="AD317" s="26"/>
      <c r="AE317" s="26"/>
      <c r="AG317" s="26"/>
      <c r="AH317" s="26"/>
      <c r="AJ317" s="26"/>
    </row>
    <row r="318" spans="1:36" x14ac:dyDescent="0.2">
      <c r="A318" s="24">
        <f t="shared" si="52"/>
        <v>16</v>
      </c>
      <c r="B318" s="94">
        <f t="shared" si="53"/>
        <v>1.3938088284198197E-2</v>
      </c>
      <c r="C318" s="23">
        <f t="shared" si="54"/>
        <v>0.96646005709007099</v>
      </c>
      <c r="D318" s="26"/>
      <c r="E318" s="26"/>
      <c r="F318" s="26"/>
      <c r="G318" s="26"/>
      <c r="H318" s="26"/>
      <c r="J318" s="23"/>
      <c r="K318" s="26"/>
      <c r="L318" s="26"/>
      <c r="M318" s="26"/>
      <c r="N318" s="26"/>
      <c r="Q318" s="26"/>
      <c r="S318" s="26"/>
      <c r="T318" s="26"/>
      <c r="V318" s="26"/>
      <c r="W318" s="114"/>
      <c r="Y318" s="26"/>
      <c r="AA318" s="114"/>
      <c r="AB318" s="26"/>
      <c r="AD318" s="26"/>
      <c r="AE318" s="26"/>
      <c r="AG318" s="26"/>
      <c r="AH318" s="26"/>
      <c r="AJ318" s="26"/>
    </row>
    <row r="319" spans="1:36" x14ac:dyDescent="0.2">
      <c r="A319" s="24">
        <f t="shared" si="52"/>
        <v>17</v>
      </c>
      <c r="B319" s="94">
        <f t="shared" si="53"/>
        <v>1.3742755462869329E-2</v>
      </c>
      <c r="C319" s="23">
        <f t="shared" si="54"/>
        <v>0.96360633644905669</v>
      </c>
      <c r="D319" s="26"/>
      <c r="E319" s="26"/>
      <c r="F319" s="26"/>
      <c r="G319" s="26"/>
      <c r="H319" s="26"/>
      <c r="J319" s="23"/>
      <c r="K319" s="26"/>
      <c r="L319" s="26"/>
      <c r="M319" s="26"/>
      <c r="N319" s="26"/>
      <c r="Q319" s="26"/>
      <c r="S319" s="26"/>
      <c r="T319" s="26"/>
      <c r="V319" s="26"/>
      <c r="W319" s="114"/>
      <c r="Y319" s="26"/>
      <c r="AA319" s="114"/>
      <c r="AB319" s="26"/>
      <c r="AD319" s="26"/>
      <c r="AE319" s="26"/>
      <c r="AG319" s="26"/>
      <c r="AH319" s="26"/>
      <c r="AJ319" s="26"/>
    </row>
    <row r="320" spans="1:36" x14ac:dyDescent="0.2">
      <c r="A320" s="24">
        <f t="shared" si="52"/>
        <v>18</v>
      </c>
      <c r="B320" s="94">
        <f t="shared" si="53"/>
        <v>1.3322605620765721E-2</v>
      </c>
      <c r="C320" s="23">
        <f t="shared" si="54"/>
        <v>0.96170385602171404</v>
      </c>
      <c r="D320" s="26"/>
      <c r="E320" s="26"/>
      <c r="F320" s="26"/>
      <c r="G320" s="26"/>
      <c r="H320" s="26"/>
      <c r="J320" s="23"/>
      <c r="K320" s="26"/>
      <c r="L320" s="26"/>
      <c r="M320" s="26"/>
      <c r="N320" s="26"/>
      <c r="Q320" s="26"/>
      <c r="S320" s="26"/>
      <c r="T320" s="26"/>
      <c r="V320" s="26"/>
      <c r="W320" s="114"/>
      <c r="Y320" s="26"/>
      <c r="AA320" s="114"/>
      <c r="AB320" s="26"/>
      <c r="AD320" s="26"/>
      <c r="AE320" s="26"/>
      <c r="AG320" s="26"/>
      <c r="AH320" s="26"/>
      <c r="AJ320" s="26"/>
    </row>
    <row r="321" spans="1:36" x14ac:dyDescent="0.2">
      <c r="A321" s="24">
        <f t="shared" si="52"/>
        <v>19</v>
      </c>
      <c r="B321" s="94">
        <f t="shared" si="53"/>
        <v>1.3580308863999312E-2</v>
      </c>
      <c r="C321" s="23">
        <f t="shared" si="54"/>
        <v>0.96170385602171404</v>
      </c>
      <c r="D321" s="26"/>
      <c r="E321" s="26"/>
      <c r="F321" s="26"/>
      <c r="G321" s="26"/>
      <c r="H321" s="26"/>
      <c r="J321" s="23"/>
      <c r="K321" s="26"/>
      <c r="L321" s="26"/>
      <c r="M321" s="26"/>
      <c r="N321" s="26"/>
      <c r="Q321" s="26"/>
      <c r="S321" s="26"/>
      <c r="T321" s="26"/>
      <c r="V321" s="26"/>
      <c r="W321" s="114"/>
      <c r="Y321" s="26"/>
      <c r="AA321" s="114"/>
      <c r="AB321" s="26"/>
      <c r="AD321" s="26"/>
      <c r="AE321" s="26"/>
      <c r="AG321" s="26"/>
      <c r="AH321" s="26"/>
      <c r="AJ321" s="26"/>
    </row>
    <row r="322" spans="1:36" x14ac:dyDescent="0.2">
      <c r="A322" s="24">
        <f t="shared" si="52"/>
        <v>20</v>
      </c>
      <c r="B322" s="94">
        <f t="shared" si="53"/>
        <v>1.3326574647614206E-2</v>
      </c>
      <c r="C322" s="23">
        <f t="shared" si="54"/>
        <v>0.96170385602171382</v>
      </c>
      <c r="D322" s="26"/>
      <c r="E322" s="26"/>
      <c r="F322" s="26"/>
      <c r="G322" s="26"/>
      <c r="H322" s="26"/>
      <c r="J322" s="23"/>
      <c r="K322" s="26"/>
      <c r="L322" s="26"/>
      <c r="M322" s="26"/>
      <c r="N322" s="26"/>
      <c r="Q322" s="26"/>
      <c r="S322" s="26"/>
      <c r="T322" s="26"/>
      <c r="V322" s="26"/>
      <c r="W322" s="114"/>
      <c r="Y322" s="26"/>
      <c r="AA322" s="114"/>
      <c r="AB322" s="26"/>
      <c r="AD322" s="26"/>
      <c r="AE322" s="26"/>
      <c r="AG322" s="26"/>
      <c r="AH322" s="26"/>
      <c r="AJ322" s="26"/>
    </row>
    <row r="323" spans="1:36" x14ac:dyDescent="0.2">
      <c r="A323" s="24">
        <f t="shared" si="52"/>
        <v>21</v>
      </c>
      <c r="B323" s="94">
        <f t="shared" si="53"/>
        <v>1.2781400459783411E-2</v>
      </c>
      <c r="C323" s="23">
        <f t="shared" si="54"/>
        <v>0.95980137559437129</v>
      </c>
      <c r="D323" s="26"/>
      <c r="E323" s="26"/>
      <c r="F323" s="26"/>
      <c r="G323" s="26"/>
      <c r="H323" s="26"/>
      <c r="J323" s="23"/>
      <c r="K323" s="26"/>
      <c r="L323" s="26"/>
      <c r="M323" s="26"/>
      <c r="N323" s="26"/>
      <c r="Q323" s="26"/>
      <c r="S323" s="26"/>
      <c r="T323" s="26"/>
      <c r="V323" s="26"/>
      <c r="W323" s="114"/>
      <c r="Y323" s="26"/>
      <c r="AA323" s="114"/>
      <c r="AB323" s="26"/>
      <c r="AD323" s="26"/>
      <c r="AE323" s="26"/>
      <c r="AG323" s="26"/>
      <c r="AH323" s="26"/>
      <c r="AJ323" s="26"/>
    </row>
    <row r="324" spans="1:36" x14ac:dyDescent="0.2">
      <c r="A324" s="24">
        <f t="shared" si="52"/>
        <v>22</v>
      </c>
      <c r="B324" s="94">
        <f t="shared" si="53"/>
        <v>1.235104454864085E-2</v>
      </c>
      <c r="C324" s="23">
        <f t="shared" si="54"/>
        <v>0.95980137559437129</v>
      </c>
      <c r="D324" s="26"/>
      <c r="E324" s="26"/>
      <c r="F324" s="26"/>
      <c r="G324" s="26"/>
      <c r="H324" s="26"/>
      <c r="J324" s="23"/>
      <c r="K324" s="26"/>
      <c r="L324" s="26"/>
      <c r="M324" s="26"/>
      <c r="N324" s="26"/>
      <c r="Q324" s="26"/>
      <c r="S324" s="26"/>
      <c r="T324" s="26"/>
      <c r="V324" s="26"/>
      <c r="W324" s="114"/>
      <c r="Y324" s="26"/>
      <c r="AA324" s="114"/>
      <c r="AB324" s="26"/>
      <c r="AD324" s="26"/>
      <c r="AE324" s="26"/>
      <c r="AG324" s="26"/>
      <c r="AH324" s="26"/>
      <c r="AJ324" s="26"/>
    </row>
    <row r="325" spans="1:36" x14ac:dyDescent="0.2">
      <c r="A325" s="24">
        <f t="shared" si="52"/>
        <v>23</v>
      </c>
      <c r="B325" s="94">
        <f t="shared" si="53"/>
        <v>1.2855110958398079E-2</v>
      </c>
      <c r="C325" s="23">
        <f t="shared" si="54"/>
        <v>0.95694765495335721</v>
      </c>
      <c r="D325" s="26"/>
      <c r="E325" s="26"/>
      <c r="F325" s="26"/>
      <c r="G325" s="26"/>
      <c r="H325" s="26"/>
      <c r="J325" s="23"/>
      <c r="K325" s="26"/>
      <c r="L325" s="26"/>
      <c r="M325" s="26"/>
      <c r="N325" s="26"/>
      <c r="Q325" s="26"/>
      <c r="S325" s="26"/>
      <c r="T325" s="26"/>
      <c r="V325" s="26"/>
      <c r="W325" s="114"/>
      <c r="Y325" s="26"/>
      <c r="AA325" s="114"/>
      <c r="AB325" s="26"/>
      <c r="AD325" s="26"/>
      <c r="AE325" s="26"/>
      <c r="AG325" s="26"/>
      <c r="AH325" s="26"/>
      <c r="AJ325" s="26"/>
    </row>
    <row r="326" spans="1:36" x14ac:dyDescent="0.2">
      <c r="A326" s="24">
        <f t="shared" si="52"/>
        <v>24</v>
      </c>
      <c r="B326" s="94">
        <f t="shared" si="53"/>
        <v>1.1996950653372696E-2</v>
      </c>
      <c r="C326" s="23">
        <f t="shared" si="54"/>
        <v>0.95694765495335743</v>
      </c>
      <c r="D326" s="26"/>
      <c r="E326" s="26"/>
      <c r="F326" s="26"/>
      <c r="G326" s="26"/>
      <c r="H326" s="26"/>
      <c r="J326" s="23"/>
      <c r="K326" s="26"/>
      <c r="L326" s="26"/>
      <c r="M326" s="26"/>
      <c r="N326" s="26"/>
      <c r="Q326" s="26"/>
      <c r="S326" s="26"/>
      <c r="T326" s="26"/>
      <c r="V326" s="26"/>
      <c r="W326" s="114"/>
      <c r="Y326" s="26"/>
      <c r="AA326" s="114"/>
      <c r="AB326" s="26"/>
      <c r="AD326" s="26"/>
      <c r="AE326" s="26"/>
      <c r="AG326" s="26"/>
      <c r="AH326" s="26"/>
      <c r="AJ326" s="26"/>
    </row>
    <row r="327" spans="1:36" x14ac:dyDescent="0.2">
      <c r="A327" s="24">
        <f t="shared" si="52"/>
        <v>25</v>
      </c>
      <c r="B327" s="94">
        <f t="shared" si="53"/>
        <v>1.2613283822558417E-2</v>
      </c>
      <c r="C327" s="23">
        <f t="shared" si="54"/>
        <v>0.95694765495335743</v>
      </c>
      <c r="D327" s="26"/>
      <c r="E327" s="26"/>
      <c r="F327" s="26"/>
      <c r="G327" s="26"/>
      <c r="H327" s="26"/>
      <c r="J327" s="23"/>
      <c r="K327" s="26"/>
      <c r="L327" s="26"/>
      <c r="M327" s="26"/>
      <c r="N327" s="26"/>
      <c r="Q327" s="26"/>
      <c r="S327" s="26"/>
      <c r="T327" s="26"/>
      <c r="V327" s="26"/>
      <c r="W327" s="114"/>
      <c r="Y327" s="26"/>
      <c r="AA327" s="114"/>
      <c r="AB327" s="26"/>
      <c r="AD327" s="26"/>
      <c r="AE327" s="26"/>
      <c r="AG327" s="26"/>
      <c r="AH327" s="26"/>
      <c r="AJ327" s="26"/>
    </row>
    <row r="328" spans="1:36" x14ac:dyDescent="0.2">
      <c r="A328" s="24">
        <f t="shared" si="52"/>
        <v>26</v>
      </c>
      <c r="B328" s="94">
        <f t="shared" si="53"/>
        <v>1.267480373870989E-2</v>
      </c>
      <c r="C328" s="23">
        <f t="shared" si="54"/>
        <v>0.95504517452601478</v>
      </c>
      <c r="D328" s="26"/>
      <c r="E328" s="26"/>
      <c r="F328" s="26"/>
      <c r="G328" s="26"/>
      <c r="H328" s="26"/>
      <c r="J328" s="23"/>
      <c r="K328" s="26"/>
      <c r="L328" s="26"/>
      <c r="M328" s="26"/>
      <c r="N328" s="26"/>
      <c r="Q328" s="26"/>
      <c r="S328" s="26"/>
      <c r="T328" s="26"/>
      <c r="V328" s="26"/>
      <c r="W328" s="114"/>
      <c r="Y328" s="26"/>
      <c r="AA328" s="114"/>
      <c r="AB328" s="26"/>
      <c r="AD328" s="26"/>
      <c r="AE328" s="26"/>
      <c r="AG328" s="26"/>
      <c r="AH328" s="26"/>
      <c r="AJ328" s="26"/>
    </row>
    <row r="329" spans="1:36" x14ac:dyDescent="0.2">
      <c r="A329" s="24">
        <f t="shared" si="52"/>
        <v>27</v>
      </c>
      <c r="B329" s="94">
        <f t="shared" si="53"/>
        <v>1.3005933978640399E-2</v>
      </c>
      <c r="C329" s="23">
        <f t="shared" si="54"/>
        <v>0.95504517452601467</v>
      </c>
      <c r="D329" s="26"/>
      <c r="E329" s="26"/>
      <c r="F329" s="26"/>
      <c r="G329" s="26"/>
      <c r="H329" s="26"/>
      <c r="J329" s="23"/>
      <c r="K329" s="26"/>
      <c r="L329" s="26"/>
      <c r="M329" s="26"/>
      <c r="N329" s="26"/>
      <c r="Q329" s="26"/>
      <c r="S329" s="26"/>
      <c r="T329" s="26"/>
      <c r="V329" s="26"/>
      <c r="W329" s="114"/>
      <c r="Y329" s="26"/>
      <c r="AA329" s="114"/>
      <c r="AB329" s="26"/>
      <c r="AD329" s="26"/>
      <c r="AE329" s="26"/>
      <c r="AG329" s="26"/>
      <c r="AH329" s="26"/>
      <c r="AJ329" s="26"/>
    </row>
    <row r="330" spans="1:36" x14ac:dyDescent="0.2">
      <c r="A330" s="24">
        <f t="shared" si="52"/>
        <v>28</v>
      </c>
      <c r="B330" s="94">
        <f t="shared" si="53"/>
        <v>1.3090984553965016E-2</v>
      </c>
      <c r="C330" s="23">
        <f t="shared" si="54"/>
        <v>0.95314269409867203</v>
      </c>
      <c r="D330" s="26"/>
      <c r="E330" s="26"/>
      <c r="F330" s="26"/>
      <c r="G330" s="26"/>
      <c r="H330" s="26"/>
      <c r="J330" s="23"/>
      <c r="K330" s="26"/>
      <c r="L330" s="26"/>
      <c r="M330" s="26"/>
      <c r="N330" s="26"/>
      <c r="Q330" s="26"/>
      <c r="S330" s="26"/>
      <c r="T330" s="26"/>
      <c r="V330" s="26"/>
      <c r="W330" s="114"/>
      <c r="Y330" s="26"/>
      <c r="AA330" s="114"/>
      <c r="AB330" s="26"/>
      <c r="AD330" s="26"/>
      <c r="AE330" s="26"/>
      <c r="AG330" s="26"/>
      <c r="AH330" s="26"/>
      <c r="AJ330" s="26"/>
    </row>
    <row r="331" spans="1:36" x14ac:dyDescent="0.2">
      <c r="A331" s="24">
        <f t="shared" si="52"/>
        <v>29</v>
      </c>
      <c r="B331" s="94">
        <f t="shared" si="53"/>
        <v>1.374247196095158E-2</v>
      </c>
      <c r="C331" s="23">
        <f t="shared" si="54"/>
        <v>0.95314269409867214</v>
      </c>
      <c r="D331" s="26"/>
      <c r="E331" s="26"/>
      <c r="F331" s="26"/>
      <c r="G331" s="26"/>
      <c r="H331" s="26"/>
      <c r="J331" s="23"/>
      <c r="K331" s="26"/>
      <c r="L331" s="26"/>
      <c r="M331" s="26"/>
      <c r="N331" s="26"/>
      <c r="Q331" s="26"/>
      <c r="S331" s="26"/>
      <c r="T331" s="26"/>
      <c r="V331" s="26"/>
      <c r="W331" s="114"/>
      <c r="Y331" s="26"/>
      <c r="AA331" s="114"/>
      <c r="AB331" s="26"/>
      <c r="AD331" s="26"/>
      <c r="AE331" s="26"/>
      <c r="AG331" s="26"/>
      <c r="AH331" s="26"/>
      <c r="AJ331" s="26"/>
    </row>
    <row r="332" spans="1:36" x14ac:dyDescent="0.2">
      <c r="A332" s="24">
        <f t="shared" si="52"/>
        <v>30</v>
      </c>
      <c r="B332" s="94">
        <f t="shared" si="53"/>
        <v>1.5161399059283938E-2</v>
      </c>
      <c r="C332" s="23">
        <f t="shared" si="54"/>
        <v>0.95124021367132938</v>
      </c>
      <c r="D332" s="26"/>
      <c r="E332" s="26"/>
      <c r="F332" s="26"/>
      <c r="G332" s="26"/>
      <c r="H332" s="26"/>
      <c r="J332" s="23"/>
      <c r="K332" s="26"/>
      <c r="L332" s="26"/>
      <c r="M332" s="26"/>
      <c r="N332" s="26"/>
      <c r="Q332" s="26"/>
      <c r="S332" s="26"/>
      <c r="T332" s="26"/>
      <c r="V332" s="26"/>
      <c r="W332" s="114"/>
      <c r="Y332" s="26"/>
      <c r="AA332" s="114"/>
      <c r="AB332" s="26"/>
      <c r="AD332" s="26"/>
      <c r="AE332" s="26"/>
      <c r="AG332" s="26"/>
      <c r="AH332" s="26"/>
      <c r="AJ332" s="26"/>
    </row>
    <row r="333" spans="1:36" x14ac:dyDescent="0.2">
      <c r="A333" s="24">
        <f t="shared" si="52"/>
        <v>31</v>
      </c>
      <c r="B333" s="94">
        <f t="shared" si="53"/>
        <v>1.521384691406745E-2</v>
      </c>
      <c r="C333" s="23">
        <f t="shared" si="54"/>
        <v>0.95124021367132938</v>
      </c>
      <c r="D333" s="26"/>
      <c r="E333" s="26"/>
      <c r="F333" s="26"/>
      <c r="G333" s="26"/>
      <c r="H333" s="26"/>
      <c r="J333" s="23"/>
      <c r="K333" s="26"/>
      <c r="L333" s="26"/>
      <c r="M333" s="26"/>
      <c r="N333" s="26"/>
      <c r="Q333" s="26"/>
      <c r="S333" s="26"/>
      <c r="T333" s="26"/>
      <c r="V333" s="26"/>
      <c r="W333" s="114"/>
      <c r="Y333" s="26"/>
      <c r="AA333" s="114"/>
      <c r="AB333" s="26"/>
      <c r="AD333" s="26"/>
      <c r="AE333" s="26"/>
      <c r="AG333" s="26"/>
      <c r="AH333" s="26"/>
      <c r="AJ333" s="26"/>
    </row>
    <row r="334" spans="1:36" x14ac:dyDescent="0.2">
      <c r="A334" s="24">
        <f t="shared" si="52"/>
        <v>32</v>
      </c>
      <c r="B334" s="94">
        <f t="shared" si="53"/>
        <v>1.3979763066107261E-2</v>
      </c>
      <c r="C334" s="23">
        <f t="shared" si="54"/>
        <v>0.94933773324398685</v>
      </c>
      <c r="D334" s="26"/>
      <c r="E334" s="26"/>
      <c r="F334" s="26"/>
      <c r="G334" s="26"/>
      <c r="H334" s="26"/>
      <c r="J334" s="23"/>
      <c r="K334" s="26"/>
      <c r="L334" s="26"/>
      <c r="M334" s="26"/>
      <c r="N334" s="26"/>
      <c r="Q334" s="26"/>
      <c r="S334" s="26"/>
      <c r="T334" s="26"/>
      <c r="V334" s="26"/>
      <c r="W334" s="114"/>
      <c r="Y334" s="26"/>
      <c r="AA334" s="114"/>
      <c r="AB334" s="26"/>
      <c r="AD334" s="26"/>
      <c r="AE334" s="26"/>
      <c r="AG334" s="26"/>
      <c r="AH334" s="26"/>
      <c r="AJ334" s="26"/>
    </row>
    <row r="335" spans="1:36" x14ac:dyDescent="0.2">
      <c r="A335" s="24">
        <f t="shared" si="52"/>
        <v>33</v>
      </c>
      <c r="B335" s="94">
        <f t="shared" si="53"/>
        <v>1.3696828152194036E-2</v>
      </c>
      <c r="C335" s="23">
        <f t="shared" si="54"/>
        <v>0.94933773324398674</v>
      </c>
      <c r="D335" s="26"/>
      <c r="E335" s="26"/>
      <c r="F335" s="26"/>
      <c r="G335" s="26"/>
      <c r="H335" s="26"/>
      <c r="J335" s="23"/>
      <c r="K335" s="26"/>
      <c r="L335" s="26"/>
      <c r="M335" s="26"/>
      <c r="N335" s="26"/>
      <c r="Q335" s="26"/>
      <c r="S335" s="26"/>
      <c r="T335" s="26"/>
      <c r="V335" s="26"/>
      <c r="W335" s="114"/>
      <c r="Y335" s="26"/>
      <c r="AA335" s="114"/>
      <c r="AB335" s="26"/>
      <c r="AD335" s="26"/>
      <c r="AE335" s="26"/>
      <c r="AG335" s="26"/>
      <c r="AH335" s="26"/>
      <c r="AJ335" s="26"/>
    </row>
    <row r="336" spans="1:36" x14ac:dyDescent="0.2">
      <c r="A336" s="24">
        <f t="shared" si="52"/>
        <v>34</v>
      </c>
      <c r="B336" s="94">
        <f t="shared" si="53"/>
        <v>1.343628988978296E-2</v>
      </c>
      <c r="C336" s="23">
        <f t="shared" si="54"/>
        <v>0.9474352528166442</v>
      </c>
      <c r="D336" s="26"/>
      <c r="E336" s="26"/>
      <c r="F336" s="26"/>
      <c r="G336" s="26"/>
      <c r="H336" s="26"/>
      <c r="J336" s="23"/>
      <c r="K336" s="26"/>
      <c r="L336" s="26"/>
      <c r="M336" s="26"/>
      <c r="N336" s="26"/>
      <c r="Q336" s="26"/>
      <c r="S336" s="26"/>
      <c r="T336" s="26"/>
      <c r="V336" s="26"/>
      <c r="W336" s="114"/>
      <c r="Y336" s="26"/>
      <c r="AA336" s="114"/>
      <c r="AB336" s="26"/>
      <c r="AD336" s="26"/>
      <c r="AE336" s="26"/>
      <c r="AG336" s="26"/>
      <c r="AH336" s="26"/>
      <c r="AJ336" s="26"/>
    </row>
    <row r="337" spans="1:37" x14ac:dyDescent="0.2">
      <c r="A337" s="24">
        <f t="shared" si="52"/>
        <v>35</v>
      </c>
      <c r="B337" s="94">
        <f t="shared" si="53"/>
        <v>1.3915124628860551E-2</v>
      </c>
      <c r="C337" s="23">
        <f t="shared" si="54"/>
        <v>0.94743525281664409</v>
      </c>
      <c r="D337" s="26"/>
      <c r="E337" s="26"/>
      <c r="F337" s="26"/>
      <c r="G337" s="26"/>
      <c r="H337" s="26"/>
      <c r="J337" s="23"/>
      <c r="K337" s="26"/>
      <c r="L337" s="26"/>
      <c r="M337" s="26"/>
      <c r="N337" s="26"/>
      <c r="Q337" s="26"/>
      <c r="S337" s="26"/>
      <c r="T337" s="26"/>
      <c r="V337" s="26"/>
      <c r="W337" s="114"/>
      <c r="Y337" s="26"/>
      <c r="AA337" s="114"/>
      <c r="AB337" s="26"/>
      <c r="AD337" s="26"/>
      <c r="AE337" s="26"/>
      <c r="AG337" s="26"/>
      <c r="AH337" s="26"/>
      <c r="AJ337" s="26"/>
    </row>
    <row r="338" spans="1:37" x14ac:dyDescent="0.2">
      <c r="A338" s="24">
        <f t="shared" si="52"/>
        <v>36</v>
      </c>
      <c r="B338" s="94">
        <f t="shared" si="53"/>
        <v>1.4635503001860057E-2</v>
      </c>
      <c r="C338" s="23">
        <f t="shared" si="54"/>
        <v>0.94553277238930156</v>
      </c>
      <c r="D338" s="26"/>
      <c r="E338" s="26"/>
      <c r="F338" s="26"/>
      <c r="G338" s="26"/>
      <c r="H338" s="26"/>
      <c r="J338" s="23"/>
      <c r="K338" s="26"/>
      <c r="L338" s="26"/>
      <c r="M338" s="26"/>
      <c r="N338" s="26"/>
      <c r="Q338" s="26"/>
      <c r="S338" s="26"/>
      <c r="T338" s="26"/>
      <c r="V338" s="26"/>
      <c r="W338" s="114"/>
      <c r="Y338" s="26"/>
      <c r="AA338" s="114"/>
      <c r="AB338" s="26"/>
      <c r="AD338" s="26"/>
      <c r="AE338" s="26"/>
      <c r="AG338" s="26"/>
      <c r="AH338" s="26"/>
      <c r="AJ338" s="26"/>
    </row>
    <row r="339" spans="1:37" x14ac:dyDescent="0.2">
      <c r="A339" s="24">
        <f t="shared" si="52"/>
        <v>37</v>
      </c>
      <c r="B339" s="94">
        <f t="shared" si="53"/>
        <v>1.5252403174881277E-2</v>
      </c>
      <c r="C339" s="23">
        <f t="shared" si="54"/>
        <v>0.94553277238930133</v>
      </c>
      <c r="D339" s="26"/>
      <c r="E339" s="26"/>
      <c r="F339" s="26"/>
      <c r="G339" s="26"/>
      <c r="H339" s="26"/>
      <c r="J339" s="23"/>
      <c r="K339" s="26"/>
      <c r="L339" s="26"/>
      <c r="M339" s="26"/>
      <c r="N339" s="26"/>
      <c r="Q339" s="26"/>
      <c r="S339" s="26"/>
      <c r="T339" s="26"/>
      <c r="V339" s="26"/>
      <c r="W339" s="114"/>
      <c r="Y339" s="26"/>
      <c r="AA339" s="114"/>
      <c r="AB339" s="26"/>
      <c r="AD339" s="26"/>
      <c r="AE339" s="26"/>
      <c r="AG339" s="26"/>
      <c r="AH339" s="26"/>
      <c r="AJ339" s="26"/>
    </row>
    <row r="340" spans="1:37" x14ac:dyDescent="0.2">
      <c r="A340" s="24">
        <f t="shared" si="52"/>
        <v>38</v>
      </c>
      <c r="B340" s="94">
        <f t="shared" si="53"/>
        <v>1.4721687584855668E-2</v>
      </c>
      <c r="C340" s="23">
        <f t="shared" si="54"/>
        <v>0.91414184533814757</v>
      </c>
      <c r="D340" s="26"/>
      <c r="E340" s="26"/>
      <c r="F340" s="26"/>
      <c r="G340" s="26"/>
      <c r="H340" s="26"/>
      <c r="J340" s="23"/>
      <c r="K340" s="26"/>
      <c r="L340" s="26"/>
      <c r="M340" s="26"/>
      <c r="N340" s="26"/>
      <c r="Q340" s="26"/>
      <c r="S340" s="26"/>
      <c r="T340" s="26"/>
      <c r="V340" s="26"/>
      <c r="W340" s="114"/>
      <c r="Y340" s="26"/>
      <c r="AA340" s="114"/>
      <c r="AB340" s="26"/>
      <c r="AD340" s="26"/>
      <c r="AE340" s="26"/>
      <c r="AG340" s="26"/>
      <c r="AH340" s="26"/>
      <c r="AJ340" s="26"/>
    </row>
    <row r="341" spans="1:37" x14ac:dyDescent="0.2">
      <c r="A341" s="24">
        <f t="shared" si="52"/>
        <v>39</v>
      </c>
      <c r="B341" s="94">
        <f t="shared" si="53"/>
        <v>1.4712048519652212E-2</v>
      </c>
      <c r="C341" s="23">
        <f t="shared" si="54"/>
        <v>0.91414184533814757</v>
      </c>
      <c r="D341" s="26"/>
      <c r="E341" s="26"/>
      <c r="F341" s="26"/>
      <c r="G341" s="26"/>
      <c r="H341" s="26"/>
      <c r="J341" s="23"/>
      <c r="K341" s="26"/>
      <c r="L341" s="26"/>
      <c r="M341" s="26"/>
      <c r="N341" s="26"/>
      <c r="Q341" s="26"/>
      <c r="S341" s="26"/>
      <c r="T341" s="26"/>
      <c r="V341" s="26"/>
      <c r="W341" s="114"/>
      <c r="Y341" s="26"/>
      <c r="AA341" s="114"/>
      <c r="AB341" s="26"/>
      <c r="AD341" s="26"/>
      <c r="AE341" s="26"/>
      <c r="AG341" s="26"/>
      <c r="AH341" s="26"/>
      <c r="AJ341" s="26"/>
    </row>
    <row r="342" spans="1:37" x14ac:dyDescent="0.2">
      <c r="A342" s="24">
        <f t="shared" si="52"/>
        <v>40</v>
      </c>
      <c r="B342" s="94">
        <f t="shared" si="53"/>
        <v>1.4705811477461739E-2</v>
      </c>
      <c r="C342" s="23">
        <f t="shared" si="54"/>
        <v>0.91414184533814757</v>
      </c>
      <c r="D342" s="26"/>
      <c r="E342" s="26"/>
      <c r="F342" s="26"/>
      <c r="G342" s="26"/>
      <c r="H342" s="26"/>
      <c r="J342" s="23"/>
      <c r="K342" s="26"/>
      <c r="L342" s="26"/>
      <c r="M342" s="26"/>
      <c r="N342" s="26"/>
      <c r="Q342" s="26"/>
      <c r="S342" s="26"/>
      <c r="T342" s="26"/>
      <c r="V342" s="26"/>
      <c r="W342" s="26"/>
      <c r="Z342" s="26"/>
      <c r="AA342" s="114"/>
      <c r="AC342" s="26"/>
      <c r="AE342" s="26"/>
      <c r="AF342" s="26"/>
      <c r="AG342" s="114"/>
      <c r="AH342" s="26"/>
      <c r="AI342" s="26"/>
      <c r="AJ342" s="114"/>
      <c r="AK342" s="26"/>
    </row>
    <row r="343" spans="1:37" x14ac:dyDescent="0.2">
      <c r="A343" s="24">
        <f t="shared" si="52"/>
        <v>41</v>
      </c>
      <c r="B343" s="94">
        <f t="shared" si="53"/>
        <v>1.4655915139937966E-2</v>
      </c>
      <c r="C343" s="23">
        <f t="shared" si="54"/>
        <v>0.84850627059482575</v>
      </c>
      <c r="D343" s="26"/>
      <c r="E343" s="26"/>
      <c r="F343" s="26"/>
      <c r="G343" s="26"/>
      <c r="H343" s="26"/>
      <c r="J343" s="23"/>
      <c r="K343" s="26"/>
      <c r="L343" s="26"/>
      <c r="M343" s="26"/>
      <c r="N343" s="26"/>
      <c r="Q343" s="26"/>
      <c r="S343" s="26"/>
      <c r="T343" s="26"/>
      <c r="V343" s="26"/>
      <c r="W343" s="26"/>
      <c r="Z343" s="26"/>
      <c r="AA343" s="114"/>
      <c r="AC343" s="26"/>
      <c r="AE343" s="26"/>
      <c r="AF343" s="26"/>
      <c r="AG343" s="114"/>
      <c r="AH343" s="26"/>
      <c r="AI343" s="26"/>
      <c r="AJ343" s="114"/>
      <c r="AK343" s="26"/>
    </row>
    <row r="344" spans="1:37" x14ac:dyDescent="0.2">
      <c r="A344" s="24">
        <f t="shared" si="52"/>
        <v>42</v>
      </c>
      <c r="B344" s="94">
        <f t="shared" si="53"/>
        <v>1.4198059542773776E-2</v>
      </c>
      <c r="C344" s="23">
        <f t="shared" si="54"/>
        <v>0.84755503038115454</v>
      </c>
      <c r="D344" s="26"/>
      <c r="E344" s="26"/>
      <c r="F344" s="26"/>
      <c r="G344" s="26"/>
      <c r="H344" s="26"/>
      <c r="J344" s="23"/>
      <c r="K344" s="26"/>
      <c r="L344" s="26"/>
      <c r="M344" s="26"/>
      <c r="N344" s="26"/>
      <c r="Q344" s="26"/>
      <c r="S344" s="26"/>
      <c r="T344" s="26"/>
      <c r="V344" s="26"/>
      <c r="W344" s="26"/>
      <c r="Z344" s="26"/>
      <c r="AA344" s="114"/>
      <c r="AC344" s="26"/>
      <c r="AE344" s="26"/>
      <c r="AF344" s="26"/>
      <c r="AG344" s="114"/>
      <c r="AH344" s="26"/>
      <c r="AI344" s="26"/>
      <c r="AJ344" s="114"/>
      <c r="AK344" s="26"/>
    </row>
    <row r="345" spans="1:37" x14ac:dyDescent="0.2">
      <c r="A345" s="24">
        <f t="shared" si="52"/>
        <v>43</v>
      </c>
      <c r="B345" s="94">
        <f t="shared" si="53"/>
        <v>1.3946876843648408E-2</v>
      </c>
      <c r="C345" s="23">
        <f t="shared" si="54"/>
        <v>0.84279882931279793</v>
      </c>
      <c r="D345" s="26"/>
      <c r="E345" s="26"/>
      <c r="F345" s="26"/>
      <c r="G345" s="26"/>
      <c r="H345" s="26"/>
      <c r="J345" s="23"/>
      <c r="K345" s="26"/>
      <c r="L345" s="26"/>
      <c r="M345" s="26"/>
      <c r="N345" s="26"/>
      <c r="Q345" s="26"/>
      <c r="S345" s="26"/>
      <c r="T345" s="26"/>
      <c r="V345" s="26"/>
      <c r="W345" s="26"/>
      <c r="Z345" s="26"/>
      <c r="AA345" s="114"/>
      <c r="AC345" s="26"/>
      <c r="AE345" s="26"/>
      <c r="AF345" s="26"/>
      <c r="AG345" s="114"/>
      <c r="AH345" s="26"/>
      <c r="AI345" s="26"/>
      <c r="AJ345" s="114"/>
      <c r="AK345" s="26"/>
    </row>
    <row r="346" spans="1:37" x14ac:dyDescent="0.2">
      <c r="A346" s="24">
        <f>A251</f>
        <v>44</v>
      </c>
      <c r="B346" s="94">
        <f t="shared" si="53"/>
        <v>1.3792935302310853E-2</v>
      </c>
      <c r="C346" s="23">
        <f t="shared" si="54"/>
        <v>0.82187154461202871</v>
      </c>
      <c r="D346" s="26"/>
      <c r="E346" s="26"/>
      <c r="F346" s="26"/>
      <c r="G346" s="26"/>
      <c r="H346" s="26"/>
      <c r="J346" s="23"/>
      <c r="K346" s="26"/>
      <c r="L346" s="26"/>
      <c r="M346" s="26"/>
      <c r="N346" s="26"/>
      <c r="Q346" s="26"/>
      <c r="S346" s="26"/>
      <c r="T346" s="26"/>
      <c r="V346" s="26"/>
      <c r="W346" s="26"/>
      <c r="Z346" s="26"/>
      <c r="AA346" s="114"/>
      <c r="AC346" s="26"/>
      <c r="AE346" s="26"/>
      <c r="AF346" s="26"/>
      <c r="AG346" s="114"/>
      <c r="AH346" s="26"/>
      <c r="AI346" s="26"/>
      <c r="AJ346" s="114"/>
      <c r="AK346" s="26"/>
    </row>
    <row r="347" spans="1:37" x14ac:dyDescent="0.2">
      <c r="A347" s="24">
        <f t="shared" si="52"/>
        <v>45</v>
      </c>
      <c r="B347" s="94">
        <f t="shared" si="53"/>
        <v>1.3393481100202902E-2</v>
      </c>
      <c r="C347" s="23">
        <f t="shared" si="54"/>
        <v>0.8009442599112595</v>
      </c>
      <c r="D347" s="26"/>
      <c r="E347" s="26"/>
      <c r="F347" s="26"/>
      <c r="G347" s="26"/>
      <c r="H347" s="26"/>
      <c r="J347" s="23"/>
      <c r="K347" s="26"/>
      <c r="L347" s="26"/>
      <c r="M347" s="26"/>
      <c r="N347" s="26"/>
      <c r="Q347" s="26"/>
      <c r="S347" s="26"/>
      <c r="T347" s="26"/>
      <c r="V347" s="26"/>
      <c r="W347" s="26"/>
      <c r="Z347" s="26"/>
      <c r="AA347" s="114"/>
      <c r="AC347" s="26"/>
      <c r="AE347" s="26"/>
      <c r="AF347" s="26"/>
      <c r="AG347" s="114"/>
      <c r="AH347" s="26"/>
      <c r="AI347" s="26"/>
      <c r="AJ347" s="114"/>
      <c r="AK347" s="26"/>
    </row>
    <row r="348" spans="1:37" x14ac:dyDescent="0.2">
      <c r="A348" s="24">
        <f t="shared" si="52"/>
        <v>46</v>
      </c>
      <c r="B348" s="94">
        <f t="shared" si="53"/>
        <v>1.3206936838324242E-2</v>
      </c>
      <c r="C348" s="23">
        <f t="shared" si="54"/>
        <v>0.8294814663213993</v>
      </c>
      <c r="D348" s="26"/>
      <c r="E348" s="26"/>
      <c r="F348" s="26"/>
      <c r="G348" s="26"/>
      <c r="H348" s="26"/>
      <c r="J348" s="23"/>
      <c r="K348" s="26"/>
      <c r="L348" s="26"/>
      <c r="M348" s="26"/>
      <c r="N348" s="26"/>
      <c r="Q348" s="26"/>
      <c r="S348" s="26"/>
      <c r="T348" s="26"/>
      <c r="V348" s="26"/>
      <c r="W348" s="26"/>
      <c r="Z348" s="26"/>
      <c r="AA348" s="114"/>
      <c r="AC348" s="26"/>
      <c r="AE348" s="26"/>
      <c r="AF348" s="26"/>
      <c r="AG348" s="114"/>
      <c r="AH348" s="26"/>
      <c r="AI348" s="26"/>
      <c r="AJ348" s="114"/>
      <c r="AK348" s="26"/>
    </row>
    <row r="349" spans="1:37" x14ac:dyDescent="0.2">
      <c r="A349" s="24">
        <f t="shared" si="52"/>
        <v>47</v>
      </c>
      <c r="B349" s="94">
        <f t="shared" si="53"/>
        <v>1.3232168509003878E-2</v>
      </c>
      <c r="C349" s="23">
        <f t="shared" si="54"/>
        <v>0.85611619230419667</v>
      </c>
      <c r="D349" s="26"/>
      <c r="E349" s="26"/>
      <c r="F349" s="26"/>
      <c r="G349" s="26"/>
      <c r="H349" s="26"/>
      <c r="J349" s="23"/>
      <c r="K349" s="26"/>
      <c r="L349" s="26"/>
      <c r="M349" s="26"/>
      <c r="N349" s="26"/>
      <c r="Q349" s="26"/>
      <c r="S349" s="26"/>
      <c r="T349" s="26"/>
      <c r="V349" s="26"/>
      <c r="W349" s="26"/>
      <c r="Z349" s="26"/>
      <c r="AA349" s="114"/>
      <c r="AC349" s="26"/>
      <c r="AE349" s="26"/>
      <c r="AF349" s="26"/>
      <c r="AG349" s="114"/>
      <c r="AH349" s="26"/>
      <c r="AI349" s="26"/>
      <c r="AJ349" s="114"/>
      <c r="AK349" s="26"/>
    </row>
    <row r="350" spans="1:37" x14ac:dyDescent="0.2">
      <c r="A350" s="24">
        <f t="shared" si="52"/>
        <v>48</v>
      </c>
      <c r="B350" s="94">
        <f t="shared" si="53"/>
        <v>1.2822791739774724E-2</v>
      </c>
      <c r="C350" s="23">
        <f t="shared" si="54"/>
        <v>0.8627748737998957</v>
      </c>
      <c r="D350" s="26"/>
      <c r="E350" s="26"/>
      <c r="F350" s="26"/>
      <c r="G350" s="26"/>
      <c r="H350" s="26"/>
      <c r="J350" s="23"/>
      <c r="K350" s="26"/>
      <c r="L350" s="26"/>
      <c r="M350" s="26"/>
      <c r="N350" s="26"/>
      <c r="Q350" s="26"/>
      <c r="S350" s="26"/>
      <c r="T350" s="26"/>
      <c r="V350" s="26"/>
      <c r="W350" s="26"/>
      <c r="Z350" s="26"/>
      <c r="AA350" s="114"/>
      <c r="AC350" s="26"/>
      <c r="AE350" s="26"/>
      <c r="AF350" s="26"/>
      <c r="AG350" s="114"/>
      <c r="AH350" s="26"/>
      <c r="AI350" s="26"/>
      <c r="AJ350" s="114"/>
      <c r="AK350" s="26"/>
    </row>
    <row r="351" spans="1:37" x14ac:dyDescent="0.2">
      <c r="A351" s="24">
        <f t="shared" si="52"/>
        <v>49</v>
      </c>
      <c r="B351" s="94">
        <f t="shared" si="53"/>
        <v>1.1717417762472454E-2</v>
      </c>
      <c r="C351" s="23">
        <f t="shared" si="54"/>
        <v>0.86277487379989581</v>
      </c>
      <c r="D351" s="26"/>
      <c r="E351" s="26"/>
      <c r="F351" s="26"/>
      <c r="G351" s="26"/>
      <c r="H351" s="26"/>
      <c r="J351" s="23"/>
      <c r="K351" s="26"/>
      <c r="L351" s="26"/>
      <c r="M351" s="26"/>
      <c r="N351" s="26"/>
      <c r="Q351" s="26"/>
      <c r="S351" s="26"/>
      <c r="T351" s="26"/>
      <c r="V351" s="26"/>
      <c r="W351" s="26"/>
      <c r="Z351" s="26"/>
      <c r="AA351" s="114"/>
      <c r="AC351" s="26"/>
      <c r="AE351" s="26"/>
      <c r="AF351" s="26"/>
      <c r="AG351" s="114"/>
      <c r="AH351" s="26"/>
      <c r="AI351" s="26"/>
      <c r="AJ351" s="114"/>
      <c r="AK351" s="26"/>
    </row>
    <row r="352" spans="1:37" x14ac:dyDescent="0.2">
      <c r="A352" s="24">
        <f t="shared" si="52"/>
        <v>50</v>
      </c>
      <c r="B352" s="94">
        <f t="shared" si="53"/>
        <v>1.145007545403541E-2</v>
      </c>
      <c r="C352" s="23">
        <f t="shared" si="54"/>
        <v>0.87323851615028036</v>
      </c>
      <c r="D352" s="26"/>
      <c r="E352" s="26"/>
      <c r="F352" s="26"/>
      <c r="G352" s="26"/>
      <c r="H352" s="26"/>
      <c r="J352" s="23"/>
      <c r="K352" s="26"/>
      <c r="L352" s="26"/>
      <c r="M352" s="26"/>
      <c r="N352" s="26"/>
      <c r="Q352" s="26"/>
      <c r="S352" s="26"/>
      <c r="T352" s="26"/>
      <c r="V352" s="26"/>
      <c r="W352" s="26"/>
      <c r="Z352" s="26"/>
      <c r="AA352" s="114"/>
      <c r="AC352" s="26"/>
      <c r="AE352" s="26"/>
      <c r="AF352" s="26"/>
      <c r="AG352" s="114"/>
      <c r="AH352" s="26"/>
      <c r="AI352" s="26"/>
      <c r="AJ352" s="114"/>
      <c r="AK352" s="26"/>
    </row>
    <row r="353" spans="1:38" x14ac:dyDescent="0.2">
      <c r="A353" s="24">
        <f t="shared" si="52"/>
        <v>51</v>
      </c>
      <c r="B353" s="94">
        <f t="shared" si="53"/>
        <v>1.1323350096801729E-2</v>
      </c>
      <c r="C353" s="23">
        <f t="shared" si="54"/>
        <v>0.87323851615028047</v>
      </c>
      <c r="D353" s="26"/>
      <c r="E353" s="26"/>
      <c r="F353" s="26"/>
      <c r="G353" s="26"/>
      <c r="H353" s="26"/>
      <c r="J353" s="23"/>
      <c r="K353" s="26"/>
      <c r="L353" s="26"/>
      <c r="M353" s="26"/>
      <c r="N353" s="26"/>
      <c r="Q353" s="26"/>
      <c r="S353" s="26"/>
      <c r="T353" s="26"/>
      <c r="V353" s="26"/>
      <c r="W353" s="26"/>
      <c r="Z353" s="26"/>
      <c r="AA353" s="114"/>
      <c r="AC353" s="26"/>
      <c r="AE353" s="26"/>
      <c r="AF353" s="26"/>
      <c r="AG353" s="114"/>
      <c r="AH353" s="26"/>
      <c r="AI353" s="26"/>
      <c r="AJ353" s="114"/>
      <c r="AK353" s="26"/>
    </row>
    <row r="354" spans="1:38" x14ac:dyDescent="0.2">
      <c r="A354" s="24">
        <f t="shared" si="52"/>
        <v>52</v>
      </c>
      <c r="B354" s="94">
        <f t="shared" si="53"/>
        <v>1.1244820065585335E-2</v>
      </c>
      <c r="C354" s="23">
        <f t="shared" si="54"/>
        <v>0.88370215850066514</v>
      </c>
      <c r="D354" s="26"/>
      <c r="E354" s="26"/>
      <c r="F354" s="26"/>
      <c r="G354" s="26"/>
      <c r="H354" s="26"/>
      <c r="J354" s="23"/>
      <c r="K354" s="26"/>
      <c r="L354" s="26"/>
      <c r="M354" s="26"/>
      <c r="N354" s="26"/>
      <c r="Q354" s="26"/>
      <c r="S354" s="26"/>
      <c r="T354" s="26"/>
      <c r="V354" s="26"/>
      <c r="W354" s="26"/>
      <c r="Z354" s="26"/>
      <c r="AA354" s="114"/>
      <c r="AC354" s="26"/>
      <c r="AE354" s="26"/>
      <c r="AF354" s="26"/>
      <c r="AG354" s="114"/>
      <c r="AH354" s="26"/>
      <c r="AI354" s="26"/>
      <c r="AJ354" s="114"/>
      <c r="AK354" s="26"/>
    </row>
    <row r="355" spans="1:38" x14ac:dyDescent="0.2">
      <c r="A355" s="24">
        <f t="shared" si="52"/>
        <v>53</v>
      </c>
      <c r="B355" s="94">
        <f t="shared" si="53"/>
        <v>1.1129434785061603E-2</v>
      </c>
      <c r="C355" s="23">
        <f t="shared" si="54"/>
        <v>0.88370215850066525</v>
      </c>
      <c r="D355" s="26"/>
      <c r="E355" s="26"/>
      <c r="F355" s="26"/>
      <c r="G355" s="26"/>
      <c r="H355" s="26"/>
      <c r="J355" s="23"/>
      <c r="K355" s="26"/>
      <c r="L355" s="26"/>
      <c r="M355" s="26"/>
      <c r="N355" s="26"/>
      <c r="Q355" s="26"/>
      <c r="S355" s="26"/>
      <c r="T355" s="26"/>
      <c r="V355" s="26"/>
      <c r="W355" s="26"/>
      <c r="Z355" s="26"/>
      <c r="AA355" s="114"/>
      <c r="AC355" s="26"/>
      <c r="AE355" s="26"/>
      <c r="AF355" s="26"/>
      <c r="AG355" s="114"/>
      <c r="AH355" s="26"/>
      <c r="AI355" s="26"/>
      <c r="AJ355" s="114"/>
      <c r="AK355" s="26"/>
    </row>
    <row r="356" spans="1:38" x14ac:dyDescent="0.2">
      <c r="A356" s="24">
        <f t="shared" si="52"/>
        <v>54</v>
      </c>
      <c r="B356" s="94">
        <f t="shared" si="53"/>
        <v>1.1542780581139242E-2</v>
      </c>
      <c r="C356" s="23">
        <f t="shared" si="54"/>
        <v>0.89416580085104957</v>
      </c>
      <c r="D356" s="26"/>
      <c r="E356" s="26"/>
      <c r="F356" s="26"/>
      <c r="G356" s="26"/>
      <c r="H356" s="26"/>
      <c r="J356" s="23"/>
      <c r="K356" s="26"/>
      <c r="L356" s="26"/>
      <c r="M356" s="26"/>
      <c r="N356" s="26"/>
      <c r="Q356" s="26"/>
      <c r="S356" s="26"/>
      <c r="T356" s="26"/>
      <c r="V356" s="26"/>
      <c r="W356" s="26"/>
      <c r="Z356" s="26"/>
      <c r="AA356" s="114"/>
      <c r="AC356" s="26"/>
      <c r="AE356" s="26"/>
      <c r="AF356" s="26"/>
      <c r="AG356" s="114"/>
      <c r="AH356" s="26"/>
      <c r="AI356" s="26"/>
      <c r="AJ356" s="114"/>
      <c r="AK356" s="26"/>
    </row>
    <row r="357" spans="1:38" x14ac:dyDescent="0.2">
      <c r="A357" s="24">
        <f t="shared" si="52"/>
        <v>55</v>
      </c>
      <c r="B357" s="94">
        <f t="shared" si="53"/>
        <v>8.9201043400458074E-3</v>
      </c>
      <c r="C357" s="23">
        <f t="shared" si="54"/>
        <v>0.8941658008510498</v>
      </c>
      <c r="D357" s="26"/>
      <c r="E357" s="26"/>
      <c r="F357" s="26"/>
      <c r="G357" s="26"/>
      <c r="H357" s="26"/>
      <c r="J357" s="23"/>
      <c r="K357" s="26"/>
      <c r="L357" s="26"/>
      <c r="M357" s="26"/>
      <c r="N357" s="26"/>
      <c r="Q357" s="26"/>
      <c r="S357" s="26"/>
      <c r="T357" s="26"/>
      <c r="V357" s="26"/>
      <c r="W357" s="26"/>
      <c r="Z357" s="26"/>
      <c r="AA357" s="114"/>
      <c r="AC357" s="26"/>
      <c r="AE357" s="26"/>
      <c r="AF357" s="26"/>
      <c r="AG357" s="114"/>
      <c r="AH357" s="26"/>
      <c r="AI357" s="26"/>
      <c r="AJ357" s="114"/>
      <c r="AK357" s="26"/>
    </row>
    <row r="358" spans="1:38" x14ac:dyDescent="0.2">
      <c r="A358" s="24">
        <f t="shared" si="52"/>
        <v>56</v>
      </c>
      <c r="B358" s="94">
        <f t="shared" si="53"/>
        <v>8.5342582299897957E-3</v>
      </c>
      <c r="C358" s="23">
        <f t="shared" si="54"/>
        <v>0.90367820298776302</v>
      </c>
      <c r="D358" s="26"/>
      <c r="E358" s="26"/>
      <c r="F358" s="26"/>
      <c r="G358" s="26"/>
      <c r="H358" s="26"/>
      <c r="J358" s="23"/>
      <c r="K358" s="26"/>
      <c r="L358" s="26"/>
      <c r="M358" s="26"/>
      <c r="N358" s="26"/>
      <c r="Q358" s="26"/>
      <c r="S358" s="26"/>
      <c r="T358" s="26"/>
      <c r="V358" s="26"/>
      <c r="W358" s="26"/>
      <c r="Z358" s="26"/>
      <c r="AA358" s="114"/>
      <c r="AC358" s="26"/>
      <c r="AE358" s="26"/>
      <c r="AF358" s="26"/>
      <c r="AG358" s="114"/>
      <c r="AH358" s="26"/>
      <c r="AI358" s="26"/>
      <c r="AJ358" s="114"/>
      <c r="AK358" s="26"/>
    </row>
    <row r="359" spans="1:38" x14ac:dyDescent="0.2">
      <c r="A359" s="24">
        <f t="shared" si="52"/>
        <v>57</v>
      </c>
      <c r="B359" s="94">
        <f t="shared" si="53"/>
        <v>8.4398520913794729E-3</v>
      </c>
      <c r="C359" s="23">
        <f t="shared" si="54"/>
        <v>0.91414184533814746</v>
      </c>
      <c r="D359" s="26"/>
      <c r="E359" s="26"/>
      <c r="F359" s="26"/>
      <c r="G359" s="26"/>
      <c r="H359" s="26"/>
      <c r="J359" s="23"/>
      <c r="K359" s="26"/>
      <c r="L359" s="26"/>
      <c r="M359" s="26"/>
      <c r="N359" s="26"/>
      <c r="Q359" s="26"/>
      <c r="S359" s="26"/>
      <c r="T359" s="26"/>
      <c r="V359" s="26"/>
      <c r="W359" s="26"/>
      <c r="Z359" s="26"/>
      <c r="AA359" s="114"/>
      <c r="AC359" s="26"/>
      <c r="AE359" s="26"/>
      <c r="AF359" s="26"/>
      <c r="AG359" s="114"/>
      <c r="AH359" s="26"/>
      <c r="AI359" s="26"/>
      <c r="AJ359" s="114"/>
      <c r="AK359" s="26"/>
    </row>
    <row r="360" spans="1:38" x14ac:dyDescent="0.2">
      <c r="A360" s="24">
        <f t="shared" si="52"/>
        <v>58</v>
      </c>
      <c r="B360" s="94">
        <f t="shared" si="53"/>
        <v>8.2629468947042692E-3</v>
      </c>
      <c r="C360" s="23">
        <f t="shared" si="54"/>
        <v>0.91414184533814757</v>
      </c>
      <c r="D360" s="26"/>
      <c r="E360" s="26"/>
      <c r="F360" s="26"/>
      <c r="G360" s="26"/>
      <c r="H360" s="26"/>
      <c r="J360" s="23"/>
      <c r="K360" s="26"/>
      <c r="L360" s="26"/>
      <c r="M360" s="26"/>
      <c r="N360" s="26"/>
      <c r="Q360" s="26"/>
      <c r="S360" s="26"/>
      <c r="T360" s="26"/>
      <c r="V360" s="26"/>
      <c r="W360" s="26"/>
      <c r="Z360" s="26"/>
      <c r="AA360" s="114"/>
      <c r="AC360" s="26"/>
      <c r="AE360" s="26"/>
      <c r="AF360" s="26"/>
      <c r="AG360" s="114"/>
      <c r="AH360" s="26"/>
      <c r="AI360" s="26"/>
      <c r="AJ360" s="114"/>
      <c r="AK360" s="26"/>
    </row>
    <row r="361" spans="1:38" x14ac:dyDescent="0.2">
      <c r="A361" s="24">
        <f t="shared" si="52"/>
        <v>59</v>
      </c>
      <c r="B361" s="94">
        <f t="shared" si="53"/>
        <v>7.319169010518772E-3</v>
      </c>
      <c r="C361" s="23">
        <f t="shared" si="54"/>
        <v>0.92460548768853223</v>
      </c>
      <c r="D361" s="26"/>
      <c r="E361" s="26"/>
      <c r="F361" s="26"/>
      <c r="G361" s="26"/>
      <c r="H361" s="26"/>
      <c r="J361" s="23"/>
      <c r="K361" s="26"/>
      <c r="L361" s="26"/>
      <c r="M361" s="26"/>
      <c r="N361" s="26"/>
      <c r="Q361" s="26"/>
      <c r="S361" s="26"/>
      <c r="T361" s="26"/>
      <c r="V361" s="26"/>
      <c r="W361" s="26"/>
      <c r="Z361" s="26"/>
      <c r="AA361" s="26"/>
      <c r="AD361" s="26"/>
      <c r="AF361" s="26"/>
      <c r="AG361" s="26"/>
      <c r="AI361" s="26"/>
      <c r="AJ361" s="26"/>
      <c r="AL361" s="26"/>
    </row>
    <row r="362" spans="1:38" x14ac:dyDescent="0.2">
      <c r="A362" s="24">
        <f t="shared" si="52"/>
        <v>60</v>
      </c>
      <c r="B362" s="94">
        <f t="shared" si="53"/>
        <v>6.1052137987187421E-3</v>
      </c>
      <c r="C362" s="23">
        <f t="shared" si="54"/>
        <v>0.92460548768853223</v>
      </c>
      <c r="D362" s="26"/>
      <c r="E362" s="26"/>
      <c r="F362" s="26"/>
      <c r="G362" s="26"/>
      <c r="H362" s="26"/>
      <c r="J362" s="23"/>
      <c r="K362" s="26"/>
      <c r="L362" s="26"/>
      <c r="M362" s="26"/>
      <c r="N362" s="26"/>
      <c r="Q362" s="26"/>
      <c r="S362" s="26"/>
      <c r="T362" s="26"/>
      <c r="V362" s="26"/>
      <c r="W362" s="26"/>
      <c r="Z362" s="26"/>
      <c r="AA362" s="26"/>
      <c r="AD362" s="26"/>
      <c r="AF362" s="26"/>
      <c r="AG362" s="26"/>
      <c r="AI362" s="26"/>
      <c r="AJ362" s="26"/>
      <c r="AL362" s="26"/>
    </row>
    <row r="363" spans="1:38" x14ac:dyDescent="0.2">
      <c r="A363" s="24">
        <f>A268</f>
        <v>61</v>
      </c>
      <c r="B363" s="94">
        <f t="shared" si="53"/>
        <v>5.8234128924765111E-3</v>
      </c>
      <c r="C363" s="23">
        <f t="shared" si="54"/>
        <v>0.9350691300389169</v>
      </c>
      <c r="D363" s="26"/>
      <c r="E363" s="26"/>
      <c r="F363" s="26"/>
      <c r="G363" s="26"/>
      <c r="H363" s="26"/>
      <c r="J363" s="23"/>
      <c r="K363" s="26"/>
      <c r="L363" s="26"/>
      <c r="M363" s="26"/>
      <c r="N363" s="26"/>
      <c r="Q363" s="26"/>
      <c r="S363" s="26"/>
      <c r="T363" s="26"/>
      <c r="V363" s="26"/>
      <c r="W363" s="26"/>
      <c r="Z363" s="26"/>
      <c r="AA363" s="26"/>
      <c r="AD363" s="26"/>
      <c r="AF363" s="26"/>
      <c r="AG363" s="26"/>
      <c r="AI363" s="26"/>
      <c r="AJ363" s="26"/>
      <c r="AL363" s="26"/>
    </row>
    <row r="364" spans="1:38" x14ac:dyDescent="0.2">
      <c r="A364" s="24">
        <f t="shared" si="52"/>
        <v>62</v>
      </c>
      <c r="B364" s="94">
        <f t="shared" si="53"/>
        <v>5.5027722235027055E-3</v>
      </c>
      <c r="C364" s="23">
        <f t="shared" si="54"/>
        <v>0.9350691300389169</v>
      </c>
      <c r="D364" s="26"/>
      <c r="E364" s="26"/>
      <c r="F364" s="26"/>
      <c r="G364" s="26"/>
      <c r="H364" s="26"/>
      <c r="J364" s="23"/>
      <c r="K364" s="26"/>
      <c r="L364" s="26"/>
      <c r="M364" s="26"/>
      <c r="N364" s="26"/>
      <c r="Q364" s="26"/>
      <c r="S364" s="26"/>
      <c r="T364" s="26"/>
      <c r="V364" s="26"/>
      <c r="W364" s="26"/>
      <c r="Z364" s="26"/>
      <c r="AA364" s="26"/>
      <c r="AD364" s="26"/>
      <c r="AF364" s="26"/>
      <c r="AG364" s="26"/>
      <c r="AI364" s="26"/>
      <c r="AJ364" s="26"/>
      <c r="AL364" s="26"/>
    </row>
    <row r="365" spans="1:38" x14ac:dyDescent="0.2">
      <c r="A365" s="24">
        <f t="shared" si="52"/>
        <v>63</v>
      </c>
      <c r="B365" s="94">
        <f t="shared" si="53"/>
        <v>4.7931669233776536E-3</v>
      </c>
      <c r="C365" s="23">
        <f t="shared" si="54"/>
        <v>0.94553277238930145</v>
      </c>
      <c r="D365" s="26"/>
      <c r="E365" s="26"/>
      <c r="F365" s="26"/>
      <c r="G365" s="26"/>
      <c r="H365" s="26"/>
      <c r="J365" s="23"/>
      <c r="K365" s="26"/>
      <c r="L365" s="26"/>
      <c r="M365" s="26"/>
      <c r="N365" s="26"/>
      <c r="Q365" s="26"/>
      <c r="S365" s="26"/>
      <c r="T365" s="26"/>
      <c r="V365" s="26"/>
      <c r="W365" s="26"/>
      <c r="Z365" s="26"/>
      <c r="AA365" s="26"/>
      <c r="AD365" s="26"/>
      <c r="AF365" s="26"/>
      <c r="AG365" s="26"/>
      <c r="AI365" s="26"/>
      <c r="AJ365" s="26"/>
      <c r="AL365" s="26"/>
    </row>
    <row r="366" spans="1:38" x14ac:dyDescent="0.2">
      <c r="A366" s="24">
        <f t="shared" si="52"/>
        <v>64</v>
      </c>
      <c r="B366" s="94">
        <f t="shared" si="53"/>
        <v>4.3854911656549906E-3</v>
      </c>
      <c r="C366" s="23">
        <f t="shared" si="54"/>
        <v>0.94553277238930145</v>
      </c>
      <c r="D366" s="26"/>
      <c r="E366" s="26"/>
      <c r="F366" s="26"/>
      <c r="G366" s="26"/>
      <c r="H366" s="26"/>
      <c r="J366" s="23"/>
      <c r="K366" s="26"/>
      <c r="L366" s="26"/>
      <c r="M366" s="26"/>
      <c r="N366" s="26"/>
      <c r="Q366" s="26"/>
      <c r="S366" s="26"/>
      <c r="T366" s="26"/>
      <c r="V366" s="26"/>
      <c r="W366" s="26"/>
      <c r="Z366" s="26"/>
      <c r="AA366" s="26"/>
      <c r="AD366" s="26"/>
      <c r="AF366" s="26"/>
      <c r="AG366" s="26"/>
      <c r="AI366" s="26"/>
      <c r="AJ366" s="26"/>
      <c r="AL366" s="26"/>
    </row>
    <row r="367" spans="1:38" x14ac:dyDescent="0.2">
      <c r="A367" s="24">
        <f t="shared" ref="A367:A378" si="55">A272</f>
        <v>65</v>
      </c>
      <c r="B367" s="94">
        <f t="shared" ref="B367:B386" si="56">SUM(B272,E272,H272,K272)</f>
        <v>4.0175056764171482E-3</v>
      </c>
      <c r="C367" s="23">
        <f t="shared" ref="C367:C386" si="57">SUM(D272,G272,J272,M272)/B367</f>
        <v>0.96550881687639922</v>
      </c>
      <c r="D367" s="26"/>
      <c r="E367" s="26"/>
      <c r="F367" s="26"/>
      <c r="G367" s="26"/>
      <c r="H367" s="26"/>
      <c r="J367" s="23"/>
      <c r="K367" s="26"/>
      <c r="L367" s="26"/>
      <c r="M367" s="26"/>
      <c r="N367" s="26"/>
      <c r="Q367" s="26"/>
      <c r="S367" s="26"/>
      <c r="T367" s="26"/>
      <c r="V367" s="26"/>
      <c r="W367" s="26"/>
      <c r="Z367" s="26"/>
      <c r="AA367" s="26"/>
      <c r="AD367" s="26"/>
      <c r="AF367" s="26"/>
      <c r="AG367" s="26"/>
      <c r="AI367" s="26"/>
      <c r="AJ367" s="26"/>
      <c r="AL367" s="26"/>
    </row>
    <row r="368" spans="1:38" x14ac:dyDescent="0.2">
      <c r="A368" s="24">
        <f t="shared" si="55"/>
        <v>66</v>
      </c>
      <c r="B368" s="94">
        <f t="shared" si="56"/>
        <v>3.5610675888417048E-3</v>
      </c>
      <c r="C368" s="23">
        <f t="shared" si="57"/>
        <v>0.96550881687639933</v>
      </c>
      <c r="D368" s="26"/>
      <c r="E368" s="26"/>
      <c r="F368" s="26"/>
      <c r="G368" s="26"/>
      <c r="H368" s="26"/>
      <c r="J368" s="23"/>
      <c r="K368" s="26"/>
      <c r="L368" s="26"/>
      <c r="M368" s="26"/>
      <c r="N368" s="26"/>
      <c r="Q368" s="26"/>
      <c r="S368" s="26"/>
      <c r="T368" s="26"/>
      <c r="V368" s="26"/>
      <c r="W368" s="26"/>
      <c r="Z368" s="26"/>
      <c r="AA368" s="26"/>
      <c r="AD368" s="26"/>
      <c r="AF368" s="26"/>
      <c r="AG368" s="26"/>
      <c r="AI368" s="26"/>
      <c r="AJ368" s="26"/>
      <c r="AL368" s="26"/>
    </row>
    <row r="369" spans="1:38" x14ac:dyDescent="0.2">
      <c r="A369" s="24">
        <f t="shared" si="55"/>
        <v>67</v>
      </c>
      <c r="B369" s="94">
        <f t="shared" si="56"/>
        <v>3.1309951796168927E-3</v>
      </c>
      <c r="C369" s="23">
        <f t="shared" si="57"/>
        <v>0.97597245922678422</v>
      </c>
      <c r="D369" s="26"/>
      <c r="E369" s="26"/>
      <c r="F369" s="26"/>
      <c r="G369" s="26"/>
      <c r="H369" s="26"/>
      <c r="J369" s="23"/>
      <c r="K369" s="26"/>
      <c r="L369" s="26"/>
      <c r="M369" s="26"/>
      <c r="N369" s="26"/>
      <c r="Q369" s="26"/>
      <c r="S369" s="26"/>
      <c r="T369" s="26"/>
      <c r="V369" s="26"/>
      <c r="W369" s="26"/>
      <c r="Z369" s="26"/>
      <c r="AA369" s="26"/>
      <c r="AD369" s="26"/>
      <c r="AF369" s="26"/>
      <c r="AG369" s="26"/>
      <c r="AI369" s="26"/>
      <c r="AJ369" s="26"/>
      <c r="AL369" s="26"/>
    </row>
    <row r="370" spans="1:38" x14ac:dyDescent="0.2">
      <c r="A370" s="24">
        <f t="shared" si="55"/>
        <v>68</v>
      </c>
      <c r="B370" s="94">
        <f t="shared" si="56"/>
        <v>2.7513861117513527E-3</v>
      </c>
      <c r="C370" s="23">
        <f t="shared" si="57"/>
        <v>0.98643610157716854</v>
      </c>
      <c r="D370" s="26"/>
      <c r="E370" s="26"/>
      <c r="F370" s="26"/>
      <c r="G370" s="26"/>
      <c r="H370" s="26"/>
      <c r="J370" s="23"/>
      <c r="K370" s="26"/>
      <c r="L370" s="26"/>
      <c r="M370" s="26"/>
      <c r="N370" s="26"/>
      <c r="Q370" s="26"/>
      <c r="S370" s="26"/>
      <c r="T370" s="26"/>
      <c r="V370" s="26"/>
      <c r="W370" s="26"/>
      <c r="Z370" s="26"/>
      <c r="AA370" s="26"/>
      <c r="AD370" s="26"/>
      <c r="AF370" s="26"/>
      <c r="AG370" s="26"/>
      <c r="AI370" s="26"/>
      <c r="AJ370" s="26"/>
      <c r="AL370" s="26"/>
    </row>
    <row r="371" spans="1:38" x14ac:dyDescent="0.2">
      <c r="A371" s="24">
        <f t="shared" si="55"/>
        <v>69</v>
      </c>
      <c r="B371" s="94">
        <f t="shared" si="56"/>
        <v>2.5716458958986626E-3</v>
      </c>
      <c r="C371" s="23">
        <f t="shared" si="57"/>
        <v>0.99689974392755343</v>
      </c>
      <c r="D371" s="26"/>
      <c r="E371" s="26"/>
      <c r="F371" s="26"/>
      <c r="G371" s="26"/>
      <c r="H371" s="26"/>
      <c r="J371" s="23"/>
      <c r="K371" s="26"/>
      <c r="L371" s="26"/>
      <c r="M371" s="26"/>
      <c r="N371" s="26"/>
      <c r="Q371" s="26"/>
      <c r="S371" s="26"/>
      <c r="T371" s="26"/>
      <c r="V371" s="26"/>
      <c r="W371" s="26"/>
      <c r="Z371" s="26"/>
      <c r="AA371" s="26"/>
      <c r="AD371" s="26"/>
      <c r="AF371" s="26"/>
      <c r="AG371" s="26"/>
      <c r="AI371" s="26"/>
      <c r="AJ371" s="26"/>
      <c r="AL371" s="26"/>
    </row>
    <row r="372" spans="1:38" x14ac:dyDescent="0.2">
      <c r="A372" s="24">
        <f t="shared" si="55"/>
        <v>70</v>
      </c>
      <c r="B372" s="94">
        <f t="shared" si="56"/>
        <v>2.1710576861197176E-3</v>
      </c>
      <c r="C372" s="23">
        <f t="shared" si="57"/>
        <v>1.0064121460642665</v>
      </c>
      <c r="D372" s="26"/>
      <c r="E372" s="26"/>
      <c r="F372" s="26"/>
      <c r="G372" s="26"/>
      <c r="H372" s="26"/>
      <c r="J372" s="23"/>
      <c r="K372" s="26"/>
      <c r="L372" s="26"/>
      <c r="M372" s="26"/>
      <c r="N372" s="26"/>
      <c r="Q372" s="26"/>
      <c r="S372" s="26"/>
      <c r="T372" s="26"/>
      <c r="V372" s="26"/>
      <c r="W372" s="26"/>
      <c r="Z372" s="26"/>
      <c r="AA372" s="26"/>
      <c r="AD372" s="26"/>
      <c r="AF372" s="26"/>
      <c r="AG372" s="26"/>
      <c r="AI372" s="26"/>
      <c r="AJ372" s="26"/>
      <c r="AL372" s="26"/>
    </row>
    <row r="373" spans="1:38" x14ac:dyDescent="0.2">
      <c r="A373" s="24">
        <f t="shared" si="55"/>
        <v>71</v>
      </c>
      <c r="B373" s="94">
        <f t="shared" si="56"/>
        <v>1.8677106341285846E-3</v>
      </c>
      <c r="C373" s="23">
        <f t="shared" si="57"/>
        <v>1.0168757884146509</v>
      </c>
      <c r="D373" s="26"/>
      <c r="E373" s="26"/>
      <c r="F373" s="26"/>
      <c r="G373" s="26"/>
      <c r="H373" s="26"/>
      <c r="J373" s="23"/>
      <c r="K373" s="26"/>
      <c r="L373" s="26"/>
      <c r="M373" s="26"/>
      <c r="N373" s="26"/>
      <c r="Q373" s="26"/>
      <c r="S373" s="26"/>
      <c r="T373" s="26"/>
      <c r="V373" s="26"/>
      <c r="W373" s="26"/>
      <c r="Z373" s="26"/>
      <c r="AA373" s="26"/>
      <c r="AD373" s="26"/>
      <c r="AF373" s="26"/>
      <c r="AG373" s="26"/>
      <c r="AI373" s="26"/>
      <c r="AJ373" s="26"/>
      <c r="AL373" s="26"/>
    </row>
    <row r="374" spans="1:38" x14ac:dyDescent="0.2">
      <c r="A374" s="24">
        <f t="shared" si="55"/>
        <v>72</v>
      </c>
      <c r="B374" s="94">
        <f t="shared" si="56"/>
        <v>1.5224052983106406E-3</v>
      </c>
      <c r="C374" s="23">
        <f t="shared" si="57"/>
        <v>1.0273394307650356</v>
      </c>
      <c r="D374" s="26"/>
      <c r="E374" s="26"/>
      <c r="F374" s="26"/>
      <c r="G374" s="26"/>
      <c r="H374" s="26"/>
      <c r="J374" s="23"/>
      <c r="K374" s="26"/>
      <c r="L374" s="26"/>
      <c r="M374" s="26"/>
      <c r="N374" s="26"/>
      <c r="Q374" s="26"/>
      <c r="S374" s="26"/>
      <c r="T374" s="26"/>
      <c r="V374" s="26"/>
      <c r="W374" s="26"/>
      <c r="Z374" s="26"/>
      <c r="AA374" s="26"/>
      <c r="AD374" s="26"/>
      <c r="AF374" s="26"/>
      <c r="AG374" s="26"/>
      <c r="AI374" s="26"/>
      <c r="AJ374" s="26"/>
      <c r="AL374" s="26"/>
    </row>
    <row r="375" spans="1:38" x14ac:dyDescent="0.2">
      <c r="A375" s="24">
        <f t="shared" si="55"/>
        <v>73</v>
      </c>
      <c r="B375" s="94">
        <f t="shared" si="56"/>
        <v>1.2241612808389841E-3</v>
      </c>
      <c r="C375" s="23">
        <f t="shared" si="57"/>
        <v>1.0378030731154206</v>
      </c>
      <c r="D375" s="26"/>
      <c r="E375" s="26"/>
      <c r="F375" s="26"/>
      <c r="G375" s="26"/>
      <c r="H375" s="26"/>
      <c r="J375" s="23"/>
      <c r="K375" s="26"/>
      <c r="L375" s="26"/>
      <c r="M375" s="26"/>
      <c r="N375" s="26"/>
      <c r="Q375" s="26"/>
      <c r="S375" s="26"/>
      <c r="T375" s="26"/>
      <c r="V375" s="26"/>
      <c r="W375" s="26"/>
      <c r="Z375" s="26"/>
      <c r="AA375" s="26"/>
      <c r="AD375" s="26"/>
      <c r="AF375" s="26"/>
      <c r="AG375" s="26"/>
      <c r="AI375" s="26"/>
      <c r="AJ375" s="26"/>
      <c r="AL375" s="26"/>
    </row>
    <row r="376" spans="1:38" x14ac:dyDescent="0.2">
      <c r="A376" s="24">
        <f t="shared" si="55"/>
        <v>74</v>
      </c>
      <c r="B376" s="94">
        <f t="shared" si="56"/>
        <v>9.4888091870497454E-4</v>
      </c>
      <c r="C376" s="23">
        <f t="shared" si="57"/>
        <v>1.0482667154658052</v>
      </c>
      <c r="D376" s="26"/>
      <c r="E376" s="26"/>
      <c r="F376" s="26"/>
      <c r="G376" s="26"/>
      <c r="H376" s="26"/>
      <c r="J376" s="23"/>
      <c r="K376" s="26"/>
      <c r="L376" s="26"/>
      <c r="M376" s="26"/>
      <c r="N376" s="26"/>
      <c r="Q376" s="26"/>
      <c r="S376" s="26"/>
      <c r="T376" s="26"/>
      <c r="V376" s="26"/>
      <c r="W376" s="26"/>
      <c r="Z376" s="26"/>
      <c r="AA376" s="26"/>
      <c r="AD376" s="26"/>
      <c r="AF376" s="26"/>
      <c r="AG376" s="26"/>
      <c r="AI376" s="26"/>
      <c r="AJ376" s="26"/>
      <c r="AL376" s="26"/>
    </row>
    <row r="377" spans="1:38" x14ac:dyDescent="0.2">
      <c r="A377" s="24">
        <f t="shared" si="55"/>
        <v>75</v>
      </c>
      <c r="B377" s="94">
        <f t="shared" si="56"/>
        <v>7.6658918559254592E-4</v>
      </c>
      <c r="C377" s="23">
        <f t="shared" si="57"/>
        <v>1.0482667154658052</v>
      </c>
      <c r="D377" s="26"/>
      <c r="E377" s="26"/>
      <c r="F377" s="26"/>
      <c r="G377" s="26"/>
      <c r="H377" s="26"/>
      <c r="J377" s="23"/>
      <c r="K377" s="26"/>
      <c r="L377" s="26"/>
      <c r="M377" s="26"/>
      <c r="N377" s="26"/>
      <c r="Q377" s="26"/>
      <c r="S377" s="26"/>
      <c r="T377" s="26"/>
      <c r="V377" s="26"/>
      <c r="W377" s="26"/>
      <c r="Z377" s="26"/>
      <c r="AA377" s="26"/>
      <c r="AD377" s="26"/>
      <c r="AF377" s="26"/>
      <c r="AG377" s="26"/>
      <c r="AI377" s="26"/>
      <c r="AJ377" s="26"/>
      <c r="AL377" s="26"/>
    </row>
    <row r="378" spans="1:38" x14ac:dyDescent="0.2">
      <c r="A378" s="24">
        <f t="shared" si="55"/>
        <v>76</v>
      </c>
      <c r="B378" s="94">
        <f t="shared" si="56"/>
        <v>5.139889768784341E-4</v>
      </c>
      <c r="C378" s="23">
        <f t="shared" si="57"/>
        <v>1.0577791176025184</v>
      </c>
      <c r="D378" s="26"/>
      <c r="E378" s="26"/>
      <c r="F378" s="26"/>
      <c r="G378" s="26"/>
      <c r="H378" s="26"/>
      <c r="J378" s="23"/>
      <c r="K378" s="26"/>
      <c r="L378" s="26"/>
      <c r="M378" s="26"/>
      <c r="N378" s="26"/>
      <c r="Q378" s="26"/>
      <c r="S378" s="26"/>
      <c r="T378" s="26"/>
      <c r="V378" s="26"/>
      <c r="W378" s="26"/>
      <c r="Z378" s="26"/>
      <c r="AA378" s="26"/>
      <c r="AD378" s="26"/>
      <c r="AF378" s="26"/>
      <c r="AG378" s="26"/>
      <c r="AI378" s="26"/>
      <c r="AJ378" s="26"/>
      <c r="AL378" s="26"/>
    </row>
    <row r="379" spans="1:38" x14ac:dyDescent="0.2">
      <c r="A379" s="24">
        <f>A284</f>
        <v>77</v>
      </c>
      <c r="B379" s="94">
        <f t="shared" si="56"/>
        <v>3.5862992595213404E-4</v>
      </c>
      <c r="C379" s="23">
        <f t="shared" si="57"/>
        <v>1.0577791176025184</v>
      </c>
      <c r="D379" s="26"/>
      <c r="E379" s="26"/>
      <c r="F379" s="26"/>
      <c r="G379" s="26"/>
      <c r="H379" s="26"/>
      <c r="J379" s="23"/>
      <c r="K379" s="26"/>
      <c r="L379" s="26"/>
      <c r="M379" s="26"/>
      <c r="N379" s="26"/>
      <c r="Q379" s="26"/>
      <c r="S379" s="26"/>
      <c r="T379" s="26"/>
      <c r="V379" s="26"/>
      <c r="W379" s="26"/>
      <c r="Z379" s="26"/>
      <c r="AA379" s="26"/>
      <c r="AD379" s="26"/>
      <c r="AF379" s="26"/>
      <c r="AG379" s="26"/>
      <c r="AI379" s="26"/>
      <c r="AJ379" s="26"/>
      <c r="AL379" s="26"/>
    </row>
    <row r="380" spans="1:38" x14ac:dyDescent="0.2">
      <c r="A380" s="24">
        <f t="shared" ref="A380:A386" si="58">A285</f>
        <v>78</v>
      </c>
      <c r="B380" s="94">
        <f t="shared" si="56"/>
        <v>3.0022853089589727E-4</v>
      </c>
      <c r="C380" s="23">
        <f t="shared" si="57"/>
        <v>1.068242759952903</v>
      </c>
      <c r="D380" s="26"/>
      <c r="E380" s="26"/>
      <c r="F380" s="26"/>
      <c r="G380" s="26"/>
      <c r="H380" s="26"/>
      <c r="J380" s="23"/>
      <c r="K380" s="26"/>
      <c r="L380" s="26"/>
      <c r="M380" s="26"/>
      <c r="N380" s="26"/>
      <c r="Q380" s="26"/>
      <c r="S380" s="26"/>
      <c r="T380" s="26"/>
      <c r="V380" s="26"/>
      <c r="W380" s="26"/>
      <c r="Z380" s="26"/>
      <c r="AA380" s="26"/>
      <c r="AD380" s="26"/>
      <c r="AF380" s="26"/>
      <c r="AG380" s="26"/>
      <c r="AI380" s="26"/>
      <c r="AJ380" s="26"/>
      <c r="AL380" s="26"/>
    </row>
    <row r="381" spans="1:38" x14ac:dyDescent="0.2">
      <c r="A381" s="24">
        <f t="shared" si="58"/>
        <v>79</v>
      </c>
      <c r="B381" s="94">
        <f t="shared" si="56"/>
        <v>2.0638939612107005E-4</v>
      </c>
      <c r="C381" s="23">
        <f t="shared" si="57"/>
        <v>1.0787064023032875</v>
      </c>
      <c r="D381" s="26"/>
      <c r="E381" s="26"/>
      <c r="F381" s="26"/>
      <c r="G381" s="26"/>
      <c r="H381" s="26"/>
      <c r="J381" s="23"/>
      <c r="K381" s="26"/>
      <c r="L381" s="26"/>
      <c r="M381" s="26"/>
      <c r="N381" s="26"/>
      <c r="Q381" s="26"/>
      <c r="S381" s="26"/>
      <c r="T381" s="26"/>
      <c r="V381" s="26"/>
      <c r="W381" s="26"/>
      <c r="Z381" s="26"/>
      <c r="AA381" s="26"/>
      <c r="AD381" s="26"/>
      <c r="AF381" s="26"/>
      <c r="AG381" s="26"/>
      <c r="AI381" s="26"/>
      <c r="AJ381" s="26"/>
      <c r="AL381" s="26"/>
    </row>
    <row r="382" spans="1:38" x14ac:dyDescent="0.2">
      <c r="A382" s="24">
        <f t="shared" si="58"/>
        <v>80</v>
      </c>
      <c r="B382" s="94">
        <f t="shared" si="56"/>
        <v>1.4770449914708447E-4</v>
      </c>
      <c r="C382" s="23">
        <f t="shared" si="57"/>
        <v>1.0787064023032875</v>
      </c>
      <c r="D382" s="26"/>
      <c r="E382" s="26"/>
      <c r="F382" s="26"/>
      <c r="G382" s="26"/>
      <c r="H382" s="26"/>
      <c r="J382" s="23"/>
      <c r="K382" s="26"/>
      <c r="L382" s="26"/>
      <c r="M382" s="26"/>
      <c r="N382" s="26"/>
      <c r="Q382" s="26"/>
      <c r="S382" s="26"/>
      <c r="T382" s="26"/>
      <c r="V382" s="26"/>
      <c r="W382" s="26"/>
      <c r="Z382" s="26"/>
      <c r="AA382" s="26"/>
      <c r="AD382" s="26"/>
      <c r="AF382" s="26"/>
      <c r="AG382" s="26"/>
      <c r="AI382" s="26"/>
      <c r="AJ382" s="26"/>
      <c r="AL382" s="26"/>
    </row>
    <row r="383" spans="1:38" x14ac:dyDescent="0.2">
      <c r="A383" s="24">
        <f t="shared" si="58"/>
        <v>81</v>
      </c>
      <c r="B383" s="94">
        <f t="shared" si="56"/>
        <v>8.8452598337601456E-5</v>
      </c>
      <c r="C383" s="23">
        <f t="shared" si="57"/>
        <v>1.0891700446536723</v>
      </c>
      <c r="D383" s="26"/>
      <c r="E383" s="26"/>
      <c r="F383" s="26"/>
      <c r="G383" s="26"/>
      <c r="H383" s="26"/>
      <c r="J383" s="23"/>
      <c r="K383" s="26"/>
      <c r="L383" s="26"/>
      <c r="M383" s="26"/>
      <c r="N383" s="26"/>
      <c r="Q383" s="26"/>
      <c r="S383" s="26"/>
      <c r="T383" s="26"/>
      <c r="V383" s="26"/>
      <c r="W383" s="26"/>
      <c r="Z383" s="26"/>
      <c r="AA383" s="26"/>
      <c r="AD383" s="26"/>
      <c r="AF383" s="26"/>
      <c r="AG383" s="26"/>
      <c r="AI383" s="26"/>
      <c r="AJ383" s="26"/>
      <c r="AL383" s="26"/>
    </row>
    <row r="384" spans="1:38" x14ac:dyDescent="0.2">
      <c r="A384" s="24">
        <f t="shared" si="58"/>
        <v>82</v>
      </c>
      <c r="B384" s="94">
        <f t="shared" si="56"/>
        <v>4.6777816428539232E-5</v>
      </c>
      <c r="C384" s="23">
        <f t="shared" si="57"/>
        <v>1.0891700446536725</v>
      </c>
      <c r="D384" s="26"/>
      <c r="E384" s="26"/>
      <c r="F384" s="26"/>
      <c r="G384" s="26"/>
      <c r="H384" s="26"/>
      <c r="J384" s="23"/>
      <c r="K384" s="26"/>
      <c r="L384" s="26"/>
      <c r="M384" s="26"/>
      <c r="N384" s="26"/>
      <c r="Q384" s="26"/>
      <c r="S384" s="26"/>
      <c r="T384" s="26"/>
      <c r="V384" s="26"/>
      <c r="W384" s="26"/>
      <c r="Z384" s="26"/>
      <c r="AA384" s="26"/>
      <c r="AD384" s="26"/>
      <c r="AF384" s="26"/>
      <c r="AG384" s="26"/>
      <c r="AI384" s="26"/>
      <c r="AJ384" s="26"/>
      <c r="AL384" s="26"/>
    </row>
    <row r="385" spans="1:39" x14ac:dyDescent="0.2">
      <c r="A385" s="24">
        <f t="shared" si="58"/>
        <v>83</v>
      </c>
      <c r="B385" s="94">
        <f t="shared" si="56"/>
        <v>6.6622950670949813E-5</v>
      </c>
      <c r="C385" s="23">
        <f t="shared" si="57"/>
        <v>1.0891700446536723</v>
      </c>
      <c r="D385" s="26"/>
      <c r="E385" s="26"/>
      <c r="F385" s="26"/>
      <c r="G385" s="26"/>
      <c r="H385" s="26"/>
      <c r="J385" s="23"/>
      <c r="K385" s="26"/>
      <c r="L385" s="26"/>
      <c r="M385" s="26"/>
      <c r="N385" s="26"/>
      <c r="Q385" s="26"/>
      <c r="S385" s="26"/>
      <c r="T385" s="26"/>
      <c r="V385" s="26"/>
      <c r="W385" s="26"/>
      <c r="Z385" s="26"/>
      <c r="AA385" s="26"/>
      <c r="AD385" s="26"/>
      <c r="AF385" s="26"/>
      <c r="AG385" s="26"/>
      <c r="AI385" s="26"/>
      <c r="AJ385" s="26"/>
      <c r="AL385" s="26"/>
    </row>
    <row r="386" spans="1:39" x14ac:dyDescent="0.2">
      <c r="A386" s="24" t="str">
        <f t="shared" si="58"/>
        <v>NNNN</v>
      </c>
      <c r="B386" s="94">
        <f t="shared" si="56"/>
        <v>0.193084084117287</v>
      </c>
      <c r="C386" s="23">
        <f t="shared" si="57"/>
        <v>1.0958287261493715</v>
      </c>
      <c r="D386" s="26"/>
      <c r="E386" s="26"/>
      <c r="F386" s="26"/>
      <c r="G386" s="26"/>
      <c r="H386" s="26"/>
      <c r="J386" s="23"/>
      <c r="K386" s="26"/>
      <c r="L386" s="26"/>
      <c r="M386" s="26"/>
      <c r="N386" s="26"/>
      <c r="Q386" s="26"/>
      <c r="S386" s="26"/>
      <c r="T386" s="26"/>
      <c r="V386" s="26"/>
      <c r="W386" s="26"/>
      <c r="Z386" s="26"/>
      <c r="AA386" s="26"/>
      <c r="AD386" s="26"/>
      <c r="AF386" s="26"/>
      <c r="AG386" s="26"/>
      <c r="AI386" s="26"/>
      <c r="AJ386" s="26"/>
      <c r="AL386" s="26"/>
    </row>
    <row r="387" spans="1:39" x14ac:dyDescent="0.2">
      <c r="A387" s="24"/>
      <c r="B387" s="26"/>
      <c r="C387" s="26"/>
      <c r="D387" s="26"/>
      <c r="E387" s="26"/>
      <c r="F387" s="26"/>
      <c r="G387" s="26"/>
      <c r="H387" s="26"/>
      <c r="J387" s="23"/>
      <c r="K387" s="26"/>
      <c r="L387" s="26"/>
      <c r="M387" s="26"/>
      <c r="N387" s="26"/>
      <c r="Q387" s="26"/>
      <c r="S387" s="26"/>
      <c r="T387" s="26"/>
      <c r="V387" s="26"/>
      <c r="W387" s="26"/>
      <c r="Z387" s="26"/>
      <c r="AA387" s="26"/>
      <c r="AD387" s="26"/>
      <c r="AF387" s="26"/>
      <c r="AG387" s="26"/>
      <c r="AI387" s="26"/>
      <c r="AJ387" s="26"/>
      <c r="AL387" s="26"/>
    </row>
    <row r="388" spans="1:39" x14ac:dyDescent="0.2">
      <c r="A388" s="24"/>
      <c r="B388" s="26"/>
      <c r="C388" s="26"/>
      <c r="D388" s="26"/>
      <c r="E388" s="26"/>
      <c r="F388" s="26"/>
      <c r="G388" s="26"/>
      <c r="H388" s="26"/>
      <c r="J388" s="23"/>
      <c r="K388" s="26"/>
      <c r="L388" s="26"/>
      <c r="M388" s="26"/>
      <c r="N388" s="26"/>
      <c r="Q388" s="26"/>
      <c r="S388" s="26"/>
      <c r="T388" s="26"/>
      <c r="V388" s="26"/>
      <c r="W388" s="26"/>
      <c r="Z388" s="26"/>
      <c r="AA388" s="26"/>
      <c r="AD388" s="26"/>
      <c r="AF388" s="26"/>
      <c r="AG388" s="26"/>
      <c r="AI388" s="26"/>
      <c r="AJ388" s="26"/>
      <c r="AL388" s="26"/>
    </row>
    <row r="389" spans="1:39" x14ac:dyDescent="0.2">
      <c r="B389" s="26"/>
      <c r="C389" s="162"/>
      <c r="D389" s="26"/>
      <c r="E389" s="26"/>
      <c r="F389" s="26"/>
      <c r="G389" s="26"/>
      <c r="H389" s="114"/>
      <c r="I389" s="23"/>
      <c r="J389" s="26"/>
      <c r="K389" s="26"/>
      <c r="L389" s="26"/>
      <c r="M389" s="26"/>
      <c r="P389" s="26"/>
      <c r="R389" s="26"/>
      <c r="S389" s="26"/>
      <c r="T389" s="114"/>
      <c r="U389" s="26"/>
      <c r="V389" s="26"/>
      <c r="W389" s="114"/>
      <c r="Y389" s="26"/>
      <c r="Z389" s="26"/>
      <c r="AA389" s="114"/>
      <c r="AC389" s="26"/>
      <c r="AE389" s="26"/>
      <c r="AF389" s="26"/>
      <c r="AG389" s="114"/>
      <c r="AH389" s="26"/>
      <c r="AI389" s="26"/>
      <c r="AJ389" s="114"/>
      <c r="AK389" s="26"/>
    </row>
    <row r="390" spans="1:39" x14ac:dyDescent="0.2">
      <c r="B390" s="25"/>
      <c r="C390" s="26"/>
      <c r="D390" s="26"/>
      <c r="E390" s="26"/>
      <c r="F390" s="26"/>
      <c r="G390" s="26"/>
      <c r="H390" s="26"/>
      <c r="I390" s="26"/>
      <c r="L390" s="26"/>
      <c r="M390" s="26"/>
      <c r="N390" s="26"/>
      <c r="O390" s="26"/>
      <c r="R390" s="26"/>
      <c r="T390" s="26"/>
      <c r="U390" s="26"/>
      <c r="W390" s="26"/>
      <c r="X390" s="26"/>
      <c r="AA390" s="26"/>
      <c r="AB390" s="26"/>
      <c r="AE390" s="26"/>
      <c r="AG390" s="26"/>
      <c r="AH390" s="26"/>
      <c r="AJ390" s="26"/>
      <c r="AK390" s="26"/>
      <c r="AM390" s="26"/>
    </row>
    <row r="391" spans="1:39" x14ac:dyDescent="0.2">
      <c r="B391" s="25"/>
      <c r="C391" s="26"/>
      <c r="D391" s="26"/>
      <c r="E391" s="26"/>
      <c r="F391" s="26"/>
      <c r="G391" s="26"/>
      <c r="H391" s="26"/>
      <c r="I391" s="26"/>
      <c r="L391" s="26"/>
      <c r="M391" s="26"/>
      <c r="N391" s="26"/>
      <c r="O391" s="26"/>
      <c r="R391" s="26"/>
      <c r="T391" s="26"/>
      <c r="U391" s="26"/>
      <c r="W391" s="26"/>
      <c r="X391" s="26"/>
      <c r="AA391" s="26"/>
      <c r="AB391" s="26"/>
      <c r="AE391" s="26"/>
      <c r="AG391" s="26"/>
      <c r="AH391" s="26"/>
      <c r="AJ391" s="26"/>
      <c r="AK391" s="26"/>
      <c r="AM391" s="26"/>
    </row>
    <row r="392" spans="1:39" ht="15.75" x14ac:dyDescent="0.25">
      <c r="A392" s="140" t="s">
        <v>52</v>
      </c>
      <c r="B392" s="111"/>
      <c r="C392" s="111"/>
      <c r="D392" s="111"/>
      <c r="E392" s="26"/>
      <c r="F392" s="26"/>
      <c r="G392" s="26"/>
      <c r="H392" s="26"/>
      <c r="I392" s="26"/>
      <c r="L392" s="26"/>
      <c r="M392" s="26"/>
      <c r="N392" s="26"/>
      <c r="O392" s="26"/>
      <c r="R392" s="26"/>
      <c r="T392" s="26"/>
      <c r="U392" s="26"/>
      <c r="W392" s="26"/>
      <c r="X392" s="26"/>
      <c r="AA392" s="26"/>
      <c r="AB392" s="26"/>
      <c r="AE392" s="26"/>
      <c r="AG392" s="26"/>
      <c r="AH392" s="26"/>
      <c r="AJ392" s="26"/>
      <c r="AK392" s="26"/>
      <c r="AM392" s="26"/>
    </row>
    <row r="393" spans="1:39" x14ac:dyDescent="0.2">
      <c r="A393" s="18" t="s">
        <v>53</v>
      </c>
      <c r="B393" s="111"/>
      <c r="C393" s="111"/>
      <c r="D393" s="111"/>
      <c r="E393" s="26"/>
      <c r="F393" s="26"/>
      <c r="G393" s="26"/>
      <c r="H393" s="26"/>
      <c r="I393" s="26"/>
      <c r="L393" s="26"/>
      <c r="M393" s="26"/>
      <c r="N393" s="26"/>
      <c r="O393" s="26"/>
      <c r="R393" s="26"/>
      <c r="T393" s="26"/>
      <c r="U393" s="26"/>
      <c r="W393" s="26"/>
      <c r="X393" s="26"/>
      <c r="AA393" s="26"/>
      <c r="AB393" s="26"/>
      <c r="AE393" s="26"/>
      <c r="AG393" s="26"/>
      <c r="AH393" s="26"/>
      <c r="AJ393" s="26"/>
      <c r="AK393" s="26"/>
      <c r="AM393" s="26"/>
    </row>
    <row r="394" spans="1:39" x14ac:dyDescent="0.2">
      <c r="A394" s="18" t="s">
        <v>54</v>
      </c>
      <c r="B394" s="111"/>
      <c r="C394" s="111"/>
      <c r="D394" s="111"/>
      <c r="E394" s="26"/>
      <c r="F394" s="26"/>
      <c r="G394" s="26"/>
      <c r="H394" s="26"/>
      <c r="I394" s="26"/>
      <c r="L394" s="26"/>
      <c r="M394" s="26"/>
      <c r="N394" s="26"/>
      <c r="O394" s="26"/>
      <c r="R394" s="26"/>
      <c r="T394" s="26"/>
      <c r="U394" s="26"/>
      <c r="W394" s="26"/>
      <c r="X394" s="26"/>
      <c r="AA394" s="26"/>
      <c r="AB394" s="26"/>
      <c r="AE394" s="26"/>
      <c r="AG394" s="26"/>
      <c r="AH394" s="26"/>
      <c r="AJ394" s="26"/>
      <c r="AK394" s="26"/>
      <c r="AM394" s="26"/>
    </row>
    <row r="395" spans="1:39" x14ac:dyDescent="0.2">
      <c r="B395" s="111"/>
      <c r="C395" s="111"/>
      <c r="D395" s="111"/>
      <c r="E395" s="26"/>
      <c r="F395" s="26"/>
      <c r="G395" s="26"/>
      <c r="H395" s="26"/>
      <c r="I395" s="26"/>
      <c r="L395" s="26"/>
      <c r="M395" s="26"/>
      <c r="N395" s="26"/>
      <c r="O395" s="26"/>
      <c r="R395" s="26"/>
      <c r="T395" s="26"/>
      <c r="U395" s="26"/>
      <c r="W395" s="26"/>
      <c r="X395" s="26"/>
      <c r="AA395" s="26"/>
      <c r="AB395" s="26"/>
      <c r="AE395" s="26"/>
      <c r="AG395" s="26"/>
      <c r="AH395" s="26"/>
      <c r="AJ395" s="26"/>
      <c r="AK395" s="26"/>
      <c r="AM395" s="26"/>
    </row>
    <row r="396" spans="1:39" x14ac:dyDescent="0.2">
      <c r="B396" s="334" t="s">
        <v>55</v>
      </c>
      <c r="C396" s="334"/>
      <c r="D396" s="334"/>
      <c r="E396" s="334"/>
      <c r="F396" s="334"/>
      <c r="G396" s="334"/>
      <c r="H396" s="334"/>
      <c r="I396" s="334"/>
      <c r="J396" s="334"/>
      <c r="K396" s="334"/>
      <c r="L396" s="334"/>
      <c r="M396" s="334"/>
      <c r="N396" s="334"/>
      <c r="O396" s="334"/>
      <c r="P396" s="334"/>
      <c r="Q396" s="334"/>
      <c r="S396" s="25"/>
      <c r="T396" s="26"/>
      <c r="V396" s="25"/>
      <c r="W396" s="26"/>
      <c r="Y396" s="25"/>
      <c r="Z396" s="25"/>
      <c r="AA396" s="26"/>
      <c r="AB396" s="26"/>
      <c r="AC396" s="26"/>
      <c r="AF396" s="25"/>
      <c r="AG396" s="26"/>
      <c r="AI396" s="25"/>
      <c r="AJ396" s="26"/>
      <c r="AL396" s="25"/>
      <c r="AM396" s="26"/>
    </row>
    <row r="397" spans="1:39" ht="13.5" thickBot="1" x14ac:dyDescent="0.25">
      <c r="C397" s="114"/>
      <c r="D397" s="114"/>
      <c r="E397" s="26"/>
      <c r="F397" s="26"/>
      <c r="G397" s="26"/>
      <c r="H397" s="26"/>
      <c r="I397" s="26"/>
      <c r="L397" s="26"/>
      <c r="M397" s="26"/>
      <c r="N397" s="26"/>
      <c r="O397" s="26"/>
      <c r="R397" s="26"/>
      <c r="T397" s="26"/>
      <c r="U397" s="26"/>
      <c r="W397" s="26"/>
      <c r="X397" s="26"/>
      <c r="AA397" s="26"/>
      <c r="AB397" s="26"/>
      <c r="AE397" s="26"/>
      <c r="AG397" s="26"/>
      <c r="AH397" s="26"/>
      <c r="AJ397" s="26"/>
      <c r="AK397" s="26"/>
      <c r="AM397" s="26"/>
    </row>
    <row r="398" spans="1:39" ht="41.45" customHeight="1" x14ac:dyDescent="0.2">
      <c r="A398" s="90" t="s">
        <v>36</v>
      </c>
      <c r="B398" s="36" t="s">
        <v>19</v>
      </c>
      <c r="C398" s="37" t="s">
        <v>158</v>
      </c>
      <c r="D398" s="80" t="s">
        <v>45</v>
      </c>
      <c r="E398" s="36" t="s">
        <v>19</v>
      </c>
      <c r="F398" s="37" t="s">
        <v>158</v>
      </c>
      <c r="G398" s="80" t="s">
        <v>45</v>
      </c>
      <c r="H398" s="36" t="s">
        <v>19</v>
      </c>
      <c r="I398" s="37" t="s">
        <v>158</v>
      </c>
      <c r="J398" s="80" t="s">
        <v>45</v>
      </c>
      <c r="K398" s="36" t="s">
        <v>19</v>
      </c>
      <c r="L398" s="37" t="s">
        <v>158</v>
      </c>
      <c r="M398" s="80" t="s">
        <v>45</v>
      </c>
      <c r="T398" s="114"/>
      <c r="W398" s="114"/>
      <c r="AA398" s="114"/>
      <c r="AG398" s="114"/>
      <c r="AJ398" s="114"/>
    </row>
    <row r="399" spans="1:39" hidden="1" x14ac:dyDescent="0.2">
      <c r="A399" s="91"/>
      <c r="B399" s="81" t="s">
        <v>94</v>
      </c>
      <c r="C399" s="39" t="s">
        <v>94</v>
      </c>
      <c r="D399" s="42"/>
      <c r="E399" s="81" t="s">
        <v>95</v>
      </c>
      <c r="F399" s="39" t="s">
        <v>95</v>
      </c>
      <c r="G399" s="42"/>
      <c r="H399" s="81" t="s">
        <v>96</v>
      </c>
      <c r="I399" s="39" t="s">
        <v>96</v>
      </c>
      <c r="J399" s="42"/>
      <c r="K399" s="81" t="s">
        <v>97</v>
      </c>
      <c r="L399" s="39" t="s">
        <v>97</v>
      </c>
      <c r="M399" s="42"/>
      <c r="T399" s="114"/>
      <c r="W399" s="114"/>
      <c r="AA399" s="114"/>
      <c r="AG399" s="114"/>
      <c r="AJ399" s="114"/>
    </row>
    <row r="400" spans="1:39" ht="13.5" thickBot="1" x14ac:dyDescent="0.25">
      <c r="A400" s="155"/>
      <c r="B400" s="330" t="s">
        <v>37</v>
      </c>
      <c r="C400" s="330"/>
      <c r="D400" s="99"/>
      <c r="E400" s="329" t="s">
        <v>38</v>
      </c>
      <c r="F400" s="330"/>
      <c r="G400" s="134"/>
      <c r="H400" s="329" t="s">
        <v>39</v>
      </c>
      <c r="I400" s="330"/>
      <c r="J400" s="99"/>
      <c r="K400" s="329" t="s">
        <v>40</v>
      </c>
      <c r="L400" s="330"/>
      <c r="M400" s="134"/>
      <c r="T400" s="114"/>
      <c r="W400" s="114"/>
      <c r="AA400" s="114"/>
      <c r="AG400" s="114"/>
      <c r="AJ400" s="114"/>
    </row>
    <row r="401" spans="1:36" hidden="1" x14ac:dyDescent="0.2">
      <c r="A401" s="91"/>
      <c r="B401" s="82"/>
      <c r="C401" s="79"/>
      <c r="D401" s="72"/>
      <c r="E401" s="84"/>
      <c r="F401" s="79"/>
      <c r="G401" s="72"/>
      <c r="H401" s="84"/>
      <c r="I401" s="79"/>
      <c r="J401" s="72"/>
      <c r="K401" s="88"/>
      <c r="L401" s="78"/>
      <c r="M401" s="72"/>
      <c r="T401" s="114"/>
      <c r="W401" s="114"/>
      <c r="AA401" s="114"/>
      <c r="AG401" s="114"/>
      <c r="AJ401" s="114"/>
    </row>
    <row r="402" spans="1:36" x14ac:dyDescent="0.2">
      <c r="A402" s="92">
        <f>A207</f>
        <v>0</v>
      </c>
      <c r="B402" s="142">
        <f>B207</f>
        <v>2.9478529407512177E-3</v>
      </c>
      <c r="C402" s="79">
        <f>C207/$C302</f>
        <v>1.1815606182201845</v>
      </c>
      <c r="D402" s="42">
        <f>B402*C402</f>
        <v>3.4830669430961979E-3</v>
      </c>
      <c r="E402" s="142">
        <f>E207</f>
        <v>3.4842385691318011E-4</v>
      </c>
      <c r="F402" s="79">
        <f>F207/$C302</f>
        <v>0.90354635510955272</v>
      </c>
      <c r="G402" s="42">
        <f>E402*F402</f>
        <v>3.1481710594711621E-4</v>
      </c>
      <c r="H402" s="142">
        <f>H207</f>
        <v>3.0720267807251584E-3</v>
      </c>
      <c r="I402" s="79">
        <f>I207/$C302</f>
        <v>0.88938822134002993</v>
      </c>
      <c r="J402" s="42">
        <f>H402*I402</f>
        <v>2.7322244344180867E-3</v>
      </c>
      <c r="K402" s="142">
        <f>K207</f>
        <v>6.1491565959697931E-4</v>
      </c>
      <c r="L402" s="79">
        <f>L207/$C302</f>
        <v>0.73686650755016947</v>
      </c>
      <c r="M402" s="42">
        <f>K402*L402</f>
        <v>4.5311075452513498E-4</v>
      </c>
      <c r="T402" s="114"/>
      <c r="W402" s="114"/>
      <c r="AA402" s="114"/>
      <c r="AG402" s="114"/>
      <c r="AJ402" s="114"/>
    </row>
    <row r="403" spans="1:36" x14ac:dyDescent="0.2">
      <c r="A403" s="92">
        <f t="shared" ref="A403:B418" si="59">A208</f>
        <v>1</v>
      </c>
      <c r="B403" s="142">
        <f t="shared" si="59"/>
        <v>3.7039525553870609E-3</v>
      </c>
      <c r="C403" s="79">
        <f t="shared" ref="C403:C466" si="60">C208/$C303</f>
        <v>1.2036591195461639</v>
      </c>
      <c r="D403" s="42">
        <f>B403*C403</f>
        <v>4.4582962716579536E-3</v>
      </c>
      <c r="E403" s="142">
        <f t="shared" ref="E403:E466" si="61">E208</f>
        <v>8.3944917845396767E-4</v>
      </c>
      <c r="F403" s="79">
        <f t="shared" ref="F403:F466" si="62">F208/$C303</f>
        <v>0.94023203951080803</v>
      </c>
      <c r="G403" s="42">
        <f>E403*F403</f>
        <v>7.8927701312344624E-4</v>
      </c>
      <c r="H403" s="142">
        <f t="shared" ref="H403:H466" si="63">H208</f>
        <v>4.0455723662742721E-3</v>
      </c>
      <c r="I403" s="79">
        <f t="shared" ref="I403:I466" si="64">I208/$C303</f>
        <v>0.90443297478805473</v>
      </c>
      <c r="J403" s="42">
        <f>H403*I403</f>
        <v>3.6589490499497898E-3</v>
      </c>
      <c r="K403" s="142">
        <f t="shared" ref="K403:K466" si="65">K208</f>
        <v>1.3568401783453864E-3</v>
      </c>
      <c r="L403" s="79">
        <f t="shared" ref="L403:L466" si="66">L208/$C303</f>
        <v>0.7659648942566496</v>
      </c>
      <c r="M403" s="42">
        <f>K403*L403</f>
        <v>1.0392919437294975E-3</v>
      </c>
      <c r="T403" s="114"/>
      <c r="W403" s="114"/>
      <c r="AA403" s="114"/>
      <c r="AG403" s="114"/>
      <c r="AJ403" s="114"/>
    </row>
    <row r="404" spans="1:36" x14ac:dyDescent="0.2">
      <c r="A404" s="92">
        <f t="shared" si="59"/>
        <v>2</v>
      </c>
      <c r="B404" s="142">
        <f t="shared" si="59"/>
        <v>3.627123535677157E-3</v>
      </c>
      <c r="C404" s="79">
        <f t="shared" si="60"/>
        <v>1.2172990844684457</v>
      </c>
      <c r="D404" s="42">
        <f>B404*C404</f>
        <v>4.4152941592337548E-3</v>
      </c>
      <c r="E404" s="142">
        <f t="shared" si="61"/>
        <v>1.3613762090293659E-3</v>
      </c>
      <c r="F404" s="79">
        <f t="shared" si="62"/>
        <v>0.95171936522967016</v>
      </c>
      <c r="G404" s="42">
        <f>E404*F404</f>
        <v>1.2956481014962029E-3</v>
      </c>
      <c r="H404" s="142">
        <f t="shared" si="63"/>
        <v>3.958253775607665E-3</v>
      </c>
      <c r="I404" s="79">
        <f t="shared" si="64"/>
        <v>0.92776787861397159</v>
      </c>
      <c r="J404" s="42">
        <f>H404*I404</f>
        <v>3.6723407084112668E-3</v>
      </c>
      <c r="K404" s="142">
        <f t="shared" si="65"/>
        <v>2.0896926357258342E-3</v>
      </c>
      <c r="L404" s="79">
        <f t="shared" si="66"/>
        <v>0.79110351380675026</v>
      </c>
      <c r="M404" s="42">
        <f>K404*L404</f>
        <v>1.6531631868987968E-3</v>
      </c>
      <c r="T404" s="114"/>
      <c r="W404" s="114"/>
      <c r="AA404" s="114"/>
      <c r="AG404" s="114"/>
      <c r="AJ404" s="114"/>
    </row>
    <row r="405" spans="1:36" x14ac:dyDescent="0.2">
      <c r="A405" s="92">
        <f t="shared" si="59"/>
        <v>3</v>
      </c>
      <c r="B405" s="142">
        <f t="shared" si="59"/>
        <v>3.5919692978763156E-3</v>
      </c>
      <c r="C405" s="79">
        <f t="shared" si="60"/>
        <v>1.1937443071218377</v>
      </c>
      <c r="D405" s="42">
        <f>B405*C405</f>
        <v>4.287892900696276E-3</v>
      </c>
      <c r="E405" s="142">
        <f t="shared" si="61"/>
        <v>9.6362301842790811E-4</v>
      </c>
      <c r="F405" s="79">
        <f t="shared" si="62"/>
        <v>0.94082637380284906</v>
      </c>
      <c r="G405" s="42">
        <f>E405*F405</f>
        <v>9.0660195014048478E-4</v>
      </c>
      <c r="H405" s="142">
        <f t="shared" si="63"/>
        <v>4.0209076994301325E-3</v>
      </c>
      <c r="I405" s="79">
        <f t="shared" si="64"/>
        <v>0.92594884831349655</v>
      </c>
      <c r="J405" s="42">
        <f>H405*I405</f>
        <v>3.7231548534622022E-3</v>
      </c>
      <c r="K405" s="142">
        <f t="shared" si="65"/>
        <v>1.66897578978673E-3</v>
      </c>
      <c r="L405" s="79">
        <f t="shared" si="66"/>
        <v>0.79559338688298142</v>
      </c>
      <c r="M405" s="42">
        <f>K405*L405</f>
        <v>1.3278261012221234E-3</v>
      </c>
      <c r="T405" s="114"/>
      <c r="W405" s="114"/>
      <c r="AA405" s="114"/>
      <c r="AG405" s="114"/>
      <c r="AJ405" s="114"/>
    </row>
    <row r="406" spans="1:36" x14ac:dyDescent="0.2">
      <c r="A406" s="92">
        <f t="shared" si="59"/>
        <v>4</v>
      </c>
      <c r="B406" s="142">
        <f t="shared" si="59"/>
        <v>3.025248964296619E-3</v>
      </c>
      <c r="C406" s="79">
        <f t="shared" si="60"/>
        <v>1.1917443225603601</v>
      </c>
      <c r="D406" s="42">
        <f>B406*C406</f>
        <v>3.6053232775321055E-3</v>
      </c>
      <c r="E406" s="142">
        <f t="shared" si="61"/>
        <v>1.0563281455317403E-3</v>
      </c>
      <c r="F406" s="79">
        <f t="shared" si="62"/>
        <v>0.96157911004870256</v>
      </c>
      <c r="G406" s="42">
        <f>E406*F406</f>
        <v>1.0157430780998072E-3</v>
      </c>
      <c r="H406" s="142">
        <f t="shared" si="63"/>
        <v>3.4935941324175089E-3</v>
      </c>
      <c r="I406" s="79">
        <f t="shared" si="64"/>
        <v>0.9360051975474073</v>
      </c>
      <c r="J406" s="42">
        <f>H406*I406</f>
        <v>3.2700222660639136E-3</v>
      </c>
      <c r="K406" s="142">
        <f t="shared" si="65"/>
        <v>1.7605469092195675E-3</v>
      </c>
      <c r="L406" s="79">
        <f t="shared" si="66"/>
        <v>0.82055724968441712</v>
      </c>
      <c r="M406" s="42">
        <f>K406*L406</f>
        <v>1.4446295297696095E-3</v>
      </c>
      <c r="T406" s="114"/>
      <c r="W406" s="114"/>
      <c r="AA406" s="114"/>
      <c r="AG406" s="114"/>
      <c r="AJ406" s="114"/>
    </row>
    <row r="407" spans="1:36" x14ac:dyDescent="0.2">
      <c r="A407" s="92">
        <f t="shared" si="59"/>
        <v>5</v>
      </c>
      <c r="B407" s="142">
        <f t="shared" si="59"/>
        <v>3.5746756808936434E-3</v>
      </c>
      <c r="C407" s="79">
        <f t="shared" si="60"/>
        <v>1.1244713095081977</v>
      </c>
      <c r="D407" s="42">
        <f t="shared" ref="D407:D470" si="67">B407*C407</f>
        <v>4.0196202439615834E-3</v>
      </c>
      <c r="E407" s="142">
        <f t="shared" si="61"/>
        <v>1.0784412951161408E-3</v>
      </c>
      <c r="F407" s="79">
        <f t="shared" si="62"/>
        <v>1.037973516469106</v>
      </c>
      <c r="G407" s="42">
        <f t="shared" ref="G407:G470" si="68">E407*F407</f>
        <v>1.1193935033971976E-3</v>
      </c>
      <c r="H407" s="142">
        <f t="shared" si="63"/>
        <v>3.9642073158803887E-3</v>
      </c>
      <c r="I407" s="79">
        <f t="shared" si="64"/>
        <v>0.92584674771472708</v>
      </c>
      <c r="J407" s="42">
        <f t="shared" ref="J407:J470" si="69">H407*I407</f>
        <v>3.6702484506747858E-3</v>
      </c>
      <c r="K407" s="142">
        <f t="shared" si="65"/>
        <v>1.9082514083666518E-3</v>
      </c>
      <c r="L407" s="79">
        <f t="shared" si="66"/>
        <v>0.89941686650833774</v>
      </c>
      <c r="M407" s="42">
        <f t="shared" ref="M407:M470" si="70">K407*L407</f>
        <v>1.7163135022232564E-3</v>
      </c>
      <c r="T407" s="114"/>
      <c r="W407" s="114"/>
      <c r="AA407" s="114"/>
      <c r="AG407" s="114"/>
      <c r="AJ407" s="114"/>
    </row>
    <row r="408" spans="1:36" x14ac:dyDescent="0.2">
      <c r="A408" s="92">
        <f t="shared" si="59"/>
        <v>6</v>
      </c>
      <c r="B408" s="142">
        <f t="shared" si="59"/>
        <v>4.0112686342266765E-3</v>
      </c>
      <c r="C408" s="79">
        <f t="shared" si="60"/>
        <v>1.115232651678733</v>
      </c>
      <c r="D408" s="42">
        <f t="shared" si="67"/>
        <v>4.4734977555443457E-3</v>
      </c>
      <c r="E408" s="142">
        <f t="shared" si="61"/>
        <v>1.2621505378173131E-3</v>
      </c>
      <c r="F408" s="79">
        <f t="shared" si="62"/>
        <v>0.9974090993370327</v>
      </c>
      <c r="G408" s="42">
        <f t="shared" si="68"/>
        <v>1.2588804311521177E-3</v>
      </c>
      <c r="H408" s="142">
        <f t="shared" si="63"/>
        <v>4.4472945837242114E-3</v>
      </c>
      <c r="I408" s="79">
        <f t="shared" si="64"/>
        <v>0.9368608849392146</v>
      </c>
      <c r="J408" s="42">
        <f t="shared" si="69"/>
        <v>4.1664963392932406E-3</v>
      </c>
      <c r="K408" s="142">
        <f t="shared" si="65"/>
        <v>2.1957223529638567E-3</v>
      </c>
      <c r="L408" s="79">
        <f t="shared" si="66"/>
        <v>0.91886006444256585</v>
      </c>
      <c r="M408" s="42">
        <f t="shared" si="70"/>
        <v>2.0175615827423515E-3</v>
      </c>
      <c r="T408" s="114"/>
      <c r="W408" s="114"/>
      <c r="AA408" s="114"/>
      <c r="AG408" s="114"/>
      <c r="AJ408" s="114"/>
    </row>
    <row r="409" spans="1:36" x14ac:dyDescent="0.2">
      <c r="A409" s="92">
        <f t="shared" si="59"/>
        <v>7</v>
      </c>
      <c r="B409" s="142">
        <f t="shared" si="59"/>
        <v>4.2479927355468594E-3</v>
      </c>
      <c r="C409" s="79">
        <f t="shared" si="60"/>
        <v>1.0840445778532228</v>
      </c>
      <c r="D409" s="42">
        <f t="shared" si="67"/>
        <v>4.6050134917294521E-3</v>
      </c>
      <c r="E409" s="142">
        <f t="shared" si="61"/>
        <v>1.4268651520293208E-3</v>
      </c>
      <c r="F409" s="79">
        <f t="shared" si="62"/>
        <v>0.96425132489201082</v>
      </c>
      <c r="G409" s="42">
        <f t="shared" si="68"/>
        <v>1.3758566132865131E-3</v>
      </c>
      <c r="H409" s="142">
        <f t="shared" si="63"/>
        <v>4.5022939557674635E-3</v>
      </c>
      <c r="I409" s="79">
        <f t="shared" si="64"/>
        <v>0.96172048151959066</v>
      </c>
      <c r="J409" s="42">
        <f t="shared" si="69"/>
        <v>4.3299483110834274E-3</v>
      </c>
      <c r="K409" s="142">
        <f t="shared" si="65"/>
        <v>2.5401771830285548E-3</v>
      </c>
      <c r="L409" s="79">
        <f t="shared" si="66"/>
        <v>0.94737903574254423</v>
      </c>
      <c r="M409" s="42">
        <f t="shared" si="70"/>
        <v>2.4065106102728047E-3</v>
      </c>
      <c r="T409" s="114"/>
      <c r="W409" s="114"/>
      <c r="AA409" s="114"/>
      <c r="AG409" s="114"/>
      <c r="AJ409" s="114"/>
    </row>
    <row r="410" spans="1:36" x14ac:dyDescent="0.2">
      <c r="A410" s="92">
        <f t="shared" si="59"/>
        <v>8</v>
      </c>
      <c r="B410" s="142">
        <f t="shared" si="59"/>
        <v>4.375001594698287E-3</v>
      </c>
      <c r="C410" s="79">
        <f t="shared" si="60"/>
        <v>1.0756036993998823</v>
      </c>
      <c r="D410" s="42">
        <f t="shared" si="67"/>
        <v>4.7057679001378623E-3</v>
      </c>
      <c r="E410" s="142">
        <f t="shared" si="61"/>
        <v>1.4784625010595884E-3</v>
      </c>
      <c r="F410" s="79">
        <f t="shared" si="62"/>
        <v>0.9648923130800211</v>
      </c>
      <c r="G410" s="42">
        <f t="shared" si="68"/>
        <v>1.4265571024494595E-3</v>
      </c>
      <c r="H410" s="142">
        <f t="shared" si="63"/>
        <v>4.7052813288755496E-3</v>
      </c>
      <c r="I410" s="79">
        <f t="shared" si="64"/>
        <v>0.96574393912863543</v>
      </c>
      <c r="J410" s="42">
        <f t="shared" si="69"/>
        <v>4.5440969252566934E-3</v>
      </c>
      <c r="K410" s="142">
        <f t="shared" si="65"/>
        <v>2.6975207473790958E-3</v>
      </c>
      <c r="L410" s="79">
        <f t="shared" si="66"/>
        <v>0.95637605259387803</v>
      </c>
      <c r="M410" s="42">
        <f t="shared" si="70"/>
        <v>2.5798442441685074E-3</v>
      </c>
      <c r="T410" s="114"/>
      <c r="W410" s="114"/>
      <c r="AA410" s="114"/>
      <c r="AG410" s="114"/>
      <c r="AJ410" s="114"/>
    </row>
    <row r="411" spans="1:36" x14ac:dyDescent="0.2">
      <c r="A411" s="92">
        <f t="shared" si="59"/>
        <v>9</v>
      </c>
      <c r="B411" s="142">
        <f t="shared" si="59"/>
        <v>4.8478827935031568E-3</v>
      </c>
      <c r="C411" s="79">
        <f t="shared" si="60"/>
        <v>1.0261924562075164</v>
      </c>
      <c r="D411" s="42">
        <f t="shared" si="67"/>
        <v>4.974860751271161E-3</v>
      </c>
      <c r="E411" s="142">
        <f t="shared" si="61"/>
        <v>2.1256973792799223E-3</v>
      </c>
      <c r="F411" s="79">
        <f t="shared" si="62"/>
        <v>0.98834830902319137</v>
      </c>
      <c r="G411" s="42">
        <f t="shared" si="68"/>
        <v>2.1009294103063406E-3</v>
      </c>
      <c r="H411" s="142">
        <f t="shared" si="63"/>
        <v>5.125147669061407E-3</v>
      </c>
      <c r="I411" s="79">
        <f t="shared" si="64"/>
        <v>0.98834830902319137</v>
      </c>
      <c r="J411" s="42">
        <f t="shared" si="69"/>
        <v>5.0654310322109921E-3</v>
      </c>
      <c r="K411" s="142">
        <f t="shared" si="65"/>
        <v>3.6469686699195677E-3</v>
      </c>
      <c r="L411" s="79">
        <f t="shared" si="66"/>
        <v>0.98834830902319137</v>
      </c>
      <c r="M411" s="42">
        <f t="shared" si="70"/>
        <v>3.6044753179755623E-3</v>
      </c>
      <c r="T411" s="114"/>
      <c r="W411" s="114"/>
      <c r="AA411" s="114"/>
      <c r="AG411" s="114"/>
      <c r="AJ411" s="114"/>
    </row>
    <row r="412" spans="1:36" x14ac:dyDescent="0.2">
      <c r="A412" s="92">
        <f t="shared" si="59"/>
        <v>10</v>
      </c>
      <c r="B412" s="142">
        <f t="shared" si="59"/>
        <v>3.9602382890319065E-3</v>
      </c>
      <c r="C412" s="79">
        <f t="shared" si="60"/>
        <v>1.0216238101078976</v>
      </c>
      <c r="D412" s="42">
        <f t="shared" si="67"/>
        <v>4.0458737297759577E-3</v>
      </c>
      <c r="E412" s="142">
        <f t="shared" si="61"/>
        <v>1.9419881365787498E-3</v>
      </c>
      <c r="F412" s="79">
        <f t="shared" si="62"/>
        <v>0.99069229336587639</v>
      </c>
      <c r="G412" s="42">
        <f t="shared" si="68"/>
        <v>1.9239126807165264E-3</v>
      </c>
      <c r="H412" s="142">
        <f t="shared" si="63"/>
        <v>4.1195663668066882E-3</v>
      </c>
      <c r="I412" s="79">
        <f>I217/$C312</f>
        <v>0.99069229336587639</v>
      </c>
      <c r="J412" s="42">
        <f t="shared" si="69"/>
        <v>4.0812226516046494E-3</v>
      </c>
      <c r="K412" s="142">
        <f t="shared" si="65"/>
        <v>3.138933233313857E-3</v>
      </c>
      <c r="L412" s="79">
        <f t="shared" si="66"/>
        <v>0.99069229336587639</v>
      </c>
      <c r="M412" s="42">
        <f t="shared" si="70"/>
        <v>3.1097169636340703E-3</v>
      </c>
      <c r="T412" s="114"/>
      <c r="W412" s="114"/>
      <c r="AA412" s="114"/>
      <c r="AG412" s="114"/>
      <c r="AJ412" s="114"/>
    </row>
    <row r="413" spans="1:36" x14ac:dyDescent="0.2">
      <c r="A413" s="92">
        <f t="shared" si="59"/>
        <v>11</v>
      </c>
      <c r="B413" s="142">
        <f t="shared" si="59"/>
        <v>3.8853937827462433E-3</v>
      </c>
      <c r="C413" s="79">
        <f t="shared" si="60"/>
        <v>1.0164187473591315</v>
      </c>
      <c r="D413" s="42">
        <f t="shared" si="67"/>
        <v>3.9491870816558946E-3</v>
      </c>
      <c r="E413" s="142">
        <f t="shared" si="61"/>
        <v>2.1937378395396156E-3</v>
      </c>
      <c r="F413" s="79">
        <f t="shared" si="62"/>
        <v>0.99333849632739579</v>
      </c>
      <c r="G413" s="42">
        <f t="shared" si="68"/>
        <v>2.1791242468647918E-3</v>
      </c>
      <c r="H413" s="142">
        <f t="shared" si="63"/>
        <v>3.9126099668501209E-3</v>
      </c>
      <c r="I413" s="79">
        <f t="shared" si="64"/>
        <v>0.99333849632739579</v>
      </c>
      <c r="J413" s="42">
        <f t="shared" si="69"/>
        <v>3.8865461011864809E-3</v>
      </c>
      <c r="K413" s="142">
        <f t="shared" si="65"/>
        <v>3.4700634732443649E-3</v>
      </c>
      <c r="L413" s="79">
        <f t="shared" si="66"/>
        <v>0.99333849632739579</v>
      </c>
      <c r="M413" s="42">
        <f t="shared" si="70"/>
        <v>3.4469476326731779E-3</v>
      </c>
      <c r="T413" s="114"/>
      <c r="W413" s="114"/>
      <c r="AA413" s="114"/>
      <c r="AG413" s="114"/>
      <c r="AJ413" s="114"/>
    </row>
    <row r="414" spans="1:36" x14ac:dyDescent="0.2">
      <c r="A414" s="92">
        <f t="shared" si="59"/>
        <v>12</v>
      </c>
      <c r="B414" s="142">
        <f t="shared" si="59"/>
        <v>3.5715571597984075E-3</v>
      </c>
      <c r="C414" s="79">
        <f t="shared" si="60"/>
        <v>1.0110032533150024</v>
      </c>
      <c r="D414" s="42">
        <f t="shared" si="67"/>
        <v>3.6108559079566799E-3</v>
      </c>
      <c r="E414" s="142">
        <f t="shared" si="61"/>
        <v>2.2529897403490984E-3</v>
      </c>
      <c r="F414" s="79">
        <f t="shared" si="62"/>
        <v>0.99584711988788166</v>
      </c>
      <c r="G414" s="42">
        <f t="shared" si="68"/>
        <v>2.2436333440635958E-3</v>
      </c>
      <c r="H414" s="142">
        <f t="shared" si="63"/>
        <v>3.6282575433481518E-3</v>
      </c>
      <c r="I414" s="79">
        <f t="shared" si="64"/>
        <v>0.99584711988788166</v>
      </c>
      <c r="J414" s="42">
        <f t="shared" si="69"/>
        <v>3.6131898247547378E-3</v>
      </c>
      <c r="K414" s="142">
        <f t="shared" si="65"/>
        <v>3.5817632288373613E-3</v>
      </c>
      <c r="L414" s="79">
        <f t="shared" si="66"/>
        <v>0.99584711988788166</v>
      </c>
      <c r="M414" s="42">
        <f t="shared" si="70"/>
        <v>3.566888595558006E-3</v>
      </c>
      <c r="T414" s="114"/>
      <c r="W414" s="114"/>
      <c r="AA414" s="114"/>
      <c r="AG414" s="114"/>
      <c r="AJ414" s="114"/>
    </row>
    <row r="415" spans="1:36" x14ac:dyDescent="0.2">
      <c r="A415" s="92">
        <f t="shared" si="59"/>
        <v>13</v>
      </c>
      <c r="B415" s="142">
        <f t="shared" si="59"/>
        <v>3.3733893192920503E-3</v>
      </c>
      <c r="C415" s="79">
        <f t="shared" si="60"/>
        <v>1.0074091406876609</v>
      </c>
      <c r="D415" s="42">
        <f t="shared" si="67"/>
        <v>3.3983832353529377E-3</v>
      </c>
      <c r="E415" s="142">
        <f t="shared" si="61"/>
        <v>2.6751240958769467E-3</v>
      </c>
      <c r="F415" s="79">
        <f t="shared" si="62"/>
        <v>0.99754137528466524</v>
      </c>
      <c r="G415" s="42">
        <f t="shared" si="68"/>
        <v>2.668546969658236E-3</v>
      </c>
      <c r="H415" s="142">
        <f t="shared" si="63"/>
        <v>3.4833880633785546E-3</v>
      </c>
      <c r="I415" s="79">
        <f t="shared" si="64"/>
        <v>0.99754137528466524</v>
      </c>
      <c r="J415" s="42">
        <f t="shared" si="69"/>
        <v>3.4748237193928302E-3</v>
      </c>
      <c r="K415" s="142">
        <f t="shared" si="65"/>
        <v>4.0072996073781944E-3</v>
      </c>
      <c r="L415" s="79">
        <f t="shared" si="66"/>
        <v>0.99754137528466524</v>
      </c>
      <c r="M415" s="42">
        <f t="shared" si="70"/>
        <v>3.9974471615217434E-3</v>
      </c>
      <c r="T415" s="114"/>
      <c r="W415" s="114"/>
      <c r="AA415" s="114"/>
      <c r="AG415" s="114"/>
      <c r="AJ415" s="114"/>
    </row>
    <row r="416" spans="1:36" x14ac:dyDescent="0.2">
      <c r="A416" s="92">
        <f t="shared" si="59"/>
        <v>14</v>
      </c>
      <c r="B416" s="142">
        <f t="shared" si="59"/>
        <v>3.2035716705605655E-3</v>
      </c>
      <c r="C416" s="79">
        <f t="shared" si="60"/>
        <v>1</v>
      </c>
      <c r="D416" s="42">
        <f t="shared" si="67"/>
        <v>3.2035716705605655E-3</v>
      </c>
      <c r="E416" s="142">
        <f t="shared" si="61"/>
        <v>2.8432407331019389E-3</v>
      </c>
      <c r="F416" s="79">
        <f t="shared" si="62"/>
        <v>1</v>
      </c>
      <c r="G416" s="42">
        <f t="shared" si="68"/>
        <v>2.8432407331019389E-3</v>
      </c>
      <c r="H416" s="142">
        <f t="shared" si="63"/>
        <v>3.2855037247899463E-3</v>
      </c>
      <c r="I416" s="79">
        <f t="shared" si="64"/>
        <v>1</v>
      </c>
      <c r="J416" s="42">
        <f t="shared" si="69"/>
        <v>3.2855037247899463E-3</v>
      </c>
      <c r="K416" s="142">
        <f t="shared" si="65"/>
        <v>4.2102869804862796E-3</v>
      </c>
      <c r="L416" s="79">
        <f t="shared" si="66"/>
        <v>1</v>
      </c>
      <c r="M416" s="42">
        <f t="shared" si="70"/>
        <v>4.2102869804862796E-3</v>
      </c>
      <c r="T416" s="114"/>
      <c r="W416" s="114"/>
      <c r="AA416" s="114"/>
      <c r="AG416" s="114"/>
      <c r="AJ416" s="114"/>
    </row>
    <row r="417" spans="1:36" x14ac:dyDescent="0.2">
      <c r="A417" s="92">
        <f t="shared" si="59"/>
        <v>15</v>
      </c>
      <c r="B417" s="142">
        <f t="shared" si="59"/>
        <v>3.0793978305866249E-3</v>
      </c>
      <c r="C417" s="79">
        <f t="shared" si="60"/>
        <v>1.0000000000000002</v>
      </c>
      <c r="D417" s="42">
        <f t="shared" si="67"/>
        <v>3.0793978305866257E-3</v>
      </c>
      <c r="E417" s="142">
        <f t="shared" si="61"/>
        <v>3.2310713565821916E-3</v>
      </c>
      <c r="F417" s="79">
        <f t="shared" si="62"/>
        <v>1.0000000000000002</v>
      </c>
      <c r="G417" s="42">
        <f t="shared" si="68"/>
        <v>3.2310713565821924E-3</v>
      </c>
      <c r="H417" s="142">
        <f t="shared" si="63"/>
        <v>3.0725937845606558E-3</v>
      </c>
      <c r="I417" s="79">
        <f t="shared" si="64"/>
        <v>1.0000000000000002</v>
      </c>
      <c r="J417" s="42">
        <f t="shared" si="69"/>
        <v>3.0725937845606567E-3</v>
      </c>
      <c r="K417" s="142">
        <f t="shared" si="65"/>
        <v>4.6273183014946505E-3</v>
      </c>
      <c r="L417" s="79">
        <f t="shared" si="66"/>
        <v>1.0000000000000002</v>
      </c>
      <c r="M417" s="42">
        <f t="shared" si="70"/>
        <v>4.6273183014946513E-3</v>
      </c>
      <c r="T417" s="114"/>
      <c r="W417" s="114"/>
      <c r="AA417" s="114"/>
      <c r="AG417" s="114"/>
      <c r="AJ417" s="114"/>
    </row>
    <row r="418" spans="1:36" x14ac:dyDescent="0.2">
      <c r="A418" s="92">
        <f t="shared" si="59"/>
        <v>16</v>
      </c>
      <c r="B418" s="142">
        <f t="shared" si="59"/>
        <v>2.8477767637859188E-3</v>
      </c>
      <c r="C418" s="79">
        <f t="shared" si="60"/>
        <v>0.99999999999999978</v>
      </c>
      <c r="D418" s="42">
        <f t="shared" si="67"/>
        <v>2.8477767637859184E-3</v>
      </c>
      <c r="E418" s="142">
        <f t="shared" si="61"/>
        <v>3.4694964694088671E-3</v>
      </c>
      <c r="F418" s="79">
        <f t="shared" si="62"/>
        <v>0.99999999999999978</v>
      </c>
      <c r="G418" s="42">
        <f t="shared" si="68"/>
        <v>3.4694964694088662E-3</v>
      </c>
      <c r="H418" s="142">
        <f t="shared" si="63"/>
        <v>2.8690394076170728E-3</v>
      </c>
      <c r="I418" s="79">
        <f t="shared" si="64"/>
        <v>0.99999999999999978</v>
      </c>
      <c r="J418" s="42">
        <f t="shared" si="69"/>
        <v>2.8690394076170724E-3</v>
      </c>
      <c r="K418" s="142">
        <f t="shared" si="65"/>
        <v>4.7517756433863396E-3</v>
      </c>
      <c r="L418" s="79">
        <f t="shared" si="66"/>
        <v>0.99999999999999978</v>
      </c>
      <c r="M418" s="42">
        <f t="shared" si="70"/>
        <v>4.7517756433863387E-3</v>
      </c>
      <c r="T418" s="114"/>
      <c r="W418" s="114"/>
      <c r="AA418" s="114"/>
      <c r="AG418" s="114"/>
      <c r="AJ418" s="114"/>
    </row>
    <row r="419" spans="1:36" x14ac:dyDescent="0.2">
      <c r="A419" s="92">
        <f t="shared" ref="A419:B434" si="71">A224</f>
        <v>17</v>
      </c>
      <c r="B419" s="142">
        <f t="shared" si="71"/>
        <v>2.5957435589073043E-3</v>
      </c>
      <c r="C419" s="79">
        <f t="shared" si="60"/>
        <v>1</v>
      </c>
      <c r="D419" s="42">
        <f t="shared" si="67"/>
        <v>2.5957435589073043E-3</v>
      </c>
      <c r="E419" s="142">
        <f t="shared" si="61"/>
        <v>3.6132319417074696E-3</v>
      </c>
      <c r="F419" s="79">
        <f t="shared" si="62"/>
        <v>1</v>
      </c>
      <c r="G419" s="42">
        <f t="shared" si="68"/>
        <v>3.6132319417074696E-3</v>
      </c>
      <c r="H419" s="142">
        <f t="shared" si="63"/>
        <v>2.6612325019072592E-3</v>
      </c>
      <c r="I419" s="79">
        <f t="shared" si="64"/>
        <v>1</v>
      </c>
      <c r="J419" s="42">
        <f t="shared" si="69"/>
        <v>2.6612325019072592E-3</v>
      </c>
      <c r="K419" s="142">
        <f t="shared" si="65"/>
        <v>4.8725474603472955E-3</v>
      </c>
      <c r="L419" s="79">
        <f t="shared" si="66"/>
        <v>1</v>
      </c>
      <c r="M419" s="42">
        <f t="shared" si="70"/>
        <v>4.8725474603472955E-3</v>
      </c>
      <c r="T419" s="114"/>
      <c r="W419" s="114"/>
      <c r="AA419" s="114"/>
      <c r="AG419" s="114"/>
      <c r="AJ419" s="114"/>
    </row>
    <row r="420" spans="1:36" x14ac:dyDescent="0.2">
      <c r="A420" s="92">
        <f t="shared" si="71"/>
        <v>18</v>
      </c>
      <c r="B420" s="142">
        <f t="shared" si="71"/>
        <v>2.3632719863533515E-3</v>
      </c>
      <c r="C420" s="79">
        <f t="shared" si="60"/>
        <v>1</v>
      </c>
      <c r="D420" s="42">
        <f t="shared" si="67"/>
        <v>2.3632719863533515E-3</v>
      </c>
      <c r="E420" s="142">
        <f t="shared" si="61"/>
        <v>3.66199427156025E-3</v>
      </c>
      <c r="F420" s="79">
        <f t="shared" si="62"/>
        <v>1</v>
      </c>
      <c r="G420" s="42">
        <f t="shared" si="68"/>
        <v>3.66199427156025E-3</v>
      </c>
      <c r="H420" s="142">
        <f t="shared" si="63"/>
        <v>2.4778067611238358E-3</v>
      </c>
      <c r="I420" s="79">
        <f t="shared" si="64"/>
        <v>1</v>
      </c>
      <c r="J420" s="42">
        <f t="shared" si="69"/>
        <v>2.4778067611238358E-3</v>
      </c>
      <c r="K420" s="142">
        <f t="shared" si="65"/>
        <v>4.819532601728284E-3</v>
      </c>
      <c r="L420" s="79">
        <f t="shared" si="66"/>
        <v>1</v>
      </c>
      <c r="M420" s="42">
        <f t="shared" si="70"/>
        <v>4.819532601728284E-3</v>
      </c>
      <c r="T420" s="114"/>
      <c r="W420" s="114"/>
      <c r="AA420" s="114"/>
      <c r="AG420" s="114"/>
      <c r="AJ420" s="114"/>
    </row>
    <row r="421" spans="1:36" x14ac:dyDescent="0.2">
      <c r="A421" s="92">
        <f t="shared" si="71"/>
        <v>19</v>
      </c>
      <c r="B421" s="142">
        <f t="shared" si="71"/>
        <v>2.356751442245131E-3</v>
      </c>
      <c r="C421" s="79">
        <f t="shared" si="60"/>
        <v>1</v>
      </c>
      <c r="D421" s="42">
        <f t="shared" si="67"/>
        <v>2.356751442245131E-3</v>
      </c>
      <c r="E421" s="142">
        <f t="shared" si="61"/>
        <v>3.8970173613739412E-3</v>
      </c>
      <c r="F421" s="79">
        <f t="shared" si="62"/>
        <v>1</v>
      </c>
      <c r="G421" s="42">
        <f t="shared" si="68"/>
        <v>3.8970173613739412E-3</v>
      </c>
      <c r="H421" s="142">
        <f t="shared" si="63"/>
        <v>2.4514410827732045E-3</v>
      </c>
      <c r="I421" s="79">
        <f t="shared" si="64"/>
        <v>1</v>
      </c>
      <c r="J421" s="42">
        <f t="shared" si="69"/>
        <v>2.4514410827732045E-3</v>
      </c>
      <c r="K421" s="142">
        <f t="shared" si="65"/>
        <v>4.875098977607034E-3</v>
      </c>
      <c r="L421" s="79">
        <f t="shared" si="66"/>
        <v>1</v>
      </c>
      <c r="M421" s="42">
        <f t="shared" si="70"/>
        <v>4.875098977607034E-3</v>
      </c>
      <c r="T421" s="114"/>
      <c r="W421" s="114"/>
      <c r="AA421" s="114"/>
      <c r="AG421" s="114"/>
      <c r="AJ421" s="114"/>
    </row>
    <row r="422" spans="1:36" x14ac:dyDescent="0.2">
      <c r="A422" s="92">
        <f t="shared" si="71"/>
        <v>20</v>
      </c>
      <c r="B422" s="142">
        <f t="shared" si="71"/>
        <v>2.1557485825612868E-3</v>
      </c>
      <c r="C422" s="79">
        <f t="shared" si="60"/>
        <v>1.0000000000000002</v>
      </c>
      <c r="D422" s="42">
        <f t="shared" si="67"/>
        <v>2.1557485825612873E-3</v>
      </c>
      <c r="E422" s="142">
        <f t="shared" si="61"/>
        <v>4.0330982818933278E-3</v>
      </c>
      <c r="F422" s="79">
        <f t="shared" si="62"/>
        <v>1.0000000000000002</v>
      </c>
      <c r="G422" s="42">
        <f t="shared" si="68"/>
        <v>4.0330982818933287E-3</v>
      </c>
      <c r="H422" s="142">
        <f t="shared" si="63"/>
        <v>2.2257735562452212E-3</v>
      </c>
      <c r="I422" s="79">
        <f t="shared" si="64"/>
        <v>1.0000000000000002</v>
      </c>
      <c r="J422" s="42">
        <f t="shared" si="69"/>
        <v>2.2257735562452217E-3</v>
      </c>
      <c r="K422" s="142">
        <f t="shared" si="65"/>
        <v>4.911954226914368E-3</v>
      </c>
      <c r="L422" s="79">
        <f t="shared" si="66"/>
        <v>1.0000000000000002</v>
      </c>
      <c r="M422" s="42">
        <f t="shared" si="70"/>
        <v>4.9119542269143689E-3</v>
      </c>
      <c r="T422" s="114"/>
      <c r="W422" s="114"/>
      <c r="AA422" s="114"/>
      <c r="AG422" s="114"/>
      <c r="AJ422" s="114"/>
    </row>
    <row r="423" spans="1:36" x14ac:dyDescent="0.2">
      <c r="A423" s="92">
        <f t="shared" si="71"/>
        <v>21</v>
      </c>
      <c r="B423" s="142">
        <f t="shared" si="71"/>
        <v>2.0290232253276077E-3</v>
      </c>
      <c r="C423" s="79">
        <f t="shared" si="60"/>
        <v>1</v>
      </c>
      <c r="D423" s="42">
        <f t="shared" si="67"/>
        <v>2.0290232253276077E-3</v>
      </c>
      <c r="E423" s="142">
        <f t="shared" si="61"/>
        <v>3.9245170473955673E-3</v>
      </c>
      <c r="F423" s="79">
        <f t="shared" si="62"/>
        <v>1</v>
      </c>
      <c r="G423" s="42">
        <f t="shared" si="68"/>
        <v>3.9245170473955673E-3</v>
      </c>
      <c r="H423" s="142">
        <f t="shared" si="63"/>
        <v>2.1509290499595584E-3</v>
      </c>
      <c r="I423" s="79">
        <f t="shared" si="64"/>
        <v>1</v>
      </c>
      <c r="J423" s="42">
        <f t="shared" si="69"/>
        <v>2.1509290499595584E-3</v>
      </c>
      <c r="K423" s="142">
        <f t="shared" si="65"/>
        <v>4.6769311371006768E-3</v>
      </c>
      <c r="L423" s="79">
        <f t="shared" si="66"/>
        <v>1</v>
      </c>
      <c r="M423" s="42">
        <f t="shared" si="70"/>
        <v>4.6769311371006768E-3</v>
      </c>
      <c r="T423" s="114"/>
      <c r="W423" s="114"/>
      <c r="AA423" s="114"/>
      <c r="AG423" s="114"/>
      <c r="AJ423" s="114"/>
    </row>
    <row r="424" spans="1:36" x14ac:dyDescent="0.2">
      <c r="A424" s="92">
        <f t="shared" si="71"/>
        <v>22</v>
      </c>
      <c r="B424" s="142">
        <f t="shared" si="71"/>
        <v>1.9031483738471749E-3</v>
      </c>
      <c r="C424" s="79">
        <f t="shared" si="60"/>
        <v>1</v>
      </c>
      <c r="D424" s="42">
        <f t="shared" si="67"/>
        <v>1.9031483738471749E-3</v>
      </c>
      <c r="E424" s="142">
        <f t="shared" si="61"/>
        <v>3.8706516830233099E-3</v>
      </c>
      <c r="F424" s="79">
        <f t="shared" si="62"/>
        <v>1</v>
      </c>
      <c r="G424" s="42">
        <f t="shared" si="68"/>
        <v>3.8706516830233099E-3</v>
      </c>
      <c r="H424" s="142">
        <f t="shared" si="63"/>
        <v>1.9672198072583861E-3</v>
      </c>
      <c r="I424" s="79">
        <f t="shared" si="64"/>
        <v>1</v>
      </c>
      <c r="J424" s="42">
        <f t="shared" si="69"/>
        <v>1.9672198072583861E-3</v>
      </c>
      <c r="K424" s="142">
        <f t="shared" si="65"/>
        <v>4.6100246845119782E-3</v>
      </c>
      <c r="L424" s="79">
        <f t="shared" si="66"/>
        <v>1</v>
      </c>
      <c r="M424" s="42">
        <f t="shared" si="70"/>
        <v>4.6100246845119782E-3</v>
      </c>
      <c r="T424" s="114"/>
      <c r="W424" s="114"/>
      <c r="AA424" s="114"/>
      <c r="AG424" s="114"/>
      <c r="AJ424" s="114"/>
    </row>
    <row r="425" spans="1:36" x14ac:dyDescent="0.2">
      <c r="A425" s="92">
        <f t="shared" si="71"/>
        <v>23</v>
      </c>
      <c r="B425" s="142">
        <f t="shared" si="71"/>
        <v>1.8810352242627745E-3</v>
      </c>
      <c r="C425" s="79">
        <f t="shared" si="60"/>
        <v>1.0000000000000002</v>
      </c>
      <c r="D425" s="42">
        <f t="shared" si="67"/>
        <v>1.8810352242627749E-3</v>
      </c>
      <c r="E425" s="142">
        <f t="shared" si="61"/>
        <v>4.2556472873260748E-3</v>
      </c>
      <c r="F425" s="79">
        <f t="shared" si="62"/>
        <v>1.0000000000000002</v>
      </c>
      <c r="G425" s="42">
        <f t="shared" si="68"/>
        <v>4.2556472873260757E-3</v>
      </c>
      <c r="H425" s="142">
        <f t="shared" si="63"/>
        <v>1.9876319453362942E-3</v>
      </c>
      <c r="I425" s="79">
        <f t="shared" si="64"/>
        <v>1.0000000000000002</v>
      </c>
      <c r="J425" s="42">
        <f t="shared" si="69"/>
        <v>1.9876319453362946E-3</v>
      </c>
      <c r="K425" s="142">
        <f t="shared" si="65"/>
        <v>4.7307965014729341E-3</v>
      </c>
      <c r="L425" s="79">
        <f t="shared" si="66"/>
        <v>1.0000000000000002</v>
      </c>
      <c r="M425" s="42">
        <f t="shared" si="70"/>
        <v>4.730796501472935E-3</v>
      </c>
      <c r="T425" s="114"/>
      <c r="W425" s="114"/>
      <c r="AA425" s="114"/>
      <c r="AG425" s="114"/>
      <c r="AJ425" s="114"/>
    </row>
    <row r="426" spans="1:36" x14ac:dyDescent="0.2">
      <c r="A426" s="92">
        <f t="shared" si="71"/>
        <v>24</v>
      </c>
      <c r="B426" s="142">
        <f t="shared" si="71"/>
        <v>1.7398512692239107E-3</v>
      </c>
      <c r="C426" s="79">
        <f t="shared" si="60"/>
        <v>1</v>
      </c>
      <c r="D426" s="42">
        <f t="shared" si="67"/>
        <v>1.7398512692239107E-3</v>
      </c>
      <c r="E426" s="142">
        <f t="shared" si="61"/>
        <v>3.9435116758847312E-3</v>
      </c>
      <c r="F426" s="79">
        <f t="shared" si="62"/>
        <v>1</v>
      </c>
      <c r="G426" s="42">
        <f t="shared" si="68"/>
        <v>3.9435116758847312E-3</v>
      </c>
      <c r="H426" s="142">
        <f t="shared" si="63"/>
        <v>1.91533895631037E-3</v>
      </c>
      <c r="I426" s="79">
        <f t="shared" si="64"/>
        <v>1</v>
      </c>
      <c r="J426" s="42">
        <f t="shared" si="69"/>
        <v>1.91533895631037E-3</v>
      </c>
      <c r="K426" s="142">
        <f t="shared" si="65"/>
        <v>4.3982487519536829E-3</v>
      </c>
      <c r="L426" s="79">
        <f t="shared" si="66"/>
        <v>1</v>
      </c>
      <c r="M426" s="42">
        <f t="shared" si="70"/>
        <v>4.3982487519536829E-3</v>
      </c>
      <c r="T426" s="114"/>
      <c r="W426" s="114"/>
      <c r="AA426" s="114"/>
      <c r="AG426" s="114"/>
      <c r="AJ426" s="114"/>
    </row>
    <row r="427" spans="1:36" x14ac:dyDescent="0.2">
      <c r="A427" s="92">
        <f t="shared" si="71"/>
        <v>25</v>
      </c>
      <c r="B427" s="142">
        <f t="shared" si="71"/>
        <v>1.7347482347044336E-3</v>
      </c>
      <c r="C427" s="79">
        <f t="shared" si="60"/>
        <v>1</v>
      </c>
      <c r="D427" s="42">
        <f t="shared" si="67"/>
        <v>1.7347482347044336E-3</v>
      </c>
      <c r="E427" s="142">
        <f t="shared" si="61"/>
        <v>4.2562142911615726E-3</v>
      </c>
      <c r="F427" s="79">
        <f t="shared" si="62"/>
        <v>1</v>
      </c>
      <c r="G427" s="42">
        <f t="shared" si="68"/>
        <v>4.2562142911615726E-3</v>
      </c>
      <c r="H427" s="142">
        <f t="shared" si="63"/>
        <v>1.9592817535614218E-3</v>
      </c>
      <c r="I427" s="79">
        <f t="shared" si="64"/>
        <v>1</v>
      </c>
      <c r="J427" s="42">
        <f t="shared" si="69"/>
        <v>1.9592817535614218E-3</v>
      </c>
      <c r="K427" s="142">
        <f t="shared" si="65"/>
        <v>4.6630395431309897E-3</v>
      </c>
      <c r="L427" s="79">
        <f t="shared" si="66"/>
        <v>1</v>
      </c>
      <c r="M427" s="42">
        <f t="shared" si="70"/>
        <v>4.6630395431309897E-3</v>
      </c>
      <c r="T427" s="114"/>
      <c r="W427" s="114"/>
      <c r="AA427" s="114"/>
      <c r="AG427" s="114"/>
      <c r="AJ427" s="114"/>
    </row>
    <row r="428" spans="1:36" x14ac:dyDescent="0.2">
      <c r="A428" s="92">
        <f t="shared" si="71"/>
        <v>26</v>
      </c>
      <c r="B428" s="142">
        <f t="shared" si="71"/>
        <v>1.6984599892325971E-3</v>
      </c>
      <c r="C428" s="79">
        <f t="shared" si="60"/>
        <v>1</v>
      </c>
      <c r="D428" s="42">
        <f t="shared" si="67"/>
        <v>1.6984599892325971E-3</v>
      </c>
      <c r="E428" s="142">
        <f t="shared" si="61"/>
        <v>4.3639450199060873E-3</v>
      </c>
      <c r="F428" s="79">
        <f t="shared" si="62"/>
        <v>1</v>
      </c>
      <c r="G428" s="42">
        <f t="shared" si="68"/>
        <v>4.3639450199060873E-3</v>
      </c>
      <c r="H428" s="142">
        <f t="shared" si="63"/>
        <v>1.9524777075354525E-3</v>
      </c>
      <c r="I428" s="79">
        <f t="shared" si="64"/>
        <v>1</v>
      </c>
      <c r="J428" s="42">
        <f t="shared" si="69"/>
        <v>1.9524777075354525E-3</v>
      </c>
      <c r="K428" s="142">
        <f t="shared" si="65"/>
        <v>4.6599210220357535E-3</v>
      </c>
      <c r="L428" s="79">
        <f t="shared" si="66"/>
        <v>1</v>
      </c>
      <c r="M428" s="42">
        <f t="shared" si="70"/>
        <v>4.6599210220357535E-3</v>
      </c>
      <c r="T428" s="114"/>
      <c r="W428" s="114"/>
      <c r="AA428" s="114"/>
      <c r="AG428" s="114"/>
      <c r="AJ428" s="114"/>
    </row>
    <row r="429" spans="1:36" x14ac:dyDescent="0.2">
      <c r="A429" s="92">
        <f t="shared" si="71"/>
        <v>27</v>
      </c>
      <c r="B429" s="142">
        <f t="shared" si="71"/>
        <v>1.7701859744230239E-3</v>
      </c>
      <c r="C429" s="79">
        <f t="shared" si="60"/>
        <v>1.0000000000000002</v>
      </c>
      <c r="D429" s="42">
        <f t="shared" si="67"/>
        <v>1.7701859744230243E-3</v>
      </c>
      <c r="E429" s="142">
        <f t="shared" si="61"/>
        <v>4.4730932582393457E-3</v>
      </c>
      <c r="F429" s="79">
        <f t="shared" si="62"/>
        <v>1.0000000000000002</v>
      </c>
      <c r="G429" s="42">
        <f t="shared" si="68"/>
        <v>4.4730932582393466E-3</v>
      </c>
      <c r="H429" s="142">
        <f t="shared" si="63"/>
        <v>1.9862144357475505E-3</v>
      </c>
      <c r="I429" s="79">
        <f t="shared" si="64"/>
        <v>1.0000000000000002</v>
      </c>
      <c r="J429" s="42">
        <f t="shared" si="69"/>
        <v>1.9862144357475509E-3</v>
      </c>
      <c r="K429" s="142">
        <f t="shared" si="65"/>
        <v>4.7764403102304783E-3</v>
      </c>
      <c r="L429" s="79">
        <f t="shared" si="66"/>
        <v>1.0000000000000002</v>
      </c>
      <c r="M429" s="42">
        <f t="shared" si="70"/>
        <v>4.7764403102304792E-3</v>
      </c>
      <c r="T429" s="114"/>
      <c r="W429" s="114"/>
      <c r="AA429" s="114"/>
      <c r="AG429" s="114"/>
      <c r="AJ429" s="114"/>
    </row>
    <row r="430" spans="1:36" x14ac:dyDescent="0.2">
      <c r="A430" s="92">
        <f t="shared" si="71"/>
        <v>28</v>
      </c>
      <c r="B430" s="142">
        <f t="shared" si="71"/>
        <v>1.7707529782585215E-3</v>
      </c>
      <c r="C430" s="79">
        <f t="shared" si="60"/>
        <v>1.0000000000000002</v>
      </c>
      <c r="D430" s="42">
        <f t="shared" si="67"/>
        <v>1.7707529782585219E-3</v>
      </c>
      <c r="E430" s="142">
        <f t="shared" si="61"/>
        <v>4.573736439040142E-3</v>
      </c>
      <c r="F430" s="79">
        <f t="shared" si="62"/>
        <v>1.0000000000000002</v>
      </c>
      <c r="G430" s="42">
        <f t="shared" si="68"/>
        <v>4.5737364390401429E-3</v>
      </c>
      <c r="H430" s="142">
        <f t="shared" si="63"/>
        <v>2.0568064132669827E-3</v>
      </c>
      <c r="I430" s="79">
        <f t="shared" si="64"/>
        <v>1.0000000000000002</v>
      </c>
      <c r="J430" s="42">
        <f t="shared" si="69"/>
        <v>2.0568064132669831E-3</v>
      </c>
      <c r="K430" s="142">
        <f t="shared" si="65"/>
        <v>4.6896887233993691E-3</v>
      </c>
      <c r="L430" s="79">
        <f t="shared" si="66"/>
        <v>1.0000000000000002</v>
      </c>
      <c r="M430" s="42">
        <f t="shared" si="70"/>
        <v>4.6896887233993699E-3</v>
      </c>
      <c r="T430" s="114"/>
      <c r="W430" s="114"/>
      <c r="AA430" s="114"/>
      <c r="AG430" s="114"/>
      <c r="AJ430" s="114"/>
    </row>
    <row r="431" spans="1:36" x14ac:dyDescent="0.2">
      <c r="A431" s="92">
        <f t="shared" si="71"/>
        <v>29</v>
      </c>
      <c r="B431" s="142">
        <f t="shared" si="71"/>
        <v>1.8487160056394202E-3</v>
      </c>
      <c r="C431" s="79">
        <f t="shared" si="60"/>
        <v>1</v>
      </c>
      <c r="D431" s="42">
        <f t="shared" si="67"/>
        <v>1.8487160056394202E-3</v>
      </c>
      <c r="E431" s="142">
        <f t="shared" si="61"/>
        <v>4.7908989080356632E-3</v>
      </c>
      <c r="F431" s="79">
        <f t="shared" si="62"/>
        <v>1</v>
      </c>
      <c r="G431" s="42">
        <f t="shared" si="68"/>
        <v>4.7908989080356632E-3</v>
      </c>
      <c r="H431" s="142">
        <f t="shared" si="63"/>
        <v>2.2059284220028105E-3</v>
      </c>
      <c r="I431" s="79">
        <f t="shared" si="64"/>
        <v>1</v>
      </c>
      <c r="J431" s="42">
        <f t="shared" si="69"/>
        <v>2.2059284220028105E-3</v>
      </c>
      <c r="K431" s="142">
        <f t="shared" si="65"/>
        <v>4.8969286252736853E-3</v>
      </c>
      <c r="L431" s="79">
        <f t="shared" si="66"/>
        <v>1</v>
      </c>
      <c r="M431" s="42">
        <f t="shared" si="70"/>
        <v>4.8969286252736853E-3</v>
      </c>
      <c r="T431" s="114"/>
      <c r="W431" s="114"/>
      <c r="AA431" s="114"/>
      <c r="AG431" s="114"/>
      <c r="AJ431" s="114"/>
    </row>
    <row r="432" spans="1:36" x14ac:dyDescent="0.2">
      <c r="A432" s="92">
        <f t="shared" si="71"/>
        <v>30</v>
      </c>
      <c r="B432" s="142">
        <f t="shared" si="71"/>
        <v>2.0678629880591828E-3</v>
      </c>
      <c r="C432" s="79">
        <f t="shared" si="60"/>
        <v>1.0000000000000002</v>
      </c>
      <c r="D432" s="42">
        <f t="shared" si="67"/>
        <v>2.0678629880591833E-3</v>
      </c>
      <c r="E432" s="142">
        <f t="shared" si="61"/>
        <v>5.3527997090136318E-3</v>
      </c>
      <c r="F432" s="79">
        <f t="shared" si="62"/>
        <v>1.0000000000000002</v>
      </c>
      <c r="G432" s="42">
        <f t="shared" si="68"/>
        <v>5.3527997090136326E-3</v>
      </c>
      <c r="H432" s="142">
        <f t="shared" si="63"/>
        <v>2.377163580323039E-3</v>
      </c>
      <c r="I432" s="79">
        <f t="shared" si="64"/>
        <v>1.0000000000000002</v>
      </c>
      <c r="J432" s="42">
        <f t="shared" si="69"/>
        <v>2.3771635803230395E-3</v>
      </c>
      <c r="K432" s="142">
        <f t="shared" si="65"/>
        <v>5.3635727818880834E-3</v>
      </c>
      <c r="L432" s="79">
        <f t="shared" si="66"/>
        <v>1.0000000000000002</v>
      </c>
      <c r="M432" s="42">
        <f t="shared" si="70"/>
        <v>5.3635727818880843E-3</v>
      </c>
      <c r="T432" s="114"/>
      <c r="W432" s="114"/>
      <c r="AA432" s="114"/>
      <c r="AG432" s="114"/>
      <c r="AJ432" s="114"/>
    </row>
    <row r="433" spans="1:36" x14ac:dyDescent="0.2">
      <c r="A433" s="92">
        <f t="shared" si="71"/>
        <v>31</v>
      </c>
      <c r="B433" s="142">
        <f t="shared" si="71"/>
        <v>2.0579404209379775E-3</v>
      </c>
      <c r="C433" s="79">
        <f t="shared" si="60"/>
        <v>1.0000000000000002</v>
      </c>
      <c r="D433" s="42">
        <f t="shared" si="67"/>
        <v>2.0579404209379779E-3</v>
      </c>
      <c r="E433" s="142">
        <f t="shared" si="61"/>
        <v>5.3029033714898565E-3</v>
      </c>
      <c r="F433" s="79">
        <f t="shared" si="62"/>
        <v>1.0000000000000002</v>
      </c>
      <c r="G433" s="42">
        <f t="shared" si="68"/>
        <v>5.3029033714898574E-3</v>
      </c>
      <c r="H433" s="142">
        <f t="shared" si="63"/>
        <v>2.4531420942796966E-3</v>
      </c>
      <c r="I433" s="79">
        <f t="shared" si="64"/>
        <v>1.0000000000000002</v>
      </c>
      <c r="J433" s="42">
        <f t="shared" si="69"/>
        <v>2.4531420942796971E-3</v>
      </c>
      <c r="K433" s="142">
        <f t="shared" si="65"/>
        <v>5.3998610273599196E-3</v>
      </c>
      <c r="L433" s="79">
        <f t="shared" si="66"/>
        <v>1.0000000000000002</v>
      </c>
      <c r="M433" s="42">
        <f t="shared" si="70"/>
        <v>5.3998610273599205E-3</v>
      </c>
      <c r="T433" s="114"/>
      <c r="W433" s="114"/>
      <c r="AA433" s="114"/>
      <c r="AG433" s="114"/>
      <c r="AJ433" s="114"/>
    </row>
    <row r="434" spans="1:36" x14ac:dyDescent="0.2">
      <c r="A434" s="92">
        <f t="shared" si="71"/>
        <v>32</v>
      </c>
      <c r="B434" s="142">
        <f t="shared" si="71"/>
        <v>1.9380191097302679E-3</v>
      </c>
      <c r="C434" s="79">
        <f t="shared" si="60"/>
        <v>1</v>
      </c>
      <c r="D434" s="42">
        <f t="shared" si="67"/>
        <v>1.9380191097302679E-3</v>
      </c>
      <c r="E434" s="142">
        <f t="shared" si="61"/>
        <v>4.8382437282996999E-3</v>
      </c>
      <c r="F434" s="79">
        <f t="shared" si="62"/>
        <v>1</v>
      </c>
      <c r="G434" s="42">
        <f t="shared" si="68"/>
        <v>4.8382437282996999E-3</v>
      </c>
      <c r="H434" s="142">
        <f t="shared" si="63"/>
        <v>2.282190437877217E-3</v>
      </c>
      <c r="I434" s="79">
        <f t="shared" si="64"/>
        <v>1</v>
      </c>
      <c r="J434" s="42">
        <f t="shared" si="69"/>
        <v>2.282190437877217E-3</v>
      </c>
      <c r="K434" s="142">
        <f t="shared" si="65"/>
        <v>4.921309790200076E-3</v>
      </c>
      <c r="L434" s="79">
        <f t="shared" si="66"/>
        <v>1</v>
      </c>
      <c r="M434" s="42">
        <f t="shared" si="70"/>
        <v>4.921309790200076E-3</v>
      </c>
      <c r="T434" s="114"/>
      <c r="W434" s="114"/>
      <c r="AA434" s="114"/>
      <c r="AG434" s="114"/>
      <c r="AJ434" s="114"/>
    </row>
    <row r="435" spans="1:36" x14ac:dyDescent="0.2">
      <c r="A435" s="92">
        <f t="shared" ref="A435:B450" si="72">A240</f>
        <v>33</v>
      </c>
      <c r="B435" s="142">
        <f t="shared" si="72"/>
        <v>1.8889732779597387E-3</v>
      </c>
      <c r="C435" s="79">
        <f t="shared" si="60"/>
        <v>1.0000000000000002</v>
      </c>
      <c r="D435" s="42">
        <f t="shared" si="67"/>
        <v>1.8889732779597392E-3</v>
      </c>
      <c r="E435" s="142">
        <f t="shared" si="61"/>
        <v>4.731363505308432E-3</v>
      </c>
      <c r="F435" s="79">
        <f t="shared" si="62"/>
        <v>1.0000000000000002</v>
      </c>
      <c r="G435" s="42">
        <f t="shared" si="68"/>
        <v>4.7313635053084328E-3</v>
      </c>
      <c r="H435" s="142">
        <f t="shared" si="63"/>
        <v>2.2648968208945448E-3</v>
      </c>
      <c r="I435" s="79">
        <f t="shared" si="64"/>
        <v>1.0000000000000002</v>
      </c>
      <c r="J435" s="42">
        <f t="shared" si="69"/>
        <v>2.2648968208945452E-3</v>
      </c>
      <c r="K435" s="142">
        <f t="shared" si="65"/>
        <v>4.8115945480313197E-3</v>
      </c>
      <c r="L435" s="79">
        <f t="shared" si="66"/>
        <v>1.0000000000000002</v>
      </c>
      <c r="M435" s="42">
        <f t="shared" si="70"/>
        <v>4.8115945480313206E-3</v>
      </c>
      <c r="T435" s="114"/>
      <c r="W435" s="114"/>
      <c r="AA435" s="114"/>
      <c r="AG435" s="114"/>
      <c r="AJ435" s="114"/>
    </row>
    <row r="436" spans="1:36" x14ac:dyDescent="0.2">
      <c r="A436" s="92">
        <f t="shared" si="72"/>
        <v>34</v>
      </c>
      <c r="B436" s="142">
        <f t="shared" si="72"/>
        <v>1.8912412933017285E-3</v>
      </c>
      <c r="C436" s="79">
        <f t="shared" si="60"/>
        <v>1</v>
      </c>
      <c r="D436" s="42">
        <f t="shared" si="67"/>
        <v>1.8912412933017285E-3</v>
      </c>
      <c r="E436" s="142">
        <f t="shared" si="61"/>
        <v>4.5986846078020296E-3</v>
      </c>
      <c r="F436" s="79">
        <f t="shared" si="62"/>
        <v>1</v>
      </c>
      <c r="G436" s="42">
        <f t="shared" si="68"/>
        <v>4.5986846078020296E-3</v>
      </c>
      <c r="H436" s="142">
        <f t="shared" si="63"/>
        <v>2.1999748817300873E-3</v>
      </c>
      <c r="I436" s="79">
        <f t="shared" si="64"/>
        <v>1</v>
      </c>
      <c r="J436" s="42">
        <f t="shared" si="69"/>
        <v>2.1999748817300873E-3</v>
      </c>
      <c r="K436" s="142">
        <f t="shared" si="65"/>
        <v>4.7463891069491138E-3</v>
      </c>
      <c r="L436" s="79">
        <f t="shared" si="66"/>
        <v>1</v>
      </c>
      <c r="M436" s="42">
        <f t="shared" si="70"/>
        <v>4.7463891069491138E-3</v>
      </c>
      <c r="T436" s="114"/>
      <c r="W436" s="114"/>
      <c r="AA436" s="114"/>
      <c r="AG436" s="114"/>
      <c r="AJ436" s="114"/>
    </row>
    <row r="437" spans="1:36" x14ac:dyDescent="0.2">
      <c r="A437" s="92">
        <f t="shared" si="72"/>
        <v>35</v>
      </c>
      <c r="B437" s="142">
        <f t="shared" si="72"/>
        <v>1.9737403513666067E-3</v>
      </c>
      <c r="C437" s="79">
        <f t="shared" si="60"/>
        <v>1.0000000000000002</v>
      </c>
      <c r="D437" s="42">
        <f t="shared" si="67"/>
        <v>1.9737403513666071E-3</v>
      </c>
      <c r="E437" s="142">
        <f t="shared" si="61"/>
        <v>4.814713069126556E-3</v>
      </c>
      <c r="F437" s="79">
        <f t="shared" si="62"/>
        <v>1.0000000000000002</v>
      </c>
      <c r="G437" s="42">
        <f t="shared" si="68"/>
        <v>4.8147130691265569E-3</v>
      </c>
      <c r="H437" s="142">
        <f t="shared" si="63"/>
        <v>2.3094066219810942E-3</v>
      </c>
      <c r="I437" s="79">
        <f t="shared" si="64"/>
        <v>1.0000000000000002</v>
      </c>
      <c r="J437" s="42">
        <f t="shared" si="69"/>
        <v>2.3094066219810946E-3</v>
      </c>
      <c r="K437" s="142">
        <f t="shared" si="65"/>
        <v>4.8172645863862945E-3</v>
      </c>
      <c r="L437" s="79">
        <f t="shared" si="66"/>
        <v>1.0000000000000002</v>
      </c>
      <c r="M437" s="42">
        <f t="shared" si="70"/>
        <v>4.8172645863862953E-3</v>
      </c>
      <c r="T437" s="114"/>
      <c r="W437" s="114"/>
      <c r="AA437" s="114"/>
      <c r="AG437" s="114"/>
      <c r="AJ437" s="114"/>
    </row>
    <row r="438" spans="1:36" x14ac:dyDescent="0.2">
      <c r="A438" s="92">
        <f t="shared" si="72"/>
        <v>36</v>
      </c>
      <c r="B438" s="142">
        <f t="shared" si="72"/>
        <v>2.0794865666868803E-3</v>
      </c>
      <c r="C438" s="79">
        <f t="shared" si="60"/>
        <v>0.99999999999999989</v>
      </c>
      <c r="D438" s="42">
        <f t="shared" si="67"/>
        <v>2.0794865666868799E-3</v>
      </c>
      <c r="E438" s="142">
        <f t="shared" si="61"/>
        <v>5.0216694690831233E-3</v>
      </c>
      <c r="F438" s="79">
        <f t="shared" si="62"/>
        <v>0.99999999999999989</v>
      </c>
      <c r="G438" s="42">
        <f t="shared" si="68"/>
        <v>5.0216694690831225E-3</v>
      </c>
      <c r="H438" s="142">
        <f t="shared" si="63"/>
        <v>2.4763892515350921E-3</v>
      </c>
      <c r="I438" s="79">
        <f t="shared" si="64"/>
        <v>0.99999999999999989</v>
      </c>
      <c r="J438" s="42">
        <f t="shared" si="69"/>
        <v>2.4763892515350916E-3</v>
      </c>
      <c r="K438" s="142">
        <f t="shared" si="65"/>
        <v>5.0579577145549604E-3</v>
      </c>
      <c r="L438" s="79">
        <f t="shared" si="66"/>
        <v>0.99999999999999989</v>
      </c>
      <c r="M438" s="42">
        <f t="shared" si="70"/>
        <v>5.0579577145549596E-3</v>
      </c>
      <c r="T438" s="114"/>
      <c r="W438" s="114"/>
      <c r="AA438" s="114"/>
      <c r="AG438" s="114"/>
      <c r="AJ438" s="114"/>
    </row>
    <row r="439" spans="1:36" x14ac:dyDescent="0.2">
      <c r="A439" s="92">
        <f t="shared" si="72"/>
        <v>37</v>
      </c>
      <c r="B439" s="142">
        <f t="shared" si="72"/>
        <v>2.1937378395396156E-3</v>
      </c>
      <c r="C439" s="79">
        <f t="shared" si="60"/>
        <v>1.0000000000000002</v>
      </c>
      <c r="D439" s="42">
        <f t="shared" si="67"/>
        <v>2.1937378395396161E-3</v>
      </c>
      <c r="E439" s="142">
        <f t="shared" si="61"/>
        <v>5.2274918613686959E-3</v>
      </c>
      <c r="F439" s="79">
        <f t="shared" si="62"/>
        <v>1.0000000000000002</v>
      </c>
      <c r="G439" s="42">
        <f t="shared" si="68"/>
        <v>5.2274918613686968E-3</v>
      </c>
      <c r="H439" s="142">
        <f t="shared" si="63"/>
        <v>2.5574708000112266E-3</v>
      </c>
      <c r="I439" s="79">
        <f t="shared" si="64"/>
        <v>1.0000000000000002</v>
      </c>
      <c r="J439" s="42">
        <f t="shared" si="69"/>
        <v>2.557470800011227E-3</v>
      </c>
      <c r="K439" s="142">
        <f t="shared" si="65"/>
        <v>5.2737026739617379E-3</v>
      </c>
      <c r="L439" s="79">
        <f t="shared" si="66"/>
        <v>1.0000000000000002</v>
      </c>
      <c r="M439" s="42">
        <f t="shared" si="70"/>
        <v>5.2737026739617388E-3</v>
      </c>
      <c r="T439" s="114"/>
      <c r="W439" s="114"/>
      <c r="AA439" s="114"/>
      <c r="AG439" s="114"/>
      <c r="AJ439" s="114"/>
    </row>
    <row r="440" spans="1:36" x14ac:dyDescent="0.2">
      <c r="A440" s="92">
        <f t="shared" si="72"/>
        <v>38</v>
      </c>
      <c r="B440" s="142">
        <f t="shared" si="72"/>
        <v>2.1200273409249476E-3</v>
      </c>
      <c r="C440" s="79">
        <f t="shared" si="60"/>
        <v>1</v>
      </c>
      <c r="D440" s="42">
        <f t="shared" si="67"/>
        <v>2.1200273409249476E-3</v>
      </c>
      <c r="E440" s="142">
        <f t="shared" si="61"/>
        <v>5.0432156148320266E-3</v>
      </c>
      <c r="F440" s="79">
        <f t="shared" si="62"/>
        <v>1</v>
      </c>
      <c r="G440" s="42">
        <f t="shared" si="68"/>
        <v>5.0432156148320266E-3</v>
      </c>
      <c r="H440" s="142">
        <f t="shared" si="63"/>
        <v>2.4942498723532617E-3</v>
      </c>
      <c r="I440" s="79">
        <f t="shared" si="64"/>
        <v>1</v>
      </c>
      <c r="J440" s="42">
        <f t="shared" si="69"/>
        <v>2.4942498723532617E-3</v>
      </c>
      <c r="K440" s="142">
        <f t="shared" si="65"/>
        <v>5.0641947567454321E-3</v>
      </c>
      <c r="L440" s="79">
        <f t="shared" si="66"/>
        <v>1</v>
      </c>
      <c r="M440" s="42">
        <f t="shared" si="70"/>
        <v>5.0641947567454321E-3</v>
      </c>
      <c r="T440" s="114"/>
      <c r="W440" s="114"/>
      <c r="AA440" s="114"/>
      <c r="AG440" s="114"/>
      <c r="AJ440" s="114"/>
    </row>
    <row r="441" spans="1:36" x14ac:dyDescent="0.2">
      <c r="A441" s="92">
        <f t="shared" si="72"/>
        <v>39</v>
      </c>
      <c r="B441" s="142">
        <f t="shared" si="72"/>
        <v>2.1101047738037422E-3</v>
      </c>
      <c r="C441" s="79">
        <f t="shared" si="60"/>
        <v>1</v>
      </c>
      <c r="D441" s="42">
        <f t="shared" si="67"/>
        <v>2.1101047738037422E-3</v>
      </c>
      <c r="E441" s="142">
        <f t="shared" si="61"/>
        <v>5.0500196608579961E-3</v>
      </c>
      <c r="F441" s="79">
        <f t="shared" si="62"/>
        <v>1</v>
      </c>
      <c r="G441" s="42">
        <f t="shared" si="68"/>
        <v>5.0500196608579961E-3</v>
      </c>
      <c r="H441" s="142">
        <f t="shared" si="63"/>
        <v>2.490847849340277E-3</v>
      </c>
      <c r="I441" s="79">
        <f t="shared" si="64"/>
        <v>1</v>
      </c>
      <c r="J441" s="42">
        <f t="shared" si="69"/>
        <v>2.490847849340277E-3</v>
      </c>
      <c r="K441" s="142">
        <f t="shared" si="65"/>
        <v>5.0610762356501958E-3</v>
      </c>
      <c r="L441" s="79">
        <f t="shared" si="66"/>
        <v>1</v>
      </c>
      <c r="M441" s="42">
        <f t="shared" si="70"/>
        <v>5.0610762356501958E-3</v>
      </c>
      <c r="T441" s="114"/>
      <c r="W441" s="114"/>
      <c r="AA441" s="114"/>
      <c r="AG441" s="114"/>
      <c r="AJ441" s="114"/>
    </row>
    <row r="442" spans="1:36" x14ac:dyDescent="0.2">
      <c r="A442" s="92">
        <f t="shared" si="72"/>
        <v>40</v>
      </c>
      <c r="B442" s="142">
        <f t="shared" si="72"/>
        <v>2.1336354329768862E-3</v>
      </c>
      <c r="C442" s="79">
        <f t="shared" si="60"/>
        <v>1</v>
      </c>
      <c r="D442" s="42">
        <f t="shared" si="67"/>
        <v>2.1336354329768862E-3</v>
      </c>
      <c r="E442" s="142">
        <f t="shared" si="61"/>
        <v>5.0262054997671033E-3</v>
      </c>
      <c r="F442" s="79">
        <f t="shared" si="62"/>
        <v>1</v>
      </c>
      <c r="G442" s="42">
        <f t="shared" si="68"/>
        <v>5.0262054997671033E-3</v>
      </c>
      <c r="H442" s="142">
        <f t="shared" si="63"/>
        <v>2.4664666844138867E-3</v>
      </c>
      <c r="I442" s="79">
        <f t="shared" si="64"/>
        <v>1</v>
      </c>
      <c r="J442" s="42">
        <f t="shared" si="69"/>
        <v>2.4664666844138867E-3</v>
      </c>
      <c r="K442" s="142">
        <f t="shared" si="65"/>
        <v>5.0795038603038628E-3</v>
      </c>
      <c r="L442" s="79">
        <f t="shared" si="66"/>
        <v>1</v>
      </c>
      <c r="M442" s="42">
        <f t="shared" si="70"/>
        <v>5.0795038603038628E-3</v>
      </c>
      <c r="T442" s="114"/>
      <c r="W442" s="114"/>
      <c r="AA442" s="114"/>
      <c r="AG442" s="114"/>
      <c r="AJ442" s="114"/>
    </row>
    <row r="443" spans="1:36" x14ac:dyDescent="0.2">
      <c r="A443" s="92">
        <f t="shared" si="72"/>
        <v>41</v>
      </c>
      <c r="B443" s="142">
        <f t="shared" si="72"/>
        <v>2.0888421299725883E-3</v>
      </c>
      <c r="C443" s="79">
        <f t="shared" si="60"/>
        <v>1.0000000000000002</v>
      </c>
      <c r="D443" s="42">
        <f t="shared" si="67"/>
        <v>2.0888421299725887E-3</v>
      </c>
      <c r="E443" s="142">
        <f t="shared" si="61"/>
        <v>4.9275468323905476E-3</v>
      </c>
      <c r="F443" s="79">
        <f t="shared" si="62"/>
        <v>1.0000000000000002</v>
      </c>
      <c r="G443" s="42">
        <f t="shared" si="68"/>
        <v>4.9275468323905485E-3</v>
      </c>
      <c r="H443" s="142">
        <f t="shared" si="63"/>
        <v>2.4358484772970248E-3</v>
      </c>
      <c r="I443" s="79">
        <f t="shared" si="64"/>
        <v>1.0000000000000002</v>
      </c>
      <c r="J443" s="42">
        <f t="shared" si="69"/>
        <v>2.4358484772970253E-3</v>
      </c>
      <c r="K443" s="142">
        <f t="shared" si="65"/>
        <v>5.2036777002778039E-3</v>
      </c>
      <c r="L443" s="79">
        <f t="shared" si="66"/>
        <v>1.0000000000000002</v>
      </c>
      <c r="M443" s="42">
        <f t="shared" si="70"/>
        <v>5.2036777002778048E-3</v>
      </c>
      <c r="T443" s="114"/>
      <c r="W443" s="114"/>
      <c r="AA443" s="114"/>
      <c r="AG443" s="114"/>
      <c r="AJ443" s="114"/>
    </row>
    <row r="444" spans="1:36" x14ac:dyDescent="0.2">
      <c r="A444" s="92">
        <f t="shared" si="72"/>
        <v>42</v>
      </c>
      <c r="B444" s="142">
        <f t="shared" si="72"/>
        <v>1.9884824510895405E-3</v>
      </c>
      <c r="C444" s="79">
        <f t="shared" si="60"/>
        <v>1</v>
      </c>
      <c r="D444" s="42">
        <f t="shared" si="67"/>
        <v>1.9884824510895405E-3</v>
      </c>
      <c r="E444" s="142">
        <f t="shared" si="61"/>
        <v>4.8575218587066128E-3</v>
      </c>
      <c r="F444" s="79">
        <f t="shared" si="62"/>
        <v>1</v>
      </c>
      <c r="G444" s="42">
        <f t="shared" si="68"/>
        <v>4.8575218587066128E-3</v>
      </c>
      <c r="H444" s="142">
        <f t="shared" si="63"/>
        <v>2.3933231896347161E-3</v>
      </c>
      <c r="I444" s="79">
        <f t="shared" si="64"/>
        <v>1</v>
      </c>
      <c r="J444" s="42">
        <f t="shared" si="69"/>
        <v>2.3933231896347161E-3</v>
      </c>
      <c r="K444" s="142">
        <f t="shared" si="65"/>
        <v>4.9587320433429069E-3</v>
      </c>
      <c r="L444" s="79">
        <f t="shared" si="66"/>
        <v>1</v>
      </c>
      <c r="M444" s="42">
        <f t="shared" si="70"/>
        <v>4.9587320433429069E-3</v>
      </c>
      <c r="T444" s="114"/>
      <c r="W444" s="114"/>
      <c r="AA444" s="114"/>
      <c r="AG444" s="114"/>
      <c r="AJ444" s="114"/>
    </row>
    <row r="445" spans="1:36" x14ac:dyDescent="0.2">
      <c r="A445" s="92">
        <f t="shared" si="72"/>
        <v>43</v>
      </c>
      <c r="B445" s="142">
        <f t="shared" si="72"/>
        <v>1.9343335847995344E-3</v>
      </c>
      <c r="C445" s="79">
        <f t="shared" si="60"/>
        <v>1</v>
      </c>
      <c r="D445" s="42">
        <f t="shared" si="67"/>
        <v>1.9343335847995344E-3</v>
      </c>
      <c r="E445" s="142">
        <f t="shared" si="61"/>
        <v>4.7455386011958679E-3</v>
      </c>
      <c r="F445" s="79">
        <f t="shared" si="62"/>
        <v>1</v>
      </c>
      <c r="G445" s="42">
        <f t="shared" si="68"/>
        <v>4.7455386011958679E-3</v>
      </c>
      <c r="H445" s="142">
        <f t="shared" si="63"/>
        <v>2.3238652197862791E-3</v>
      </c>
      <c r="I445" s="79">
        <f t="shared" si="64"/>
        <v>1</v>
      </c>
      <c r="J445" s="42">
        <f t="shared" si="69"/>
        <v>2.3238652197862791E-3</v>
      </c>
      <c r="K445" s="142">
        <f t="shared" si="65"/>
        <v>4.9431394378667273E-3</v>
      </c>
      <c r="L445" s="79">
        <f t="shared" si="66"/>
        <v>1</v>
      </c>
      <c r="M445" s="42">
        <f t="shared" si="70"/>
        <v>4.9431394378667273E-3</v>
      </c>
      <c r="T445" s="114"/>
      <c r="W445" s="114"/>
      <c r="AA445" s="114"/>
      <c r="AG445" s="114"/>
      <c r="AJ445" s="114"/>
    </row>
    <row r="446" spans="1:36" x14ac:dyDescent="0.2">
      <c r="A446" s="92">
        <f t="shared" si="72"/>
        <v>44</v>
      </c>
      <c r="B446" s="142">
        <f t="shared" si="72"/>
        <v>1.8478654998861739E-3</v>
      </c>
      <c r="C446" s="79">
        <f t="shared" si="60"/>
        <v>0.99999999999999989</v>
      </c>
      <c r="D446" s="42">
        <f t="shared" si="67"/>
        <v>1.8478654998861737E-3</v>
      </c>
      <c r="E446" s="142">
        <f t="shared" si="61"/>
        <v>4.712935880654765E-3</v>
      </c>
      <c r="F446" s="79">
        <f t="shared" si="62"/>
        <v>0.99999999999999989</v>
      </c>
      <c r="G446" s="42">
        <f t="shared" si="68"/>
        <v>4.7129358806547641E-3</v>
      </c>
      <c r="H446" s="142">
        <f t="shared" si="63"/>
        <v>2.3079891123923509E-3</v>
      </c>
      <c r="I446" s="79">
        <f t="shared" si="64"/>
        <v>0.99999999999999989</v>
      </c>
      <c r="J446" s="42">
        <f t="shared" si="69"/>
        <v>2.3079891123923505E-3</v>
      </c>
      <c r="K446" s="142">
        <f t="shared" si="65"/>
        <v>4.9241448093775633E-3</v>
      </c>
      <c r="L446" s="79">
        <f t="shared" si="66"/>
        <v>0.99999999999999989</v>
      </c>
      <c r="M446" s="42">
        <f t="shared" si="70"/>
        <v>4.9241448093775625E-3</v>
      </c>
      <c r="T446" s="114"/>
      <c r="W446" s="114"/>
      <c r="AA446" s="114"/>
      <c r="AG446" s="114"/>
      <c r="AJ446" s="114"/>
    </row>
    <row r="447" spans="1:36" x14ac:dyDescent="0.2">
      <c r="A447" s="92">
        <f t="shared" si="72"/>
        <v>45</v>
      </c>
      <c r="B447" s="142">
        <f t="shared" si="72"/>
        <v>1.748639828674121E-3</v>
      </c>
      <c r="C447" s="79">
        <f t="shared" si="60"/>
        <v>0.99999999999999989</v>
      </c>
      <c r="D447" s="42">
        <f t="shared" si="67"/>
        <v>1.7486398286741208E-3</v>
      </c>
      <c r="E447" s="142">
        <f t="shared" si="61"/>
        <v>4.564664377672183E-3</v>
      </c>
      <c r="F447" s="79">
        <f t="shared" si="62"/>
        <v>0.99999999999999989</v>
      </c>
      <c r="G447" s="42">
        <f t="shared" si="68"/>
        <v>4.5646643776721821E-3</v>
      </c>
      <c r="H447" s="142">
        <f t="shared" si="63"/>
        <v>2.2906954954096787E-3</v>
      </c>
      <c r="I447" s="79">
        <f t="shared" si="64"/>
        <v>0.99999999999999989</v>
      </c>
      <c r="J447" s="42">
        <f t="shared" si="69"/>
        <v>2.2906954954096783E-3</v>
      </c>
      <c r="K447" s="142">
        <f t="shared" si="65"/>
        <v>4.7894813984469195E-3</v>
      </c>
      <c r="L447" s="79">
        <f t="shared" si="66"/>
        <v>0.99999999999999989</v>
      </c>
      <c r="M447" s="42">
        <f t="shared" si="70"/>
        <v>4.7894813984469186E-3</v>
      </c>
      <c r="T447" s="114"/>
      <c r="W447" s="114"/>
      <c r="AA447" s="114"/>
      <c r="AG447" s="114"/>
      <c r="AJ447" s="114"/>
    </row>
    <row r="448" spans="1:36" x14ac:dyDescent="0.2">
      <c r="A448" s="92">
        <f t="shared" si="72"/>
        <v>46</v>
      </c>
      <c r="B448" s="142">
        <f t="shared" si="72"/>
        <v>1.6845683952629099E-3</v>
      </c>
      <c r="C448" s="79">
        <f t="shared" si="60"/>
        <v>1</v>
      </c>
      <c r="D448" s="42">
        <f t="shared" si="67"/>
        <v>1.6845683952629099E-3</v>
      </c>
      <c r="E448" s="142">
        <f t="shared" si="61"/>
        <v>4.5490717721960033E-3</v>
      </c>
      <c r="F448" s="79">
        <f t="shared" si="62"/>
        <v>1</v>
      </c>
      <c r="G448" s="42">
        <f t="shared" si="68"/>
        <v>4.5490717721960033E-3</v>
      </c>
      <c r="H448" s="142">
        <f t="shared" si="63"/>
        <v>2.2549742537733394E-3</v>
      </c>
      <c r="I448" s="79">
        <f t="shared" si="64"/>
        <v>1</v>
      </c>
      <c r="J448" s="42">
        <f t="shared" si="69"/>
        <v>2.2549742537733394E-3</v>
      </c>
      <c r="K448" s="142">
        <f t="shared" si="65"/>
        <v>4.7183224170919908E-3</v>
      </c>
      <c r="L448" s="79">
        <f t="shared" si="66"/>
        <v>1</v>
      </c>
      <c r="M448" s="42">
        <f t="shared" si="70"/>
        <v>4.7183224170919908E-3</v>
      </c>
      <c r="T448" s="114"/>
      <c r="W448" s="114"/>
      <c r="AA448" s="114"/>
      <c r="AG448" s="114"/>
      <c r="AJ448" s="114"/>
    </row>
    <row r="449" spans="1:36" x14ac:dyDescent="0.2">
      <c r="A449" s="92">
        <f t="shared" si="72"/>
        <v>47</v>
      </c>
      <c r="B449" s="142">
        <f t="shared" si="72"/>
        <v>1.6292855213019088E-3</v>
      </c>
      <c r="C449" s="79">
        <f t="shared" si="60"/>
        <v>0.99999999999999989</v>
      </c>
      <c r="D449" s="42">
        <f t="shared" si="67"/>
        <v>1.6292855213019086E-3</v>
      </c>
      <c r="E449" s="142">
        <f t="shared" si="61"/>
        <v>4.6071896653344909E-3</v>
      </c>
      <c r="F449" s="79">
        <f t="shared" si="62"/>
        <v>0.99999999999999989</v>
      </c>
      <c r="G449" s="42">
        <f t="shared" si="68"/>
        <v>4.60718966533449E-3</v>
      </c>
      <c r="H449" s="142">
        <f t="shared" si="63"/>
        <v>2.1957223529638567E-3</v>
      </c>
      <c r="I449" s="79">
        <f t="shared" si="64"/>
        <v>0.99999999999999989</v>
      </c>
      <c r="J449" s="42">
        <f t="shared" si="69"/>
        <v>2.1957223529638563E-3</v>
      </c>
      <c r="K449" s="142">
        <f t="shared" si="65"/>
        <v>4.7999709694036222E-3</v>
      </c>
      <c r="L449" s="79">
        <f t="shared" si="66"/>
        <v>0.99999999999999989</v>
      </c>
      <c r="M449" s="42">
        <f t="shared" si="70"/>
        <v>4.7999709694036214E-3</v>
      </c>
      <c r="T449" s="114"/>
      <c r="W449" s="114"/>
      <c r="AA449" s="114"/>
      <c r="AG449" s="114"/>
      <c r="AJ449" s="114"/>
    </row>
    <row r="450" spans="1:36" x14ac:dyDescent="0.2">
      <c r="A450" s="92">
        <f t="shared" si="72"/>
        <v>48</v>
      </c>
      <c r="B450" s="142">
        <f t="shared" si="72"/>
        <v>1.5482039728257741E-3</v>
      </c>
      <c r="C450" s="79">
        <f t="shared" si="60"/>
        <v>1.0000000000000002</v>
      </c>
      <c r="D450" s="42">
        <f t="shared" si="67"/>
        <v>1.5482039728257745E-3</v>
      </c>
      <c r="E450" s="142">
        <f t="shared" si="61"/>
        <v>4.4850003387847913E-3</v>
      </c>
      <c r="F450" s="79">
        <f t="shared" si="62"/>
        <v>1.0000000000000002</v>
      </c>
      <c r="G450" s="42">
        <f t="shared" si="68"/>
        <v>4.4850003387847922E-3</v>
      </c>
      <c r="H450" s="142">
        <f t="shared" si="63"/>
        <v>2.1143573025699733E-3</v>
      </c>
      <c r="I450" s="79">
        <f t="shared" si="64"/>
        <v>1.0000000000000002</v>
      </c>
      <c r="J450" s="42">
        <f t="shared" si="69"/>
        <v>2.1143573025699737E-3</v>
      </c>
      <c r="K450" s="142">
        <f t="shared" si="65"/>
        <v>4.6752301255941842E-3</v>
      </c>
      <c r="L450" s="79">
        <f t="shared" si="66"/>
        <v>1.0000000000000002</v>
      </c>
      <c r="M450" s="42">
        <f t="shared" si="70"/>
        <v>4.6752301255941851E-3</v>
      </c>
      <c r="T450" s="114"/>
      <c r="W450" s="114"/>
      <c r="AA450" s="114"/>
      <c r="AG450" s="114"/>
      <c r="AJ450" s="114"/>
    </row>
    <row r="451" spans="1:36" x14ac:dyDescent="0.2">
      <c r="A451" s="92">
        <f t="shared" ref="A451:B466" si="73">A256</f>
        <v>49</v>
      </c>
      <c r="B451" s="142">
        <f t="shared" si="73"/>
        <v>1.4455762786007365E-3</v>
      </c>
      <c r="C451" s="79">
        <f t="shared" si="60"/>
        <v>1</v>
      </c>
      <c r="D451" s="42">
        <f t="shared" si="67"/>
        <v>1.4455762786007365E-3</v>
      </c>
      <c r="E451" s="142">
        <f t="shared" si="61"/>
        <v>4.1280714243391503E-3</v>
      </c>
      <c r="F451" s="79">
        <f t="shared" si="62"/>
        <v>1</v>
      </c>
      <c r="G451" s="42">
        <f t="shared" si="68"/>
        <v>4.1280714243391503E-3</v>
      </c>
      <c r="H451" s="142">
        <f t="shared" si="63"/>
        <v>2.0029410488947253E-3</v>
      </c>
      <c r="I451" s="79">
        <f t="shared" si="64"/>
        <v>1</v>
      </c>
      <c r="J451" s="42">
        <f t="shared" si="69"/>
        <v>2.0029410488947253E-3</v>
      </c>
      <c r="K451" s="142">
        <f t="shared" si="65"/>
        <v>4.1408290106378426E-3</v>
      </c>
      <c r="L451" s="79">
        <f t="shared" si="66"/>
        <v>1</v>
      </c>
      <c r="M451" s="42">
        <f t="shared" si="70"/>
        <v>4.1408290106378426E-3</v>
      </c>
      <c r="T451" s="114"/>
      <c r="W451" s="114"/>
      <c r="AA451" s="114"/>
      <c r="AG451" s="114"/>
      <c r="AJ451" s="114"/>
    </row>
    <row r="452" spans="1:36" x14ac:dyDescent="0.2">
      <c r="A452" s="92">
        <f t="shared" si="73"/>
        <v>50</v>
      </c>
      <c r="B452" s="142">
        <f t="shared" si="73"/>
        <v>1.3829223547782688E-3</v>
      </c>
      <c r="C452" s="79">
        <f t="shared" si="60"/>
        <v>1.0000000000000002</v>
      </c>
      <c r="D452" s="42">
        <f t="shared" si="67"/>
        <v>1.382922354778269E-3</v>
      </c>
      <c r="E452" s="142">
        <f t="shared" si="61"/>
        <v>3.9846194539582963E-3</v>
      </c>
      <c r="F452" s="79">
        <f t="shared" si="62"/>
        <v>1.0000000000000002</v>
      </c>
      <c r="G452" s="42">
        <f t="shared" si="68"/>
        <v>3.9846194539582972E-3</v>
      </c>
      <c r="H452" s="142">
        <f t="shared" si="63"/>
        <v>1.9445396538384885E-3</v>
      </c>
      <c r="I452" s="79">
        <f t="shared" si="64"/>
        <v>1.0000000000000002</v>
      </c>
      <c r="J452" s="42">
        <f t="shared" si="69"/>
        <v>1.9445396538384889E-3</v>
      </c>
      <c r="K452" s="142">
        <f t="shared" si="65"/>
        <v>4.1379939914603552E-3</v>
      </c>
      <c r="L452" s="79">
        <f t="shared" si="66"/>
        <v>1.0000000000000002</v>
      </c>
      <c r="M452" s="42">
        <f t="shared" si="70"/>
        <v>4.1379939914603561E-3</v>
      </c>
      <c r="T452" s="114"/>
      <c r="W452" s="114"/>
      <c r="AA452" s="114"/>
      <c r="AG452" s="114"/>
      <c r="AJ452" s="114"/>
    </row>
    <row r="453" spans="1:36" x14ac:dyDescent="0.2">
      <c r="A453" s="92">
        <f t="shared" si="73"/>
        <v>51</v>
      </c>
      <c r="B453" s="142">
        <f t="shared" si="73"/>
        <v>1.3055263312328675E-3</v>
      </c>
      <c r="C453" s="79">
        <f t="shared" si="60"/>
        <v>1</v>
      </c>
      <c r="D453" s="42">
        <f t="shared" si="67"/>
        <v>1.3055263312328675E-3</v>
      </c>
      <c r="E453" s="142">
        <f t="shared" si="61"/>
        <v>4.0674020139409234E-3</v>
      </c>
      <c r="F453" s="79">
        <f t="shared" si="62"/>
        <v>1</v>
      </c>
      <c r="G453" s="42">
        <f t="shared" si="68"/>
        <v>4.0674020139409234E-3</v>
      </c>
      <c r="H453" s="142">
        <f t="shared" si="63"/>
        <v>1.8923753009727235E-3</v>
      </c>
      <c r="I453" s="79">
        <f t="shared" si="64"/>
        <v>1</v>
      </c>
      <c r="J453" s="42">
        <f t="shared" si="69"/>
        <v>1.8923753009727235E-3</v>
      </c>
      <c r="K453" s="142">
        <f t="shared" si="65"/>
        <v>4.0580464506552155E-3</v>
      </c>
      <c r="L453" s="79">
        <f t="shared" si="66"/>
        <v>1</v>
      </c>
      <c r="M453" s="42">
        <f t="shared" si="70"/>
        <v>4.0580464506552155E-3</v>
      </c>
      <c r="T453" s="114"/>
      <c r="W453" s="114"/>
      <c r="AA453" s="114"/>
      <c r="AG453" s="114"/>
      <c r="AJ453" s="114"/>
    </row>
    <row r="454" spans="1:36" x14ac:dyDescent="0.2">
      <c r="A454" s="92">
        <f t="shared" si="73"/>
        <v>52</v>
      </c>
      <c r="B454" s="142">
        <f t="shared" si="73"/>
        <v>1.2309653268649536E-3</v>
      </c>
      <c r="C454" s="79">
        <f t="shared" si="60"/>
        <v>1</v>
      </c>
      <c r="D454" s="42">
        <f t="shared" si="67"/>
        <v>1.2309653268649536E-3</v>
      </c>
      <c r="E454" s="142">
        <f t="shared" si="61"/>
        <v>4.1462155470750684E-3</v>
      </c>
      <c r="F454" s="79">
        <f t="shared" si="62"/>
        <v>1</v>
      </c>
      <c r="G454" s="42">
        <f t="shared" si="68"/>
        <v>4.1462155470750684E-3</v>
      </c>
      <c r="H454" s="142">
        <f t="shared" si="63"/>
        <v>1.8654426187865948E-3</v>
      </c>
      <c r="I454" s="79">
        <f t="shared" si="64"/>
        <v>1</v>
      </c>
      <c r="J454" s="42">
        <f t="shared" si="69"/>
        <v>1.8654426187865948E-3</v>
      </c>
      <c r="K454" s="142">
        <f t="shared" si="65"/>
        <v>4.0021965728587175E-3</v>
      </c>
      <c r="L454" s="79">
        <f t="shared" si="66"/>
        <v>1</v>
      </c>
      <c r="M454" s="42">
        <f t="shared" si="70"/>
        <v>4.0021965728587175E-3</v>
      </c>
      <c r="T454" s="114"/>
      <c r="W454" s="114"/>
      <c r="AA454" s="114"/>
      <c r="AG454" s="114"/>
      <c r="AJ454" s="114"/>
    </row>
    <row r="455" spans="1:36" x14ac:dyDescent="0.2">
      <c r="A455" s="92">
        <f t="shared" si="73"/>
        <v>53</v>
      </c>
      <c r="B455" s="142">
        <f t="shared" si="73"/>
        <v>1.2122542002935379E-3</v>
      </c>
      <c r="C455" s="79">
        <f t="shared" si="60"/>
        <v>0.99999999999999989</v>
      </c>
      <c r="D455" s="42">
        <f t="shared" si="67"/>
        <v>1.2122542002935377E-3</v>
      </c>
      <c r="E455" s="142">
        <f t="shared" si="61"/>
        <v>4.0878141520188311E-3</v>
      </c>
      <c r="F455" s="79">
        <f t="shared" si="62"/>
        <v>0.99999999999999989</v>
      </c>
      <c r="G455" s="42">
        <f t="shared" si="68"/>
        <v>4.0878141520188302E-3</v>
      </c>
      <c r="H455" s="142">
        <f t="shared" si="63"/>
        <v>1.8059072160593629E-3</v>
      </c>
      <c r="I455" s="79">
        <f t="shared" si="64"/>
        <v>0.99999999999999989</v>
      </c>
      <c r="J455" s="42">
        <f t="shared" si="69"/>
        <v>1.8059072160593627E-3</v>
      </c>
      <c r="K455" s="142">
        <f t="shared" si="65"/>
        <v>4.023459216689871E-3</v>
      </c>
      <c r="L455" s="79">
        <f t="shared" si="66"/>
        <v>0.99999999999999989</v>
      </c>
      <c r="M455" s="42">
        <f t="shared" si="70"/>
        <v>4.0234592166898701E-3</v>
      </c>
      <c r="T455" s="114"/>
      <c r="W455" s="114"/>
      <c r="AA455" s="114"/>
      <c r="AG455" s="114"/>
      <c r="AJ455" s="114"/>
    </row>
    <row r="456" spans="1:36" x14ac:dyDescent="0.2">
      <c r="A456" s="92">
        <f t="shared" si="73"/>
        <v>54</v>
      </c>
      <c r="B456" s="142">
        <f t="shared" si="73"/>
        <v>1.21622322714202E-3</v>
      </c>
      <c r="C456" s="79">
        <f t="shared" si="60"/>
        <v>1.0000000000000002</v>
      </c>
      <c r="D456" s="42">
        <f t="shared" si="67"/>
        <v>1.2162232271420203E-3</v>
      </c>
      <c r="E456" s="142">
        <f t="shared" si="61"/>
        <v>4.2737914100619938E-3</v>
      </c>
      <c r="F456" s="79">
        <f t="shared" si="62"/>
        <v>1.0000000000000002</v>
      </c>
      <c r="G456" s="42">
        <f t="shared" si="68"/>
        <v>4.2737914100619947E-3</v>
      </c>
      <c r="H456" s="142">
        <f t="shared" si="63"/>
        <v>1.8770661974142923E-3</v>
      </c>
      <c r="I456" s="79">
        <f t="shared" si="64"/>
        <v>1.0000000000000002</v>
      </c>
      <c r="J456" s="42">
        <f t="shared" si="69"/>
        <v>1.8770661974142927E-3</v>
      </c>
      <c r="K456" s="142">
        <f t="shared" si="65"/>
        <v>4.1756997465209351E-3</v>
      </c>
      <c r="L456" s="79">
        <f t="shared" si="66"/>
        <v>1.0000000000000002</v>
      </c>
      <c r="M456" s="42">
        <f t="shared" si="70"/>
        <v>4.1756997465209359E-3</v>
      </c>
      <c r="T456" s="114"/>
      <c r="W456" s="114"/>
      <c r="AA456" s="114"/>
      <c r="AG456" s="114"/>
      <c r="AJ456" s="114"/>
    </row>
    <row r="457" spans="1:36" x14ac:dyDescent="0.2">
      <c r="A457" s="92">
        <f t="shared" si="73"/>
        <v>55</v>
      </c>
      <c r="B457" s="142">
        <f t="shared" si="73"/>
        <v>9.2308224418984086E-4</v>
      </c>
      <c r="C457" s="79">
        <f t="shared" si="60"/>
        <v>0.99999999999999989</v>
      </c>
      <c r="D457" s="42">
        <f t="shared" si="67"/>
        <v>9.2308224418984075E-4</v>
      </c>
      <c r="E457" s="142">
        <f t="shared" si="61"/>
        <v>3.4008890053136764E-3</v>
      </c>
      <c r="F457" s="79">
        <f t="shared" si="62"/>
        <v>0.99999999999999989</v>
      </c>
      <c r="G457" s="42">
        <f t="shared" si="68"/>
        <v>3.400889005313676E-3</v>
      </c>
      <c r="H457" s="142">
        <f t="shared" si="63"/>
        <v>1.3908604084752331E-3</v>
      </c>
      <c r="I457" s="79">
        <f t="shared" si="64"/>
        <v>0.99999999999999989</v>
      </c>
      <c r="J457" s="42">
        <f t="shared" si="69"/>
        <v>1.3908604084752329E-3</v>
      </c>
      <c r="K457" s="142">
        <f t="shared" si="65"/>
        <v>3.2052726820670577E-3</v>
      </c>
      <c r="L457" s="79">
        <f t="shared" si="66"/>
        <v>0.99999999999999989</v>
      </c>
      <c r="M457" s="42">
        <f t="shared" si="70"/>
        <v>3.2052726820670572E-3</v>
      </c>
      <c r="T457" s="114"/>
      <c r="W457" s="114"/>
      <c r="AA457" s="114"/>
      <c r="AG457" s="114"/>
      <c r="AJ457" s="114"/>
    </row>
    <row r="458" spans="1:36" x14ac:dyDescent="0.2">
      <c r="A458" s="92">
        <f t="shared" si="73"/>
        <v>56</v>
      </c>
      <c r="B458" s="142">
        <f t="shared" si="73"/>
        <v>8.3377914009899316E-4</v>
      </c>
      <c r="C458" s="79">
        <f t="shared" si="60"/>
        <v>0.99999999999999989</v>
      </c>
      <c r="D458" s="42">
        <f t="shared" si="67"/>
        <v>8.3377914009899305E-4</v>
      </c>
      <c r="E458" s="142">
        <f t="shared" si="61"/>
        <v>3.2642410809587919E-3</v>
      </c>
      <c r="F458" s="79">
        <f t="shared" si="62"/>
        <v>0.99999999999999989</v>
      </c>
      <c r="G458" s="42">
        <f t="shared" si="68"/>
        <v>3.2642410809587915E-3</v>
      </c>
      <c r="H458" s="142">
        <f t="shared" si="63"/>
        <v>1.3557061706743914E-3</v>
      </c>
      <c r="I458" s="79">
        <f t="shared" si="64"/>
        <v>0.99999999999999989</v>
      </c>
      <c r="J458" s="42">
        <f t="shared" si="69"/>
        <v>1.3557061706743912E-3</v>
      </c>
      <c r="K458" s="142">
        <f t="shared" si="65"/>
        <v>3.0805318382576201E-3</v>
      </c>
      <c r="L458" s="79">
        <f t="shared" si="66"/>
        <v>0.99999999999999989</v>
      </c>
      <c r="M458" s="42">
        <f t="shared" si="70"/>
        <v>3.0805318382576196E-3</v>
      </c>
      <c r="T458" s="114"/>
      <c r="W458" s="114"/>
      <c r="AA458" s="114"/>
      <c r="AG458" s="114"/>
      <c r="AJ458" s="114"/>
    </row>
    <row r="459" spans="1:36" x14ac:dyDescent="0.2">
      <c r="A459" s="92">
        <f t="shared" si="73"/>
        <v>57</v>
      </c>
      <c r="B459" s="142">
        <f t="shared" si="73"/>
        <v>7.8303229682197186E-4</v>
      </c>
      <c r="C459" s="79">
        <f t="shared" si="60"/>
        <v>1.0000000000000002</v>
      </c>
      <c r="D459" s="42">
        <f t="shared" si="67"/>
        <v>7.8303229682197208E-4</v>
      </c>
      <c r="E459" s="142">
        <f t="shared" si="61"/>
        <v>3.2546020157553355E-3</v>
      </c>
      <c r="F459" s="79">
        <f t="shared" si="62"/>
        <v>1.0000000000000002</v>
      </c>
      <c r="G459" s="42">
        <f t="shared" si="68"/>
        <v>3.2546020157553364E-3</v>
      </c>
      <c r="H459" s="142">
        <f t="shared" si="63"/>
        <v>1.286815204661452E-3</v>
      </c>
      <c r="I459" s="79">
        <f t="shared" si="64"/>
        <v>1.0000000000000002</v>
      </c>
      <c r="J459" s="42">
        <f t="shared" si="69"/>
        <v>1.2868152046614522E-3</v>
      </c>
      <c r="K459" s="142">
        <f t="shared" si="65"/>
        <v>3.1154025741407126E-3</v>
      </c>
      <c r="L459" s="79">
        <f t="shared" si="66"/>
        <v>1.0000000000000002</v>
      </c>
      <c r="M459" s="42">
        <f t="shared" si="70"/>
        <v>3.1154025741407135E-3</v>
      </c>
      <c r="T459" s="114"/>
      <c r="W459" s="114"/>
      <c r="AA459" s="114"/>
      <c r="AG459" s="114"/>
      <c r="AJ459" s="114"/>
    </row>
    <row r="460" spans="1:36" x14ac:dyDescent="0.2">
      <c r="A460" s="92">
        <f t="shared" si="73"/>
        <v>58</v>
      </c>
      <c r="B460" s="142">
        <f t="shared" si="73"/>
        <v>7.3880599765317116E-4</v>
      </c>
      <c r="C460" s="79">
        <f t="shared" si="60"/>
        <v>1</v>
      </c>
      <c r="D460" s="42">
        <f t="shared" si="67"/>
        <v>7.3880599765317116E-4</v>
      </c>
      <c r="E460" s="142">
        <f t="shared" si="61"/>
        <v>3.2438289428808843E-3</v>
      </c>
      <c r="F460" s="79">
        <f t="shared" si="62"/>
        <v>1</v>
      </c>
      <c r="G460" s="42">
        <f t="shared" si="68"/>
        <v>3.2438289428808843E-3</v>
      </c>
      <c r="H460" s="142">
        <f t="shared" si="63"/>
        <v>1.257047503297836E-3</v>
      </c>
      <c r="I460" s="79">
        <f t="shared" si="64"/>
        <v>1</v>
      </c>
      <c r="J460" s="42">
        <f t="shared" si="69"/>
        <v>1.257047503297836E-3</v>
      </c>
      <c r="K460" s="142">
        <f t="shared" si="65"/>
        <v>3.023264450872378E-3</v>
      </c>
      <c r="L460" s="79">
        <f t="shared" si="66"/>
        <v>1</v>
      </c>
      <c r="M460" s="42">
        <f t="shared" si="70"/>
        <v>3.023264450872378E-3</v>
      </c>
      <c r="T460" s="114"/>
      <c r="W460" s="114"/>
      <c r="AA460" s="114"/>
      <c r="AG460" s="114"/>
      <c r="AJ460" s="114"/>
    </row>
    <row r="461" spans="1:36" x14ac:dyDescent="0.2">
      <c r="A461" s="92">
        <f t="shared" si="73"/>
        <v>59</v>
      </c>
      <c r="B461" s="142">
        <f t="shared" si="73"/>
        <v>6.4014733027661561E-4</v>
      </c>
      <c r="C461" s="79">
        <f t="shared" si="60"/>
        <v>1</v>
      </c>
      <c r="D461" s="42">
        <f t="shared" si="67"/>
        <v>6.4014733027661561E-4</v>
      </c>
      <c r="E461" s="142">
        <f t="shared" si="61"/>
        <v>2.8894515456949809E-3</v>
      </c>
      <c r="F461" s="79">
        <f t="shared" si="62"/>
        <v>1</v>
      </c>
      <c r="G461" s="42">
        <f t="shared" si="68"/>
        <v>2.8894515456949809E-3</v>
      </c>
      <c r="H461" s="142">
        <f t="shared" si="63"/>
        <v>1.0455550726572889E-3</v>
      </c>
      <c r="I461" s="79">
        <f t="shared" si="64"/>
        <v>1</v>
      </c>
      <c r="J461" s="42">
        <f t="shared" si="69"/>
        <v>1.0455550726572889E-3</v>
      </c>
      <c r="K461" s="142">
        <f t="shared" si="65"/>
        <v>2.7440150618898863E-3</v>
      </c>
      <c r="L461" s="79">
        <f t="shared" si="66"/>
        <v>1</v>
      </c>
      <c r="M461" s="42">
        <f t="shared" si="70"/>
        <v>2.7440150618898863E-3</v>
      </c>
      <c r="T461" s="114"/>
      <c r="W461" s="114"/>
      <c r="AA461" s="114"/>
      <c r="AG461" s="114"/>
      <c r="AJ461" s="114"/>
    </row>
    <row r="462" spans="1:36" x14ac:dyDescent="0.2">
      <c r="A462" s="92">
        <f t="shared" si="73"/>
        <v>60</v>
      </c>
      <c r="B462" s="142">
        <f t="shared" si="73"/>
        <v>5.2192703057539838E-4</v>
      </c>
      <c r="C462" s="79">
        <f t="shared" si="60"/>
        <v>1</v>
      </c>
      <c r="D462" s="42">
        <f t="shared" si="67"/>
        <v>5.2192703057539838E-4</v>
      </c>
      <c r="E462" s="142">
        <f t="shared" si="61"/>
        <v>2.3859521397732496E-3</v>
      </c>
      <c r="F462" s="79">
        <f t="shared" si="62"/>
        <v>1</v>
      </c>
      <c r="G462" s="42">
        <f t="shared" si="68"/>
        <v>2.3859521397732496E-3</v>
      </c>
      <c r="H462" s="142">
        <f t="shared" si="63"/>
        <v>8.9331454282622492E-4</v>
      </c>
      <c r="I462" s="79">
        <f t="shared" si="64"/>
        <v>1</v>
      </c>
      <c r="J462" s="42">
        <f t="shared" si="69"/>
        <v>8.9331454282622492E-4</v>
      </c>
      <c r="K462" s="142">
        <f t="shared" si="65"/>
        <v>2.3040200855438688E-3</v>
      </c>
      <c r="L462" s="79">
        <f t="shared" si="66"/>
        <v>1</v>
      </c>
      <c r="M462" s="42">
        <f t="shared" si="70"/>
        <v>2.3040200855438688E-3</v>
      </c>
      <c r="T462" s="114"/>
      <c r="W462" s="114"/>
      <c r="AA462" s="114"/>
      <c r="AG462" s="114"/>
      <c r="AJ462" s="114"/>
    </row>
    <row r="463" spans="1:36" x14ac:dyDescent="0.2">
      <c r="A463" s="92">
        <f t="shared" si="73"/>
        <v>61</v>
      </c>
      <c r="B463" s="142">
        <f t="shared" si="73"/>
        <v>4.9471084647152101E-4</v>
      </c>
      <c r="C463" s="79">
        <f t="shared" si="60"/>
        <v>1</v>
      </c>
      <c r="D463" s="42">
        <f t="shared" si="67"/>
        <v>4.9471084647152101E-4</v>
      </c>
      <c r="E463" s="142">
        <f t="shared" si="61"/>
        <v>2.3292517562235049E-3</v>
      </c>
      <c r="F463" s="79">
        <f t="shared" si="62"/>
        <v>1</v>
      </c>
      <c r="G463" s="42">
        <f t="shared" si="68"/>
        <v>2.3292517562235049E-3</v>
      </c>
      <c r="H463" s="142">
        <f t="shared" si="63"/>
        <v>7.9805789846265412E-4</v>
      </c>
      <c r="I463" s="79">
        <f t="shared" si="64"/>
        <v>1</v>
      </c>
      <c r="J463" s="42">
        <f t="shared" si="69"/>
        <v>7.9805789846265412E-4</v>
      </c>
      <c r="K463" s="142">
        <f t="shared" si="65"/>
        <v>2.201392391318831E-3</v>
      </c>
      <c r="L463" s="79">
        <f t="shared" si="66"/>
        <v>1</v>
      </c>
      <c r="M463" s="42">
        <f t="shared" si="70"/>
        <v>2.201392391318831E-3</v>
      </c>
      <c r="T463" s="114"/>
      <c r="W463" s="114"/>
      <c r="AA463" s="114"/>
      <c r="AG463" s="114"/>
      <c r="AJ463" s="114"/>
    </row>
    <row r="464" spans="1:36" x14ac:dyDescent="0.2">
      <c r="A464" s="92">
        <f t="shared" si="73"/>
        <v>62</v>
      </c>
      <c r="B464" s="142">
        <f t="shared" si="73"/>
        <v>4.3857746675727389E-4</v>
      </c>
      <c r="C464" s="79">
        <f t="shared" si="60"/>
        <v>1</v>
      </c>
      <c r="D464" s="42">
        <f t="shared" si="67"/>
        <v>4.3857746675727389E-4</v>
      </c>
      <c r="E464" s="142">
        <f t="shared" si="61"/>
        <v>2.233995111859934E-3</v>
      </c>
      <c r="F464" s="79">
        <f t="shared" si="62"/>
        <v>1</v>
      </c>
      <c r="G464" s="42">
        <f t="shared" si="68"/>
        <v>2.233995111859934E-3</v>
      </c>
      <c r="H464" s="142">
        <f t="shared" si="63"/>
        <v>7.1640934615102201E-4</v>
      </c>
      <c r="I464" s="79">
        <f t="shared" si="64"/>
        <v>1</v>
      </c>
      <c r="J464" s="42">
        <f t="shared" si="69"/>
        <v>7.1640934615102201E-4</v>
      </c>
      <c r="K464" s="142">
        <f t="shared" si="65"/>
        <v>2.1137902987344759E-3</v>
      </c>
      <c r="L464" s="79">
        <f t="shared" si="66"/>
        <v>1</v>
      </c>
      <c r="M464" s="42">
        <f t="shared" si="70"/>
        <v>2.1137902987344759E-3</v>
      </c>
      <c r="T464" s="114"/>
      <c r="W464" s="114"/>
      <c r="AA464" s="114"/>
      <c r="AG464" s="114"/>
      <c r="AJ464" s="114"/>
    </row>
    <row r="465" spans="1:36" x14ac:dyDescent="0.2">
      <c r="A465" s="92">
        <f t="shared" si="73"/>
        <v>63</v>
      </c>
      <c r="B465" s="142">
        <f t="shared" si="73"/>
        <v>3.7535653909930873E-4</v>
      </c>
      <c r="C465" s="79">
        <f t="shared" si="60"/>
        <v>1</v>
      </c>
      <c r="D465" s="42">
        <f t="shared" si="67"/>
        <v>3.7535653909930873E-4</v>
      </c>
      <c r="E465" s="142">
        <f t="shared" si="61"/>
        <v>1.9521942056177038E-3</v>
      </c>
      <c r="F465" s="79">
        <f t="shared" si="62"/>
        <v>1</v>
      </c>
      <c r="G465" s="42">
        <f t="shared" si="68"/>
        <v>1.9521942056177038E-3</v>
      </c>
      <c r="H465" s="142">
        <f t="shared" si="63"/>
        <v>6.4014733027661561E-4</v>
      </c>
      <c r="I465" s="79">
        <f t="shared" si="64"/>
        <v>1</v>
      </c>
      <c r="J465" s="42">
        <f t="shared" si="69"/>
        <v>6.4014733027661561E-4</v>
      </c>
      <c r="K465" s="142">
        <f t="shared" si="65"/>
        <v>1.8254688483840249E-3</v>
      </c>
      <c r="L465" s="79">
        <f t="shared" si="66"/>
        <v>1</v>
      </c>
      <c r="M465" s="42">
        <f t="shared" si="70"/>
        <v>1.8254688483840249E-3</v>
      </c>
      <c r="T465" s="114"/>
      <c r="W465" s="114"/>
      <c r="AA465" s="114"/>
      <c r="AG465" s="114"/>
      <c r="AJ465" s="114"/>
    </row>
    <row r="466" spans="1:36" x14ac:dyDescent="0.2">
      <c r="A466" s="92">
        <f t="shared" si="73"/>
        <v>64</v>
      </c>
      <c r="B466" s="142">
        <f t="shared" si="73"/>
        <v>3.0419755774437936E-4</v>
      </c>
      <c r="C466" s="79">
        <f t="shared" si="60"/>
        <v>1</v>
      </c>
      <c r="D466" s="42">
        <f t="shared" si="67"/>
        <v>3.0419755774437936E-4</v>
      </c>
      <c r="E466" s="142">
        <f t="shared" si="61"/>
        <v>1.8699786494705743E-3</v>
      </c>
      <c r="F466" s="79">
        <f t="shared" si="62"/>
        <v>1</v>
      </c>
      <c r="G466" s="42">
        <f t="shared" si="68"/>
        <v>1.8699786494705743E-3</v>
      </c>
      <c r="H466" s="142">
        <f t="shared" si="63"/>
        <v>5.2617955934162921E-4</v>
      </c>
      <c r="I466" s="79">
        <f t="shared" si="64"/>
        <v>1</v>
      </c>
      <c r="J466" s="42">
        <f t="shared" si="69"/>
        <v>5.2617955934162921E-4</v>
      </c>
      <c r="K466" s="142">
        <f t="shared" si="65"/>
        <v>1.6851353990984072E-3</v>
      </c>
      <c r="L466" s="79">
        <f t="shared" si="66"/>
        <v>1</v>
      </c>
      <c r="M466" s="42">
        <f t="shared" si="70"/>
        <v>1.6851353990984072E-3</v>
      </c>
      <c r="T466" s="114"/>
      <c r="W466" s="114"/>
      <c r="AA466" s="114"/>
      <c r="AG466" s="114"/>
      <c r="AJ466" s="114"/>
    </row>
    <row r="467" spans="1:36" x14ac:dyDescent="0.2">
      <c r="A467" s="92">
        <f t="shared" ref="A467:B482" si="74">A272</f>
        <v>65</v>
      </c>
      <c r="B467" s="142">
        <f t="shared" si="74"/>
        <v>2.7783187939374817E-4</v>
      </c>
      <c r="C467" s="79">
        <f t="shared" ref="C467:C486" si="75">C272/$C367</f>
        <v>1.0000000000000002</v>
      </c>
      <c r="D467" s="42">
        <f t="shared" si="67"/>
        <v>2.7783187939374823E-4</v>
      </c>
      <c r="E467" s="142">
        <f t="shared" ref="E467:E485" si="76">E272</f>
        <v>1.765082939903547E-3</v>
      </c>
      <c r="F467" s="79">
        <f t="shared" ref="F467:F485" si="77">F272/$C367</f>
        <v>1.0000000000000002</v>
      </c>
      <c r="G467" s="42">
        <f t="shared" si="68"/>
        <v>1.7650829399035474E-3</v>
      </c>
      <c r="H467" s="142">
        <f t="shared" ref="H467:H485" si="78">H272</f>
        <v>4.5161855497371513E-4</v>
      </c>
      <c r="I467" s="79">
        <f t="shared" ref="I467:I485" si="79">I272/$C367</f>
        <v>1.0000000000000002</v>
      </c>
      <c r="J467" s="42">
        <f t="shared" si="69"/>
        <v>4.5161855497371524E-4</v>
      </c>
      <c r="K467" s="142">
        <f t="shared" ref="K467:K485" si="80">K272</f>
        <v>1.5229723021461378E-3</v>
      </c>
      <c r="L467" s="79">
        <f t="shared" ref="L467:L485" si="81">L272/$C367</f>
        <v>1.0000000000000002</v>
      </c>
      <c r="M467" s="42">
        <f t="shared" si="70"/>
        <v>1.5229723021461382E-3</v>
      </c>
      <c r="T467" s="114"/>
      <c r="W467" s="114"/>
      <c r="AA467" s="114"/>
      <c r="AG467" s="114"/>
      <c r="AJ467" s="114"/>
    </row>
    <row r="468" spans="1:36" x14ac:dyDescent="0.2">
      <c r="A468" s="92">
        <f t="shared" si="74"/>
        <v>66</v>
      </c>
      <c r="B468" s="142">
        <f t="shared" si="74"/>
        <v>2.3473958789594233E-4</v>
      </c>
      <c r="C468" s="79">
        <f t="shared" si="75"/>
        <v>1</v>
      </c>
      <c r="D468" s="42">
        <f t="shared" si="67"/>
        <v>2.3473958789594233E-4</v>
      </c>
      <c r="E468" s="142">
        <f t="shared" si="76"/>
        <v>1.5388484095400664E-3</v>
      </c>
      <c r="F468" s="79">
        <f t="shared" si="77"/>
        <v>1</v>
      </c>
      <c r="G468" s="42">
        <f t="shared" si="68"/>
        <v>1.5388484095400664E-3</v>
      </c>
      <c r="H468" s="142">
        <f t="shared" si="78"/>
        <v>3.9888719827245271E-4</v>
      </c>
      <c r="I468" s="79">
        <f t="shared" si="79"/>
        <v>1</v>
      </c>
      <c r="J468" s="42">
        <f t="shared" si="69"/>
        <v>3.9888719827245271E-4</v>
      </c>
      <c r="K468" s="142">
        <f t="shared" si="80"/>
        <v>1.3885923931332433E-3</v>
      </c>
      <c r="L468" s="79">
        <f t="shared" si="81"/>
        <v>1</v>
      </c>
      <c r="M468" s="42">
        <f t="shared" si="70"/>
        <v>1.3885923931332433E-3</v>
      </c>
      <c r="T468" s="114"/>
      <c r="W468" s="114"/>
      <c r="AA468" s="114"/>
      <c r="AG468" s="114"/>
      <c r="AJ468" s="114"/>
    </row>
    <row r="469" spans="1:36" x14ac:dyDescent="0.2">
      <c r="A469" s="92">
        <f t="shared" si="74"/>
        <v>67</v>
      </c>
      <c r="B469" s="142">
        <f t="shared" si="74"/>
        <v>2.1602846132452662E-4</v>
      </c>
      <c r="C469" s="79">
        <f t="shared" si="75"/>
        <v>0.99999999999999989</v>
      </c>
      <c r="D469" s="42">
        <f t="shared" si="67"/>
        <v>2.1602846132452659E-4</v>
      </c>
      <c r="E469" s="142">
        <f t="shared" si="76"/>
        <v>1.3642112282068533E-3</v>
      </c>
      <c r="F469" s="79">
        <f t="shared" si="77"/>
        <v>0.99999999999999989</v>
      </c>
      <c r="G469" s="42">
        <f t="shared" si="68"/>
        <v>1.3642112282068531E-3</v>
      </c>
      <c r="H469" s="142">
        <f t="shared" si="78"/>
        <v>3.3793428595647738E-4</v>
      </c>
      <c r="I469" s="79">
        <f t="shared" si="79"/>
        <v>0.99999999999999989</v>
      </c>
      <c r="J469" s="42">
        <f t="shared" si="69"/>
        <v>3.3793428595647732E-4</v>
      </c>
      <c r="K469" s="142">
        <f t="shared" si="80"/>
        <v>1.2128212041290353E-3</v>
      </c>
      <c r="L469" s="79">
        <f t="shared" si="81"/>
        <v>0.99999999999999989</v>
      </c>
      <c r="M469" s="42">
        <f t="shared" si="70"/>
        <v>1.2128212041290351E-3</v>
      </c>
      <c r="T469" s="114"/>
      <c r="W469" s="114"/>
      <c r="AA469" s="114"/>
      <c r="AG469" s="114"/>
      <c r="AJ469" s="114"/>
    </row>
    <row r="470" spans="1:36" x14ac:dyDescent="0.2">
      <c r="A470" s="92">
        <f t="shared" si="74"/>
        <v>68</v>
      </c>
      <c r="B470" s="142">
        <f t="shared" si="74"/>
        <v>1.6584862188300274E-4</v>
      </c>
      <c r="C470" s="79">
        <f t="shared" si="75"/>
        <v>1</v>
      </c>
      <c r="D470" s="42">
        <f t="shared" si="67"/>
        <v>1.6584862188300274E-4</v>
      </c>
      <c r="E470" s="142">
        <f t="shared" si="76"/>
        <v>1.2091356791983018E-3</v>
      </c>
      <c r="F470" s="79">
        <f t="shared" si="77"/>
        <v>1</v>
      </c>
      <c r="G470" s="42">
        <f t="shared" si="68"/>
        <v>1.2091356791983018E-3</v>
      </c>
      <c r="H470" s="142">
        <f t="shared" si="78"/>
        <v>2.7017732761453264E-4</v>
      </c>
      <c r="I470" s="79">
        <f t="shared" si="79"/>
        <v>1</v>
      </c>
      <c r="J470" s="42">
        <f t="shared" si="69"/>
        <v>2.7017732761453264E-4</v>
      </c>
      <c r="K470" s="142">
        <f t="shared" si="80"/>
        <v>1.1062244830555156E-3</v>
      </c>
      <c r="L470" s="79">
        <f t="shared" si="81"/>
        <v>1</v>
      </c>
      <c r="M470" s="42">
        <f t="shared" si="70"/>
        <v>1.1062244830555156E-3</v>
      </c>
      <c r="T470" s="114"/>
      <c r="W470" s="114"/>
      <c r="AA470" s="114"/>
      <c r="AG470" s="114"/>
      <c r="AJ470" s="114"/>
    </row>
    <row r="471" spans="1:36" x14ac:dyDescent="0.2">
      <c r="A471" s="92">
        <f t="shared" si="74"/>
        <v>69</v>
      </c>
      <c r="B471" s="142">
        <f t="shared" si="74"/>
        <v>1.6528161804750527E-4</v>
      </c>
      <c r="C471" s="79">
        <f t="shared" si="75"/>
        <v>0.99999999999999989</v>
      </c>
      <c r="D471" s="42">
        <f t="shared" ref="D471:D486" si="82">B471*C471</f>
        <v>1.6528161804750524E-4</v>
      </c>
      <c r="E471" s="142">
        <f t="shared" si="76"/>
        <v>1.1459147515403367E-3</v>
      </c>
      <c r="F471" s="79">
        <f t="shared" si="77"/>
        <v>0.99999999999999989</v>
      </c>
      <c r="G471" s="42">
        <f t="shared" ref="G471:G485" si="83">E471*F471</f>
        <v>1.1459147515403365E-3</v>
      </c>
      <c r="H471" s="142">
        <f t="shared" si="78"/>
        <v>2.3729110515568084E-4</v>
      </c>
      <c r="I471" s="79">
        <f t="shared" si="79"/>
        <v>0.99999999999999989</v>
      </c>
      <c r="J471" s="42">
        <f t="shared" ref="J471:J485" si="84">H471*I471</f>
        <v>2.3729110515568081E-4</v>
      </c>
      <c r="K471" s="142">
        <f t="shared" si="80"/>
        <v>1.02315842115514E-3</v>
      </c>
      <c r="L471" s="79">
        <f t="shared" si="81"/>
        <v>0.99999999999999989</v>
      </c>
      <c r="M471" s="42">
        <f t="shared" ref="M471:M485" si="85">K471*L471</f>
        <v>1.0231584211551398E-3</v>
      </c>
      <c r="T471" s="114"/>
      <c r="W471" s="114"/>
      <c r="AA471" s="114"/>
      <c r="AG471" s="114"/>
      <c r="AJ471" s="114"/>
    </row>
    <row r="472" spans="1:36" x14ac:dyDescent="0.2">
      <c r="A472" s="92">
        <f t="shared" si="74"/>
        <v>70</v>
      </c>
      <c r="B472" s="142">
        <f t="shared" si="74"/>
        <v>1.3863243777912537E-4</v>
      </c>
      <c r="C472" s="79">
        <f t="shared" si="75"/>
        <v>1</v>
      </c>
      <c r="D472" s="42">
        <f t="shared" si="82"/>
        <v>1.3863243777912537E-4</v>
      </c>
      <c r="E472" s="142">
        <f t="shared" si="76"/>
        <v>9.8658667376555465E-4</v>
      </c>
      <c r="F472" s="79">
        <f t="shared" si="77"/>
        <v>1</v>
      </c>
      <c r="G472" s="42">
        <f t="shared" si="83"/>
        <v>9.8658667376555465E-4</v>
      </c>
      <c r="H472" s="142">
        <f t="shared" si="78"/>
        <v>2.0071935776609561E-4</v>
      </c>
      <c r="I472" s="79">
        <f t="shared" si="79"/>
        <v>1</v>
      </c>
      <c r="J472" s="42">
        <f t="shared" si="84"/>
        <v>2.0071935776609561E-4</v>
      </c>
      <c r="K472" s="142">
        <f t="shared" si="80"/>
        <v>8.4511921680894208E-4</v>
      </c>
      <c r="L472" s="79">
        <f t="shared" si="81"/>
        <v>1</v>
      </c>
      <c r="M472" s="42">
        <f t="shared" si="85"/>
        <v>8.4511921680894208E-4</v>
      </c>
      <c r="T472" s="114"/>
      <c r="W472" s="114"/>
      <c r="AA472" s="114"/>
      <c r="AG472" s="114"/>
      <c r="AJ472" s="114"/>
    </row>
    <row r="473" spans="1:36" x14ac:dyDescent="0.2">
      <c r="A473" s="92">
        <f t="shared" si="74"/>
        <v>71</v>
      </c>
      <c r="B473" s="142">
        <f t="shared" si="74"/>
        <v>1.1538528052373011E-4</v>
      </c>
      <c r="C473" s="79">
        <f t="shared" si="75"/>
        <v>1.0000000000000002</v>
      </c>
      <c r="D473" s="42">
        <f t="shared" si="82"/>
        <v>1.1538528052373013E-4</v>
      </c>
      <c r="E473" s="142">
        <f t="shared" si="76"/>
        <v>8.6212933187386541E-4</v>
      </c>
      <c r="F473" s="79">
        <f t="shared" si="77"/>
        <v>1.0000000000000002</v>
      </c>
      <c r="G473" s="42">
        <f t="shared" si="83"/>
        <v>8.6212933187386563E-4</v>
      </c>
      <c r="H473" s="142">
        <f t="shared" si="78"/>
        <v>1.6244659887001807E-4</v>
      </c>
      <c r="I473" s="79">
        <f t="shared" si="79"/>
        <v>1.0000000000000002</v>
      </c>
      <c r="J473" s="42">
        <f t="shared" si="84"/>
        <v>1.6244659887001809E-4</v>
      </c>
      <c r="K473" s="142">
        <f t="shared" si="80"/>
        <v>7.2774942286097093E-4</v>
      </c>
      <c r="L473" s="79">
        <f t="shared" si="81"/>
        <v>1.0000000000000002</v>
      </c>
      <c r="M473" s="42">
        <f t="shared" si="85"/>
        <v>7.2774942286097104E-4</v>
      </c>
      <c r="T473" s="114"/>
      <c r="W473" s="114"/>
      <c r="AA473" s="114"/>
      <c r="AG473" s="114"/>
      <c r="AJ473" s="114"/>
    </row>
    <row r="474" spans="1:36" x14ac:dyDescent="0.2">
      <c r="A474" s="92">
        <f t="shared" si="74"/>
        <v>72</v>
      </c>
      <c r="B474" s="142">
        <f t="shared" si="74"/>
        <v>8.7602092584355282E-5</v>
      </c>
      <c r="C474" s="79">
        <f t="shared" si="75"/>
        <v>1.0000000000000002</v>
      </c>
      <c r="D474" s="42">
        <f t="shared" si="82"/>
        <v>8.7602092584355295E-5</v>
      </c>
      <c r="E474" s="142">
        <f t="shared" si="76"/>
        <v>6.9911572916834998E-4</v>
      </c>
      <c r="F474" s="79">
        <f t="shared" si="77"/>
        <v>1.0000000000000002</v>
      </c>
      <c r="G474" s="42">
        <f t="shared" si="83"/>
        <v>6.9911572916835009E-4</v>
      </c>
      <c r="H474" s="142">
        <f t="shared" si="78"/>
        <v>1.3693142627263302E-4</v>
      </c>
      <c r="I474" s="79">
        <f t="shared" si="79"/>
        <v>1.0000000000000002</v>
      </c>
      <c r="J474" s="42">
        <f t="shared" si="84"/>
        <v>1.3693142627263304E-4</v>
      </c>
      <c r="K474" s="142">
        <f t="shared" si="80"/>
        <v>5.9875605028530217E-4</v>
      </c>
      <c r="L474" s="79">
        <f t="shared" si="81"/>
        <v>1.0000000000000002</v>
      </c>
      <c r="M474" s="42">
        <f t="shared" si="85"/>
        <v>5.9875605028530227E-4</v>
      </c>
      <c r="T474" s="114"/>
      <c r="W474" s="114"/>
      <c r="AA474" s="114"/>
      <c r="AG474" s="114"/>
      <c r="AJ474" s="114"/>
    </row>
    <row r="475" spans="1:36" x14ac:dyDescent="0.2">
      <c r="A475" s="92">
        <f t="shared" si="74"/>
        <v>73</v>
      </c>
      <c r="B475" s="142">
        <f t="shared" si="74"/>
        <v>7.0591977519431925E-5</v>
      </c>
      <c r="C475" s="79">
        <f t="shared" si="75"/>
        <v>0.99999999999999978</v>
      </c>
      <c r="D475" s="42">
        <f t="shared" si="82"/>
        <v>7.0591977519431911E-5</v>
      </c>
      <c r="E475" s="142">
        <f t="shared" si="76"/>
        <v>5.5481325303425016E-4</v>
      </c>
      <c r="F475" s="79">
        <f t="shared" si="77"/>
        <v>0.99999999999999978</v>
      </c>
      <c r="G475" s="42">
        <f t="shared" si="83"/>
        <v>5.5481325303425005E-4</v>
      </c>
      <c r="H475" s="142">
        <f t="shared" si="78"/>
        <v>1.0999874408650438E-4</v>
      </c>
      <c r="I475" s="79">
        <f t="shared" si="79"/>
        <v>0.99999999999999978</v>
      </c>
      <c r="J475" s="42">
        <f t="shared" si="84"/>
        <v>1.0999874408650435E-4</v>
      </c>
      <c r="K475" s="142">
        <f t="shared" si="80"/>
        <v>4.887573061987978E-4</v>
      </c>
      <c r="L475" s="79">
        <f t="shared" si="81"/>
        <v>0.99999999999999978</v>
      </c>
      <c r="M475" s="42">
        <f t="shared" si="85"/>
        <v>4.8875730619879769E-4</v>
      </c>
      <c r="T475" s="114"/>
      <c r="W475" s="114"/>
      <c r="AA475" s="114"/>
      <c r="AG475" s="114"/>
      <c r="AJ475" s="114"/>
    </row>
    <row r="476" spans="1:36" x14ac:dyDescent="0.2">
      <c r="A476" s="92">
        <f t="shared" si="74"/>
        <v>74</v>
      </c>
      <c r="B476" s="142">
        <f t="shared" si="74"/>
        <v>4.7344820264036679E-5</v>
      </c>
      <c r="C476" s="79">
        <f t="shared" si="75"/>
        <v>1</v>
      </c>
      <c r="D476" s="42">
        <f t="shared" si="82"/>
        <v>4.7344820264036679E-5</v>
      </c>
      <c r="E476" s="142">
        <f t="shared" si="76"/>
        <v>4.2128384977460181E-4</v>
      </c>
      <c r="F476" s="79">
        <f t="shared" si="77"/>
        <v>1</v>
      </c>
      <c r="G476" s="42">
        <f t="shared" si="83"/>
        <v>4.2128384977460181E-4</v>
      </c>
      <c r="H476" s="142">
        <f t="shared" si="78"/>
        <v>7.8530031216396162E-5</v>
      </c>
      <c r="I476" s="79">
        <f t="shared" si="79"/>
        <v>1</v>
      </c>
      <c r="J476" s="42">
        <f t="shared" si="84"/>
        <v>7.8530031216396162E-5</v>
      </c>
      <c r="K476" s="142">
        <f t="shared" si="80"/>
        <v>4.0172221744993992E-4</v>
      </c>
      <c r="L476" s="79">
        <f t="shared" si="81"/>
        <v>1</v>
      </c>
      <c r="M476" s="42">
        <f t="shared" si="85"/>
        <v>4.0172221744993992E-4</v>
      </c>
      <c r="T476" s="114"/>
      <c r="W476" s="114"/>
      <c r="AA476" s="114"/>
      <c r="AG476" s="114"/>
      <c r="AJ476" s="114"/>
    </row>
    <row r="477" spans="1:36" x14ac:dyDescent="0.2">
      <c r="A477" s="92">
        <f t="shared" si="74"/>
        <v>75</v>
      </c>
      <c r="B477" s="142">
        <f t="shared" si="74"/>
        <v>3.7422253142831385E-5</v>
      </c>
      <c r="C477" s="79">
        <f t="shared" si="75"/>
        <v>1</v>
      </c>
      <c r="D477" s="42">
        <f t="shared" si="82"/>
        <v>3.7422253142831385E-5</v>
      </c>
      <c r="E477" s="142">
        <f t="shared" si="76"/>
        <v>3.4445483006469797E-4</v>
      </c>
      <c r="F477" s="79">
        <f t="shared" si="77"/>
        <v>1</v>
      </c>
      <c r="G477" s="42">
        <f t="shared" si="83"/>
        <v>3.4445483006469797E-4</v>
      </c>
      <c r="H477" s="142">
        <f t="shared" si="78"/>
        <v>5.9535402727231749E-5</v>
      </c>
      <c r="I477" s="79">
        <f t="shared" si="79"/>
        <v>1</v>
      </c>
      <c r="J477" s="42">
        <f t="shared" si="84"/>
        <v>5.9535402727231749E-5</v>
      </c>
      <c r="K477" s="142">
        <f t="shared" si="80"/>
        <v>3.2517669965778482E-4</v>
      </c>
      <c r="L477" s="79">
        <f t="shared" si="81"/>
        <v>1</v>
      </c>
      <c r="M477" s="42">
        <f t="shared" si="85"/>
        <v>3.2517669965778482E-4</v>
      </c>
      <c r="T477" s="114"/>
      <c r="W477" s="114"/>
      <c r="AA477" s="114"/>
      <c r="AG477" s="114"/>
      <c r="AJ477" s="114"/>
    </row>
    <row r="478" spans="1:36" x14ac:dyDescent="0.2">
      <c r="A478" s="92">
        <f t="shared" si="74"/>
        <v>76</v>
      </c>
      <c r="B478" s="142">
        <f t="shared" si="74"/>
        <v>2.8917195610369707E-5</v>
      </c>
      <c r="C478" s="79">
        <f t="shared" si="75"/>
        <v>1</v>
      </c>
      <c r="D478" s="42">
        <f t="shared" si="82"/>
        <v>2.8917195610369707E-5</v>
      </c>
      <c r="E478" s="142">
        <f t="shared" si="76"/>
        <v>2.0922441529855728E-4</v>
      </c>
      <c r="F478" s="79">
        <f t="shared" si="77"/>
        <v>1</v>
      </c>
      <c r="G478" s="42">
        <f t="shared" si="83"/>
        <v>2.0922441529855728E-4</v>
      </c>
      <c r="H478" s="142">
        <f t="shared" si="78"/>
        <v>4.7344820264036679E-5</v>
      </c>
      <c r="I478" s="79">
        <f t="shared" si="79"/>
        <v>1</v>
      </c>
      <c r="J478" s="42">
        <f t="shared" si="84"/>
        <v>4.7344820264036679E-5</v>
      </c>
      <c r="K478" s="142">
        <f t="shared" si="80"/>
        <v>2.2850254570547042E-4</v>
      </c>
      <c r="L478" s="79">
        <f t="shared" si="81"/>
        <v>1</v>
      </c>
      <c r="M478" s="42">
        <f t="shared" si="85"/>
        <v>2.2850254570547042E-4</v>
      </c>
      <c r="T478" s="114"/>
      <c r="W478" s="114"/>
      <c r="AA478" s="114"/>
      <c r="AG478" s="114"/>
      <c r="AJ478" s="114"/>
    </row>
    <row r="479" spans="1:36" x14ac:dyDescent="0.2">
      <c r="A479" s="92">
        <f t="shared" si="74"/>
        <v>77</v>
      </c>
      <c r="B479" s="142">
        <f t="shared" si="74"/>
        <v>1.5025601640682299E-5</v>
      </c>
      <c r="C479" s="79">
        <f t="shared" si="75"/>
        <v>1</v>
      </c>
      <c r="D479" s="42">
        <f t="shared" si="82"/>
        <v>1.5025601640682299E-5</v>
      </c>
      <c r="E479" s="142">
        <f t="shared" si="76"/>
        <v>1.5450854517305381E-4</v>
      </c>
      <c r="F479" s="79">
        <f t="shared" si="77"/>
        <v>1</v>
      </c>
      <c r="G479" s="42">
        <f t="shared" si="83"/>
        <v>1.5450854517305381E-4</v>
      </c>
      <c r="H479" s="142">
        <f t="shared" si="78"/>
        <v>2.7216184103877371E-5</v>
      </c>
      <c r="I479" s="79">
        <f t="shared" si="79"/>
        <v>1</v>
      </c>
      <c r="J479" s="42">
        <f t="shared" si="84"/>
        <v>2.7216184103877371E-5</v>
      </c>
      <c r="K479" s="142">
        <f t="shared" si="80"/>
        <v>1.618795950345206E-4</v>
      </c>
      <c r="L479" s="79">
        <f t="shared" si="81"/>
        <v>1</v>
      </c>
      <c r="M479" s="42">
        <f t="shared" si="85"/>
        <v>1.618795950345206E-4</v>
      </c>
      <c r="T479" s="114"/>
      <c r="W479" s="114"/>
      <c r="AA479" s="114"/>
      <c r="AG479" s="114"/>
      <c r="AJ479" s="114"/>
    </row>
    <row r="480" spans="1:36" x14ac:dyDescent="0.2">
      <c r="A480" s="92">
        <f t="shared" si="74"/>
        <v>78</v>
      </c>
      <c r="B480" s="142">
        <f t="shared" si="74"/>
        <v>1.4742099722933575E-5</v>
      </c>
      <c r="C480" s="79">
        <f t="shared" si="75"/>
        <v>1</v>
      </c>
      <c r="D480" s="42">
        <f t="shared" si="82"/>
        <v>1.4742099722933575E-5</v>
      </c>
      <c r="E480" s="142">
        <f t="shared" si="76"/>
        <v>1.4260146462760748E-4</v>
      </c>
      <c r="F480" s="79">
        <f t="shared" si="77"/>
        <v>1</v>
      </c>
      <c r="G480" s="42">
        <f t="shared" si="83"/>
        <v>1.4260146462760748E-4</v>
      </c>
      <c r="H480" s="142">
        <f t="shared" si="78"/>
        <v>2.0695639995656752E-5</v>
      </c>
      <c r="I480" s="79">
        <f t="shared" si="79"/>
        <v>1</v>
      </c>
      <c r="J480" s="42">
        <f t="shared" si="84"/>
        <v>2.0695639995656752E-5</v>
      </c>
      <c r="K480" s="142">
        <f t="shared" si="80"/>
        <v>1.2218932654969945E-4</v>
      </c>
      <c r="L480" s="79">
        <f t="shared" si="81"/>
        <v>1</v>
      </c>
      <c r="M480" s="42">
        <f t="shared" si="85"/>
        <v>1.2218932654969945E-4</v>
      </c>
      <c r="T480" s="114"/>
      <c r="W480" s="114"/>
      <c r="AA480" s="114"/>
      <c r="AG480" s="114"/>
      <c r="AJ480" s="114"/>
    </row>
    <row r="481" spans="1:36" x14ac:dyDescent="0.2">
      <c r="A481" s="92">
        <f t="shared" si="74"/>
        <v>79</v>
      </c>
      <c r="B481" s="142">
        <f t="shared" si="74"/>
        <v>1.190708054544635E-5</v>
      </c>
      <c r="C481" s="79">
        <f t="shared" si="75"/>
        <v>1</v>
      </c>
      <c r="D481" s="42">
        <f t="shared" si="82"/>
        <v>1.190708054544635E-5</v>
      </c>
      <c r="E481" s="142">
        <f t="shared" si="76"/>
        <v>9.2988629021581023E-5</v>
      </c>
      <c r="F481" s="79">
        <f t="shared" si="77"/>
        <v>1</v>
      </c>
      <c r="G481" s="42">
        <f t="shared" si="83"/>
        <v>9.2988629021581023E-5</v>
      </c>
      <c r="H481" s="142">
        <f t="shared" si="78"/>
        <v>1.1056574792200182E-5</v>
      </c>
      <c r="I481" s="79">
        <f t="shared" si="79"/>
        <v>1</v>
      </c>
      <c r="J481" s="42">
        <f t="shared" si="84"/>
        <v>1.1056574792200182E-5</v>
      </c>
      <c r="K481" s="142">
        <f t="shared" si="80"/>
        <v>9.0437111761842512E-5</v>
      </c>
      <c r="L481" s="79">
        <f t="shared" si="81"/>
        <v>1</v>
      </c>
      <c r="M481" s="42">
        <f t="shared" si="85"/>
        <v>9.0437111761842512E-5</v>
      </c>
      <c r="T481" s="114"/>
      <c r="W481" s="114"/>
      <c r="AA481" s="114"/>
      <c r="AG481" s="114"/>
      <c r="AJ481" s="114"/>
    </row>
    <row r="482" spans="1:36" x14ac:dyDescent="0.2">
      <c r="A482" s="92">
        <f t="shared" si="74"/>
        <v>80</v>
      </c>
      <c r="B482" s="142">
        <f t="shared" si="74"/>
        <v>6.8040460259693428E-6</v>
      </c>
      <c r="C482" s="79">
        <f t="shared" si="75"/>
        <v>1</v>
      </c>
      <c r="D482" s="42">
        <f t="shared" si="82"/>
        <v>6.8040460259693428E-6</v>
      </c>
      <c r="E482" s="142">
        <f t="shared" si="76"/>
        <v>6.9457969848437043E-5</v>
      </c>
      <c r="F482" s="79">
        <f t="shared" si="77"/>
        <v>1</v>
      </c>
      <c r="G482" s="42">
        <f t="shared" si="83"/>
        <v>6.9457969848437043E-5</v>
      </c>
      <c r="H482" s="142">
        <f t="shared" si="78"/>
        <v>1.0489570956702736E-5</v>
      </c>
      <c r="I482" s="79">
        <f t="shared" si="79"/>
        <v>1</v>
      </c>
      <c r="J482" s="42">
        <f t="shared" si="84"/>
        <v>1.0489570956702736E-5</v>
      </c>
      <c r="K482" s="142">
        <f t="shared" si="80"/>
        <v>6.0952912315975365E-5</v>
      </c>
      <c r="L482" s="79">
        <f t="shared" si="81"/>
        <v>1</v>
      </c>
      <c r="M482" s="42">
        <f t="shared" si="85"/>
        <v>6.0952912315975365E-5</v>
      </c>
      <c r="T482" s="114"/>
      <c r="W482" s="114"/>
      <c r="AA482" s="114"/>
      <c r="AG482" s="114"/>
      <c r="AJ482" s="114"/>
    </row>
    <row r="483" spans="1:36" x14ac:dyDescent="0.2">
      <c r="A483" s="92">
        <f t="shared" ref="A483:B486" si="86">A288</f>
        <v>81</v>
      </c>
      <c r="B483" s="142">
        <f t="shared" si="86"/>
        <v>3.4020230129846714E-6</v>
      </c>
      <c r="C483" s="79">
        <f t="shared" si="75"/>
        <v>1</v>
      </c>
      <c r="D483" s="42">
        <f t="shared" si="82"/>
        <v>3.4020230129846714E-6</v>
      </c>
      <c r="E483" s="142">
        <f t="shared" si="76"/>
        <v>3.600474355408777E-5</v>
      </c>
      <c r="F483" s="79">
        <f t="shared" si="77"/>
        <v>1</v>
      </c>
      <c r="G483" s="42">
        <f t="shared" si="83"/>
        <v>3.600474355408777E-5</v>
      </c>
      <c r="H483" s="142">
        <f t="shared" si="78"/>
        <v>4.8195326017282842E-6</v>
      </c>
      <c r="I483" s="79">
        <f t="shared" si="79"/>
        <v>1</v>
      </c>
      <c r="J483" s="42">
        <f t="shared" si="84"/>
        <v>4.8195326017282842E-6</v>
      </c>
      <c r="K483" s="142">
        <f t="shared" si="80"/>
        <v>4.4226299168800728E-5</v>
      </c>
      <c r="L483" s="79">
        <f t="shared" si="81"/>
        <v>1</v>
      </c>
      <c r="M483" s="42">
        <f t="shared" si="85"/>
        <v>4.4226299168800728E-5</v>
      </c>
      <c r="T483" s="114"/>
      <c r="W483" s="114"/>
      <c r="AA483" s="114"/>
      <c r="AG483" s="114"/>
      <c r="AJ483" s="114"/>
    </row>
    <row r="484" spans="1:36" x14ac:dyDescent="0.2">
      <c r="A484" s="92">
        <f t="shared" si="86"/>
        <v>82</v>
      </c>
      <c r="B484" s="142">
        <f t="shared" si="86"/>
        <v>3.1185210952359489E-6</v>
      </c>
      <c r="C484" s="79">
        <f t="shared" si="75"/>
        <v>0.99999999999999978</v>
      </c>
      <c r="D484" s="42">
        <f t="shared" si="82"/>
        <v>3.1185210952359481E-6</v>
      </c>
      <c r="E484" s="142">
        <f t="shared" si="76"/>
        <v>1.9845134242410584E-5</v>
      </c>
      <c r="F484" s="79">
        <f t="shared" si="77"/>
        <v>0.99999999999999978</v>
      </c>
      <c r="G484" s="42">
        <f t="shared" si="83"/>
        <v>1.9845134242410581E-5</v>
      </c>
      <c r="H484" s="142">
        <f t="shared" si="78"/>
        <v>3.4020230129846714E-6</v>
      </c>
      <c r="I484" s="79">
        <f t="shared" si="79"/>
        <v>0.99999999999999978</v>
      </c>
      <c r="J484" s="42">
        <f t="shared" si="84"/>
        <v>3.4020230129846705E-6</v>
      </c>
      <c r="K484" s="142">
        <f t="shared" si="80"/>
        <v>2.0412138077908028E-5</v>
      </c>
      <c r="L484" s="79">
        <f t="shared" si="81"/>
        <v>0.99999999999999978</v>
      </c>
      <c r="M484" s="42">
        <f t="shared" si="85"/>
        <v>2.0412138077908025E-5</v>
      </c>
      <c r="T484" s="114"/>
      <c r="W484" s="114"/>
      <c r="AA484" s="114"/>
      <c r="AG484" s="114"/>
      <c r="AJ484" s="114"/>
    </row>
    <row r="485" spans="1:36" x14ac:dyDescent="0.2">
      <c r="A485" s="92">
        <f t="shared" si="86"/>
        <v>83</v>
      </c>
      <c r="B485" s="142">
        <f t="shared" si="86"/>
        <v>8.5050575324616785E-7</v>
      </c>
      <c r="C485" s="79">
        <f t="shared" si="75"/>
        <v>1</v>
      </c>
      <c r="D485" s="42">
        <f t="shared" si="82"/>
        <v>8.5050575324616785E-7</v>
      </c>
      <c r="E485" s="142">
        <f t="shared" si="76"/>
        <v>2.9484199445867151E-5</v>
      </c>
      <c r="F485" s="79">
        <f t="shared" si="77"/>
        <v>1</v>
      </c>
      <c r="G485" s="42">
        <f t="shared" si="83"/>
        <v>2.9484199445867151E-5</v>
      </c>
      <c r="H485" s="142">
        <f t="shared" si="78"/>
        <v>5.670038354974452E-6</v>
      </c>
      <c r="I485" s="79">
        <f t="shared" si="79"/>
        <v>1</v>
      </c>
      <c r="J485" s="42">
        <f t="shared" si="84"/>
        <v>5.670038354974452E-6</v>
      </c>
      <c r="K485" s="142">
        <f t="shared" si="80"/>
        <v>3.0618207116862043E-5</v>
      </c>
      <c r="L485" s="79">
        <f t="shared" si="81"/>
        <v>1</v>
      </c>
      <c r="M485" s="42">
        <f t="shared" si="85"/>
        <v>3.0618207116862043E-5</v>
      </c>
      <c r="T485" s="114"/>
      <c r="W485" s="114"/>
      <c r="AA485" s="114"/>
      <c r="AG485" s="114"/>
      <c r="AJ485" s="114"/>
    </row>
    <row r="486" spans="1:36" ht="13.5" thickBot="1" x14ac:dyDescent="0.25">
      <c r="A486" s="93" t="str">
        <f t="shared" si="86"/>
        <v>NNNN</v>
      </c>
      <c r="B486" s="145">
        <f t="shared" si="86"/>
        <v>0.193084084117287</v>
      </c>
      <c r="C486" s="83">
        <f t="shared" si="75"/>
        <v>1</v>
      </c>
      <c r="D486" s="149">
        <f t="shared" si="82"/>
        <v>0.193084084117287</v>
      </c>
      <c r="E486" s="85"/>
      <c r="F486" s="83"/>
      <c r="G486" s="77"/>
      <c r="H486" s="86"/>
      <c r="I486" s="87"/>
      <c r="J486" s="77"/>
      <c r="K486" s="85"/>
      <c r="L486" s="76"/>
      <c r="M486" s="89"/>
      <c r="T486" s="114"/>
      <c r="W486" s="114"/>
      <c r="AA486" s="114"/>
      <c r="AG486" s="114"/>
      <c r="AJ486" s="114"/>
    </row>
    <row r="487" spans="1:36" s="180" customFormat="1" hidden="1" x14ac:dyDescent="0.2">
      <c r="A487" s="225"/>
      <c r="B487" s="268"/>
      <c r="C487" s="182"/>
      <c r="D487" s="182"/>
      <c r="E487" s="182"/>
      <c r="F487" s="182"/>
      <c r="G487" s="181"/>
      <c r="H487" s="182"/>
      <c r="K487" s="183"/>
      <c r="T487" s="182"/>
      <c r="W487" s="182"/>
      <c r="AA487" s="181"/>
      <c r="AG487" s="182"/>
      <c r="AJ487" s="182"/>
    </row>
    <row r="488" spans="1:36" s="180" customFormat="1" hidden="1" x14ac:dyDescent="0.2">
      <c r="A488" s="225"/>
      <c r="B488" s="268"/>
      <c r="C488" s="182"/>
      <c r="D488" s="182"/>
      <c r="E488" s="182"/>
      <c r="F488" s="182"/>
      <c r="G488" s="181"/>
      <c r="H488" s="182"/>
      <c r="K488" s="183"/>
      <c r="T488" s="182"/>
      <c r="W488" s="182"/>
      <c r="AA488" s="181"/>
      <c r="AG488" s="182"/>
      <c r="AJ488" s="182"/>
    </row>
    <row r="489" spans="1:36" s="180" customFormat="1" hidden="1" x14ac:dyDescent="0.2">
      <c r="A489" s="225"/>
      <c r="B489" s="268"/>
      <c r="C489" s="182"/>
      <c r="D489" s="182"/>
      <c r="E489" s="182"/>
      <c r="F489" s="182"/>
      <c r="G489" s="181"/>
      <c r="H489" s="182"/>
      <c r="K489" s="183"/>
      <c r="T489" s="182"/>
      <c r="W489" s="182"/>
      <c r="AA489" s="181"/>
      <c r="AG489" s="182"/>
      <c r="AJ489" s="182"/>
    </row>
    <row r="490" spans="1:36" s="180" customFormat="1" hidden="1" x14ac:dyDescent="0.2">
      <c r="A490" s="225"/>
      <c r="B490" s="268"/>
      <c r="C490" s="182"/>
      <c r="D490" s="182"/>
      <c r="E490" s="182"/>
      <c r="F490" s="182"/>
      <c r="G490" s="181"/>
      <c r="H490" s="182"/>
      <c r="K490" s="183"/>
      <c r="T490" s="182"/>
      <c r="W490" s="182"/>
      <c r="AA490" s="181"/>
      <c r="AG490" s="182"/>
      <c r="AJ490" s="182"/>
    </row>
    <row r="491" spans="1:36" s="180" customFormat="1" hidden="1" x14ac:dyDescent="0.2">
      <c r="A491" s="225"/>
      <c r="C491" s="181"/>
      <c r="D491" s="181"/>
      <c r="E491" s="181"/>
      <c r="F491" s="182"/>
      <c r="G491" s="182"/>
      <c r="H491" s="182"/>
      <c r="K491" s="183"/>
      <c r="L491" s="182"/>
      <c r="M491" s="182"/>
      <c r="T491" s="181"/>
      <c r="W491" s="181"/>
      <c r="AA491" s="182"/>
      <c r="AG491" s="181"/>
      <c r="AJ491" s="181"/>
    </row>
    <row r="492" spans="1:36" s="180" customFormat="1" ht="15.75" hidden="1" x14ac:dyDescent="0.25">
      <c r="A492" s="179" t="s">
        <v>56</v>
      </c>
      <c r="C492" s="225"/>
      <c r="D492" s="225"/>
      <c r="E492" s="225"/>
      <c r="F492" s="181"/>
      <c r="G492" s="181"/>
      <c r="H492" s="181"/>
      <c r="K492" s="183"/>
      <c r="T492" s="182"/>
      <c r="W492" s="182"/>
      <c r="AA492" s="181"/>
      <c r="AG492" s="182"/>
      <c r="AJ492" s="182"/>
    </row>
    <row r="493" spans="1:36" s="180" customFormat="1" hidden="1" x14ac:dyDescent="0.2">
      <c r="A493" s="184" t="s">
        <v>57</v>
      </c>
      <c r="C493" s="225"/>
      <c r="D493" s="225"/>
      <c r="E493" s="225"/>
      <c r="F493" s="182"/>
      <c r="G493" s="182"/>
      <c r="H493" s="182"/>
      <c r="K493" s="183"/>
      <c r="T493" s="181"/>
      <c r="W493" s="181"/>
      <c r="AA493" s="182"/>
      <c r="AG493" s="181"/>
      <c r="AJ493" s="181"/>
    </row>
    <row r="494" spans="1:36" s="180" customFormat="1" hidden="1" x14ac:dyDescent="0.2">
      <c r="A494" s="184" t="s">
        <v>154</v>
      </c>
      <c r="C494" s="225"/>
      <c r="D494" s="225"/>
      <c r="E494" s="225"/>
      <c r="F494" s="182"/>
      <c r="G494" s="182"/>
      <c r="H494" s="182"/>
      <c r="K494" s="183"/>
      <c r="T494" s="181"/>
      <c r="W494" s="181"/>
      <c r="AA494" s="182"/>
      <c r="AG494" s="181"/>
      <c r="AJ494" s="181"/>
    </row>
    <row r="495" spans="1:36" s="180" customFormat="1" hidden="1" x14ac:dyDescent="0.2">
      <c r="A495" s="184" t="s">
        <v>58</v>
      </c>
      <c r="C495" s="225"/>
      <c r="D495" s="225"/>
      <c r="E495" s="225"/>
      <c r="F495" s="182"/>
      <c r="G495" s="182"/>
      <c r="H495" s="182"/>
      <c r="K495" s="183"/>
      <c r="T495" s="181"/>
      <c r="W495" s="181"/>
      <c r="AA495" s="182"/>
      <c r="AG495" s="181"/>
      <c r="AJ495" s="181"/>
    </row>
    <row r="496" spans="1:36" s="180" customFormat="1" hidden="1" x14ac:dyDescent="0.2">
      <c r="A496" s="184"/>
      <c r="C496" s="225"/>
      <c r="D496" s="225"/>
      <c r="E496" s="225"/>
      <c r="F496" s="182"/>
      <c r="G496" s="182"/>
      <c r="H496" s="182"/>
      <c r="K496" s="183"/>
      <c r="T496" s="181"/>
      <c r="W496" s="181"/>
      <c r="AA496" s="182"/>
      <c r="AG496" s="181"/>
      <c r="AJ496" s="181"/>
    </row>
    <row r="497" spans="1:39" s="180" customFormat="1" ht="12.75" hidden="1" customHeight="1" x14ac:dyDescent="0.2">
      <c r="A497" s="225"/>
      <c r="B497" s="338" t="s">
        <v>59</v>
      </c>
      <c r="C497" s="338"/>
      <c r="D497" s="338"/>
      <c r="E497" s="338"/>
      <c r="F497" s="338"/>
      <c r="G497" s="338"/>
      <c r="H497" s="338"/>
      <c r="K497" s="183"/>
      <c r="T497" s="181"/>
      <c r="W497" s="181"/>
      <c r="AA497" s="182"/>
      <c r="AG497" s="181"/>
      <c r="AJ497" s="181"/>
    </row>
    <row r="498" spans="1:39" s="180" customFormat="1" hidden="1" x14ac:dyDescent="0.2">
      <c r="A498" s="225"/>
      <c r="G498" s="182"/>
      <c r="H498" s="182"/>
      <c r="I498" s="182"/>
      <c r="L498" s="183"/>
      <c r="M498" s="183"/>
      <c r="W498" s="181"/>
      <c r="AA498" s="182"/>
      <c r="AJ498" s="181"/>
    </row>
    <row r="499" spans="1:39" s="180" customFormat="1" ht="38.25" hidden="1" x14ac:dyDescent="0.2">
      <c r="A499" s="209" t="s">
        <v>36</v>
      </c>
      <c r="B499" s="181" t="s">
        <v>19</v>
      </c>
      <c r="C499" s="209" t="s">
        <v>60</v>
      </c>
      <c r="D499" s="180" t="s">
        <v>51</v>
      </c>
      <c r="E499" s="182"/>
      <c r="F499" s="181" t="s">
        <v>19</v>
      </c>
      <c r="G499" s="209" t="s">
        <v>60</v>
      </c>
      <c r="H499" s="180" t="s">
        <v>51</v>
      </c>
      <c r="I499" s="182"/>
      <c r="K499" s="183"/>
      <c r="L499" s="182"/>
      <c r="M499" s="182"/>
      <c r="N499" s="182"/>
      <c r="O499" s="182"/>
      <c r="R499" s="182"/>
      <c r="T499" s="182"/>
      <c r="U499" s="182"/>
      <c r="W499" s="182"/>
      <c r="X499" s="182"/>
      <c r="AA499" s="182"/>
      <c r="AB499" s="182"/>
      <c r="AE499" s="182"/>
      <c r="AG499" s="182"/>
      <c r="AH499" s="182"/>
      <c r="AJ499" s="182"/>
      <c r="AK499" s="182"/>
      <c r="AM499" s="182"/>
    </row>
    <row r="500" spans="1:39" s="180" customFormat="1" hidden="1" x14ac:dyDescent="0.2">
      <c r="A500" s="225"/>
      <c r="B500" s="181"/>
      <c r="J500" s="182"/>
      <c r="K500" s="182"/>
      <c r="O500" s="183"/>
      <c r="R500" s="183"/>
      <c r="U500" s="183"/>
      <c r="W500" s="181"/>
      <c r="X500" s="183"/>
      <c r="AA500" s="181"/>
      <c r="AB500" s="183"/>
      <c r="AE500" s="183"/>
      <c r="AH500" s="183"/>
      <c r="AJ500" s="181"/>
      <c r="AK500" s="183"/>
    </row>
    <row r="501" spans="1:39" s="180" customFormat="1" ht="12.75" hidden="1" customHeight="1" x14ac:dyDescent="0.2">
      <c r="A501" s="225"/>
      <c r="B501" s="339" t="s">
        <v>61</v>
      </c>
      <c r="C501" s="339"/>
      <c r="D501" s="339"/>
      <c r="F501" s="339" t="s">
        <v>62</v>
      </c>
      <c r="G501" s="339"/>
      <c r="H501" s="339"/>
      <c r="J501" s="182"/>
      <c r="K501" s="182"/>
      <c r="O501" s="183"/>
      <c r="R501" s="183"/>
      <c r="U501" s="183"/>
      <c r="W501" s="181"/>
      <c r="X501" s="183"/>
      <c r="AA501" s="181"/>
      <c r="AB501" s="183"/>
      <c r="AE501" s="183"/>
      <c r="AH501" s="183"/>
      <c r="AJ501" s="181"/>
      <c r="AK501" s="183"/>
    </row>
    <row r="502" spans="1:39" s="180" customFormat="1" hidden="1" x14ac:dyDescent="0.2">
      <c r="A502" s="225"/>
      <c r="J502" s="182"/>
      <c r="K502" s="182"/>
      <c r="O502" s="183"/>
      <c r="R502" s="183"/>
      <c r="U502" s="183"/>
      <c r="W502" s="181"/>
      <c r="X502" s="183"/>
      <c r="AA502" s="181"/>
      <c r="AB502" s="183"/>
      <c r="AE502" s="183"/>
      <c r="AH502" s="183"/>
      <c r="AJ502" s="181"/>
      <c r="AK502" s="183"/>
    </row>
    <row r="503" spans="1:39" s="180" customFormat="1" hidden="1" x14ac:dyDescent="0.2">
      <c r="A503" s="210">
        <f>A402</f>
        <v>0</v>
      </c>
      <c r="B503" s="211">
        <f>SUM(B402,E402)</f>
        <v>3.296276797664398E-3</v>
      </c>
      <c r="C503" s="183">
        <v>1</v>
      </c>
      <c r="D503" s="183">
        <f>ABS(C503-1)*B503*$I$4</f>
        <v>0</v>
      </c>
      <c r="E503" s="183"/>
      <c r="F503" s="211">
        <f>SUM(H402,K402)</f>
        <v>3.6869424403221376E-3</v>
      </c>
      <c r="G503" s="183">
        <v>1</v>
      </c>
      <c r="H503" s="183">
        <f>ABS(G503-1)*F503*$I$4</f>
        <v>0</v>
      </c>
      <c r="I503" s="183"/>
      <c r="J503" s="182"/>
      <c r="K503" s="182"/>
      <c r="O503" s="183"/>
      <c r="R503" s="183"/>
      <c r="U503" s="183"/>
      <c r="W503" s="181"/>
      <c r="X503" s="183"/>
      <c r="AA503" s="181"/>
      <c r="AB503" s="183"/>
      <c r="AE503" s="183"/>
      <c r="AH503" s="183"/>
      <c r="AJ503" s="181"/>
      <c r="AK503" s="183"/>
    </row>
    <row r="504" spans="1:39" s="180" customFormat="1" hidden="1" x14ac:dyDescent="0.2">
      <c r="A504" s="210">
        <f t="shared" ref="A504:A567" si="87">A403</f>
        <v>1</v>
      </c>
      <c r="B504" s="211">
        <f t="shared" ref="B504:B567" si="88">SUM(B403,E403)</f>
        <v>4.5434017338410286E-3</v>
      </c>
      <c r="C504" s="183">
        <v>1</v>
      </c>
      <c r="D504" s="183">
        <f t="shared" ref="D504:D567" si="89">ABS(C504-1)*B504*$I$4</f>
        <v>0</v>
      </c>
      <c r="E504" s="183"/>
      <c r="F504" s="211">
        <f t="shared" ref="F504:F567" si="90">SUM(H403,K403)</f>
        <v>5.4024125446196589E-3</v>
      </c>
      <c r="G504" s="183">
        <v>1</v>
      </c>
      <c r="H504" s="183">
        <f t="shared" ref="H504:H567" si="91">ABS(G504-1)*F504*$I$4</f>
        <v>0</v>
      </c>
      <c r="I504" s="183"/>
      <c r="J504" s="182"/>
      <c r="K504" s="182"/>
      <c r="O504" s="183"/>
      <c r="R504" s="183"/>
      <c r="U504" s="183"/>
      <c r="W504" s="181"/>
      <c r="X504" s="183"/>
      <c r="AA504" s="181"/>
      <c r="AB504" s="183"/>
      <c r="AE504" s="183"/>
      <c r="AH504" s="183"/>
      <c r="AJ504" s="181"/>
      <c r="AK504" s="183"/>
    </row>
    <row r="505" spans="1:39" s="180" customFormat="1" hidden="1" x14ac:dyDescent="0.2">
      <c r="A505" s="210">
        <f t="shared" si="87"/>
        <v>2</v>
      </c>
      <c r="B505" s="211">
        <f t="shared" si="88"/>
        <v>4.9884997447065225E-3</v>
      </c>
      <c r="C505" s="183">
        <v>1</v>
      </c>
      <c r="D505" s="183">
        <f t="shared" si="89"/>
        <v>0</v>
      </c>
      <c r="E505" s="183"/>
      <c r="F505" s="211">
        <f t="shared" si="90"/>
        <v>6.0479464113334987E-3</v>
      </c>
      <c r="G505" s="183">
        <v>1</v>
      </c>
      <c r="H505" s="183">
        <f t="shared" si="91"/>
        <v>0</v>
      </c>
      <c r="I505" s="183"/>
      <c r="J505" s="182"/>
      <c r="K505" s="182"/>
      <c r="O505" s="183"/>
      <c r="R505" s="183"/>
      <c r="U505" s="183"/>
      <c r="W505" s="181"/>
      <c r="X505" s="183"/>
      <c r="AA505" s="181"/>
      <c r="AB505" s="183"/>
      <c r="AE505" s="183"/>
      <c r="AH505" s="183"/>
      <c r="AJ505" s="181"/>
      <c r="AK505" s="183"/>
    </row>
    <row r="506" spans="1:39" s="180" customFormat="1" hidden="1" x14ac:dyDescent="0.2">
      <c r="A506" s="210">
        <f t="shared" si="87"/>
        <v>3</v>
      </c>
      <c r="B506" s="211">
        <f t="shared" si="88"/>
        <v>4.5555923163042239E-3</v>
      </c>
      <c r="C506" s="183">
        <v>1</v>
      </c>
      <c r="D506" s="183">
        <f t="shared" si="89"/>
        <v>0</v>
      </c>
      <c r="E506" s="183"/>
      <c r="F506" s="211">
        <f t="shared" si="90"/>
        <v>5.6898834892168629E-3</v>
      </c>
      <c r="G506" s="183">
        <v>1</v>
      </c>
      <c r="H506" s="183">
        <f t="shared" si="91"/>
        <v>0</v>
      </c>
      <c r="I506" s="183"/>
      <c r="J506" s="182"/>
      <c r="K506" s="182"/>
      <c r="O506" s="183"/>
      <c r="R506" s="183"/>
      <c r="U506" s="183"/>
      <c r="W506" s="181"/>
      <c r="X506" s="183"/>
      <c r="AA506" s="181"/>
      <c r="AB506" s="183"/>
      <c r="AE506" s="183"/>
      <c r="AH506" s="183"/>
      <c r="AJ506" s="181"/>
      <c r="AK506" s="183"/>
    </row>
    <row r="507" spans="1:39" s="180" customFormat="1" hidden="1" x14ac:dyDescent="0.2">
      <c r="A507" s="210">
        <f t="shared" si="87"/>
        <v>4</v>
      </c>
      <c r="B507" s="211">
        <f t="shared" si="88"/>
        <v>4.0815771098283594E-3</v>
      </c>
      <c r="C507" s="183">
        <v>1</v>
      </c>
      <c r="D507" s="183">
        <f t="shared" si="89"/>
        <v>0</v>
      </c>
      <c r="E507" s="183"/>
      <c r="F507" s="211">
        <f t="shared" si="90"/>
        <v>5.2541410416370761E-3</v>
      </c>
      <c r="G507" s="183">
        <v>1</v>
      </c>
      <c r="H507" s="183">
        <f t="shared" si="91"/>
        <v>0</v>
      </c>
      <c r="I507" s="183"/>
      <c r="J507" s="182"/>
      <c r="K507" s="182"/>
      <c r="O507" s="183"/>
      <c r="R507" s="183"/>
      <c r="U507" s="183"/>
      <c r="W507" s="181"/>
      <c r="X507" s="183"/>
      <c r="AA507" s="181"/>
      <c r="AB507" s="183"/>
      <c r="AE507" s="183"/>
      <c r="AH507" s="183"/>
      <c r="AJ507" s="181"/>
      <c r="AK507" s="183"/>
    </row>
    <row r="508" spans="1:39" s="180" customFormat="1" hidden="1" x14ac:dyDescent="0.2">
      <c r="A508" s="210">
        <f t="shared" si="87"/>
        <v>5</v>
      </c>
      <c r="B508" s="211">
        <f t="shared" si="88"/>
        <v>4.653116976009784E-3</v>
      </c>
      <c r="C508" s="183">
        <v>1</v>
      </c>
      <c r="D508" s="183">
        <f t="shared" si="89"/>
        <v>0</v>
      </c>
      <c r="F508" s="211">
        <f t="shared" si="90"/>
        <v>5.8724587242470405E-3</v>
      </c>
      <c r="G508" s="183">
        <v>1</v>
      </c>
      <c r="H508" s="183">
        <f t="shared" si="91"/>
        <v>0</v>
      </c>
      <c r="K508" s="183"/>
      <c r="T508" s="181"/>
      <c r="W508" s="181"/>
      <c r="AA508" s="182"/>
      <c r="AG508" s="181"/>
      <c r="AJ508" s="181"/>
    </row>
    <row r="509" spans="1:39" s="180" customFormat="1" hidden="1" x14ac:dyDescent="0.2">
      <c r="A509" s="210">
        <f t="shared" si="87"/>
        <v>6</v>
      </c>
      <c r="B509" s="211">
        <f t="shared" si="88"/>
        <v>5.2734191720439898E-3</v>
      </c>
      <c r="C509" s="183">
        <v>1</v>
      </c>
      <c r="D509" s="183">
        <f t="shared" si="89"/>
        <v>0</v>
      </c>
      <c r="F509" s="211">
        <f t="shared" si="90"/>
        <v>6.6430169366880681E-3</v>
      </c>
      <c r="G509" s="183">
        <v>1</v>
      </c>
      <c r="H509" s="183">
        <f t="shared" si="91"/>
        <v>0</v>
      </c>
      <c r="K509" s="183"/>
      <c r="T509" s="181"/>
      <c r="W509" s="181"/>
      <c r="AA509" s="182"/>
      <c r="AG509" s="181"/>
      <c r="AJ509" s="181"/>
    </row>
    <row r="510" spans="1:39" s="180" customFormat="1" hidden="1" x14ac:dyDescent="0.2">
      <c r="A510" s="210">
        <f t="shared" si="87"/>
        <v>7</v>
      </c>
      <c r="B510" s="211">
        <f t="shared" si="88"/>
        <v>5.6748578875761803E-3</v>
      </c>
      <c r="C510" s="183">
        <v>1</v>
      </c>
      <c r="D510" s="183">
        <f t="shared" si="89"/>
        <v>0</v>
      </c>
      <c r="F510" s="211">
        <f t="shared" si="90"/>
        <v>7.0424711387960179E-3</v>
      </c>
      <c r="G510" s="183">
        <v>1</v>
      </c>
      <c r="H510" s="183">
        <f t="shared" si="91"/>
        <v>0</v>
      </c>
      <c r="K510" s="183"/>
      <c r="T510" s="181"/>
      <c r="W510" s="181"/>
      <c r="AA510" s="182"/>
      <c r="AG510" s="181"/>
      <c r="AJ510" s="181"/>
    </row>
    <row r="511" spans="1:39" s="180" customFormat="1" hidden="1" x14ac:dyDescent="0.2">
      <c r="A511" s="210">
        <f t="shared" si="87"/>
        <v>8</v>
      </c>
      <c r="B511" s="211">
        <f t="shared" si="88"/>
        <v>5.8534640957578757E-3</v>
      </c>
      <c r="C511" s="183">
        <v>1</v>
      </c>
      <c r="D511" s="183">
        <f t="shared" si="89"/>
        <v>0</v>
      </c>
      <c r="F511" s="211">
        <f t="shared" si="90"/>
        <v>7.402802076254645E-3</v>
      </c>
      <c r="G511" s="183">
        <v>1</v>
      </c>
      <c r="H511" s="183">
        <f t="shared" si="91"/>
        <v>0</v>
      </c>
      <c r="K511" s="183"/>
      <c r="T511" s="181"/>
      <c r="W511" s="181"/>
      <c r="AA511" s="182"/>
      <c r="AG511" s="181"/>
      <c r="AJ511" s="181"/>
    </row>
    <row r="512" spans="1:39" s="180" customFormat="1" hidden="1" x14ac:dyDescent="0.2">
      <c r="A512" s="210">
        <f t="shared" si="87"/>
        <v>9</v>
      </c>
      <c r="B512" s="211">
        <f t="shared" si="88"/>
        <v>6.9735801727830796E-3</v>
      </c>
      <c r="C512" s="183">
        <v>1</v>
      </c>
      <c r="D512" s="183">
        <f t="shared" si="89"/>
        <v>0</v>
      </c>
      <c r="F512" s="211">
        <f t="shared" si="90"/>
        <v>8.7721163389809752E-3</v>
      </c>
      <c r="G512" s="183">
        <v>1</v>
      </c>
      <c r="H512" s="183">
        <f t="shared" si="91"/>
        <v>0</v>
      </c>
      <c r="K512" s="183"/>
      <c r="T512" s="181"/>
      <c r="W512" s="181"/>
      <c r="AA512" s="182"/>
      <c r="AG512" s="181"/>
      <c r="AJ512" s="181"/>
    </row>
    <row r="513" spans="1:36" s="180" customFormat="1" hidden="1" x14ac:dyDescent="0.2">
      <c r="A513" s="210">
        <f t="shared" si="87"/>
        <v>10</v>
      </c>
      <c r="B513" s="211">
        <f t="shared" si="88"/>
        <v>5.9022264256106561E-3</v>
      </c>
      <c r="C513" s="183">
        <v>1</v>
      </c>
      <c r="D513" s="183">
        <f t="shared" si="89"/>
        <v>0</v>
      </c>
      <c r="F513" s="211">
        <f t="shared" si="90"/>
        <v>7.2584996001205451E-3</v>
      </c>
      <c r="G513" s="183">
        <v>1</v>
      </c>
      <c r="H513" s="183">
        <f t="shared" si="91"/>
        <v>0</v>
      </c>
      <c r="K513" s="183"/>
      <c r="T513" s="181"/>
      <c r="W513" s="181"/>
      <c r="AA513" s="182"/>
      <c r="AG513" s="181"/>
      <c r="AJ513" s="181"/>
    </row>
    <row r="514" spans="1:36" s="180" customFormat="1" hidden="1" x14ac:dyDescent="0.2">
      <c r="A514" s="210">
        <f t="shared" si="87"/>
        <v>11</v>
      </c>
      <c r="B514" s="211">
        <f t="shared" si="88"/>
        <v>6.0791316222858589E-3</v>
      </c>
      <c r="C514" s="183">
        <v>1</v>
      </c>
      <c r="D514" s="183">
        <f t="shared" si="89"/>
        <v>0</v>
      </c>
      <c r="F514" s="211">
        <f t="shared" si="90"/>
        <v>7.3826734400944862E-3</v>
      </c>
      <c r="G514" s="183">
        <v>1</v>
      </c>
      <c r="H514" s="183">
        <f t="shared" si="91"/>
        <v>0</v>
      </c>
      <c r="K514" s="183"/>
      <c r="T514" s="181"/>
      <c r="W514" s="181"/>
      <c r="AA514" s="182"/>
      <c r="AG514" s="181"/>
      <c r="AJ514" s="181"/>
    </row>
    <row r="515" spans="1:36" s="180" customFormat="1" hidden="1" x14ac:dyDescent="0.2">
      <c r="A515" s="210">
        <f t="shared" si="87"/>
        <v>12</v>
      </c>
      <c r="B515" s="211">
        <f t="shared" si="88"/>
        <v>5.8245469001475059E-3</v>
      </c>
      <c r="C515" s="183">
        <v>1</v>
      </c>
      <c r="D515" s="183">
        <f t="shared" si="89"/>
        <v>0</v>
      </c>
      <c r="F515" s="211">
        <f t="shared" si="90"/>
        <v>7.2100207721855127E-3</v>
      </c>
      <c r="G515" s="183">
        <v>1</v>
      </c>
      <c r="H515" s="183">
        <f t="shared" si="91"/>
        <v>0</v>
      </c>
      <c r="K515" s="183"/>
      <c r="T515" s="181"/>
      <c r="W515" s="181"/>
      <c r="AA515" s="182"/>
      <c r="AG515" s="181"/>
      <c r="AJ515" s="181"/>
    </row>
    <row r="516" spans="1:36" s="180" customFormat="1" hidden="1" x14ac:dyDescent="0.2">
      <c r="A516" s="210">
        <f t="shared" si="87"/>
        <v>13</v>
      </c>
      <c r="B516" s="211">
        <f t="shared" si="88"/>
        <v>6.0485134151689966E-3</v>
      </c>
      <c r="C516" s="183">
        <v>1</v>
      </c>
      <c r="D516" s="183">
        <f t="shared" si="89"/>
        <v>0</v>
      </c>
      <c r="F516" s="211">
        <f t="shared" si="90"/>
        <v>7.490687670756749E-3</v>
      </c>
      <c r="G516" s="183">
        <v>1</v>
      </c>
      <c r="H516" s="183">
        <f t="shared" si="91"/>
        <v>0</v>
      </c>
      <c r="K516" s="183"/>
      <c r="T516" s="181"/>
      <c r="W516" s="181"/>
      <c r="AA516" s="182"/>
      <c r="AG516" s="181"/>
      <c r="AJ516" s="181"/>
    </row>
    <row r="517" spans="1:36" s="180" customFormat="1" hidden="1" x14ac:dyDescent="0.2">
      <c r="A517" s="210">
        <f t="shared" si="87"/>
        <v>14</v>
      </c>
      <c r="B517" s="211">
        <f t="shared" si="88"/>
        <v>6.0468124036625048E-3</v>
      </c>
      <c r="C517" s="183">
        <v>1</v>
      </c>
      <c r="D517" s="183">
        <f t="shared" si="89"/>
        <v>0</v>
      </c>
      <c r="F517" s="211">
        <f t="shared" si="90"/>
        <v>7.4957907052762259E-3</v>
      </c>
      <c r="G517" s="183">
        <v>1</v>
      </c>
      <c r="H517" s="183">
        <f t="shared" si="91"/>
        <v>0</v>
      </c>
      <c r="K517" s="183"/>
      <c r="T517" s="181"/>
      <c r="W517" s="181"/>
      <c r="AA517" s="182"/>
      <c r="AG517" s="181"/>
      <c r="AJ517" s="181"/>
    </row>
    <row r="518" spans="1:36" s="180" customFormat="1" hidden="1" x14ac:dyDescent="0.2">
      <c r="A518" s="210">
        <f t="shared" si="87"/>
        <v>15</v>
      </c>
      <c r="B518" s="211">
        <f t="shared" si="88"/>
        <v>6.310469187168816E-3</v>
      </c>
      <c r="C518" s="183">
        <v>1</v>
      </c>
      <c r="D518" s="183">
        <f t="shared" si="89"/>
        <v>0</v>
      </c>
      <c r="F518" s="211">
        <f t="shared" si="90"/>
        <v>7.6999120860553067E-3</v>
      </c>
      <c r="G518" s="183">
        <v>1</v>
      </c>
      <c r="H518" s="183">
        <f t="shared" si="91"/>
        <v>0</v>
      </c>
      <c r="K518" s="183"/>
      <c r="T518" s="181"/>
      <c r="W518" s="181"/>
      <c r="AA518" s="182"/>
      <c r="AG518" s="181"/>
      <c r="AJ518" s="181"/>
    </row>
    <row r="519" spans="1:36" s="180" customFormat="1" hidden="1" x14ac:dyDescent="0.2">
      <c r="A519" s="210">
        <f t="shared" si="87"/>
        <v>16</v>
      </c>
      <c r="B519" s="211">
        <f t="shared" si="88"/>
        <v>6.3172732331947864E-3</v>
      </c>
      <c r="C519" s="183">
        <v>1</v>
      </c>
      <c r="D519" s="183">
        <f t="shared" si="89"/>
        <v>0</v>
      </c>
      <c r="F519" s="211">
        <f t="shared" si="90"/>
        <v>7.6208150510034128E-3</v>
      </c>
      <c r="G519" s="183">
        <v>1</v>
      </c>
      <c r="H519" s="183">
        <f t="shared" si="91"/>
        <v>0</v>
      </c>
      <c r="K519" s="183"/>
      <c r="T519" s="181"/>
      <c r="W519" s="181"/>
      <c r="AA519" s="182"/>
      <c r="AG519" s="181"/>
      <c r="AJ519" s="181"/>
    </row>
    <row r="520" spans="1:36" s="180" customFormat="1" hidden="1" x14ac:dyDescent="0.2">
      <c r="A520" s="210">
        <f t="shared" si="87"/>
        <v>17</v>
      </c>
      <c r="B520" s="211">
        <f t="shared" si="88"/>
        <v>6.2089755006147739E-3</v>
      </c>
      <c r="C520" s="183">
        <v>1</v>
      </c>
      <c r="D520" s="183">
        <f t="shared" si="89"/>
        <v>0</v>
      </c>
      <c r="F520" s="211">
        <f t="shared" si="90"/>
        <v>7.5337799622545547E-3</v>
      </c>
      <c r="G520" s="183">
        <v>1</v>
      </c>
      <c r="H520" s="183">
        <f t="shared" si="91"/>
        <v>0</v>
      </c>
      <c r="K520" s="183"/>
      <c r="T520" s="181"/>
      <c r="W520" s="181"/>
      <c r="AA520" s="182"/>
      <c r="AG520" s="181"/>
      <c r="AJ520" s="181"/>
    </row>
    <row r="521" spans="1:36" s="180" customFormat="1" hidden="1" x14ac:dyDescent="0.2">
      <c r="A521" s="210">
        <f t="shared" si="87"/>
        <v>18</v>
      </c>
      <c r="B521" s="211">
        <f t="shared" si="88"/>
        <v>6.0252662579136015E-3</v>
      </c>
      <c r="C521" s="183">
        <v>1</v>
      </c>
      <c r="D521" s="183">
        <f t="shared" si="89"/>
        <v>0</v>
      </c>
      <c r="F521" s="211">
        <f t="shared" si="90"/>
        <v>7.2973393628521198E-3</v>
      </c>
      <c r="G521" s="183">
        <v>1</v>
      </c>
      <c r="H521" s="183">
        <f t="shared" si="91"/>
        <v>0</v>
      </c>
      <c r="K521" s="183"/>
      <c r="T521" s="181"/>
      <c r="W521" s="181"/>
      <c r="AA521" s="182"/>
      <c r="AG521" s="181"/>
      <c r="AJ521" s="181"/>
    </row>
    <row r="522" spans="1:36" s="180" customFormat="1" hidden="1" x14ac:dyDescent="0.2">
      <c r="A522" s="210">
        <f t="shared" si="87"/>
        <v>19</v>
      </c>
      <c r="B522" s="211">
        <f t="shared" si="88"/>
        <v>6.2537688036190722E-3</v>
      </c>
      <c r="C522" s="183">
        <v>1</v>
      </c>
      <c r="D522" s="183">
        <f t="shared" si="89"/>
        <v>0</v>
      </c>
      <c r="F522" s="211">
        <f t="shared" si="90"/>
        <v>7.3265400603802384E-3</v>
      </c>
      <c r="G522" s="183">
        <v>1</v>
      </c>
      <c r="H522" s="183">
        <f t="shared" si="91"/>
        <v>0</v>
      </c>
      <c r="K522" s="183"/>
      <c r="T522" s="181"/>
      <c r="W522" s="181"/>
      <c r="AA522" s="182"/>
      <c r="AG522" s="181"/>
      <c r="AJ522" s="181"/>
    </row>
    <row r="523" spans="1:36" s="180" customFormat="1" hidden="1" x14ac:dyDescent="0.2">
      <c r="A523" s="210">
        <f t="shared" si="87"/>
        <v>20</v>
      </c>
      <c r="B523" s="211">
        <f t="shared" si="88"/>
        <v>6.1888468644546151E-3</v>
      </c>
      <c r="C523" s="183">
        <v>1</v>
      </c>
      <c r="D523" s="183">
        <f t="shared" si="89"/>
        <v>0</v>
      </c>
      <c r="F523" s="211">
        <f t="shared" si="90"/>
        <v>7.1377277831595892E-3</v>
      </c>
      <c r="G523" s="183">
        <v>1</v>
      </c>
      <c r="H523" s="183">
        <f t="shared" si="91"/>
        <v>0</v>
      </c>
      <c r="K523" s="183"/>
      <c r="T523" s="181"/>
      <c r="W523" s="181"/>
      <c r="AA523" s="182"/>
      <c r="AG523" s="181"/>
      <c r="AJ523" s="181"/>
    </row>
    <row r="524" spans="1:36" s="180" customFormat="1" hidden="1" x14ac:dyDescent="0.2">
      <c r="A524" s="210">
        <f t="shared" si="87"/>
        <v>21</v>
      </c>
      <c r="B524" s="211">
        <f t="shared" si="88"/>
        <v>5.953540272723175E-3</v>
      </c>
      <c r="C524" s="183">
        <v>1</v>
      </c>
      <c r="D524" s="183">
        <f t="shared" si="89"/>
        <v>0</v>
      </c>
      <c r="F524" s="211">
        <f t="shared" si="90"/>
        <v>6.8278601870602352E-3</v>
      </c>
      <c r="G524" s="183">
        <v>1</v>
      </c>
      <c r="H524" s="183">
        <f t="shared" si="91"/>
        <v>0</v>
      </c>
      <c r="K524" s="183"/>
      <c r="T524" s="181"/>
      <c r="W524" s="181"/>
      <c r="AA524" s="182"/>
      <c r="AG524" s="181"/>
      <c r="AJ524" s="181"/>
    </row>
    <row r="525" spans="1:36" s="180" customFormat="1" hidden="1" x14ac:dyDescent="0.2">
      <c r="A525" s="210">
        <f t="shared" si="87"/>
        <v>22</v>
      </c>
      <c r="B525" s="211">
        <f t="shared" si="88"/>
        <v>5.7738000568704848E-3</v>
      </c>
      <c r="C525" s="183">
        <v>1</v>
      </c>
      <c r="D525" s="183">
        <f t="shared" si="89"/>
        <v>0</v>
      </c>
      <c r="F525" s="211">
        <f t="shared" si="90"/>
        <v>6.5772444917703643E-3</v>
      </c>
      <c r="G525" s="183">
        <v>1</v>
      </c>
      <c r="H525" s="183">
        <f t="shared" si="91"/>
        <v>0</v>
      </c>
      <c r="K525" s="183"/>
      <c r="T525" s="181"/>
      <c r="W525" s="181"/>
      <c r="AA525" s="182"/>
      <c r="AG525" s="181"/>
      <c r="AJ525" s="181"/>
    </row>
    <row r="526" spans="1:36" s="180" customFormat="1" hidden="1" x14ac:dyDescent="0.2">
      <c r="A526" s="210">
        <f t="shared" si="87"/>
        <v>23</v>
      </c>
      <c r="B526" s="211">
        <f t="shared" si="88"/>
        <v>6.1366825115888495E-3</v>
      </c>
      <c r="C526" s="183">
        <v>1</v>
      </c>
      <c r="D526" s="183">
        <f t="shared" si="89"/>
        <v>0</v>
      </c>
      <c r="F526" s="211">
        <f t="shared" si="90"/>
        <v>6.7184284468092288E-3</v>
      </c>
      <c r="G526" s="183">
        <v>1</v>
      </c>
      <c r="H526" s="183">
        <f t="shared" si="91"/>
        <v>0</v>
      </c>
      <c r="K526" s="183"/>
      <c r="T526" s="181"/>
      <c r="W526" s="181"/>
      <c r="AA526" s="182"/>
      <c r="AG526" s="181"/>
      <c r="AJ526" s="181"/>
    </row>
    <row r="527" spans="1:36" s="180" customFormat="1" hidden="1" x14ac:dyDescent="0.2">
      <c r="A527" s="210">
        <f t="shared" si="87"/>
        <v>24</v>
      </c>
      <c r="B527" s="211">
        <f t="shared" si="88"/>
        <v>5.6833629451086415E-3</v>
      </c>
      <c r="C527" s="183">
        <v>1</v>
      </c>
      <c r="D527" s="183">
        <f t="shared" si="89"/>
        <v>0</v>
      </c>
      <c r="F527" s="211">
        <f t="shared" si="90"/>
        <v>6.3135877082640532E-3</v>
      </c>
      <c r="G527" s="183">
        <v>1</v>
      </c>
      <c r="H527" s="183">
        <f t="shared" si="91"/>
        <v>0</v>
      </c>
      <c r="K527" s="183"/>
      <c r="T527" s="181"/>
      <c r="W527" s="181"/>
      <c r="AA527" s="182"/>
      <c r="AG527" s="181"/>
      <c r="AJ527" s="181"/>
    </row>
    <row r="528" spans="1:36" s="180" customFormat="1" hidden="1" x14ac:dyDescent="0.2">
      <c r="A528" s="210">
        <f t="shared" si="87"/>
        <v>25</v>
      </c>
      <c r="B528" s="211">
        <f t="shared" si="88"/>
        <v>5.990962525866006E-3</v>
      </c>
      <c r="C528" s="183">
        <v>1</v>
      </c>
      <c r="D528" s="183">
        <f t="shared" si="89"/>
        <v>0</v>
      </c>
      <c r="F528" s="211">
        <f t="shared" si="90"/>
        <v>6.6223212966924115E-3</v>
      </c>
      <c r="G528" s="183">
        <v>1</v>
      </c>
      <c r="H528" s="183">
        <f t="shared" si="91"/>
        <v>0</v>
      </c>
      <c r="K528" s="183"/>
      <c r="T528" s="181"/>
      <c r="W528" s="181"/>
      <c r="AA528" s="182"/>
      <c r="AG528" s="181"/>
      <c r="AJ528" s="181"/>
    </row>
    <row r="529" spans="1:36" s="180" customFormat="1" hidden="1" x14ac:dyDescent="0.2">
      <c r="A529" s="210">
        <f t="shared" si="87"/>
        <v>26</v>
      </c>
      <c r="B529" s="211">
        <f t="shared" si="88"/>
        <v>6.0624050091386845E-3</v>
      </c>
      <c r="C529" s="183">
        <v>1</v>
      </c>
      <c r="D529" s="183">
        <f t="shared" si="89"/>
        <v>0</v>
      </c>
      <c r="F529" s="211">
        <f t="shared" si="90"/>
        <v>6.6123987295712058E-3</v>
      </c>
      <c r="G529" s="183">
        <v>1</v>
      </c>
      <c r="H529" s="183">
        <f t="shared" si="91"/>
        <v>0</v>
      </c>
      <c r="K529" s="183"/>
      <c r="T529" s="181"/>
      <c r="W529" s="181"/>
      <c r="AA529" s="182"/>
      <c r="AG529" s="181"/>
      <c r="AJ529" s="181"/>
    </row>
    <row r="530" spans="1:36" s="180" customFormat="1" hidden="1" x14ac:dyDescent="0.2">
      <c r="A530" s="210">
        <f t="shared" si="87"/>
        <v>27</v>
      </c>
      <c r="B530" s="211">
        <f t="shared" si="88"/>
        <v>6.2432792326623694E-3</v>
      </c>
      <c r="C530" s="183">
        <v>1</v>
      </c>
      <c r="D530" s="183">
        <f t="shared" si="89"/>
        <v>0</v>
      </c>
      <c r="F530" s="211">
        <f t="shared" si="90"/>
        <v>6.7626547459780292E-3</v>
      </c>
      <c r="G530" s="183">
        <v>1</v>
      </c>
      <c r="H530" s="183">
        <f t="shared" si="91"/>
        <v>0</v>
      </c>
      <c r="K530" s="183"/>
      <c r="T530" s="181"/>
      <c r="W530" s="181"/>
      <c r="AA530" s="182"/>
      <c r="AG530" s="181"/>
      <c r="AJ530" s="181"/>
    </row>
    <row r="531" spans="1:36" s="180" customFormat="1" hidden="1" x14ac:dyDescent="0.2">
      <c r="A531" s="210">
        <f t="shared" si="87"/>
        <v>28</v>
      </c>
      <c r="B531" s="211">
        <f t="shared" si="88"/>
        <v>6.3444894172986635E-3</v>
      </c>
      <c r="C531" s="183">
        <v>1</v>
      </c>
      <c r="D531" s="183">
        <f t="shared" si="89"/>
        <v>0</v>
      </c>
      <c r="F531" s="211">
        <f t="shared" si="90"/>
        <v>6.7464951366663518E-3</v>
      </c>
      <c r="G531" s="183">
        <v>1</v>
      </c>
      <c r="H531" s="183">
        <f t="shared" si="91"/>
        <v>0</v>
      </c>
      <c r="K531" s="183"/>
      <c r="T531" s="181"/>
      <c r="W531" s="181"/>
      <c r="AA531" s="182"/>
      <c r="AG531" s="181"/>
      <c r="AJ531" s="181"/>
    </row>
    <row r="532" spans="1:36" s="180" customFormat="1" hidden="1" x14ac:dyDescent="0.2">
      <c r="A532" s="210">
        <f t="shared" si="87"/>
        <v>29</v>
      </c>
      <c r="B532" s="211">
        <f t="shared" si="88"/>
        <v>6.6396149136750838E-3</v>
      </c>
      <c r="C532" s="183">
        <v>1</v>
      </c>
      <c r="D532" s="183">
        <f t="shared" si="89"/>
        <v>0</v>
      </c>
      <c r="F532" s="211">
        <f t="shared" si="90"/>
        <v>7.1028570472764958E-3</v>
      </c>
      <c r="G532" s="183">
        <v>1</v>
      </c>
      <c r="H532" s="183">
        <f t="shared" si="91"/>
        <v>0</v>
      </c>
      <c r="K532" s="183"/>
      <c r="T532" s="181"/>
      <c r="W532" s="181"/>
      <c r="AA532" s="182"/>
      <c r="AG532" s="181"/>
      <c r="AJ532" s="181"/>
    </row>
    <row r="533" spans="1:36" s="180" customFormat="1" hidden="1" x14ac:dyDescent="0.2">
      <c r="A533" s="210">
        <f t="shared" si="87"/>
        <v>30</v>
      </c>
      <c r="B533" s="211">
        <f t="shared" si="88"/>
        <v>7.4206626970728141E-3</v>
      </c>
      <c r="C533" s="183">
        <v>1</v>
      </c>
      <c r="D533" s="183">
        <f t="shared" si="89"/>
        <v>0</v>
      </c>
      <c r="F533" s="211">
        <f t="shared" si="90"/>
        <v>7.740736362211122E-3</v>
      </c>
      <c r="G533" s="183">
        <v>1</v>
      </c>
      <c r="H533" s="183">
        <f t="shared" si="91"/>
        <v>0</v>
      </c>
      <c r="K533" s="183"/>
      <c r="T533" s="181"/>
      <c r="W533" s="181"/>
      <c r="AA533" s="182"/>
      <c r="AG533" s="181"/>
      <c r="AJ533" s="181"/>
    </row>
    <row r="534" spans="1:36" s="180" customFormat="1" hidden="1" x14ac:dyDescent="0.2">
      <c r="A534" s="210">
        <f t="shared" si="87"/>
        <v>31</v>
      </c>
      <c r="B534" s="211">
        <f t="shared" si="88"/>
        <v>7.360843792427834E-3</v>
      </c>
      <c r="C534" s="183">
        <v>1</v>
      </c>
      <c r="D534" s="183">
        <f t="shared" si="89"/>
        <v>0</v>
      </c>
      <c r="F534" s="211">
        <f t="shared" si="90"/>
        <v>7.8530031216396158E-3</v>
      </c>
      <c r="G534" s="183">
        <v>1</v>
      </c>
      <c r="H534" s="183">
        <f t="shared" si="91"/>
        <v>0</v>
      </c>
      <c r="K534" s="183"/>
      <c r="T534" s="181"/>
      <c r="W534" s="181"/>
      <c r="AA534" s="182"/>
      <c r="AG534" s="181"/>
      <c r="AJ534" s="181"/>
    </row>
    <row r="535" spans="1:36" s="180" customFormat="1" hidden="1" x14ac:dyDescent="0.2">
      <c r="A535" s="210">
        <f t="shared" si="87"/>
        <v>32</v>
      </c>
      <c r="B535" s="211">
        <f t="shared" si="88"/>
        <v>6.7762628380299682E-3</v>
      </c>
      <c r="C535" s="183">
        <v>1</v>
      </c>
      <c r="D535" s="183">
        <f t="shared" si="89"/>
        <v>0</v>
      </c>
      <c r="F535" s="211">
        <f t="shared" si="90"/>
        <v>7.203500228077293E-3</v>
      </c>
      <c r="G535" s="183">
        <v>1</v>
      </c>
      <c r="H535" s="183">
        <f t="shared" si="91"/>
        <v>0</v>
      </c>
      <c r="K535" s="183"/>
      <c r="T535" s="181"/>
      <c r="W535" s="181"/>
      <c r="AA535" s="182"/>
      <c r="AG535" s="181"/>
      <c r="AJ535" s="181"/>
    </row>
    <row r="536" spans="1:36" s="180" customFormat="1" hidden="1" x14ac:dyDescent="0.2">
      <c r="A536" s="210">
        <f t="shared" si="87"/>
        <v>33</v>
      </c>
      <c r="B536" s="211">
        <f t="shared" si="88"/>
        <v>6.6203367832681709E-3</v>
      </c>
      <c r="C536" s="183">
        <v>1</v>
      </c>
      <c r="D536" s="183">
        <f t="shared" si="89"/>
        <v>0</v>
      </c>
      <c r="F536" s="211">
        <f t="shared" si="90"/>
        <v>7.0764913689258645E-3</v>
      </c>
      <c r="G536" s="183">
        <v>1</v>
      </c>
      <c r="H536" s="183">
        <f t="shared" si="91"/>
        <v>0</v>
      </c>
      <c r="K536" s="183"/>
      <c r="T536" s="181"/>
      <c r="W536" s="181"/>
      <c r="AA536" s="182"/>
      <c r="AG536" s="181"/>
      <c r="AJ536" s="181"/>
    </row>
    <row r="537" spans="1:36" s="180" customFormat="1" hidden="1" x14ac:dyDescent="0.2">
      <c r="A537" s="210">
        <f t="shared" si="87"/>
        <v>34</v>
      </c>
      <c r="B537" s="211">
        <f t="shared" si="88"/>
        <v>6.4899259011037581E-3</v>
      </c>
      <c r="C537" s="183">
        <v>1</v>
      </c>
      <c r="D537" s="183">
        <f t="shared" si="89"/>
        <v>0</v>
      </c>
      <c r="F537" s="211">
        <f t="shared" si="90"/>
        <v>6.9463639886792015E-3</v>
      </c>
      <c r="G537" s="183">
        <v>1</v>
      </c>
      <c r="H537" s="183">
        <f t="shared" si="91"/>
        <v>0</v>
      </c>
      <c r="K537" s="183"/>
      <c r="T537" s="181"/>
      <c r="W537" s="181"/>
      <c r="AA537" s="182"/>
      <c r="AG537" s="181"/>
      <c r="AJ537" s="181"/>
    </row>
    <row r="538" spans="1:36" s="180" customFormat="1" hidden="1" x14ac:dyDescent="0.2">
      <c r="A538" s="210">
        <f t="shared" si="87"/>
        <v>35</v>
      </c>
      <c r="B538" s="211">
        <f t="shared" si="88"/>
        <v>6.7884534204931627E-3</v>
      </c>
      <c r="C538" s="183">
        <v>1</v>
      </c>
      <c r="D538" s="183">
        <f t="shared" si="89"/>
        <v>0</v>
      </c>
      <c r="F538" s="211">
        <f t="shared" si="90"/>
        <v>7.1266712083673887E-3</v>
      </c>
      <c r="G538" s="183">
        <v>1</v>
      </c>
      <c r="H538" s="183">
        <f t="shared" si="91"/>
        <v>0</v>
      </c>
      <c r="K538" s="183"/>
      <c r="T538" s="181"/>
      <c r="W538" s="181"/>
      <c r="AA538" s="182"/>
      <c r="AG538" s="181"/>
      <c r="AJ538" s="181"/>
    </row>
    <row r="539" spans="1:36" s="180" customFormat="1" hidden="1" x14ac:dyDescent="0.2">
      <c r="A539" s="210">
        <f t="shared" si="87"/>
        <v>36</v>
      </c>
      <c r="B539" s="211">
        <f t="shared" si="88"/>
        <v>7.1011560357700041E-3</v>
      </c>
      <c r="C539" s="183">
        <v>1</v>
      </c>
      <c r="D539" s="183">
        <f t="shared" si="89"/>
        <v>0</v>
      </c>
      <c r="F539" s="211">
        <f t="shared" si="90"/>
        <v>7.5343469660900525E-3</v>
      </c>
      <c r="G539" s="183">
        <v>1</v>
      </c>
      <c r="H539" s="183">
        <f t="shared" si="91"/>
        <v>0</v>
      </c>
      <c r="K539" s="183"/>
      <c r="T539" s="181"/>
      <c r="W539" s="181"/>
      <c r="AA539" s="182"/>
      <c r="AG539" s="181"/>
      <c r="AJ539" s="181"/>
    </row>
    <row r="540" spans="1:36" s="180" customFormat="1" hidden="1" x14ac:dyDescent="0.2">
      <c r="A540" s="210">
        <f t="shared" si="87"/>
        <v>37</v>
      </c>
      <c r="B540" s="211">
        <f t="shared" si="88"/>
        <v>7.421229700908312E-3</v>
      </c>
      <c r="C540" s="183">
        <v>1</v>
      </c>
      <c r="D540" s="183">
        <f t="shared" si="89"/>
        <v>0</v>
      </c>
      <c r="F540" s="211">
        <f t="shared" si="90"/>
        <v>7.8311734739729653E-3</v>
      </c>
      <c r="G540" s="183">
        <v>1</v>
      </c>
      <c r="H540" s="183">
        <f t="shared" si="91"/>
        <v>0</v>
      </c>
      <c r="K540" s="183"/>
      <c r="T540" s="181"/>
      <c r="W540" s="181"/>
      <c r="AA540" s="182"/>
      <c r="AG540" s="181"/>
      <c r="AJ540" s="181"/>
    </row>
    <row r="541" spans="1:36" s="180" customFormat="1" hidden="1" x14ac:dyDescent="0.2">
      <c r="A541" s="210">
        <f t="shared" si="87"/>
        <v>38</v>
      </c>
      <c r="B541" s="211">
        <f t="shared" si="88"/>
        <v>7.1632429557569738E-3</v>
      </c>
      <c r="C541" s="183">
        <v>1</v>
      </c>
      <c r="D541" s="183">
        <f t="shared" si="89"/>
        <v>0</v>
      </c>
      <c r="F541" s="211">
        <f t="shared" si="90"/>
        <v>7.5584446290986942E-3</v>
      </c>
      <c r="G541" s="183">
        <v>1</v>
      </c>
      <c r="H541" s="183">
        <f t="shared" si="91"/>
        <v>0</v>
      </c>
      <c r="K541" s="183"/>
      <c r="T541" s="181"/>
      <c r="W541" s="181"/>
      <c r="AA541" s="182"/>
      <c r="AG541" s="181"/>
      <c r="AJ541" s="181"/>
    </row>
    <row r="542" spans="1:36" s="180" customFormat="1" hidden="1" x14ac:dyDescent="0.2">
      <c r="A542" s="210">
        <f t="shared" si="87"/>
        <v>39</v>
      </c>
      <c r="B542" s="211">
        <f t="shared" si="88"/>
        <v>7.1601244346617384E-3</v>
      </c>
      <c r="C542" s="183">
        <v>1</v>
      </c>
      <c r="D542" s="183">
        <f t="shared" si="89"/>
        <v>0</v>
      </c>
      <c r="F542" s="211">
        <f t="shared" si="90"/>
        <v>7.5519240849904728E-3</v>
      </c>
      <c r="G542" s="183">
        <v>1</v>
      </c>
      <c r="H542" s="183">
        <f t="shared" si="91"/>
        <v>0</v>
      </c>
      <c r="K542" s="183"/>
      <c r="T542" s="181"/>
      <c r="W542" s="181"/>
      <c r="AA542" s="182"/>
      <c r="AG542" s="181"/>
      <c r="AJ542" s="181"/>
    </row>
    <row r="543" spans="1:36" s="180" customFormat="1" hidden="1" x14ac:dyDescent="0.2">
      <c r="A543" s="210">
        <f t="shared" si="87"/>
        <v>40</v>
      </c>
      <c r="B543" s="211">
        <f t="shared" si="88"/>
        <v>7.1598409327439895E-3</v>
      </c>
      <c r="C543" s="183">
        <v>1</v>
      </c>
      <c r="D543" s="183">
        <f t="shared" si="89"/>
        <v>0</v>
      </c>
      <c r="F543" s="211">
        <f t="shared" si="90"/>
        <v>7.5459705447177491E-3</v>
      </c>
      <c r="G543" s="183">
        <v>1</v>
      </c>
      <c r="H543" s="183">
        <f t="shared" si="91"/>
        <v>0</v>
      </c>
      <c r="K543" s="183"/>
      <c r="T543" s="181"/>
      <c r="W543" s="181"/>
      <c r="AA543" s="182"/>
      <c r="AG543" s="181"/>
      <c r="AJ543" s="181"/>
    </row>
    <row r="544" spans="1:36" s="180" customFormat="1" hidden="1" x14ac:dyDescent="0.2">
      <c r="A544" s="210">
        <f t="shared" si="87"/>
        <v>41</v>
      </c>
      <c r="B544" s="211">
        <f t="shared" si="88"/>
        <v>7.0163889623631355E-3</v>
      </c>
      <c r="C544" s="183">
        <v>1</v>
      </c>
      <c r="D544" s="183">
        <f t="shared" si="89"/>
        <v>0</v>
      </c>
      <c r="F544" s="211">
        <f t="shared" si="90"/>
        <v>7.6395261775748288E-3</v>
      </c>
      <c r="G544" s="183">
        <v>1</v>
      </c>
      <c r="H544" s="183">
        <f t="shared" si="91"/>
        <v>0</v>
      </c>
      <c r="K544" s="183"/>
      <c r="T544" s="181"/>
      <c r="W544" s="181"/>
      <c r="AA544" s="182"/>
      <c r="AG544" s="181"/>
      <c r="AJ544" s="181"/>
    </row>
    <row r="545" spans="1:36" s="180" customFormat="1" hidden="1" x14ac:dyDescent="0.2">
      <c r="A545" s="210">
        <f t="shared" si="87"/>
        <v>42</v>
      </c>
      <c r="B545" s="211">
        <f t="shared" si="88"/>
        <v>6.8460043097961533E-3</v>
      </c>
      <c r="C545" s="183">
        <v>1</v>
      </c>
      <c r="D545" s="183">
        <f t="shared" si="89"/>
        <v>0</v>
      </c>
      <c r="F545" s="211">
        <f t="shared" si="90"/>
        <v>7.352055232977623E-3</v>
      </c>
      <c r="G545" s="183">
        <v>1</v>
      </c>
      <c r="H545" s="183">
        <f t="shared" si="91"/>
        <v>0</v>
      </c>
      <c r="K545" s="183"/>
      <c r="T545" s="181"/>
      <c r="W545" s="181"/>
      <c r="AA545" s="182"/>
      <c r="AG545" s="181"/>
      <c r="AJ545" s="181"/>
    </row>
    <row r="546" spans="1:36" s="180" customFormat="1" hidden="1" x14ac:dyDescent="0.2">
      <c r="A546" s="210">
        <f t="shared" si="87"/>
        <v>43</v>
      </c>
      <c r="B546" s="211">
        <f t="shared" si="88"/>
        <v>6.6798721859954021E-3</v>
      </c>
      <c r="C546" s="183">
        <v>1</v>
      </c>
      <c r="D546" s="183">
        <f t="shared" si="89"/>
        <v>0</v>
      </c>
      <c r="F546" s="211">
        <f t="shared" si="90"/>
        <v>7.2670046576530064E-3</v>
      </c>
      <c r="G546" s="183">
        <v>1</v>
      </c>
      <c r="H546" s="183">
        <f t="shared" si="91"/>
        <v>0</v>
      </c>
      <c r="K546" s="183"/>
      <c r="T546" s="181"/>
      <c r="W546" s="181"/>
      <c r="AA546" s="182"/>
      <c r="AG546" s="181"/>
      <c r="AJ546" s="181"/>
    </row>
    <row r="547" spans="1:36" s="180" customFormat="1" hidden="1" x14ac:dyDescent="0.2">
      <c r="A547" s="210">
        <f t="shared" si="87"/>
        <v>44</v>
      </c>
      <c r="B547" s="211">
        <f t="shared" si="88"/>
        <v>6.5608013805409388E-3</v>
      </c>
      <c r="C547" s="183">
        <v>1</v>
      </c>
      <c r="D547" s="183">
        <f t="shared" si="89"/>
        <v>0</v>
      </c>
      <c r="F547" s="211">
        <f t="shared" si="90"/>
        <v>7.2321339217699138E-3</v>
      </c>
      <c r="G547" s="183">
        <v>1</v>
      </c>
      <c r="H547" s="183">
        <f t="shared" si="91"/>
        <v>0</v>
      </c>
      <c r="K547" s="183"/>
      <c r="T547" s="181"/>
      <c r="W547" s="181"/>
      <c r="AA547" s="182"/>
      <c r="AG547" s="181"/>
      <c r="AJ547" s="181"/>
    </row>
    <row r="548" spans="1:36" s="180" customFormat="1" hidden="1" x14ac:dyDescent="0.2">
      <c r="A548" s="210">
        <f t="shared" si="87"/>
        <v>45</v>
      </c>
      <c r="B548" s="211">
        <f t="shared" si="88"/>
        <v>6.3133042063463042E-3</v>
      </c>
      <c r="C548" s="183">
        <v>1</v>
      </c>
      <c r="D548" s="183">
        <f t="shared" si="89"/>
        <v>0</v>
      </c>
      <c r="F548" s="211">
        <f t="shared" si="90"/>
        <v>7.0801768938565986E-3</v>
      </c>
      <c r="G548" s="183">
        <v>1</v>
      </c>
      <c r="H548" s="183">
        <f t="shared" si="91"/>
        <v>0</v>
      </c>
      <c r="K548" s="183"/>
      <c r="T548" s="181"/>
      <c r="W548" s="181"/>
      <c r="AA548" s="182"/>
      <c r="AG548" s="181"/>
      <c r="AJ548" s="181"/>
    </row>
    <row r="549" spans="1:36" s="180" customFormat="1" hidden="1" x14ac:dyDescent="0.2">
      <c r="A549" s="210">
        <f t="shared" si="87"/>
        <v>46</v>
      </c>
      <c r="B549" s="211">
        <f t="shared" si="88"/>
        <v>6.2336401674589134E-3</v>
      </c>
      <c r="C549" s="183">
        <v>1</v>
      </c>
      <c r="D549" s="183">
        <f t="shared" si="89"/>
        <v>0</v>
      </c>
      <c r="F549" s="211">
        <f t="shared" si="90"/>
        <v>6.9732966708653307E-3</v>
      </c>
      <c r="G549" s="183">
        <v>1</v>
      </c>
      <c r="H549" s="183">
        <f t="shared" si="91"/>
        <v>0</v>
      </c>
      <c r="K549" s="183"/>
      <c r="T549" s="181"/>
      <c r="W549" s="181"/>
      <c r="AA549" s="182"/>
      <c r="AG549" s="181"/>
      <c r="AJ549" s="181"/>
    </row>
    <row r="550" spans="1:36" s="180" customFormat="1" hidden="1" x14ac:dyDescent="0.2">
      <c r="A550" s="210">
        <f t="shared" si="87"/>
        <v>47</v>
      </c>
      <c r="B550" s="211">
        <f t="shared" si="88"/>
        <v>6.2364751866363999E-3</v>
      </c>
      <c r="C550" s="183">
        <v>1</v>
      </c>
      <c r="D550" s="183">
        <f t="shared" si="89"/>
        <v>0</v>
      </c>
      <c r="F550" s="211">
        <f t="shared" si="90"/>
        <v>6.9956933223674789E-3</v>
      </c>
      <c r="G550" s="183">
        <v>1</v>
      </c>
      <c r="H550" s="183">
        <f t="shared" si="91"/>
        <v>0</v>
      </c>
      <c r="K550" s="183"/>
      <c r="T550" s="181"/>
      <c r="W550" s="181"/>
      <c r="AA550" s="182"/>
      <c r="AG550" s="181"/>
      <c r="AJ550" s="181"/>
    </row>
    <row r="551" spans="1:36" s="180" customFormat="1" hidden="1" x14ac:dyDescent="0.2">
      <c r="A551" s="210">
        <f t="shared" si="87"/>
        <v>48</v>
      </c>
      <c r="B551" s="211">
        <f t="shared" si="88"/>
        <v>6.0332043116105658E-3</v>
      </c>
      <c r="C551" s="183">
        <v>1</v>
      </c>
      <c r="D551" s="183">
        <f t="shared" si="89"/>
        <v>0</v>
      </c>
      <c r="F551" s="211">
        <f t="shared" si="90"/>
        <v>6.7895874281641575E-3</v>
      </c>
      <c r="G551" s="183">
        <v>1</v>
      </c>
      <c r="H551" s="183">
        <f t="shared" si="91"/>
        <v>0</v>
      </c>
      <c r="K551" s="183"/>
      <c r="T551" s="181"/>
      <c r="W551" s="181"/>
      <c r="AA551" s="182"/>
      <c r="AG551" s="181"/>
      <c r="AJ551" s="181"/>
    </row>
    <row r="552" spans="1:36" s="180" customFormat="1" hidden="1" x14ac:dyDescent="0.2">
      <c r="A552" s="210">
        <f t="shared" si="87"/>
        <v>49</v>
      </c>
      <c r="B552" s="211">
        <f t="shared" si="88"/>
        <v>5.573647702939887E-3</v>
      </c>
      <c r="C552" s="183">
        <v>1</v>
      </c>
      <c r="D552" s="183">
        <f t="shared" si="89"/>
        <v>0</v>
      </c>
      <c r="F552" s="211">
        <f t="shared" si="90"/>
        <v>6.1437700595325679E-3</v>
      </c>
      <c r="G552" s="183">
        <v>1</v>
      </c>
      <c r="H552" s="183">
        <f t="shared" si="91"/>
        <v>0</v>
      </c>
      <c r="K552" s="183"/>
      <c r="T552" s="181"/>
      <c r="W552" s="181"/>
      <c r="AA552" s="182"/>
      <c r="AG552" s="181"/>
      <c r="AJ552" s="181"/>
    </row>
    <row r="553" spans="1:36" s="180" customFormat="1" hidden="1" x14ac:dyDescent="0.2">
      <c r="A553" s="210">
        <f t="shared" si="87"/>
        <v>50</v>
      </c>
      <c r="B553" s="211">
        <f t="shared" si="88"/>
        <v>5.3675418087365655E-3</v>
      </c>
      <c r="C553" s="183">
        <v>1</v>
      </c>
      <c r="D553" s="183">
        <f t="shared" si="89"/>
        <v>0</v>
      </c>
      <c r="F553" s="211">
        <f t="shared" si="90"/>
        <v>6.0825336452988432E-3</v>
      </c>
      <c r="G553" s="183">
        <v>1</v>
      </c>
      <c r="H553" s="183">
        <f t="shared" si="91"/>
        <v>0</v>
      </c>
      <c r="K553" s="183"/>
      <c r="T553" s="181"/>
      <c r="W553" s="181"/>
      <c r="AA553" s="182"/>
      <c r="AG553" s="181"/>
      <c r="AJ553" s="181"/>
    </row>
    <row r="554" spans="1:36" s="180" customFormat="1" hidden="1" x14ac:dyDescent="0.2">
      <c r="A554" s="210">
        <f t="shared" si="87"/>
        <v>51</v>
      </c>
      <c r="B554" s="211">
        <f t="shared" si="88"/>
        <v>5.3729283451737914E-3</v>
      </c>
      <c r="C554" s="183">
        <v>1</v>
      </c>
      <c r="D554" s="183">
        <f t="shared" si="89"/>
        <v>0</v>
      </c>
      <c r="F554" s="211">
        <f t="shared" si="90"/>
        <v>5.9504217516279387E-3</v>
      </c>
      <c r="G554" s="183">
        <v>1</v>
      </c>
      <c r="H554" s="183">
        <f t="shared" si="91"/>
        <v>0</v>
      </c>
      <c r="K554" s="183"/>
      <c r="T554" s="181"/>
      <c r="W554" s="181"/>
      <c r="AA554" s="182"/>
      <c r="AG554" s="181"/>
      <c r="AJ554" s="181"/>
    </row>
    <row r="555" spans="1:36" s="180" customFormat="1" hidden="1" x14ac:dyDescent="0.2">
      <c r="A555" s="210">
        <f t="shared" si="87"/>
        <v>52</v>
      </c>
      <c r="B555" s="211">
        <f t="shared" si="88"/>
        <v>5.3771808739400215E-3</v>
      </c>
      <c r="C555" s="183">
        <v>1</v>
      </c>
      <c r="D555" s="183">
        <f t="shared" si="89"/>
        <v>0</v>
      </c>
      <c r="F555" s="211">
        <f t="shared" si="90"/>
        <v>5.8676391916453125E-3</v>
      </c>
      <c r="G555" s="183">
        <v>1</v>
      </c>
      <c r="H555" s="183">
        <f t="shared" si="91"/>
        <v>0</v>
      </c>
      <c r="K555" s="183"/>
      <c r="T555" s="181"/>
      <c r="W555" s="181"/>
      <c r="AA555" s="182"/>
      <c r="AG555" s="181"/>
      <c r="AJ555" s="181"/>
    </row>
    <row r="556" spans="1:36" s="180" customFormat="1" hidden="1" x14ac:dyDescent="0.2">
      <c r="A556" s="210">
        <f t="shared" si="87"/>
        <v>53</v>
      </c>
      <c r="B556" s="211">
        <f t="shared" si="88"/>
        <v>5.3000683523123692E-3</v>
      </c>
      <c r="C556" s="183">
        <v>1</v>
      </c>
      <c r="D556" s="183">
        <f t="shared" si="89"/>
        <v>0</v>
      </c>
      <c r="F556" s="211">
        <f t="shared" si="90"/>
        <v>5.8293664327492339E-3</v>
      </c>
      <c r="G556" s="183">
        <v>1</v>
      </c>
      <c r="H556" s="183">
        <f t="shared" si="91"/>
        <v>0</v>
      </c>
      <c r="K556" s="183"/>
      <c r="T556" s="181"/>
      <c r="W556" s="181"/>
      <c r="AA556" s="182"/>
      <c r="AG556" s="181"/>
      <c r="AJ556" s="181"/>
    </row>
    <row r="557" spans="1:36" s="180" customFormat="1" hidden="1" x14ac:dyDescent="0.2">
      <c r="A557" s="210">
        <f t="shared" si="87"/>
        <v>54</v>
      </c>
      <c r="B557" s="211">
        <f t="shared" si="88"/>
        <v>5.490014637204014E-3</v>
      </c>
      <c r="C557" s="183">
        <v>1</v>
      </c>
      <c r="D557" s="183">
        <f t="shared" si="89"/>
        <v>0</v>
      </c>
      <c r="F557" s="211">
        <f t="shared" si="90"/>
        <v>6.0527659439352276E-3</v>
      </c>
      <c r="G557" s="183">
        <v>1</v>
      </c>
      <c r="H557" s="183">
        <f t="shared" si="91"/>
        <v>0</v>
      </c>
      <c r="K557" s="183"/>
      <c r="T557" s="181"/>
      <c r="W557" s="181"/>
      <c r="AA557" s="182"/>
      <c r="AG557" s="181"/>
      <c r="AJ557" s="181"/>
    </row>
    <row r="558" spans="1:36" s="180" customFormat="1" hidden="1" x14ac:dyDescent="0.2">
      <c r="A558" s="210">
        <f t="shared" si="87"/>
        <v>55</v>
      </c>
      <c r="B558" s="211">
        <f t="shared" si="88"/>
        <v>4.323971249503517E-3</v>
      </c>
      <c r="C558" s="183">
        <v>1</v>
      </c>
      <c r="D558" s="183">
        <f t="shared" si="89"/>
        <v>0</v>
      </c>
      <c r="F558" s="211">
        <f t="shared" si="90"/>
        <v>4.5961330905422912E-3</v>
      </c>
      <c r="G558" s="183">
        <v>1</v>
      </c>
      <c r="H558" s="183">
        <f t="shared" si="91"/>
        <v>0</v>
      </c>
      <c r="K558" s="183"/>
      <c r="T558" s="181"/>
      <c r="W558" s="181"/>
      <c r="AA558" s="182"/>
      <c r="AG558" s="181"/>
      <c r="AJ558" s="181"/>
    </row>
    <row r="559" spans="1:36" s="180" customFormat="1" hidden="1" x14ac:dyDescent="0.2">
      <c r="A559" s="210">
        <f t="shared" si="87"/>
        <v>56</v>
      </c>
      <c r="B559" s="211">
        <f t="shared" si="88"/>
        <v>4.0980202210577849E-3</v>
      </c>
      <c r="C559" s="183">
        <v>1</v>
      </c>
      <c r="D559" s="183">
        <f t="shared" si="89"/>
        <v>0</v>
      </c>
      <c r="F559" s="211">
        <f t="shared" si="90"/>
        <v>4.4362380089320117E-3</v>
      </c>
      <c r="G559" s="183">
        <v>1</v>
      </c>
      <c r="H559" s="183">
        <f t="shared" si="91"/>
        <v>0</v>
      </c>
      <c r="K559" s="183"/>
      <c r="T559" s="181"/>
      <c r="W559" s="181"/>
      <c r="AA559" s="182"/>
      <c r="AG559" s="181"/>
      <c r="AJ559" s="181"/>
    </row>
    <row r="560" spans="1:36" s="180" customFormat="1" hidden="1" x14ac:dyDescent="0.2">
      <c r="A560" s="210">
        <f t="shared" si="87"/>
        <v>57</v>
      </c>
      <c r="B560" s="211">
        <f t="shared" si="88"/>
        <v>4.0376343125773078E-3</v>
      </c>
      <c r="C560" s="183">
        <v>1</v>
      </c>
      <c r="D560" s="183">
        <f t="shared" si="89"/>
        <v>0</v>
      </c>
      <c r="F560" s="211">
        <f t="shared" si="90"/>
        <v>4.4022177788021651E-3</v>
      </c>
      <c r="G560" s="183">
        <v>1</v>
      </c>
      <c r="H560" s="183">
        <f t="shared" si="91"/>
        <v>0</v>
      </c>
      <c r="K560" s="183"/>
      <c r="T560" s="181"/>
      <c r="W560" s="181"/>
      <c r="AA560" s="182"/>
      <c r="AG560" s="181"/>
      <c r="AJ560" s="181"/>
    </row>
    <row r="561" spans="1:36" s="180" customFormat="1" hidden="1" x14ac:dyDescent="0.2">
      <c r="A561" s="210">
        <f t="shared" si="87"/>
        <v>58</v>
      </c>
      <c r="B561" s="211">
        <f t="shared" si="88"/>
        <v>3.9826349405340557E-3</v>
      </c>
      <c r="C561" s="183">
        <v>1</v>
      </c>
      <c r="D561" s="183">
        <f t="shared" si="89"/>
        <v>0</v>
      </c>
      <c r="F561" s="211">
        <f t="shared" si="90"/>
        <v>4.2803119541702135E-3</v>
      </c>
      <c r="G561" s="183">
        <v>1</v>
      </c>
      <c r="H561" s="183">
        <f t="shared" si="91"/>
        <v>0</v>
      </c>
      <c r="K561" s="183"/>
      <c r="T561" s="181"/>
      <c r="W561" s="181"/>
      <c r="AA561" s="182"/>
      <c r="AG561" s="181"/>
      <c r="AJ561" s="181"/>
    </row>
    <row r="562" spans="1:36" s="180" customFormat="1" hidden="1" x14ac:dyDescent="0.2">
      <c r="A562" s="210">
        <f t="shared" si="87"/>
        <v>59</v>
      </c>
      <c r="B562" s="211">
        <f t="shared" si="88"/>
        <v>3.5295988759715966E-3</v>
      </c>
      <c r="C562" s="183">
        <v>1</v>
      </c>
      <c r="D562" s="183">
        <f t="shared" si="89"/>
        <v>0</v>
      </c>
      <c r="F562" s="211">
        <f t="shared" si="90"/>
        <v>3.7895701345471754E-3</v>
      </c>
      <c r="G562" s="183">
        <v>1</v>
      </c>
      <c r="H562" s="183">
        <f t="shared" si="91"/>
        <v>0</v>
      </c>
      <c r="K562" s="183"/>
      <c r="T562" s="181"/>
      <c r="W562" s="181"/>
      <c r="AA562" s="182"/>
      <c r="AG562" s="181"/>
      <c r="AJ562" s="181"/>
    </row>
    <row r="563" spans="1:36" s="180" customFormat="1" hidden="1" x14ac:dyDescent="0.2">
      <c r="A563" s="210">
        <f t="shared" si="87"/>
        <v>60</v>
      </c>
      <c r="B563" s="211">
        <f t="shared" si="88"/>
        <v>2.9078791703486479E-3</v>
      </c>
      <c r="C563" s="183">
        <v>1</v>
      </c>
      <c r="D563" s="183">
        <f t="shared" si="89"/>
        <v>0</v>
      </c>
      <c r="F563" s="211">
        <f t="shared" si="90"/>
        <v>3.1973346283700938E-3</v>
      </c>
      <c r="G563" s="183">
        <v>1</v>
      </c>
      <c r="H563" s="183">
        <f t="shared" si="91"/>
        <v>0</v>
      </c>
      <c r="K563" s="183"/>
      <c r="T563" s="181"/>
      <c r="W563" s="181"/>
      <c r="AA563" s="182"/>
      <c r="AG563" s="181"/>
      <c r="AJ563" s="181"/>
    </row>
    <row r="564" spans="1:36" s="180" customFormat="1" hidden="1" x14ac:dyDescent="0.2">
      <c r="A564" s="210">
        <f>A463</f>
        <v>61</v>
      </c>
      <c r="B564" s="211">
        <f t="shared" si="88"/>
        <v>2.823962602695026E-3</v>
      </c>
      <c r="C564" s="183">
        <v>1</v>
      </c>
      <c r="D564" s="183">
        <f t="shared" si="89"/>
        <v>0</v>
      </c>
      <c r="F564" s="211">
        <f t="shared" si="90"/>
        <v>2.9994502897814851E-3</v>
      </c>
      <c r="G564" s="183">
        <v>1</v>
      </c>
      <c r="H564" s="183">
        <f t="shared" si="91"/>
        <v>0</v>
      </c>
      <c r="K564" s="183"/>
      <c r="T564" s="181"/>
      <c r="W564" s="181"/>
      <c r="AA564" s="182"/>
      <c r="AG564" s="181"/>
      <c r="AJ564" s="181"/>
    </row>
    <row r="565" spans="1:36" s="180" customFormat="1" hidden="1" x14ac:dyDescent="0.2">
      <c r="A565" s="210">
        <f t="shared" si="87"/>
        <v>62</v>
      </c>
      <c r="B565" s="211">
        <f t="shared" si="88"/>
        <v>2.6725725786172078E-3</v>
      </c>
      <c r="C565" s="183">
        <v>1</v>
      </c>
      <c r="D565" s="183">
        <f t="shared" si="89"/>
        <v>0</v>
      </c>
      <c r="F565" s="211">
        <f t="shared" si="90"/>
        <v>2.8301996448854977E-3</v>
      </c>
      <c r="G565" s="183">
        <v>1</v>
      </c>
      <c r="H565" s="183">
        <f t="shared" si="91"/>
        <v>0</v>
      </c>
      <c r="K565" s="183"/>
      <c r="T565" s="181"/>
      <c r="W565" s="181"/>
      <c r="AA565" s="182"/>
      <c r="AG565" s="181"/>
      <c r="AJ565" s="181"/>
    </row>
    <row r="566" spans="1:36" s="180" customFormat="1" hidden="1" x14ac:dyDescent="0.2">
      <c r="A566" s="210">
        <f t="shared" si="87"/>
        <v>63</v>
      </c>
      <c r="B566" s="211">
        <f t="shared" si="88"/>
        <v>2.3275507447170127E-3</v>
      </c>
      <c r="C566" s="183">
        <v>1</v>
      </c>
      <c r="D566" s="183">
        <f t="shared" si="89"/>
        <v>0</v>
      </c>
      <c r="F566" s="211">
        <f t="shared" si="90"/>
        <v>2.4656161786606404E-3</v>
      </c>
      <c r="G566" s="183">
        <v>1</v>
      </c>
      <c r="H566" s="183">
        <f t="shared" si="91"/>
        <v>0</v>
      </c>
      <c r="K566" s="183"/>
      <c r="T566" s="181"/>
      <c r="W566" s="181"/>
      <c r="AA566" s="182"/>
      <c r="AG566" s="181"/>
      <c r="AJ566" s="181"/>
    </row>
    <row r="567" spans="1:36" s="180" customFormat="1" hidden="1" x14ac:dyDescent="0.2">
      <c r="A567" s="210">
        <f t="shared" si="87"/>
        <v>64</v>
      </c>
      <c r="B567" s="211">
        <f t="shared" si="88"/>
        <v>2.1741762072149538E-3</v>
      </c>
      <c r="C567" s="183">
        <v>1</v>
      </c>
      <c r="D567" s="183">
        <f t="shared" si="89"/>
        <v>0</v>
      </c>
      <c r="F567" s="211">
        <f t="shared" si="90"/>
        <v>2.2113149584400364E-3</v>
      </c>
      <c r="G567" s="183">
        <v>1</v>
      </c>
      <c r="H567" s="183">
        <f t="shared" si="91"/>
        <v>0</v>
      </c>
      <c r="K567" s="183"/>
      <c r="T567" s="181"/>
      <c r="W567" s="181"/>
      <c r="AA567" s="182"/>
      <c r="AG567" s="181"/>
      <c r="AJ567" s="181"/>
    </row>
    <row r="568" spans="1:36" s="180" customFormat="1" hidden="1" x14ac:dyDescent="0.2">
      <c r="A568" s="210">
        <f t="shared" ref="A568:A587" si="92">A467</f>
        <v>65</v>
      </c>
      <c r="B568" s="211">
        <f t="shared" ref="B568:B587" si="93">SUM(B467,E467)</f>
        <v>2.0429148192972952E-3</v>
      </c>
      <c r="C568" s="183">
        <v>1</v>
      </c>
      <c r="D568" s="183">
        <f t="shared" ref="D568:D587" si="94">ABS(C568-1)*B568*$I$4</f>
        <v>0</v>
      </c>
      <c r="F568" s="211">
        <f t="shared" ref="F568:F586" si="95">SUM(H467,K467)</f>
        <v>1.974590857119853E-3</v>
      </c>
      <c r="G568" s="183">
        <v>1</v>
      </c>
      <c r="H568" s="183">
        <f t="shared" ref="H568:H586" si="96">ABS(G568-1)*F568*$I$4</f>
        <v>0</v>
      </c>
      <c r="K568" s="183"/>
      <c r="T568" s="181"/>
      <c r="W568" s="181"/>
      <c r="AA568" s="182"/>
      <c r="AG568" s="181"/>
      <c r="AJ568" s="181"/>
    </row>
    <row r="569" spans="1:36" s="180" customFormat="1" hidden="1" x14ac:dyDescent="0.2">
      <c r="A569" s="210">
        <f t="shared" si="92"/>
        <v>66</v>
      </c>
      <c r="B569" s="211">
        <f t="shared" si="93"/>
        <v>1.7735879974360087E-3</v>
      </c>
      <c r="C569" s="183">
        <v>1</v>
      </c>
      <c r="D569" s="183">
        <f t="shared" si="94"/>
        <v>0</v>
      </c>
      <c r="F569" s="211">
        <f t="shared" si="95"/>
        <v>1.7874795914056959E-3</v>
      </c>
      <c r="G569" s="183">
        <v>1</v>
      </c>
      <c r="H569" s="183">
        <f t="shared" si="96"/>
        <v>0</v>
      </c>
      <c r="K569" s="183"/>
      <c r="T569" s="181"/>
      <c r="W569" s="181"/>
      <c r="AA569" s="182"/>
      <c r="AG569" s="181"/>
      <c r="AJ569" s="181"/>
    </row>
    <row r="570" spans="1:36" s="180" customFormat="1" hidden="1" x14ac:dyDescent="0.2">
      <c r="A570" s="210">
        <f t="shared" si="92"/>
        <v>67</v>
      </c>
      <c r="B570" s="211">
        <f t="shared" si="93"/>
        <v>1.5802396895313799E-3</v>
      </c>
      <c r="C570" s="183">
        <v>1</v>
      </c>
      <c r="D570" s="183">
        <f t="shared" si="94"/>
        <v>0</v>
      </c>
      <c r="F570" s="211">
        <f t="shared" si="95"/>
        <v>1.5507554900855126E-3</v>
      </c>
      <c r="G570" s="183">
        <v>1</v>
      </c>
      <c r="H570" s="183">
        <f t="shared" si="96"/>
        <v>0</v>
      </c>
      <c r="K570" s="183"/>
      <c r="T570" s="181"/>
      <c r="W570" s="181"/>
      <c r="AA570" s="182"/>
      <c r="AG570" s="181"/>
      <c r="AJ570" s="181"/>
    </row>
    <row r="571" spans="1:36" s="180" customFormat="1" hidden="1" x14ac:dyDescent="0.2">
      <c r="A571" s="210">
        <f t="shared" si="92"/>
        <v>68</v>
      </c>
      <c r="B571" s="211">
        <f t="shared" si="93"/>
        <v>1.3749843010813045E-3</v>
      </c>
      <c r="C571" s="183">
        <v>1</v>
      </c>
      <c r="D571" s="183">
        <f t="shared" si="94"/>
        <v>0</v>
      </c>
      <c r="F571" s="211">
        <f t="shared" si="95"/>
        <v>1.3764018106700482E-3</v>
      </c>
      <c r="G571" s="183">
        <v>1</v>
      </c>
      <c r="H571" s="183">
        <f t="shared" si="96"/>
        <v>0</v>
      </c>
      <c r="K571" s="183"/>
      <c r="T571" s="181"/>
      <c r="W571" s="181"/>
      <c r="AA571" s="182"/>
      <c r="AG571" s="181"/>
      <c r="AJ571" s="181"/>
    </row>
    <row r="572" spans="1:36" s="180" customFormat="1" hidden="1" x14ac:dyDescent="0.2">
      <c r="A572" s="210">
        <f t="shared" si="92"/>
        <v>69</v>
      </c>
      <c r="B572" s="211">
        <f t="shared" si="93"/>
        <v>1.311196369587842E-3</v>
      </c>
      <c r="C572" s="183">
        <v>1</v>
      </c>
      <c r="D572" s="183">
        <f t="shared" si="94"/>
        <v>0</v>
      </c>
      <c r="F572" s="211">
        <f t="shared" si="95"/>
        <v>1.2604495263108207E-3</v>
      </c>
      <c r="G572" s="183">
        <v>1</v>
      </c>
      <c r="H572" s="183">
        <f t="shared" si="96"/>
        <v>0</v>
      </c>
      <c r="K572" s="183"/>
      <c r="T572" s="181"/>
      <c r="W572" s="181"/>
      <c r="AA572" s="182"/>
      <c r="AG572" s="181"/>
      <c r="AJ572" s="181"/>
    </row>
    <row r="573" spans="1:36" s="180" customFormat="1" hidden="1" x14ac:dyDescent="0.2">
      <c r="A573" s="210">
        <f t="shared" si="92"/>
        <v>70</v>
      </c>
      <c r="B573" s="211">
        <f t="shared" si="93"/>
        <v>1.12521911154468E-3</v>
      </c>
      <c r="C573" s="183">
        <v>1</v>
      </c>
      <c r="D573" s="183">
        <f t="shared" si="94"/>
        <v>0</v>
      </c>
      <c r="F573" s="211">
        <f t="shared" si="95"/>
        <v>1.0458385745750376E-3</v>
      </c>
      <c r="G573" s="183">
        <v>1</v>
      </c>
      <c r="H573" s="183">
        <f t="shared" si="96"/>
        <v>0</v>
      </c>
      <c r="K573" s="183"/>
      <c r="T573" s="181"/>
      <c r="W573" s="181"/>
      <c r="AA573" s="182"/>
      <c r="AG573" s="181"/>
      <c r="AJ573" s="181"/>
    </row>
    <row r="574" spans="1:36" s="180" customFormat="1" hidden="1" x14ac:dyDescent="0.2">
      <c r="A574" s="210">
        <f t="shared" si="92"/>
        <v>71</v>
      </c>
      <c r="B574" s="211">
        <f t="shared" si="93"/>
        <v>9.775146123975956E-4</v>
      </c>
      <c r="C574" s="183">
        <v>1</v>
      </c>
      <c r="D574" s="183">
        <f t="shared" si="94"/>
        <v>0</v>
      </c>
      <c r="F574" s="211">
        <f t="shared" si="95"/>
        <v>8.9019602173098897E-4</v>
      </c>
      <c r="G574" s="183">
        <v>1</v>
      </c>
      <c r="H574" s="183">
        <f t="shared" si="96"/>
        <v>0</v>
      </c>
      <c r="K574" s="183"/>
      <c r="T574" s="181"/>
      <c r="W574" s="181"/>
      <c r="AA574" s="182"/>
      <c r="AG574" s="181"/>
      <c r="AJ574" s="181"/>
    </row>
    <row r="575" spans="1:36" s="180" customFormat="1" hidden="1" x14ac:dyDescent="0.2">
      <c r="A575" s="210">
        <f t="shared" si="92"/>
        <v>72</v>
      </c>
      <c r="B575" s="211">
        <f t="shared" si="93"/>
        <v>7.8671782175270531E-4</v>
      </c>
      <c r="C575" s="183">
        <v>1</v>
      </c>
      <c r="D575" s="183">
        <f t="shared" si="94"/>
        <v>0</v>
      </c>
      <c r="F575" s="211">
        <f t="shared" si="95"/>
        <v>7.3568747655793521E-4</v>
      </c>
      <c r="G575" s="183">
        <v>1</v>
      </c>
      <c r="H575" s="183">
        <f t="shared" si="96"/>
        <v>0</v>
      </c>
      <c r="K575" s="183"/>
      <c r="T575" s="181"/>
      <c r="W575" s="181"/>
      <c r="AA575" s="182"/>
      <c r="AG575" s="181"/>
      <c r="AJ575" s="181"/>
    </row>
    <row r="576" spans="1:36" s="180" customFormat="1" hidden="1" x14ac:dyDescent="0.2">
      <c r="A576" s="210">
        <f t="shared" si="92"/>
        <v>73</v>
      </c>
      <c r="B576" s="211">
        <f t="shared" si="93"/>
        <v>6.2540523055368204E-4</v>
      </c>
      <c r="C576" s="183">
        <v>1</v>
      </c>
      <c r="D576" s="183">
        <f t="shared" si="94"/>
        <v>0</v>
      </c>
      <c r="F576" s="211">
        <f t="shared" si="95"/>
        <v>5.9875605028530217E-4</v>
      </c>
      <c r="G576" s="183">
        <v>1</v>
      </c>
      <c r="H576" s="183">
        <f t="shared" si="96"/>
        <v>0</v>
      </c>
      <c r="K576" s="183"/>
      <c r="T576" s="181"/>
      <c r="W576" s="181"/>
      <c r="AA576" s="182"/>
      <c r="AG576" s="181"/>
      <c r="AJ576" s="181"/>
    </row>
    <row r="577" spans="1:36" s="180" customFormat="1" hidden="1" x14ac:dyDescent="0.2">
      <c r="A577" s="210">
        <f t="shared" si="92"/>
        <v>74</v>
      </c>
      <c r="B577" s="211">
        <f t="shared" si="93"/>
        <v>4.6862867003863852E-4</v>
      </c>
      <c r="C577" s="183">
        <v>1</v>
      </c>
      <c r="D577" s="183">
        <f t="shared" si="94"/>
        <v>0</v>
      </c>
      <c r="F577" s="211">
        <f t="shared" si="95"/>
        <v>4.8025224866633608E-4</v>
      </c>
      <c r="G577" s="183">
        <v>1</v>
      </c>
      <c r="H577" s="183">
        <f t="shared" si="96"/>
        <v>0</v>
      </c>
      <c r="K577" s="183"/>
      <c r="T577" s="181"/>
      <c r="W577" s="181"/>
      <c r="AA577" s="182"/>
      <c r="AG577" s="181"/>
      <c r="AJ577" s="181"/>
    </row>
    <row r="578" spans="1:36" s="180" customFormat="1" hidden="1" x14ac:dyDescent="0.2">
      <c r="A578" s="210">
        <f t="shared" si="92"/>
        <v>75</v>
      </c>
      <c r="B578" s="211">
        <f t="shared" si="93"/>
        <v>3.8187708320752938E-4</v>
      </c>
      <c r="C578" s="183">
        <v>1</v>
      </c>
      <c r="D578" s="183">
        <f t="shared" si="94"/>
        <v>0</v>
      </c>
      <c r="F578" s="211">
        <f t="shared" si="95"/>
        <v>3.8471210238501659E-4</v>
      </c>
      <c r="G578" s="183">
        <v>1</v>
      </c>
      <c r="H578" s="183">
        <f t="shared" si="96"/>
        <v>0</v>
      </c>
      <c r="K578" s="183"/>
      <c r="T578" s="181"/>
      <c r="W578" s="181"/>
      <c r="AA578" s="182"/>
      <c r="AG578" s="181"/>
      <c r="AJ578" s="181"/>
    </row>
    <row r="579" spans="1:36" s="180" customFormat="1" hidden="1" x14ac:dyDescent="0.2">
      <c r="A579" s="210">
        <f t="shared" si="92"/>
        <v>76</v>
      </c>
      <c r="B579" s="211">
        <f t="shared" si="93"/>
        <v>2.38141610908927E-4</v>
      </c>
      <c r="C579" s="183">
        <v>1</v>
      </c>
      <c r="D579" s="183">
        <f t="shared" si="94"/>
        <v>0</v>
      </c>
      <c r="F579" s="211">
        <f t="shared" si="95"/>
        <v>2.758473659695071E-4</v>
      </c>
      <c r="G579" s="183">
        <v>1</v>
      </c>
      <c r="H579" s="183">
        <f t="shared" si="96"/>
        <v>0</v>
      </c>
      <c r="K579" s="183"/>
      <c r="T579" s="181"/>
      <c r="W579" s="181"/>
      <c r="AA579" s="182"/>
      <c r="AG579" s="181"/>
      <c r="AJ579" s="181"/>
    </row>
    <row r="580" spans="1:36" s="180" customFormat="1" hidden="1" x14ac:dyDescent="0.2">
      <c r="A580" s="210">
        <f t="shared" si="92"/>
        <v>77</v>
      </c>
      <c r="B580" s="211">
        <f t="shared" si="93"/>
        <v>1.695341468137361E-4</v>
      </c>
      <c r="C580" s="183">
        <v>1</v>
      </c>
      <c r="D580" s="183">
        <f t="shared" si="94"/>
        <v>0</v>
      </c>
      <c r="F580" s="211">
        <f t="shared" si="95"/>
        <v>1.8909577913839797E-4</v>
      </c>
      <c r="G580" s="183">
        <v>1</v>
      </c>
      <c r="H580" s="183">
        <f t="shared" si="96"/>
        <v>0</v>
      </c>
      <c r="K580" s="183"/>
      <c r="T580" s="181"/>
      <c r="W580" s="181"/>
      <c r="AA580" s="182"/>
      <c r="AG580" s="181"/>
      <c r="AJ580" s="181"/>
    </row>
    <row r="581" spans="1:36" s="180" customFormat="1" hidden="1" x14ac:dyDescent="0.2">
      <c r="A581" s="210">
        <f t="shared" si="92"/>
        <v>78</v>
      </c>
      <c r="B581" s="211">
        <f t="shared" si="93"/>
        <v>1.5734356435054105E-4</v>
      </c>
      <c r="C581" s="183">
        <v>1</v>
      </c>
      <c r="D581" s="183">
        <f t="shared" si="94"/>
        <v>0</v>
      </c>
      <c r="F581" s="211">
        <f t="shared" si="95"/>
        <v>1.428849665453562E-4</v>
      </c>
      <c r="G581" s="183">
        <v>1</v>
      </c>
      <c r="H581" s="183">
        <f t="shared" si="96"/>
        <v>0</v>
      </c>
      <c r="K581" s="183"/>
      <c r="T581" s="181"/>
      <c r="W581" s="181"/>
      <c r="AA581" s="182"/>
      <c r="AG581" s="181"/>
      <c r="AJ581" s="181"/>
    </row>
    <row r="582" spans="1:36" s="180" customFormat="1" hidden="1" x14ac:dyDescent="0.2">
      <c r="A582" s="210">
        <f t="shared" si="92"/>
        <v>79</v>
      </c>
      <c r="B582" s="211">
        <f t="shared" si="93"/>
        <v>1.0489570956702737E-4</v>
      </c>
      <c r="C582" s="183">
        <v>1</v>
      </c>
      <c r="D582" s="183">
        <f t="shared" si="94"/>
        <v>0</v>
      </c>
      <c r="F582" s="211">
        <f t="shared" si="95"/>
        <v>1.014936865540427E-4</v>
      </c>
      <c r="G582" s="183">
        <v>1</v>
      </c>
      <c r="H582" s="183">
        <f t="shared" si="96"/>
        <v>0</v>
      </c>
      <c r="K582" s="183"/>
      <c r="T582" s="181"/>
      <c r="W582" s="181"/>
      <c r="AA582" s="182"/>
      <c r="AG582" s="181"/>
      <c r="AJ582" s="181"/>
    </row>
    <row r="583" spans="1:36" s="180" customFormat="1" hidden="1" x14ac:dyDescent="0.2">
      <c r="A583" s="210">
        <f t="shared" si="92"/>
        <v>80</v>
      </c>
      <c r="B583" s="211">
        <f t="shared" si="93"/>
        <v>7.6262015874406386E-5</v>
      </c>
      <c r="C583" s="183">
        <v>1</v>
      </c>
      <c r="D583" s="183">
        <f t="shared" si="94"/>
        <v>0</v>
      </c>
      <c r="F583" s="211">
        <f t="shared" si="95"/>
        <v>7.1442483272678099E-5</v>
      </c>
      <c r="G583" s="183">
        <v>1</v>
      </c>
      <c r="H583" s="183">
        <f t="shared" si="96"/>
        <v>0</v>
      </c>
      <c r="K583" s="183"/>
      <c r="T583" s="181"/>
      <c r="W583" s="181"/>
      <c r="AA583" s="182"/>
      <c r="AG583" s="181"/>
      <c r="AJ583" s="181"/>
    </row>
    <row r="584" spans="1:36" s="180" customFormat="1" hidden="1" x14ac:dyDescent="0.2">
      <c r="A584" s="210">
        <f t="shared" si="92"/>
        <v>81</v>
      </c>
      <c r="B584" s="211">
        <f t="shared" si="93"/>
        <v>3.9406766567072441E-5</v>
      </c>
      <c r="C584" s="183">
        <v>1</v>
      </c>
      <c r="D584" s="183">
        <f t="shared" si="94"/>
        <v>0</v>
      </c>
      <c r="F584" s="211">
        <f t="shared" si="95"/>
        <v>4.9045831770529015E-5</v>
      </c>
      <c r="G584" s="183">
        <v>1</v>
      </c>
      <c r="H584" s="183">
        <f t="shared" si="96"/>
        <v>0</v>
      </c>
      <c r="K584" s="183"/>
      <c r="T584" s="181"/>
      <c r="W584" s="181"/>
      <c r="AA584" s="182"/>
      <c r="AG584" s="181"/>
      <c r="AJ584" s="181"/>
    </row>
    <row r="585" spans="1:36" s="180" customFormat="1" hidden="1" x14ac:dyDescent="0.2">
      <c r="A585" s="210">
        <f t="shared" si="92"/>
        <v>82</v>
      </c>
      <c r="B585" s="211">
        <f t="shared" si="93"/>
        <v>2.2963655337646532E-5</v>
      </c>
      <c r="C585" s="183">
        <v>1</v>
      </c>
      <c r="D585" s="183">
        <f t="shared" si="94"/>
        <v>0</v>
      </c>
      <c r="F585" s="211">
        <f t="shared" si="95"/>
        <v>2.38141610908927E-5</v>
      </c>
      <c r="G585" s="183">
        <v>1</v>
      </c>
      <c r="H585" s="183">
        <f t="shared" si="96"/>
        <v>0</v>
      </c>
      <c r="K585" s="183"/>
      <c r="T585" s="181"/>
      <c r="W585" s="181"/>
      <c r="AA585" s="182"/>
      <c r="AG585" s="181"/>
      <c r="AJ585" s="181"/>
    </row>
    <row r="586" spans="1:36" s="180" customFormat="1" hidden="1" x14ac:dyDescent="0.2">
      <c r="A586" s="210">
        <f t="shared" si="92"/>
        <v>83</v>
      </c>
      <c r="B586" s="211">
        <f t="shared" si="93"/>
        <v>3.0334705199113319E-5</v>
      </c>
      <c r="C586" s="183">
        <v>1</v>
      </c>
      <c r="D586" s="183">
        <f t="shared" si="94"/>
        <v>0</v>
      </c>
      <c r="F586" s="211">
        <f t="shared" si="95"/>
        <v>3.6288245471836497E-5</v>
      </c>
      <c r="G586" s="183">
        <v>1</v>
      </c>
      <c r="H586" s="183">
        <f t="shared" si="96"/>
        <v>0</v>
      </c>
      <c r="K586" s="183"/>
      <c r="T586" s="181"/>
      <c r="W586" s="181"/>
      <c r="AA586" s="182"/>
      <c r="AG586" s="181"/>
      <c r="AJ586" s="181"/>
    </row>
    <row r="587" spans="1:36" s="180" customFormat="1" hidden="1" x14ac:dyDescent="0.2">
      <c r="A587" s="210" t="str">
        <f t="shared" si="92"/>
        <v>NNNN</v>
      </c>
      <c r="B587" s="211">
        <f t="shared" si="93"/>
        <v>0.193084084117287</v>
      </c>
      <c r="C587" s="183">
        <v>1</v>
      </c>
      <c r="D587" s="183">
        <f t="shared" si="94"/>
        <v>0</v>
      </c>
      <c r="F587" s="211"/>
      <c r="G587" s="183"/>
      <c r="H587" s="183"/>
      <c r="K587" s="183"/>
      <c r="T587" s="181"/>
      <c r="W587" s="181"/>
      <c r="AA587" s="182"/>
      <c r="AG587" s="181"/>
      <c r="AJ587" s="181"/>
    </row>
    <row r="588" spans="1:36" s="180" customFormat="1" hidden="1" x14ac:dyDescent="0.2">
      <c r="A588" s="225"/>
      <c r="D588" s="225"/>
      <c r="E588" s="181"/>
      <c r="F588" s="182"/>
      <c r="G588" s="182"/>
      <c r="H588" s="225"/>
      <c r="K588" s="183"/>
      <c r="T588" s="181"/>
      <c r="W588" s="181"/>
      <c r="AA588" s="182"/>
      <c r="AG588" s="181"/>
      <c r="AJ588" s="181"/>
    </row>
    <row r="589" spans="1:36" s="180" customFormat="1" hidden="1" x14ac:dyDescent="0.2">
      <c r="A589" s="225"/>
      <c r="B589" s="211"/>
      <c r="C589" s="225" t="s">
        <v>132</v>
      </c>
      <c r="D589" s="183">
        <f>SUM(D503:D587)</f>
        <v>0</v>
      </c>
      <c r="E589" s="181"/>
      <c r="F589" s="211"/>
      <c r="G589" s="225" t="s">
        <v>133</v>
      </c>
      <c r="H589" s="183">
        <f>SUM(H503:H587)</f>
        <v>0</v>
      </c>
      <c r="K589" s="183"/>
      <c r="T589" s="181"/>
      <c r="W589" s="181"/>
      <c r="AA589" s="182"/>
      <c r="AG589" s="181"/>
      <c r="AJ589" s="181"/>
    </row>
    <row r="590" spans="1:36" s="180" customFormat="1" hidden="1" x14ac:dyDescent="0.2">
      <c r="A590" s="225"/>
      <c r="G590" s="182"/>
      <c r="H590" s="182"/>
      <c r="K590" s="183"/>
      <c r="T590" s="181"/>
      <c r="W590" s="181"/>
      <c r="AA590" s="182"/>
      <c r="AG590" s="181"/>
      <c r="AJ590" s="181"/>
    </row>
    <row r="591" spans="1:36" s="180" customFormat="1" hidden="1" x14ac:dyDescent="0.2">
      <c r="A591" s="225"/>
      <c r="G591" s="181"/>
      <c r="H591" s="181"/>
      <c r="K591" s="183"/>
      <c r="T591" s="181"/>
      <c r="W591" s="181"/>
      <c r="AA591" s="182"/>
      <c r="AG591" s="181"/>
      <c r="AJ591" s="181"/>
    </row>
    <row r="592" spans="1:36" s="180" customFormat="1" ht="15" hidden="1" x14ac:dyDescent="0.25">
      <c r="A592" s="225"/>
      <c r="C592" s="181"/>
      <c r="D592" s="181"/>
      <c r="E592" s="181"/>
      <c r="F592" s="182"/>
      <c r="G592" s="212" t="s">
        <v>51</v>
      </c>
      <c r="H592" s="214">
        <f>H589+D589</f>
        <v>0</v>
      </c>
      <c r="I592" s="215">
        <v>3.784848620499989E-3</v>
      </c>
      <c r="K592" s="183"/>
      <c r="T592" s="181"/>
      <c r="W592" s="181"/>
      <c r="AA592" s="182"/>
      <c r="AG592" s="181"/>
      <c r="AJ592" s="181"/>
    </row>
    <row r="593" spans="1:39" s="180" customFormat="1" hidden="1" x14ac:dyDescent="0.2">
      <c r="A593" s="225"/>
      <c r="C593" s="181"/>
      <c r="D593" s="181"/>
      <c r="E593" s="181"/>
      <c r="F593" s="182"/>
      <c r="G593" s="182"/>
      <c r="H593" s="182"/>
      <c r="K593" s="183"/>
      <c r="T593" s="181"/>
      <c r="W593" s="181"/>
      <c r="AA593" s="182"/>
      <c r="AG593" s="181"/>
      <c r="AJ593" s="181"/>
    </row>
    <row r="594" spans="1:39" s="180" customFormat="1" ht="15.75" hidden="1" x14ac:dyDescent="0.25">
      <c r="A594" s="179" t="s">
        <v>63</v>
      </c>
      <c r="C594" s="225"/>
      <c r="D594" s="225"/>
      <c r="E594" s="225"/>
      <c r="F594" s="181"/>
      <c r="G594" s="181"/>
      <c r="H594" s="181"/>
      <c r="K594" s="183"/>
      <c r="T594" s="181"/>
      <c r="W594" s="181"/>
      <c r="AA594" s="182"/>
      <c r="AG594" s="181"/>
      <c r="AJ594" s="181"/>
    </row>
    <row r="595" spans="1:39" s="180" customFormat="1" hidden="1" x14ac:dyDescent="0.2">
      <c r="A595" s="184" t="s">
        <v>64</v>
      </c>
      <c r="B595" s="225"/>
      <c r="C595" s="225"/>
      <c r="D595" s="225"/>
      <c r="E595" s="182"/>
      <c r="F595" s="182"/>
      <c r="G595" s="182"/>
      <c r="H595" s="182"/>
      <c r="I595" s="182"/>
      <c r="K595" s="183"/>
      <c r="L595" s="182"/>
      <c r="M595" s="182"/>
      <c r="N595" s="182"/>
      <c r="O595" s="182"/>
      <c r="R595" s="182"/>
      <c r="T595" s="182"/>
      <c r="U595" s="182"/>
      <c r="W595" s="182"/>
      <c r="X595" s="182"/>
      <c r="AA595" s="182"/>
      <c r="AB595" s="182"/>
      <c r="AE595" s="182"/>
      <c r="AG595" s="182"/>
      <c r="AH595" s="182"/>
      <c r="AJ595" s="182"/>
      <c r="AK595" s="182"/>
      <c r="AM595" s="182"/>
    </row>
    <row r="596" spans="1:39" s="180" customFormat="1" hidden="1" x14ac:dyDescent="0.2">
      <c r="A596" s="184" t="s">
        <v>54</v>
      </c>
      <c r="B596" s="225"/>
      <c r="C596" s="225"/>
      <c r="D596" s="225"/>
      <c r="E596" s="182"/>
      <c r="F596" s="182"/>
      <c r="G596" s="182"/>
      <c r="H596" s="182"/>
      <c r="I596" s="182"/>
      <c r="K596" s="183"/>
      <c r="L596" s="182"/>
      <c r="M596" s="182"/>
      <c r="N596" s="182"/>
      <c r="O596" s="182"/>
      <c r="R596" s="182"/>
      <c r="T596" s="182"/>
      <c r="U596" s="182"/>
      <c r="W596" s="182"/>
      <c r="X596" s="182"/>
      <c r="AA596" s="182"/>
      <c r="AB596" s="182"/>
      <c r="AE596" s="182"/>
      <c r="AG596" s="182"/>
      <c r="AH596" s="182"/>
      <c r="AJ596" s="182"/>
      <c r="AK596" s="182"/>
      <c r="AM596" s="182"/>
    </row>
    <row r="597" spans="1:39" s="180" customFormat="1" hidden="1" x14ac:dyDescent="0.2">
      <c r="A597" s="225"/>
      <c r="B597" s="225"/>
      <c r="C597" s="225"/>
      <c r="D597" s="225"/>
      <c r="E597" s="182"/>
      <c r="F597" s="182"/>
      <c r="G597" s="182"/>
      <c r="H597" s="182"/>
      <c r="I597" s="182"/>
      <c r="K597" s="183"/>
      <c r="L597" s="182"/>
      <c r="M597" s="182"/>
      <c r="N597" s="182"/>
      <c r="O597" s="182"/>
      <c r="R597" s="182"/>
      <c r="T597" s="182"/>
      <c r="U597" s="182"/>
      <c r="W597" s="182"/>
      <c r="X597" s="182"/>
      <c r="AA597" s="182"/>
      <c r="AB597" s="182"/>
      <c r="AE597" s="182"/>
      <c r="AG597" s="182"/>
      <c r="AH597" s="182"/>
      <c r="AJ597" s="182"/>
      <c r="AK597" s="182"/>
      <c r="AM597" s="182"/>
    </row>
    <row r="598" spans="1:39" s="180" customFormat="1" ht="13.5" hidden="1" thickBot="1" x14ac:dyDescent="0.25">
      <c r="A598" s="225"/>
      <c r="E598" s="182"/>
      <c r="F598" s="182"/>
      <c r="G598" s="182"/>
      <c r="H598" s="182"/>
      <c r="I598" s="182"/>
      <c r="K598" s="183"/>
      <c r="L598" s="182"/>
      <c r="M598" s="182"/>
      <c r="N598" s="182"/>
      <c r="O598" s="182"/>
      <c r="R598" s="182"/>
      <c r="T598" s="182"/>
      <c r="U598" s="182"/>
      <c r="W598" s="182"/>
      <c r="X598" s="182"/>
      <c r="AA598" s="182"/>
      <c r="AB598" s="182"/>
      <c r="AE598" s="182"/>
      <c r="AG598" s="182"/>
      <c r="AH598" s="182"/>
      <c r="AJ598" s="182"/>
      <c r="AK598" s="182"/>
      <c r="AM598" s="182"/>
    </row>
    <row r="599" spans="1:39" s="180" customFormat="1" ht="41.45" hidden="1" customHeight="1" x14ac:dyDescent="0.2">
      <c r="A599" s="185" t="s">
        <v>36</v>
      </c>
      <c r="B599" s="186" t="s">
        <v>19</v>
      </c>
      <c r="C599" s="187" t="s">
        <v>158</v>
      </c>
      <c r="D599" s="188" t="s">
        <v>45</v>
      </c>
      <c r="E599" s="186" t="s">
        <v>19</v>
      </c>
      <c r="F599" s="187" t="s">
        <v>158</v>
      </c>
      <c r="G599" s="188" t="s">
        <v>45</v>
      </c>
      <c r="H599" s="186" t="s">
        <v>19</v>
      </c>
      <c r="I599" s="187" t="s">
        <v>158</v>
      </c>
      <c r="J599" s="188" t="s">
        <v>45</v>
      </c>
      <c r="K599" s="186" t="s">
        <v>19</v>
      </c>
      <c r="L599" s="187" t="s">
        <v>158</v>
      </c>
      <c r="M599" s="188" t="s">
        <v>45</v>
      </c>
    </row>
    <row r="600" spans="1:39" s="180" customFormat="1" hidden="1" x14ac:dyDescent="0.2">
      <c r="A600" s="189"/>
      <c r="B600" s="190" t="s">
        <v>94</v>
      </c>
      <c r="C600" s="191" t="s">
        <v>94</v>
      </c>
      <c r="D600" s="192"/>
      <c r="E600" s="190" t="s">
        <v>95</v>
      </c>
      <c r="F600" s="191" t="s">
        <v>95</v>
      </c>
      <c r="G600" s="192"/>
      <c r="H600" s="190" t="s">
        <v>96</v>
      </c>
      <c r="I600" s="191" t="s">
        <v>96</v>
      </c>
      <c r="J600" s="192"/>
      <c r="K600" s="190" t="s">
        <v>97</v>
      </c>
      <c r="L600" s="191" t="s">
        <v>97</v>
      </c>
      <c r="M600" s="192"/>
    </row>
    <row r="601" spans="1:39" s="180" customFormat="1" ht="13.5" hidden="1" customHeight="1" thickBot="1" x14ac:dyDescent="0.25">
      <c r="A601" s="193"/>
      <c r="B601" s="332" t="s">
        <v>81</v>
      </c>
      <c r="C601" s="333"/>
      <c r="D601" s="194"/>
      <c r="E601" s="332" t="s">
        <v>82</v>
      </c>
      <c r="F601" s="333"/>
      <c r="G601" s="194"/>
      <c r="H601" s="332" t="s">
        <v>98</v>
      </c>
      <c r="I601" s="333"/>
      <c r="J601" s="195"/>
      <c r="K601" s="332" t="s">
        <v>99</v>
      </c>
      <c r="L601" s="333"/>
      <c r="M601" s="194"/>
    </row>
    <row r="602" spans="1:39" s="180" customFormat="1" ht="13.5" hidden="1" thickBot="1" x14ac:dyDescent="0.25">
      <c r="A602" s="196"/>
      <c r="B602" s="269"/>
      <c r="C602" s="202"/>
      <c r="D602" s="200"/>
      <c r="E602" s="201"/>
      <c r="F602" s="202"/>
      <c r="G602" s="200"/>
      <c r="H602" s="201"/>
      <c r="I602" s="202"/>
      <c r="J602" s="200"/>
      <c r="K602" s="198"/>
      <c r="L602" s="199"/>
      <c r="M602" s="200"/>
    </row>
    <row r="603" spans="1:39" s="180" customFormat="1" hidden="1" x14ac:dyDescent="0.2">
      <c r="A603" s="203">
        <f>A402</f>
        <v>0</v>
      </c>
      <c r="B603" s="204">
        <f>B402</f>
        <v>2.9478529407512177E-3</v>
      </c>
      <c r="C603" s="197">
        <f>C402/$C503</f>
        <v>1.1815606182201845</v>
      </c>
      <c r="D603" s="192">
        <f>B603*C603</f>
        <v>3.4830669430961979E-3</v>
      </c>
      <c r="E603" s="204">
        <f>E402</f>
        <v>3.4842385691318011E-4</v>
      </c>
      <c r="F603" s="197">
        <f>F402/$C503</f>
        <v>0.90354635510955272</v>
      </c>
      <c r="G603" s="192">
        <f>E603*F603</f>
        <v>3.1481710594711621E-4</v>
      </c>
      <c r="H603" s="204">
        <f>H402</f>
        <v>3.0720267807251584E-3</v>
      </c>
      <c r="I603" s="197">
        <f>I402/$G503</f>
        <v>0.88938822134002993</v>
      </c>
      <c r="J603" s="192">
        <f>H603*I603</f>
        <v>2.7322244344180867E-3</v>
      </c>
      <c r="K603" s="204">
        <f>K402</f>
        <v>6.1491565959697931E-4</v>
      </c>
      <c r="L603" s="197">
        <f>L402/$G503</f>
        <v>0.73686650755016947</v>
      </c>
      <c r="M603" s="192">
        <f>K603*L603</f>
        <v>4.5311075452513498E-4</v>
      </c>
    </row>
    <row r="604" spans="1:39" s="180" customFormat="1" hidden="1" x14ac:dyDescent="0.2">
      <c r="A604" s="203">
        <f t="shared" ref="A604:B619" si="97">A403</f>
        <v>1</v>
      </c>
      <c r="B604" s="204">
        <f t="shared" si="97"/>
        <v>3.7039525553870609E-3</v>
      </c>
      <c r="C604" s="197">
        <f t="shared" ref="C604:C667" si="98">C403/$C504</f>
        <v>1.2036591195461639</v>
      </c>
      <c r="D604" s="192">
        <f>B604*C604</f>
        <v>4.4582962716579536E-3</v>
      </c>
      <c r="E604" s="204">
        <f t="shared" ref="E604:E667" si="99">E403</f>
        <v>8.3944917845396767E-4</v>
      </c>
      <c r="F604" s="197">
        <f t="shared" ref="F604:F667" si="100">F403/$C504</f>
        <v>0.94023203951080803</v>
      </c>
      <c r="G604" s="192">
        <f>E604*F604</f>
        <v>7.8927701312344624E-4</v>
      </c>
      <c r="H604" s="204">
        <f t="shared" ref="H604:H667" si="101">H403</f>
        <v>4.0455723662742721E-3</v>
      </c>
      <c r="I604" s="197">
        <f t="shared" ref="I604:I667" si="102">I403/$G504</f>
        <v>0.90443297478805473</v>
      </c>
      <c r="J604" s="192">
        <f>H604*I604</f>
        <v>3.6589490499497898E-3</v>
      </c>
      <c r="K604" s="204">
        <f t="shared" ref="K604:K667" si="103">K403</f>
        <v>1.3568401783453864E-3</v>
      </c>
      <c r="L604" s="197">
        <f t="shared" ref="L604:L667" si="104">L403/$G504</f>
        <v>0.7659648942566496</v>
      </c>
      <c r="M604" s="192">
        <f>K604*L604</f>
        <v>1.0392919437294975E-3</v>
      </c>
    </row>
    <row r="605" spans="1:39" s="180" customFormat="1" hidden="1" x14ac:dyDescent="0.2">
      <c r="A605" s="203">
        <f t="shared" si="97"/>
        <v>2</v>
      </c>
      <c r="B605" s="204">
        <f t="shared" si="97"/>
        <v>3.627123535677157E-3</v>
      </c>
      <c r="C605" s="197">
        <f t="shared" si="98"/>
        <v>1.2172990844684457</v>
      </c>
      <c r="D605" s="192">
        <f>B605*C605</f>
        <v>4.4152941592337548E-3</v>
      </c>
      <c r="E605" s="204">
        <f t="shared" si="99"/>
        <v>1.3613762090293659E-3</v>
      </c>
      <c r="F605" s="197">
        <f t="shared" si="100"/>
        <v>0.95171936522967016</v>
      </c>
      <c r="G605" s="192">
        <f>E605*F605</f>
        <v>1.2956481014962029E-3</v>
      </c>
      <c r="H605" s="204">
        <f t="shared" si="101"/>
        <v>3.958253775607665E-3</v>
      </c>
      <c r="I605" s="197">
        <f t="shared" si="102"/>
        <v>0.92776787861397159</v>
      </c>
      <c r="J605" s="192">
        <f>H605*I605</f>
        <v>3.6723407084112668E-3</v>
      </c>
      <c r="K605" s="204">
        <f t="shared" si="103"/>
        <v>2.0896926357258342E-3</v>
      </c>
      <c r="L605" s="197">
        <f t="shared" si="104"/>
        <v>0.79110351380675026</v>
      </c>
      <c r="M605" s="192">
        <f>K605*L605</f>
        <v>1.6531631868987968E-3</v>
      </c>
    </row>
    <row r="606" spans="1:39" s="180" customFormat="1" hidden="1" x14ac:dyDescent="0.2">
      <c r="A606" s="203">
        <f t="shared" si="97"/>
        <v>3</v>
      </c>
      <c r="B606" s="204">
        <f t="shared" si="97"/>
        <v>3.5919692978763156E-3</v>
      </c>
      <c r="C606" s="197">
        <f t="shared" si="98"/>
        <v>1.1937443071218377</v>
      </c>
      <c r="D606" s="192">
        <f>B606*C606</f>
        <v>4.287892900696276E-3</v>
      </c>
      <c r="E606" s="204">
        <f t="shared" si="99"/>
        <v>9.6362301842790811E-4</v>
      </c>
      <c r="F606" s="197">
        <f t="shared" si="100"/>
        <v>0.94082637380284906</v>
      </c>
      <c r="G606" s="192">
        <f>E606*F606</f>
        <v>9.0660195014048478E-4</v>
      </c>
      <c r="H606" s="204">
        <f t="shared" si="101"/>
        <v>4.0209076994301325E-3</v>
      </c>
      <c r="I606" s="197">
        <f t="shared" si="102"/>
        <v>0.92594884831349655</v>
      </c>
      <c r="J606" s="192">
        <f>H606*I606</f>
        <v>3.7231548534622022E-3</v>
      </c>
      <c r="K606" s="204">
        <f t="shared" si="103"/>
        <v>1.66897578978673E-3</v>
      </c>
      <c r="L606" s="197">
        <f t="shared" si="104"/>
        <v>0.79559338688298142</v>
      </c>
      <c r="M606" s="192">
        <f>K606*L606</f>
        <v>1.3278261012221234E-3</v>
      </c>
    </row>
    <row r="607" spans="1:39" s="180" customFormat="1" hidden="1" x14ac:dyDescent="0.2">
      <c r="A607" s="203">
        <f t="shared" si="97"/>
        <v>4</v>
      </c>
      <c r="B607" s="204">
        <f t="shared" si="97"/>
        <v>3.025248964296619E-3</v>
      </c>
      <c r="C607" s="197">
        <f t="shared" si="98"/>
        <v>1.1917443225603601</v>
      </c>
      <c r="D607" s="192">
        <f>B607*C607</f>
        <v>3.6053232775321055E-3</v>
      </c>
      <c r="E607" s="204">
        <f t="shared" si="99"/>
        <v>1.0563281455317403E-3</v>
      </c>
      <c r="F607" s="197">
        <f t="shared" si="100"/>
        <v>0.96157911004870256</v>
      </c>
      <c r="G607" s="192">
        <f>E607*F607</f>
        <v>1.0157430780998072E-3</v>
      </c>
      <c r="H607" s="204">
        <f t="shared" si="101"/>
        <v>3.4935941324175089E-3</v>
      </c>
      <c r="I607" s="197">
        <f t="shared" si="102"/>
        <v>0.9360051975474073</v>
      </c>
      <c r="J607" s="192">
        <f>H607*I607</f>
        <v>3.2700222660639136E-3</v>
      </c>
      <c r="K607" s="204">
        <f t="shared" si="103"/>
        <v>1.7605469092195675E-3</v>
      </c>
      <c r="L607" s="197">
        <f t="shared" si="104"/>
        <v>0.82055724968441712</v>
      </c>
      <c r="M607" s="192">
        <f>K607*L607</f>
        <v>1.4446295297696095E-3</v>
      </c>
    </row>
    <row r="608" spans="1:39" s="180" customFormat="1" hidden="1" x14ac:dyDescent="0.2">
      <c r="A608" s="203">
        <f t="shared" si="97"/>
        <v>5</v>
      </c>
      <c r="B608" s="204">
        <f t="shared" si="97"/>
        <v>3.5746756808936434E-3</v>
      </c>
      <c r="C608" s="197">
        <f t="shared" si="98"/>
        <v>1.1244713095081977</v>
      </c>
      <c r="D608" s="192">
        <f t="shared" ref="D608:D671" si="105">B608*C608</f>
        <v>4.0196202439615834E-3</v>
      </c>
      <c r="E608" s="204">
        <f t="shared" si="99"/>
        <v>1.0784412951161408E-3</v>
      </c>
      <c r="F608" s="197">
        <f t="shared" si="100"/>
        <v>1.037973516469106</v>
      </c>
      <c r="G608" s="192">
        <f t="shared" ref="G608:G671" si="106">E608*F608</f>
        <v>1.1193935033971976E-3</v>
      </c>
      <c r="H608" s="204">
        <f t="shared" si="101"/>
        <v>3.9642073158803887E-3</v>
      </c>
      <c r="I608" s="197">
        <f t="shared" si="102"/>
        <v>0.92584674771472708</v>
      </c>
      <c r="J608" s="192">
        <f t="shared" ref="J608:J671" si="107">H608*I608</f>
        <v>3.6702484506747858E-3</v>
      </c>
      <c r="K608" s="204">
        <f t="shared" si="103"/>
        <v>1.9082514083666518E-3</v>
      </c>
      <c r="L608" s="197">
        <f t="shared" si="104"/>
        <v>0.89941686650833774</v>
      </c>
      <c r="M608" s="192">
        <f t="shared" ref="M608:M671" si="108">K608*L608</f>
        <v>1.7163135022232564E-3</v>
      </c>
    </row>
    <row r="609" spans="1:13" s="180" customFormat="1" hidden="1" x14ac:dyDescent="0.2">
      <c r="A609" s="203">
        <f t="shared" si="97"/>
        <v>6</v>
      </c>
      <c r="B609" s="204">
        <f t="shared" si="97"/>
        <v>4.0112686342266765E-3</v>
      </c>
      <c r="C609" s="197">
        <f t="shared" si="98"/>
        <v>1.115232651678733</v>
      </c>
      <c r="D609" s="192">
        <f t="shared" si="105"/>
        <v>4.4734977555443457E-3</v>
      </c>
      <c r="E609" s="204">
        <f t="shared" si="99"/>
        <v>1.2621505378173131E-3</v>
      </c>
      <c r="F609" s="197">
        <f t="shared" si="100"/>
        <v>0.9974090993370327</v>
      </c>
      <c r="G609" s="192">
        <f t="shared" si="106"/>
        <v>1.2588804311521177E-3</v>
      </c>
      <c r="H609" s="204">
        <f t="shared" si="101"/>
        <v>4.4472945837242114E-3</v>
      </c>
      <c r="I609" s="197">
        <f t="shared" si="102"/>
        <v>0.9368608849392146</v>
      </c>
      <c r="J609" s="192">
        <f t="shared" si="107"/>
        <v>4.1664963392932406E-3</v>
      </c>
      <c r="K609" s="204">
        <f t="shared" si="103"/>
        <v>2.1957223529638567E-3</v>
      </c>
      <c r="L609" s="197">
        <f t="shared" si="104"/>
        <v>0.91886006444256585</v>
      </c>
      <c r="M609" s="192">
        <f t="shared" si="108"/>
        <v>2.0175615827423515E-3</v>
      </c>
    </row>
    <row r="610" spans="1:13" s="180" customFormat="1" hidden="1" x14ac:dyDescent="0.2">
      <c r="A610" s="203">
        <f t="shared" si="97"/>
        <v>7</v>
      </c>
      <c r="B610" s="204">
        <f t="shared" si="97"/>
        <v>4.2479927355468594E-3</v>
      </c>
      <c r="C610" s="197">
        <f t="shared" si="98"/>
        <v>1.0840445778532228</v>
      </c>
      <c r="D610" s="192">
        <f t="shared" si="105"/>
        <v>4.6050134917294521E-3</v>
      </c>
      <c r="E610" s="204">
        <f t="shared" si="99"/>
        <v>1.4268651520293208E-3</v>
      </c>
      <c r="F610" s="197">
        <f t="shared" si="100"/>
        <v>0.96425132489201082</v>
      </c>
      <c r="G610" s="192">
        <f t="shared" si="106"/>
        <v>1.3758566132865131E-3</v>
      </c>
      <c r="H610" s="204">
        <f t="shared" si="101"/>
        <v>4.5022939557674635E-3</v>
      </c>
      <c r="I610" s="197">
        <f t="shared" si="102"/>
        <v>0.96172048151959066</v>
      </c>
      <c r="J610" s="192">
        <f t="shared" si="107"/>
        <v>4.3299483110834274E-3</v>
      </c>
      <c r="K610" s="204">
        <f t="shared" si="103"/>
        <v>2.5401771830285548E-3</v>
      </c>
      <c r="L610" s="197">
        <f t="shared" si="104"/>
        <v>0.94737903574254423</v>
      </c>
      <c r="M610" s="192">
        <f t="shared" si="108"/>
        <v>2.4065106102728047E-3</v>
      </c>
    </row>
    <row r="611" spans="1:13" s="180" customFormat="1" hidden="1" x14ac:dyDescent="0.2">
      <c r="A611" s="203">
        <f t="shared" si="97"/>
        <v>8</v>
      </c>
      <c r="B611" s="204">
        <f t="shared" si="97"/>
        <v>4.375001594698287E-3</v>
      </c>
      <c r="C611" s="197">
        <f t="shared" si="98"/>
        <v>1.0756036993998823</v>
      </c>
      <c r="D611" s="192">
        <f t="shared" si="105"/>
        <v>4.7057679001378623E-3</v>
      </c>
      <c r="E611" s="204">
        <f t="shared" si="99"/>
        <v>1.4784625010595884E-3</v>
      </c>
      <c r="F611" s="197">
        <f t="shared" si="100"/>
        <v>0.9648923130800211</v>
      </c>
      <c r="G611" s="192">
        <f t="shared" si="106"/>
        <v>1.4265571024494595E-3</v>
      </c>
      <c r="H611" s="204">
        <f t="shared" si="101"/>
        <v>4.7052813288755496E-3</v>
      </c>
      <c r="I611" s="197">
        <f t="shared" si="102"/>
        <v>0.96574393912863543</v>
      </c>
      <c r="J611" s="192">
        <f t="shared" si="107"/>
        <v>4.5440969252566934E-3</v>
      </c>
      <c r="K611" s="204">
        <f t="shared" si="103"/>
        <v>2.6975207473790958E-3</v>
      </c>
      <c r="L611" s="197">
        <f t="shared" si="104"/>
        <v>0.95637605259387803</v>
      </c>
      <c r="M611" s="192">
        <f t="shared" si="108"/>
        <v>2.5798442441685074E-3</v>
      </c>
    </row>
    <row r="612" spans="1:13" s="180" customFormat="1" hidden="1" x14ac:dyDescent="0.2">
      <c r="A612" s="203">
        <f t="shared" si="97"/>
        <v>9</v>
      </c>
      <c r="B612" s="204">
        <f t="shared" si="97"/>
        <v>4.8478827935031568E-3</v>
      </c>
      <c r="C612" s="197">
        <f t="shared" si="98"/>
        <v>1.0261924562075164</v>
      </c>
      <c r="D612" s="192">
        <f t="shared" si="105"/>
        <v>4.974860751271161E-3</v>
      </c>
      <c r="E612" s="204">
        <f t="shared" si="99"/>
        <v>2.1256973792799223E-3</v>
      </c>
      <c r="F612" s="197">
        <f t="shared" si="100"/>
        <v>0.98834830902319137</v>
      </c>
      <c r="G612" s="192">
        <f t="shared" si="106"/>
        <v>2.1009294103063406E-3</v>
      </c>
      <c r="H612" s="204">
        <f t="shared" si="101"/>
        <v>5.125147669061407E-3</v>
      </c>
      <c r="I612" s="197">
        <f t="shared" si="102"/>
        <v>0.98834830902319137</v>
      </c>
      <c r="J612" s="192">
        <f t="shared" si="107"/>
        <v>5.0654310322109921E-3</v>
      </c>
      <c r="K612" s="204">
        <f t="shared" si="103"/>
        <v>3.6469686699195677E-3</v>
      </c>
      <c r="L612" s="197">
        <f t="shared" si="104"/>
        <v>0.98834830902319137</v>
      </c>
      <c r="M612" s="192">
        <f t="shared" si="108"/>
        <v>3.6044753179755623E-3</v>
      </c>
    </row>
    <row r="613" spans="1:13" s="180" customFormat="1" hidden="1" x14ac:dyDescent="0.2">
      <c r="A613" s="203">
        <f t="shared" si="97"/>
        <v>10</v>
      </c>
      <c r="B613" s="204">
        <f t="shared" si="97"/>
        <v>3.9602382890319065E-3</v>
      </c>
      <c r="C613" s="197">
        <f t="shared" si="98"/>
        <v>1.0216238101078976</v>
      </c>
      <c r="D613" s="192">
        <f t="shared" si="105"/>
        <v>4.0458737297759577E-3</v>
      </c>
      <c r="E613" s="204">
        <f t="shared" si="99"/>
        <v>1.9419881365787498E-3</v>
      </c>
      <c r="F613" s="197">
        <f t="shared" si="100"/>
        <v>0.99069229336587639</v>
      </c>
      <c r="G613" s="192">
        <f t="shared" si="106"/>
        <v>1.9239126807165264E-3</v>
      </c>
      <c r="H613" s="204">
        <f t="shared" si="101"/>
        <v>4.1195663668066882E-3</v>
      </c>
      <c r="I613" s="197">
        <f t="shared" si="102"/>
        <v>0.99069229336587639</v>
      </c>
      <c r="J613" s="192">
        <f t="shared" si="107"/>
        <v>4.0812226516046494E-3</v>
      </c>
      <c r="K613" s="204">
        <f t="shared" si="103"/>
        <v>3.138933233313857E-3</v>
      </c>
      <c r="L613" s="197">
        <f t="shared" si="104"/>
        <v>0.99069229336587639</v>
      </c>
      <c r="M613" s="192">
        <f t="shared" si="108"/>
        <v>3.1097169636340703E-3</v>
      </c>
    </row>
    <row r="614" spans="1:13" s="180" customFormat="1" hidden="1" x14ac:dyDescent="0.2">
      <c r="A614" s="203">
        <f t="shared" si="97"/>
        <v>11</v>
      </c>
      <c r="B614" s="204">
        <f t="shared" si="97"/>
        <v>3.8853937827462433E-3</v>
      </c>
      <c r="C614" s="197">
        <f t="shared" si="98"/>
        <v>1.0164187473591315</v>
      </c>
      <c r="D614" s="192">
        <f t="shared" si="105"/>
        <v>3.9491870816558946E-3</v>
      </c>
      <c r="E614" s="204">
        <f t="shared" si="99"/>
        <v>2.1937378395396156E-3</v>
      </c>
      <c r="F614" s="197">
        <f t="shared" si="100"/>
        <v>0.99333849632739579</v>
      </c>
      <c r="G614" s="192">
        <f t="shared" si="106"/>
        <v>2.1791242468647918E-3</v>
      </c>
      <c r="H614" s="204">
        <f t="shared" si="101"/>
        <v>3.9126099668501209E-3</v>
      </c>
      <c r="I614" s="197">
        <f t="shared" si="102"/>
        <v>0.99333849632739579</v>
      </c>
      <c r="J614" s="192">
        <f t="shared" si="107"/>
        <v>3.8865461011864809E-3</v>
      </c>
      <c r="K614" s="204">
        <f t="shared" si="103"/>
        <v>3.4700634732443649E-3</v>
      </c>
      <c r="L614" s="197">
        <f t="shared" si="104"/>
        <v>0.99333849632739579</v>
      </c>
      <c r="M614" s="192">
        <f t="shared" si="108"/>
        <v>3.4469476326731779E-3</v>
      </c>
    </row>
    <row r="615" spans="1:13" s="180" customFormat="1" hidden="1" x14ac:dyDescent="0.2">
      <c r="A615" s="203">
        <f t="shared" si="97"/>
        <v>12</v>
      </c>
      <c r="B615" s="204">
        <f t="shared" si="97"/>
        <v>3.5715571597984075E-3</v>
      </c>
      <c r="C615" s="197">
        <f t="shared" si="98"/>
        <v>1.0110032533150024</v>
      </c>
      <c r="D615" s="192">
        <f t="shared" si="105"/>
        <v>3.6108559079566799E-3</v>
      </c>
      <c r="E615" s="204">
        <f t="shared" si="99"/>
        <v>2.2529897403490984E-3</v>
      </c>
      <c r="F615" s="197">
        <f t="shared" si="100"/>
        <v>0.99584711988788166</v>
      </c>
      <c r="G615" s="192">
        <f t="shared" si="106"/>
        <v>2.2436333440635958E-3</v>
      </c>
      <c r="H615" s="204">
        <f t="shared" si="101"/>
        <v>3.6282575433481518E-3</v>
      </c>
      <c r="I615" s="197">
        <f t="shared" si="102"/>
        <v>0.99584711988788166</v>
      </c>
      <c r="J615" s="192">
        <f t="shared" si="107"/>
        <v>3.6131898247547378E-3</v>
      </c>
      <c r="K615" s="204">
        <f t="shared" si="103"/>
        <v>3.5817632288373613E-3</v>
      </c>
      <c r="L615" s="197">
        <f t="shared" si="104"/>
        <v>0.99584711988788166</v>
      </c>
      <c r="M615" s="192">
        <f t="shared" si="108"/>
        <v>3.566888595558006E-3</v>
      </c>
    </row>
    <row r="616" spans="1:13" s="180" customFormat="1" hidden="1" x14ac:dyDescent="0.2">
      <c r="A616" s="203">
        <f t="shared" si="97"/>
        <v>13</v>
      </c>
      <c r="B616" s="204">
        <f t="shared" si="97"/>
        <v>3.3733893192920503E-3</v>
      </c>
      <c r="C616" s="197">
        <f t="shared" si="98"/>
        <v>1.0074091406876609</v>
      </c>
      <c r="D616" s="192">
        <f t="shared" si="105"/>
        <v>3.3983832353529377E-3</v>
      </c>
      <c r="E616" s="204">
        <f t="shared" si="99"/>
        <v>2.6751240958769467E-3</v>
      </c>
      <c r="F616" s="197">
        <f t="shared" si="100"/>
        <v>0.99754137528466524</v>
      </c>
      <c r="G616" s="192">
        <f t="shared" si="106"/>
        <v>2.668546969658236E-3</v>
      </c>
      <c r="H616" s="204">
        <f t="shared" si="101"/>
        <v>3.4833880633785546E-3</v>
      </c>
      <c r="I616" s="197">
        <f t="shared" si="102"/>
        <v>0.99754137528466524</v>
      </c>
      <c r="J616" s="192">
        <f t="shared" si="107"/>
        <v>3.4748237193928302E-3</v>
      </c>
      <c r="K616" s="204">
        <f t="shared" si="103"/>
        <v>4.0072996073781944E-3</v>
      </c>
      <c r="L616" s="197">
        <f t="shared" si="104"/>
        <v>0.99754137528466524</v>
      </c>
      <c r="M616" s="192">
        <f t="shared" si="108"/>
        <v>3.9974471615217434E-3</v>
      </c>
    </row>
    <row r="617" spans="1:13" s="180" customFormat="1" hidden="1" x14ac:dyDescent="0.2">
      <c r="A617" s="203">
        <f t="shared" si="97"/>
        <v>14</v>
      </c>
      <c r="B617" s="204">
        <f t="shared" si="97"/>
        <v>3.2035716705605655E-3</v>
      </c>
      <c r="C617" s="197">
        <f t="shared" si="98"/>
        <v>1</v>
      </c>
      <c r="D617" s="192">
        <f t="shared" si="105"/>
        <v>3.2035716705605655E-3</v>
      </c>
      <c r="E617" s="204">
        <f t="shared" si="99"/>
        <v>2.8432407331019389E-3</v>
      </c>
      <c r="F617" s="197">
        <f t="shared" si="100"/>
        <v>1</v>
      </c>
      <c r="G617" s="192">
        <f t="shared" si="106"/>
        <v>2.8432407331019389E-3</v>
      </c>
      <c r="H617" s="204">
        <f t="shared" si="101"/>
        <v>3.2855037247899463E-3</v>
      </c>
      <c r="I617" s="197">
        <f t="shared" si="102"/>
        <v>1</v>
      </c>
      <c r="J617" s="192">
        <f t="shared" si="107"/>
        <v>3.2855037247899463E-3</v>
      </c>
      <c r="K617" s="204">
        <f t="shared" si="103"/>
        <v>4.2102869804862796E-3</v>
      </c>
      <c r="L617" s="197">
        <f t="shared" si="104"/>
        <v>1</v>
      </c>
      <c r="M617" s="192">
        <f t="shared" si="108"/>
        <v>4.2102869804862796E-3</v>
      </c>
    </row>
    <row r="618" spans="1:13" s="180" customFormat="1" hidden="1" x14ac:dyDescent="0.2">
      <c r="A618" s="203">
        <f t="shared" si="97"/>
        <v>15</v>
      </c>
      <c r="B618" s="204">
        <f t="shared" si="97"/>
        <v>3.0793978305866249E-3</v>
      </c>
      <c r="C618" s="197">
        <f t="shared" si="98"/>
        <v>1.0000000000000002</v>
      </c>
      <c r="D618" s="192">
        <f t="shared" si="105"/>
        <v>3.0793978305866257E-3</v>
      </c>
      <c r="E618" s="204">
        <f t="shared" si="99"/>
        <v>3.2310713565821916E-3</v>
      </c>
      <c r="F618" s="197">
        <f t="shared" si="100"/>
        <v>1.0000000000000002</v>
      </c>
      <c r="G618" s="192">
        <f t="shared" si="106"/>
        <v>3.2310713565821924E-3</v>
      </c>
      <c r="H618" s="204">
        <f t="shared" si="101"/>
        <v>3.0725937845606558E-3</v>
      </c>
      <c r="I618" s="197">
        <f t="shared" si="102"/>
        <v>1.0000000000000002</v>
      </c>
      <c r="J618" s="192">
        <f t="shared" si="107"/>
        <v>3.0725937845606567E-3</v>
      </c>
      <c r="K618" s="204">
        <f t="shared" si="103"/>
        <v>4.6273183014946505E-3</v>
      </c>
      <c r="L618" s="197">
        <f t="shared" si="104"/>
        <v>1.0000000000000002</v>
      </c>
      <c r="M618" s="192">
        <f t="shared" si="108"/>
        <v>4.6273183014946513E-3</v>
      </c>
    </row>
    <row r="619" spans="1:13" s="180" customFormat="1" hidden="1" x14ac:dyDescent="0.2">
      <c r="A619" s="203">
        <f t="shared" si="97"/>
        <v>16</v>
      </c>
      <c r="B619" s="204">
        <f t="shared" si="97"/>
        <v>2.8477767637859188E-3</v>
      </c>
      <c r="C619" s="197">
        <f t="shared" si="98"/>
        <v>0.99999999999999978</v>
      </c>
      <c r="D619" s="192">
        <f t="shared" si="105"/>
        <v>2.8477767637859184E-3</v>
      </c>
      <c r="E619" s="204">
        <f t="shared" si="99"/>
        <v>3.4694964694088671E-3</v>
      </c>
      <c r="F619" s="197">
        <f t="shared" si="100"/>
        <v>0.99999999999999978</v>
      </c>
      <c r="G619" s="192">
        <f t="shared" si="106"/>
        <v>3.4694964694088662E-3</v>
      </c>
      <c r="H619" s="204">
        <f t="shared" si="101"/>
        <v>2.8690394076170728E-3</v>
      </c>
      <c r="I619" s="197">
        <f t="shared" si="102"/>
        <v>0.99999999999999978</v>
      </c>
      <c r="J619" s="192">
        <f t="shared" si="107"/>
        <v>2.8690394076170724E-3</v>
      </c>
      <c r="K619" s="204">
        <f t="shared" si="103"/>
        <v>4.7517756433863396E-3</v>
      </c>
      <c r="L619" s="197">
        <f t="shared" si="104"/>
        <v>0.99999999999999978</v>
      </c>
      <c r="M619" s="192">
        <f t="shared" si="108"/>
        <v>4.7517756433863387E-3</v>
      </c>
    </row>
    <row r="620" spans="1:13" s="180" customFormat="1" hidden="1" x14ac:dyDescent="0.2">
      <c r="A620" s="203">
        <f t="shared" ref="A620:B635" si="109">A419</f>
        <v>17</v>
      </c>
      <c r="B620" s="204">
        <f t="shared" si="109"/>
        <v>2.5957435589073043E-3</v>
      </c>
      <c r="C620" s="197">
        <f t="shared" si="98"/>
        <v>1</v>
      </c>
      <c r="D620" s="192">
        <f t="shared" si="105"/>
        <v>2.5957435589073043E-3</v>
      </c>
      <c r="E620" s="204">
        <f t="shared" si="99"/>
        <v>3.6132319417074696E-3</v>
      </c>
      <c r="F620" s="197">
        <f t="shared" si="100"/>
        <v>1</v>
      </c>
      <c r="G620" s="192">
        <f t="shared" si="106"/>
        <v>3.6132319417074696E-3</v>
      </c>
      <c r="H620" s="204">
        <f t="shared" si="101"/>
        <v>2.6612325019072592E-3</v>
      </c>
      <c r="I620" s="197">
        <f t="shared" si="102"/>
        <v>1</v>
      </c>
      <c r="J620" s="192">
        <f t="shared" si="107"/>
        <v>2.6612325019072592E-3</v>
      </c>
      <c r="K620" s="204">
        <f t="shared" si="103"/>
        <v>4.8725474603472955E-3</v>
      </c>
      <c r="L620" s="197">
        <f t="shared" si="104"/>
        <v>1</v>
      </c>
      <c r="M620" s="192">
        <f t="shared" si="108"/>
        <v>4.8725474603472955E-3</v>
      </c>
    </row>
    <row r="621" spans="1:13" s="180" customFormat="1" hidden="1" x14ac:dyDescent="0.2">
      <c r="A621" s="203">
        <f t="shared" si="109"/>
        <v>18</v>
      </c>
      <c r="B621" s="204">
        <f t="shared" si="109"/>
        <v>2.3632719863533515E-3</v>
      </c>
      <c r="C621" s="197">
        <f t="shared" si="98"/>
        <v>1</v>
      </c>
      <c r="D621" s="192">
        <f t="shared" si="105"/>
        <v>2.3632719863533515E-3</v>
      </c>
      <c r="E621" s="204">
        <f t="shared" si="99"/>
        <v>3.66199427156025E-3</v>
      </c>
      <c r="F621" s="197">
        <f t="shared" si="100"/>
        <v>1</v>
      </c>
      <c r="G621" s="192">
        <f t="shared" si="106"/>
        <v>3.66199427156025E-3</v>
      </c>
      <c r="H621" s="204">
        <f t="shared" si="101"/>
        <v>2.4778067611238358E-3</v>
      </c>
      <c r="I621" s="197">
        <f t="shared" si="102"/>
        <v>1</v>
      </c>
      <c r="J621" s="192">
        <f t="shared" si="107"/>
        <v>2.4778067611238358E-3</v>
      </c>
      <c r="K621" s="204">
        <f t="shared" si="103"/>
        <v>4.819532601728284E-3</v>
      </c>
      <c r="L621" s="197">
        <f t="shared" si="104"/>
        <v>1</v>
      </c>
      <c r="M621" s="192">
        <f t="shared" si="108"/>
        <v>4.819532601728284E-3</v>
      </c>
    </row>
    <row r="622" spans="1:13" s="180" customFormat="1" hidden="1" x14ac:dyDescent="0.2">
      <c r="A622" s="203">
        <f t="shared" si="109"/>
        <v>19</v>
      </c>
      <c r="B622" s="204">
        <f t="shared" si="109"/>
        <v>2.356751442245131E-3</v>
      </c>
      <c r="C622" s="197">
        <f t="shared" si="98"/>
        <v>1</v>
      </c>
      <c r="D622" s="192">
        <f t="shared" si="105"/>
        <v>2.356751442245131E-3</v>
      </c>
      <c r="E622" s="204">
        <f t="shared" si="99"/>
        <v>3.8970173613739412E-3</v>
      </c>
      <c r="F622" s="197">
        <f t="shared" si="100"/>
        <v>1</v>
      </c>
      <c r="G622" s="192">
        <f t="shared" si="106"/>
        <v>3.8970173613739412E-3</v>
      </c>
      <c r="H622" s="204">
        <f t="shared" si="101"/>
        <v>2.4514410827732045E-3</v>
      </c>
      <c r="I622" s="197">
        <f t="shared" si="102"/>
        <v>1</v>
      </c>
      <c r="J622" s="192">
        <f t="shared" si="107"/>
        <v>2.4514410827732045E-3</v>
      </c>
      <c r="K622" s="204">
        <f t="shared" si="103"/>
        <v>4.875098977607034E-3</v>
      </c>
      <c r="L622" s="197">
        <f t="shared" si="104"/>
        <v>1</v>
      </c>
      <c r="M622" s="192">
        <f t="shared" si="108"/>
        <v>4.875098977607034E-3</v>
      </c>
    </row>
    <row r="623" spans="1:13" s="180" customFormat="1" hidden="1" x14ac:dyDescent="0.2">
      <c r="A623" s="203">
        <f t="shared" si="109"/>
        <v>20</v>
      </c>
      <c r="B623" s="204">
        <f t="shared" si="109"/>
        <v>2.1557485825612868E-3</v>
      </c>
      <c r="C623" s="197">
        <f t="shared" si="98"/>
        <v>1.0000000000000002</v>
      </c>
      <c r="D623" s="192">
        <f t="shared" si="105"/>
        <v>2.1557485825612873E-3</v>
      </c>
      <c r="E623" s="204">
        <f t="shared" si="99"/>
        <v>4.0330982818933278E-3</v>
      </c>
      <c r="F623" s="197">
        <f t="shared" si="100"/>
        <v>1.0000000000000002</v>
      </c>
      <c r="G623" s="192">
        <f t="shared" si="106"/>
        <v>4.0330982818933287E-3</v>
      </c>
      <c r="H623" s="204">
        <f t="shared" si="101"/>
        <v>2.2257735562452212E-3</v>
      </c>
      <c r="I623" s="197">
        <f t="shared" si="102"/>
        <v>1.0000000000000002</v>
      </c>
      <c r="J623" s="192">
        <f t="shared" si="107"/>
        <v>2.2257735562452217E-3</v>
      </c>
      <c r="K623" s="204">
        <f t="shared" si="103"/>
        <v>4.911954226914368E-3</v>
      </c>
      <c r="L623" s="197">
        <f t="shared" si="104"/>
        <v>1.0000000000000002</v>
      </c>
      <c r="M623" s="192">
        <f t="shared" si="108"/>
        <v>4.9119542269143689E-3</v>
      </c>
    </row>
    <row r="624" spans="1:13" s="180" customFormat="1" hidden="1" x14ac:dyDescent="0.2">
      <c r="A624" s="203">
        <f t="shared" si="109"/>
        <v>21</v>
      </c>
      <c r="B624" s="204">
        <f t="shared" si="109"/>
        <v>2.0290232253276077E-3</v>
      </c>
      <c r="C624" s="197">
        <f t="shared" si="98"/>
        <v>1</v>
      </c>
      <c r="D624" s="192">
        <f t="shared" si="105"/>
        <v>2.0290232253276077E-3</v>
      </c>
      <c r="E624" s="204">
        <f t="shared" si="99"/>
        <v>3.9245170473955673E-3</v>
      </c>
      <c r="F624" s="197">
        <f t="shared" si="100"/>
        <v>1</v>
      </c>
      <c r="G624" s="192">
        <f t="shared" si="106"/>
        <v>3.9245170473955673E-3</v>
      </c>
      <c r="H624" s="204">
        <f t="shared" si="101"/>
        <v>2.1509290499595584E-3</v>
      </c>
      <c r="I624" s="197">
        <f t="shared" si="102"/>
        <v>1</v>
      </c>
      <c r="J624" s="192">
        <f t="shared" si="107"/>
        <v>2.1509290499595584E-3</v>
      </c>
      <c r="K624" s="204">
        <f t="shared" si="103"/>
        <v>4.6769311371006768E-3</v>
      </c>
      <c r="L624" s="197">
        <f t="shared" si="104"/>
        <v>1</v>
      </c>
      <c r="M624" s="192">
        <f t="shared" si="108"/>
        <v>4.6769311371006768E-3</v>
      </c>
    </row>
    <row r="625" spans="1:13" s="180" customFormat="1" hidden="1" x14ac:dyDescent="0.2">
      <c r="A625" s="203">
        <f t="shared" si="109"/>
        <v>22</v>
      </c>
      <c r="B625" s="204">
        <f t="shared" si="109"/>
        <v>1.9031483738471749E-3</v>
      </c>
      <c r="C625" s="197">
        <f t="shared" si="98"/>
        <v>1</v>
      </c>
      <c r="D625" s="192">
        <f t="shared" si="105"/>
        <v>1.9031483738471749E-3</v>
      </c>
      <c r="E625" s="204">
        <f t="shared" si="99"/>
        <v>3.8706516830233099E-3</v>
      </c>
      <c r="F625" s="197">
        <f t="shared" si="100"/>
        <v>1</v>
      </c>
      <c r="G625" s="192">
        <f t="shared" si="106"/>
        <v>3.8706516830233099E-3</v>
      </c>
      <c r="H625" s="204">
        <f t="shared" si="101"/>
        <v>1.9672198072583861E-3</v>
      </c>
      <c r="I625" s="197">
        <f t="shared" si="102"/>
        <v>1</v>
      </c>
      <c r="J625" s="192">
        <f t="shared" si="107"/>
        <v>1.9672198072583861E-3</v>
      </c>
      <c r="K625" s="204">
        <f t="shared" si="103"/>
        <v>4.6100246845119782E-3</v>
      </c>
      <c r="L625" s="197">
        <f t="shared" si="104"/>
        <v>1</v>
      </c>
      <c r="M625" s="192">
        <f t="shared" si="108"/>
        <v>4.6100246845119782E-3</v>
      </c>
    </row>
    <row r="626" spans="1:13" s="180" customFormat="1" hidden="1" x14ac:dyDescent="0.2">
      <c r="A626" s="203">
        <f t="shared" si="109"/>
        <v>23</v>
      </c>
      <c r="B626" s="204">
        <f t="shared" si="109"/>
        <v>1.8810352242627745E-3</v>
      </c>
      <c r="C626" s="197">
        <f t="shared" si="98"/>
        <v>1.0000000000000002</v>
      </c>
      <c r="D626" s="192">
        <f t="shared" si="105"/>
        <v>1.8810352242627749E-3</v>
      </c>
      <c r="E626" s="204">
        <f t="shared" si="99"/>
        <v>4.2556472873260748E-3</v>
      </c>
      <c r="F626" s="197">
        <f t="shared" si="100"/>
        <v>1.0000000000000002</v>
      </c>
      <c r="G626" s="192">
        <f t="shared" si="106"/>
        <v>4.2556472873260757E-3</v>
      </c>
      <c r="H626" s="204">
        <f t="shared" si="101"/>
        <v>1.9876319453362942E-3</v>
      </c>
      <c r="I626" s="197">
        <f t="shared" si="102"/>
        <v>1.0000000000000002</v>
      </c>
      <c r="J626" s="192">
        <f t="shared" si="107"/>
        <v>1.9876319453362946E-3</v>
      </c>
      <c r="K626" s="204">
        <f t="shared" si="103"/>
        <v>4.7307965014729341E-3</v>
      </c>
      <c r="L626" s="197">
        <f t="shared" si="104"/>
        <v>1.0000000000000002</v>
      </c>
      <c r="M626" s="192">
        <f t="shared" si="108"/>
        <v>4.730796501472935E-3</v>
      </c>
    </row>
    <row r="627" spans="1:13" s="180" customFormat="1" hidden="1" x14ac:dyDescent="0.2">
      <c r="A627" s="203">
        <f t="shared" si="109"/>
        <v>24</v>
      </c>
      <c r="B627" s="204">
        <f t="shared" si="109"/>
        <v>1.7398512692239107E-3</v>
      </c>
      <c r="C627" s="197">
        <f t="shared" si="98"/>
        <v>1</v>
      </c>
      <c r="D627" s="192">
        <f t="shared" si="105"/>
        <v>1.7398512692239107E-3</v>
      </c>
      <c r="E627" s="204">
        <f t="shared" si="99"/>
        <v>3.9435116758847312E-3</v>
      </c>
      <c r="F627" s="197">
        <f t="shared" si="100"/>
        <v>1</v>
      </c>
      <c r="G627" s="192">
        <f t="shared" si="106"/>
        <v>3.9435116758847312E-3</v>
      </c>
      <c r="H627" s="204">
        <f t="shared" si="101"/>
        <v>1.91533895631037E-3</v>
      </c>
      <c r="I627" s="197">
        <f t="shared" si="102"/>
        <v>1</v>
      </c>
      <c r="J627" s="192">
        <f t="shared" si="107"/>
        <v>1.91533895631037E-3</v>
      </c>
      <c r="K627" s="204">
        <f t="shared" si="103"/>
        <v>4.3982487519536829E-3</v>
      </c>
      <c r="L627" s="197">
        <f t="shared" si="104"/>
        <v>1</v>
      </c>
      <c r="M627" s="192">
        <f t="shared" si="108"/>
        <v>4.3982487519536829E-3</v>
      </c>
    </row>
    <row r="628" spans="1:13" s="180" customFormat="1" hidden="1" x14ac:dyDescent="0.2">
      <c r="A628" s="203">
        <f t="shared" si="109"/>
        <v>25</v>
      </c>
      <c r="B628" s="204">
        <f t="shared" si="109"/>
        <v>1.7347482347044336E-3</v>
      </c>
      <c r="C628" s="197">
        <f t="shared" si="98"/>
        <v>1</v>
      </c>
      <c r="D628" s="192">
        <f t="shared" si="105"/>
        <v>1.7347482347044336E-3</v>
      </c>
      <c r="E628" s="204">
        <f t="shared" si="99"/>
        <v>4.2562142911615726E-3</v>
      </c>
      <c r="F628" s="197">
        <f t="shared" si="100"/>
        <v>1</v>
      </c>
      <c r="G628" s="192">
        <f t="shared" si="106"/>
        <v>4.2562142911615726E-3</v>
      </c>
      <c r="H628" s="204">
        <f t="shared" si="101"/>
        <v>1.9592817535614218E-3</v>
      </c>
      <c r="I628" s="197">
        <f t="shared" si="102"/>
        <v>1</v>
      </c>
      <c r="J628" s="192">
        <f t="shared" si="107"/>
        <v>1.9592817535614218E-3</v>
      </c>
      <c r="K628" s="204">
        <f t="shared" si="103"/>
        <v>4.6630395431309897E-3</v>
      </c>
      <c r="L628" s="197">
        <f t="shared" si="104"/>
        <v>1</v>
      </c>
      <c r="M628" s="192">
        <f t="shared" si="108"/>
        <v>4.6630395431309897E-3</v>
      </c>
    </row>
    <row r="629" spans="1:13" s="180" customFormat="1" hidden="1" x14ac:dyDescent="0.2">
      <c r="A629" s="203">
        <f t="shared" si="109"/>
        <v>26</v>
      </c>
      <c r="B629" s="204">
        <f t="shared" si="109"/>
        <v>1.6984599892325971E-3</v>
      </c>
      <c r="C629" s="197">
        <f t="shared" si="98"/>
        <v>1</v>
      </c>
      <c r="D629" s="192">
        <f t="shared" si="105"/>
        <v>1.6984599892325971E-3</v>
      </c>
      <c r="E629" s="204">
        <f t="shared" si="99"/>
        <v>4.3639450199060873E-3</v>
      </c>
      <c r="F629" s="197">
        <f t="shared" si="100"/>
        <v>1</v>
      </c>
      <c r="G629" s="192">
        <f t="shared" si="106"/>
        <v>4.3639450199060873E-3</v>
      </c>
      <c r="H629" s="204">
        <f t="shared" si="101"/>
        <v>1.9524777075354525E-3</v>
      </c>
      <c r="I629" s="197">
        <f t="shared" si="102"/>
        <v>1</v>
      </c>
      <c r="J629" s="192">
        <f t="shared" si="107"/>
        <v>1.9524777075354525E-3</v>
      </c>
      <c r="K629" s="204">
        <f t="shared" si="103"/>
        <v>4.6599210220357535E-3</v>
      </c>
      <c r="L629" s="197">
        <f t="shared" si="104"/>
        <v>1</v>
      </c>
      <c r="M629" s="192">
        <f t="shared" si="108"/>
        <v>4.6599210220357535E-3</v>
      </c>
    </row>
    <row r="630" spans="1:13" s="180" customFormat="1" hidden="1" x14ac:dyDescent="0.2">
      <c r="A630" s="203">
        <f t="shared" si="109"/>
        <v>27</v>
      </c>
      <c r="B630" s="204">
        <f t="shared" si="109"/>
        <v>1.7701859744230239E-3</v>
      </c>
      <c r="C630" s="197">
        <f t="shared" si="98"/>
        <v>1.0000000000000002</v>
      </c>
      <c r="D630" s="192">
        <f t="shared" si="105"/>
        <v>1.7701859744230243E-3</v>
      </c>
      <c r="E630" s="204">
        <f t="shared" si="99"/>
        <v>4.4730932582393457E-3</v>
      </c>
      <c r="F630" s="197">
        <f t="shared" si="100"/>
        <v>1.0000000000000002</v>
      </c>
      <c r="G630" s="192">
        <f t="shared" si="106"/>
        <v>4.4730932582393466E-3</v>
      </c>
      <c r="H630" s="204">
        <f t="shared" si="101"/>
        <v>1.9862144357475505E-3</v>
      </c>
      <c r="I630" s="197">
        <f t="shared" si="102"/>
        <v>1.0000000000000002</v>
      </c>
      <c r="J630" s="192">
        <f t="shared" si="107"/>
        <v>1.9862144357475509E-3</v>
      </c>
      <c r="K630" s="204">
        <f t="shared" si="103"/>
        <v>4.7764403102304783E-3</v>
      </c>
      <c r="L630" s="197">
        <f t="shared" si="104"/>
        <v>1.0000000000000002</v>
      </c>
      <c r="M630" s="192">
        <f t="shared" si="108"/>
        <v>4.7764403102304792E-3</v>
      </c>
    </row>
    <row r="631" spans="1:13" s="180" customFormat="1" hidden="1" x14ac:dyDescent="0.2">
      <c r="A631" s="203">
        <f t="shared" si="109"/>
        <v>28</v>
      </c>
      <c r="B631" s="204">
        <f t="shared" si="109"/>
        <v>1.7707529782585215E-3</v>
      </c>
      <c r="C631" s="197">
        <f t="shared" si="98"/>
        <v>1.0000000000000002</v>
      </c>
      <c r="D631" s="192">
        <f t="shared" si="105"/>
        <v>1.7707529782585219E-3</v>
      </c>
      <c r="E631" s="204">
        <f t="shared" si="99"/>
        <v>4.573736439040142E-3</v>
      </c>
      <c r="F631" s="197">
        <f t="shared" si="100"/>
        <v>1.0000000000000002</v>
      </c>
      <c r="G631" s="192">
        <f t="shared" si="106"/>
        <v>4.5737364390401429E-3</v>
      </c>
      <c r="H631" s="204">
        <f t="shared" si="101"/>
        <v>2.0568064132669827E-3</v>
      </c>
      <c r="I631" s="197">
        <f t="shared" si="102"/>
        <v>1.0000000000000002</v>
      </c>
      <c r="J631" s="192">
        <f t="shared" si="107"/>
        <v>2.0568064132669831E-3</v>
      </c>
      <c r="K631" s="204">
        <f t="shared" si="103"/>
        <v>4.6896887233993691E-3</v>
      </c>
      <c r="L631" s="197">
        <f t="shared" si="104"/>
        <v>1.0000000000000002</v>
      </c>
      <c r="M631" s="192">
        <f t="shared" si="108"/>
        <v>4.6896887233993699E-3</v>
      </c>
    </row>
    <row r="632" spans="1:13" s="180" customFormat="1" hidden="1" x14ac:dyDescent="0.2">
      <c r="A632" s="203">
        <f t="shared" si="109"/>
        <v>29</v>
      </c>
      <c r="B632" s="204">
        <f t="shared" si="109"/>
        <v>1.8487160056394202E-3</v>
      </c>
      <c r="C632" s="197">
        <f t="shared" si="98"/>
        <v>1</v>
      </c>
      <c r="D632" s="192">
        <f t="shared" si="105"/>
        <v>1.8487160056394202E-3</v>
      </c>
      <c r="E632" s="204">
        <f t="shared" si="99"/>
        <v>4.7908989080356632E-3</v>
      </c>
      <c r="F632" s="197">
        <f t="shared" si="100"/>
        <v>1</v>
      </c>
      <c r="G632" s="192">
        <f t="shared" si="106"/>
        <v>4.7908989080356632E-3</v>
      </c>
      <c r="H632" s="204">
        <f t="shared" si="101"/>
        <v>2.2059284220028105E-3</v>
      </c>
      <c r="I632" s="197">
        <f t="shared" si="102"/>
        <v>1</v>
      </c>
      <c r="J632" s="192">
        <f t="shared" si="107"/>
        <v>2.2059284220028105E-3</v>
      </c>
      <c r="K632" s="204">
        <f t="shared" si="103"/>
        <v>4.8969286252736853E-3</v>
      </c>
      <c r="L632" s="197">
        <f t="shared" si="104"/>
        <v>1</v>
      </c>
      <c r="M632" s="192">
        <f t="shared" si="108"/>
        <v>4.8969286252736853E-3</v>
      </c>
    </row>
    <row r="633" spans="1:13" s="180" customFormat="1" hidden="1" x14ac:dyDescent="0.2">
      <c r="A633" s="203">
        <f t="shared" si="109"/>
        <v>30</v>
      </c>
      <c r="B633" s="204">
        <f t="shared" si="109"/>
        <v>2.0678629880591828E-3</v>
      </c>
      <c r="C633" s="197">
        <f t="shared" si="98"/>
        <v>1.0000000000000002</v>
      </c>
      <c r="D633" s="192">
        <f t="shared" si="105"/>
        <v>2.0678629880591833E-3</v>
      </c>
      <c r="E633" s="204">
        <f t="shared" si="99"/>
        <v>5.3527997090136318E-3</v>
      </c>
      <c r="F633" s="197">
        <f t="shared" si="100"/>
        <v>1.0000000000000002</v>
      </c>
      <c r="G633" s="192">
        <f t="shared" si="106"/>
        <v>5.3527997090136326E-3</v>
      </c>
      <c r="H633" s="204">
        <f t="shared" si="101"/>
        <v>2.377163580323039E-3</v>
      </c>
      <c r="I633" s="197">
        <f t="shared" si="102"/>
        <v>1.0000000000000002</v>
      </c>
      <c r="J633" s="192">
        <f t="shared" si="107"/>
        <v>2.3771635803230395E-3</v>
      </c>
      <c r="K633" s="204">
        <f t="shared" si="103"/>
        <v>5.3635727818880834E-3</v>
      </c>
      <c r="L633" s="197">
        <f t="shared" si="104"/>
        <v>1.0000000000000002</v>
      </c>
      <c r="M633" s="192">
        <f t="shared" si="108"/>
        <v>5.3635727818880843E-3</v>
      </c>
    </row>
    <row r="634" spans="1:13" s="180" customFormat="1" hidden="1" x14ac:dyDescent="0.2">
      <c r="A634" s="203">
        <f t="shared" si="109"/>
        <v>31</v>
      </c>
      <c r="B634" s="204">
        <f t="shared" si="109"/>
        <v>2.0579404209379775E-3</v>
      </c>
      <c r="C634" s="197">
        <f t="shared" si="98"/>
        <v>1.0000000000000002</v>
      </c>
      <c r="D634" s="192">
        <f t="shared" si="105"/>
        <v>2.0579404209379779E-3</v>
      </c>
      <c r="E634" s="204">
        <f t="shared" si="99"/>
        <v>5.3029033714898565E-3</v>
      </c>
      <c r="F634" s="197">
        <f t="shared" si="100"/>
        <v>1.0000000000000002</v>
      </c>
      <c r="G634" s="192">
        <f t="shared" si="106"/>
        <v>5.3029033714898574E-3</v>
      </c>
      <c r="H634" s="204">
        <f t="shared" si="101"/>
        <v>2.4531420942796966E-3</v>
      </c>
      <c r="I634" s="197">
        <f t="shared" si="102"/>
        <v>1.0000000000000002</v>
      </c>
      <c r="J634" s="192">
        <f t="shared" si="107"/>
        <v>2.4531420942796971E-3</v>
      </c>
      <c r="K634" s="204">
        <f t="shared" si="103"/>
        <v>5.3998610273599196E-3</v>
      </c>
      <c r="L634" s="197">
        <f t="shared" si="104"/>
        <v>1.0000000000000002</v>
      </c>
      <c r="M634" s="192">
        <f t="shared" si="108"/>
        <v>5.3998610273599205E-3</v>
      </c>
    </row>
    <row r="635" spans="1:13" s="180" customFormat="1" hidden="1" x14ac:dyDescent="0.2">
      <c r="A635" s="203">
        <f t="shared" si="109"/>
        <v>32</v>
      </c>
      <c r="B635" s="204">
        <f t="shared" si="109"/>
        <v>1.9380191097302679E-3</v>
      </c>
      <c r="C635" s="197">
        <f t="shared" si="98"/>
        <v>1</v>
      </c>
      <c r="D635" s="192">
        <f t="shared" si="105"/>
        <v>1.9380191097302679E-3</v>
      </c>
      <c r="E635" s="204">
        <f t="shared" si="99"/>
        <v>4.8382437282996999E-3</v>
      </c>
      <c r="F635" s="197">
        <f t="shared" si="100"/>
        <v>1</v>
      </c>
      <c r="G635" s="192">
        <f t="shared" si="106"/>
        <v>4.8382437282996999E-3</v>
      </c>
      <c r="H635" s="204">
        <f t="shared" si="101"/>
        <v>2.282190437877217E-3</v>
      </c>
      <c r="I635" s="197">
        <f t="shared" si="102"/>
        <v>1</v>
      </c>
      <c r="J635" s="192">
        <f t="shared" si="107"/>
        <v>2.282190437877217E-3</v>
      </c>
      <c r="K635" s="204">
        <f t="shared" si="103"/>
        <v>4.921309790200076E-3</v>
      </c>
      <c r="L635" s="197">
        <f t="shared" si="104"/>
        <v>1</v>
      </c>
      <c r="M635" s="192">
        <f t="shared" si="108"/>
        <v>4.921309790200076E-3</v>
      </c>
    </row>
    <row r="636" spans="1:13" s="180" customFormat="1" hidden="1" x14ac:dyDescent="0.2">
      <c r="A636" s="203">
        <f t="shared" ref="A636:B651" si="110">A435</f>
        <v>33</v>
      </c>
      <c r="B636" s="204">
        <f t="shared" si="110"/>
        <v>1.8889732779597387E-3</v>
      </c>
      <c r="C636" s="197">
        <f t="shared" si="98"/>
        <v>1.0000000000000002</v>
      </c>
      <c r="D636" s="192">
        <f t="shared" si="105"/>
        <v>1.8889732779597392E-3</v>
      </c>
      <c r="E636" s="204">
        <f t="shared" si="99"/>
        <v>4.731363505308432E-3</v>
      </c>
      <c r="F636" s="197">
        <f t="shared" si="100"/>
        <v>1.0000000000000002</v>
      </c>
      <c r="G636" s="192">
        <f t="shared" si="106"/>
        <v>4.7313635053084328E-3</v>
      </c>
      <c r="H636" s="204">
        <f t="shared" si="101"/>
        <v>2.2648968208945448E-3</v>
      </c>
      <c r="I636" s="197">
        <f t="shared" si="102"/>
        <v>1.0000000000000002</v>
      </c>
      <c r="J636" s="192">
        <f t="shared" si="107"/>
        <v>2.2648968208945452E-3</v>
      </c>
      <c r="K636" s="204">
        <f t="shared" si="103"/>
        <v>4.8115945480313197E-3</v>
      </c>
      <c r="L636" s="197">
        <f t="shared" si="104"/>
        <v>1.0000000000000002</v>
      </c>
      <c r="M636" s="192">
        <f t="shared" si="108"/>
        <v>4.8115945480313206E-3</v>
      </c>
    </row>
    <row r="637" spans="1:13" s="180" customFormat="1" hidden="1" x14ac:dyDescent="0.2">
      <c r="A637" s="203">
        <f t="shared" si="110"/>
        <v>34</v>
      </c>
      <c r="B637" s="204">
        <f t="shared" si="110"/>
        <v>1.8912412933017285E-3</v>
      </c>
      <c r="C637" s="197">
        <f t="shared" si="98"/>
        <v>1</v>
      </c>
      <c r="D637" s="192">
        <f t="shared" si="105"/>
        <v>1.8912412933017285E-3</v>
      </c>
      <c r="E637" s="204">
        <f t="shared" si="99"/>
        <v>4.5986846078020296E-3</v>
      </c>
      <c r="F637" s="197">
        <f t="shared" si="100"/>
        <v>1</v>
      </c>
      <c r="G637" s="192">
        <f t="shared" si="106"/>
        <v>4.5986846078020296E-3</v>
      </c>
      <c r="H637" s="204">
        <f t="shared" si="101"/>
        <v>2.1999748817300873E-3</v>
      </c>
      <c r="I637" s="197">
        <f t="shared" si="102"/>
        <v>1</v>
      </c>
      <c r="J637" s="192">
        <f t="shared" si="107"/>
        <v>2.1999748817300873E-3</v>
      </c>
      <c r="K637" s="204">
        <f t="shared" si="103"/>
        <v>4.7463891069491138E-3</v>
      </c>
      <c r="L637" s="197">
        <f t="shared" si="104"/>
        <v>1</v>
      </c>
      <c r="M637" s="192">
        <f t="shared" si="108"/>
        <v>4.7463891069491138E-3</v>
      </c>
    </row>
    <row r="638" spans="1:13" s="180" customFormat="1" hidden="1" x14ac:dyDescent="0.2">
      <c r="A638" s="203">
        <f t="shared" si="110"/>
        <v>35</v>
      </c>
      <c r="B638" s="204">
        <f t="shared" si="110"/>
        <v>1.9737403513666067E-3</v>
      </c>
      <c r="C638" s="197">
        <f t="shared" si="98"/>
        <v>1.0000000000000002</v>
      </c>
      <c r="D638" s="192">
        <f t="shared" si="105"/>
        <v>1.9737403513666071E-3</v>
      </c>
      <c r="E638" s="204">
        <f t="shared" si="99"/>
        <v>4.814713069126556E-3</v>
      </c>
      <c r="F638" s="197">
        <f t="shared" si="100"/>
        <v>1.0000000000000002</v>
      </c>
      <c r="G638" s="192">
        <f t="shared" si="106"/>
        <v>4.8147130691265569E-3</v>
      </c>
      <c r="H638" s="204">
        <f t="shared" si="101"/>
        <v>2.3094066219810942E-3</v>
      </c>
      <c r="I638" s="197">
        <f t="shared" si="102"/>
        <v>1.0000000000000002</v>
      </c>
      <c r="J638" s="192">
        <f t="shared" si="107"/>
        <v>2.3094066219810946E-3</v>
      </c>
      <c r="K638" s="204">
        <f t="shared" si="103"/>
        <v>4.8172645863862945E-3</v>
      </c>
      <c r="L638" s="197">
        <f t="shared" si="104"/>
        <v>1.0000000000000002</v>
      </c>
      <c r="M638" s="192">
        <f t="shared" si="108"/>
        <v>4.8172645863862953E-3</v>
      </c>
    </row>
    <row r="639" spans="1:13" s="180" customFormat="1" hidden="1" x14ac:dyDescent="0.2">
      <c r="A639" s="203">
        <f t="shared" si="110"/>
        <v>36</v>
      </c>
      <c r="B639" s="204">
        <f t="shared" si="110"/>
        <v>2.0794865666868803E-3</v>
      </c>
      <c r="C639" s="197">
        <f t="shared" si="98"/>
        <v>0.99999999999999989</v>
      </c>
      <c r="D639" s="192">
        <f t="shared" si="105"/>
        <v>2.0794865666868799E-3</v>
      </c>
      <c r="E639" s="204">
        <f t="shared" si="99"/>
        <v>5.0216694690831233E-3</v>
      </c>
      <c r="F639" s="197">
        <f t="shared" si="100"/>
        <v>0.99999999999999989</v>
      </c>
      <c r="G639" s="192">
        <f t="shared" si="106"/>
        <v>5.0216694690831225E-3</v>
      </c>
      <c r="H639" s="204">
        <f t="shared" si="101"/>
        <v>2.4763892515350921E-3</v>
      </c>
      <c r="I639" s="197">
        <f t="shared" si="102"/>
        <v>0.99999999999999989</v>
      </c>
      <c r="J639" s="192">
        <f t="shared" si="107"/>
        <v>2.4763892515350916E-3</v>
      </c>
      <c r="K639" s="204">
        <f t="shared" si="103"/>
        <v>5.0579577145549604E-3</v>
      </c>
      <c r="L639" s="197">
        <f t="shared" si="104"/>
        <v>0.99999999999999989</v>
      </c>
      <c r="M639" s="192">
        <f t="shared" si="108"/>
        <v>5.0579577145549596E-3</v>
      </c>
    </row>
    <row r="640" spans="1:13" s="180" customFormat="1" hidden="1" x14ac:dyDescent="0.2">
      <c r="A640" s="203">
        <f t="shared" si="110"/>
        <v>37</v>
      </c>
      <c r="B640" s="204">
        <f t="shared" si="110"/>
        <v>2.1937378395396156E-3</v>
      </c>
      <c r="C640" s="197">
        <f t="shared" si="98"/>
        <v>1.0000000000000002</v>
      </c>
      <c r="D640" s="192">
        <f t="shared" si="105"/>
        <v>2.1937378395396161E-3</v>
      </c>
      <c r="E640" s="204">
        <f t="shared" si="99"/>
        <v>5.2274918613686959E-3</v>
      </c>
      <c r="F640" s="197">
        <f t="shared" si="100"/>
        <v>1.0000000000000002</v>
      </c>
      <c r="G640" s="192">
        <f t="shared" si="106"/>
        <v>5.2274918613686968E-3</v>
      </c>
      <c r="H640" s="204">
        <f t="shared" si="101"/>
        <v>2.5574708000112266E-3</v>
      </c>
      <c r="I640" s="197">
        <f t="shared" si="102"/>
        <v>1.0000000000000002</v>
      </c>
      <c r="J640" s="192">
        <f t="shared" si="107"/>
        <v>2.557470800011227E-3</v>
      </c>
      <c r="K640" s="204">
        <f t="shared" si="103"/>
        <v>5.2737026739617379E-3</v>
      </c>
      <c r="L640" s="197">
        <f t="shared" si="104"/>
        <v>1.0000000000000002</v>
      </c>
      <c r="M640" s="192">
        <f t="shared" si="108"/>
        <v>5.2737026739617388E-3</v>
      </c>
    </row>
    <row r="641" spans="1:13" s="180" customFormat="1" hidden="1" x14ac:dyDescent="0.2">
      <c r="A641" s="203">
        <f t="shared" si="110"/>
        <v>38</v>
      </c>
      <c r="B641" s="204">
        <f t="shared" si="110"/>
        <v>2.1200273409249476E-3</v>
      </c>
      <c r="C641" s="197">
        <f t="shared" si="98"/>
        <v>1</v>
      </c>
      <c r="D641" s="192">
        <f t="shared" si="105"/>
        <v>2.1200273409249476E-3</v>
      </c>
      <c r="E641" s="204">
        <f t="shared" si="99"/>
        <v>5.0432156148320266E-3</v>
      </c>
      <c r="F641" s="197">
        <f t="shared" si="100"/>
        <v>1</v>
      </c>
      <c r="G641" s="192">
        <f t="shared" si="106"/>
        <v>5.0432156148320266E-3</v>
      </c>
      <c r="H641" s="204">
        <f t="shared" si="101"/>
        <v>2.4942498723532617E-3</v>
      </c>
      <c r="I641" s="197">
        <f t="shared" si="102"/>
        <v>1</v>
      </c>
      <c r="J641" s="192">
        <f t="shared" si="107"/>
        <v>2.4942498723532617E-3</v>
      </c>
      <c r="K641" s="204">
        <f t="shared" si="103"/>
        <v>5.0641947567454321E-3</v>
      </c>
      <c r="L641" s="197">
        <f t="shared" si="104"/>
        <v>1</v>
      </c>
      <c r="M641" s="192">
        <f t="shared" si="108"/>
        <v>5.0641947567454321E-3</v>
      </c>
    </row>
    <row r="642" spans="1:13" s="180" customFormat="1" hidden="1" x14ac:dyDescent="0.2">
      <c r="A642" s="203">
        <f t="shared" si="110"/>
        <v>39</v>
      </c>
      <c r="B642" s="204">
        <f t="shared" si="110"/>
        <v>2.1101047738037422E-3</v>
      </c>
      <c r="C642" s="197">
        <f t="shared" si="98"/>
        <v>1</v>
      </c>
      <c r="D642" s="192">
        <f t="shared" si="105"/>
        <v>2.1101047738037422E-3</v>
      </c>
      <c r="E642" s="204">
        <f t="shared" si="99"/>
        <v>5.0500196608579961E-3</v>
      </c>
      <c r="F642" s="197">
        <f t="shared" si="100"/>
        <v>1</v>
      </c>
      <c r="G642" s="192">
        <f t="shared" si="106"/>
        <v>5.0500196608579961E-3</v>
      </c>
      <c r="H642" s="204">
        <f t="shared" si="101"/>
        <v>2.490847849340277E-3</v>
      </c>
      <c r="I642" s="197">
        <f t="shared" si="102"/>
        <v>1</v>
      </c>
      <c r="J642" s="192">
        <f t="shared" si="107"/>
        <v>2.490847849340277E-3</v>
      </c>
      <c r="K642" s="204">
        <f t="shared" si="103"/>
        <v>5.0610762356501958E-3</v>
      </c>
      <c r="L642" s="197">
        <f t="shared" si="104"/>
        <v>1</v>
      </c>
      <c r="M642" s="192">
        <f t="shared" si="108"/>
        <v>5.0610762356501958E-3</v>
      </c>
    </row>
    <row r="643" spans="1:13" s="180" customFormat="1" hidden="1" x14ac:dyDescent="0.2">
      <c r="A643" s="203">
        <f t="shared" si="110"/>
        <v>40</v>
      </c>
      <c r="B643" s="204">
        <f t="shared" si="110"/>
        <v>2.1336354329768862E-3</v>
      </c>
      <c r="C643" s="197">
        <f t="shared" si="98"/>
        <v>1</v>
      </c>
      <c r="D643" s="192">
        <f t="shared" si="105"/>
        <v>2.1336354329768862E-3</v>
      </c>
      <c r="E643" s="204">
        <f t="shared" si="99"/>
        <v>5.0262054997671033E-3</v>
      </c>
      <c r="F643" s="197">
        <f t="shared" si="100"/>
        <v>1</v>
      </c>
      <c r="G643" s="192">
        <f t="shared" si="106"/>
        <v>5.0262054997671033E-3</v>
      </c>
      <c r="H643" s="204">
        <f t="shared" si="101"/>
        <v>2.4664666844138867E-3</v>
      </c>
      <c r="I643" s="197">
        <f t="shared" si="102"/>
        <v>1</v>
      </c>
      <c r="J643" s="192">
        <f t="shared" si="107"/>
        <v>2.4664666844138867E-3</v>
      </c>
      <c r="K643" s="204">
        <f t="shared" si="103"/>
        <v>5.0795038603038628E-3</v>
      </c>
      <c r="L643" s="197">
        <f t="shared" si="104"/>
        <v>1</v>
      </c>
      <c r="M643" s="192">
        <f t="shared" si="108"/>
        <v>5.0795038603038628E-3</v>
      </c>
    </row>
    <row r="644" spans="1:13" s="180" customFormat="1" hidden="1" x14ac:dyDescent="0.2">
      <c r="A644" s="203">
        <f t="shared" si="110"/>
        <v>41</v>
      </c>
      <c r="B644" s="204">
        <f t="shared" si="110"/>
        <v>2.0888421299725883E-3</v>
      </c>
      <c r="C644" s="197">
        <f t="shared" si="98"/>
        <v>1.0000000000000002</v>
      </c>
      <c r="D644" s="192">
        <f t="shared" si="105"/>
        <v>2.0888421299725887E-3</v>
      </c>
      <c r="E644" s="204">
        <f t="shared" si="99"/>
        <v>4.9275468323905476E-3</v>
      </c>
      <c r="F644" s="197">
        <f t="shared" si="100"/>
        <v>1.0000000000000002</v>
      </c>
      <c r="G644" s="192">
        <f t="shared" si="106"/>
        <v>4.9275468323905485E-3</v>
      </c>
      <c r="H644" s="204">
        <f t="shared" si="101"/>
        <v>2.4358484772970248E-3</v>
      </c>
      <c r="I644" s="197">
        <f t="shared" si="102"/>
        <v>1.0000000000000002</v>
      </c>
      <c r="J644" s="192">
        <f t="shared" si="107"/>
        <v>2.4358484772970253E-3</v>
      </c>
      <c r="K644" s="204">
        <f t="shared" si="103"/>
        <v>5.2036777002778039E-3</v>
      </c>
      <c r="L644" s="197">
        <f t="shared" si="104"/>
        <v>1.0000000000000002</v>
      </c>
      <c r="M644" s="192">
        <f t="shared" si="108"/>
        <v>5.2036777002778048E-3</v>
      </c>
    </row>
    <row r="645" spans="1:13" s="180" customFormat="1" hidden="1" x14ac:dyDescent="0.2">
      <c r="A645" s="203">
        <f t="shared" si="110"/>
        <v>42</v>
      </c>
      <c r="B645" s="204">
        <f t="shared" si="110"/>
        <v>1.9884824510895405E-3</v>
      </c>
      <c r="C645" s="197">
        <f t="shared" si="98"/>
        <v>1</v>
      </c>
      <c r="D645" s="192">
        <f t="shared" si="105"/>
        <v>1.9884824510895405E-3</v>
      </c>
      <c r="E645" s="204">
        <f t="shared" si="99"/>
        <v>4.8575218587066128E-3</v>
      </c>
      <c r="F645" s="197">
        <f t="shared" si="100"/>
        <v>1</v>
      </c>
      <c r="G645" s="192">
        <f t="shared" si="106"/>
        <v>4.8575218587066128E-3</v>
      </c>
      <c r="H645" s="204">
        <f t="shared" si="101"/>
        <v>2.3933231896347161E-3</v>
      </c>
      <c r="I645" s="197">
        <f t="shared" si="102"/>
        <v>1</v>
      </c>
      <c r="J645" s="192">
        <f t="shared" si="107"/>
        <v>2.3933231896347161E-3</v>
      </c>
      <c r="K645" s="204">
        <f t="shared" si="103"/>
        <v>4.9587320433429069E-3</v>
      </c>
      <c r="L645" s="197">
        <f t="shared" si="104"/>
        <v>1</v>
      </c>
      <c r="M645" s="192">
        <f t="shared" si="108"/>
        <v>4.9587320433429069E-3</v>
      </c>
    </row>
    <row r="646" spans="1:13" s="180" customFormat="1" hidden="1" x14ac:dyDescent="0.2">
      <c r="A646" s="203">
        <f t="shared" si="110"/>
        <v>43</v>
      </c>
      <c r="B646" s="204">
        <f t="shared" si="110"/>
        <v>1.9343335847995344E-3</v>
      </c>
      <c r="C646" s="197">
        <f t="shared" si="98"/>
        <v>1</v>
      </c>
      <c r="D646" s="192">
        <f t="shared" si="105"/>
        <v>1.9343335847995344E-3</v>
      </c>
      <c r="E646" s="204">
        <f t="shared" si="99"/>
        <v>4.7455386011958679E-3</v>
      </c>
      <c r="F646" s="197">
        <f t="shared" si="100"/>
        <v>1</v>
      </c>
      <c r="G646" s="192">
        <f t="shared" si="106"/>
        <v>4.7455386011958679E-3</v>
      </c>
      <c r="H646" s="204">
        <f t="shared" si="101"/>
        <v>2.3238652197862791E-3</v>
      </c>
      <c r="I646" s="197">
        <f t="shared" si="102"/>
        <v>1</v>
      </c>
      <c r="J646" s="192">
        <f t="shared" si="107"/>
        <v>2.3238652197862791E-3</v>
      </c>
      <c r="K646" s="204">
        <f t="shared" si="103"/>
        <v>4.9431394378667273E-3</v>
      </c>
      <c r="L646" s="197">
        <f t="shared" si="104"/>
        <v>1</v>
      </c>
      <c r="M646" s="192">
        <f t="shared" si="108"/>
        <v>4.9431394378667273E-3</v>
      </c>
    </row>
    <row r="647" spans="1:13" s="180" customFormat="1" hidden="1" x14ac:dyDescent="0.2">
      <c r="A647" s="203">
        <f t="shared" si="110"/>
        <v>44</v>
      </c>
      <c r="B647" s="204">
        <f t="shared" si="110"/>
        <v>1.8478654998861739E-3</v>
      </c>
      <c r="C647" s="197">
        <f t="shared" si="98"/>
        <v>0.99999999999999989</v>
      </c>
      <c r="D647" s="192">
        <f t="shared" si="105"/>
        <v>1.8478654998861737E-3</v>
      </c>
      <c r="E647" s="204">
        <f t="shared" si="99"/>
        <v>4.712935880654765E-3</v>
      </c>
      <c r="F647" s="197">
        <f t="shared" si="100"/>
        <v>0.99999999999999989</v>
      </c>
      <c r="G647" s="192">
        <f t="shared" si="106"/>
        <v>4.7129358806547641E-3</v>
      </c>
      <c r="H647" s="204">
        <f t="shared" si="101"/>
        <v>2.3079891123923509E-3</v>
      </c>
      <c r="I647" s="197">
        <f t="shared" si="102"/>
        <v>0.99999999999999989</v>
      </c>
      <c r="J647" s="192">
        <f t="shared" si="107"/>
        <v>2.3079891123923505E-3</v>
      </c>
      <c r="K647" s="204">
        <f t="shared" si="103"/>
        <v>4.9241448093775633E-3</v>
      </c>
      <c r="L647" s="197">
        <f t="shared" si="104"/>
        <v>0.99999999999999989</v>
      </c>
      <c r="M647" s="192">
        <f t="shared" si="108"/>
        <v>4.9241448093775625E-3</v>
      </c>
    </row>
    <row r="648" spans="1:13" s="180" customFormat="1" hidden="1" x14ac:dyDescent="0.2">
      <c r="A648" s="203">
        <f t="shared" si="110"/>
        <v>45</v>
      </c>
      <c r="B648" s="204">
        <f t="shared" si="110"/>
        <v>1.748639828674121E-3</v>
      </c>
      <c r="C648" s="197">
        <f t="shared" si="98"/>
        <v>0.99999999999999989</v>
      </c>
      <c r="D648" s="192">
        <f t="shared" si="105"/>
        <v>1.7486398286741208E-3</v>
      </c>
      <c r="E648" s="204">
        <f t="shared" si="99"/>
        <v>4.564664377672183E-3</v>
      </c>
      <c r="F648" s="197">
        <f t="shared" si="100"/>
        <v>0.99999999999999989</v>
      </c>
      <c r="G648" s="192">
        <f t="shared" si="106"/>
        <v>4.5646643776721821E-3</v>
      </c>
      <c r="H648" s="204">
        <f t="shared" si="101"/>
        <v>2.2906954954096787E-3</v>
      </c>
      <c r="I648" s="197">
        <f t="shared" si="102"/>
        <v>0.99999999999999989</v>
      </c>
      <c r="J648" s="192">
        <f t="shared" si="107"/>
        <v>2.2906954954096783E-3</v>
      </c>
      <c r="K648" s="204">
        <f t="shared" si="103"/>
        <v>4.7894813984469195E-3</v>
      </c>
      <c r="L648" s="197">
        <f t="shared" si="104"/>
        <v>0.99999999999999989</v>
      </c>
      <c r="M648" s="192">
        <f t="shared" si="108"/>
        <v>4.7894813984469186E-3</v>
      </c>
    </row>
    <row r="649" spans="1:13" s="180" customFormat="1" hidden="1" x14ac:dyDescent="0.2">
      <c r="A649" s="203">
        <f t="shared" si="110"/>
        <v>46</v>
      </c>
      <c r="B649" s="204">
        <f t="shared" si="110"/>
        <v>1.6845683952629099E-3</v>
      </c>
      <c r="C649" s="197">
        <f t="shared" si="98"/>
        <v>1</v>
      </c>
      <c r="D649" s="192">
        <f t="shared" si="105"/>
        <v>1.6845683952629099E-3</v>
      </c>
      <c r="E649" s="204">
        <f t="shared" si="99"/>
        <v>4.5490717721960033E-3</v>
      </c>
      <c r="F649" s="197">
        <f t="shared" si="100"/>
        <v>1</v>
      </c>
      <c r="G649" s="192">
        <f t="shared" si="106"/>
        <v>4.5490717721960033E-3</v>
      </c>
      <c r="H649" s="204">
        <f t="shared" si="101"/>
        <v>2.2549742537733394E-3</v>
      </c>
      <c r="I649" s="197">
        <f t="shared" si="102"/>
        <v>1</v>
      </c>
      <c r="J649" s="192">
        <f t="shared" si="107"/>
        <v>2.2549742537733394E-3</v>
      </c>
      <c r="K649" s="204">
        <f t="shared" si="103"/>
        <v>4.7183224170919908E-3</v>
      </c>
      <c r="L649" s="197">
        <f t="shared" si="104"/>
        <v>1</v>
      </c>
      <c r="M649" s="192">
        <f t="shared" si="108"/>
        <v>4.7183224170919908E-3</v>
      </c>
    </row>
    <row r="650" spans="1:13" s="180" customFormat="1" hidden="1" x14ac:dyDescent="0.2">
      <c r="A650" s="203">
        <f t="shared" si="110"/>
        <v>47</v>
      </c>
      <c r="B650" s="204">
        <f t="shared" si="110"/>
        <v>1.6292855213019088E-3</v>
      </c>
      <c r="C650" s="197">
        <f t="shared" si="98"/>
        <v>0.99999999999999989</v>
      </c>
      <c r="D650" s="192">
        <f t="shared" si="105"/>
        <v>1.6292855213019086E-3</v>
      </c>
      <c r="E650" s="204">
        <f t="shared" si="99"/>
        <v>4.6071896653344909E-3</v>
      </c>
      <c r="F650" s="197">
        <f t="shared" si="100"/>
        <v>0.99999999999999989</v>
      </c>
      <c r="G650" s="192">
        <f t="shared" si="106"/>
        <v>4.60718966533449E-3</v>
      </c>
      <c r="H650" s="204">
        <f t="shared" si="101"/>
        <v>2.1957223529638567E-3</v>
      </c>
      <c r="I650" s="197">
        <f t="shared" si="102"/>
        <v>0.99999999999999989</v>
      </c>
      <c r="J650" s="192">
        <f t="shared" si="107"/>
        <v>2.1957223529638563E-3</v>
      </c>
      <c r="K650" s="204">
        <f t="shared" si="103"/>
        <v>4.7999709694036222E-3</v>
      </c>
      <c r="L650" s="197">
        <f t="shared" si="104"/>
        <v>0.99999999999999989</v>
      </c>
      <c r="M650" s="192">
        <f t="shared" si="108"/>
        <v>4.7999709694036214E-3</v>
      </c>
    </row>
    <row r="651" spans="1:13" s="180" customFormat="1" hidden="1" x14ac:dyDescent="0.2">
      <c r="A651" s="203">
        <f t="shared" si="110"/>
        <v>48</v>
      </c>
      <c r="B651" s="204">
        <f t="shared" si="110"/>
        <v>1.5482039728257741E-3</v>
      </c>
      <c r="C651" s="197">
        <f t="shared" si="98"/>
        <v>1.0000000000000002</v>
      </c>
      <c r="D651" s="192">
        <f t="shared" si="105"/>
        <v>1.5482039728257745E-3</v>
      </c>
      <c r="E651" s="204">
        <f t="shared" si="99"/>
        <v>4.4850003387847913E-3</v>
      </c>
      <c r="F651" s="197">
        <f t="shared" si="100"/>
        <v>1.0000000000000002</v>
      </c>
      <c r="G651" s="192">
        <f t="shared" si="106"/>
        <v>4.4850003387847922E-3</v>
      </c>
      <c r="H651" s="204">
        <f t="shared" si="101"/>
        <v>2.1143573025699733E-3</v>
      </c>
      <c r="I651" s="197">
        <f t="shared" si="102"/>
        <v>1.0000000000000002</v>
      </c>
      <c r="J651" s="192">
        <f t="shared" si="107"/>
        <v>2.1143573025699737E-3</v>
      </c>
      <c r="K651" s="204">
        <f t="shared" si="103"/>
        <v>4.6752301255941842E-3</v>
      </c>
      <c r="L651" s="197">
        <f t="shared" si="104"/>
        <v>1.0000000000000002</v>
      </c>
      <c r="M651" s="192">
        <f t="shared" si="108"/>
        <v>4.6752301255941851E-3</v>
      </c>
    </row>
    <row r="652" spans="1:13" s="180" customFormat="1" hidden="1" x14ac:dyDescent="0.2">
      <c r="A652" s="203">
        <f t="shared" ref="A652:B667" si="111">A451</f>
        <v>49</v>
      </c>
      <c r="B652" s="204">
        <f t="shared" si="111"/>
        <v>1.4455762786007365E-3</v>
      </c>
      <c r="C652" s="197">
        <f t="shared" si="98"/>
        <v>1</v>
      </c>
      <c r="D652" s="192">
        <f t="shared" si="105"/>
        <v>1.4455762786007365E-3</v>
      </c>
      <c r="E652" s="204">
        <f t="shared" si="99"/>
        <v>4.1280714243391503E-3</v>
      </c>
      <c r="F652" s="197">
        <f t="shared" si="100"/>
        <v>1</v>
      </c>
      <c r="G652" s="192">
        <f t="shared" si="106"/>
        <v>4.1280714243391503E-3</v>
      </c>
      <c r="H652" s="204">
        <f t="shared" si="101"/>
        <v>2.0029410488947253E-3</v>
      </c>
      <c r="I652" s="197">
        <f t="shared" si="102"/>
        <v>1</v>
      </c>
      <c r="J652" s="192">
        <f t="shared" si="107"/>
        <v>2.0029410488947253E-3</v>
      </c>
      <c r="K652" s="204">
        <f t="shared" si="103"/>
        <v>4.1408290106378426E-3</v>
      </c>
      <c r="L652" s="197">
        <f t="shared" si="104"/>
        <v>1</v>
      </c>
      <c r="M652" s="192">
        <f t="shared" si="108"/>
        <v>4.1408290106378426E-3</v>
      </c>
    </row>
    <row r="653" spans="1:13" s="180" customFormat="1" hidden="1" x14ac:dyDescent="0.2">
      <c r="A653" s="203">
        <f t="shared" si="111"/>
        <v>50</v>
      </c>
      <c r="B653" s="204">
        <f t="shared" si="111"/>
        <v>1.3829223547782688E-3</v>
      </c>
      <c r="C653" s="197">
        <f t="shared" si="98"/>
        <v>1.0000000000000002</v>
      </c>
      <c r="D653" s="192">
        <f t="shared" si="105"/>
        <v>1.382922354778269E-3</v>
      </c>
      <c r="E653" s="204">
        <f t="shared" si="99"/>
        <v>3.9846194539582963E-3</v>
      </c>
      <c r="F653" s="197">
        <f t="shared" si="100"/>
        <v>1.0000000000000002</v>
      </c>
      <c r="G653" s="192">
        <f t="shared" si="106"/>
        <v>3.9846194539582972E-3</v>
      </c>
      <c r="H653" s="204">
        <f t="shared" si="101"/>
        <v>1.9445396538384885E-3</v>
      </c>
      <c r="I653" s="197">
        <f t="shared" si="102"/>
        <v>1.0000000000000002</v>
      </c>
      <c r="J653" s="192">
        <f t="shared" si="107"/>
        <v>1.9445396538384889E-3</v>
      </c>
      <c r="K653" s="204">
        <f t="shared" si="103"/>
        <v>4.1379939914603552E-3</v>
      </c>
      <c r="L653" s="197">
        <f t="shared" si="104"/>
        <v>1.0000000000000002</v>
      </c>
      <c r="M653" s="192">
        <f t="shared" si="108"/>
        <v>4.1379939914603561E-3</v>
      </c>
    </row>
    <row r="654" spans="1:13" s="180" customFormat="1" hidden="1" x14ac:dyDescent="0.2">
      <c r="A654" s="203">
        <f t="shared" si="111"/>
        <v>51</v>
      </c>
      <c r="B654" s="204">
        <f t="shared" si="111"/>
        <v>1.3055263312328675E-3</v>
      </c>
      <c r="C654" s="197">
        <f t="shared" si="98"/>
        <v>1</v>
      </c>
      <c r="D654" s="192">
        <f t="shared" si="105"/>
        <v>1.3055263312328675E-3</v>
      </c>
      <c r="E654" s="204">
        <f t="shared" si="99"/>
        <v>4.0674020139409234E-3</v>
      </c>
      <c r="F654" s="197">
        <f t="shared" si="100"/>
        <v>1</v>
      </c>
      <c r="G654" s="192">
        <f t="shared" si="106"/>
        <v>4.0674020139409234E-3</v>
      </c>
      <c r="H654" s="204">
        <f t="shared" si="101"/>
        <v>1.8923753009727235E-3</v>
      </c>
      <c r="I654" s="197">
        <f t="shared" si="102"/>
        <v>1</v>
      </c>
      <c r="J654" s="192">
        <f t="shared" si="107"/>
        <v>1.8923753009727235E-3</v>
      </c>
      <c r="K654" s="204">
        <f t="shared" si="103"/>
        <v>4.0580464506552155E-3</v>
      </c>
      <c r="L654" s="197">
        <f t="shared" si="104"/>
        <v>1</v>
      </c>
      <c r="M654" s="192">
        <f t="shared" si="108"/>
        <v>4.0580464506552155E-3</v>
      </c>
    </row>
    <row r="655" spans="1:13" s="180" customFormat="1" hidden="1" x14ac:dyDescent="0.2">
      <c r="A655" s="203">
        <f t="shared" si="111"/>
        <v>52</v>
      </c>
      <c r="B655" s="204">
        <f t="shared" si="111"/>
        <v>1.2309653268649536E-3</v>
      </c>
      <c r="C655" s="197">
        <f t="shared" si="98"/>
        <v>1</v>
      </c>
      <c r="D655" s="192">
        <f t="shared" si="105"/>
        <v>1.2309653268649536E-3</v>
      </c>
      <c r="E655" s="204">
        <f t="shared" si="99"/>
        <v>4.1462155470750684E-3</v>
      </c>
      <c r="F655" s="197">
        <f t="shared" si="100"/>
        <v>1</v>
      </c>
      <c r="G655" s="192">
        <f t="shared" si="106"/>
        <v>4.1462155470750684E-3</v>
      </c>
      <c r="H655" s="204">
        <f t="shared" si="101"/>
        <v>1.8654426187865948E-3</v>
      </c>
      <c r="I655" s="197">
        <f t="shared" si="102"/>
        <v>1</v>
      </c>
      <c r="J655" s="192">
        <f t="shared" si="107"/>
        <v>1.8654426187865948E-3</v>
      </c>
      <c r="K655" s="204">
        <f t="shared" si="103"/>
        <v>4.0021965728587175E-3</v>
      </c>
      <c r="L655" s="197">
        <f t="shared" si="104"/>
        <v>1</v>
      </c>
      <c r="M655" s="192">
        <f t="shared" si="108"/>
        <v>4.0021965728587175E-3</v>
      </c>
    </row>
    <row r="656" spans="1:13" s="180" customFormat="1" hidden="1" x14ac:dyDescent="0.2">
      <c r="A656" s="203">
        <f t="shared" si="111"/>
        <v>53</v>
      </c>
      <c r="B656" s="204">
        <f t="shared" si="111"/>
        <v>1.2122542002935379E-3</v>
      </c>
      <c r="C656" s="197">
        <f t="shared" si="98"/>
        <v>0.99999999999999989</v>
      </c>
      <c r="D656" s="192">
        <f t="shared" si="105"/>
        <v>1.2122542002935377E-3</v>
      </c>
      <c r="E656" s="204">
        <f t="shared" si="99"/>
        <v>4.0878141520188311E-3</v>
      </c>
      <c r="F656" s="197">
        <f t="shared" si="100"/>
        <v>0.99999999999999989</v>
      </c>
      <c r="G656" s="192">
        <f t="shared" si="106"/>
        <v>4.0878141520188302E-3</v>
      </c>
      <c r="H656" s="204">
        <f t="shared" si="101"/>
        <v>1.8059072160593629E-3</v>
      </c>
      <c r="I656" s="197">
        <f t="shared" si="102"/>
        <v>0.99999999999999989</v>
      </c>
      <c r="J656" s="192">
        <f t="shared" si="107"/>
        <v>1.8059072160593627E-3</v>
      </c>
      <c r="K656" s="204">
        <f t="shared" si="103"/>
        <v>4.023459216689871E-3</v>
      </c>
      <c r="L656" s="197">
        <f t="shared" si="104"/>
        <v>0.99999999999999989</v>
      </c>
      <c r="M656" s="192">
        <f t="shared" si="108"/>
        <v>4.0234592166898701E-3</v>
      </c>
    </row>
    <row r="657" spans="1:13" s="180" customFormat="1" hidden="1" x14ac:dyDescent="0.2">
      <c r="A657" s="203">
        <f t="shared" si="111"/>
        <v>54</v>
      </c>
      <c r="B657" s="204">
        <f t="shared" si="111"/>
        <v>1.21622322714202E-3</v>
      </c>
      <c r="C657" s="197">
        <f t="shared" si="98"/>
        <v>1.0000000000000002</v>
      </c>
      <c r="D657" s="192">
        <f t="shared" si="105"/>
        <v>1.2162232271420203E-3</v>
      </c>
      <c r="E657" s="204">
        <f t="shared" si="99"/>
        <v>4.2737914100619938E-3</v>
      </c>
      <c r="F657" s="197">
        <f t="shared" si="100"/>
        <v>1.0000000000000002</v>
      </c>
      <c r="G657" s="192">
        <f t="shared" si="106"/>
        <v>4.2737914100619947E-3</v>
      </c>
      <c r="H657" s="204">
        <f t="shared" si="101"/>
        <v>1.8770661974142923E-3</v>
      </c>
      <c r="I657" s="197">
        <f t="shared" si="102"/>
        <v>1.0000000000000002</v>
      </c>
      <c r="J657" s="192">
        <f t="shared" si="107"/>
        <v>1.8770661974142927E-3</v>
      </c>
      <c r="K657" s="204">
        <f t="shared" si="103"/>
        <v>4.1756997465209351E-3</v>
      </c>
      <c r="L657" s="197">
        <f t="shared" si="104"/>
        <v>1.0000000000000002</v>
      </c>
      <c r="M657" s="192">
        <f t="shared" si="108"/>
        <v>4.1756997465209359E-3</v>
      </c>
    </row>
    <row r="658" spans="1:13" s="180" customFormat="1" hidden="1" x14ac:dyDescent="0.2">
      <c r="A658" s="203">
        <f t="shared" si="111"/>
        <v>55</v>
      </c>
      <c r="B658" s="204">
        <f t="shared" si="111"/>
        <v>9.2308224418984086E-4</v>
      </c>
      <c r="C658" s="197">
        <f t="shared" si="98"/>
        <v>0.99999999999999989</v>
      </c>
      <c r="D658" s="192">
        <f t="shared" si="105"/>
        <v>9.2308224418984075E-4</v>
      </c>
      <c r="E658" s="204">
        <f t="shared" si="99"/>
        <v>3.4008890053136764E-3</v>
      </c>
      <c r="F658" s="197">
        <f t="shared" si="100"/>
        <v>0.99999999999999989</v>
      </c>
      <c r="G658" s="192">
        <f t="shared" si="106"/>
        <v>3.400889005313676E-3</v>
      </c>
      <c r="H658" s="204">
        <f t="shared" si="101"/>
        <v>1.3908604084752331E-3</v>
      </c>
      <c r="I658" s="197">
        <f t="shared" si="102"/>
        <v>0.99999999999999989</v>
      </c>
      <c r="J658" s="192">
        <f t="shared" si="107"/>
        <v>1.3908604084752329E-3</v>
      </c>
      <c r="K658" s="204">
        <f t="shared" si="103"/>
        <v>3.2052726820670577E-3</v>
      </c>
      <c r="L658" s="197">
        <f t="shared" si="104"/>
        <v>0.99999999999999989</v>
      </c>
      <c r="M658" s="192">
        <f t="shared" si="108"/>
        <v>3.2052726820670572E-3</v>
      </c>
    </row>
    <row r="659" spans="1:13" s="180" customFormat="1" hidden="1" x14ac:dyDescent="0.2">
      <c r="A659" s="203">
        <f t="shared" si="111"/>
        <v>56</v>
      </c>
      <c r="B659" s="204">
        <f t="shared" si="111"/>
        <v>8.3377914009899316E-4</v>
      </c>
      <c r="C659" s="197">
        <f t="shared" si="98"/>
        <v>0.99999999999999989</v>
      </c>
      <c r="D659" s="192">
        <f t="shared" si="105"/>
        <v>8.3377914009899305E-4</v>
      </c>
      <c r="E659" s="204">
        <f t="shared" si="99"/>
        <v>3.2642410809587919E-3</v>
      </c>
      <c r="F659" s="197">
        <f t="shared" si="100"/>
        <v>0.99999999999999989</v>
      </c>
      <c r="G659" s="192">
        <f t="shared" si="106"/>
        <v>3.2642410809587915E-3</v>
      </c>
      <c r="H659" s="204">
        <f t="shared" si="101"/>
        <v>1.3557061706743914E-3</v>
      </c>
      <c r="I659" s="197">
        <f t="shared" si="102"/>
        <v>0.99999999999999989</v>
      </c>
      <c r="J659" s="192">
        <f t="shared" si="107"/>
        <v>1.3557061706743912E-3</v>
      </c>
      <c r="K659" s="204">
        <f t="shared" si="103"/>
        <v>3.0805318382576201E-3</v>
      </c>
      <c r="L659" s="197">
        <f t="shared" si="104"/>
        <v>0.99999999999999989</v>
      </c>
      <c r="M659" s="192">
        <f t="shared" si="108"/>
        <v>3.0805318382576196E-3</v>
      </c>
    </row>
    <row r="660" spans="1:13" s="180" customFormat="1" hidden="1" x14ac:dyDescent="0.2">
      <c r="A660" s="203">
        <f t="shared" si="111"/>
        <v>57</v>
      </c>
      <c r="B660" s="204">
        <f t="shared" si="111"/>
        <v>7.8303229682197186E-4</v>
      </c>
      <c r="C660" s="197">
        <f t="shared" si="98"/>
        <v>1.0000000000000002</v>
      </c>
      <c r="D660" s="192">
        <f t="shared" si="105"/>
        <v>7.8303229682197208E-4</v>
      </c>
      <c r="E660" s="204">
        <f t="shared" si="99"/>
        <v>3.2546020157553355E-3</v>
      </c>
      <c r="F660" s="197">
        <f t="shared" si="100"/>
        <v>1.0000000000000002</v>
      </c>
      <c r="G660" s="192">
        <f t="shared" si="106"/>
        <v>3.2546020157553364E-3</v>
      </c>
      <c r="H660" s="204">
        <f t="shared" si="101"/>
        <v>1.286815204661452E-3</v>
      </c>
      <c r="I660" s="197">
        <f t="shared" si="102"/>
        <v>1.0000000000000002</v>
      </c>
      <c r="J660" s="192">
        <f t="shared" si="107"/>
        <v>1.2868152046614522E-3</v>
      </c>
      <c r="K660" s="204">
        <f t="shared" si="103"/>
        <v>3.1154025741407126E-3</v>
      </c>
      <c r="L660" s="197">
        <f t="shared" si="104"/>
        <v>1.0000000000000002</v>
      </c>
      <c r="M660" s="192">
        <f t="shared" si="108"/>
        <v>3.1154025741407135E-3</v>
      </c>
    </row>
    <row r="661" spans="1:13" s="180" customFormat="1" hidden="1" x14ac:dyDescent="0.2">
      <c r="A661" s="203">
        <f t="shared" si="111"/>
        <v>58</v>
      </c>
      <c r="B661" s="204">
        <f t="shared" si="111"/>
        <v>7.3880599765317116E-4</v>
      </c>
      <c r="C661" s="197">
        <f t="shared" si="98"/>
        <v>1</v>
      </c>
      <c r="D661" s="192">
        <f t="shared" si="105"/>
        <v>7.3880599765317116E-4</v>
      </c>
      <c r="E661" s="204">
        <f t="shared" si="99"/>
        <v>3.2438289428808843E-3</v>
      </c>
      <c r="F661" s="197">
        <f t="shared" si="100"/>
        <v>1</v>
      </c>
      <c r="G661" s="192">
        <f t="shared" si="106"/>
        <v>3.2438289428808843E-3</v>
      </c>
      <c r="H661" s="204">
        <f t="shared" si="101"/>
        <v>1.257047503297836E-3</v>
      </c>
      <c r="I661" s="197">
        <f t="shared" si="102"/>
        <v>1</v>
      </c>
      <c r="J661" s="192">
        <f t="shared" si="107"/>
        <v>1.257047503297836E-3</v>
      </c>
      <c r="K661" s="204">
        <f t="shared" si="103"/>
        <v>3.023264450872378E-3</v>
      </c>
      <c r="L661" s="197">
        <f t="shared" si="104"/>
        <v>1</v>
      </c>
      <c r="M661" s="192">
        <f t="shared" si="108"/>
        <v>3.023264450872378E-3</v>
      </c>
    </row>
    <row r="662" spans="1:13" s="180" customFormat="1" hidden="1" x14ac:dyDescent="0.2">
      <c r="A662" s="203">
        <f t="shared" si="111"/>
        <v>59</v>
      </c>
      <c r="B662" s="204">
        <f t="shared" si="111"/>
        <v>6.4014733027661561E-4</v>
      </c>
      <c r="C662" s="197">
        <f t="shared" si="98"/>
        <v>1</v>
      </c>
      <c r="D662" s="192">
        <f t="shared" si="105"/>
        <v>6.4014733027661561E-4</v>
      </c>
      <c r="E662" s="204">
        <f t="shared" si="99"/>
        <v>2.8894515456949809E-3</v>
      </c>
      <c r="F662" s="197">
        <f t="shared" si="100"/>
        <v>1</v>
      </c>
      <c r="G662" s="192">
        <f t="shared" si="106"/>
        <v>2.8894515456949809E-3</v>
      </c>
      <c r="H662" s="204">
        <f t="shared" si="101"/>
        <v>1.0455550726572889E-3</v>
      </c>
      <c r="I662" s="197">
        <f t="shared" si="102"/>
        <v>1</v>
      </c>
      <c r="J662" s="192">
        <f t="shared" si="107"/>
        <v>1.0455550726572889E-3</v>
      </c>
      <c r="K662" s="204">
        <f t="shared" si="103"/>
        <v>2.7440150618898863E-3</v>
      </c>
      <c r="L662" s="197">
        <f t="shared" si="104"/>
        <v>1</v>
      </c>
      <c r="M662" s="192">
        <f t="shared" si="108"/>
        <v>2.7440150618898863E-3</v>
      </c>
    </row>
    <row r="663" spans="1:13" s="180" customFormat="1" hidden="1" x14ac:dyDescent="0.2">
      <c r="A663" s="203">
        <f t="shared" si="111"/>
        <v>60</v>
      </c>
      <c r="B663" s="204">
        <f t="shared" si="111"/>
        <v>5.2192703057539838E-4</v>
      </c>
      <c r="C663" s="197">
        <f t="shared" si="98"/>
        <v>1</v>
      </c>
      <c r="D663" s="192">
        <f t="shared" si="105"/>
        <v>5.2192703057539838E-4</v>
      </c>
      <c r="E663" s="204">
        <f t="shared" si="99"/>
        <v>2.3859521397732496E-3</v>
      </c>
      <c r="F663" s="197">
        <f t="shared" si="100"/>
        <v>1</v>
      </c>
      <c r="G663" s="192">
        <f t="shared" si="106"/>
        <v>2.3859521397732496E-3</v>
      </c>
      <c r="H663" s="204">
        <f t="shared" si="101"/>
        <v>8.9331454282622492E-4</v>
      </c>
      <c r="I663" s="197">
        <f t="shared" si="102"/>
        <v>1</v>
      </c>
      <c r="J663" s="192">
        <f t="shared" si="107"/>
        <v>8.9331454282622492E-4</v>
      </c>
      <c r="K663" s="204">
        <f t="shared" si="103"/>
        <v>2.3040200855438688E-3</v>
      </c>
      <c r="L663" s="197">
        <f t="shared" si="104"/>
        <v>1</v>
      </c>
      <c r="M663" s="192">
        <f t="shared" si="108"/>
        <v>2.3040200855438688E-3</v>
      </c>
    </row>
    <row r="664" spans="1:13" s="180" customFormat="1" hidden="1" x14ac:dyDescent="0.2">
      <c r="A664" s="203">
        <f t="shared" si="111"/>
        <v>61</v>
      </c>
      <c r="B664" s="204">
        <f t="shared" si="111"/>
        <v>4.9471084647152101E-4</v>
      </c>
      <c r="C664" s="197">
        <f t="shared" si="98"/>
        <v>1</v>
      </c>
      <c r="D664" s="192">
        <f t="shared" si="105"/>
        <v>4.9471084647152101E-4</v>
      </c>
      <c r="E664" s="204">
        <f t="shared" si="99"/>
        <v>2.3292517562235049E-3</v>
      </c>
      <c r="F664" s="197">
        <f t="shared" si="100"/>
        <v>1</v>
      </c>
      <c r="G664" s="192">
        <f t="shared" si="106"/>
        <v>2.3292517562235049E-3</v>
      </c>
      <c r="H664" s="204">
        <f t="shared" si="101"/>
        <v>7.9805789846265412E-4</v>
      </c>
      <c r="I664" s="197">
        <f t="shared" si="102"/>
        <v>1</v>
      </c>
      <c r="J664" s="192">
        <f t="shared" si="107"/>
        <v>7.9805789846265412E-4</v>
      </c>
      <c r="K664" s="204">
        <f t="shared" si="103"/>
        <v>2.201392391318831E-3</v>
      </c>
      <c r="L664" s="197">
        <f t="shared" si="104"/>
        <v>1</v>
      </c>
      <c r="M664" s="192">
        <f t="shared" si="108"/>
        <v>2.201392391318831E-3</v>
      </c>
    </row>
    <row r="665" spans="1:13" s="180" customFormat="1" hidden="1" x14ac:dyDescent="0.2">
      <c r="A665" s="203">
        <f t="shared" si="111"/>
        <v>62</v>
      </c>
      <c r="B665" s="204">
        <f t="shared" si="111"/>
        <v>4.3857746675727389E-4</v>
      </c>
      <c r="C665" s="197">
        <f t="shared" si="98"/>
        <v>1</v>
      </c>
      <c r="D665" s="192">
        <f t="shared" si="105"/>
        <v>4.3857746675727389E-4</v>
      </c>
      <c r="E665" s="204">
        <f t="shared" si="99"/>
        <v>2.233995111859934E-3</v>
      </c>
      <c r="F665" s="197">
        <f t="shared" si="100"/>
        <v>1</v>
      </c>
      <c r="G665" s="192">
        <f t="shared" si="106"/>
        <v>2.233995111859934E-3</v>
      </c>
      <c r="H665" s="204">
        <f t="shared" si="101"/>
        <v>7.1640934615102201E-4</v>
      </c>
      <c r="I665" s="197">
        <f t="shared" si="102"/>
        <v>1</v>
      </c>
      <c r="J665" s="192">
        <f t="shared" si="107"/>
        <v>7.1640934615102201E-4</v>
      </c>
      <c r="K665" s="204">
        <f t="shared" si="103"/>
        <v>2.1137902987344759E-3</v>
      </c>
      <c r="L665" s="197">
        <f t="shared" si="104"/>
        <v>1</v>
      </c>
      <c r="M665" s="192">
        <f t="shared" si="108"/>
        <v>2.1137902987344759E-3</v>
      </c>
    </row>
    <row r="666" spans="1:13" s="180" customFormat="1" hidden="1" x14ac:dyDescent="0.2">
      <c r="A666" s="203">
        <f t="shared" si="111"/>
        <v>63</v>
      </c>
      <c r="B666" s="204">
        <f t="shared" si="111"/>
        <v>3.7535653909930873E-4</v>
      </c>
      <c r="C666" s="197">
        <f t="shared" si="98"/>
        <v>1</v>
      </c>
      <c r="D666" s="192">
        <f t="shared" si="105"/>
        <v>3.7535653909930873E-4</v>
      </c>
      <c r="E666" s="204">
        <f t="shared" si="99"/>
        <v>1.9521942056177038E-3</v>
      </c>
      <c r="F666" s="197">
        <f t="shared" si="100"/>
        <v>1</v>
      </c>
      <c r="G666" s="192">
        <f t="shared" si="106"/>
        <v>1.9521942056177038E-3</v>
      </c>
      <c r="H666" s="204">
        <f t="shared" si="101"/>
        <v>6.4014733027661561E-4</v>
      </c>
      <c r="I666" s="197">
        <f t="shared" si="102"/>
        <v>1</v>
      </c>
      <c r="J666" s="192">
        <f t="shared" si="107"/>
        <v>6.4014733027661561E-4</v>
      </c>
      <c r="K666" s="204">
        <f t="shared" si="103"/>
        <v>1.8254688483840249E-3</v>
      </c>
      <c r="L666" s="197">
        <f t="shared" si="104"/>
        <v>1</v>
      </c>
      <c r="M666" s="192">
        <f t="shared" si="108"/>
        <v>1.8254688483840249E-3</v>
      </c>
    </row>
    <row r="667" spans="1:13" s="180" customFormat="1" hidden="1" x14ac:dyDescent="0.2">
      <c r="A667" s="203">
        <f t="shared" si="111"/>
        <v>64</v>
      </c>
      <c r="B667" s="204">
        <f t="shared" si="111"/>
        <v>3.0419755774437936E-4</v>
      </c>
      <c r="C667" s="197">
        <f t="shared" si="98"/>
        <v>1</v>
      </c>
      <c r="D667" s="192">
        <f t="shared" si="105"/>
        <v>3.0419755774437936E-4</v>
      </c>
      <c r="E667" s="204">
        <f t="shared" si="99"/>
        <v>1.8699786494705743E-3</v>
      </c>
      <c r="F667" s="197">
        <f t="shared" si="100"/>
        <v>1</v>
      </c>
      <c r="G667" s="192">
        <f t="shared" si="106"/>
        <v>1.8699786494705743E-3</v>
      </c>
      <c r="H667" s="204">
        <f t="shared" si="101"/>
        <v>5.2617955934162921E-4</v>
      </c>
      <c r="I667" s="197">
        <f t="shared" si="102"/>
        <v>1</v>
      </c>
      <c r="J667" s="192">
        <f t="shared" si="107"/>
        <v>5.2617955934162921E-4</v>
      </c>
      <c r="K667" s="204">
        <f t="shared" si="103"/>
        <v>1.6851353990984072E-3</v>
      </c>
      <c r="L667" s="197">
        <f t="shared" si="104"/>
        <v>1</v>
      </c>
      <c r="M667" s="192">
        <f t="shared" si="108"/>
        <v>1.6851353990984072E-3</v>
      </c>
    </row>
    <row r="668" spans="1:13" s="180" customFormat="1" hidden="1" x14ac:dyDescent="0.2">
      <c r="A668" s="203">
        <f t="shared" ref="A668:B683" si="112">A467</f>
        <v>65</v>
      </c>
      <c r="B668" s="204">
        <f t="shared" si="112"/>
        <v>2.7783187939374817E-4</v>
      </c>
      <c r="C668" s="197">
        <f t="shared" ref="C668:C687" si="113">C467/$C568</f>
        <v>1.0000000000000002</v>
      </c>
      <c r="D668" s="192">
        <f t="shared" si="105"/>
        <v>2.7783187939374823E-4</v>
      </c>
      <c r="E668" s="204">
        <f t="shared" ref="E668:E686" si="114">E467</f>
        <v>1.765082939903547E-3</v>
      </c>
      <c r="F668" s="197">
        <f t="shared" ref="F668:F686" si="115">F467/$C568</f>
        <v>1.0000000000000002</v>
      </c>
      <c r="G668" s="192">
        <f t="shared" si="106"/>
        <v>1.7650829399035474E-3</v>
      </c>
      <c r="H668" s="204">
        <f t="shared" ref="H668:H686" si="116">H467</f>
        <v>4.5161855497371513E-4</v>
      </c>
      <c r="I668" s="197">
        <f t="shared" ref="I668:I686" si="117">I467/$G568</f>
        <v>1.0000000000000002</v>
      </c>
      <c r="J668" s="192">
        <f t="shared" si="107"/>
        <v>4.5161855497371524E-4</v>
      </c>
      <c r="K668" s="204">
        <f t="shared" ref="K668:K686" si="118">K467</f>
        <v>1.5229723021461378E-3</v>
      </c>
      <c r="L668" s="197">
        <f t="shared" ref="L668:L686" si="119">L467/$G568</f>
        <v>1.0000000000000002</v>
      </c>
      <c r="M668" s="192">
        <f t="shared" si="108"/>
        <v>1.5229723021461382E-3</v>
      </c>
    </row>
    <row r="669" spans="1:13" s="180" customFormat="1" hidden="1" x14ac:dyDescent="0.2">
      <c r="A669" s="203">
        <f t="shared" si="112"/>
        <v>66</v>
      </c>
      <c r="B669" s="204">
        <f t="shared" si="112"/>
        <v>2.3473958789594233E-4</v>
      </c>
      <c r="C669" s="197">
        <f t="shared" si="113"/>
        <v>1</v>
      </c>
      <c r="D669" s="192">
        <f t="shared" si="105"/>
        <v>2.3473958789594233E-4</v>
      </c>
      <c r="E669" s="204">
        <f t="shared" si="114"/>
        <v>1.5388484095400664E-3</v>
      </c>
      <c r="F669" s="197">
        <f t="shared" si="115"/>
        <v>1</v>
      </c>
      <c r="G669" s="192">
        <f t="shared" si="106"/>
        <v>1.5388484095400664E-3</v>
      </c>
      <c r="H669" s="204">
        <f t="shared" si="116"/>
        <v>3.9888719827245271E-4</v>
      </c>
      <c r="I669" s="197">
        <f t="shared" si="117"/>
        <v>1</v>
      </c>
      <c r="J669" s="192">
        <f t="shared" si="107"/>
        <v>3.9888719827245271E-4</v>
      </c>
      <c r="K669" s="204">
        <f t="shared" si="118"/>
        <v>1.3885923931332433E-3</v>
      </c>
      <c r="L669" s="197">
        <f t="shared" si="119"/>
        <v>1</v>
      </c>
      <c r="M669" s="192">
        <f t="shared" si="108"/>
        <v>1.3885923931332433E-3</v>
      </c>
    </row>
    <row r="670" spans="1:13" s="180" customFormat="1" hidden="1" x14ac:dyDescent="0.2">
      <c r="A670" s="203">
        <f t="shared" si="112"/>
        <v>67</v>
      </c>
      <c r="B670" s="204">
        <f t="shared" si="112"/>
        <v>2.1602846132452662E-4</v>
      </c>
      <c r="C670" s="197">
        <f t="shared" si="113"/>
        <v>0.99999999999999989</v>
      </c>
      <c r="D670" s="192">
        <f t="shared" si="105"/>
        <v>2.1602846132452659E-4</v>
      </c>
      <c r="E670" s="204">
        <f t="shared" si="114"/>
        <v>1.3642112282068533E-3</v>
      </c>
      <c r="F670" s="197">
        <f t="shared" si="115"/>
        <v>0.99999999999999989</v>
      </c>
      <c r="G670" s="192">
        <f t="shared" si="106"/>
        <v>1.3642112282068531E-3</v>
      </c>
      <c r="H670" s="204">
        <f t="shared" si="116"/>
        <v>3.3793428595647738E-4</v>
      </c>
      <c r="I670" s="197">
        <f t="shared" si="117"/>
        <v>0.99999999999999989</v>
      </c>
      <c r="J670" s="192">
        <f t="shared" si="107"/>
        <v>3.3793428595647732E-4</v>
      </c>
      <c r="K670" s="204">
        <f t="shared" si="118"/>
        <v>1.2128212041290353E-3</v>
      </c>
      <c r="L670" s="197">
        <f t="shared" si="119"/>
        <v>0.99999999999999989</v>
      </c>
      <c r="M670" s="192">
        <f t="shared" si="108"/>
        <v>1.2128212041290351E-3</v>
      </c>
    </row>
    <row r="671" spans="1:13" s="180" customFormat="1" hidden="1" x14ac:dyDescent="0.2">
      <c r="A671" s="203">
        <f t="shared" si="112"/>
        <v>68</v>
      </c>
      <c r="B671" s="204">
        <f t="shared" si="112"/>
        <v>1.6584862188300274E-4</v>
      </c>
      <c r="C671" s="197">
        <f t="shared" si="113"/>
        <v>1</v>
      </c>
      <c r="D671" s="192">
        <f t="shared" si="105"/>
        <v>1.6584862188300274E-4</v>
      </c>
      <c r="E671" s="204">
        <f t="shared" si="114"/>
        <v>1.2091356791983018E-3</v>
      </c>
      <c r="F671" s="197">
        <f t="shared" si="115"/>
        <v>1</v>
      </c>
      <c r="G671" s="192">
        <f t="shared" si="106"/>
        <v>1.2091356791983018E-3</v>
      </c>
      <c r="H671" s="204">
        <f t="shared" si="116"/>
        <v>2.7017732761453264E-4</v>
      </c>
      <c r="I671" s="197">
        <f t="shared" si="117"/>
        <v>1</v>
      </c>
      <c r="J671" s="192">
        <f t="shared" si="107"/>
        <v>2.7017732761453264E-4</v>
      </c>
      <c r="K671" s="204">
        <f t="shared" si="118"/>
        <v>1.1062244830555156E-3</v>
      </c>
      <c r="L671" s="197">
        <f t="shared" si="119"/>
        <v>1</v>
      </c>
      <c r="M671" s="192">
        <f t="shared" si="108"/>
        <v>1.1062244830555156E-3</v>
      </c>
    </row>
    <row r="672" spans="1:13" s="180" customFormat="1" hidden="1" x14ac:dyDescent="0.2">
      <c r="A672" s="203">
        <f t="shared" si="112"/>
        <v>69</v>
      </c>
      <c r="B672" s="204">
        <f t="shared" si="112"/>
        <v>1.6528161804750527E-4</v>
      </c>
      <c r="C672" s="197">
        <f t="shared" si="113"/>
        <v>0.99999999999999989</v>
      </c>
      <c r="D672" s="192">
        <f t="shared" ref="D672:D687" si="120">B672*C672</f>
        <v>1.6528161804750524E-4</v>
      </c>
      <c r="E672" s="204">
        <f t="shared" si="114"/>
        <v>1.1459147515403367E-3</v>
      </c>
      <c r="F672" s="197">
        <f t="shared" si="115"/>
        <v>0.99999999999999989</v>
      </c>
      <c r="G672" s="192">
        <f t="shared" ref="G672:G686" si="121">E672*F672</f>
        <v>1.1459147515403365E-3</v>
      </c>
      <c r="H672" s="204">
        <f t="shared" si="116"/>
        <v>2.3729110515568084E-4</v>
      </c>
      <c r="I672" s="197">
        <f t="shared" si="117"/>
        <v>0.99999999999999989</v>
      </c>
      <c r="J672" s="192">
        <f t="shared" ref="J672:J686" si="122">H672*I672</f>
        <v>2.3729110515568081E-4</v>
      </c>
      <c r="K672" s="204">
        <f t="shared" si="118"/>
        <v>1.02315842115514E-3</v>
      </c>
      <c r="L672" s="197">
        <f t="shared" si="119"/>
        <v>0.99999999999999989</v>
      </c>
      <c r="M672" s="192">
        <f t="shared" ref="M672:M686" si="123">K672*L672</f>
        <v>1.0231584211551398E-3</v>
      </c>
    </row>
    <row r="673" spans="1:27" s="180" customFormat="1" hidden="1" x14ac:dyDescent="0.2">
      <c r="A673" s="203">
        <f t="shared" si="112"/>
        <v>70</v>
      </c>
      <c r="B673" s="204">
        <f t="shared" si="112"/>
        <v>1.3863243777912537E-4</v>
      </c>
      <c r="C673" s="197">
        <f t="shared" si="113"/>
        <v>1</v>
      </c>
      <c r="D673" s="192">
        <f t="shared" si="120"/>
        <v>1.3863243777912537E-4</v>
      </c>
      <c r="E673" s="204">
        <f t="shared" si="114"/>
        <v>9.8658667376555465E-4</v>
      </c>
      <c r="F673" s="197">
        <f t="shared" si="115"/>
        <v>1</v>
      </c>
      <c r="G673" s="192">
        <f t="shared" si="121"/>
        <v>9.8658667376555465E-4</v>
      </c>
      <c r="H673" s="204">
        <f t="shared" si="116"/>
        <v>2.0071935776609561E-4</v>
      </c>
      <c r="I673" s="197">
        <f t="shared" si="117"/>
        <v>1</v>
      </c>
      <c r="J673" s="192">
        <f t="shared" si="122"/>
        <v>2.0071935776609561E-4</v>
      </c>
      <c r="K673" s="204">
        <f t="shared" si="118"/>
        <v>8.4511921680894208E-4</v>
      </c>
      <c r="L673" s="197">
        <f t="shared" si="119"/>
        <v>1</v>
      </c>
      <c r="M673" s="192">
        <f t="shared" si="123"/>
        <v>8.4511921680894208E-4</v>
      </c>
    </row>
    <row r="674" spans="1:27" s="180" customFormat="1" hidden="1" x14ac:dyDescent="0.2">
      <c r="A674" s="203">
        <f t="shared" si="112"/>
        <v>71</v>
      </c>
      <c r="B674" s="204">
        <f t="shared" si="112"/>
        <v>1.1538528052373011E-4</v>
      </c>
      <c r="C674" s="197">
        <f t="shared" si="113"/>
        <v>1.0000000000000002</v>
      </c>
      <c r="D674" s="192">
        <f t="shared" si="120"/>
        <v>1.1538528052373013E-4</v>
      </c>
      <c r="E674" s="204">
        <f t="shared" si="114"/>
        <v>8.6212933187386541E-4</v>
      </c>
      <c r="F674" s="197">
        <f t="shared" si="115"/>
        <v>1.0000000000000002</v>
      </c>
      <c r="G674" s="192">
        <f t="shared" si="121"/>
        <v>8.6212933187386563E-4</v>
      </c>
      <c r="H674" s="204">
        <f t="shared" si="116"/>
        <v>1.6244659887001807E-4</v>
      </c>
      <c r="I674" s="197">
        <f t="shared" si="117"/>
        <v>1.0000000000000002</v>
      </c>
      <c r="J674" s="192">
        <f t="shared" si="122"/>
        <v>1.6244659887001809E-4</v>
      </c>
      <c r="K674" s="204">
        <f t="shared" si="118"/>
        <v>7.2774942286097093E-4</v>
      </c>
      <c r="L674" s="197">
        <f t="shared" si="119"/>
        <v>1.0000000000000002</v>
      </c>
      <c r="M674" s="192">
        <f t="shared" si="123"/>
        <v>7.2774942286097104E-4</v>
      </c>
    </row>
    <row r="675" spans="1:27" s="180" customFormat="1" hidden="1" x14ac:dyDescent="0.2">
      <c r="A675" s="203">
        <f t="shared" si="112"/>
        <v>72</v>
      </c>
      <c r="B675" s="204">
        <f t="shared" si="112"/>
        <v>8.7602092584355282E-5</v>
      </c>
      <c r="C675" s="197">
        <f t="shared" si="113"/>
        <v>1.0000000000000002</v>
      </c>
      <c r="D675" s="192">
        <f t="shared" si="120"/>
        <v>8.7602092584355295E-5</v>
      </c>
      <c r="E675" s="204">
        <f t="shared" si="114"/>
        <v>6.9911572916834998E-4</v>
      </c>
      <c r="F675" s="197">
        <f t="shared" si="115"/>
        <v>1.0000000000000002</v>
      </c>
      <c r="G675" s="192">
        <f t="shared" si="121"/>
        <v>6.9911572916835009E-4</v>
      </c>
      <c r="H675" s="204">
        <f t="shared" si="116"/>
        <v>1.3693142627263302E-4</v>
      </c>
      <c r="I675" s="197">
        <f t="shared" si="117"/>
        <v>1.0000000000000002</v>
      </c>
      <c r="J675" s="192">
        <f t="shared" si="122"/>
        <v>1.3693142627263304E-4</v>
      </c>
      <c r="K675" s="204">
        <f t="shared" si="118"/>
        <v>5.9875605028530217E-4</v>
      </c>
      <c r="L675" s="197">
        <f t="shared" si="119"/>
        <v>1.0000000000000002</v>
      </c>
      <c r="M675" s="192">
        <f t="shared" si="123"/>
        <v>5.9875605028530227E-4</v>
      </c>
    </row>
    <row r="676" spans="1:27" s="180" customFormat="1" hidden="1" x14ac:dyDescent="0.2">
      <c r="A676" s="203">
        <f t="shared" si="112"/>
        <v>73</v>
      </c>
      <c r="B676" s="204">
        <f t="shared" si="112"/>
        <v>7.0591977519431925E-5</v>
      </c>
      <c r="C676" s="197">
        <f t="shared" si="113"/>
        <v>0.99999999999999978</v>
      </c>
      <c r="D676" s="192">
        <f t="shared" si="120"/>
        <v>7.0591977519431911E-5</v>
      </c>
      <c r="E676" s="204">
        <f t="shared" si="114"/>
        <v>5.5481325303425016E-4</v>
      </c>
      <c r="F676" s="197">
        <f t="shared" si="115"/>
        <v>0.99999999999999978</v>
      </c>
      <c r="G676" s="192">
        <f t="shared" si="121"/>
        <v>5.5481325303425005E-4</v>
      </c>
      <c r="H676" s="204">
        <f t="shared" si="116"/>
        <v>1.0999874408650438E-4</v>
      </c>
      <c r="I676" s="197">
        <f t="shared" si="117"/>
        <v>0.99999999999999978</v>
      </c>
      <c r="J676" s="192">
        <f t="shared" si="122"/>
        <v>1.0999874408650435E-4</v>
      </c>
      <c r="K676" s="204">
        <f t="shared" si="118"/>
        <v>4.887573061987978E-4</v>
      </c>
      <c r="L676" s="197">
        <f t="shared" si="119"/>
        <v>0.99999999999999978</v>
      </c>
      <c r="M676" s="192">
        <f t="shared" si="123"/>
        <v>4.8875730619879769E-4</v>
      </c>
    </row>
    <row r="677" spans="1:27" s="180" customFormat="1" hidden="1" x14ac:dyDescent="0.2">
      <c r="A677" s="203">
        <f t="shared" si="112"/>
        <v>74</v>
      </c>
      <c r="B677" s="204">
        <f t="shared" si="112"/>
        <v>4.7344820264036679E-5</v>
      </c>
      <c r="C677" s="197">
        <f t="shared" si="113"/>
        <v>1</v>
      </c>
      <c r="D677" s="192">
        <f t="shared" si="120"/>
        <v>4.7344820264036679E-5</v>
      </c>
      <c r="E677" s="204">
        <f t="shared" si="114"/>
        <v>4.2128384977460181E-4</v>
      </c>
      <c r="F677" s="197">
        <f t="shared" si="115"/>
        <v>1</v>
      </c>
      <c r="G677" s="192">
        <f t="shared" si="121"/>
        <v>4.2128384977460181E-4</v>
      </c>
      <c r="H677" s="204">
        <f t="shared" si="116"/>
        <v>7.8530031216396162E-5</v>
      </c>
      <c r="I677" s="197">
        <f t="shared" si="117"/>
        <v>1</v>
      </c>
      <c r="J677" s="192">
        <f t="shared" si="122"/>
        <v>7.8530031216396162E-5</v>
      </c>
      <c r="K677" s="204">
        <f t="shared" si="118"/>
        <v>4.0172221744993992E-4</v>
      </c>
      <c r="L677" s="197">
        <f t="shared" si="119"/>
        <v>1</v>
      </c>
      <c r="M677" s="192">
        <f t="shared" si="123"/>
        <v>4.0172221744993992E-4</v>
      </c>
    </row>
    <row r="678" spans="1:27" s="180" customFormat="1" hidden="1" x14ac:dyDescent="0.2">
      <c r="A678" s="203">
        <f t="shared" si="112"/>
        <v>75</v>
      </c>
      <c r="B678" s="204">
        <f t="shared" si="112"/>
        <v>3.7422253142831385E-5</v>
      </c>
      <c r="C678" s="197">
        <f t="shared" si="113"/>
        <v>1</v>
      </c>
      <c r="D678" s="192">
        <f t="shared" si="120"/>
        <v>3.7422253142831385E-5</v>
      </c>
      <c r="E678" s="204">
        <f t="shared" si="114"/>
        <v>3.4445483006469797E-4</v>
      </c>
      <c r="F678" s="197">
        <f t="shared" si="115"/>
        <v>1</v>
      </c>
      <c r="G678" s="192">
        <f t="shared" si="121"/>
        <v>3.4445483006469797E-4</v>
      </c>
      <c r="H678" s="204">
        <f t="shared" si="116"/>
        <v>5.9535402727231749E-5</v>
      </c>
      <c r="I678" s="197">
        <f t="shared" si="117"/>
        <v>1</v>
      </c>
      <c r="J678" s="192">
        <f t="shared" si="122"/>
        <v>5.9535402727231749E-5</v>
      </c>
      <c r="K678" s="204">
        <f t="shared" si="118"/>
        <v>3.2517669965778482E-4</v>
      </c>
      <c r="L678" s="197">
        <f t="shared" si="119"/>
        <v>1</v>
      </c>
      <c r="M678" s="192">
        <f t="shared" si="123"/>
        <v>3.2517669965778482E-4</v>
      </c>
    </row>
    <row r="679" spans="1:27" s="180" customFormat="1" hidden="1" x14ac:dyDescent="0.2">
      <c r="A679" s="203">
        <f t="shared" si="112"/>
        <v>76</v>
      </c>
      <c r="B679" s="204">
        <f t="shared" si="112"/>
        <v>2.8917195610369707E-5</v>
      </c>
      <c r="C679" s="197">
        <f t="shared" si="113"/>
        <v>1</v>
      </c>
      <c r="D679" s="192">
        <f t="shared" si="120"/>
        <v>2.8917195610369707E-5</v>
      </c>
      <c r="E679" s="204">
        <f t="shared" si="114"/>
        <v>2.0922441529855728E-4</v>
      </c>
      <c r="F679" s="197">
        <f t="shared" si="115"/>
        <v>1</v>
      </c>
      <c r="G679" s="192">
        <f t="shared" si="121"/>
        <v>2.0922441529855728E-4</v>
      </c>
      <c r="H679" s="204">
        <f t="shared" si="116"/>
        <v>4.7344820264036679E-5</v>
      </c>
      <c r="I679" s="197">
        <f t="shared" si="117"/>
        <v>1</v>
      </c>
      <c r="J679" s="192">
        <f t="shared" si="122"/>
        <v>4.7344820264036679E-5</v>
      </c>
      <c r="K679" s="204">
        <f t="shared" si="118"/>
        <v>2.2850254570547042E-4</v>
      </c>
      <c r="L679" s="197">
        <f t="shared" si="119"/>
        <v>1</v>
      </c>
      <c r="M679" s="192">
        <f t="shared" si="123"/>
        <v>2.2850254570547042E-4</v>
      </c>
    </row>
    <row r="680" spans="1:27" s="180" customFormat="1" hidden="1" x14ac:dyDescent="0.2">
      <c r="A680" s="203">
        <f t="shared" si="112"/>
        <v>77</v>
      </c>
      <c r="B680" s="204">
        <f t="shared" si="112"/>
        <v>1.5025601640682299E-5</v>
      </c>
      <c r="C680" s="197">
        <f t="shared" si="113"/>
        <v>1</v>
      </c>
      <c r="D680" s="192">
        <f t="shared" si="120"/>
        <v>1.5025601640682299E-5</v>
      </c>
      <c r="E680" s="204">
        <f t="shared" si="114"/>
        <v>1.5450854517305381E-4</v>
      </c>
      <c r="F680" s="197">
        <f t="shared" si="115"/>
        <v>1</v>
      </c>
      <c r="G680" s="192">
        <f t="shared" si="121"/>
        <v>1.5450854517305381E-4</v>
      </c>
      <c r="H680" s="204">
        <f t="shared" si="116"/>
        <v>2.7216184103877371E-5</v>
      </c>
      <c r="I680" s="197">
        <f t="shared" si="117"/>
        <v>1</v>
      </c>
      <c r="J680" s="192">
        <f t="shared" si="122"/>
        <v>2.7216184103877371E-5</v>
      </c>
      <c r="K680" s="204">
        <f t="shared" si="118"/>
        <v>1.618795950345206E-4</v>
      </c>
      <c r="L680" s="197">
        <f t="shared" si="119"/>
        <v>1</v>
      </c>
      <c r="M680" s="192">
        <f t="shared" si="123"/>
        <v>1.618795950345206E-4</v>
      </c>
    </row>
    <row r="681" spans="1:27" s="180" customFormat="1" hidden="1" x14ac:dyDescent="0.2">
      <c r="A681" s="203">
        <f t="shared" si="112"/>
        <v>78</v>
      </c>
      <c r="B681" s="204">
        <f t="shared" si="112"/>
        <v>1.4742099722933575E-5</v>
      </c>
      <c r="C681" s="197">
        <f t="shared" si="113"/>
        <v>1</v>
      </c>
      <c r="D681" s="192">
        <f t="shared" si="120"/>
        <v>1.4742099722933575E-5</v>
      </c>
      <c r="E681" s="204">
        <f t="shared" si="114"/>
        <v>1.4260146462760748E-4</v>
      </c>
      <c r="F681" s="197">
        <f t="shared" si="115"/>
        <v>1</v>
      </c>
      <c r="G681" s="192">
        <f t="shared" si="121"/>
        <v>1.4260146462760748E-4</v>
      </c>
      <c r="H681" s="204">
        <f t="shared" si="116"/>
        <v>2.0695639995656752E-5</v>
      </c>
      <c r="I681" s="197">
        <f t="shared" si="117"/>
        <v>1</v>
      </c>
      <c r="J681" s="192">
        <f t="shared" si="122"/>
        <v>2.0695639995656752E-5</v>
      </c>
      <c r="K681" s="204">
        <f t="shared" si="118"/>
        <v>1.2218932654969945E-4</v>
      </c>
      <c r="L681" s="197">
        <f t="shared" si="119"/>
        <v>1</v>
      </c>
      <c r="M681" s="192">
        <f t="shared" si="123"/>
        <v>1.2218932654969945E-4</v>
      </c>
    </row>
    <row r="682" spans="1:27" s="180" customFormat="1" hidden="1" x14ac:dyDescent="0.2">
      <c r="A682" s="203">
        <f t="shared" si="112"/>
        <v>79</v>
      </c>
      <c r="B682" s="204">
        <f t="shared" si="112"/>
        <v>1.190708054544635E-5</v>
      </c>
      <c r="C682" s="197">
        <f t="shared" si="113"/>
        <v>1</v>
      </c>
      <c r="D682" s="192">
        <f t="shared" si="120"/>
        <v>1.190708054544635E-5</v>
      </c>
      <c r="E682" s="204">
        <f t="shared" si="114"/>
        <v>9.2988629021581023E-5</v>
      </c>
      <c r="F682" s="197">
        <f t="shared" si="115"/>
        <v>1</v>
      </c>
      <c r="G682" s="192">
        <f t="shared" si="121"/>
        <v>9.2988629021581023E-5</v>
      </c>
      <c r="H682" s="204">
        <f t="shared" si="116"/>
        <v>1.1056574792200182E-5</v>
      </c>
      <c r="I682" s="197">
        <f t="shared" si="117"/>
        <v>1</v>
      </c>
      <c r="J682" s="192">
        <f t="shared" si="122"/>
        <v>1.1056574792200182E-5</v>
      </c>
      <c r="K682" s="204">
        <f t="shared" si="118"/>
        <v>9.0437111761842512E-5</v>
      </c>
      <c r="L682" s="197">
        <f t="shared" si="119"/>
        <v>1</v>
      </c>
      <c r="M682" s="192">
        <f t="shared" si="123"/>
        <v>9.0437111761842512E-5</v>
      </c>
    </row>
    <row r="683" spans="1:27" s="180" customFormat="1" hidden="1" x14ac:dyDescent="0.2">
      <c r="A683" s="203">
        <f t="shared" si="112"/>
        <v>80</v>
      </c>
      <c r="B683" s="204">
        <f t="shared" si="112"/>
        <v>6.8040460259693428E-6</v>
      </c>
      <c r="C683" s="197">
        <f t="shared" si="113"/>
        <v>1</v>
      </c>
      <c r="D683" s="192">
        <f t="shared" si="120"/>
        <v>6.8040460259693428E-6</v>
      </c>
      <c r="E683" s="204">
        <f t="shared" si="114"/>
        <v>6.9457969848437043E-5</v>
      </c>
      <c r="F683" s="197">
        <f t="shared" si="115"/>
        <v>1</v>
      </c>
      <c r="G683" s="192">
        <f t="shared" si="121"/>
        <v>6.9457969848437043E-5</v>
      </c>
      <c r="H683" s="204">
        <f t="shared" si="116"/>
        <v>1.0489570956702736E-5</v>
      </c>
      <c r="I683" s="197">
        <f t="shared" si="117"/>
        <v>1</v>
      </c>
      <c r="J683" s="192">
        <f t="shared" si="122"/>
        <v>1.0489570956702736E-5</v>
      </c>
      <c r="K683" s="204">
        <f t="shared" si="118"/>
        <v>6.0952912315975365E-5</v>
      </c>
      <c r="L683" s="197">
        <f t="shared" si="119"/>
        <v>1</v>
      </c>
      <c r="M683" s="192">
        <f t="shared" si="123"/>
        <v>6.0952912315975365E-5</v>
      </c>
    </row>
    <row r="684" spans="1:27" s="180" customFormat="1" hidden="1" x14ac:dyDescent="0.2">
      <c r="A684" s="203">
        <f t="shared" ref="A684:B687" si="124">A483</f>
        <v>81</v>
      </c>
      <c r="B684" s="204">
        <f t="shared" si="124"/>
        <v>3.4020230129846714E-6</v>
      </c>
      <c r="C684" s="197">
        <f t="shared" si="113"/>
        <v>1</v>
      </c>
      <c r="D684" s="192">
        <f t="shared" si="120"/>
        <v>3.4020230129846714E-6</v>
      </c>
      <c r="E684" s="204">
        <f t="shared" si="114"/>
        <v>3.600474355408777E-5</v>
      </c>
      <c r="F684" s="197">
        <f t="shared" si="115"/>
        <v>1</v>
      </c>
      <c r="G684" s="192">
        <f t="shared" si="121"/>
        <v>3.600474355408777E-5</v>
      </c>
      <c r="H684" s="204">
        <f t="shared" si="116"/>
        <v>4.8195326017282842E-6</v>
      </c>
      <c r="I684" s="197">
        <f t="shared" si="117"/>
        <v>1</v>
      </c>
      <c r="J684" s="192">
        <f t="shared" si="122"/>
        <v>4.8195326017282842E-6</v>
      </c>
      <c r="K684" s="204">
        <f t="shared" si="118"/>
        <v>4.4226299168800728E-5</v>
      </c>
      <c r="L684" s="197">
        <f t="shared" si="119"/>
        <v>1</v>
      </c>
      <c r="M684" s="192">
        <f t="shared" si="123"/>
        <v>4.4226299168800728E-5</v>
      </c>
    </row>
    <row r="685" spans="1:27" s="180" customFormat="1" hidden="1" x14ac:dyDescent="0.2">
      <c r="A685" s="203">
        <f t="shared" si="124"/>
        <v>82</v>
      </c>
      <c r="B685" s="204">
        <f t="shared" si="124"/>
        <v>3.1185210952359489E-6</v>
      </c>
      <c r="C685" s="197">
        <f t="shared" si="113"/>
        <v>0.99999999999999978</v>
      </c>
      <c r="D685" s="192">
        <f t="shared" si="120"/>
        <v>3.1185210952359481E-6</v>
      </c>
      <c r="E685" s="204">
        <f t="shared" si="114"/>
        <v>1.9845134242410584E-5</v>
      </c>
      <c r="F685" s="197">
        <f t="shared" si="115"/>
        <v>0.99999999999999978</v>
      </c>
      <c r="G685" s="192">
        <f t="shared" si="121"/>
        <v>1.9845134242410581E-5</v>
      </c>
      <c r="H685" s="204">
        <f t="shared" si="116"/>
        <v>3.4020230129846714E-6</v>
      </c>
      <c r="I685" s="197">
        <f t="shared" si="117"/>
        <v>0.99999999999999978</v>
      </c>
      <c r="J685" s="192">
        <f t="shared" si="122"/>
        <v>3.4020230129846705E-6</v>
      </c>
      <c r="K685" s="204">
        <f t="shared" si="118"/>
        <v>2.0412138077908028E-5</v>
      </c>
      <c r="L685" s="197">
        <f t="shared" si="119"/>
        <v>0.99999999999999978</v>
      </c>
      <c r="M685" s="192">
        <f t="shared" si="123"/>
        <v>2.0412138077908025E-5</v>
      </c>
    </row>
    <row r="686" spans="1:27" s="180" customFormat="1" hidden="1" x14ac:dyDescent="0.2">
      <c r="A686" s="203">
        <f t="shared" si="124"/>
        <v>83</v>
      </c>
      <c r="B686" s="204">
        <f t="shared" si="124"/>
        <v>8.5050575324616785E-7</v>
      </c>
      <c r="C686" s="197">
        <f t="shared" si="113"/>
        <v>1</v>
      </c>
      <c r="D686" s="192">
        <f t="shared" si="120"/>
        <v>8.5050575324616785E-7</v>
      </c>
      <c r="E686" s="204">
        <f t="shared" si="114"/>
        <v>2.9484199445867151E-5</v>
      </c>
      <c r="F686" s="197">
        <f t="shared" si="115"/>
        <v>1</v>
      </c>
      <c r="G686" s="192">
        <f t="shared" si="121"/>
        <v>2.9484199445867151E-5</v>
      </c>
      <c r="H686" s="204">
        <f t="shared" si="116"/>
        <v>5.670038354974452E-6</v>
      </c>
      <c r="I686" s="197">
        <f t="shared" si="117"/>
        <v>1</v>
      </c>
      <c r="J686" s="192">
        <f t="shared" si="122"/>
        <v>5.670038354974452E-6</v>
      </c>
      <c r="K686" s="204">
        <f t="shared" si="118"/>
        <v>3.0618207116862043E-5</v>
      </c>
      <c r="L686" s="197">
        <f t="shared" si="119"/>
        <v>1</v>
      </c>
      <c r="M686" s="192">
        <f t="shared" si="123"/>
        <v>3.0618207116862043E-5</v>
      </c>
    </row>
    <row r="687" spans="1:27" s="180" customFormat="1" ht="13.5" hidden="1" thickBot="1" x14ac:dyDescent="0.25">
      <c r="A687" s="203" t="str">
        <f t="shared" si="124"/>
        <v>NNNN</v>
      </c>
      <c r="B687" s="205">
        <f t="shared" si="124"/>
        <v>0.193084084117287</v>
      </c>
      <c r="C687" s="202">
        <f t="shared" si="113"/>
        <v>1</v>
      </c>
      <c r="D687" s="206">
        <f t="shared" si="120"/>
        <v>0.193084084117287</v>
      </c>
      <c r="E687" s="201"/>
      <c r="F687" s="202"/>
      <c r="G687" s="200"/>
      <c r="H687" s="198"/>
      <c r="I687" s="202"/>
      <c r="J687" s="200"/>
      <c r="K687" s="201"/>
      <c r="L687" s="207"/>
      <c r="M687" s="208"/>
    </row>
    <row r="688" spans="1:27" x14ac:dyDescent="0.2">
      <c r="C688" s="114"/>
      <c r="D688" s="114"/>
      <c r="E688" s="114"/>
      <c r="F688" s="114"/>
      <c r="G688" s="26"/>
      <c r="H688" s="26"/>
      <c r="AA688" s="26"/>
    </row>
    <row r="689" spans="1:37" x14ac:dyDescent="0.2">
      <c r="C689" s="114"/>
      <c r="D689" s="114"/>
      <c r="E689" s="114"/>
      <c r="F689" s="114"/>
      <c r="G689" s="26"/>
      <c r="H689" s="26"/>
      <c r="AA689" s="26"/>
    </row>
    <row r="690" spans="1:37" ht="15.75" x14ac:dyDescent="0.25">
      <c r="A690" s="140" t="s">
        <v>56</v>
      </c>
      <c r="C690" s="111"/>
      <c r="D690" s="111"/>
      <c r="E690" s="111"/>
      <c r="AA690" s="26"/>
    </row>
    <row r="691" spans="1:37" x14ac:dyDescent="0.2">
      <c r="A691" s="18" t="s">
        <v>66</v>
      </c>
      <c r="B691" s="152"/>
      <c r="C691" s="111"/>
      <c r="D691" s="111"/>
      <c r="E691" s="111"/>
      <c r="F691" s="26"/>
      <c r="G691" s="26"/>
      <c r="H691" s="26"/>
      <c r="AA691" s="26"/>
    </row>
    <row r="692" spans="1:37" x14ac:dyDescent="0.2">
      <c r="A692" s="18" t="s">
        <v>155</v>
      </c>
      <c r="B692" s="152"/>
      <c r="C692" s="111"/>
      <c r="D692" s="111"/>
      <c r="E692" s="111"/>
      <c r="F692" s="26"/>
      <c r="G692" s="26"/>
      <c r="H692" s="26"/>
      <c r="AA692" s="26"/>
    </row>
    <row r="693" spans="1:37" x14ac:dyDescent="0.2">
      <c r="C693" s="111"/>
      <c r="D693" s="111"/>
      <c r="E693" s="111"/>
      <c r="F693" s="26"/>
      <c r="G693" s="26"/>
      <c r="H693" s="26"/>
      <c r="AA693" s="26"/>
    </row>
    <row r="694" spans="1:37" x14ac:dyDescent="0.2">
      <c r="B694" s="334" t="s">
        <v>67</v>
      </c>
      <c r="C694" s="334"/>
      <c r="D694" s="334"/>
      <c r="E694" s="334"/>
      <c r="F694" s="334"/>
      <c r="G694" s="334"/>
      <c r="H694" s="334"/>
      <c r="AA694" s="26"/>
    </row>
    <row r="695" spans="1:37" x14ac:dyDescent="0.2">
      <c r="C695" s="114"/>
      <c r="D695" s="114"/>
      <c r="E695" s="114"/>
      <c r="F695" s="114"/>
      <c r="G695" s="26"/>
      <c r="H695" s="26"/>
      <c r="AA695" s="26"/>
    </row>
    <row r="696" spans="1:37" ht="38.25" x14ac:dyDescent="0.2">
      <c r="A696" s="19" t="s">
        <v>36</v>
      </c>
      <c r="B696" s="22" t="s">
        <v>19</v>
      </c>
      <c r="C696" s="19" t="s">
        <v>68</v>
      </c>
      <c r="D696" s="26"/>
      <c r="E696" s="22" t="s">
        <v>19</v>
      </c>
      <c r="F696" s="19" t="s">
        <v>68</v>
      </c>
      <c r="G696" s="26"/>
      <c r="H696" s="114"/>
      <c r="I696" s="23"/>
      <c r="J696" s="26"/>
      <c r="K696" s="26"/>
      <c r="L696" s="26"/>
      <c r="M696" s="26"/>
      <c r="P696" s="26"/>
      <c r="R696" s="26"/>
      <c r="S696" s="26"/>
      <c r="T696" s="114"/>
      <c r="U696" s="26"/>
      <c r="V696" s="26"/>
      <c r="W696" s="114"/>
      <c r="Y696" s="26"/>
      <c r="Z696" s="26"/>
      <c r="AA696" s="114"/>
      <c r="AC696" s="26"/>
      <c r="AE696" s="26"/>
      <c r="AF696" s="26"/>
      <c r="AG696" s="114"/>
      <c r="AH696" s="26"/>
      <c r="AI696" s="26"/>
      <c r="AJ696" s="114"/>
      <c r="AK696" s="26"/>
    </row>
    <row r="697" spans="1:37" x14ac:dyDescent="0.2">
      <c r="B697" s="22"/>
      <c r="C697" s="114"/>
      <c r="D697" s="114"/>
      <c r="E697" s="114"/>
      <c r="F697" s="114"/>
      <c r="G697" s="114"/>
      <c r="H697" s="114"/>
      <c r="AA697" s="26"/>
    </row>
    <row r="698" spans="1:37" s="111" customFormat="1" ht="15" customHeight="1" x14ac:dyDescent="0.2">
      <c r="B698" s="334" t="s">
        <v>69</v>
      </c>
      <c r="C698" s="334"/>
      <c r="D698" s="292"/>
      <c r="E698" s="334" t="s">
        <v>70</v>
      </c>
      <c r="F698" s="334"/>
      <c r="G698" s="292"/>
      <c r="H698" s="292"/>
      <c r="K698" s="17"/>
      <c r="T698" s="113"/>
      <c r="W698" s="113"/>
      <c r="AA698" s="27"/>
      <c r="AG698" s="113"/>
      <c r="AJ698" s="113"/>
    </row>
    <row r="699" spans="1:37" x14ac:dyDescent="0.2">
      <c r="C699" s="114"/>
      <c r="D699" s="114"/>
      <c r="E699" s="114"/>
      <c r="F699" s="114"/>
      <c r="G699" s="114"/>
      <c r="H699" s="114"/>
      <c r="AA699" s="26"/>
    </row>
    <row r="700" spans="1:37" x14ac:dyDescent="0.2">
      <c r="A700" s="24">
        <f>A603</f>
        <v>0</v>
      </c>
      <c r="B700" s="94">
        <f>SUM(B603,H603)</f>
        <v>6.0198797214763757E-3</v>
      </c>
      <c r="C700" s="23">
        <f>SUM(D603,J603)/B700</f>
        <v>1.032461056545825</v>
      </c>
      <c r="D700" s="23"/>
      <c r="E700" s="94">
        <f>SUM(E603,K603)</f>
        <v>9.6333951651015942E-4</v>
      </c>
      <c r="F700" s="23">
        <f>SUM(G603,M603)/E700</f>
        <v>0.79715183205001705</v>
      </c>
      <c r="G700" s="114"/>
      <c r="H700" s="114"/>
      <c r="I700" s="23"/>
      <c r="K700" s="114"/>
      <c r="R700" s="22"/>
      <c r="T700" s="114"/>
      <c r="U700" s="22"/>
      <c r="W700" s="114"/>
      <c r="Y700" s="26"/>
      <c r="AA700" s="114"/>
      <c r="AE700" s="22"/>
      <c r="AG700" s="114"/>
      <c r="AH700" s="22"/>
      <c r="AJ700" s="114"/>
    </row>
    <row r="701" spans="1:37" x14ac:dyDescent="0.2">
      <c r="A701" s="24">
        <f t="shared" ref="A701:A764" si="125">A604</f>
        <v>1</v>
      </c>
      <c r="B701" s="94">
        <f t="shared" ref="B701:B764" si="126">SUM(B604,H604)</f>
        <v>7.749524921661333E-3</v>
      </c>
      <c r="C701" s="23">
        <f t="shared" ref="C701:C764" si="127">SUM(D604,J604)/B701</f>
        <v>1.0474507022899642</v>
      </c>
      <c r="D701" s="23"/>
      <c r="E701" s="94">
        <f t="shared" ref="E701:E764" si="128">SUM(E604,K604)</f>
        <v>2.1962893567993541E-3</v>
      </c>
      <c r="F701" s="23">
        <f t="shared" ref="F701:F764" si="129">SUM(G604,M604)/E701</f>
        <v>0.83257197016959172</v>
      </c>
      <c r="G701" s="114"/>
      <c r="H701" s="114"/>
      <c r="I701" s="23"/>
      <c r="K701" s="114"/>
      <c r="R701" s="22"/>
      <c r="T701" s="114"/>
      <c r="U701" s="22"/>
      <c r="W701" s="114"/>
      <c r="Y701" s="26"/>
      <c r="AA701" s="114"/>
      <c r="AE701" s="22"/>
      <c r="AG701" s="114"/>
      <c r="AH701" s="22"/>
      <c r="AJ701" s="114"/>
    </row>
    <row r="702" spans="1:37" x14ac:dyDescent="0.2">
      <c r="A702" s="24">
        <f t="shared" si="125"/>
        <v>2</v>
      </c>
      <c r="B702" s="94">
        <f t="shared" si="126"/>
        <v>7.5853773112848216E-3</v>
      </c>
      <c r="C702" s="23">
        <f t="shared" si="127"/>
        <v>1.0662139186686188</v>
      </c>
      <c r="D702" s="23"/>
      <c r="E702" s="94">
        <f t="shared" si="128"/>
        <v>3.4510688447552001E-3</v>
      </c>
      <c r="F702" s="23">
        <f t="shared" si="129"/>
        <v>0.85446318837611368</v>
      </c>
      <c r="G702" s="114"/>
      <c r="H702" s="114"/>
      <c r="I702" s="23"/>
      <c r="K702" s="114"/>
      <c r="R702" s="22"/>
      <c r="T702" s="114"/>
      <c r="U702" s="22"/>
      <c r="W702" s="114"/>
      <c r="Y702" s="26"/>
      <c r="AA702" s="114"/>
      <c r="AE702" s="22"/>
      <c r="AG702" s="114"/>
      <c r="AH702" s="22"/>
      <c r="AJ702" s="114"/>
    </row>
    <row r="703" spans="1:37" x14ac:dyDescent="0.2">
      <c r="A703" s="24">
        <f t="shared" si="125"/>
        <v>3</v>
      </c>
      <c r="B703" s="94">
        <f t="shared" si="126"/>
        <v>7.6128769973064486E-3</v>
      </c>
      <c r="C703" s="23">
        <f t="shared" si="127"/>
        <v>1.0523022711378247</v>
      </c>
      <c r="D703" s="23"/>
      <c r="E703" s="94">
        <f t="shared" si="128"/>
        <v>2.6325988082146383E-3</v>
      </c>
      <c r="F703" s="23">
        <f t="shared" si="129"/>
        <v>0.84875372745380095</v>
      </c>
      <c r="G703" s="114"/>
      <c r="H703" s="114"/>
      <c r="I703" s="23"/>
      <c r="K703" s="114"/>
      <c r="R703" s="22"/>
      <c r="T703" s="114"/>
      <c r="U703" s="22"/>
      <c r="W703" s="114"/>
      <c r="Y703" s="26"/>
      <c r="AA703" s="114"/>
      <c r="AE703" s="22"/>
      <c r="AG703" s="114"/>
      <c r="AH703" s="22"/>
      <c r="AJ703" s="114"/>
    </row>
    <row r="704" spans="1:37" x14ac:dyDescent="0.2">
      <c r="A704" s="24">
        <f t="shared" si="125"/>
        <v>4</v>
      </c>
      <c r="B704" s="94">
        <f t="shared" si="126"/>
        <v>6.5188430967141279E-3</v>
      </c>
      <c r="C704" s="23">
        <f t="shared" si="127"/>
        <v>1.0546879931903237</v>
      </c>
      <c r="D704" s="23"/>
      <c r="E704" s="94">
        <f t="shared" si="128"/>
        <v>2.8168750547513076E-3</v>
      </c>
      <c r="F704" s="23">
        <f t="shared" si="129"/>
        <v>0.87344044732102433</v>
      </c>
      <c r="G704" s="114"/>
      <c r="H704" s="114"/>
      <c r="I704" s="23"/>
      <c r="K704" s="114"/>
      <c r="R704" s="22"/>
      <c r="T704" s="114"/>
      <c r="U704" s="22"/>
      <c r="W704" s="114"/>
      <c r="Y704" s="26"/>
      <c r="AA704" s="114"/>
      <c r="AE704" s="22"/>
      <c r="AG704" s="114"/>
      <c r="AH704" s="22"/>
      <c r="AJ704" s="114"/>
    </row>
    <row r="705" spans="1:36" x14ac:dyDescent="0.2">
      <c r="A705" s="24">
        <f t="shared" si="125"/>
        <v>5</v>
      </c>
      <c r="B705" s="94">
        <f t="shared" si="126"/>
        <v>7.5388829967740316E-3</v>
      </c>
      <c r="C705" s="23">
        <f t="shared" si="127"/>
        <v>1.0200275953250562</v>
      </c>
      <c r="D705" s="114"/>
      <c r="E705" s="94">
        <f t="shared" si="128"/>
        <v>2.9866927034827928E-3</v>
      </c>
      <c r="F705" s="23">
        <f t="shared" si="129"/>
        <v>0.94944719365126717</v>
      </c>
      <c r="G705" s="114"/>
      <c r="H705" s="114"/>
      <c r="I705" s="23"/>
      <c r="K705" s="114"/>
      <c r="R705" s="22"/>
      <c r="T705" s="114"/>
      <c r="U705" s="22"/>
      <c r="W705" s="114"/>
      <c r="Y705" s="26"/>
      <c r="AA705" s="114"/>
      <c r="AE705" s="22"/>
      <c r="AG705" s="114"/>
      <c r="AH705" s="22"/>
      <c r="AJ705" s="114"/>
    </row>
    <row r="706" spans="1:36" x14ac:dyDescent="0.2">
      <c r="A706" s="24">
        <f t="shared" si="125"/>
        <v>6</v>
      </c>
      <c r="B706" s="94">
        <f t="shared" si="126"/>
        <v>8.4585632179508888E-3</v>
      </c>
      <c r="C706" s="23">
        <f t="shared" si="127"/>
        <v>1.0214493729267948</v>
      </c>
      <c r="D706" s="114"/>
      <c r="E706" s="94">
        <f t="shared" si="128"/>
        <v>3.45787289078117E-3</v>
      </c>
      <c r="F706" s="23">
        <f t="shared" si="129"/>
        <v>0.94753107398181025</v>
      </c>
      <c r="G706" s="114"/>
      <c r="H706" s="114"/>
      <c r="I706" s="23"/>
      <c r="K706" s="114"/>
      <c r="R706" s="22"/>
      <c r="T706" s="114"/>
      <c r="U706" s="22"/>
      <c r="W706" s="114"/>
      <c r="Y706" s="26"/>
      <c r="AA706" s="114"/>
      <c r="AE706" s="22"/>
      <c r="AG706" s="114"/>
      <c r="AH706" s="22"/>
      <c r="AJ706" s="114"/>
    </row>
    <row r="707" spans="1:36" x14ac:dyDescent="0.2">
      <c r="A707" s="24">
        <f t="shared" si="125"/>
        <v>7</v>
      </c>
      <c r="B707" s="94">
        <f t="shared" si="126"/>
        <v>8.750286691314323E-3</v>
      </c>
      <c r="C707" s="23">
        <f t="shared" si="127"/>
        <v>1.0211050355277924</v>
      </c>
      <c r="E707" s="94">
        <f t="shared" si="128"/>
        <v>3.967042335057876E-3</v>
      </c>
      <c r="F707" s="23">
        <f t="shared" si="129"/>
        <v>0.95344765800290765</v>
      </c>
      <c r="G707" s="114"/>
      <c r="H707" s="114"/>
      <c r="I707" s="23"/>
      <c r="K707" s="114"/>
      <c r="R707" s="22"/>
      <c r="T707" s="114"/>
      <c r="U707" s="22"/>
      <c r="W707" s="114"/>
      <c r="Y707" s="26"/>
      <c r="AA707" s="114"/>
      <c r="AE707" s="22"/>
      <c r="AG707" s="114"/>
      <c r="AH707" s="22"/>
      <c r="AJ707" s="114"/>
    </row>
    <row r="708" spans="1:36" x14ac:dyDescent="0.2">
      <c r="A708" s="24">
        <f t="shared" si="125"/>
        <v>8</v>
      </c>
      <c r="B708" s="94">
        <f t="shared" si="126"/>
        <v>9.0802829235738375E-3</v>
      </c>
      <c r="C708" s="23">
        <f t="shared" si="127"/>
        <v>1.0186758389851991</v>
      </c>
      <c r="E708" s="94">
        <f t="shared" si="128"/>
        <v>4.175983248438684E-3</v>
      </c>
      <c r="F708" s="23">
        <f t="shared" si="129"/>
        <v>0.95939114413734283</v>
      </c>
      <c r="G708" s="114"/>
      <c r="H708" s="114"/>
      <c r="I708" s="23"/>
      <c r="K708" s="114"/>
      <c r="R708" s="22"/>
      <c r="T708" s="114"/>
      <c r="U708" s="22"/>
      <c r="W708" s="114"/>
      <c r="Y708" s="26"/>
      <c r="AA708" s="114"/>
      <c r="AE708" s="22"/>
      <c r="AG708" s="114"/>
      <c r="AH708" s="22"/>
      <c r="AJ708" s="114"/>
    </row>
    <row r="709" spans="1:36" x14ac:dyDescent="0.2">
      <c r="A709" s="24">
        <f t="shared" si="125"/>
        <v>9</v>
      </c>
      <c r="B709" s="94">
        <f t="shared" si="126"/>
        <v>9.9730304625645638E-3</v>
      </c>
      <c r="C709" s="23">
        <f t="shared" si="127"/>
        <v>1.006744321214105</v>
      </c>
      <c r="E709" s="94">
        <f t="shared" si="128"/>
        <v>5.7726660491994901E-3</v>
      </c>
      <c r="F709" s="23">
        <f t="shared" si="129"/>
        <v>0.98834830902319126</v>
      </c>
      <c r="G709" s="114"/>
      <c r="H709" s="114"/>
      <c r="I709" s="23"/>
      <c r="K709" s="114"/>
      <c r="R709" s="22"/>
      <c r="T709" s="114"/>
      <c r="U709" s="22"/>
      <c r="W709" s="114"/>
      <c r="Y709" s="26"/>
      <c r="AA709" s="114"/>
      <c r="AE709" s="22"/>
      <c r="AG709" s="114"/>
      <c r="AH709" s="22"/>
      <c r="AJ709" s="114"/>
    </row>
    <row r="710" spans="1:36" x14ac:dyDescent="0.2">
      <c r="A710" s="24">
        <f t="shared" si="125"/>
        <v>10</v>
      </c>
      <c r="B710" s="94">
        <f t="shared" si="126"/>
        <v>8.0798046558385947E-3</v>
      </c>
      <c r="C710" s="23">
        <f t="shared" si="127"/>
        <v>1.0058530778349746</v>
      </c>
      <c r="E710" s="94">
        <f t="shared" si="128"/>
        <v>5.0809213698926065E-3</v>
      </c>
      <c r="F710" s="23">
        <f t="shared" si="129"/>
        <v>0.99069229336587639</v>
      </c>
      <c r="G710" s="114"/>
      <c r="H710" s="114"/>
      <c r="I710" s="23"/>
      <c r="K710" s="114"/>
      <c r="R710" s="22"/>
      <c r="T710" s="114"/>
      <c r="U710" s="22"/>
      <c r="W710" s="114"/>
      <c r="Y710" s="26"/>
      <c r="AA710" s="114"/>
      <c r="AE710" s="22"/>
      <c r="AG710" s="114"/>
      <c r="AH710" s="22"/>
      <c r="AJ710" s="114"/>
    </row>
    <row r="711" spans="1:36" x14ac:dyDescent="0.2">
      <c r="A711" s="24">
        <f t="shared" si="125"/>
        <v>11</v>
      </c>
      <c r="B711" s="94">
        <f t="shared" si="126"/>
        <v>7.7980037495963637E-3</v>
      </c>
      <c r="C711" s="23">
        <f t="shared" si="127"/>
        <v>1.004838345101843</v>
      </c>
      <c r="E711" s="94">
        <f t="shared" si="128"/>
        <v>5.6638013127839806E-3</v>
      </c>
      <c r="F711" s="23">
        <f t="shared" si="129"/>
        <v>0.9933384963273959</v>
      </c>
      <c r="G711" s="114"/>
      <c r="H711" s="114"/>
      <c r="I711" s="23"/>
      <c r="K711" s="114"/>
      <c r="R711" s="22"/>
      <c r="T711" s="114"/>
      <c r="U711" s="22"/>
      <c r="W711" s="114"/>
      <c r="Y711" s="26"/>
      <c r="AA711" s="114"/>
      <c r="AE711" s="22"/>
      <c r="AG711" s="114"/>
      <c r="AH711" s="22"/>
      <c r="AJ711" s="114"/>
    </row>
    <row r="712" spans="1:36" x14ac:dyDescent="0.2">
      <c r="A712" s="24">
        <f t="shared" si="125"/>
        <v>12</v>
      </c>
      <c r="B712" s="94">
        <f t="shared" si="126"/>
        <v>7.1998147031465589E-3</v>
      </c>
      <c r="C712" s="23">
        <f t="shared" si="127"/>
        <v>1.0033655073864982</v>
      </c>
      <c r="E712" s="94">
        <f t="shared" si="128"/>
        <v>5.8347529691864597E-3</v>
      </c>
      <c r="F712" s="23">
        <f t="shared" si="129"/>
        <v>0.99584711988788166</v>
      </c>
      <c r="G712" s="114"/>
      <c r="H712" s="114"/>
      <c r="I712" s="23"/>
      <c r="K712" s="114"/>
      <c r="R712" s="22"/>
      <c r="T712" s="114"/>
      <c r="U712" s="22"/>
      <c r="W712" s="114"/>
      <c r="Y712" s="26"/>
      <c r="AA712" s="114"/>
      <c r="AE712" s="22"/>
      <c r="AG712" s="114"/>
      <c r="AH712" s="22"/>
      <c r="AJ712" s="114"/>
    </row>
    <row r="713" spans="1:36" x14ac:dyDescent="0.2">
      <c r="A713" s="24">
        <f t="shared" si="125"/>
        <v>13</v>
      </c>
      <c r="B713" s="94">
        <f t="shared" si="126"/>
        <v>6.8567773826706049E-3</v>
      </c>
      <c r="C713" s="23">
        <f t="shared" si="127"/>
        <v>1.0023961069695344</v>
      </c>
      <c r="E713" s="94">
        <f t="shared" si="128"/>
        <v>6.6824237032551415E-3</v>
      </c>
      <c r="F713" s="23">
        <f t="shared" si="129"/>
        <v>0.99754137528466524</v>
      </c>
      <c r="G713" s="114"/>
      <c r="H713" s="114"/>
      <c r="I713" s="23"/>
      <c r="K713" s="114"/>
      <c r="R713" s="22"/>
      <c r="T713" s="114"/>
      <c r="U713" s="22"/>
      <c r="W713" s="114"/>
      <c r="Y713" s="26"/>
      <c r="AA713" s="114"/>
      <c r="AE713" s="22"/>
      <c r="AG713" s="114"/>
      <c r="AH713" s="22"/>
      <c r="AJ713" s="114"/>
    </row>
    <row r="714" spans="1:36" x14ac:dyDescent="0.2">
      <c r="A714" s="24">
        <f t="shared" si="125"/>
        <v>14</v>
      </c>
      <c r="B714" s="94">
        <f t="shared" si="126"/>
        <v>6.4890753953505114E-3</v>
      </c>
      <c r="C714" s="23">
        <f t="shared" si="127"/>
        <v>1</v>
      </c>
      <c r="E714" s="94">
        <f t="shared" si="128"/>
        <v>7.0535277135882184E-3</v>
      </c>
      <c r="F714" s="23">
        <f t="shared" si="129"/>
        <v>1</v>
      </c>
      <c r="G714" s="114"/>
      <c r="H714" s="114"/>
      <c r="I714" s="23"/>
      <c r="K714" s="114"/>
      <c r="R714" s="22"/>
      <c r="T714" s="114"/>
      <c r="U714" s="22"/>
      <c r="W714" s="114"/>
      <c r="Y714" s="26"/>
      <c r="AA714" s="114"/>
      <c r="AE714" s="22"/>
      <c r="AG714" s="114"/>
      <c r="AH714" s="22"/>
      <c r="AJ714" s="114"/>
    </row>
    <row r="715" spans="1:36" x14ac:dyDescent="0.2">
      <c r="A715" s="24">
        <f t="shared" si="125"/>
        <v>15</v>
      </c>
      <c r="B715" s="94">
        <f t="shared" si="126"/>
        <v>6.1519916151472811E-3</v>
      </c>
      <c r="C715" s="23">
        <f t="shared" si="127"/>
        <v>1.0000000000000002</v>
      </c>
      <c r="E715" s="94">
        <f t="shared" si="128"/>
        <v>7.8583896580768416E-3</v>
      </c>
      <c r="F715" s="23">
        <f t="shared" si="129"/>
        <v>1.0000000000000002</v>
      </c>
      <c r="G715" s="114"/>
      <c r="H715" s="114"/>
      <c r="I715" s="23"/>
      <c r="K715" s="114"/>
      <c r="R715" s="22"/>
      <c r="T715" s="114"/>
      <c r="U715" s="22"/>
      <c r="W715" s="114"/>
      <c r="Y715" s="26"/>
      <c r="AA715" s="114"/>
      <c r="AE715" s="22"/>
      <c r="AG715" s="114"/>
      <c r="AH715" s="22"/>
      <c r="AJ715" s="114"/>
    </row>
    <row r="716" spans="1:36" x14ac:dyDescent="0.2">
      <c r="A716" s="24">
        <f t="shared" si="125"/>
        <v>16</v>
      </c>
      <c r="B716" s="94">
        <f t="shared" si="126"/>
        <v>5.7168161714029921E-3</v>
      </c>
      <c r="C716" s="23">
        <f t="shared" si="127"/>
        <v>0.99999999999999967</v>
      </c>
      <c r="E716" s="94">
        <f t="shared" si="128"/>
        <v>8.2212721127952072E-3</v>
      </c>
      <c r="F716" s="23">
        <f t="shared" si="129"/>
        <v>0.99999999999999978</v>
      </c>
      <c r="G716" s="114"/>
      <c r="H716" s="114"/>
      <c r="I716" s="23"/>
      <c r="K716" s="114"/>
      <c r="R716" s="22"/>
      <c r="T716" s="114"/>
      <c r="U716" s="22"/>
      <c r="W716" s="114"/>
      <c r="Y716" s="26"/>
      <c r="AA716" s="114"/>
      <c r="AE716" s="22"/>
      <c r="AG716" s="114"/>
      <c r="AH716" s="22"/>
      <c r="AJ716" s="114"/>
    </row>
    <row r="717" spans="1:36" x14ac:dyDescent="0.2">
      <c r="A717" s="24">
        <f t="shared" si="125"/>
        <v>17</v>
      </c>
      <c r="B717" s="94">
        <f t="shared" si="126"/>
        <v>5.2569760608145635E-3</v>
      </c>
      <c r="C717" s="23">
        <f t="shared" si="127"/>
        <v>1</v>
      </c>
      <c r="E717" s="94">
        <f t="shared" si="128"/>
        <v>8.4857794020547651E-3</v>
      </c>
      <c r="F717" s="23">
        <f t="shared" si="129"/>
        <v>1</v>
      </c>
      <c r="G717" s="114"/>
      <c r="H717" s="114"/>
      <c r="I717" s="23"/>
      <c r="K717" s="114"/>
      <c r="R717" s="22"/>
      <c r="T717" s="114"/>
      <c r="U717" s="22"/>
      <c r="W717" s="114"/>
      <c r="Y717" s="26"/>
      <c r="AA717" s="114"/>
      <c r="AE717" s="22"/>
      <c r="AG717" s="114"/>
      <c r="AH717" s="22"/>
      <c r="AJ717" s="114"/>
    </row>
    <row r="718" spans="1:36" x14ac:dyDescent="0.2">
      <c r="A718" s="24">
        <f t="shared" si="125"/>
        <v>18</v>
      </c>
      <c r="B718" s="94">
        <f t="shared" si="126"/>
        <v>4.8410787474771873E-3</v>
      </c>
      <c r="C718" s="23">
        <f t="shared" si="127"/>
        <v>1</v>
      </c>
      <c r="E718" s="94">
        <f t="shared" si="128"/>
        <v>8.4815268732885349E-3</v>
      </c>
      <c r="F718" s="23">
        <f t="shared" si="129"/>
        <v>1</v>
      </c>
      <c r="G718" s="114"/>
      <c r="H718" s="114"/>
      <c r="I718" s="23"/>
      <c r="K718" s="114"/>
      <c r="R718" s="22"/>
      <c r="T718" s="114"/>
      <c r="U718" s="22"/>
      <c r="W718" s="114"/>
      <c r="Y718" s="26"/>
      <c r="AA718" s="114"/>
      <c r="AE718" s="22"/>
      <c r="AG718" s="114"/>
      <c r="AH718" s="22"/>
      <c r="AJ718" s="114"/>
    </row>
    <row r="719" spans="1:36" x14ac:dyDescent="0.2">
      <c r="A719" s="24">
        <f t="shared" si="125"/>
        <v>19</v>
      </c>
      <c r="B719" s="94">
        <f t="shared" si="126"/>
        <v>4.8081925250183354E-3</v>
      </c>
      <c r="C719" s="23">
        <f t="shared" si="127"/>
        <v>1</v>
      </c>
      <c r="E719" s="94">
        <f t="shared" si="128"/>
        <v>8.7721163389809752E-3</v>
      </c>
      <c r="F719" s="23">
        <f t="shared" si="129"/>
        <v>1</v>
      </c>
      <c r="G719" s="114"/>
      <c r="H719" s="114"/>
      <c r="I719" s="23"/>
      <c r="K719" s="114"/>
      <c r="R719" s="22"/>
      <c r="T719" s="114"/>
      <c r="U719" s="22"/>
      <c r="W719" s="114"/>
      <c r="Y719" s="26"/>
      <c r="AA719" s="114"/>
      <c r="AE719" s="22"/>
      <c r="AG719" s="114"/>
      <c r="AH719" s="22"/>
      <c r="AJ719" s="114"/>
    </row>
    <row r="720" spans="1:36" x14ac:dyDescent="0.2">
      <c r="A720" s="24">
        <f t="shared" si="125"/>
        <v>20</v>
      </c>
      <c r="B720" s="94">
        <f t="shared" si="126"/>
        <v>4.3815221388065085E-3</v>
      </c>
      <c r="C720" s="23">
        <f t="shared" si="127"/>
        <v>1</v>
      </c>
      <c r="E720" s="94">
        <f t="shared" si="128"/>
        <v>8.9450525088076958E-3</v>
      </c>
      <c r="F720" s="23">
        <f t="shared" si="129"/>
        <v>1.0000000000000002</v>
      </c>
      <c r="G720" s="114"/>
      <c r="H720" s="114"/>
      <c r="I720" s="23"/>
      <c r="K720" s="114"/>
      <c r="R720" s="22"/>
      <c r="T720" s="114"/>
      <c r="U720" s="22"/>
      <c r="W720" s="114"/>
      <c r="Y720" s="26"/>
      <c r="AA720" s="114"/>
      <c r="AE720" s="22"/>
      <c r="AG720" s="114"/>
      <c r="AH720" s="22"/>
      <c r="AJ720" s="114"/>
    </row>
    <row r="721" spans="1:36" x14ac:dyDescent="0.2">
      <c r="A721" s="24">
        <f t="shared" si="125"/>
        <v>21</v>
      </c>
      <c r="B721" s="94">
        <f t="shared" si="126"/>
        <v>4.1799522752871661E-3</v>
      </c>
      <c r="C721" s="23">
        <f t="shared" si="127"/>
        <v>1</v>
      </c>
      <c r="E721" s="94">
        <f t="shared" si="128"/>
        <v>8.6014481844962441E-3</v>
      </c>
      <c r="F721" s="23">
        <f t="shared" si="129"/>
        <v>1</v>
      </c>
      <c r="G721" s="114"/>
      <c r="H721" s="114"/>
      <c r="I721" s="23"/>
      <c r="K721" s="114"/>
      <c r="R721" s="22"/>
      <c r="T721" s="114"/>
      <c r="U721" s="22"/>
      <c r="W721" s="114"/>
      <c r="Y721" s="26"/>
      <c r="AA721" s="114"/>
      <c r="AE721" s="22"/>
      <c r="AG721" s="114"/>
      <c r="AH721" s="22"/>
      <c r="AJ721" s="114"/>
    </row>
    <row r="722" spans="1:36" x14ac:dyDescent="0.2">
      <c r="A722" s="24">
        <f t="shared" si="125"/>
        <v>22</v>
      </c>
      <c r="B722" s="94">
        <f t="shared" si="126"/>
        <v>3.870368181105561E-3</v>
      </c>
      <c r="C722" s="23">
        <f t="shared" si="127"/>
        <v>1</v>
      </c>
      <c r="E722" s="94">
        <f t="shared" si="128"/>
        <v>8.4806763675352882E-3</v>
      </c>
      <c r="F722" s="23">
        <f t="shared" si="129"/>
        <v>1</v>
      </c>
      <c r="G722" s="114"/>
      <c r="H722" s="114"/>
      <c r="I722" s="23"/>
      <c r="K722" s="114"/>
      <c r="R722" s="22"/>
      <c r="T722" s="114"/>
      <c r="U722" s="22"/>
      <c r="W722" s="114"/>
      <c r="Y722" s="26"/>
      <c r="AA722" s="114"/>
      <c r="AE722" s="22"/>
      <c r="AG722" s="114"/>
      <c r="AH722" s="22"/>
      <c r="AJ722" s="114"/>
    </row>
    <row r="723" spans="1:36" x14ac:dyDescent="0.2">
      <c r="A723" s="24">
        <f t="shared" si="125"/>
        <v>23</v>
      </c>
      <c r="B723" s="94">
        <f t="shared" si="126"/>
        <v>3.8686671695990684E-3</v>
      </c>
      <c r="C723" s="23">
        <f t="shared" si="127"/>
        <v>1.0000000000000002</v>
      </c>
      <c r="E723" s="94">
        <f t="shared" si="128"/>
        <v>8.986443788799009E-3</v>
      </c>
      <c r="F723" s="23">
        <f t="shared" si="129"/>
        <v>1.0000000000000002</v>
      </c>
      <c r="G723" s="114"/>
      <c r="H723" s="114"/>
      <c r="I723" s="23"/>
      <c r="K723" s="114"/>
      <c r="R723" s="22"/>
      <c r="T723" s="114"/>
      <c r="U723" s="22"/>
      <c r="W723" s="114"/>
      <c r="Y723" s="26"/>
      <c r="AA723" s="114"/>
      <c r="AE723" s="22"/>
      <c r="AG723" s="114"/>
      <c r="AH723" s="22"/>
      <c r="AJ723" s="114"/>
    </row>
    <row r="724" spans="1:36" x14ac:dyDescent="0.2">
      <c r="A724" s="24">
        <f t="shared" si="125"/>
        <v>24</v>
      </c>
      <c r="B724" s="94">
        <f t="shared" si="126"/>
        <v>3.6551902255342805E-3</v>
      </c>
      <c r="C724" s="23">
        <f t="shared" si="127"/>
        <v>1</v>
      </c>
      <c r="E724" s="94">
        <f t="shared" si="128"/>
        <v>8.3417604278384141E-3</v>
      </c>
      <c r="F724" s="23">
        <f t="shared" si="129"/>
        <v>1</v>
      </c>
      <c r="G724" s="114"/>
      <c r="H724" s="114"/>
      <c r="I724" s="23"/>
      <c r="K724" s="114"/>
      <c r="R724" s="22"/>
      <c r="T724" s="114"/>
      <c r="U724" s="22"/>
      <c r="W724" s="114"/>
      <c r="Y724" s="26"/>
      <c r="AA724" s="114"/>
      <c r="AE724" s="22"/>
      <c r="AG724" s="114"/>
      <c r="AH724" s="22"/>
      <c r="AJ724" s="114"/>
    </row>
    <row r="725" spans="1:36" x14ac:dyDescent="0.2">
      <c r="A725" s="24">
        <f>A628</f>
        <v>25</v>
      </c>
      <c r="B725" s="94">
        <f t="shared" si="126"/>
        <v>3.6940299882658552E-3</v>
      </c>
      <c r="C725" s="23">
        <f t="shared" si="127"/>
        <v>1</v>
      </c>
      <c r="E725" s="94">
        <f t="shared" si="128"/>
        <v>8.9192538342925624E-3</v>
      </c>
      <c r="F725" s="23">
        <f t="shared" si="129"/>
        <v>1</v>
      </c>
      <c r="G725" s="114"/>
      <c r="H725" s="114"/>
      <c r="I725" s="23"/>
      <c r="K725" s="114"/>
      <c r="R725" s="22"/>
      <c r="T725" s="114"/>
      <c r="U725" s="22"/>
      <c r="W725" s="114"/>
      <c r="Y725" s="26"/>
      <c r="AA725" s="114"/>
      <c r="AE725" s="22"/>
      <c r="AG725" s="114"/>
      <c r="AH725" s="22"/>
      <c r="AJ725" s="114"/>
    </row>
    <row r="726" spans="1:36" x14ac:dyDescent="0.2">
      <c r="A726" s="24">
        <f t="shared" si="125"/>
        <v>26</v>
      </c>
      <c r="B726" s="94">
        <f t="shared" si="126"/>
        <v>3.6509376967680494E-3</v>
      </c>
      <c r="C726" s="23">
        <f t="shared" si="127"/>
        <v>1</v>
      </c>
      <c r="E726" s="94">
        <f t="shared" si="128"/>
        <v>9.0238660419418408E-3</v>
      </c>
      <c r="F726" s="23">
        <f t="shared" si="129"/>
        <v>1</v>
      </c>
      <c r="G726" s="114"/>
      <c r="H726" s="114"/>
      <c r="I726" s="23"/>
      <c r="K726" s="114"/>
      <c r="R726" s="22"/>
      <c r="T726" s="114"/>
      <c r="U726" s="22"/>
      <c r="W726" s="114"/>
      <c r="Y726" s="26"/>
      <c r="AA726" s="114"/>
      <c r="AE726" s="22"/>
      <c r="AG726" s="114"/>
      <c r="AH726" s="22"/>
      <c r="AJ726" s="114"/>
    </row>
    <row r="727" spans="1:36" x14ac:dyDescent="0.2">
      <c r="A727" s="24">
        <f t="shared" si="125"/>
        <v>27</v>
      </c>
      <c r="B727" s="94">
        <f t="shared" si="126"/>
        <v>3.7564004101705746E-3</v>
      </c>
      <c r="C727" s="23">
        <f t="shared" si="127"/>
        <v>1.0000000000000002</v>
      </c>
      <c r="E727" s="94">
        <f t="shared" si="128"/>
        <v>9.2495335684698241E-3</v>
      </c>
      <c r="F727" s="23">
        <f t="shared" si="129"/>
        <v>1.0000000000000002</v>
      </c>
      <c r="G727" s="114"/>
      <c r="H727" s="114"/>
      <c r="I727" s="23"/>
      <c r="K727" s="114"/>
      <c r="R727" s="22"/>
      <c r="T727" s="114"/>
      <c r="U727" s="22"/>
      <c r="W727" s="114"/>
      <c r="Y727" s="26"/>
      <c r="AA727" s="114"/>
      <c r="AE727" s="22"/>
      <c r="AG727" s="114"/>
      <c r="AH727" s="22"/>
      <c r="AJ727" s="114"/>
    </row>
    <row r="728" spans="1:36" x14ac:dyDescent="0.2">
      <c r="A728" s="24">
        <f t="shared" si="125"/>
        <v>28</v>
      </c>
      <c r="B728" s="94">
        <f t="shared" si="126"/>
        <v>3.8275593915255042E-3</v>
      </c>
      <c r="C728" s="23">
        <f t="shared" si="127"/>
        <v>1.0000000000000002</v>
      </c>
      <c r="E728" s="94">
        <f t="shared" si="128"/>
        <v>9.263425162439512E-3</v>
      </c>
      <c r="F728" s="23">
        <f t="shared" si="129"/>
        <v>1</v>
      </c>
      <c r="G728" s="114"/>
      <c r="H728" s="114"/>
      <c r="I728" s="23"/>
      <c r="K728" s="114"/>
      <c r="R728" s="22"/>
      <c r="T728" s="114"/>
      <c r="U728" s="22"/>
      <c r="W728" s="114"/>
      <c r="Y728" s="26"/>
      <c r="AA728" s="114"/>
      <c r="AE728" s="22"/>
      <c r="AG728" s="114"/>
      <c r="AH728" s="22"/>
      <c r="AJ728" s="114"/>
    </row>
    <row r="729" spans="1:36" x14ac:dyDescent="0.2">
      <c r="A729" s="24">
        <f t="shared" si="125"/>
        <v>29</v>
      </c>
      <c r="B729" s="94">
        <f t="shared" si="126"/>
        <v>4.0546444276422303E-3</v>
      </c>
      <c r="C729" s="23">
        <f t="shared" si="127"/>
        <v>1</v>
      </c>
      <c r="E729" s="94">
        <f t="shared" si="128"/>
        <v>9.6878275333093476E-3</v>
      </c>
      <c r="F729" s="23">
        <f t="shared" si="129"/>
        <v>1</v>
      </c>
      <c r="G729" s="114"/>
      <c r="H729" s="114"/>
      <c r="I729" s="23"/>
      <c r="K729" s="114"/>
      <c r="R729" s="22"/>
      <c r="T729" s="114"/>
      <c r="U729" s="22"/>
      <c r="W729" s="114"/>
      <c r="Y729" s="26"/>
      <c r="AA729" s="114"/>
      <c r="AE729" s="22"/>
      <c r="AG729" s="114"/>
      <c r="AH729" s="22"/>
      <c r="AJ729" s="114"/>
    </row>
    <row r="730" spans="1:36" x14ac:dyDescent="0.2">
      <c r="A730" s="24">
        <f t="shared" si="125"/>
        <v>30</v>
      </c>
      <c r="B730" s="94">
        <f t="shared" si="126"/>
        <v>4.4450265683822219E-3</v>
      </c>
      <c r="C730" s="23">
        <f t="shared" si="127"/>
        <v>1.0000000000000002</v>
      </c>
      <c r="E730" s="94">
        <f t="shared" si="128"/>
        <v>1.0716372490901715E-2</v>
      </c>
      <c r="F730" s="23">
        <f t="shared" si="129"/>
        <v>1.0000000000000002</v>
      </c>
      <c r="G730" s="114"/>
      <c r="H730" s="114"/>
      <c r="I730" s="23"/>
      <c r="K730" s="114"/>
      <c r="R730" s="22"/>
      <c r="T730" s="114"/>
      <c r="U730" s="22"/>
      <c r="W730" s="114"/>
      <c r="Y730" s="26"/>
      <c r="AA730" s="114"/>
      <c r="AE730" s="22"/>
      <c r="AG730" s="114"/>
      <c r="AH730" s="22"/>
      <c r="AJ730" s="114"/>
    </row>
    <row r="731" spans="1:36" x14ac:dyDescent="0.2">
      <c r="A731" s="24">
        <f t="shared" si="125"/>
        <v>31</v>
      </c>
      <c r="B731" s="94">
        <f t="shared" si="126"/>
        <v>4.5110825152176737E-3</v>
      </c>
      <c r="C731" s="23">
        <f t="shared" si="127"/>
        <v>1.0000000000000004</v>
      </c>
      <c r="E731" s="94">
        <f t="shared" si="128"/>
        <v>1.0702764398849776E-2</v>
      </c>
      <c r="F731" s="23">
        <f t="shared" si="129"/>
        <v>1.0000000000000002</v>
      </c>
      <c r="G731" s="114"/>
      <c r="H731" s="114"/>
      <c r="I731" s="23"/>
      <c r="K731" s="114"/>
      <c r="R731" s="22"/>
      <c r="T731" s="114"/>
      <c r="U731" s="22"/>
      <c r="W731" s="114"/>
      <c r="Y731" s="26"/>
      <c r="AA731" s="114"/>
      <c r="AE731" s="22"/>
      <c r="AG731" s="114"/>
      <c r="AH731" s="22"/>
      <c r="AJ731" s="114"/>
    </row>
    <row r="732" spans="1:36" x14ac:dyDescent="0.2">
      <c r="A732" s="24">
        <f t="shared" si="125"/>
        <v>32</v>
      </c>
      <c r="B732" s="94">
        <f t="shared" si="126"/>
        <v>4.2202095476074845E-3</v>
      </c>
      <c r="C732" s="23">
        <f t="shared" si="127"/>
        <v>1</v>
      </c>
      <c r="E732" s="94">
        <f t="shared" si="128"/>
        <v>9.759553518499775E-3</v>
      </c>
      <c r="F732" s="23">
        <f t="shared" si="129"/>
        <v>1</v>
      </c>
      <c r="G732" s="114"/>
      <c r="H732" s="114"/>
      <c r="I732" s="23"/>
      <c r="K732" s="114"/>
      <c r="R732" s="22"/>
      <c r="T732" s="114"/>
      <c r="U732" s="22"/>
      <c r="W732" s="114"/>
      <c r="Y732" s="26"/>
      <c r="AA732" s="114"/>
      <c r="AE732" s="22"/>
      <c r="AG732" s="114"/>
      <c r="AH732" s="22"/>
      <c r="AJ732" s="114"/>
    </row>
    <row r="733" spans="1:36" x14ac:dyDescent="0.2">
      <c r="A733" s="24">
        <f t="shared" si="125"/>
        <v>33</v>
      </c>
      <c r="B733" s="94">
        <f t="shared" si="126"/>
        <v>4.1538700988542837E-3</v>
      </c>
      <c r="C733" s="23">
        <f t="shared" si="127"/>
        <v>1.0000000000000002</v>
      </c>
      <c r="E733" s="94">
        <f t="shared" si="128"/>
        <v>9.5429580533397517E-3</v>
      </c>
      <c r="F733" s="23">
        <f t="shared" si="129"/>
        <v>1.0000000000000002</v>
      </c>
      <c r="G733" s="114"/>
      <c r="H733" s="114"/>
      <c r="I733" s="23"/>
      <c r="K733" s="114"/>
      <c r="R733" s="22"/>
      <c r="T733" s="114"/>
      <c r="U733" s="22"/>
      <c r="W733" s="114"/>
      <c r="Y733" s="26"/>
      <c r="AA733" s="114"/>
      <c r="AE733" s="22"/>
      <c r="AG733" s="114"/>
      <c r="AH733" s="22"/>
      <c r="AJ733" s="114"/>
    </row>
    <row r="734" spans="1:36" x14ac:dyDescent="0.2">
      <c r="A734" s="24">
        <f t="shared" si="125"/>
        <v>34</v>
      </c>
      <c r="B734" s="94">
        <f t="shared" si="126"/>
        <v>4.0912161750318154E-3</v>
      </c>
      <c r="C734" s="23">
        <f t="shared" si="127"/>
        <v>1</v>
      </c>
      <c r="E734" s="94">
        <f t="shared" si="128"/>
        <v>9.3450737147511426E-3</v>
      </c>
      <c r="F734" s="23">
        <f t="shared" si="129"/>
        <v>1</v>
      </c>
      <c r="G734" s="114"/>
      <c r="H734" s="114"/>
      <c r="I734" s="23"/>
      <c r="K734" s="114"/>
      <c r="R734" s="22"/>
      <c r="T734" s="114"/>
      <c r="U734" s="22"/>
      <c r="W734" s="114"/>
      <c r="Y734" s="26"/>
      <c r="AA734" s="114"/>
      <c r="AE734" s="22"/>
      <c r="AG734" s="114"/>
      <c r="AH734" s="22"/>
      <c r="AJ734" s="114"/>
    </row>
    <row r="735" spans="1:36" x14ac:dyDescent="0.2">
      <c r="A735" s="24">
        <f t="shared" si="125"/>
        <v>35</v>
      </c>
      <c r="B735" s="94">
        <f t="shared" si="126"/>
        <v>4.2831469733477009E-3</v>
      </c>
      <c r="C735" s="23">
        <f t="shared" si="127"/>
        <v>1.0000000000000002</v>
      </c>
      <c r="E735" s="94">
        <f t="shared" si="128"/>
        <v>9.6319776555128505E-3</v>
      </c>
      <c r="F735" s="23">
        <f t="shared" si="129"/>
        <v>1.0000000000000002</v>
      </c>
      <c r="G735" s="114"/>
      <c r="H735" s="114"/>
      <c r="I735" s="23"/>
      <c r="K735" s="114"/>
      <c r="R735" s="22"/>
      <c r="T735" s="114"/>
      <c r="U735" s="22"/>
      <c r="W735" s="114"/>
      <c r="Y735" s="26"/>
      <c r="AA735" s="114"/>
      <c r="AE735" s="22"/>
      <c r="AG735" s="114"/>
      <c r="AH735" s="22"/>
      <c r="AJ735" s="114"/>
    </row>
    <row r="736" spans="1:36" x14ac:dyDescent="0.2">
      <c r="A736" s="24">
        <f t="shared" si="125"/>
        <v>36</v>
      </c>
      <c r="B736" s="94">
        <f t="shared" si="126"/>
        <v>4.555875818221972E-3</v>
      </c>
      <c r="C736" s="23">
        <f t="shared" si="127"/>
        <v>1</v>
      </c>
      <c r="E736" s="94">
        <f t="shared" si="128"/>
        <v>1.0079627183638085E-2</v>
      </c>
      <c r="F736" s="23">
        <f t="shared" si="129"/>
        <v>0.99999999999999967</v>
      </c>
      <c r="G736" s="114"/>
      <c r="H736" s="114"/>
      <c r="I736" s="23"/>
      <c r="K736" s="114"/>
      <c r="R736" s="22"/>
      <c r="T736" s="114"/>
      <c r="U736" s="22"/>
      <c r="W736" s="114"/>
      <c r="Y736" s="26"/>
      <c r="AA736" s="114"/>
      <c r="AE736" s="22"/>
      <c r="AG736" s="114"/>
      <c r="AH736" s="22"/>
      <c r="AJ736" s="114"/>
    </row>
    <row r="737" spans="1:36" x14ac:dyDescent="0.2">
      <c r="A737" s="24">
        <f t="shared" si="125"/>
        <v>37</v>
      </c>
      <c r="B737" s="94">
        <f t="shared" si="126"/>
        <v>4.7512086395508427E-3</v>
      </c>
      <c r="C737" s="23">
        <f t="shared" si="127"/>
        <v>1</v>
      </c>
      <c r="E737" s="94">
        <f t="shared" si="128"/>
        <v>1.0501194535330435E-2</v>
      </c>
      <c r="F737" s="23">
        <f t="shared" si="129"/>
        <v>1</v>
      </c>
      <c r="G737" s="114"/>
      <c r="H737" s="114"/>
      <c r="I737" s="23"/>
      <c r="K737" s="114"/>
      <c r="R737" s="22"/>
      <c r="T737" s="114"/>
      <c r="U737" s="22"/>
      <c r="W737" s="114"/>
      <c r="Y737" s="26"/>
      <c r="AA737" s="114"/>
      <c r="AE737" s="22"/>
      <c r="AG737" s="114"/>
      <c r="AH737" s="22"/>
      <c r="AJ737" s="114"/>
    </row>
    <row r="738" spans="1:36" x14ac:dyDescent="0.2">
      <c r="A738" s="24">
        <f t="shared" si="125"/>
        <v>38</v>
      </c>
      <c r="B738" s="94">
        <f t="shared" si="126"/>
        <v>4.6142772132782093E-3</v>
      </c>
      <c r="C738" s="23">
        <f t="shared" si="127"/>
        <v>1</v>
      </c>
      <c r="E738" s="94">
        <f t="shared" si="128"/>
        <v>1.0107410371577459E-2</v>
      </c>
      <c r="F738" s="23">
        <f t="shared" si="129"/>
        <v>1</v>
      </c>
      <c r="G738" s="114"/>
      <c r="H738" s="114"/>
      <c r="I738" s="23"/>
      <c r="K738" s="114"/>
      <c r="R738" s="22"/>
      <c r="T738" s="114"/>
      <c r="U738" s="22"/>
      <c r="W738" s="114"/>
      <c r="Y738" s="26"/>
      <c r="AA738" s="114"/>
      <c r="AE738" s="22"/>
      <c r="AG738" s="114"/>
      <c r="AH738" s="22"/>
      <c r="AJ738" s="114"/>
    </row>
    <row r="739" spans="1:36" x14ac:dyDescent="0.2">
      <c r="A739" s="24">
        <f t="shared" si="125"/>
        <v>39</v>
      </c>
      <c r="B739" s="94">
        <f t="shared" si="126"/>
        <v>4.6009526231440192E-3</v>
      </c>
      <c r="C739" s="23">
        <f t="shared" si="127"/>
        <v>1</v>
      </c>
      <c r="E739" s="94">
        <f t="shared" si="128"/>
        <v>1.0111095896508191E-2</v>
      </c>
      <c r="F739" s="23">
        <f t="shared" si="129"/>
        <v>1</v>
      </c>
      <c r="G739" s="114"/>
      <c r="H739" s="114"/>
      <c r="I739" s="23"/>
      <c r="K739" s="114"/>
      <c r="R739" s="22"/>
      <c r="T739" s="114"/>
      <c r="U739" s="22"/>
      <c r="W739" s="114"/>
      <c r="Y739" s="26"/>
      <c r="AA739" s="114"/>
      <c r="AE739" s="22"/>
      <c r="AG739" s="114"/>
      <c r="AH739" s="22"/>
      <c r="AJ739" s="114"/>
    </row>
    <row r="740" spans="1:36" x14ac:dyDescent="0.2">
      <c r="A740" s="24">
        <f t="shared" si="125"/>
        <v>40</v>
      </c>
      <c r="B740" s="94">
        <f t="shared" si="126"/>
        <v>4.6001021173907725E-3</v>
      </c>
      <c r="C740" s="23">
        <f t="shared" si="127"/>
        <v>1</v>
      </c>
      <c r="E740" s="94">
        <f t="shared" si="128"/>
        <v>1.0105709360070967E-2</v>
      </c>
      <c r="F740" s="23">
        <f t="shared" si="129"/>
        <v>1</v>
      </c>
      <c r="G740" s="114"/>
      <c r="H740" s="114"/>
      <c r="I740" s="23"/>
      <c r="K740" s="114"/>
      <c r="R740" s="22"/>
      <c r="T740" s="114"/>
      <c r="U740" s="22"/>
      <c r="W740" s="114"/>
      <c r="Y740" s="26"/>
      <c r="AA740" s="114"/>
      <c r="AE740" s="22"/>
      <c r="AG740" s="114"/>
      <c r="AH740" s="22"/>
      <c r="AJ740" s="114"/>
    </row>
    <row r="741" spans="1:36" x14ac:dyDescent="0.2">
      <c r="A741" s="24">
        <f t="shared" si="125"/>
        <v>41</v>
      </c>
      <c r="B741" s="94">
        <f t="shared" si="126"/>
        <v>4.5246906072696127E-3</v>
      </c>
      <c r="C741" s="23">
        <f t="shared" si="127"/>
        <v>1.0000000000000004</v>
      </c>
      <c r="E741" s="94">
        <f t="shared" si="128"/>
        <v>1.0131224532668352E-2</v>
      </c>
      <c r="F741" s="23">
        <f t="shared" si="129"/>
        <v>1.0000000000000002</v>
      </c>
      <c r="G741" s="114"/>
      <c r="H741" s="114"/>
      <c r="I741" s="23"/>
      <c r="K741" s="114"/>
      <c r="R741" s="22"/>
      <c r="T741" s="114"/>
      <c r="U741" s="22"/>
      <c r="W741" s="114"/>
      <c r="Y741" s="26"/>
      <c r="AA741" s="114"/>
      <c r="AE741" s="22"/>
      <c r="AG741" s="114"/>
      <c r="AH741" s="22"/>
      <c r="AJ741" s="114"/>
    </row>
    <row r="742" spans="1:36" x14ac:dyDescent="0.2">
      <c r="A742" s="24">
        <f t="shared" si="125"/>
        <v>42</v>
      </c>
      <c r="B742" s="94">
        <f t="shared" si="126"/>
        <v>4.3818056407242565E-3</v>
      </c>
      <c r="C742" s="23">
        <f t="shared" si="127"/>
        <v>1</v>
      </c>
      <c r="E742" s="94">
        <f t="shared" si="128"/>
        <v>9.8162539020495189E-3</v>
      </c>
      <c r="F742" s="23">
        <f t="shared" si="129"/>
        <v>1</v>
      </c>
      <c r="G742" s="114"/>
      <c r="H742" s="114"/>
      <c r="I742" s="23"/>
      <c r="K742" s="114"/>
      <c r="R742" s="22"/>
      <c r="T742" s="114"/>
      <c r="U742" s="22"/>
      <c r="W742" s="114"/>
      <c r="Y742" s="26"/>
      <c r="AA742" s="114"/>
      <c r="AE742" s="22"/>
      <c r="AG742" s="114"/>
      <c r="AH742" s="22"/>
      <c r="AJ742" s="114"/>
    </row>
    <row r="743" spans="1:36" x14ac:dyDescent="0.2">
      <c r="A743" s="24">
        <f t="shared" si="125"/>
        <v>43</v>
      </c>
      <c r="B743" s="94">
        <f t="shared" si="126"/>
        <v>4.2581988045858133E-3</v>
      </c>
      <c r="C743" s="23">
        <f t="shared" si="127"/>
        <v>1</v>
      </c>
      <c r="E743" s="94">
        <f t="shared" si="128"/>
        <v>9.6886780390625961E-3</v>
      </c>
      <c r="F743" s="23">
        <f t="shared" si="129"/>
        <v>1</v>
      </c>
      <c r="G743" s="114"/>
      <c r="H743" s="114"/>
      <c r="I743" s="23"/>
      <c r="K743" s="114"/>
      <c r="R743" s="22"/>
      <c r="T743" s="114"/>
      <c r="U743" s="22"/>
      <c r="W743" s="114"/>
      <c r="Y743" s="26"/>
      <c r="AA743" s="114"/>
      <c r="AE743" s="22"/>
      <c r="AG743" s="114"/>
      <c r="AH743" s="22"/>
      <c r="AJ743" s="114"/>
    </row>
    <row r="744" spans="1:36" x14ac:dyDescent="0.2">
      <c r="A744" s="24">
        <f t="shared" si="125"/>
        <v>44</v>
      </c>
      <c r="B744" s="94">
        <f t="shared" si="126"/>
        <v>4.1558546122785252E-3</v>
      </c>
      <c r="C744" s="23">
        <f t="shared" si="127"/>
        <v>0.99999999999999978</v>
      </c>
      <c r="E744" s="94">
        <f t="shared" si="128"/>
        <v>9.6370806900323291E-3</v>
      </c>
      <c r="F744" s="23">
        <f t="shared" si="129"/>
        <v>0.99999999999999967</v>
      </c>
      <c r="G744" s="114"/>
      <c r="H744" s="114"/>
      <c r="I744" s="23"/>
      <c r="K744" s="114"/>
      <c r="R744" s="22"/>
      <c r="T744" s="114"/>
      <c r="U744" s="22"/>
      <c r="W744" s="114"/>
      <c r="Y744" s="26"/>
      <c r="AA744" s="114"/>
      <c r="AE744" s="22"/>
      <c r="AG744" s="114"/>
      <c r="AH744" s="22"/>
      <c r="AJ744" s="114"/>
    </row>
    <row r="745" spans="1:36" x14ac:dyDescent="0.2">
      <c r="A745" s="24">
        <f t="shared" si="125"/>
        <v>45</v>
      </c>
      <c r="B745" s="94">
        <f t="shared" si="126"/>
        <v>4.0393353240837995E-3</v>
      </c>
      <c r="C745" s="23">
        <f t="shared" si="127"/>
        <v>1</v>
      </c>
      <c r="E745" s="94">
        <f t="shared" si="128"/>
        <v>9.3541457761191025E-3</v>
      </c>
      <c r="F745" s="23">
        <f t="shared" si="129"/>
        <v>0.99999999999999978</v>
      </c>
      <c r="G745" s="114"/>
      <c r="H745" s="114"/>
      <c r="I745" s="23"/>
      <c r="K745" s="114"/>
      <c r="R745" s="22"/>
      <c r="T745" s="114"/>
      <c r="U745" s="22"/>
      <c r="W745" s="114"/>
      <c r="Y745" s="26"/>
      <c r="AA745" s="114"/>
      <c r="AE745" s="22"/>
      <c r="AG745" s="114"/>
      <c r="AH745" s="22"/>
      <c r="AJ745" s="114"/>
    </row>
    <row r="746" spans="1:36" x14ac:dyDescent="0.2">
      <c r="A746" s="24">
        <f>A649</f>
        <v>46</v>
      </c>
      <c r="B746" s="94">
        <f t="shared" si="126"/>
        <v>3.9395426490362491E-3</v>
      </c>
      <c r="C746" s="23">
        <f t="shared" si="127"/>
        <v>1</v>
      </c>
      <c r="E746" s="94">
        <f t="shared" si="128"/>
        <v>9.2673941892879932E-3</v>
      </c>
      <c r="F746" s="23">
        <f t="shared" si="129"/>
        <v>1</v>
      </c>
      <c r="G746" s="114"/>
      <c r="H746" s="114"/>
      <c r="I746" s="23"/>
      <c r="K746" s="114"/>
      <c r="R746" s="22"/>
      <c r="T746" s="114"/>
      <c r="U746" s="22"/>
      <c r="W746" s="114"/>
      <c r="Y746" s="26"/>
      <c r="AA746" s="114"/>
      <c r="AE746" s="22"/>
      <c r="AG746" s="114"/>
      <c r="AH746" s="22"/>
      <c r="AJ746" s="114"/>
    </row>
    <row r="747" spans="1:36" x14ac:dyDescent="0.2">
      <c r="A747" s="24">
        <f t="shared" si="125"/>
        <v>47</v>
      </c>
      <c r="B747" s="94">
        <f t="shared" si="126"/>
        <v>3.8250078742657657E-3</v>
      </c>
      <c r="C747" s="23">
        <f t="shared" si="127"/>
        <v>0.99999999999999978</v>
      </c>
      <c r="E747" s="94">
        <f t="shared" si="128"/>
        <v>9.407160634738114E-3</v>
      </c>
      <c r="F747" s="23">
        <f t="shared" si="129"/>
        <v>0.99999999999999967</v>
      </c>
      <c r="G747" s="114"/>
      <c r="H747" s="114"/>
      <c r="I747" s="23"/>
      <c r="K747" s="114"/>
      <c r="R747" s="22"/>
      <c r="T747" s="114"/>
      <c r="U747" s="22"/>
      <c r="W747" s="114"/>
      <c r="Y747" s="26"/>
      <c r="AA747" s="114"/>
      <c r="AE747" s="22"/>
      <c r="AG747" s="114"/>
      <c r="AH747" s="22"/>
      <c r="AJ747" s="114"/>
    </row>
    <row r="748" spans="1:36" x14ac:dyDescent="0.2">
      <c r="A748" s="24">
        <f t="shared" si="125"/>
        <v>48</v>
      </c>
      <c r="B748" s="94">
        <f t="shared" si="126"/>
        <v>3.6625612753957474E-3</v>
      </c>
      <c r="C748" s="23">
        <f t="shared" si="127"/>
        <v>1.0000000000000002</v>
      </c>
      <c r="E748" s="94">
        <f t="shared" si="128"/>
        <v>9.1602304643789746E-3</v>
      </c>
      <c r="F748" s="23">
        <f t="shared" si="129"/>
        <v>1.0000000000000004</v>
      </c>
      <c r="G748" s="114"/>
      <c r="H748" s="114"/>
      <c r="I748" s="23"/>
      <c r="K748" s="114"/>
      <c r="R748" s="22"/>
      <c r="T748" s="114"/>
      <c r="U748" s="22"/>
      <c r="W748" s="114"/>
      <c r="Y748" s="26"/>
      <c r="AA748" s="114"/>
      <c r="AE748" s="22"/>
      <c r="AG748" s="114"/>
      <c r="AH748" s="22"/>
      <c r="AJ748" s="114"/>
    </row>
    <row r="749" spans="1:36" x14ac:dyDescent="0.2">
      <c r="A749" s="24">
        <f t="shared" si="125"/>
        <v>49</v>
      </c>
      <c r="B749" s="94">
        <f t="shared" si="126"/>
        <v>3.4485173274954621E-3</v>
      </c>
      <c r="C749" s="23">
        <f t="shared" si="127"/>
        <v>1</v>
      </c>
      <c r="E749" s="94">
        <f t="shared" si="128"/>
        <v>8.2689004349769928E-3</v>
      </c>
      <c r="F749" s="23">
        <f t="shared" si="129"/>
        <v>1</v>
      </c>
      <c r="G749" s="114"/>
      <c r="H749" s="114"/>
      <c r="I749" s="23"/>
      <c r="K749" s="114"/>
      <c r="R749" s="22"/>
      <c r="T749" s="114"/>
      <c r="U749" s="22"/>
      <c r="W749" s="114"/>
      <c r="Y749" s="26"/>
      <c r="AA749" s="114"/>
      <c r="AE749" s="22"/>
      <c r="AG749" s="114"/>
      <c r="AH749" s="22"/>
      <c r="AJ749" s="114"/>
    </row>
    <row r="750" spans="1:36" x14ac:dyDescent="0.2">
      <c r="A750" s="24">
        <f t="shared" si="125"/>
        <v>50</v>
      </c>
      <c r="B750" s="94">
        <f t="shared" si="126"/>
        <v>3.3274620086167573E-3</v>
      </c>
      <c r="C750" s="23">
        <f t="shared" si="127"/>
        <v>1.0000000000000002</v>
      </c>
      <c r="E750" s="94">
        <f t="shared" si="128"/>
        <v>8.1226134454186506E-3</v>
      </c>
      <c r="F750" s="23">
        <f t="shared" si="129"/>
        <v>1.0000000000000004</v>
      </c>
      <c r="G750" s="114"/>
      <c r="H750" s="114"/>
      <c r="I750" s="23"/>
      <c r="K750" s="114"/>
      <c r="R750" s="22"/>
      <c r="T750" s="114"/>
      <c r="U750" s="22"/>
      <c r="W750" s="114"/>
      <c r="Y750" s="26"/>
      <c r="AA750" s="114"/>
      <c r="AE750" s="22"/>
      <c r="AG750" s="114"/>
      <c r="AH750" s="22"/>
      <c r="AJ750" s="114"/>
    </row>
    <row r="751" spans="1:36" x14ac:dyDescent="0.2">
      <c r="A751" s="24">
        <f t="shared" si="125"/>
        <v>51</v>
      </c>
      <c r="B751" s="94">
        <f t="shared" si="126"/>
        <v>3.1979016322055912E-3</v>
      </c>
      <c r="C751" s="23">
        <f t="shared" si="127"/>
        <v>1</v>
      </c>
      <c r="E751" s="94">
        <f t="shared" si="128"/>
        <v>8.1254484645961397E-3</v>
      </c>
      <c r="F751" s="23">
        <f t="shared" si="129"/>
        <v>1</v>
      </c>
      <c r="G751" s="114"/>
      <c r="H751" s="114"/>
      <c r="I751" s="23"/>
      <c r="K751" s="114"/>
      <c r="R751" s="22"/>
      <c r="T751" s="114"/>
      <c r="U751" s="22"/>
      <c r="W751" s="114"/>
      <c r="Y751" s="26"/>
      <c r="AA751" s="114"/>
      <c r="AE751" s="22"/>
      <c r="AG751" s="114"/>
      <c r="AH751" s="22"/>
      <c r="AJ751" s="114"/>
    </row>
    <row r="752" spans="1:36" x14ac:dyDescent="0.2">
      <c r="A752" s="24">
        <f t="shared" si="125"/>
        <v>52</v>
      </c>
      <c r="B752" s="94">
        <f t="shared" si="126"/>
        <v>3.0964079456515482E-3</v>
      </c>
      <c r="C752" s="23">
        <f t="shared" si="127"/>
        <v>1</v>
      </c>
      <c r="E752" s="94">
        <f t="shared" si="128"/>
        <v>8.1484121199337858E-3</v>
      </c>
      <c r="F752" s="23">
        <f t="shared" si="129"/>
        <v>1</v>
      </c>
      <c r="G752" s="114"/>
      <c r="H752" s="114"/>
      <c r="I752" s="23"/>
      <c r="K752" s="114"/>
      <c r="R752" s="22"/>
      <c r="T752" s="114"/>
      <c r="U752" s="22"/>
      <c r="W752" s="114"/>
      <c r="Y752" s="26"/>
      <c r="AA752" s="114"/>
      <c r="AE752" s="22"/>
      <c r="AG752" s="114"/>
      <c r="AH752" s="22"/>
      <c r="AJ752" s="114"/>
    </row>
    <row r="753" spans="1:36" x14ac:dyDescent="0.2">
      <c r="A753" s="24">
        <f t="shared" si="125"/>
        <v>53</v>
      </c>
      <c r="B753" s="94">
        <f t="shared" si="126"/>
        <v>3.018161416352901E-3</v>
      </c>
      <c r="C753" s="23">
        <f t="shared" si="127"/>
        <v>0.99999999999999967</v>
      </c>
      <c r="E753" s="94">
        <f t="shared" si="128"/>
        <v>8.1112733687087012E-3</v>
      </c>
      <c r="F753" s="23">
        <f t="shared" si="129"/>
        <v>1</v>
      </c>
      <c r="G753" s="114"/>
      <c r="H753" s="114"/>
      <c r="I753" s="23"/>
      <c r="K753" s="114"/>
      <c r="R753" s="22"/>
      <c r="T753" s="114"/>
      <c r="U753" s="22"/>
      <c r="W753" s="114"/>
      <c r="Y753" s="26"/>
      <c r="AA753" s="114"/>
      <c r="AE753" s="22"/>
      <c r="AG753" s="114"/>
      <c r="AH753" s="22"/>
      <c r="AJ753" s="114"/>
    </row>
    <row r="754" spans="1:36" x14ac:dyDescent="0.2">
      <c r="A754" s="24">
        <f t="shared" si="125"/>
        <v>54</v>
      </c>
      <c r="B754" s="94">
        <f t="shared" si="126"/>
        <v>3.0932894245563123E-3</v>
      </c>
      <c r="C754" s="23">
        <f t="shared" si="127"/>
        <v>1.0000000000000002</v>
      </c>
      <c r="E754" s="94">
        <f t="shared" si="128"/>
        <v>8.4494911565829289E-3</v>
      </c>
      <c r="F754" s="23">
        <f t="shared" si="129"/>
        <v>1.0000000000000002</v>
      </c>
      <c r="G754" s="114"/>
      <c r="H754" s="114"/>
      <c r="I754" s="23"/>
      <c r="K754" s="114"/>
      <c r="R754" s="22"/>
      <c r="T754" s="114"/>
      <c r="U754" s="22"/>
      <c r="W754" s="114"/>
      <c r="Y754" s="26"/>
      <c r="AA754" s="114"/>
      <c r="AE754" s="22"/>
      <c r="AG754" s="114"/>
      <c r="AH754" s="22"/>
      <c r="AJ754" s="114"/>
    </row>
    <row r="755" spans="1:36" x14ac:dyDescent="0.2">
      <c r="A755" s="24">
        <f t="shared" si="125"/>
        <v>55</v>
      </c>
      <c r="B755" s="94">
        <f t="shared" si="126"/>
        <v>2.3139426526650742E-3</v>
      </c>
      <c r="C755" s="23">
        <f t="shared" si="127"/>
        <v>0.99999999999999978</v>
      </c>
      <c r="E755" s="94">
        <f t="shared" si="128"/>
        <v>6.6061616873807341E-3</v>
      </c>
      <c r="F755" s="23">
        <f t="shared" si="129"/>
        <v>0.99999999999999989</v>
      </c>
      <c r="G755" s="114"/>
      <c r="H755" s="114"/>
      <c r="I755" s="23"/>
      <c r="K755" s="114"/>
      <c r="R755" s="22"/>
      <c r="T755" s="114"/>
      <c r="U755" s="22"/>
      <c r="W755" s="114"/>
      <c r="Y755" s="26"/>
      <c r="AA755" s="114"/>
      <c r="AE755" s="22"/>
      <c r="AG755" s="114"/>
      <c r="AH755" s="22"/>
      <c r="AJ755" s="114"/>
    </row>
    <row r="756" spans="1:36" x14ac:dyDescent="0.2">
      <c r="A756" s="24">
        <f t="shared" si="125"/>
        <v>56</v>
      </c>
      <c r="B756" s="94">
        <f t="shared" si="126"/>
        <v>2.1894853107733846E-3</v>
      </c>
      <c r="C756" s="23">
        <f t="shared" si="127"/>
        <v>0.99999999999999978</v>
      </c>
      <c r="E756" s="94">
        <f t="shared" si="128"/>
        <v>6.3447729192164116E-3</v>
      </c>
      <c r="F756" s="23">
        <f t="shared" si="129"/>
        <v>1</v>
      </c>
      <c r="G756" s="114"/>
      <c r="H756" s="114"/>
      <c r="I756" s="23"/>
      <c r="K756" s="114"/>
      <c r="R756" s="22"/>
      <c r="T756" s="114"/>
      <c r="U756" s="22"/>
      <c r="W756" s="114"/>
      <c r="Y756" s="26"/>
      <c r="AA756" s="114"/>
      <c r="AE756" s="22"/>
      <c r="AG756" s="114"/>
      <c r="AH756" s="22"/>
      <c r="AJ756" s="114"/>
    </row>
    <row r="757" spans="1:36" x14ac:dyDescent="0.2">
      <c r="A757" s="24">
        <f t="shared" si="125"/>
        <v>57</v>
      </c>
      <c r="B757" s="94">
        <f t="shared" si="126"/>
        <v>2.0698475014834239E-3</v>
      </c>
      <c r="C757" s="23">
        <f t="shared" si="127"/>
        <v>1.0000000000000002</v>
      </c>
      <c r="E757" s="94">
        <f t="shared" si="128"/>
        <v>6.3700045898960481E-3</v>
      </c>
      <c r="F757" s="23">
        <f t="shared" si="129"/>
        <v>1.0000000000000002</v>
      </c>
      <c r="G757" s="114"/>
      <c r="H757" s="114"/>
      <c r="I757" s="23"/>
      <c r="K757" s="114"/>
      <c r="R757" s="22"/>
      <c r="T757" s="114"/>
      <c r="U757" s="22"/>
      <c r="W757" s="114"/>
      <c r="Y757" s="26"/>
      <c r="AA757" s="114"/>
      <c r="AE757" s="22"/>
      <c r="AG757" s="114"/>
      <c r="AH757" s="22"/>
      <c r="AJ757" s="114"/>
    </row>
    <row r="758" spans="1:36" x14ac:dyDescent="0.2">
      <c r="A758" s="24">
        <f t="shared" si="125"/>
        <v>58</v>
      </c>
      <c r="B758" s="94">
        <f t="shared" si="126"/>
        <v>1.9958535009510069E-3</v>
      </c>
      <c r="C758" s="23">
        <f t="shared" si="127"/>
        <v>1</v>
      </c>
      <c r="E758" s="94">
        <f t="shared" si="128"/>
        <v>6.2670933937532623E-3</v>
      </c>
      <c r="F758" s="23">
        <f t="shared" si="129"/>
        <v>1</v>
      </c>
      <c r="G758" s="114"/>
      <c r="H758" s="114"/>
      <c r="I758" s="23"/>
      <c r="K758" s="114"/>
      <c r="R758" s="22"/>
      <c r="T758" s="114"/>
      <c r="U758" s="22"/>
      <c r="W758" s="114"/>
      <c r="Y758" s="26"/>
      <c r="AA758" s="114"/>
      <c r="AE758" s="22"/>
      <c r="AG758" s="114"/>
      <c r="AH758" s="22"/>
      <c r="AJ758" s="114"/>
    </row>
    <row r="759" spans="1:36" x14ac:dyDescent="0.2">
      <c r="A759" s="24">
        <f t="shared" si="125"/>
        <v>59</v>
      </c>
      <c r="B759" s="94">
        <f t="shared" si="126"/>
        <v>1.6857024029339044E-3</v>
      </c>
      <c r="C759" s="23">
        <f t="shared" si="127"/>
        <v>1</v>
      </c>
      <c r="E759" s="94">
        <f t="shared" si="128"/>
        <v>5.6334666075848671E-3</v>
      </c>
      <c r="F759" s="23">
        <f t="shared" si="129"/>
        <v>1</v>
      </c>
      <c r="G759" s="114"/>
      <c r="H759" s="114"/>
      <c r="I759" s="23"/>
      <c r="K759" s="114"/>
      <c r="R759" s="22"/>
      <c r="T759" s="114"/>
      <c r="U759" s="22"/>
      <c r="W759" s="114"/>
      <c r="Y759" s="26"/>
      <c r="AA759" s="114"/>
      <c r="AE759" s="22"/>
      <c r="AG759" s="114"/>
      <c r="AH759" s="22"/>
      <c r="AJ759" s="114"/>
    </row>
    <row r="760" spans="1:36" x14ac:dyDescent="0.2">
      <c r="A760" s="24">
        <f t="shared" si="125"/>
        <v>60</v>
      </c>
      <c r="B760" s="94">
        <f t="shared" si="126"/>
        <v>1.4152415734016233E-3</v>
      </c>
      <c r="C760" s="23">
        <f t="shared" si="127"/>
        <v>1</v>
      </c>
      <c r="E760" s="94">
        <f t="shared" si="128"/>
        <v>4.689972225317118E-3</v>
      </c>
      <c r="F760" s="23">
        <f t="shared" si="129"/>
        <v>1</v>
      </c>
      <c r="G760" s="114"/>
      <c r="H760" s="114"/>
      <c r="I760" s="23"/>
      <c r="K760" s="114"/>
      <c r="R760" s="22"/>
      <c r="T760" s="114"/>
      <c r="U760" s="22"/>
      <c r="W760" s="114"/>
      <c r="Y760" s="26"/>
      <c r="AA760" s="114"/>
      <c r="AE760" s="22"/>
      <c r="AG760" s="114"/>
      <c r="AH760" s="22"/>
      <c r="AJ760" s="114"/>
    </row>
    <row r="761" spans="1:36" x14ac:dyDescent="0.2">
      <c r="A761" s="24">
        <f t="shared" si="125"/>
        <v>61</v>
      </c>
      <c r="B761" s="94">
        <f t="shared" si="126"/>
        <v>1.2927687449341752E-3</v>
      </c>
      <c r="C761" s="23">
        <f t="shared" si="127"/>
        <v>1</v>
      </c>
      <c r="E761" s="94">
        <f t="shared" si="128"/>
        <v>4.5306441475423363E-3</v>
      </c>
      <c r="F761" s="23">
        <f t="shared" si="129"/>
        <v>1</v>
      </c>
      <c r="G761" s="114"/>
      <c r="H761" s="114"/>
      <c r="I761" s="23"/>
      <c r="K761" s="114"/>
      <c r="R761" s="22"/>
      <c r="T761" s="114"/>
      <c r="U761" s="22"/>
      <c r="W761" s="114"/>
      <c r="Y761" s="26"/>
      <c r="AA761" s="114"/>
      <c r="AE761" s="22"/>
      <c r="AG761" s="114"/>
      <c r="AH761" s="22"/>
      <c r="AJ761" s="114"/>
    </row>
    <row r="762" spans="1:36" x14ac:dyDescent="0.2">
      <c r="A762" s="24">
        <f t="shared" si="125"/>
        <v>62</v>
      </c>
      <c r="B762" s="94">
        <f t="shared" si="126"/>
        <v>1.154986812908296E-3</v>
      </c>
      <c r="C762" s="23">
        <f t="shared" si="127"/>
        <v>1</v>
      </c>
      <c r="E762" s="94">
        <f t="shared" si="128"/>
        <v>4.3477854105944099E-3</v>
      </c>
      <c r="F762" s="23">
        <f t="shared" si="129"/>
        <v>1</v>
      </c>
      <c r="G762" s="114"/>
      <c r="H762" s="114"/>
      <c r="I762" s="23"/>
      <c r="K762" s="114"/>
      <c r="R762" s="22"/>
      <c r="T762" s="114"/>
      <c r="U762" s="22"/>
      <c r="W762" s="114"/>
      <c r="Y762" s="26"/>
      <c r="AA762" s="114"/>
      <c r="AE762" s="22"/>
      <c r="AG762" s="114"/>
      <c r="AH762" s="22"/>
      <c r="AJ762" s="114"/>
    </row>
    <row r="763" spans="1:36" x14ac:dyDescent="0.2">
      <c r="A763" s="24">
        <f>A666</f>
        <v>63</v>
      </c>
      <c r="B763" s="94">
        <f t="shared" si="126"/>
        <v>1.0155038693759244E-3</v>
      </c>
      <c r="C763" s="23">
        <f t="shared" si="127"/>
        <v>1</v>
      </c>
      <c r="E763" s="94">
        <f t="shared" si="128"/>
        <v>3.777663054001729E-3</v>
      </c>
      <c r="F763" s="23">
        <f t="shared" si="129"/>
        <v>1</v>
      </c>
      <c r="G763" s="114"/>
      <c r="H763" s="114"/>
      <c r="I763" s="23"/>
      <c r="K763" s="114"/>
      <c r="R763" s="22"/>
      <c r="T763" s="114"/>
      <c r="U763" s="22"/>
      <c r="W763" s="114"/>
      <c r="Y763" s="26"/>
      <c r="AA763" s="114"/>
      <c r="AE763" s="22"/>
      <c r="AG763" s="114"/>
      <c r="AH763" s="22"/>
      <c r="AJ763" s="114"/>
    </row>
    <row r="764" spans="1:36" x14ac:dyDescent="0.2">
      <c r="A764" s="24">
        <f t="shared" si="125"/>
        <v>64</v>
      </c>
      <c r="B764" s="94">
        <f t="shared" si="126"/>
        <v>8.3037711708600862E-4</v>
      </c>
      <c r="C764" s="23">
        <f t="shared" si="127"/>
        <v>1</v>
      </c>
      <c r="E764" s="94">
        <f t="shared" si="128"/>
        <v>3.5551140485689816E-3</v>
      </c>
      <c r="F764" s="23">
        <f t="shared" si="129"/>
        <v>1</v>
      </c>
      <c r="G764" s="114"/>
      <c r="H764" s="114"/>
      <c r="I764" s="23"/>
      <c r="K764" s="114"/>
      <c r="R764" s="22"/>
      <c r="T764" s="114"/>
      <c r="U764" s="22"/>
      <c r="W764" s="114"/>
      <c r="Y764" s="26"/>
      <c r="AA764" s="114"/>
      <c r="AE764" s="22"/>
      <c r="AG764" s="114"/>
      <c r="AH764" s="22"/>
      <c r="AJ764" s="114"/>
    </row>
    <row r="765" spans="1:36" x14ac:dyDescent="0.2">
      <c r="A765" s="24">
        <f t="shared" ref="A765:A776" si="130">A668</f>
        <v>65</v>
      </c>
      <c r="B765" s="94">
        <f t="shared" ref="B765:B784" si="131">SUM(B668,H668)</f>
        <v>7.2945043436746331E-4</v>
      </c>
      <c r="C765" s="23">
        <f t="shared" ref="C765:C784" si="132">SUM(D668,J668)/B765</f>
        <v>1.0000000000000002</v>
      </c>
      <c r="E765" s="94">
        <f t="shared" ref="E765:E783" si="133">SUM(E668,K668)</f>
        <v>3.2880552420496848E-3</v>
      </c>
      <c r="F765" s="23">
        <f t="shared" ref="F765:F783" si="134">SUM(G668,M668)/E765</f>
        <v>1.0000000000000002</v>
      </c>
      <c r="G765" s="114"/>
      <c r="H765" s="114"/>
      <c r="I765" s="23"/>
      <c r="K765" s="114"/>
      <c r="R765" s="22"/>
      <c r="T765" s="114"/>
      <c r="U765" s="22"/>
      <c r="W765" s="114"/>
      <c r="Y765" s="26"/>
      <c r="AA765" s="114"/>
      <c r="AE765" s="22"/>
      <c r="AG765" s="114"/>
      <c r="AH765" s="22"/>
      <c r="AJ765" s="114"/>
    </row>
    <row r="766" spans="1:36" x14ac:dyDescent="0.2">
      <c r="A766" s="24">
        <f t="shared" si="130"/>
        <v>66</v>
      </c>
      <c r="B766" s="94">
        <f t="shared" si="131"/>
        <v>6.3362678616839501E-4</v>
      </c>
      <c r="C766" s="23">
        <f t="shared" si="132"/>
        <v>1</v>
      </c>
      <c r="E766" s="94">
        <f t="shared" si="133"/>
        <v>2.9274408026733097E-3</v>
      </c>
      <c r="F766" s="23">
        <f t="shared" si="134"/>
        <v>1</v>
      </c>
      <c r="G766" s="114"/>
      <c r="H766" s="114"/>
      <c r="I766" s="23"/>
      <c r="K766" s="114"/>
      <c r="R766" s="22"/>
      <c r="T766" s="114"/>
      <c r="U766" s="22"/>
      <c r="W766" s="114"/>
      <c r="Y766" s="26"/>
      <c r="AA766" s="114"/>
      <c r="AE766" s="22"/>
      <c r="AG766" s="114"/>
      <c r="AH766" s="22"/>
      <c r="AJ766" s="114"/>
    </row>
    <row r="767" spans="1:36" x14ac:dyDescent="0.2">
      <c r="A767" s="24">
        <f t="shared" si="130"/>
        <v>67</v>
      </c>
      <c r="B767" s="94">
        <f t="shared" si="131"/>
        <v>5.5396274728100397E-4</v>
      </c>
      <c r="C767" s="23">
        <f t="shared" si="132"/>
        <v>0.99999999999999978</v>
      </c>
      <c r="E767" s="94">
        <f t="shared" si="133"/>
        <v>2.5770324323358884E-3</v>
      </c>
      <c r="F767" s="23">
        <f t="shared" si="134"/>
        <v>1</v>
      </c>
      <c r="G767" s="114"/>
      <c r="H767" s="114"/>
      <c r="I767" s="23"/>
      <c r="K767" s="114"/>
      <c r="R767" s="22"/>
      <c r="T767" s="114"/>
      <c r="U767" s="22"/>
      <c r="W767" s="114"/>
      <c r="Y767" s="26"/>
      <c r="AA767" s="114"/>
      <c r="AE767" s="22"/>
      <c r="AG767" s="114"/>
      <c r="AH767" s="22"/>
      <c r="AJ767" s="114"/>
    </row>
    <row r="768" spans="1:36" x14ac:dyDescent="0.2">
      <c r="A768" s="24">
        <f t="shared" si="130"/>
        <v>68</v>
      </c>
      <c r="B768" s="94">
        <f t="shared" si="131"/>
        <v>4.3602594949753538E-4</v>
      </c>
      <c r="C768" s="23">
        <f t="shared" si="132"/>
        <v>1</v>
      </c>
      <c r="E768" s="94">
        <f t="shared" si="133"/>
        <v>2.3153601622538174E-3</v>
      </c>
      <c r="F768" s="23">
        <f t="shared" si="134"/>
        <v>1</v>
      </c>
      <c r="G768" s="114"/>
      <c r="H768" s="114"/>
      <c r="I768" s="23"/>
      <c r="K768" s="114"/>
      <c r="R768" s="22"/>
      <c r="T768" s="114"/>
      <c r="U768" s="22"/>
      <c r="W768" s="114"/>
      <c r="Y768" s="26"/>
      <c r="AA768" s="114"/>
      <c r="AE768" s="22"/>
      <c r="AG768" s="114"/>
      <c r="AH768" s="22"/>
      <c r="AJ768" s="114"/>
    </row>
    <row r="769" spans="1:36" x14ac:dyDescent="0.2">
      <c r="A769" s="24">
        <f t="shared" si="130"/>
        <v>69</v>
      </c>
      <c r="B769" s="94">
        <f t="shared" si="131"/>
        <v>4.0257272320318611E-4</v>
      </c>
      <c r="C769" s="23">
        <f t="shared" si="132"/>
        <v>0.99999999999999989</v>
      </c>
      <c r="E769" s="94">
        <f t="shared" si="133"/>
        <v>2.1690731726954765E-3</v>
      </c>
      <c r="F769" s="23">
        <f t="shared" si="134"/>
        <v>1</v>
      </c>
      <c r="G769" s="114"/>
      <c r="H769" s="114"/>
      <c r="I769" s="23"/>
      <c r="K769" s="114"/>
      <c r="R769" s="22"/>
      <c r="T769" s="114"/>
      <c r="U769" s="22"/>
      <c r="W769" s="114"/>
      <c r="Y769" s="26"/>
      <c r="AA769" s="114"/>
      <c r="AE769" s="22"/>
      <c r="AG769" s="114"/>
      <c r="AH769" s="22"/>
      <c r="AJ769" s="114"/>
    </row>
    <row r="770" spans="1:36" x14ac:dyDescent="0.2">
      <c r="A770" s="24">
        <f t="shared" si="130"/>
        <v>70</v>
      </c>
      <c r="B770" s="94">
        <f t="shared" si="131"/>
        <v>3.3935179554522095E-4</v>
      </c>
      <c r="C770" s="23">
        <f t="shared" si="132"/>
        <v>1</v>
      </c>
      <c r="E770" s="94">
        <f t="shared" si="133"/>
        <v>1.8317058905744968E-3</v>
      </c>
      <c r="F770" s="23">
        <f t="shared" si="134"/>
        <v>1</v>
      </c>
      <c r="G770" s="114"/>
      <c r="H770" s="114"/>
      <c r="I770" s="23"/>
      <c r="K770" s="114"/>
      <c r="R770" s="22"/>
      <c r="T770" s="114"/>
      <c r="U770" s="22"/>
      <c r="W770" s="114"/>
      <c r="Y770" s="26"/>
      <c r="AA770" s="114"/>
      <c r="AE770" s="22"/>
      <c r="AG770" s="114"/>
      <c r="AH770" s="22"/>
      <c r="AJ770" s="114"/>
    </row>
    <row r="771" spans="1:36" x14ac:dyDescent="0.2">
      <c r="A771" s="24">
        <f t="shared" si="130"/>
        <v>71</v>
      </c>
      <c r="B771" s="94">
        <f t="shared" si="131"/>
        <v>2.7783187939374817E-4</v>
      </c>
      <c r="C771" s="23">
        <f t="shared" si="132"/>
        <v>1.0000000000000002</v>
      </c>
      <c r="E771" s="94">
        <f t="shared" si="133"/>
        <v>1.5898787547348363E-3</v>
      </c>
      <c r="F771" s="23">
        <f t="shared" si="134"/>
        <v>1.0000000000000002</v>
      </c>
      <c r="G771" s="114"/>
      <c r="H771" s="114"/>
      <c r="I771" s="23"/>
      <c r="K771" s="114"/>
      <c r="R771" s="22"/>
      <c r="T771" s="114"/>
      <c r="U771" s="22"/>
      <c r="W771" s="114"/>
      <c r="Y771" s="26"/>
      <c r="AA771" s="114"/>
      <c r="AE771" s="22"/>
      <c r="AG771" s="114"/>
      <c r="AH771" s="22"/>
      <c r="AJ771" s="114"/>
    </row>
    <row r="772" spans="1:36" x14ac:dyDescent="0.2">
      <c r="A772" s="24">
        <f t="shared" si="130"/>
        <v>72</v>
      </c>
      <c r="B772" s="94">
        <f t="shared" si="131"/>
        <v>2.2453351885698831E-4</v>
      </c>
      <c r="C772" s="23">
        <f t="shared" si="132"/>
        <v>1.0000000000000002</v>
      </c>
      <c r="E772" s="94">
        <f t="shared" si="133"/>
        <v>1.2978717794536522E-3</v>
      </c>
      <c r="F772" s="23">
        <f t="shared" si="134"/>
        <v>1.0000000000000002</v>
      </c>
      <c r="G772" s="114"/>
      <c r="H772" s="114"/>
      <c r="I772" s="23"/>
      <c r="K772" s="114"/>
      <c r="R772" s="22"/>
      <c r="T772" s="114"/>
      <c r="U772" s="22"/>
      <c r="W772" s="114"/>
      <c r="Y772" s="26"/>
      <c r="AA772" s="114"/>
      <c r="AE772" s="22"/>
      <c r="AG772" s="114"/>
      <c r="AH772" s="22"/>
      <c r="AJ772" s="114"/>
    </row>
    <row r="773" spans="1:36" x14ac:dyDescent="0.2">
      <c r="A773" s="24">
        <f t="shared" si="130"/>
        <v>73</v>
      </c>
      <c r="B773" s="94">
        <f t="shared" si="131"/>
        <v>1.805907216059363E-4</v>
      </c>
      <c r="C773" s="23">
        <f t="shared" si="132"/>
        <v>0.99999999999999967</v>
      </c>
      <c r="E773" s="94">
        <f t="shared" si="133"/>
        <v>1.0435705592330481E-3</v>
      </c>
      <c r="F773" s="23">
        <f t="shared" si="134"/>
        <v>0.99999999999999956</v>
      </c>
      <c r="G773" s="114"/>
      <c r="H773" s="114"/>
      <c r="I773" s="23"/>
      <c r="K773" s="114"/>
      <c r="R773" s="22"/>
      <c r="T773" s="114"/>
      <c r="U773" s="22"/>
      <c r="W773" s="114"/>
      <c r="Y773" s="26"/>
      <c r="AA773" s="114"/>
      <c r="AE773" s="22"/>
      <c r="AG773" s="114"/>
      <c r="AH773" s="22"/>
      <c r="AJ773" s="114"/>
    </row>
    <row r="774" spans="1:36" x14ac:dyDescent="0.2">
      <c r="A774" s="24">
        <f t="shared" si="130"/>
        <v>74</v>
      </c>
      <c r="B774" s="94">
        <f t="shared" si="131"/>
        <v>1.2587485148043284E-4</v>
      </c>
      <c r="C774" s="23">
        <f t="shared" si="132"/>
        <v>1</v>
      </c>
      <c r="E774" s="94">
        <f t="shared" si="133"/>
        <v>8.2300606722454173E-4</v>
      </c>
      <c r="F774" s="23">
        <f t="shared" si="134"/>
        <v>1</v>
      </c>
      <c r="G774" s="114"/>
      <c r="H774" s="114"/>
      <c r="I774" s="23"/>
      <c r="K774" s="114"/>
      <c r="R774" s="22"/>
      <c r="T774" s="114"/>
      <c r="U774" s="22"/>
      <c r="W774" s="114"/>
      <c r="Y774" s="26"/>
      <c r="AA774" s="114"/>
      <c r="AE774" s="22"/>
      <c r="AG774" s="114"/>
      <c r="AH774" s="22"/>
      <c r="AJ774" s="114"/>
    </row>
    <row r="775" spans="1:36" x14ac:dyDescent="0.2">
      <c r="A775" s="24">
        <f t="shared" si="130"/>
        <v>75</v>
      </c>
      <c r="B775" s="94">
        <f t="shared" si="131"/>
        <v>9.6957655870063135E-5</v>
      </c>
      <c r="C775" s="23">
        <f t="shared" si="132"/>
        <v>1</v>
      </c>
      <c r="E775" s="94">
        <f t="shared" si="133"/>
        <v>6.6963152972248285E-4</v>
      </c>
      <c r="F775" s="23">
        <f t="shared" si="134"/>
        <v>1</v>
      </c>
      <c r="G775" s="114"/>
      <c r="H775" s="114"/>
      <c r="I775" s="23"/>
      <c r="K775" s="114"/>
      <c r="R775" s="22"/>
      <c r="T775" s="114"/>
      <c r="U775" s="22"/>
      <c r="W775" s="114"/>
      <c r="Y775" s="26"/>
      <c r="AA775" s="114"/>
      <c r="AE775" s="22"/>
      <c r="AG775" s="114"/>
      <c r="AH775" s="22"/>
      <c r="AJ775" s="114"/>
    </row>
    <row r="776" spans="1:36" x14ac:dyDescent="0.2">
      <c r="A776" s="24">
        <f t="shared" si="130"/>
        <v>76</v>
      </c>
      <c r="B776" s="94">
        <f t="shared" si="131"/>
        <v>7.6262015874406386E-5</v>
      </c>
      <c r="C776" s="23">
        <f t="shared" si="132"/>
        <v>1</v>
      </c>
      <c r="E776" s="94">
        <f t="shared" si="133"/>
        <v>4.377269610040277E-4</v>
      </c>
      <c r="F776" s="23">
        <f t="shared" si="134"/>
        <v>1</v>
      </c>
      <c r="G776" s="114"/>
      <c r="H776" s="114"/>
      <c r="I776" s="23"/>
      <c r="K776" s="114"/>
      <c r="R776" s="22"/>
      <c r="T776" s="114"/>
      <c r="U776" s="22"/>
      <c r="W776" s="114"/>
      <c r="Y776" s="26"/>
      <c r="AA776" s="114"/>
      <c r="AE776" s="22"/>
      <c r="AG776" s="114"/>
      <c r="AH776" s="22"/>
      <c r="AJ776" s="114"/>
    </row>
    <row r="777" spans="1:36" x14ac:dyDescent="0.2">
      <c r="A777" s="24">
        <f>A680</f>
        <v>77</v>
      </c>
      <c r="B777" s="94">
        <f t="shared" si="131"/>
        <v>4.2241785744559672E-5</v>
      </c>
      <c r="C777" s="23">
        <f t="shared" si="132"/>
        <v>1</v>
      </c>
      <c r="E777" s="94">
        <f t="shared" si="133"/>
        <v>3.1638814020757441E-4</v>
      </c>
      <c r="F777" s="23">
        <f t="shared" si="134"/>
        <v>1</v>
      </c>
      <c r="G777" s="114"/>
      <c r="H777" s="114"/>
      <c r="I777" s="23"/>
      <c r="K777" s="114"/>
      <c r="R777" s="22"/>
      <c r="T777" s="114"/>
      <c r="U777" s="22"/>
      <c r="W777" s="114"/>
      <c r="Y777" s="26"/>
      <c r="AA777" s="114"/>
      <c r="AE777" s="22"/>
      <c r="AG777" s="114"/>
      <c r="AH777" s="22"/>
      <c r="AJ777" s="114"/>
    </row>
    <row r="778" spans="1:36" x14ac:dyDescent="0.2">
      <c r="A778" s="24">
        <f t="shared" ref="A778:A784" si="135">A681</f>
        <v>78</v>
      </c>
      <c r="B778" s="94">
        <f t="shared" si="131"/>
        <v>3.5437739718590329E-5</v>
      </c>
      <c r="C778" s="23">
        <f t="shared" si="132"/>
        <v>1</v>
      </c>
      <c r="E778" s="94">
        <f t="shared" si="133"/>
        <v>2.6479079117730693E-4</v>
      </c>
      <c r="F778" s="23">
        <f t="shared" si="134"/>
        <v>1</v>
      </c>
      <c r="G778" s="114"/>
      <c r="H778" s="114"/>
      <c r="I778" s="23"/>
      <c r="K778" s="114"/>
      <c r="R778" s="22"/>
      <c r="T778" s="114"/>
      <c r="U778" s="22"/>
      <c r="W778" s="114"/>
      <c r="Y778" s="26"/>
      <c r="AA778" s="114"/>
      <c r="AE778" s="22"/>
      <c r="AG778" s="114"/>
      <c r="AH778" s="22"/>
      <c r="AJ778" s="114"/>
    </row>
    <row r="779" spans="1:36" x14ac:dyDescent="0.2">
      <c r="A779" s="24">
        <f t="shared" si="135"/>
        <v>79</v>
      </c>
      <c r="B779" s="94">
        <f t="shared" si="131"/>
        <v>2.2963655337646532E-5</v>
      </c>
      <c r="C779" s="23">
        <f t="shared" si="132"/>
        <v>1</v>
      </c>
      <c r="E779" s="94">
        <f t="shared" si="133"/>
        <v>1.8342574078342353E-4</v>
      </c>
      <c r="F779" s="23">
        <f t="shared" si="134"/>
        <v>1</v>
      </c>
      <c r="G779" s="114"/>
      <c r="H779" s="114"/>
      <c r="I779" s="23"/>
      <c r="K779" s="114"/>
      <c r="R779" s="22"/>
      <c r="T779" s="114"/>
      <c r="U779" s="22"/>
      <c r="W779" s="114"/>
      <c r="Y779" s="26"/>
      <c r="AA779" s="114"/>
      <c r="AE779" s="22"/>
      <c r="AG779" s="114"/>
      <c r="AH779" s="22"/>
      <c r="AJ779" s="114"/>
    </row>
    <row r="780" spans="1:36" x14ac:dyDescent="0.2">
      <c r="A780" s="24">
        <f t="shared" si="135"/>
        <v>80</v>
      </c>
      <c r="B780" s="94">
        <f t="shared" si="131"/>
        <v>1.7293616982672077E-5</v>
      </c>
      <c r="C780" s="23">
        <f t="shared" si="132"/>
        <v>1</v>
      </c>
      <c r="E780" s="94">
        <f t="shared" si="133"/>
        <v>1.3041088216441239E-4</v>
      </c>
      <c r="F780" s="23">
        <f t="shared" si="134"/>
        <v>1</v>
      </c>
      <c r="G780" s="114"/>
      <c r="H780" s="114"/>
      <c r="I780" s="23"/>
      <c r="K780" s="114"/>
      <c r="R780" s="22"/>
      <c r="T780" s="114"/>
      <c r="U780" s="22"/>
      <c r="W780" s="114"/>
      <c r="Y780" s="26"/>
      <c r="AA780" s="114"/>
      <c r="AE780" s="22"/>
      <c r="AG780" s="114"/>
      <c r="AH780" s="22"/>
      <c r="AJ780" s="114"/>
    </row>
    <row r="781" spans="1:36" x14ac:dyDescent="0.2">
      <c r="A781" s="24">
        <f t="shared" si="135"/>
        <v>81</v>
      </c>
      <c r="B781" s="94">
        <f t="shared" si="131"/>
        <v>8.2215556147129547E-6</v>
      </c>
      <c r="C781" s="23">
        <f t="shared" si="132"/>
        <v>1</v>
      </c>
      <c r="E781" s="94">
        <f t="shared" si="133"/>
        <v>8.0231042722888498E-5</v>
      </c>
      <c r="F781" s="23">
        <f t="shared" si="134"/>
        <v>1</v>
      </c>
      <c r="G781" s="114"/>
      <c r="H781" s="114"/>
      <c r="I781" s="23"/>
      <c r="K781" s="114"/>
      <c r="R781" s="22"/>
      <c r="T781" s="114"/>
      <c r="U781" s="22"/>
      <c r="W781" s="114"/>
      <c r="Y781" s="26"/>
      <c r="AA781" s="114"/>
      <c r="AE781" s="22"/>
      <c r="AG781" s="114"/>
      <c r="AH781" s="22"/>
      <c r="AJ781" s="114"/>
    </row>
    <row r="782" spans="1:36" x14ac:dyDescent="0.2">
      <c r="A782" s="24">
        <f t="shared" si="135"/>
        <v>82</v>
      </c>
      <c r="B782" s="94">
        <f t="shared" si="131"/>
        <v>6.5205441082206207E-6</v>
      </c>
      <c r="C782" s="23">
        <f t="shared" si="132"/>
        <v>0.99999999999999978</v>
      </c>
      <c r="E782" s="94">
        <f t="shared" si="133"/>
        <v>4.0257272320318616E-5</v>
      </c>
      <c r="F782" s="23">
        <f t="shared" si="134"/>
        <v>0.99999999999999967</v>
      </c>
      <c r="G782" s="114"/>
      <c r="H782" s="114"/>
      <c r="I782" s="23"/>
      <c r="K782" s="114"/>
      <c r="R782" s="22"/>
      <c r="T782" s="114"/>
      <c r="U782" s="22"/>
      <c r="W782" s="114"/>
      <c r="Y782" s="26"/>
      <c r="AA782" s="114"/>
      <c r="AE782" s="22"/>
      <c r="AG782" s="114"/>
      <c r="AH782" s="22"/>
      <c r="AJ782" s="114"/>
    </row>
    <row r="783" spans="1:36" x14ac:dyDescent="0.2">
      <c r="A783" s="24">
        <f t="shared" si="135"/>
        <v>83</v>
      </c>
      <c r="B783" s="94">
        <f t="shared" si="131"/>
        <v>6.5205441082206199E-6</v>
      </c>
      <c r="C783" s="23">
        <f t="shared" si="132"/>
        <v>1</v>
      </c>
      <c r="E783" s="94">
        <f t="shared" si="133"/>
        <v>6.010240656272919E-5</v>
      </c>
      <c r="F783" s="23">
        <f t="shared" si="134"/>
        <v>1</v>
      </c>
      <c r="G783" s="114"/>
      <c r="H783" s="114"/>
      <c r="I783" s="23"/>
      <c r="K783" s="114"/>
      <c r="R783" s="22"/>
      <c r="T783" s="114"/>
      <c r="U783" s="22"/>
      <c r="W783" s="114"/>
      <c r="Y783" s="26"/>
      <c r="AA783" s="114"/>
      <c r="AE783" s="22"/>
      <c r="AG783" s="114"/>
      <c r="AH783" s="22"/>
      <c r="AJ783" s="114"/>
    </row>
    <row r="784" spans="1:36" x14ac:dyDescent="0.2">
      <c r="A784" s="24" t="str">
        <f t="shared" si="135"/>
        <v>NNNN</v>
      </c>
      <c r="B784" s="94">
        <f t="shared" si="131"/>
        <v>0.193084084117287</v>
      </c>
      <c r="C784" s="23">
        <f t="shared" si="132"/>
        <v>1</v>
      </c>
      <c r="E784" s="26"/>
      <c r="F784" s="26"/>
      <c r="G784" s="114"/>
      <c r="H784" s="114"/>
      <c r="I784" s="23"/>
      <c r="K784" s="114"/>
      <c r="R784" s="22"/>
      <c r="T784" s="114"/>
      <c r="U784" s="22"/>
      <c r="W784" s="114"/>
      <c r="Y784" s="26"/>
      <c r="AA784" s="114"/>
      <c r="AE784" s="22"/>
      <c r="AG784" s="114"/>
      <c r="AH784" s="22"/>
      <c r="AJ784" s="114"/>
    </row>
    <row r="785" spans="1:39" x14ac:dyDescent="0.2">
      <c r="A785" s="24"/>
      <c r="D785" s="153"/>
      <c r="F785" s="26"/>
      <c r="G785" s="26"/>
      <c r="H785" s="153"/>
      <c r="AA785" s="26"/>
    </row>
    <row r="786" spans="1:39" x14ac:dyDescent="0.2">
      <c r="B786" s="94"/>
      <c r="C786" s="114"/>
      <c r="D786" s="114"/>
      <c r="E786" s="23"/>
      <c r="F786" s="114"/>
      <c r="G786" s="114"/>
      <c r="H786" s="114"/>
      <c r="K786" s="114"/>
      <c r="N786" s="22"/>
      <c r="Q786" s="22"/>
      <c r="T786" s="114"/>
      <c r="U786" s="26"/>
      <c r="W786" s="114"/>
      <c r="AD786" s="22"/>
      <c r="AG786" s="114"/>
      <c r="AJ786" s="114"/>
    </row>
    <row r="787" spans="1:39" x14ac:dyDescent="0.2">
      <c r="C787" s="114"/>
      <c r="D787" s="114"/>
      <c r="E787" s="114"/>
      <c r="F787" s="114"/>
      <c r="G787" s="26"/>
      <c r="H787" s="26"/>
      <c r="AA787" s="26"/>
    </row>
    <row r="788" spans="1:39" x14ac:dyDescent="0.2">
      <c r="C788" s="114"/>
      <c r="D788" s="114"/>
      <c r="E788" s="114"/>
      <c r="F788" s="114"/>
      <c r="AA788" s="26"/>
    </row>
    <row r="789" spans="1:39" x14ac:dyDescent="0.2">
      <c r="F789" s="26"/>
      <c r="G789" s="162"/>
      <c r="H789" s="114"/>
      <c r="I789" s="23"/>
      <c r="K789" s="114"/>
      <c r="R789" s="22"/>
      <c r="T789" s="114"/>
      <c r="U789" s="22"/>
      <c r="W789" s="114"/>
      <c r="Y789" s="26"/>
      <c r="AA789" s="114"/>
      <c r="AE789" s="22"/>
      <c r="AG789" s="114"/>
      <c r="AH789" s="22"/>
      <c r="AJ789" s="114"/>
    </row>
    <row r="790" spans="1:39" x14ac:dyDescent="0.2">
      <c r="F790" s="26"/>
      <c r="G790" s="26"/>
      <c r="H790" s="26"/>
      <c r="AA790" s="26"/>
    </row>
    <row r="791" spans="1:39" ht="15.75" x14ac:dyDescent="0.25">
      <c r="A791" s="140" t="s">
        <v>63</v>
      </c>
      <c r="C791" s="111"/>
      <c r="D791" s="111"/>
      <c r="E791" s="111"/>
      <c r="AA791" s="26"/>
    </row>
    <row r="792" spans="1:39" x14ac:dyDescent="0.2">
      <c r="A792" s="18" t="s">
        <v>165</v>
      </c>
      <c r="B792" s="111"/>
      <c r="C792" s="111"/>
      <c r="D792" s="111"/>
      <c r="E792" s="26"/>
      <c r="F792" s="26"/>
      <c r="G792" s="26"/>
      <c r="H792" s="26"/>
      <c r="I792" s="26"/>
      <c r="L792" s="26"/>
      <c r="M792" s="26"/>
      <c r="N792" s="26"/>
      <c r="O792" s="26"/>
      <c r="R792" s="26"/>
      <c r="T792" s="26"/>
      <c r="U792" s="26"/>
      <c r="W792" s="26"/>
      <c r="X792" s="26"/>
      <c r="AA792" s="26"/>
      <c r="AB792" s="26"/>
      <c r="AE792" s="26"/>
      <c r="AG792" s="26"/>
      <c r="AH792" s="26"/>
      <c r="AJ792" s="26"/>
      <c r="AK792" s="26"/>
      <c r="AM792" s="26"/>
    </row>
    <row r="793" spans="1:39" x14ac:dyDescent="0.2">
      <c r="A793" s="18" t="s">
        <v>54</v>
      </c>
      <c r="B793" s="111"/>
      <c r="C793" s="111"/>
      <c r="D793" s="111"/>
      <c r="E793" s="26"/>
      <c r="F793" s="26"/>
      <c r="G793" s="26"/>
      <c r="H793" s="26"/>
      <c r="I793" s="26"/>
      <c r="L793" s="26"/>
      <c r="M793" s="26"/>
      <c r="N793" s="26"/>
      <c r="O793" s="26"/>
      <c r="R793" s="26"/>
      <c r="T793" s="26"/>
      <c r="U793" s="26"/>
      <c r="W793" s="26"/>
      <c r="X793" s="26"/>
      <c r="AA793" s="26"/>
      <c r="AB793" s="26"/>
      <c r="AE793" s="26"/>
      <c r="AG793" s="26"/>
      <c r="AH793" s="26"/>
      <c r="AJ793" s="26"/>
      <c r="AK793" s="26"/>
      <c r="AM793" s="26"/>
    </row>
    <row r="794" spans="1:39" x14ac:dyDescent="0.2">
      <c r="B794" s="111"/>
      <c r="C794" s="111"/>
      <c r="D794" s="111"/>
      <c r="E794" s="26"/>
      <c r="F794" s="26"/>
      <c r="G794" s="26"/>
      <c r="H794" s="26"/>
      <c r="I794" s="26"/>
      <c r="L794" s="26"/>
      <c r="M794" s="26"/>
      <c r="N794" s="26"/>
      <c r="O794" s="26"/>
      <c r="R794" s="26"/>
      <c r="T794" s="26"/>
      <c r="U794" s="26"/>
      <c r="W794" s="26"/>
      <c r="X794" s="26"/>
      <c r="AA794" s="26"/>
      <c r="AB794" s="26"/>
      <c r="AE794" s="26"/>
      <c r="AG794" s="26"/>
      <c r="AH794" s="26"/>
      <c r="AJ794" s="26"/>
      <c r="AK794" s="26"/>
      <c r="AM794" s="26"/>
    </row>
    <row r="795" spans="1:39" ht="13.5" thickBot="1" x14ac:dyDescent="0.25">
      <c r="C795" s="114"/>
      <c r="D795" s="114"/>
      <c r="E795" s="26"/>
      <c r="F795" s="26"/>
      <c r="G795" s="26"/>
      <c r="H795" s="26"/>
      <c r="I795" s="26"/>
      <c r="L795" s="26"/>
      <c r="M795" s="26"/>
      <c r="N795" s="26"/>
      <c r="O795" s="26"/>
      <c r="R795" s="26"/>
      <c r="T795" s="26"/>
      <c r="U795" s="26"/>
      <c r="W795" s="26"/>
      <c r="X795" s="26"/>
      <c r="AA795" s="26"/>
      <c r="AB795" s="26"/>
      <c r="AE795" s="26"/>
      <c r="AG795" s="26"/>
      <c r="AH795" s="26"/>
      <c r="AJ795" s="26"/>
      <c r="AK795" s="26"/>
      <c r="AM795" s="26"/>
    </row>
    <row r="796" spans="1:39" ht="41.45" customHeight="1" x14ac:dyDescent="0.2">
      <c r="A796" s="90" t="s">
        <v>36</v>
      </c>
      <c r="B796" s="36" t="s">
        <v>19</v>
      </c>
      <c r="C796" s="37" t="s">
        <v>158</v>
      </c>
      <c r="D796" s="80" t="s">
        <v>45</v>
      </c>
      <c r="E796" s="36" t="s">
        <v>19</v>
      </c>
      <c r="F796" s="37" t="s">
        <v>158</v>
      </c>
      <c r="G796" s="80" t="s">
        <v>45</v>
      </c>
      <c r="H796" s="36" t="s">
        <v>19</v>
      </c>
      <c r="I796" s="37" t="s">
        <v>158</v>
      </c>
      <c r="J796" s="80" t="s">
        <v>45</v>
      </c>
      <c r="K796" s="36" t="s">
        <v>19</v>
      </c>
      <c r="L796" s="37" t="s">
        <v>158</v>
      </c>
      <c r="M796" s="80" t="s">
        <v>45</v>
      </c>
      <c r="T796" s="114"/>
      <c r="W796" s="114"/>
      <c r="AA796" s="114"/>
      <c r="AG796" s="114"/>
      <c r="AJ796" s="114"/>
    </row>
    <row r="797" spans="1:39" hidden="1" x14ac:dyDescent="0.2">
      <c r="A797" s="91"/>
      <c r="B797" s="81" t="s">
        <v>94</v>
      </c>
      <c r="C797" s="39" t="s">
        <v>94</v>
      </c>
      <c r="D797" s="42"/>
      <c r="E797" s="81" t="s">
        <v>95</v>
      </c>
      <c r="F797" s="39" t="s">
        <v>95</v>
      </c>
      <c r="G797" s="42"/>
      <c r="H797" s="81" t="s">
        <v>96</v>
      </c>
      <c r="I797" s="39" t="s">
        <v>96</v>
      </c>
      <c r="J797" s="42"/>
      <c r="K797" s="81" t="s">
        <v>97</v>
      </c>
      <c r="L797" s="39" t="s">
        <v>97</v>
      </c>
      <c r="M797" s="42"/>
      <c r="T797" s="114"/>
      <c r="W797" s="114"/>
      <c r="AA797" s="114"/>
      <c r="AG797" s="114"/>
      <c r="AJ797" s="114"/>
    </row>
    <row r="798" spans="1:39" ht="13.5" thickBot="1" x14ac:dyDescent="0.25">
      <c r="A798" s="155"/>
      <c r="B798" s="330" t="s">
        <v>37</v>
      </c>
      <c r="C798" s="330"/>
      <c r="D798" s="99"/>
      <c r="E798" s="329" t="s">
        <v>38</v>
      </c>
      <c r="F798" s="330"/>
      <c r="G798" s="134"/>
      <c r="H798" s="329" t="s">
        <v>39</v>
      </c>
      <c r="I798" s="330"/>
      <c r="J798" s="99"/>
      <c r="K798" s="329" t="s">
        <v>40</v>
      </c>
      <c r="L798" s="330"/>
      <c r="M798" s="134"/>
      <c r="T798" s="114"/>
      <c r="W798" s="114"/>
      <c r="AA798" s="114"/>
      <c r="AG798" s="114"/>
      <c r="AJ798" s="114"/>
    </row>
    <row r="799" spans="1:39" ht="13.5" hidden="1" thickBot="1" x14ac:dyDescent="0.25">
      <c r="A799" s="96"/>
      <c r="B799" s="82"/>
      <c r="C799" s="79"/>
      <c r="D799" s="72"/>
      <c r="E799" s="84"/>
      <c r="F799" s="79"/>
      <c r="G799" s="72"/>
      <c r="H799" s="84"/>
      <c r="I799" s="79"/>
      <c r="J799" s="72"/>
      <c r="K799" s="86"/>
      <c r="L799" s="95"/>
      <c r="M799" s="77"/>
      <c r="T799" s="114"/>
      <c r="W799" s="114"/>
      <c r="AA799" s="114"/>
      <c r="AG799" s="114"/>
      <c r="AJ799" s="114"/>
    </row>
    <row r="800" spans="1:39" x14ac:dyDescent="0.2">
      <c r="A800" s="92">
        <f>A603</f>
        <v>0</v>
      </c>
      <c r="B800" s="150">
        <f>B603</f>
        <v>2.9478529407512177E-3</v>
      </c>
      <c r="C800" s="61">
        <f>C603/$C700</f>
        <v>1.1444118020036351</v>
      </c>
      <c r="D800" s="151">
        <f>B800*C800</f>
        <v>3.373557695966816E-3</v>
      </c>
      <c r="E800" s="150">
        <f>E603</f>
        <v>3.4842385691318011E-4</v>
      </c>
      <c r="F800" s="61">
        <f t="shared" ref="F800:F831" si="136">F603/$F700</f>
        <v>1.1334683290960059</v>
      </c>
      <c r="G800" s="151">
        <f>E800*F800</f>
        <v>3.9492740691256809E-4</v>
      </c>
      <c r="H800" s="150">
        <f>H603</f>
        <v>3.0720267807251584E-3</v>
      </c>
      <c r="I800" s="61">
        <f>I603/$C700</f>
        <v>0.8614254413774638</v>
      </c>
      <c r="J800" s="151">
        <f>H800*I800</f>
        <v>2.6463220255095589E-3</v>
      </c>
      <c r="K800" s="142">
        <f>K603</f>
        <v>6.1491565959697931E-4</v>
      </c>
      <c r="L800" s="79">
        <f t="shared" ref="L800:L831" si="137">L603/$F700</f>
        <v>0.92437410029553191</v>
      </c>
      <c r="M800" s="42">
        <f>K800*L800</f>
        <v>5.6841210959759133E-4</v>
      </c>
      <c r="T800" s="114"/>
      <c r="W800" s="114"/>
      <c r="AA800" s="114"/>
      <c r="AG800" s="114"/>
      <c r="AJ800" s="114"/>
    </row>
    <row r="801" spans="1:36" x14ac:dyDescent="0.2">
      <c r="A801" s="92">
        <f t="shared" ref="A801:B816" si="138">A604</f>
        <v>1</v>
      </c>
      <c r="B801" s="142">
        <f t="shared" si="138"/>
        <v>3.7039525553870609E-3</v>
      </c>
      <c r="C801" s="79">
        <f t="shared" ref="C801:C864" si="139">C604/$C701</f>
        <v>1.1491319991620539</v>
      </c>
      <c r="D801" s="42">
        <f>B801*C801</f>
        <v>4.2563304047733312E-3</v>
      </c>
      <c r="E801" s="142">
        <f t="shared" ref="E801:E864" si="140">E604</f>
        <v>8.3944917845396767E-4</v>
      </c>
      <c r="F801" s="79">
        <f t="shared" si="136"/>
        <v>1.1293102256604752</v>
      </c>
      <c r="G801" s="42">
        <f>E801*F801</f>
        <v>9.4799854115035079E-4</v>
      </c>
      <c r="H801" s="142">
        <f t="shared" ref="H801:H864" si="141">H604</f>
        <v>4.0455723662742721E-3</v>
      </c>
      <c r="I801" s="79">
        <f t="shared" ref="I801:I864" si="142">I604/$C701</f>
        <v>0.86346113741750297</v>
      </c>
      <c r="J801" s="42">
        <f>H801*I801</f>
        <v>3.4931945168880018E-3</v>
      </c>
      <c r="K801" s="142">
        <f t="shared" ref="K801:K864" si="143">K604</f>
        <v>1.3568401783453864E-3</v>
      </c>
      <c r="L801" s="79">
        <f t="shared" si="137"/>
        <v>0.91999841659409398</v>
      </c>
      <c r="M801" s="42">
        <f>K801*L801</f>
        <v>1.2482908156490036E-3</v>
      </c>
      <c r="T801" s="114"/>
      <c r="W801" s="114"/>
      <c r="AA801" s="114"/>
      <c r="AG801" s="114"/>
      <c r="AJ801" s="114"/>
    </row>
    <row r="802" spans="1:36" x14ac:dyDescent="0.2">
      <c r="A802" s="92">
        <f t="shared" si="138"/>
        <v>2</v>
      </c>
      <c r="B802" s="142">
        <f t="shared" si="138"/>
        <v>3.627123535677157E-3</v>
      </c>
      <c r="C802" s="79">
        <f t="shared" si="139"/>
        <v>1.1417024887355502</v>
      </c>
      <c r="D802" s="42">
        <f>B802*C802</f>
        <v>4.1410959676338984E-3</v>
      </c>
      <c r="E802" s="142">
        <f t="shared" si="140"/>
        <v>1.3613762090293659E-3</v>
      </c>
      <c r="F802" s="79">
        <f t="shared" si="136"/>
        <v>1.11382137718348</v>
      </c>
      <c r="G802" s="42">
        <f>E802*F802</f>
        <v>1.5163299240059135E-3</v>
      </c>
      <c r="H802" s="142">
        <f t="shared" si="141"/>
        <v>3.958253775607665E-3</v>
      </c>
      <c r="I802" s="79">
        <f t="shared" si="142"/>
        <v>0.87015172318560163</v>
      </c>
      <c r="J802" s="42">
        <f>H802*I802</f>
        <v>3.4442813436509232E-3</v>
      </c>
      <c r="K802" s="142">
        <f>K605</f>
        <v>2.0896926357258342E-3</v>
      </c>
      <c r="L802" s="79">
        <f t="shared" si="137"/>
        <v>0.92584856149300365</v>
      </c>
      <c r="M802" s="42">
        <f>K802*L802</f>
        <v>1.9347389207492868E-3</v>
      </c>
      <c r="T802" s="114"/>
      <c r="W802" s="114"/>
      <c r="AA802" s="114"/>
      <c r="AG802" s="114"/>
      <c r="AJ802" s="114"/>
    </row>
    <row r="803" spans="1:36" x14ac:dyDescent="0.2">
      <c r="A803" s="92">
        <f t="shared" si="138"/>
        <v>3</v>
      </c>
      <c r="B803" s="142">
        <f t="shared" si="138"/>
        <v>3.5919692978763156E-3</v>
      </c>
      <c r="C803" s="79">
        <f t="shared" si="139"/>
        <v>1.1344119839550244</v>
      </c>
      <c r="D803" s="42">
        <f>B803*C803</f>
        <v>4.0747730175094074E-3</v>
      </c>
      <c r="E803" s="142">
        <f t="shared" si="140"/>
        <v>9.6362301842790811E-4</v>
      </c>
      <c r="F803" s="79">
        <f t="shared" si="136"/>
        <v>1.1084798138386494</v>
      </c>
      <c r="G803" s="42">
        <f>E803*F803</f>
        <v>1.068156664077605E-3</v>
      </c>
      <c r="H803" s="142">
        <f t="shared" si="141"/>
        <v>4.0209076994301325E-3</v>
      </c>
      <c r="I803" s="79">
        <f t="shared" si="142"/>
        <v>0.87992668429033627</v>
      </c>
      <c r="J803" s="42">
        <f>H803*I803</f>
        <v>3.5381039797970407E-3</v>
      </c>
      <c r="K803" s="142">
        <f t="shared" si="143"/>
        <v>1.66897578978673E-3</v>
      </c>
      <c r="L803" s="79">
        <f t="shared" si="137"/>
        <v>0.93736658956385777</v>
      </c>
      <c r="M803" s="42">
        <f>K803*L803</f>
        <v>1.5644421441370331E-3</v>
      </c>
      <c r="T803" s="114"/>
      <c r="W803" s="114"/>
      <c r="AA803" s="114"/>
      <c r="AG803" s="114"/>
      <c r="AJ803" s="114"/>
    </row>
    <row r="804" spans="1:36" x14ac:dyDescent="0.2">
      <c r="A804" s="92">
        <f t="shared" si="138"/>
        <v>4</v>
      </c>
      <c r="B804" s="142">
        <f t="shared" si="138"/>
        <v>3.025248964296619E-3</v>
      </c>
      <c r="C804" s="79">
        <f t="shared" si="139"/>
        <v>1.1299496441174559</v>
      </c>
      <c r="D804" s="42">
        <f>B804*C804</f>
        <v>3.4183789905736666E-3</v>
      </c>
      <c r="E804" s="142">
        <f t="shared" si="140"/>
        <v>1.0563281455317403E-3</v>
      </c>
      <c r="F804" s="79">
        <f t="shared" si="136"/>
        <v>1.1009097563526089</v>
      </c>
      <c r="G804" s="42">
        <f>E804*F804</f>
        <v>1.1629219613257516E-3</v>
      </c>
      <c r="H804" s="142">
        <f t="shared" si="141"/>
        <v>3.4935941324175089E-3</v>
      </c>
      <c r="I804" s="79">
        <f t="shared" si="142"/>
        <v>0.88747117971456846</v>
      </c>
      <c r="J804" s="42">
        <f>H804*I804</f>
        <v>3.1004641061404608E-3</v>
      </c>
      <c r="K804" s="142">
        <f t="shared" si="143"/>
        <v>1.7605469092195675E-3</v>
      </c>
      <c r="L804" s="79">
        <f t="shared" si="137"/>
        <v>0.93945414618843437</v>
      </c>
      <c r="M804" s="42">
        <f>K804*L804</f>
        <v>1.6539530934255558E-3</v>
      </c>
      <c r="T804" s="114"/>
      <c r="W804" s="114"/>
      <c r="AA804" s="114"/>
      <c r="AG804" s="114"/>
      <c r="AJ804" s="114"/>
    </row>
    <row r="805" spans="1:36" x14ac:dyDescent="0.2">
      <c r="A805" s="92">
        <f t="shared" si="138"/>
        <v>5</v>
      </c>
      <c r="B805" s="142">
        <f t="shared" si="138"/>
        <v>3.5746756808936434E-3</v>
      </c>
      <c r="C805" s="79">
        <f t="shared" si="139"/>
        <v>1.1023930280531853</v>
      </c>
      <c r="D805" s="42">
        <f t="shared" ref="D805:D868" si="144">B805*C805</f>
        <v>3.9406975481684255E-3</v>
      </c>
      <c r="E805" s="142">
        <f t="shared" si="140"/>
        <v>1.0784412951161408E-3</v>
      </c>
      <c r="F805" s="79">
        <f t="shared" si="136"/>
        <v>1.0932398593726895</v>
      </c>
      <c r="G805" s="42">
        <f t="shared" ref="G805:G868" si="145">E805*F805</f>
        <v>1.178995009814471E-3</v>
      </c>
      <c r="H805" s="142">
        <f t="shared" si="141"/>
        <v>3.9642073158803887E-3</v>
      </c>
      <c r="I805" s="79">
        <f t="shared" si="142"/>
        <v>0.90766833363923249</v>
      </c>
      <c r="J805" s="42">
        <f t="shared" ref="J805:J868" si="146">H805*I805</f>
        <v>3.5981854486056069E-3</v>
      </c>
      <c r="K805" s="142">
        <f t="shared" si="143"/>
        <v>1.9082514083666518E-3</v>
      </c>
      <c r="L805" s="79">
        <f t="shared" si="137"/>
        <v>0.94730583493482245</v>
      </c>
      <c r="M805" s="42">
        <f t="shared" ref="M805:M868" si="147">K805*L805</f>
        <v>1.807697693668322E-3</v>
      </c>
      <c r="T805" s="114"/>
      <c r="W805" s="114"/>
      <c r="AA805" s="114"/>
      <c r="AG805" s="114"/>
      <c r="AJ805" s="114"/>
    </row>
    <row r="806" spans="1:36" x14ac:dyDescent="0.2">
      <c r="A806" s="92">
        <f t="shared" si="138"/>
        <v>6</v>
      </c>
      <c r="B806" s="142">
        <f t="shared" si="138"/>
        <v>4.0112686342266765E-3</v>
      </c>
      <c r="C806" s="79">
        <f t="shared" si="139"/>
        <v>1.0918139275794136</v>
      </c>
      <c r="D806" s="42">
        <f t="shared" si="144"/>
        <v>4.3795589621111377E-3</v>
      </c>
      <c r="E806" s="142">
        <f t="shared" si="140"/>
        <v>1.2621505378173131E-3</v>
      </c>
      <c r="F806" s="79">
        <f t="shared" si="136"/>
        <v>1.0526399890460796</v>
      </c>
      <c r="G806" s="42">
        <f t="shared" si="145"/>
        <v>1.32859012830252E-3</v>
      </c>
      <c r="H806" s="142">
        <f t="shared" si="141"/>
        <v>4.4472945837242114E-3</v>
      </c>
      <c r="I806" s="79">
        <f t="shared" si="142"/>
        <v>0.91718778215585384</v>
      </c>
      <c r="J806" s="42">
        <f t="shared" si="146"/>
        <v>4.0790042558397511E-3</v>
      </c>
      <c r="K806" s="142">
        <f t="shared" si="143"/>
        <v>2.1957223529638567E-3</v>
      </c>
      <c r="L806" s="79">
        <f t="shared" si="137"/>
        <v>0.96974135168067876</v>
      </c>
      <c r="M806" s="42">
        <f t="shared" si="147"/>
        <v>2.1292827624786507E-3</v>
      </c>
      <c r="T806" s="114"/>
      <c r="W806" s="114"/>
      <c r="AA806" s="114"/>
      <c r="AG806" s="114"/>
      <c r="AJ806" s="114"/>
    </row>
    <row r="807" spans="1:36" x14ac:dyDescent="0.2">
      <c r="A807" s="92">
        <f t="shared" si="138"/>
        <v>7</v>
      </c>
      <c r="B807" s="142">
        <f t="shared" si="138"/>
        <v>4.2479927355468594E-3</v>
      </c>
      <c r="C807" s="79">
        <f t="shared" si="139"/>
        <v>1.0616386562944506</v>
      </c>
      <c r="D807" s="42">
        <f t="shared" si="144"/>
        <v>4.5098332997145557E-3</v>
      </c>
      <c r="E807" s="142">
        <f t="shared" si="140"/>
        <v>1.4268651520293208E-3</v>
      </c>
      <c r="F807" s="79">
        <f t="shared" si="136"/>
        <v>1.0113311588721425</v>
      </c>
      <c r="G807" s="42">
        <f t="shared" si="145"/>
        <v>1.4430331877560889E-3</v>
      </c>
      <c r="H807" s="142">
        <f t="shared" si="141"/>
        <v>4.5022939557674635E-3</v>
      </c>
      <c r="I807" s="79">
        <f t="shared" si="142"/>
        <v>0.94184285461141926</v>
      </c>
      <c r="J807" s="42">
        <f t="shared" si="146"/>
        <v>4.2404533915997664E-3</v>
      </c>
      <c r="K807" s="142">
        <f t="shared" si="143"/>
        <v>2.5401771830285548E-3</v>
      </c>
      <c r="L807" s="79">
        <f t="shared" si="137"/>
        <v>0.9936350756022887</v>
      </c>
      <c r="M807" s="42">
        <f t="shared" si="147"/>
        <v>2.5240091473017869E-3</v>
      </c>
      <c r="T807" s="114"/>
      <c r="W807" s="114"/>
      <c r="AA807" s="114"/>
      <c r="AG807" s="114"/>
      <c r="AJ807" s="114"/>
    </row>
    <row r="808" spans="1:36" x14ac:dyDescent="0.2">
      <c r="A808" s="92">
        <f t="shared" si="138"/>
        <v>8</v>
      </c>
      <c r="B808" s="142">
        <f t="shared" si="138"/>
        <v>4.375001594698287E-3</v>
      </c>
      <c r="C808" s="79">
        <f t="shared" si="139"/>
        <v>1.055884176531952</v>
      </c>
      <c r="D808" s="42">
        <f t="shared" si="144"/>
        <v>4.6194949561439774E-3</v>
      </c>
      <c r="E808" s="142">
        <f t="shared" si="140"/>
        <v>1.4784625010595884E-3</v>
      </c>
      <c r="F808" s="79">
        <f t="shared" si="136"/>
        <v>1.0057340209739216</v>
      </c>
      <c r="G808" s="42">
        <f t="shared" si="145"/>
        <v>1.4869400360498206E-3</v>
      </c>
      <c r="H808" s="142">
        <f t="shared" si="141"/>
        <v>4.7052813288755496E-3</v>
      </c>
      <c r="I808" s="79">
        <f t="shared" si="142"/>
        <v>0.94803852429709712</v>
      </c>
      <c r="J808" s="42">
        <f t="shared" si="146"/>
        <v>4.4607879674298601E-3</v>
      </c>
      <c r="K808" s="142">
        <f t="shared" si="143"/>
        <v>2.6975207473790958E-3</v>
      </c>
      <c r="L808" s="79">
        <f t="shared" si="137"/>
        <v>0.9968572864551758</v>
      </c>
      <c r="M808" s="42">
        <f t="shared" si="147"/>
        <v>2.6890432123888633E-3</v>
      </c>
      <c r="T808" s="114"/>
      <c r="W808" s="114"/>
      <c r="AA808" s="114"/>
      <c r="AG808" s="114"/>
      <c r="AJ808" s="114"/>
    </row>
    <row r="809" spans="1:36" x14ac:dyDescent="0.2">
      <c r="A809" s="92">
        <f t="shared" si="138"/>
        <v>9</v>
      </c>
      <c r="B809" s="142">
        <f t="shared" si="138"/>
        <v>4.8478827935031568E-3</v>
      </c>
      <c r="C809" s="79">
        <f t="shared" si="139"/>
        <v>1.0193178492131523</v>
      </c>
      <c r="D809" s="42">
        <f t="shared" si="144"/>
        <v>4.9415334623110858E-3</v>
      </c>
      <c r="E809" s="142">
        <f t="shared" si="140"/>
        <v>2.1256973792799223E-3</v>
      </c>
      <c r="F809" s="79">
        <f t="shared" si="136"/>
        <v>1.0000000000000002</v>
      </c>
      <c r="G809" s="42">
        <f t="shared" si="145"/>
        <v>2.1256973792799227E-3</v>
      </c>
      <c r="H809" s="142">
        <f t="shared" si="141"/>
        <v>5.125147669061407E-3</v>
      </c>
      <c r="I809" s="79">
        <f t="shared" si="142"/>
        <v>0.98172722527132961</v>
      </c>
      <c r="J809" s="42">
        <f t="shared" si="146"/>
        <v>5.031497000253478E-3</v>
      </c>
      <c r="K809" s="142">
        <f t="shared" si="143"/>
        <v>3.6469686699195677E-3</v>
      </c>
      <c r="L809" s="79">
        <f t="shared" si="137"/>
        <v>1.0000000000000002</v>
      </c>
      <c r="M809" s="42">
        <f t="shared" si="147"/>
        <v>3.6469686699195686E-3</v>
      </c>
      <c r="T809" s="114"/>
      <c r="W809" s="114"/>
      <c r="AA809" s="114"/>
      <c r="AG809" s="114"/>
      <c r="AJ809" s="114"/>
    </row>
    <row r="810" spans="1:36" x14ac:dyDescent="0.2">
      <c r="A810" s="92">
        <f t="shared" si="138"/>
        <v>10</v>
      </c>
      <c r="B810" s="142">
        <f t="shared" si="138"/>
        <v>3.9602382890319065E-3</v>
      </c>
      <c r="C810" s="79">
        <f t="shared" si="139"/>
        <v>1.0156789620874536</v>
      </c>
      <c r="D810" s="42">
        <f t="shared" si="144"/>
        <v>4.0223307150229195E-3</v>
      </c>
      <c r="E810" s="142">
        <f t="shared" si="140"/>
        <v>1.9419881365787498E-3</v>
      </c>
      <c r="F810" s="79">
        <f t="shared" si="136"/>
        <v>1</v>
      </c>
      <c r="G810" s="42">
        <f t="shared" si="145"/>
        <v>1.9419881365787498E-3</v>
      </c>
      <c r="H810" s="142">
        <f t="shared" si="141"/>
        <v>4.1195663668066882E-3</v>
      </c>
      <c r="I810" s="79">
        <f t="shared" si="142"/>
        <v>0.98492743641871572</v>
      </c>
      <c r="J810" s="42">
        <f t="shared" si="146"/>
        <v>4.0574739408156743E-3</v>
      </c>
      <c r="K810" s="142">
        <f t="shared" si="143"/>
        <v>3.138933233313857E-3</v>
      </c>
      <c r="L810" s="79">
        <f t="shared" si="137"/>
        <v>1</v>
      </c>
      <c r="M810" s="42">
        <f t="shared" si="147"/>
        <v>3.138933233313857E-3</v>
      </c>
      <c r="T810" s="114"/>
      <c r="W810" s="114"/>
      <c r="AA810" s="114"/>
      <c r="AG810" s="114"/>
      <c r="AJ810" s="114"/>
    </row>
    <row r="811" spans="1:36" x14ac:dyDescent="0.2">
      <c r="A811" s="92">
        <f t="shared" si="138"/>
        <v>11</v>
      </c>
      <c r="B811" s="142">
        <f t="shared" si="138"/>
        <v>3.8853937827462433E-3</v>
      </c>
      <c r="C811" s="79">
        <f t="shared" si="139"/>
        <v>1.0115246420618182</v>
      </c>
      <c r="D811" s="42">
        <f t="shared" si="144"/>
        <v>3.9301715553616079E-3</v>
      </c>
      <c r="E811" s="142">
        <f t="shared" si="140"/>
        <v>2.1937378395396156E-3</v>
      </c>
      <c r="F811" s="79">
        <f t="shared" si="136"/>
        <v>0.99999999999999989</v>
      </c>
      <c r="G811" s="42">
        <f t="shared" si="145"/>
        <v>2.1937378395396152E-3</v>
      </c>
      <c r="H811" s="142">
        <f t="shared" si="141"/>
        <v>3.9126099668501209E-3</v>
      </c>
      <c r="I811" s="79">
        <f t="shared" si="142"/>
        <v>0.98855552355211751</v>
      </c>
      <c r="J811" s="42">
        <f t="shared" si="146"/>
        <v>3.8678321942347544E-3</v>
      </c>
      <c r="K811" s="142">
        <f t="shared" si="143"/>
        <v>3.4700634732443649E-3</v>
      </c>
      <c r="L811" s="79">
        <f t="shared" si="137"/>
        <v>0.99999999999999989</v>
      </c>
      <c r="M811" s="42">
        <f t="shared" si="147"/>
        <v>3.4700634732443645E-3</v>
      </c>
      <c r="T811" s="114"/>
      <c r="W811" s="114"/>
      <c r="AA811" s="114"/>
      <c r="AG811" s="114"/>
      <c r="AJ811" s="114"/>
    </row>
    <row r="812" spans="1:36" x14ac:dyDescent="0.2">
      <c r="A812" s="92">
        <f t="shared" si="138"/>
        <v>12</v>
      </c>
      <c r="B812" s="142">
        <f t="shared" si="138"/>
        <v>3.5715571597984075E-3</v>
      </c>
      <c r="C812" s="79">
        <f t="shared" si="139"/>
        <v>1.0076121272579905</v>
      </c>
      <c r="D812" s="42">
        <f t="shared" si="144"/>
        <v>3.5987443074079802E-3</v>
      </c>
      <c r="E812" s="142">
        <f t="shared" si="140"/>
        <v>2.2529897403490984E-3</v>
      </c>
      <c r="F812" s="79">
        <f t="shared" si="136"/>
        <v>1</v>
      </c>
      <c r="G812" s="42">
        <f t="shared" si="145"/>
        <v>2.2529897403490984E-3</v>
      </c>
      <c r="H812" s="142">
        <f t="shared" si="141"/>
        <v>3.6282575433481518E-3</v>
      </c>
      <c r="I812" s="79">
        <f t="shared" si="142"/>
        <v>0.99250683081761504</v>
      </c>
      <c r="J812" s="42">
        <f t="shared" si="146"/>
        <v>3.6010703957385795E-3</v>
      </c>
      <c r="K812" s="142">
        <f t="shared" si="143"/>
        <v>3.5817632288373613E-3</v>
      </c>
      <c r="L812" s="79">
        <f t="shared" si="137"/>
        <v>1</v>
      </c>
      <c r="M812" s="42">
        <f t="shared" si="147"/>
        <v>3.5817632288373613E-3</v>
      </c>
      <c r="T812" s="114"/>
      <c r="W812" s="114"/>
      <c r="AA812" s="114"/>
      <c r="AG812" s="114"/>
      <c r="AJ812" s="114"/>
    </row>
    <row r="813" spans="1:36" x14ac:dyDescent="0.2">
      <c r="A813" s="92">
        <f t="shared" si="138"/>
        <v>13</v>
      </c>
      <c r="B813" s="142">
        <f t="shared" si="138"/>
        <v>3.3733893192920503E-3</v>
      </c>
      <c r="C813" s="79">
        <f t="shared" si="139"/>
        <v>1.0050010506657712</v>
      </c>
      <c r="D813" s="42">
        <f t="shared" si="144"/>
        <v>3.3902598101932012E-3</v>
      </c>
      <c r="E813" s="142">
        <f t="shared" si="140"/>
        <v>2.6751240958769467E-3</v>
      </c>
      <c r="F813" s="79">
        <f t="shared" si="136"/>
        <v>1</v>
      </c>
      <c r="G813" s="42">
        <f t="shared" si="145"/>
        <v>2.6751240958769467E-3</v>
      </c>
      <c r="H813" s="142">
        <f t="shared" si="141"/>
        <v>3.4833880633785546E-3</v>
      </c>
      <c r="I813" s="79">
        <f t="shared" si="142"/>
        <v>0.99515687296557243</v>
      </c>
      <c r="J813" s="42">
        <f t="shared" si="146"/>
        <v>3.4665175724774037E-3</v>
      </c>
      <c r="K813" s="142">
        <f t="shared" si="143"/>
        <v>4.0072996073781944E-3</v>
      </c>
      <c r="L813" s="79">
        <f t="shared" si="137"/>
        <v>1</v>
      </c>
      <c r="M813" s="42">
        <f t="shared" si="147"/>
        <v>4.0072996073781944E-3</v>
      </c>
      <c r="T813" s="114"/>
      <c r="W813" s="114"/>
      <c r="AA813" s="114"/>
      <c r="AG813" s="114"/>
      <c r="AJ813" s="114"/>
    </row>
    <row r="814" spans="1:36" x14ac:dyDescent="0.2">
      <c r="A814" s="92">
        <f t="shared" si="138"/>
        <v>14</v>
      </c>
      <c r="B814" s="142">
        <f t="shared" si="138"/>
        <v>3.2035716705605655E-3</v>
      </c>
      <c r="C814" s="79">
        <f t="shared" si="139"/>
        <v>1</v>
      </c>
      <c r="D814" s="42">
        <f t="shared" si="144"/>
        <v>3.2035716705605655E-3</v>
      </c>
      <c r="E814" s="142">
        <f t="shared" si="140"/>
        <v>2.8432407331019389E-3</v>
      </c>
      <c r="F814" s="79">
        <f t="shared" si="136"/>
        <v>1</v>
      </c>
      <c r="G814" s="42">
        <f t="shared" si="145"/>
        <v>2.8432407331019389E-3</v>
      </c>
      <c r="H814" s="142">
        <f t="shared" si="141"/>
        <v>3.2855037247899463E-3</v>
      </c>
      <c r="I814" s="79">
        <f t="shared" si="142"/>
        <v>1</v>
      </c>
      <c r="J814" s="42">
        <f t="shared" si="146"/>
        <v>3.2855037247899463E-3</v>
      </c>
      <c r="K814" s="142">
        <f t="shared" si="143"/>
        <v>4.2102869804862796E-3</v>
      </c>
      <c r="L814" s="79">
        <f t="shared" si="137"/>
        <v>1</v>
      </c>
      <c r="M814" s="42">
        <f t="shared" si="147"/>
        <v>4.2102869804862796E-3</v>
      </c>
      <c r="T814" s="114"/>
      <c r="W814" s="114"/>
      <c r="AA814" s="114"/>
      <c r="AG814" s="114"/>
      <c r="AJ814" s="114"/>
    </row>
    <row r="815" spans="1:36" x14ac:dyDescent="0.2">
      <c r="A815" s="92">
        <f t="shared" si="138"/>
        <v>15</v>
      </c>
      <c r="B815" s="142">
        <f t="shared" si="138"/>
        <v>3.0793978305866249E-3</v>
      </c>
      <c r="C815" s="79">
        <f t="shared" si="139"/>
        <v>1</v>
      </c>
      <c r="D815" s="42">
        <f t="shared" si="144"/>
        <v>3.0793978305866249E-3</v>
      </c>
      <c r="E815" s="142">
        <f t="shared" si="140"/>
        <v>3.2310713565821916E-3</v>
      </c>
      <c r="F815" s="79">
        <f t="shared" si="136"/>
        <v>1</v>
      </c>
      <c r="G815" s="42">
        <f t="shared" si="145"/>
        <v>3.2310713565821916E-3</v>
      </c>
      <c r="H815" s="142">
        <f t="shared" si="141"/>
        <v>3.0725937845606558E-3</v>
      </c>
      <c r="I815" s="79">
        <f t="shared" si="142"/>
        <v>1</v>
      </c>
      <c r="J815" s="42">
        <f t="shared" si="146"/>
        <v>3.0725937845606558E-3</v>
      </c>
      <c r="K815" s="142">
        <f t="shared" si="143"/>
        <v>4.6273183014946505E-3</v>
      </c>
      <c r="L815" s="79">
        <f t="shared" si="137"/>
        <v>1</v>
      </c>
      <c r="M815" s="42">
        <f t="shared" si="147"/>
        <v>4.6273183014946505E-3</v>
      </c>
      <c r="T815" s="114"/>
      <c r="W815" s="114"/>
      <c r="AA815" s="114"/>
      <c r="AG815" s="114"/>
      <c r="AJ815" s="114"/>
    </row>
    <row r="816" spans="1:36" x14ac:dyDescent="0.2">
      <c r="A816" s="92">
        <f t="shared" si="138"/>
        <v>16</v>
      </c>
      <c r="B816" s="142">
        <f t="shared" si="138"/>
        <v>2.8477767637859188E-3</v>
      </c>
      <c r="C816" s="79">
        <f t="shared" si="139"/>
        <v>1.0000000000000002</v>
      </c>
      <c r="D816" s="42">
        <f t="shared" si="144"/>
        <v>2.8477767637859193E-3</v>
      </c>
      <c r="E816" s="142">
        <f t="shared" si="140"/>
        <v>3.4694964694088671E-3</v>
      </c>
      <c r="F816" s="79">
        <f t="shared" si="136"/>
        <v>1</v>
      </c>
      <c r="G816" s="42">
        <f t="shared" si="145"/>
        <v>3.4694964694088671E-3</v>
      </c>
      <c r="H816" s="142">
        <f t="shared" si="141"/>
        <v>2.8690394076170728E-3</v>
      </c>
      <c r="I816" s="79">
        <f t="shared" si="142"/>
        <v>1.0000000000000002</v>
      </c>
      <c r="J816" s="42">
        <f t="shared" si="146"/>
        <v>2.8690394076170732E-3</v>
      </c>
      <c r="K816" s="142">
        <f t="shared" si="143"/>
        <v>4.7517756433863396E-3</v>
      </c>
      <c r="L816" s="79">
        <f t="shared" si="137"/>
        <v>1</v>
      </c>
      <c r="M816" s="42">
        <f t="shared" si="147"/>
        <v>4.7517756433863396E-3</v>
      </c>
      <c r="T816" s="114"/>
      <c r="W816" s="114"/>
      <c r="AA816" s="114"/>
      <c r="AG816" s="114"/>
      <c r="AJ816" s="114"/>
    </row>
    <row r="817" spans="1:36" x14ac:dyDescent="0.2">
      <c r="A817" s="92">
        <f t="shared" ref="A817:B832" si="148">A620</f>
        <v>17</v>
      </c>
      <c r="B817" s="142">
        <f t="shared" si="148"/>
        <v>2.5957435589073043E-3</v>
      </c>
      <c r="C817" s="79">
        <f t="shared" si="139"/>
        <v>1</v>
      </c>
      <c r="D817" s="42">
        <f t="shared" si="144"/>
        <v>2.5957435589073043E-3</v>
      </c>
      <c r="E817" s="142">
        <f t="shared" si="140"/>
        <v>3.6132319417074696E-3</v>
      </c>
      <c r="F817" s="79">
        <f t="shared" si="136"/>
        <v>1</v>
      </c>
      <c r="G817" s="42">
        <f t="shared" si="145"/>
        <v>3.6132319417074696E-3</v>
      </c>
      <c r="H817" s="142">
        <f t="shared" si="141"/>
        <v>2.6612325019072592E-3</v>
      </c>
      <c r="I817" s="79">
        <f t="shared" si="142"/>
        <v>1</v>
      </c>
      <c r="J817" s="42">
        <f t="shared" si="146"/>
        <v>2.6612325019072592E-3</v>
      </c>
      <c r="K817" s="142">
        <f t="shared" si="143"/>
        <v>4.8725474603472955E-3</v>
      </c>
      <c r="L817" s="79">
        <f t="shared" si="137"/>
        <v>1</v>
      </c>
      <c r="M817" s="42">
        <f t="shared" si="147"/>
        <v>4.8725474603472955E-3</v>
      </c>
      <c r="T817" s="114"/>
      <c r="W817" s="114"/>
      <c r="AA817" s="114"/>
      <c r="AG817" s="114"/>
      <c r="AJ817" s="114"/>
    </row>
    <row r="818" spans="1:36" x14ac:dyDescent="0.2">
      <c r="A818" s="92">
        <f t="shared" si="148"/>
        <v>18</v>
      </c>
      <c r="B818" s="142">
        <f t="shared" si="148"/>
        <v>2.3632719863533515E-3</v>
      </c>
      <c r="C818" s="79">
        <f t="shared" si="139"/>
        <v>1</v>
      </c>
      <c r="D818" s="42">
        <f t="shared" si="144"/>
        <v>2.3632719863533515E-3</v>
      </c>
      <c r="E818" s="142">
        <f t="shared" si="140"/>
        <v>3.66199427156025E-3</v>
      </c>
      <c r="F818" s="79">
        <f t="shared" si="136"/>
        <v>1</v>
      </c>
      <c r="G818" s="42">
        <f t="shared" si="145"/>
        <v>3.66199427156025E-3</v>
      </c>
      <c r="H818" s="142">
        <f t="shared" si="141"/>
        <v>2.4778067611238358E-3</v>
      </c>
      <c r="I818" s="79">
        <f t="shared" si="142"/>
        <v>1</v>
      </c>
      <c r="J818" s="42">
        <f t="shared" si="146"/>
        <v>2.4778067611238358E-3</v>
      </c>
      <c r="K818" s="142">
        <f t="shared" si="143"/>
        <v>4.819532601728284E-3</v>
      </c>
      <c r="L818" s="79">
        <f t="shared" si="137"/>
        <v>1</v>
      </c>
      <c r="M818" s="42">
        <f t="shared" si="147"/>
        <v>4.819532601728284E-3</v>
      </c>
      <c r="T818" s="114"/>
      <c r="W818" s="114"/>
      <c r="AA818" s="114"/>
      <c r="AG818" s="114"/>
      <c r="AJ818" s="114"/>
    </row>
    <row r="819" spans="1:36" x14ac:dyDescent="0.2">
      <c r="A819" s="92">
        <f t="shared" si="148"/>
        <v>19</v>
      </c>
      <c r="B819" s="142">
        <f t="shared" si="148"/>
        <v>2.356751442245131E-3</v>
      </c>
      <c r="C819" s="79">
        <f t="shared" si="139"/>
        <v>1</v>
      </c>
      <c r="D819" s="42">
        <f t="shared" si="144"/>
        <v>2.356751442245131E-3</v>
      </c>
      <c r="E819" s="142">
        <f t="shared" si="140"/>
        <v>3.8970173613739412E-3</v>
      </c>
      <c r="F819" s="79">
        <f t="shared" si="136"/>
        <v>1</v>
      </c>
      <c r="G819" s="42">
        <f t="shared" si="145"/>
        <v>3.8970173613739412E-3</v>
      </c>
      <c r="H819" s="142">
        <f t="shared" si="141"/>
        <v>2.4514410827732045E-3</v>
      </c>
      <c r="I819" s="79">
        <f t="shared" si="142"/>
        <v>1</v>
      </c>
      <c r="J819" s="42">
        <f t="shared" si="146"/>
        <v>2.4514410827732045E-3</v>
      </c>
      <c r="K819" s="142">
        <f t="shared" si="143"/>
        <v>4.875098977607034E-3</v>
      </c>
      <c r="L819" s="79">
        <f t="shared" si="137"/>
        <v>1</v>
      </c>
      <c r="M819" s="42">
        <f t="shared" si="147"/>
        <v>4.875098977607034E-3</v>
      </c>
      <c r="T819" s="114"/>
      <c r="W819" s="114"/>
      <c r="AA819" s="114"/>
      <c r="AG819" s="114"/>
      <c r="AJ819" s="114"/>
    </row>
    <row r="820" spans="1:36" x14ac:dyDescent="0.2">
      <c r="A820" s="92">
        <f t="shared" si="148"/>
        <v>20</v>
      </c>
      <c r="B820" s="142">
        <f t="shared" si="148"/>
        <v>2.1557485825612868E-3</v>
      </c>
      <c r="C820" s="79">
        <f t="shared" si="139"/>
        <v>1.0000000000000002</v>
      </c>
      <c r="D820" s="42">
        <f t="shared" si="144"/>
        <v>2.1557485825612873E-3</v>
      </c>
      <c r="E820" s="142">
        <f t="shared" si="140"/>
        <v>4.0330982818933278E-3</v>
      </c>
      <c r="F820" s="79">
        <f t="shared" si="136"/>
        <v>1</v>
      </c>
      <c r="G820" s="42">
        <f t="shared" si="145"/>
        <v>4.0330982818933278E-3</v>
      </c>
      <c r="H820" s="142">
        <f t="shared" si="141"/>
        <v>2.2257735562452212E-3</v>
      </c>
      <c r="I820" s="79">
        <f t="shared" si="142"/>
        <v>1.0000000000000002</v>
      </c>
      <c r="J820" s="42">
        <f t="shared" si="146"/>
        <v>2.2257735562452217E-3</v>
      </c>
      <c r="K820" s="142">
        <f t="shared" si="143"/>
        <v>4.911954226914368E-3</v>
      </c>
      <c r="L820" s="79">
        <f t="shared" si="137"/>
        <v>1</v>
      </c>
      <c r="M820" s="42">
        <f t="shared" si="147"/>
        <v>4.911954226914368E-3</v>
      </c>
      <c r="T820" s="114"/>
      <c r="W820" s="114"/>
      <c r="AA820" s="114"/>
      <c r="AG820" s="114"/>
      <c r="AJ820" s="114"/>
    </row>
    <row r="821" spans="1:36" x14ac:dyDescent="0.2">
      <c r="A821" s="92">
        <f t="shared" si="148"/>
        <v>21</v>
      </c>
      <c r="B821" s="142">
        <f t="shared" si="148"/>
        <v>2.0290232253276077E-3</v>
      </c>
      <c r="C821" s="79">
        <f t="shared" si="139"/>
        <v>1</v>
      </c>
      <c r="D821" s="42">
        <f t="shared" si="144"/>
        <v>2.0290232253276077E-3</v>
      </c>
      <c r="E821" s="142">
        <f t="shared" si="140"/>
        <v>3.9245170473955673E-3</v>
      </c>
      <c r="F821" s="79">
        <f t="shared" si="136"/>
        <v>1</v>
      </c>
      <c r="G821" s="42">
        <f t="shared" si="145"/>
        <v>3.9245170473955673E-3</v>
      </c>
      <c r="H821" s="142">
        <f t="shared" si="141"/>
        <v>2.1509290499595584E-3</v>
      </c>
      <c r="I821" s="79">
        <f t="shared" si="142"/>
        <v>1</v>
      </c>
      <c r="J821" s="42">
        <f t="shared" si="146"/>
        <v>2.1509290499595584E-3</v>
      </c>
      <c r="K821" s="142">
        <f t="shared" si="143"/>
        <v>4.6769311371006768E-3</v>
      </c>
      <c r="L821" s="79">
        <f t="shared" si="137"/>
        <v>1</v>
      </c>
      <c r="M821" s="42">
        <f t="shared" si="147"/>
        <v>4.6769311371006768E-3</v>
      </c>
      <c r="T821" s="114"/>
      <c r="W821" s="114"/>
      <c r="AA821" s="114"/>
      <c r="AG821" s="114"/>
      <c r="AJ821" s="114"/>
    </row>
    <row r="822" spans="1:36" x14ac:dyDescent="0.2">
      <c r="A822" s="92">
        <f t="shared" si="148"/>
        <v>22</v>
      </c>
      <c r="B822" s="142">
        <f t="shared" si="148"/>
        <v>1.9031483738471749E-3</v>
      </c>
      <c r="C822" s="79">
        <f t="shared" si="139"/>
        <v>1</v>
      </c>
      <c r="D822" s="42">
        <f t="shared" si="144"/>
        <v>1.9031483738471749E-3</v>
      </c>
      <c r="E822" s="142">
        <f t="shared" si="140"/>
        <v>3.8706516830233099E-3</v>
      </c>
      <c r="F822" s="79">
        <f t="shared" si="136"/>
        <v>1</v>
      </c>
      <c r="G822" s="42">
        <f t="shared" si="145"/>
        <v>3.8706516830233099E-3</v>
      </c>
      <c r="H822" s="142">
        <f t="shared" si="141"/>
        <v>1.9672198072583861E-3</v>
      </c>
      <c r="I822" s="79">
        <f t="shared" si="142"/>
        <v>1</v>
      </c>
      <c r="J822" s="42">
        <f t="shared" si="146"/>
        <v>1.9672198072583861E-3</v>
      </c>
      <c r="K822" s="142">
        <f t="shared" si="143"/>
        <v>4.6100246845119782E-3</v>
      </c>
      <c r="L822" s="79">
        <f t="shared" si="137"/>
        <v>1</v>
      </c>
      <c r="M822" s="42">
        <f t="shared" si="147"/>
        <v>4.6100246845119782E-3</v>
      </c>
      <c r="T822" s="114"/>
      <c r="W822" s="114"/>
      <c r="AA822" s="114"/>
      <c r="AG822" s="114"/>
      <c r="AJ822" s="114"/>
    </row>
    <row r="823" spans="1:36" x14ac:dyDescent="0.2">
      <c r="A823" s="92">
        <f t="shared" si="148"/>
        <v>23</v>
      </c>
      <c r="B823" s="142">
        <f t="shared" si="148"/>
        <v>1.8810352242627745E-3</v>
      </c>
      <c r="C823" s="79">
        <f t="shared" si="139"/>
        <v>1</v>
      </c>
      <c r="D823" s="42">
        <f t="shared" si="144"/>
        <v>1.8810352242627745E-3</v>
      </c>
      <c r="E823" s="142">
        <f t="shared" si="140"/>
        <v>4.2556472873260748E-3</v>
      </c>
      <c r="F823" s="79">
        <f t="shared" si="136"/>
        <v>1</v>
      </c>
      <c r="G823" s="42">
        <f t="shared" si="145"/>
        <v>4.2556472873260748E-3</v>
      </c>
      <c r="H823" s="142">
        <f t="shared" si="141"/>
        <v>1.9876319453362942E-3</v>
      </c>
      <c r="I823" s="79">
        <f t="shared" si="142"/>
        <v>1</v>
      </c>
      <c r="J823" s="42">
        <f t="shared" si="146"/>
        <v>1.9876319453362942E-3</v>
      </c>
      <c r="K823" s="142">
        <f t="shared" si="143"/>
        <v>4.7307965014729341E-3</v>
      </c>
      <c r="L823" s="79">
        <f t="shared" si="137"/>
        <v>1</v>
      </c>
      <c r="M823" s="42">
        <f t="shared" si="147"/>
        <v>4.7307965014729341E-3</v>
      </c>
      <c r="T823" s="114"/>
      <c r="W823" s="114"/>
      <c r="AA823" s="114"/>
      <c r="AG823" s="114"/>
      <c r="AJ823" s="114"/>
    </row>
    <row r="824" spans="1:36" x14ac:dyDescent="0.2">
      <c r="A824" s="92">
        <f t="shared" si="148"/>
        <v>24</v>
      </c>
      <c r="B824" s="142">
        <f t="shared" si="148"/>
        <v>1.7398512692239107E-3</v>
      </c>
      <c r="C824" s="79">
        <f t="shared" si="139"/>
        <v>1</v>
      </c>
      <c r="D824" s="42">
        <f t="shared" si="144"/>
        <v>1.7398512692239107E-3</v>
      </c>
      <c r="E824" s="142">
        <f t="shared" si="140"/>
        <v>3.9435116758847312E-3</v>
      </c>
      <c r="F824" s="79">
        <f t="shared" si="136"/>
        <v>1</v>
      </c>
      <c r="G824" s="42">
        <f t="shared" si="145"/>
        <v>3.9435116758847312E-3</v>
      </c>
      <c r="H824" s="142">
        <f t="shared" si="141"/>
        <v>1.91533895631037E-3</v>
      </c>
      <c r="I824" s="79">
        <f t="shared" si="142"/>
        <v>1</v>
      </c>
      <c r="J824" s="42">
        <f t="shared" si="146"/>
        <v>1.91533895631037E-3</v>
      </c>
      <c r="K824" s="142">
        <f t="shared" si="143"/>
        <v>4.3982487519536829E-3</v>
      </c>
      <c r="L824" s="79">
        <f t="shared" si="137"/>
        <v>1</v>
      </c>
      <c r="M824" s="42">
        <f t="shared" si="147"/>
        <v>4.3982487519536829E-3</v>
      </c>
      <c r="T824" s="114"/>
      <c r="W824" s="114"/>
      <c r="AA824" s="114"/>
      <c r="AG824" s="114"/>
      <c r="AJ824" s="114"/>
    </row>
    <row r="825" spans="1:36" x14ac:dyDescent="0.2">
      <c r="A825" s="92">
        <f t="shared" si="148"/>
        <v>25</v>
      </c>
      <c r="B825" s="142">
        <f t="shared" si="148"/>
        <v>1.7347482347044336E-3</v>
      </c>
      <c r="C825" s="79">
        <f t="shared" si="139"/>
        <v>1</v>
      </c>
      <c r="D825" s="42">
        <f t="shared" si="144"/>
        <v>1.7347482347044336E-3</v>
      </c>
      <c r="E825" s="142">
        <f t="shared" si="140"/>
        <v>4.2562142911615726E-3</v>
      </c>
      <c r="F825" s="79">
        <f t="shared" si="136"/>
        <v>1</v>
      </c>
      <c r="G825" s="42">
        <f t="shared" si="145"/>
        <v>4.2562142911615726E-3</v>
      </c>
      <c r="H825" s="142">
        <f t="shared" si="141"/>
        <v>1.9592817535614218E-3</v>
      </c>
      <c r="I825" s="79">
        <f t="shared" si="142"/>
        <v>1</v>
      </c>
      <c r="J825" s="42">
        <f t="shared" si="146"/>
        <v>1.9592817535614218E-3</v>
      </c>
      <c r="K825" s="142">
        <f t="shared" si="143"/>
        <v>4.6630395431309897E-3</v>
      </c>
      <c r="L825" s="79">
        <f t="shared" si="137"/>
        <v>1</v>
      </c>
      <c r="M825" s="42">
        <f t="shared" si="147"/>
        <v>4.6630395431309897E-3</v>
      </c>
      <c r="T825" s="114"/>
      <c r="W825" s="114"/>
      <c r="AA825" s="114"/>
      <c r="AG825" s="114"/>
      <c r="AJ825" s="114"/>
    </row>
    <row r="826" spans="1:36" x14ac:dyDescent="0.2">
      <c r="A826" s="92">
        <f t="shared" si="148"/>
        <v>26</v>
      </c>
      <c r="B826" s="142">
        <f t="shared" si="148"/>
        <v>1.6984599892325971E-3</v>
      </c>
      <c r="C826" s="79">
        <f t="shared" si="139"/>
        <v>1</v>
      </c>
      <c r="D826" s="42">
        <f t="shared" si="144"/>
        <v>1.6984599892325971E-3</v>
      </c>
      <c r="E826" s="142">
        <f t="shared" si="140"/>
        <v>4.3639450199060873E-3</v>
      </c>
      <c r="F826" s="79">
        <f t="shared" si="136"/>
        <v>1</v>
      </c>
      <c r="G826" s="42">
        <f t="shared" si="145"/>
        <v>4.3639450199060873E-3</v>
      </c>
      <c r="H826" s="142">
        <f t="shared" si="141"/>
        <v>1.9524777075354525E-3</v>
      </c>
      <c r="I826" s="79">
        <f t="shared" si="142"/>
        <v>1</v>
      </c>
      <c r="J826" s="42">
        <f t="shared" si="146"/>
        <v>1.9524777075354525E-3</v>
      </c>
      <c r="K826" s="142">
        <f t="shared" si="143"/>
        <v>4.6599210220357535E-3</v>
      </c>
      <c r="L826" s="79">
        <f t="shared" si="137"/>
        <v>1</v>
      </c>
      <c r="M826" s="42">
        <f t="shared" si="147"/>
        <v>4.6599210220357535E-3</v>
      </c>
      <c r="T826" s="114"/>
      <c r="W826" s="114"/>
      <c r="AA826" s="114"/>
      <c r="AG826" s="114"/>
      <c r="AJ826" s="114"/>
    </row>
    <row r="827" spans="1:36" x14ac:dyDescent="0.2">
      <c r="A827" s="92">
        <f t="shared" si="148"/>
        <v>27</v>
      </c>
      <c r="B827" s="142">
        <f t="shared" si="148"/>
        <v>1.7701859744230239E-3</v>
      </c>
      <c r="C827" s="79">
        <f t="shared" si="139"/>
        <v>1</v>
      </c>
      <c r="D827" s="42">
        <f t="shared" si="144"/>
        <v>1.7701859744230239E-3</v>
      </c>
      <c r="E827" s="142">
        <f t="shared" si="140"/>
        <v>4.4730932582393457E-3</v>
      </c>
      <c r="F827" s="79">
        <f t="shared" si="136"/>
        <v>1</v>
      </c>
      <c r="G827" s="42">
        <f t="shared" si="145"/>
        <v>4.4730932582393457E-3</v>
      </c>
      <c r="H827" s="142">
        <f t="shared" si="141"/>
        <v>1.9862144357475505E-3</v>
      </c>
      <c r="I827" s="79">
        <f t="shared" si="142"/>
        <v>1</v>
      </c>
      <c r="J827" s="42">
        <f t="shared" si="146"/>
        <v>1.9862144357475505E-3</v>
      </c>
      <c r="K827" s="142">
        <f t="shared" si="143"/>
        <v>4.7764403102304783E-3</v>
      </c>
      <c r="L827" s="79">
        <f t="shared" si="137"/>
        <v>1</v>
      </c>
      <c r="M827" s="42">
        <f t="shared" si="147"/>
        <v>4.7764403102304783E-3</v>
      </c>
      <c r="T827" s="114"/>
      <c r="W827" s="114"/>
      <c r="AA827" s="114"/>
      <c r="AG827" s="114"/>
      <c r="AJ827" s="114"/>
    </row>
    <row r="828" spans="1:36" x14ac:dyDescent="0.2">
      <c r="A828" s="92">
        <f t="shared" si="148"/>
        <v>28</v>
      </c>
      <c r="B828" s="142">
        <f t="shared" si="148"/>
        <v>1.7707529782585215E-3</v>
      </c>
      <c r="C828" s="79">
        <f t="shared" si="139"/>
        <v>1</v>
      </c>
      <c r="D828" s="42">
        <f t="shared" si="144"/>
        <v>1.7707529782585215E-3</v>
      </c>
      <c r="E828" s="142">
        <f t="shared" si="140"/>
        <v>4.573736439040142E-3</v>
      </c>
      <c r="F828" s="79">
        <f t="shared" si="136"/>
        <v>1.0000000000000002</v>
      </c>
      <c r="G828" s="42">
        <f t="shared" si="145"/>
        <v>4.5737364390401429E-3</v>
      </c>
      <c r="H828" s="142">
        <f t="shared" si="141"/>
        <v>2.0568064132669827E-3</v>
      </c>
      <c r="I828" s="79">
        <f t="shared" si="142"/>
        <v>1</v>
      </c>
      <c r="J828" s="42">
        <f t="shared" si="146"/>
        <v>2.0568064132669827E-3</v>
      </c>
      <c r="K828" s="142">
        <f t="shared" si="143"/>
        <v>4.6896887233993691E-3</v>
      </c>
      <c r="L828" s="79">
        <f t="shared" si="137"/>
        <v>1.0000000000000002</v>
      </c>
      <c r="M828" s="42">
        <f t="shared" si="147"/>
        <v>4.6896887233993699E-3</v>
      </c>
      <c r="T828" s="114"/>
      <c r="W828" s="114"/>
      <c r="AA828" s="114"/>
      <c r="AG828" s="114"/>
      <c r="AJ828" s="114"/>
    </row>
    <row r="829" spans="1:36" x14ac:dyDescent="0.2">
      <c r="A829" s="92">
        <f t="shared" si="148"/>
        <v>29</v>
      </c>
      <c r="B829" s="142">
        <f t="shared" si="148"/>
        <v>1.8487160056394202E-3</v>
      </c>
      <c r="C829" s="79">
        <f t="shared" si="139"/>
        <v>1</v>
      </c>
      <c r="D829" s="42">
        <f t="shared" si="144"/>
        <v>1.8487160056394202E-3</v>
      </c>
      <c r="E829" s="142">
        <f t="shared" si="140"/>
        <v>4.7908989080356632E-3</v>
      </c>
      <c r="F829" s="79">
        <f t="shared" si="136"/>
        <v>1</v>
      </c>
      <c r="G829" s="42">
        <f t="shared" si="145"/>
        <v>4.7908989080356632E-3</v>
      </c>
      <c r="H829" s="142">
        <f t="shared" si="141"/>
        <v>2.2059284220028105E-3</v>
      </c>
      <c r="I829" s="79">
        <f t="shared" si="142"/>
        <v>1</v>
      </c>
      <c r="J829" s="42">
        <f t="shared" si="146"/>
        <v>2.2059284220028105E-3</v>
      </c>
      <c r="K829" s="142">
        <f t="shared" si="143"/>
        <v>4.8969286252736853E-3</v>
      </c>
      <c r="L829" s="79">
        <f t="shared" si="137"/>
        <v>1</v>
      </c>
      <c r="M829" s="42">
        <f t="shared" si="147"/>
        <v>4.8969286252736853E-3</v>
      </c>
      <c r="T829" s="114"/>
      <c r="W829" s="114"/>
      <c r="AA829" s="114"/>
      <c r="AG829" s="114"/>
      <c r="AJ829" s="114"/>
    </row>
    <row r="830" spans="1:36" x14ac:dyDescent="0.2">
      <c r="A830" s="92">
        <f t="shared" si="148"/>
        <v>30</v>
      </c>
      <c r="B830" s="142">
        <f t="shared" si="148"/>
        <v>2.0678629880591828E-3</v>
      </c>
      <c r="C830" s="79">
        <f t="shared" si="139"/>
        <v>1</v>
      </c>
      <c r="D830" s="42">
        <f t="shared" si="144"/>
        <v>2.0678629880591828E-3</v>
      </c>
      <c r="E830" s="142">
        <f t="shared" si="140"/>
        <v>5.3527997090136318E-3</v>
      </c>
      <c r="F830" s="79">
        <f t="shared" si="136"/>
        <v>1</v>
      </c>
      <c r="G830" s="42">
        <f t="shared" si="145"/>
        <v>5.3527997090136318E-3</v>
      </c>
      <c r="H830" s="142">
        <f t="shared" si="141"/>
        <v>2.377163580323039E-3</v>
      </c>
      <c r="I830" s="79">
        <f t="shared" si="142"/>
        <v>1</v>
      </c>
      <c r="J830" s="42">
        <f t="shared" si="146"/>
        <v>2.377163580323039E-3</v>
      </c>
      <c r="K830" s="142">
        <f t="shared" si="143"/>
        <v>5.3635727818880834E-3</v>
      </c>
      <c r="L830" s="79">
        <f t="shared" si="137"/>
        <v>1</v>
      </c>
      <c r="M830" s="42">
        <f t="shared" si="147"/>
        <v>5.3635727818880834E-3</v>
      </c>
      <c r="T830" s="114"/>
      <c r="W830" s="114"/>
      <c r="AA830" s="114"/>
      <c r="AG830" s="114"/>
      <c r="AJ830" s="114"/>
    </row>
    <row r="831" spans="1:36" x14ac:dyDescent="0.2">
      <c r="A831" s="92">
        <f t="shared" si="148"/>
        <v>31</v>
      </c>
      <c r="B831" s="142">
        <f t="shared" si="148"/>
        <v>2.0579404209379775E-3</v>
      </c>
      <c r="C831" s="79">
        <f t="shared" si="139"/>
        <v>0.99999999999999978</v>
      </c>
      <c r="D831" s="42">
        <f t="shared" si="144"/>
        <v>2.057940420937977E-3</v>
      </c>
      <c r="E831" s="142">
        <f t="shared" si="140"/>
        <v>5.3029033714898565E-3</v>
      </c>
      <c r="F831" s="79">
        <f t="shared" si="136"/>
        <v>1</v>
      </c>
      <c r="G831" s="42">
        <f t="shared" si="145"/>
        <v>5.3029033714898565E-3</v>
      </c>
      <c r="H831" s="142">
        <f t="shared" si="141"/>
        <v>2.4531420942796966E-3</v>
      </c>
      <c r="I831" s="79">
        <f t="shared" si="142"/>
        <v>0.99999999999999978</v>
      </c>
      <c r="J831" s="42">
        <f t="shared" si="146"/>
        <v>2.4531420942796962E-3</v>
      </c>
      <c r="K831" s="142">
        <f t="shared" si="143"/>
        <v>5.3998610273599196E-3</v>
      </c>
      <c r="L831" s="79">
        <f t="shared" si="137"/>
        <v>1</v>
      </c>
      <c r="M831" s="42">
        <f t="shared" si="147"/>
        <v>5.3998610273599196E-3</v>
      </c>
      <c r="T831" s="114"/>
      <c r="W831" s="114"/>
      <c r="AA831" s="114"/>
      <c r="AG831" s="114"/>
      <c r="AJ831" s="114"/>
    </row>
    <row r="832" spans="1:36" x14ac:dyDescent="0.2">
      <c r="A832" s="92">
        <f t="shared" si="148"/>
        <v>32</v>
      </c>
      <c r="B832" s="142">
        <f t="shared" si="148"/>
        <v>1.9380191097302679E-3</v>
      </c>
      <c r="C832" s="79">
        <f t="shared" si="139"/>
        <v>1</v>
      </c>
      <c r="D832" s="42">
        <f t="shared" si="144"/>
        <v>1.9380191097302679E-3</v>
      </c>
      <c r="E832" s="142">
        <f t="shared" si="140"/>
        <v>4.8382437282996999E-3</v>
      </c>
      <c r="F832" s="79">
        <f t="shared" ref="F832:F863" si="149">F635/$F732</f>
        <v>1</v>
      </c>
      <c r="G832" s="42">
        <f t="shared" si="145"/>
        <v>4.8382437282996999E-3</v>
      </c>
      <c r="H832" s="142">
        <f t="shared" si="141"/>
        <v>2.282190437877217E-3</v>
      </c>
      <c r="I832" s="79">
        <f t="shared" si="142"/>
        <v>1</v>
      </c>
      <c r="J832" s="42">
        <f t="shared" si="146"/>
        <v>2.282190437877217E-3</v>
      </c>
      <c r="K832" s="142">
        <f t="shared" si="143"/>
        <v>4.921309790200076E-3</v>
      </c>
      <c r="L832" s="79">
        <f t="shared" ref="L832:L863" si="150">L635/$F732</f>
        <v>1</v>
      </c>
      <c r="M832" s="42">
        <f t="shared" si="147"/>
        <v>4.921309790200076E-3</v>
      </c>
      <c r="T832" s="114"/>
      <c r="W832" s="114"/>
      <c r="AA832" s="114"/>
      <c r="AG832" s="114"/>
      <c r="AJ832" s="114"/>
    </row>
    <row r="833" spans="1:36" x14ac:dyDescent="0.2">
      <c r="A833" s="92">
        <f t="shared" ref="A833:B848" si="151">A636</f>
        <v>33</v>
      </c>
      <c r="B833" s="142">
        <f t="shared" si="151"/>
        <v>1.8889732779597387E-3</v>
      </c>
      <c r="C833" s="79">
        <f t="shared" si="139"/>
        <v>1</v>
      </c>
      <c r="D833" s="42">
        <f t="shared" si="144"/>
        <v>1.8889732779597387E-3</v>
      </c>
      <c r="E833" s="142">
        <f t="shared" si="140"/>
        <v>4.731363505308432E-3</v>
      </c>
      <c r="F833" s="79">
        <f t="shared" si="149"/>
        <v>1</v>
      </c>
      <c r="G833" s="42">
        <f t="shared" si="145"/>
        <v>4.731363505308432E-3</v>
      </c>
      <c r="H833" s="142">
        <f t="shared" si="141"/>
        <v>2.2648968208945448E-3</v>
      </c>
      <c r="I833" s="79">
        <f t="shared" si="142"/>
        <v>1</v>
      </c>
      <c r="J833" s="42">
        <f t="shared" si="146"/>
        <v>2.2648968208945448E-3</v>
      </c>
      <c r="K833" s="142">
        <f t="shared" si="143"/>
        <v>4.8115945480313197E-3</v>
      </c>
      <c r="L833" s="79">
        <f t="shared" si="150"/>
        <v>1</v>
      </c>
      <c r="M833" s="42">
        <f t="shared" si="147"/>
        <v>4.8115945480313197E-3</v>
      </c>
      <c r="T833" s="114"/>
      <c r="W833" s="114"/>
      <c r="AA833" s="114"/>
      <c r="AG833" s="114"/>
      <c r="AJ833" s="114"/>
    </row>
    <row r="834" spans="1:36" x14ac:dyDescent="0.2">
      <c r="A834" s="92">
        <f t="shared" si="151"/>
        <v>34</v>
      </c>
      <c r="B834" s="142">
        <f t="shared" si="151"/>
        <v>1.8912412933017285E-3</v>
      </c>
      <c r="C834" s="79">
        <f t="shared" si="139"/>
        <v>1</v>
      </c>
      <c r="D834" s="42">
        <f t="shared" si="144"/>
        <v>1.8912412933017285E-3</v>
      </c>
      <c r="E834" s="142">
        <f t="shared" si="140"/>
        <v>4.5986846078020296E-3</v>
      </c>
      <c r="F834" s="79">
        <f t="shared" si="149"/>
        <v>1</v>
      </c>
      <c r="G834" s="42">
        <f t="shared" si="145"/>
        <v>4.5986846078020296E-3</v>
      </c>
      <c r="H834" s="142">
        <f t="shared" si="141"/>
        <v>2.1999748817300873E-3</v>
      </c>
      <c r="I834" s="79">
        <f t="shared" si="142"/>
        <v>1</v>
      </c>
      <c r="J834" s="42">
        <f t="shared" si="146"/>
        <v>2.1999748817300873E-3</v>
      </c>
      <c r="K834" s="142">
        <f t="shared" si="143"/>
        <v>4.7463891069491138E-3</v>
      </c>
      <c r="L834" s="79">
        <f t="shared" si="150"/>
        <v>1</v>
      </c>
      <c r="M834" s="42">
        <f t="shared" si="147"/>
        <v>4.7463891069491138E-3</v>
      </c>
      <c r="T834" s="114"/>
      <c r="W834" s="114"/>
      <c r="AA834" s="114"/>
      <c r="AG834" s="114"/>
      <c r="AJ834" s="114"/>
    </row>
    <row r="835" spans="1:36" x14ac:dyDescent="0.2">
      <c r="A835" s="92">
        <f t="shared" si="151"/>
        <v>35</v>
      </c>
      <c r="B835" s="142">
        <f t="shared" si="151"/>
        <v>1.9737403513666067E-3</v>
      </c>
      <c r="C835" s="79">
        <f t="shared" si="139"/>
        <v>1</v>
      </c>
      <c r="D835" s="42">
        <f t="shared" si="144"/>
        <v>1.9737403513666067E-3</v>
      </c>
      <c r="E835" s="142">
        <f t="shared" si="140"/>
        <v>4.814713069126556E-3</v>
      </c>
      <c r="F835" s="79">
        <f t="shared" si="149"/>
        <v>1</v>
      </c>
      <c r="G835" s="42">
        <f t="shared" si="145"/>
        <v>4.814713069126556E-3</v>
      </c>
      <c r="H835" s="142">
        <f t="shared" si="141"/>
        <v>2.3094066219810942E-3</v>
      </c>
      <c r="I835" s="79">
        <f t="shared" si="142"/>
        <v>1</v>
      </c>
      <c r="J835" s="42">
        <f t="shared" si="146"/>
        <v>2.3094066219810942E-3</v>
      </c>
      <c r="K835" s="142">
        <f t="shared" si="143"/>
        <v>4.8172645863862945E-3</v>
      </c>
      <c r="L835" s="79">
        <f t="shared" si="150"/>
        <v>1</v>
      </c>
      <c r="M835" s="42">
        <f t="shared" si="147"/>
        <v>4.8172645863862945E-3</v>
      </c>
      <c r="T835" s="114"/>
      <c r="W835" s="114"/>
      <c r="AA835" s="114"/>
      <c r="AG835" s="114"/>
      <c r="AJ835" s="114"/>
    </row>
    <row r="836" spans="1:36" x14ac:dyDescent="0.2">
      <c r="A836" s="92">
        <f t="shared" si="151"/>
        <v>36</v>
      </c>
      <c r="B836" s="142">
        <f t="shared" si="151"/>
        <v>2.0794865666868803E-3</v>
      </c>
      <c r="C836" s="79">
        <f t="shared" si="139"/>
        <v>0.99999999999999989</v>
      </c>
      <c r="D836" s="42">
        <f t="shared" si="144"/>
        <v>2.0794865666868799E-3</v>
      </c>
      <c r="E836" s="142">
        <f t="shared" si="140"/>
        <v>5.0216694690831233E-3</v>
      </c>
      <c r="F836" s="79">
        <f t="shared" si="149"/>
        <v>1.0000000000000002</v>
      </c>
      <c r="G836" s="42">
        <f t="shared" si="145"/>
        <v>5.0216694690831242E-3</v>
      </c>
      <c r="H836" s="142">
        <f t="shared" si="141"/>
        <v>2.4763892515350921E-3</v>
      </c>
      <c r="I836" s="79">
        <f t="shared" si="142"/>
        <v>0.99999999999999989</v>
      </c>
      <c r="J836" s="42">
        <f t="shared" si="146"/>
        <v>2.4763892515350916E-3</v>
      </c>
      <c r="K836" s="142">
        <f t="shared" si="143"/>
        <v>5.0579577145549604E-3</v>
      </c>
      <c r="L836" s="79">
        <f t="shared" si="150"/>
        <v>1.0000000000000002</v>
      </c>
      <c r="M836" s="42">
        <f t="shared" si="147"/>
        <v>5.0579577145549613E-3</v>
      </c>
      <c r="T836" s="114"/>
      <c r="W836" s="114"/>
      <c r="AA836" s="114"/>
      <c r="AG836" s="114"/>
      <c r="AJ836" s="114"/>
    </row>
    <row r="837" spans="1:36" x14ac:dyDescent="0.2">
      <c r="A837" s="92">
        <f t="shared" si="151"/>
        <v>37</v>
      </c>
      <c r="B837" s="142">
        <f t="shared" si="151"/>
        <v>2.1937378395396156E-3</v>
      </c>
      <c r="C837" s="79">
        <f t="shared" si="139"/>
        <v>1.0000000000000002</v>
      </c>
      <c r="D837" s="42">
        <f t="shared" si="144"/>
        <v>2.1937378395396161E-3</v>
      </c>
      <c r="E837" s="142">
        <f t="shared" si="140"/>
        <v>5.2274918613686959E-3</v>
      </c>
      <c r="F837" s="79">
        <f t="shared" si="149"/>
        <v>1.0000000000000002</v>
      </c>
      <c r="G837" s="42">
        <f t="shared" si="145"/>
        <v>5.2274918613686968E-3</v>
      </c>
      <c r="H837" s="142">
        <f t="shared" si="141"/>
        <v>2.5574708000112266E-3</v>
      </c>
      <c r="I837" s="79">
        <f t="shared" si="142"/>
        <v>1.0000000000000002</v>
      </c>
      <c r="J837" s="42">
        <f t="shared" si="146"/>
        <v>2.557470800011227E-3</v>
      </c>
      <c r="K837" s="142">
        <f t="shared" si="143"/>
        <v>5.2737026739617379E-3</v>
      </c>
      <c r="L837" s="79">
        <f t="shared" si="150"/>
        <v>1.0000000000000002</v>
      </c>
      <c r="M837" s="42">
        <f t="shared" si="147"/>
        <v>5.2737026739617388E-3</v>
      </c>
      <c r="T837" s="114"/>
      <c r="W837" s="114"/>
      <c r="AA837" s="114"/>
      <c r="AG837" s="114"/>
      <c r="AJ837" s="114"/>
    </row>
    <row r="838" spans="1:36" x14ac:dyDescent="0.2">
      <c r="A838" s="92">
        <f t="shared" si="151"/>
        <v>38</v>
      </c>
      <c r="B838" s="142">
        <f t="shared" si="151"/>
        <v>2.1200273409249476E-3</v>
      </c>
      <c r="C838" s="79">
        <f t="shared" si="139"/>
        <v>1</v>
      </c>
      <c r="D838" s="42">
        <f t="shared" si="144"/>
        <v>2.1200273409249476E-3</v>
      </c>
      <c r="E838" s="142">
        <f t="shared" si="140"/>
        <v>5.0432156148320266E-3</v>
      </c>
      <c r="F838" s="79">
        <f t="shared" si="149"/>
        <v>1</v>
      </c>
      <c r="G838" s="42">
        <f t="shared" si="145"/>
        <v>5.0432156148320266E-3</v>
      </c>
      <c r="H838" s="142">
        <f t="shared" si="141"/>
        <v>2.4942498723532617E-3</v>
      </c>
      <c r="I838" s="79">
        <f t="shared" si="142"/>
        <v>1</v>
      </c>
      <c r="J838" s="42">
        <f t="shared" si="146"/>
        <v>2.4942498723532617E-3</v>
      </c>
      <c r="K838" s="142">
        <f t="shared" si="143"/>
        <v>5.0641947567454321E-3</v>
      </c>
      <c r="L838" s="79">
        <f t="shared" si="150"/>
        <v>1</v>
      </c>
      <c r="M838" s="42">
        <f t="shared" si="147"/>
        <v>5.0641947567454321E-3</v>
      </c>
      <c r="T838" s="114"/>
      <c r="W838" s="114"/>
      <c r="AA838" s="114"/>
      <c r="AG838" s="114"/>
      <c r="AJ838" s="114"/>
    </row>
    <row r="839" spans="1:36" x14ac:dyDescent="0.2">
      <c r="A839" s="92">
        <f t="shared" si="151"/>
        <v>39</v>
      </c>
      <c r="B839" s="142">
        <f t="shared" si="151"/>
        <v>2.1101047738037422E-3</v>
      </c>
      <c r="C839" s="79">
        <f t="shared" si="139"/>
        <v>1</v>
      </c>
      <c r="D839" s="42">
        <f t="shared" si="144"/>
        <v>2.1101047738037422E-3</v>
      </c>
      <c r="E839" s="142">
        <f t="shared" si="140"/>
        <v>5.0500196608579961E-3</v>
      </c>
      <c r="F839" s="79">
        <f t="shared" si="149"/>
        <v>1</v>
      </c>
      <c r="G839" s="42">
        <f t="shared" si="145"/>
        <v>5.0500196608579961E-3</v>
      </c>
      <c r="H839" s="142">
        <f t="shared" si="141"/>
        <v>2.490847849340277E-3</v>
      </c>
      <c r="I839" s="79">
        <f t="shared" si="142"/>
        <v>1</v>
      </c>
      <c r="J839" s="42">
        <f t="shared" si="146"/>
        <v>2.490847849340277E-3</v>
      </c>
      <c r="K839" s="142">
        <f t="shared" si="143"/>
        <v>5.0610762356501958E-3</v>
      </c>
      <c r="L839" s="79">
        <f t="shared" si="150"/>
        <v>1</v>
      </c>
      <c r="M839" s="42">
        <f t="shared" si="147"/>
        <v>5.0610762356501958E-3</v>
      </c>
      <c r="T839" s="114"/>
      <c r="W839" s="114"/>
      <c r="AA839" s="114"/>
      <c r="AG839" s="114"/>
      <c r="AJ839" s="114"/>
    </row>
    <row r="840" spans="1:36" x14ac:dyDescent="0.2">
      <c r="A840" s="92">
        <f t="shared" si="151"/>
        <v>40</v>
      </c>
      <c r="B840" s="142">
        <f t="shared" si="151"/>
        <v>2.1336354329768862E-3</v>
      </c>
      <c r="C840" s="79">
        <f t="shared" si="139"/>
        <v>1</v>
      </c>
      <c r="D840" s="42">
        <f t="shared" si="144"/>
        <v>2.1336354329768862E-3</v>
      </c>
      <c r="E840" s="142">
        <f t="shared" si="140"/>
        <v>5.0262054997671033E-3</v>
      </c>
      <c r="F840" s="79">
        <f t="shared" si="149"/>
        <v>1</v>
      </c>
      <c r="G840" s="42">
        <f t="shared" si="145"/>
        <v>5.0262054997671033E-3</v>
      </c>
      <c r="H840" s="142">
        <f t="shared" si="141"/>
        <v>2.4664666844138867E-3</v>
      </c>
      <c r="I840" s="79">
        <f t="shared" si="142"/>
        <v>1</v>
      </c>
      <c r="J840" s="42">
        <f t="shared" si="146"/>
        <v>2.4664666844138867E-3</v>
      </c>
      <c r="K840" s="142">
        <f t="shared" si="143"/>
        <v>5.0795038603038628E-3</v>
      </c>
      <c r="L840" s="79">
        <f t="shared" si="150"/>
        <v>1</v>
      </c>
      <c r="M840" s="42">
        <f t="shared" si="147"/>
        <v>5.0795038603038628E-3</v>
      </c>
      <c r="T840" s="114"/>
      <c r="W840" s="114"/>
      <c r="AA840" s="114"/>
      <c r="AG840" s="114"/>
      <c r="AJ840" s="114"/>
    </row>
    <row r="841" spans="1:36" x14ac:dyDescent="0.2">
      <c r="A841" s="92">
        <f t="shared" si="151"/>
        <v>41</v>
      </c>
      <c r="B841" s="142">
        <f t="shared" si="151"/>
        <v>2.0888421299725883E-3</v>
      </c>
      <c r="C841" s="79">
        <f t="shared" si="139"/>
        <v>0.99999999999999978</v>
      </c>
      <c r="D841" s="42">
        <f t="shared" si="144"/>
        <v>2.0888421299725879E-3</v>
      </c>
      <c r="E841" s="142">
        <f t="shared" si="140"/>
        <v>4.9275468323905476E-3</v>
      </c>
      <c r="F841" s="79">
        <f t="shared" si="149"/>
        <v>1</v>
      </c>
      <c r="G841" s="42">
        <f t="shared" si="145"/>
        <v>4.9275468323905476E-3</v>
      </c>
      <c r="H841" s="142">
        <f t="shared" si="141"/>
        <v>2.4358484772970248E-3</v>
      </c>
      <c r="I841" s="79">
        <f t="shared" si="142"/>
        <v>0.99999999999999978</v>
      </c>
      <c r="J841" s="42">
        <f t="shared" si="146"/>
        <v>2.4358484772970244E-3</v>
      </c>
      <c r="K841" s="142">
        <f t="shared" si="143"/>
        <v>5.2036777002778039E-3</v>
      </c>
      <c r="L841" s="79">
        <f t="shared" si="150"/>
        <v>1</v>
      </c>
      <c r="M841" s="42">
        <f t="shared" si="147"/>
        <v>5.2036777002778039E-3</v>
      </c>
      <c r="T841" s="114"/>
      <c r="W841" s="114"/>
      <c r="AA841" s="114"/>
      <c r="AG841" s="114"/>
      <c r="AJ841" s="114"/>
    </row>
    <row r="842" spans="1:36" x14ac:dyDescent="0.2">
      <c r="A842" s="92">
        <f t="shared" si="151"/>
        <v>42</v>
      </c>
      <c r="B842" s="142">
        <f t="shared" si="151"/>
        <v>1.9884824510895405E-3</v>
      </c>
      <c r="C842" s="79">
        <f t="shared" si="139"/>
        <v>1</v>
      </c>
      <c r="D842" s="42">
        <f t="shared" si="144"/>
        <v>1.9884824510895405E-3</v>
      </c>
      <c r="E842" s="142">
        <f t="shared" si="140"/>
        <v>4.8575218587066128E-3</v>
      </c>
      <c r="F842" s="79">
        <f t="shared" si="149"/>
        <v>1</v>
      </c>
      <c r="G842" s="42">
        <f t="shared" si="145"/>
        <v>4.8575218587066128E-3</v>
      </c>
      <c r="H842" s="142">
        <f t="shared" si="141"/>
        <v>2.3933231896347161E-3</v>
      </c>
      <c r="I842" s="79">
        <f t="shared" si="142"/>
        <v>1</v>
      </c>
      <c r="J842" s="42">
        <f t="shared" si="146"/>
        <v>2.3933231896347161E-3</v>
      </c>
      <c r="K842" s="142">
        <f t="shared" si="143"/>
        <v>4.9587320433429069E-3</v>
      </c>
      <c r="L842" s="79">
        <f t="shared" si="150"/>
        <v>1</v>
      </c>
      <c r="M842" s="42">
        <f t="shared" si="147"/>
        <v>4.9587320433429069E-3</v>
      </c>
      <c r="T842" s="114"/>
      <c r="W842" s="114"/>
      <c r="AA842" s="114"/>
      <c r="AG842" s="114"/>
      <c r="AJ842" s="114"/>
    </row>
    <row r="843" spans="1:36" x14ac:dyDescent="0.2">
      <c r="A843" s="92">
        <f t="shared" si="151"/>
        <v>43</v>
      </c>
      <c r="B843" s="142">
        <f t="shared" si="151"/>
        <v>1.9343335847995344E-3</v>
      </c>
      <c r="C843" s="79">
        <f t="shared" si="139"/>
        <v>1</v>
      </c>
      <c r="D843" s="42">
        <f t="shared" si="144"/>
        <v>1.9343335847995344E-3</v>
      </c>
      <c r="E843" s="142">
        <f t="shared" si="140"/>
        <v>4.7455386011958679E-3</v>
      </c>
      <c r="F843" s="79">
        <f t="shared" si="149"/>
        <v>1</v>
      </c>
      <c r="G843" s="42">
        <f t="shared" si="145"/>
        <v>4.7455386011958679E-3</v>
      </c>
      <c r="H843" s="142">
        <f t="shared" si="141"/>
        <v>2.3238652197862791E-3</v>
      </c>
      <c r="I843" s="79">
        <f t="shared" si="142"/>
        <v>1</v>
      </c>
      <c r="J843" s="42">
        <f t="shared" si="146"/>
        <v>2.3238652197862791E-3</v>
      </c>
      <c r="K843" s="142">
        <f t="shared" si="143"/>
        <v>4.9431394378667273E-3</v>
      </c>
      <c r="L843" s="79">
        <f t="shared" si="150"/>
        <v>1</v>
      </c>
      <c r="M843" s="42">
        <f t="shared" si="147"/>
        <v>4.9431394378667273E-3</v>
      </c>
      <c r="T843" s="114"/>
      <c r="W843" s="114"/>
      <c r="AA843" s="114"/>
      <c r="AG843" s="114"/>
      <c r="AJ843" s="114"/>
    </row>
    <row r="844" spans="1:36" x14ac:dyDescent="0.2">
      <c r="A844" s="92">
        <f t="shared" si="151"/>
        <v>44</v>
      </c>
      <c r="B844" s="142">
        <f t="shared" si="151"/>
        <v>1.8478654998861739E-3</v>
      </c>
      <c r="C844" s="79">
        <f t="shared" si="139"/>
        <v>1.0000000000000002</v>
      </c>
      <c r="D844" s="42">
        <f t="shared" si="144"/>
        <v>1.8478654998861743E-3</v>
      </c>
      <c r="E844" s="142">
        <f t="shared" si="140"/>
        <v>4.712935880654765E-3</v>
      </c>
      <c r="F844" s="79">
        <f t="shared" si="149"/>
        <v>1.0000000000000002</v>
      </c>
      <c r="G844" s="42">
        <f t="shared" si="145"/>
        <v>4.7129358806547658E-3</v>
      </c>
      <c r="H844" s="142">
        <f t="shared" si="141"/>
        <v>2.3079891123923509E-3</v>
      </c>
      <c r="I844" s="79">
        <f t="shared" si="142"/>
        <v>1.0000000000000002</v>
      </c>
      <c r="J844" s="42">
        <f t="shared" si="146"/>
        <v>2.3079891123923514E-3</v>
      </c>
      <c r="K844" s="142">
        <f t="shared" si="143"/>
        <v>4.9241448093775633E-3</v>
      </c>
      <c r="L844" s="79">
        <f t="shared" si="150"/>
        <v>1.0000000000000002</v>
      </c>
      <c r="M844" s="42">
        <f t="shared" si="147"/>
        <v>4.9241448093775642E-3</v>
      </c>
      <c r="T844" s="114"/>
      <c r="W844" s="114"/>
      <c r="AA844" s="114"/>
      <c r="AG844" s="114"/>
      <c r="AJ844" s="114"/>
    </row>
    <row r="845" spans="1:36" x14ac:dyDescent="0.2">
      <c r="A845" s="92">
        <f t="shared" si="151"/>
        <v>45</v>
      </c>
      <c r="B845" s="142">
        <f t="shared" si="151"/>
        <v>1.748639828674121E-3</v>
      </c>
      <c r="C845" s="79">
        <f t="shared" si="139"/>
        <v>0.99999999999999989</v>
      </c>
      <c r="D845" s="42">
        <f t="shared" si="144"/>
        <v>1.7486398286741208E-3</v>
      </c>
      <c r="E845" s="142">
        <f t="shared" si="140"/>
        <v>4.564664377672183E-3</v>
      </c>
      <c r="F845" s="79">
        <f t="shared" si="149"/>
        <v>1.0000000000000002</v>
      </c>
      <c r="G845" s="42">
        <f t="shared" si="145"/>
        <v>4.5646643776721839E-3</v>
      </c>
      <c r="H845" s="142">
        <f t="shared" si="141"/>
        <v>2.2906954954096787E-3</v>
      </c>
      <c r="I845" s="79">
        <f t="shared" si="142"/>
        <v>0.99999999999999989</v>
      </c>
      <c r="J845" s="42">
        <f t="shared" si="146"/>
        <v>2.2906954954096783E-3</v>
      </c>
      <c r="K845" s="142">
        <f t="shared" si="143"/>
        <v>4.7894813984469195E-3</v>
      </c>
      <c r="L845" s="79">
        <f t="shared" si="150"/>
        <v>1.0000000000000002</v>
      </c>
      <c r="M845" s="42">
        <f t="shared" si="147"/>
        <v>4.7894813984469204E-3</v>
      </c>
      <c r="T845" s="114"/>
      <c r="W845" s="114"/>
      <c r="AA845" s="114"/>
      <c r="AG845" s="114"/>
      <c r="AJ845" s="114"/>
    </row>
    <row r="846" spans="1:36" x14ac:dyDescent="0.2">
      <c r="A846" s="92">
        <f t="shared" si="151"/>
        <v>46</v>
      </c>
      <c r="B846" s="142">
        <f t="shared" si="151"/>
        <v>1.6845683952629099E-3</v>
      </c>
      <c r="C846" s="79">
        <f t="shared" si="139"/>
        <v>1</v>
      </c>
      <c r="D846" s="42">
        <f t="shared" si="144"/>
        <v>1.6845683952629099E-3</v>
      </c>
      <c r="E846" s="142">
        <f t="shared" si="140"/>
        <v>4.5490717721960033E-3</v>
      </c>
      <c r="F846" s="79">
        <f t="shared" si="149"/>
        <v>1</v>
      </c>
      <c r="G846" s="42">
        <f t="shared" si="145"/>
        <v>4.5490717721960033E-3</v>
      </c>
      <c r="H846" s="142">
        <f t="shared" si="141"/>
        <v>2.2549742537733394E-3</v>
      </c>
      <c r="I846" s="79">
        <f t="shared" si="142"/>
        <v>1</v>
      </c>
      <c r="J846" s="42">
        <f t="shared" si="146"/>
        <v>2.2549742537733394E-3</v>
      </c>
      <c r="K846" s="142">
        <f t="shared" si="143"/>
        <v>4.7183224170919908E-3</v>
      </c>
      <c r="L846" s="79">
        <f t="shared" si="150"/>
        <v>1</v>
      </c>
      <c r="M846" s="42">
        <f t="shared" si="147"/>
        <v>4.7183224170919908E-3</v>
      </c>
      <c r="T846" s="114"/>
      <c r="W846" s="114"/>
      <c r="AA846" s="114"/>
      <c r="AG846" s="114"/>
      <c r="AJ846" s="114"/>
    </row>
    <row r="847" spans="1:36" x14ac:dyDescent="0.2">
      <c r="A847" s="92">
        <f t="shared" si="151"/>
        <v>47</v>
      </c>
      <c r="B847" s="142">
        <f t="shared" si="151"/>
        <v>1.6292855213019088E-3</v>
      </c>
      <c r="C847" s="79">
        <f t="shared" si="139"/>
        <v>1.0000000000000002</v>
      </c>
      <c r="D847" s="42">
        <f t="shared" si="144"/>
        <v>1.6292855213019093E-3</v>
      </c>
      <c r="E847" s="142">
        <f t="shared" si="140"/>
        <v>4.6071896653344909E-3</v>
      </c>
      <c r="F847" s="79">
        <f t="shared" si="149"/>
        <v>1.0000000000000002</v>
      </c>
      <c r="G847" s="42">
        <f t="shared" si="145"/>
        <v>4.6071896653344917E-3</v>
      </c>
      <c r="H847" s="142">
        <f t="shared" si="141"/>
        <v>2.1957223529638567E-3</v>
      </c>
      <c r="I847" s="79">
        <f t="shared" si="142"/>
        <v>1.0000000000000002</v>
      </c>
      <c r="J847" s="42">
        <f t="shared" si="146"/>
        <v>2.1957223529638571E-3</v>
      </c>
      <c r="K847" s="142">
        <f t="shared" si="143"/>
        <v>4.7999709694036222E-3</v>
      </c>
      <c r="L847" s="79">
        <f t="shared" si="150"/>
        <v>1.0000000000000002</v>
      </c>
      <c r="M847" s="42">
        <f t="shared" si="147"/>
        <v>4.7999709694036231E-3</v>
      </c>
      <c r="T847" s="114"/>
      <c r="W847" s="114"/>
      <c r="AA847" s="114"/>
      <c r="AG847" s="114"/>
      <c r="AJ847" s="114"/>
    </row>
    <row r="848" spans="1:36" x14ac:dyDescent="0.2">
      <c r="A848" s="92">
        <f t="shared" si="151"/>
        <v>48</v>
      </c>
      <c r="B848" s="142">
        <f t="shared" si="151"/>
        <v>1.5482039728257741E-3</v>
      </c>
      <c r="C848" s="79">
        <f t="shared" si="139"/>
        <v>1</v>
      </c>
      <c r="D848" s="42">
        <f t="shared" si="144"/>
        <v>1.5482039728257741E-3</v>
      </c>
      <c r="E848" s="142">
        <f t="shared" si="140"/>
        <v>4.4850003387847913E-3</v>
      </c>
      <c r="F848" s="79">
        <f t="shared" si="149"/>
        <v>0.99999999999999978</v>
      </c>
      <c r="G848" s="42">
        <f t="shared" si="145"/>
        <v>4.4850003387847904E-3</v>
      </c>
      <c r="H848" s="142">
        <f t="shared" si="141"/>
        <v>2.1143573025699733E-3</v>
      </c>
      <c r="I848" s="79">
        <f t="shared" si="142"/>
        <v>1</v>
      </c>
      <c r="J848" s="42">
        <f t="shared" si="146"/>
        <v>2.1143573025699733E-3</v>
      </c>
      <c r="K848" s="142">
        <f t="shared" si="143"/>
        <v>4.6752301255941842E-3</v>
      </c>
      <c r="L848" s="79">
        <f t="shared" si="150"/>
        <v>0.99999999999999978</v>
      </c>
      <c r="M848" s="42">
        <f t="shared" si="147"/>
        <v>4.6752301255941833E-3</v>
      </c>
      <c r="T848" s="114"/>
      <c r="W848" s="114"/>
      <c r="AA848" s="114"/>
      <c r="AG848" s="114"/>
      <c r="AJ848" s="114"/>
    </row>
    <row r="849" spans="1:36" x14ac:dyDescent="0.2">
      <c r="A849" s="92">
        <f t="shared" ref="A849:B864" si="152">A652</f>
        <v>49</v>
      </c>
      <c r="B849" s="142">
        <f t="shared" si="152"/>
        <v>1.4455762786007365E-3</v>
      </c>
      <c r="C849" s="79">
        <f t="shared" si="139"/>
        <v>1</v>
      </c>
      <c r="D849" s="42">
        <f t="shared" si="144"/>
        <v>1.4455762786007365E-3</v>
      </c>
      <c r="E849" s="142">
        <f t="shared" si="140"/>
        <v>4.1280714243391503E-3</v>
      </c>
      <c r="F849" s="79">
        <f t="shared" si="149"/>
        <v>1</v>
      </c>
      <c r="G849" s="42">
        <f t="shared" si="145"/>
        <v>4.1280714243391503E-3</v>
      </c>
      <c r="H849" s="142">
        <f t="shared" si="141"/>
        <v>2.0029410488947253E-3</v>
      </c>
      <c r="I849" s="79">
        <f t="shared" si="142"/>
        <v>1</v>
      </c>
      <c r="J849" s="42">
        <f t="shared" si="146"/>
        <v>2.0029410488947253E-3</v>
      </c>
      <c r="K849" s="142">
        <f t="shared" si="143"/>
        <v>4.1408290106378426E-3</v>
      </c>
      <c r="L849" s="79">
        <f t="shared" si="150"/>
        <v>1</v>
      </c>
      <c r="M849" s="42">
        <f t="shared" si="147"/>
        <v>4.1408290106378426E-3</v>
      </c>
      <c r="T849" s="114"/>
      <c r="W849" s="114"/>
      <c r="AA849" s="114"/>
      <c r="AG849" s="114"/>
      <c r="AJ849" s="114"/>
    </row>
    <row r="850" spans="1:36" x14ac:dyDescent="0.2">
      <c r="A850" s="92">
        <f t="shared" si="152"/>
        <v>50</v>
      </c>
      <c r="B850" s="142">
        <f t="shared" si="152"/>
        <v>1.3829223547782688E-3</v>
      </c>
      <c r="C850" s="79">
        <f t="shared" si="139"/>
        <v>1</v>
      </c>
      <c r="D850" s="42">
        <f t="shared" si="144"/>
        <v>1.3829223547782688E-3</v>
      </c>
      <c r="E850" s="142">
        <f t="shared" si="140"/>
        <v>3.9846194539582963E-3</v>
      </c>
      <c r="F850" s="79">
        <f t="shared" si="149"/>
        <v>0.99999999999999978</v>
      </c>
      <c r="G850" s="42">
        <f t="shared" si="145"/>
        <v>3.9846194539582954E-3</v>
      </c>
      <c r="H850" s="142">
        <f t="shared" si="141"/>
        <v>1.9445396538384885E-3</v>
      </c>
      <c r="I850" s="79">
        <f t="shared" si="142"/>
        <v>1</v>
      </c>
      <c r="J850" s="42">
        <f t="shared" si="146"/>
        <v>1.9445396538384885E-3</v>
      </c>
      <c r="K850" s="142">
        <f t="shared" si="143"/>
        <v>4.1379939914603552E-3</v>
      </c>
      <c r="L850" s="79">
        <f t="shared" si="150"/>
        <v>0.99999999999999978</v>
      </c>
      <c r="M850" s="42">
        <f t="shared" si="147"/>
        <v>4.1379939914603543E-3</v>
      </c>
      <c r="T850" s="114"/>
      <c r="W850" s="114"/>
      <c r="AA850" s="114"/>
      <c r="AG850" s="114"/>
      <c r="AJ850" s="114"/>
    </row>
    <row r="851" spans="1:36" x14ac:dyDescent="0.2">
      <c r="A851" s="92">
        <f t="shared" si="152"/>
        <v>51</v>
      </c>
      <c r="B851" s="142">
        <f t="shared" si="152"/>
        <v>1.3055263312328675E-3</v>
      </c>
      <c r="C851" s="79">
        <f t="shared" si="139"/>
        <v>1</v>
      </c>
      <c r="D851" s="42">
        <f t="shared" si="144"/>
        <v>1.3055263312328675E-3</v>
      </c>
      <c r="E851" s="142">
        <f t="shared" si="140"/>
        <v>4.0674020139409234E-3</v>
      </c>
      <c r="F851" s="79">
        <f t="shared" si="149"/>
        <v>1</v>
      </c>
      <c r="G851" s="42">
        <f t="shared" si="145"/>
        <v>4.0674020139409234E-3</v>
      </c>
      <c r="H851" s="142">
        <f t="shared" si="141"/>
        <v>1.8923753009727235E-3</v>
      </c>
      <c r="I851" s="79">
        <f t="shared" si="142"/>
        <v>1</v>
      </c>
      <c r="J851" s="42">
        <f t="shared" si="146"/>
        <v>1.8923753009727235E-3</v>
      </c>
      <c r="K851" s="142">
        <f t="shared" si="143"/>
        <v>4.0580464506552155E-3</v>
      </c>
      <c r="L851" s="79">
        <f t="shared" si="150"/>
        <v>1</v>
      </c>
      <c r="M851" s="42">
        <f t="shared" si="147"/>
        <v>4.0580464506552155E-3</v>
      </c>
      <c r="T851" s="114"/>
      <c r="W851" s="114"/>
      <c r="AA851" s="114"/>
      <c r="AG851" s="114"/>
      <c r="AJ851" s="114"/>
    </row>
    <row r="852" spans="1:36" x14ac:dyDescent="0.2">
      <c r="A852" s="92">
        <f t="shared" si="152"/>
        <v>52</v>
      </c>
      <c r="B852" s="142">
        <f t="shared" si="152"/>
        <v>1.2309653268649536E-3</v>
      </c>
      <c r="C852" s="79">
        <f t="shared" si="139"/>
        <v>1</v>
      </c>
      <c r="D852" s="42">
        <f t="shared" si="144"/>
        <v>1.2309653268649536E-3</v>
      </c>
      <c r="E852" s="142">
        <f t="shared" si="140"/>
        <v>4.1462155470750684E-3</v>
      </c>
      <c r="F852" s="79">
        <f t="shared" si="149"/>
        <v>1</v>
      </c>
      <c r="G852" s="42">
        <f t="shared" si="145"/>
        <v>4.1462155470750684E-3</v>
      </c>
      <c r="H852" s="142">
        <f t="shared" si="141"/>
        <v>1.8654426187865948E-3</v>
      </c>
      <c r="I852" s="79">
        <f t="shared" si="142"/>
        <v>1</v>
      </c>
      <c r="J852" s="42">
        <f t="shared" si="146"/>
        <v>1.8654426187865948E-3</v>
      </c>
      <c r="K852" s="142">
        <f t="shared" si="143"/>
        <v>4.0021965728587175E-3</v>
      </c>
      <c r="L852" s="79">
        <f t="shared" si="150"/>
        <v>1</v>
      </c>
      <c r="M852" s="42">
        <f t="shared" si="147"/>
        <v>4.0021965728587175E-3</v>
      </c>
      <c r="T852" s="114"/>
      <c r="W852" s="114"/>
      <c r="AA852" s="114"/>
      <c r="AG852" s="114"/>
      <c r="AJ852" s="114"/>
    </row>
    <row r="853" spans="1:36" x14ac:dyDescent="0.2">
      <c r="A853" s="92">
        <f t="shared" si="152"/>
        <v>53</v>
      </c>
      <c r="B853" s="142">
        <f t="shared" si="152"/>
        <v>1.2122542002935379E-3</v>
      </c>
      <c r="C853" s="79">
        <f t="shared" si="139"/>
        <v>1.0000000000000002</v>
      </c>
      <c r="D853" s="42">
        <f t="shared" si="144"/>
        <v>1.2122542002935381E-3</v>
      </c>
      <c r="E853" s="142">
        <f t="shared" si="140"/>
        <v>4.0878141520188311E-3</v>
      </c>
      <c r="F853" s="79">
        <f t="shared" si="149"/>
        <v>0.99999999999999989</v>
      </c>
      <c r="G853" s="42">
        <f t="shared" si="145"/>
        <v>4.0878141520188302E-3</v>
      </c>
      <c r="H853" s="142">
        <f t="shared" si="141"/>
        <v>1.8059072160593629E-3</v>
      </c>
      <c r="I853" s="79">
        <f t="shared" si="142"/>
        <v>1.0000000000000002</v>
      </c>
      <c r="J853" s="42">
        <f t="shared" si="146"/>
        <v>1.8059072160593634E-3</v>
      </c>
      <c r="K853" s="142">
        <f t="shared" si="143"/>
        <v>4.023459216689871E-3</v>
      </c>
      <c r="L853" s="79">
        <f t="shared" si="150"/>
        <v>0.99999999999999989</v>
      </c>
      <c r="M853" s="42">
        <f t="shared" si="147"/>
        <v>4.0234592166898701E-3</v>
      </c>
      <c r="T853" s="114"/>
      <c r="W853" s="114"/>
      <c r="AA853" s="114"/>
      <c r="AG853" s="114"/>
      <c r="AJ853" s="114"/>
    </row>
    <row r="854" spans="1:36" x14ac:dyDescent="0.2">
      <c r="A854" s="92">
        <f t="shared" si="152"/>
        <v>54</v>
      </c>
      <c r="B854" s="142">
        <f t="shared" si="152"/>
        <v>1.21622322714202E-3</v>
      </c>
      <c r="C854" s="79">
        <f t="shared" si="139"/>
        <v>1</v>
      </c>
      <c r="D854" s="42">
        <f t="shared" si="144"/>
        <v>1.21622322714202E-3</v>
      </c>
      <c r="E854" s="142">
        <f t="shared" si="140"/>
        <v>4.2737914100619938E-3</v>
      </c>
      <c r="F854" s="79">
        <f t="shared" si="149"/>
        <v>1</v>
      </c>
      <c r="G854" s="42">
        <f t="shared" si="145"/>
        <v>4.2737914100619938E-3</v>
      </c>
      <c r="H854" s="142">
        <f t="shared" si="141"/>
        <v>1.8770661974142923E-3</v>
      </c>
      <c r="I854" s="79">
        <f t="shared" si="142"/>
        <v>1</v>
      </c>
      <c r="J854" s="42">
        <f t="shared" si="146"/>
        <v>1.8770661974142923E-3</v>
      </c>
      <c r="K854" s="142">
        <f t="shared" si="143"/>
        <v>4.1756997465209351E-3</v>
      </c>
      <c r="L854" s="79">
        <f t="shared" si="150"/>
        <v>1</v>
      </c>
      <c r="M854" s="42">
        <f t="shared" si="147"/>
        <v>4.1756997465209351E-3</v>
      </c>
      <c r="T854" s="114"/>
      <c r="W854" s="114"/>
      <c r="AA854" s="114"/>
      <c r="AG854" s="114"/>
      <c r="AJ854" s="114"/>
    </row>
    <row r="855" spans="1:36" x14ac:dyDescent="0.2">
      <c r="A855" s="92">
        <f t="shared" si="152"/>
        <v>55</v>
      </c>
      <c r="B855" s="142">
        <f t="shared" si="152"/>
        <v>9.2308224418984086E-4</v>
      </c>
      <c r="C855" s="79">
        <f t="shared" si="139"/>
        <v>1.0000000000000002</v>
      </c>
      <c r="D855" s="42">
        <f t="shared" si="144"/>
        <v>9.2308224418984107E-4</v>
      </c>
      <c r="E855" s="142">
        <f t="shared" si="140"/>
        <v>3.4008890053136764E-3</v>
      </c>
      <c r="F855" s="79">
        <f t="shared" si="149"/>
        <v>1</v>
      </c>
      <c r="G855" s="42">
        <f t="shared" si="145"/>
        <v>3.4008890053136764E-3</v>
      </c>
      <c r="H855" s="142">
        <f t="shared" si="141"/>
        <v>1.3908604084752331E-3</v>
      </c>
      <c r="I855" s="79">
        <f t="shared" si="142"/>
        <v>1.0000000000000002</v>
      </c>
      <c r="J855" s="42">
        <f t="shared" si="146"/>
        <v>1.3908604084752333E-3</v>
      </c>
      <c r="K855" s="142">
        <f t="shared" si="143"/>
        <v>3.2052726820670577E-3</v>
      </c>
      <c r="L855" s="79">
        <f t="shared" si="150"/>
        <v>1</v>
      </c>
      <c r="M855" s="42">
        <f t="shared" si="147"/>
        <v>3.2052726820670577E-3</v>
      </c>
      <c r="T855" s="114"/>
      <c r="W855" s="114"/>
      <c r="AA855" s="114"/>
      <c r="AG855" s="114"/>
      <c r="AJ855" s="114"/>
    </row>
    <row r="856" spans="1:36" x14ac:dyDescent="0.2">
      <c r="A856" s="92">
        <f t="shared" si="152"/>
        <v>56</v>
      </c>
      <c r="B856" s="142">
        <f t="shared" si="152"/>
        <v>8.3377914009899316E-4</v>
      </c>
      <c r="C856" s="79">
        <f t="shared" si="139"/>
        <v>1.0000000000000002</v>
      </c>
      <c r="D856" s="42">
        <f t="shared" si="144"/>
        <v>8.3377914009899337E-4</v>
      </c>
      <c r="E856" s="142">
        <f t="shared" si="140"/>
        <v>3.2642410809587919E-3</v>
      </c>
      <c r="F856" s="79">
        <f t="shared" si="149"/>
        <v>0.99999999999999989</v>
      </c>
      <c r="G856" s="42">
        <f t="shared" si="145"/>
        <v>3.2642410809587915E-3</v>
      </c>
      <c r="H856" s="142">
        <f t="shared" si="141"/>
        <v>1.3557061706743914E-3</v>
      </c>
      <c r="I856" s="79">
        <f t="shared" si="142"/>
        <v>1.0000000000000002</v>
      </c>
      <c r="J856" s="42">
        <f t="shared" si="146"/>
        <v>1.3557061706743916E-3</v>
      </c>
      <c r="K856" s="142">
        <f t="shared" si="143"/>
        <v>3.0805318382576201E-3</v>
      </c>
      <c r="L856" s="79">
        <f t="shared" si="150"/>
        <v>0.99999999999999989</v>
      </c>
      <c r="M856" s="42">
        <f t="shared" si="147"/>
        <v>3.0805318382576196E-3</v>
      </c>
      <c r="T856" s="114"/>
      <c r="W856" s="114"/>
      <c r="AA856" s="114"/>
      <c r="AG856" s="114"/>
      <c r="AJ856" s="114"/>
    </row>
    <row r="857" spans="1:36" x14ac:dyDescent="0.2">
      <c r="A857" s="92">
        <f t="shared" si="152"/>
        <v>57</v>
      </c>
      <c r="B857" s="142">
        <f t="shared" si="152"/>
        <v>7.8303229682197186E-4</v>
      </c>
      <c r="C857" s="79">
        <f t="shared" si="139"/>
        <v>1</v>
      </c>
      <c r="D857" s="42">
        <f t="shared" si="144"/>
        <v>7.8303229682197186E-4</v>
      </c>
      <c r="E857" s="142">
        <f t="shared" si="140"/>
        <v>3.2546020157553355E-3</v>
      </c>
      <c r="F857" s="79">
        <f t="shared" si="149"/>
        <v>1</v>
      </c>
      <c r="G857" s="42">
        <f t="shared" si="145"/>
        <v>3.2546020157553355E-3</v>
      </c>
      <c r="H857" s="142">
        <f t="shared" si="141"/>
        <v>1.286815204661452E-3</v>
      </c>
      <c r="I857" s="79">
        <f t="shared" si="142"/>
        <v>1</v>
      </c>
      <c r="J857" s="42">
        <f t="shared" si="146"/>
        <v>1.286815204661452E-3</v>
      </c>
      <c r="K857" s="142">
        <f t="shared" si="143"/>
        <v>3.1154025741407126E-3</v>
      </c>
      <c r="L857" s="79">
        <f t="shared" si="150"/>
        <v>1</v>
      </c>
      <c r="M857" s="42">
        <f t="shared" si="147"/>
        <v>3.1154025741407126E-3</v>
      </c>
      <c r="T857" s="114"/>
      <c r="W857" s="114"/>
      <c r="AA857" s="114"/>
      <c r="AG857" s="114"/>
      <c r="AJ857" s="114"/>
    </row>
    <row r="858" spans="1:36" x14ac:dyDescent="0.2">
      <c r="A858" s="92">
        <f t="shared" si="152"/>
        <v>58</v>
      </c>
      <c r="B858" s="142">
        <f t="shared" si="152"/>
        <v>7.3880599765317116E-4</v>
      </c>
      <c r="C858" s="79">
        <f t="shared" si="139"/>
        <v>1</v>
      </c>
      <c r="D858" s="42">
        <f t="shared" si="144"/>
        <v>7.3880599765317116E-4</v>
      </c>
      <c r="E858" s="142">
        <f t="shared" si="140"/>
        <v>3.2438289428808843E-3</v>
      </c>
      <c r="F858" s="79">
        <f t="shared" si="149"/>
        <v>1</v>
      </c>
      <c r="G858" s="42">
        <f t="shared" si="145"/>
        <v>3.2438289428808843E-3</v>
      </c>
      <c r="H858" s="142">
        <f t="shared" si="141"/>
        <v>1.257047503297836E-3</v>
      </c>
      <c r="I858" s="79">
        <f t="shared" si="142"/>
        <v>1</v>
      </c>
      <c r="J858" s="42">
        <f t="shared" si="146"/>
        <v>1.257047503297836E-3</v>
      </c>
      <c r="K858" s="142">
        <f t="shared" si="143"/>
        <v>3.023264450872378E-3</v>
      </c>
      <c r="L858" s="79">
        <f t="shared" si="150"/>
        <v>1</v>
      </c>
      <c r="M858" s="42">
        <f t="shared" si="147"/>
        <v>3.023264450872378E-3</v>
      </c>
      <c r="T858" s="114"/>
      <c r="W858" s="114"/>
      <c r="AA858" s="114"/>
      <c r="AG858" s="114"/>
      <c r="AJ858" s="114"/>
    </row>
    <row r="859" spans="1:36" x14ac:dyDescent="0.2">
      <c r="A859" s="92">
        <f t="shared" si="152"/>
        <v>59</v>
      </c>
      <c r="B859" s="142">
        <f t="shared" si="152"/>
        <v>6.4014733027661561E-4</v>
      </c>
      <c r="C859" s="79">
        <f t="shared" si="139"/>
        <v>1</v>
      </c>
      <c r="D859" s="42">
        <f t="shared" si="144"/>
        <v>6.4014733027661561E-4</v>
      </c>
      <c r="E859" s="142">
        <f t="shared" si="140"/>
        <v>2.8894515456949809E-3</v>
      </c>
      <c r="F859" s="79">
        <f t="shared" si="149"/>
        <v>1</v>
      </c>
      <c r="G859" s="42">
        <f t="shared" si="145"/>
        <v>2.8894515456949809E-3</v>
      </c>
      <c r="H859" s="142">
        <f t="shared" si="141"/>
        <v>1.0455550726572889E-3</v>
      </c>
      <c r="I859" s="79">
        <f t="shared" si="142"/>
        <v>1</v>
      </c>
      <c r="J859" s="42">
        <f t="shared" si="146"/>
        <v>1.0455550726572889E-3</v>
      </c>
      <c r="K859" s="142">
        <f t="shared" si="143"/>
        <v>2.7440150618898863E-3</v>
      </c>
      <c r="L859" s="79">
        <f t="shared" si="150"/>
        <v>1</v>
      </c>
      <c r="M859" s="42">
        <f t="shared" si="147"/>
        <v>2.7440150618898863E-3</v>
      </c>
      <c r="T859" s="114"/>
      <c r="W859" s="114"/>
      <c r="AA859" s="114"/>
      <c r="AG859" s="114"/>
      <c r="AJ859" s="114"/>
    </row>
    <row r="860" spans="1:36" x14ac:dyDescent="0.2">
      <c r="A860" s="92">
        <f t="shared" si="152"/>
        <v>60</v>
      </c>
      <c r="B860" s="142">
        <f t="shared" si="152"/>
        <v>5.2192703057539838E-4</v>
      </c>
      <c r="C860" s="79">
        <f t="shared" si="139"/>
        <v>1</v>
      </c>
      <c r="D860" s="42">
        <f t="shared" si="144"/>
        <v>5.2192703057539838E-4</v>
      </c>
      <c r="E860" s="142">
        <f t="shared" si="140"/>
        <v>2.3859521397732496E-3</v>
      </c>
      <c r="F860" s="79">
        <f t="shared" si="149"/>
        <v>1</v>
      </c>
      <c r="G860" s="42">
        <f t="shared" si="145"/>
        <v>2.3859521397732496E-3</v>
      </c>
      <c r="H860" s="142">
        <f t="shared" si="141"/>
        <v>8.9331454282622492E-4</v>
      </c>
      <c r="I860" s="79">
        <f t="shared" si="142"/>
        <v>1</v>
      </c>
      <c r="J860" s="42">
        <f t="shared" si="146"/>
        <v>8.9331454282622492E-4</v>
      </c>
      <c r="K860" s="142">
        <f t="shared" si="143"/>
        <v>2.3040200855438688E-3</v>
      </c>
      <c r="L860" s="79">
        <f t="shared" si="150"/>
        <v>1</v>
      </c>
      <c r="M860" s="42">
        <f t="shared" si="147"/>
        <v>2.3040200855438688E-3</v>
      </c>
      <c r="T860" s="114"/>
      <c r="W860" s="114"/>
      <c r="AA860" s="114"/>
      <c r="AG860" s="114"/>
      <c r="AJ860" s="114"/>
    </row>
    <row r="861" spans="1:36" x14ac:dyDescent="0.2">
      <c r="A861" s="92">
        <f t="shared" si="152"/>
        <v>61</v>
      </c>
      <c r="B861" s="142">
        <f t="shared" si="152"/>
        <v>4.9471084647152101E-4</v>
      </c>
      <c r="C861" s="79">
        <f t="shared" si="139"/>
        <v>1</v>
      </c>
      <c r="D861" s="42">
        <f t="shared" si="144"/>
        <v>4.9471084647152101E-4</v>
      </c>
      <c r="E861" s="142">
        <f t="shared" si="140"/>
        <v>2.3292517562235049E-3</v>
      </c>
      <c r="F861" s="79">
        <f t="shared" si="149"/>
        <v>1</v>
      </c>
      <c r="G861" s="42">
        <f t="shared" si="145"/>
        <v>2.3292517562235049E-3</v>
      </c>
      <c r="H861" s="142">
        <f t="shared" si="141"/>
        <v>7.9805789846265412E-4</v>
      </c>
      <c r="I861" s="79">
        <f t="shared" si="142"/>
        <v>1</v>
      </c>
      <c r="J861" s="42">
        <f t="shared" si="146"/>
        <v>7.9805789846265412E-4</v>
      </c>
      <c r="K861" s="142">
        <f t="shared" si="143"/>
        <v>2.201392391318831E-3</v>
      </c>
      <c r="L861" s="79">
        <f t="shared" si="150"/>
        <v>1</v>
      </c>
      <c r="M861" s="42">
        <f t="shared" si="147"/>
        <v>2.201392391318831E-3</v>
      </c>
      <c r="T861" s="114"/>
      <c r="W861" s="114"/>
      <c r="AA861" s="114"/>
      <c r="AG861" s="114"/>
      <c r="AJ861" s="114"/>
    </row>
    <row r="862" spans="1:36" x14ac:dyDescent="0.2">
      <c r="A862" s="92">
        <f t="shared" si="152"/>
        <v>62</v>
      </c>
      <c r="B862" s="142">
        <f t="shared" si="152"/>
        <v>4.3857746675727389E-4</v>
      </c>
      <c r="C862" s="79">
        <f t="shared" si="139"/>
        <v>1</v>
      </c>
      <c r="D862" s="42">
        <f t="shared" si="144"/>
        <v>4.3857746675727389E-4</v>
      </c>
      <c r="E862" s="142">
        <f t="shared" si="140"/>
        <v>2.233995111859934E-3</v>
      </c>
      <c r="F862" s="79">
        <f t="shared" si="149"/>
        <v>1</v>
      </c>
      <c r="G862" s="42">
        <f t="shared" si="145"/>
        <v>2.233995111859934E-3</v>
      </c>
      <c r="H862" s="142">
        <f t="shared" si="141"/>
        <v>7.1640934615102201E-4</v>
      </c>
      <c r="I862" s="79">
        <f t="shared" si="142"/>
        <v>1</v>
      </c>
      <c r="J862" s="42">
        <f t="shared" si="146"/>
        <v>7.1640934615102201E-4</v>
      </c>
      <c r="K862" s="142">
        <f t="shared" si="143"/>
        <v>2.1137902987344759E-3</v>
      </c>
      <c r="L862" s="79">
        <f t="shared" si="150"/>
        <v>1</v>
      </c>
      <c r="M862" s="42">
        <f t="shared" si="147"/>
        <v>2.1137902987344759E-3</v>
      </c>
      <c r="T862" s="114"/>
      <c r="W862" s="114"/>
      <c r="AA862" s="114"/>
      <c r="AG862" s="114"/>
      <c r="AJ862" s="114"/>
    </row>
    <row r="863" spans="1:36" x14ac:dyDescent="0.2">
      <c r="A863" s="92">
        <f t="shared" si="152"/>
        <v>63</v>
      </c>
      <c r="B863" s="142">
        <f t="shared" si="152"/>
        <v>3.7535653909930873E-4</v>
      </c>
      <c r="C863" s="79">
        <f t="shared" si="139"/>
        <v>1</v>
      </c>
      <c r="D863" s="42">
        <f t="shared" si="144"/>
        <v>3.7535653909930873E-4</v>
      </c>
      <c r="E863" s="142">
        <f t="shared" si="140"/>
        <v>1.9521942056177038E-3</v>
      </c>
      <c r="F863" s="79">
        <f t="shared" si="149"/>
        <v>1</v>
      </c>
      <c r="G863" s="42">
        <f t="shared" si="145"/>
        <v>1.9521942056177038E-3</v>
      </c>
      <c r="H863" s="142">
        <f t="shared" si="141"/>
        <v>6.4014733027661561E-4</v>
      </c>
      <c r="I863" s="79">
        <f t="shared" si="142"/>
        <v>1</v>
      </c>
      <c r="J863" s="42">
        <f t="shared" si="146"/>
        <v>6.4014733027661561E-4</v>
      </c>
      <c r="K863" s="142">
        <f t="shared" si="143"/>
        <v>1.8254688483840249E-3</v>
      </c>
      <c r="L863" s="79">
        <f t="shared" si="150"/>
        <v>1</v>
      </c>
      <c r="M863" s="42">
        <f t="shared" si="147"/>
        <v>1.8254688483840249E-3</v>
      </c>
      <c r="T863" s="114"/>
      <c r="W863" s="114"/>
      <c r="AA863" s="114"/>
      <c r="AG863" s="114"/>
      <c r="AJ863" s="114"/>
    </row>
    <row r="864" spans="1:36" x14ac:dyDescent="0.2">
      <c r="A864" s="92">
        <f t="shared" si="152"/>
        <v>64</v>
      </c>
      <c r="B864" s="142">
        <f t="shared" si="152"/>
        <v>3.0419755774437936E-4</v>
      </c>
      <c r="C864" s="79">
        <f t="shared" si="139"/>
        <v>1</v>
      </c>
      <c r="D864" s="42">
        <f t="shared" si="144"/>
        <v>3.0419755774437936E-4</v>
      </c>
      <c r="E864" s="142">
        <f t="shared" si="140"/>
        <v>1.8699786494705743E-3</v>
      </c>
      <c r="F864" s="79">
        <f t="shared" ref="F864:F883" si="153">F667/$F764</f>
        <v>1</v>
      </c>
      <c r="G864" s="42">
        <f t="shared" si="145"/>
        <v>1.8699786494705743E-3</v>
      </c>
      <c r="H864" s="142">
        <f t="shared" si="141"/>
        <v>5.2617955934162921E-4</v>
      </c>
      <c r="I864" s="79">
        <f t="shared" si="142"/>
        <v>1</v>
      </c>
      <c r="J864" s="42">
        <f t="shared" si="146"/>
        <v>5.2617955934162921E-4</v>
      </c>
      <c r="K864" s="142">
        <f t="shared" si="143"/>
        <v>1.6851353990984072E-3</v>
      </c>
      <c r="L864" s="79">
        <f t="shared" ref="L864:L883" si="154">L667/$F764</f>
        <v>1</v>
      </c>
      <c r="M864" s="42">
        <f t="shared" si="147"/>
        <v>1.6851353990984072E-3</v>
      </c>
      <c r="T864" s="114"/>
      <c r="W864" s="114"/>
      <c r="AA864" s="114"/>
      <c r="AG864" s="114"/>
      <c r="AJ864" s="114"/>
    </row>
    <row r="865" spans="1:36" x14ac:dyDescent="0.2">
      <c r="A865" s="92">
        <f t="shared" ref="A865:B880" si="155">A668</f>
        <v>65</v>
      </c>
      <c r="B865" s="142">
        <f t="shared" si="155"/>
        <v>2.7783187939374817E-4</v>
      </c>
      <c r="C865" s="79">
        <f t="shared" ref="C865:C884" si="156">C668/$C765</f>
        <v>1</v>
      </c>
      <c r="D865" s="42">
        <f t="shared" si="144"/>
        <v>2.7783187939374817E-4</v>
      </c>
      <c r="E865" s="142">
        <f t="shared" ref="E865:E883" si="157">E668</f>
        <v>1.765082939903547E-3</v>
      </c>
      <c r="F865" s="79">
        <f t="shared" si="153"/>
        <v>1</v>
      </c>
      <c r="G865" s="42">
        <f t="shared" si="145"/>
        <v>1.765082939903547E-3</v>
      </c>
      <c r="H865" s="142">
        <f t="shared" ref="H865:H883" si="158">H668</f>
        <v>4.5161855497371513E-4</v>
      </c>
      <c r="I865" s="79">
        <f t="shared" ref="I865:I883" si="159">I668/$C765</f>
        <v>1</v>
      </c>
      <c r="J865" s="42">
        <f t="shared" si="146"/>
        <v>4.5161855497371513E-4</v>
      </c>
      <c r="K865" s="142">
        <f t="shared" ref="K865:K883" si="160">K668</f>
        <v>1.5229723021461378E-3</v>
      </c>
      <c r="L865" s="79">
        <f t="shared" si="154"/>
        <v>1</v>
      </c>
      <c r="M865" s="42">
        <f t="shared" si="147"/>
        <v>1.5229723021461378E-3</v>
      </c>
      <c r="T865" s="114"/>
      <c r="W865" s="114"/>
      <c r="AA865" s="114"/>
      <c r="AG865" s="114"/>
      <c r="AJ865" s="114"/>
    </row>
    <row r="866" spans="1:36" x14ac:dyDescent="0.2">
      <c r="A866" s="92">
        <f t="shared" si="155"/>
        <v>66</v>
      </c>
      <c r="B866" s="142">
        <f t="shared" si="155"/>
        <v>2.3473958789594233E-4</v>
      </c>
      <c r="C866" s="79">
        <f t="shared" si="156"/>
        <v>1</v>
      </c>
      <c r="D866" s="42">
        <f t="shared" si="144"/>
        <v>2.3473958789594233E-4</v>
      </c>
      <c r="E866" s="142">
        <f t="shared" si="157"/>
        <v>1.5388484095400664E-3</v>
      </c>
      <c r="F866" s="79">
        <f t="shared" si="153"/>
        <v>1</v>
      </c>
      <c r="G866" s="42">
        <f t="shared" si="145"/>
        <v>1.5388484095400664E-3</v>
      </c>
      <c r="H866" s="142">
        <f t="shared" si="158"/>
        <v>3.9888719827245271E-4</v>
      </c>
      <c r="I866" s="79">
        <f t="shared" si="159"/>
        <v>1</v>
      </c>
      <c r="J866" s="42">
        <f t="shared" si="146"/>
        <v>3.9888719827245271E-4</v>
      </c>
      <c r="K866" s="142">
        <f t="shared" si="160"/>
        <v>1.3885923931332433E-3</v>
      </c>
      <c r="L866" s="79">
        <f t="shared" si="154"/>
        <v>1</v>
      </c>
      <c r="M866" s="42">
        <f t="shared" si="147"/>
        <v>1.3885923931332433E-3</v>
      </c>
      <c r="T866" s="114"/>
      <c r="W866" s="114"/>
      <c r="AA866" s="114"/>
      <c r="AG866" s="114"/>
      <c r="AJ866" s="114"/>
    </row>
    <row r="867" spans="1:36" x14ac:dyDescent="0.2">
      <c r="A867" s="92">
        <f t="shared" si="155"/>
        <v>67</v>
      </c>
      <c r="B867" s="142">
        <f t="shared" si="155"/>
        <v>2.1602846132452662E-4</v>
      </c>
      <c r="C867" s="79">
        <f t="shared" si="156"/>
        <v>1.0000000000000002</v>
      </c>
      <c r="D867" s="42">
        <f t="shared" si="144"/>
        <v>2.1602846132452667E-4</v>
      </c>
      <c r="E867" s="142">
        <f t="shared" si="157"/>
        <v>1.3642112282068533E-3</v>
      </c>
      <c r="F867" s="79">
        <f t="shared" si="153"/>
        <v>0.99999999999999989</v>
      </c>
      <c r="G867" s="42">
        <f t="shared" si="145"/>
        <v>1.3642112282068531E-3</v>
      </c>
      <c r="H867" s="142">
        <f t="shared" si="158"/>
        <v>3.3793428595647738E-4</v>
      </c>
      <c r="I867" s="79">
        <f t="shared" si="159"/>
        <v>1.0000000000000002</v>
      </c>
      <c r="J867" s="42">
        <f t="shared" si="146"/>
        <v>3.3793428595647743E-4</v>
      </c>
      <c r="K867" s="142">
        <f t="shared" si="160"/>
        <v>1.2128212041290353E-3</v>
      </c>
      <c r="L867" s="79">
        <f t="shared" si="154"/>
        <v>0.99999999999999989</v>
      </c>
      <c r="M867" s="42">
        <f t="shared" si="147"/>
        <v>1.2128212041290351E-3</v>
      </c>
      <c r="T867" s="114"/>
      <c r="W867" s="114"/>
      <c r="AA867" s="114"/>
      <c r="AG867" s="114"/>
      <c r="AJ867" s="114"/>
    </row>
    <row r="868" spans="1:36" x14ac:dyDescent="0.2">
      <c r="A868" s="92">
        <f t="shared" si="155"/>
        <v>68</v>
      </c>
      <c r="B868" s="142">
        <f t="shared" si="155"/>
        <v>1.6584862188300274E-4</v>
      </c>
      <c r="C868" s="79">
        <f t="shared" si="156"/>
        <v>1</v>
      </c>
      <c r="D868" s="42">
        <f t="shared" si="144"/>
        <v>1.6584862188300274E-4</v>
      </c>
      <c r="E868" s="142">
        <f t="shared" si="157"/>
        <v>1.2091356791983018E-3</v>
      </c>
      <c r="F868" s="79">
        <f t="shared" si="153"/>
        <v>1</v>
      </c>
      <c r="G868" s="42">
        <f t="shared" si="145"/>
        <v>1.2091356791983018E-3</v>
      </c>
      <c r="H868" s="142">
        <f t="shared" si="158"/>
        <v>2.7017732761453264E-4</v>
      </c>
      <c r="I868" s="79">
        <f t="shared" si="159"/>
        <v>1</v>
      </c>
      <c r="J868" s="42">
        <f t="shared" si="146"/>
        <v>2.7017732761453264E-4</v>
      </c>
      <c r="K868" s="142">
        <f t="shared" si="160"/>
        <v>1.1062244830555156E-3</v>
      </c>
      <c r="L868" s="79">
        <f t="shared" si="154"/>
        <v>1</v>
      </c>
      <c r="M868" s="42">
        <f t="shared" si="147"/>
        <v>1.1062244830555156E-3</v>
      </c>
      <c r="T868" s="114"/>
      <c r="W868" s="114"/>
      <c r="AA868" s="114"/>
      <c r="AG868" s="114"/>
      <c r="AJ868" s="114"/>
    </row>
    <row r="869" spans="1:36" x14ac:dyDescent="0.2">
      <c r="A869" s="92">
        <f t="shared" si="155"/>
        <v>69</v>
      </c>
      <c r="B869" s="142">
        <f t="shared" si="155"/>
        <v>1.6528161804750527E-4</v>
      </c>
      <c r="C869" s="79">
        <f t="shared" si="156"/>
        <v>1</v>
      </c>
      <c r="D869" s="42">
        <f t="shared" ref="D869:D884" si="161">B869*C869</f>
        <v>1.6528161804750527E-4</v>
      </c>
      <c r="E869" s="142">
        <f t="shared" si="157"/>
        <v>1.1459147515403367E-3</v>
      </c>
      <c r="F869" s="79">
        <f t="shared" si="153"/>
        <v>0.99999999999999989</v>
      </c>
      <c r="G869" s="42">
        <f t="shared" ref="G869:G883" si="162">E869*F869</f>
        <v>1.1459147515403365E-3</v>
      </c>
      <c r="H869" s="142">
        <f t="shared" si="158"/>
        <v>2.3729110515568084E-4</v>
      </c>
      <c r="I869" s="79">
        <f t="shared" si="159"/>
        <v>1</v>
      </c>
      <c r="J869" s="42">
        <f t="shared" ref="J869:J883" si="163">H869*I869</f>
        <v>2.3729110515568084E-4</v>
      </c>
      <c r="K869" s="142">
        <f t="shared" si="160"/>
        <v>1.02315842115514E-3</v>
      </c>
      <c r="L869" s="79">
        <f t="shared" si="154"/>
        <v>0.99999999999999989</v>
      </c>
      <c r="M869" s="42">
        <f t="shared" ref="M869:M883" si="164">K869*L869</f>
        <v>1.0231584211551398E-3</v>
      </c>
      <c r="T869" s="114"/>
      <c r="W869" s="114"/>
      <c r="AA869" s="114"/>
      <c r="AG869" s="114"/>
      <c r="AJ869" s="114"/>
    </row>
    <row r="870" spans="1:36" x14ac:dyDescent="0.2">
      <c r="A870" s="92">
        <f t="shared" si="155"/>
        <v>70</v>
      </c>
      <c r="B870" s="142">
        <f t="shared" si="155"/>
        <v>1.3863243777912537E-4</v>
      </c>
      <c r="C870" s="79">
        <f t="shared" si="156"/>
        <v>1</v>
      </c>
      <c r="D870" s="42">
        <f t="shared" si="161"/>
        <v>1.3863243777912537E-4</v>
      </c>
      <c r="E870" s="142">
        <f t="shared" si="157"/>
        <v>9.8658667376555465E-4</v>
      </c>
      <c r="F870" s="79">
        <f t="shared" si="153"/>
        <v>1</v>
      </c>
      <c r="G870" s="42">
        <f t="shared" si="162"/>
        <v>9.8658667376555465E-4</v>
      </c>
      <c r="H870" s="142">
        <f t="shared" si="158"/>
        <v>2.0071935776609561E-4</v>
      </c>
      <c r="I870" s="79">
        <f t="shared" si="159"/>
        <v>1</v>
      </c>
      <c r="J870" s="42">
        <f t="shared" si="163"/>
        <v>2.0071935776609561E-4</v>
      </c>
      <c r="K870" s="142">
        <f t="shared" si="160"/>
        <v>8.4511921680894208E-4</v>
      </c>
      <c r="L870" s="79">
        <f t="shared" si="154"/>
        <v>1</v>
      </c>
      <c r="M870" s="42">
        <f t="shared" si="164"/>
        <v>8.4511921680894208E-4</v>
      </c>
      <c r="T870" s="114"/>
      <c r="W870" s="114"/>
      <c r="AA870" s="114"/>
      <c r="AG870" s="114"/>
      <c r="AJ870" s="114"/>
    </row>
    <row r="871" spans="1:36" x14ac:dyDescent="0.2">
      <c r="A871" s="92">
        <f t="shared" si="155"/>
        <v>71</v>
      </c>
      <c r="B871" s="142">
        <f t="shared" si="155"/>
        <v>1.1538528052373011E-4</v>
      </c>
      <c r="C871" s="79">
        <f t="shared" si="156"/>
        <v>1</v>
      </c>
      <c r="D871" s="42">
        <f t="shared" si="161"/>
        <v>1.1538528052373011E-4</v>
      </c>
      <c r="E871" s="142">
        <f t="shared" si="157"/>
        <v>8.6212933187386541E-4</v>
      </c>
      <c r="F871" s="79">
        <f t="shared" si="153"/>
        <v>1</v>
      </c>
      <c r="G871" s="42">
        <f t="shared" si="162"/>
        <v>8.6212933187386541E-4</v>
      </c>
      <c r="H871" s="142">
        <f t="shared" si="158"/>
        <v>1.6244659887001807E-4</v>
      </c>
      <c r="I871" s="79">
        <f t="shared" si="159"/>
        <v>1</v>
      </c>
      <c r="J871" s="42">
        <f t="shared" si="163"/>
        <v>1.6244659887001807E-4</v>
      </c>
      <c r="K871" s="142">
        <f t="shared" si="160"/>
        <v>7.2774942286097093E-4</v>
      </c>
      <c r="L871" s="79">
        <f t="shared" si="154"/>
        <v>1</v>
      </c>
      <c r="M871" s="42">
        <f t="shared" si="164"/>
        <v>7.2774942286097093E-4</v>
      </c>
      <c r="T871" s="114"/>
      <c r="W871" s="114"/>
      <c r="AA871" s="114"/>
      <c r="AG871" s="114"/>
      <c r="AJ871" s="114"/>
    </row>
    <row r="872" spans="1:36" x14ac:dyDescent="0.2">
      <c r="A872" s="92">
        <f t="shared" si="155"/>
        <v>72</v>
      </c>
      <c r="B872" s="142">
        <f t="shared" si="155"/>
        <v>8.7602092584355282E-5</v>
      </c>
      <c r="C872" s="79">
        <f t="shared" si="156"/>
        <v>1</v>
      </c>
      <c r="D872" s="42">
        <f t="shared" si="161"/>
        <v>8.7602092584355282E-5</v>
      </c>
      <c r="E872" s="142">
        <f t="shared" si="157"/>
        <v>6.9911572916834998E-4</v>
      </c>
      <c r="F872" s="79">
        <f t="shared" si="153"/>
        <v>1</v>
      </c>
      <c r="G872" s="42">
        <f t="shared" si="162"/>
        <v>6.9911572916834998E-4</v>
      </c>
      <c r="H872" s="142">
        <f t="shared" si="158"/>
        <v>1.3693142627263302E-4</v>
      </c>
      <c r="I872" s="79">
        <f t="shared" si="159"/>
        <v>1</v>
      </c>
      <c r="J872" s="42">
        <f t="shared" si="163"/>
        <v>1.3693142627263302E-4</v>
      </c>
      <c r="K872" s="142">
        <f t="shared" si="160"/>
        <v>5.9875605028530217E-4</v>
      </c>
      <c r="L872" s="79">
        <f t="shared" si="154"/>
        <v>1</v>
      </c>
      <c r="M872" s="42">
        <f t="shared" si="164"/>
        <v>5.9875605028530217E-4</v>
      </c>
      <c r="T872" s="114"/>
      <c r="W872" s="114"/>
      <c r="AA872" s="114"/>
      <c r="AG872" s="114"/>
      <c r="AJ872" s="114"/>
    </row>
    <row r="873" spans="1:36" x14ac:dyDescent="0.2">
      <c r="A873" s="92">
        <f t="shared" si="155"/>
        <v>73</v>
      </c>
      <c r="B873" s="142">
        <f t="shared" si="155"/>
        <v>7.0591977519431925E-5</v>
      </c>
      <c r="C873" s="79">
        <f t="shared" si="156"/>
        <v>1.0000000000000002</v>
      </c>
      <c r="D873" s="42">
        <f t="shared" si="161"/>
        <v>7.0591977519431938E-5</v>
      </c>
      <c r="E873" s="142">
        <f t="shared" si="157"/>
        <v>5.5481325303425016E-4</v>
      </c>
      <c r="F873" s="79">
        <f t="shared" si="153"/>
        <v>1.0000000000000002</v>
      </c>
      <c r="G873" s="42">
        <f t="shared" si="162"/>
        <v>5.5481325303425027E-4</v>
      </c>
      <c r="H873" s="142">
        <f t="shared" si="158"/>
        <v>1.0999874408650438E-4</v>
      </c>
      <c r="I873" s="79">
        <f t="shared" si="159"/>
        <v>1.0000000000000002</v>
      </c>
      <c r="J873" s="42">
        <f t="shared" si="163"/>
        <v>1.0999874408650441E-4</v>
      </c>
      <c r="K873" s="142">
        <f t="shared" si="160"/>
        <v>4.887573061987978E-4</v>
      </c>
      <c r="L873" s="79">
        <f t="shared" si="154"/>
        <v>1.0000000000000002</v>
      </c>
      <c r="M873" s="42">
        <f t="shared" si="164"/>
        <v>4.8875730619879791E-4</v>
      </c>
      <c r="T873" s="114"/>
      <c r="W873" s="114"/>
      <c r="AA873" s="114"/>
      <c r="AG873" s="114"/>
      <c r="AJ873" s="114"/>
    </row>
    <row r="874" spans="1:36" x14ac:dyDescent="0.2">
      <c r="A874" s="92">
        <f t="shared" si="155"/>
        <v>74</v>
      </c>
      <c r="B874" s="142">
        <f t="shared" si="155"/>
        <v>4.7344820264036679E-5</v>
      </c>
      <c r="C874" s="79">
        <f t="shared" si="156"/>
        <v>1</v>
      </c>
      <c r="D874" s="42">
        <f t="shared" si="161"/>
        <v>4.7344820264036679E-5</v>
      </c>
      <c r="E874" s="142">
        <f t="shared" si="157"/>
        <v>4.2128384977460181E-4</v>
      </c>
      <c r="F874" s="79">
        <f t="shared" si="153"/>
        <v>1</v>
      </c>
      <c r="G874" s="42">
        <f t="shared" si="162"/>
        <v>4.2128384977460181E-4</v>
      </c>
      <c r="H874" s="142">
        <f t="shared" si="158"/>
        <v>7.8530031216396162E-5</v>
      </c>
      <c r="I874" s="79">
        <f t="shared" si="159"/>
        <v>1</v>
      </c>
      <c r="J874" s="42">
        <f t="shared" si="163"/>
        <v>7.8530031216396162E-5</v>
      </c>
      <c r="K874" s="142">
        <f t="shared" si="160"/>
        <v>4.0172221744993992E-4</v>
      </c>
      <c r="L874" s="79">
        <f t="shared" si="154"/>
        <v>1</v>
      </c>
      <c r="M874" s="42">
        <f t="shared" si="164"/>
        <v>4.0172221744993992E-4</v>
      </c>
      <c r="T874" s="114"/>
      <c r="W874" s="114"/>
      <c r="AA874" s="114"/>
      <c r="AG874" s="114"/>
      <c r="AJ874" s="114"/>
    </row>
    <row r="875" spans="1:36" x14ac:dyDescent="0.2">
      <c r="A875" s="92">
        <f t="shared" si="155"/>
        <v>75</v>
      </c>
      <c r="B875" s="142">
        <f t="shared" si="155"/>
        <v>3.7422253142831385E-5</v>
      </c>
      <c r="C875" s="79">
        <f t="shared" si="156"/>
        <v>1</v>
      </c>
      <c r="D875" s="42">
        <f t="shared" si="161"/>
        <v>3.7422253142831385E-5</v>
      </c>
      <c r="E875" s="142">
        <f t="shared" si="157"/>
        <v>3.4445483006469797E-4</v>
      </c>
      <c r="F875" s="79">
        <f t="shared" si="153"/>
        <v>1</v>
      </c>
      <c r="G875" s="42">
        <f t="shared" si="162"/>
        <v>3.4445483006469797E-4</v>
      </c>
      <c r="H875" s="142">
        <f t="shared" si="158"/>
        <v>5.9535402727231749E-5</v>
      </c>
      <c r="I875" s="79">
        <f t="shared" si="159"/>
        <v>1</v>
      </c>
      <c r="J875" s="42">
        <f t="shared" si="163"/>
        <v>5.9535402727231749E-5</v>
      </c>
      <c r="K875" s="142">
        <f t="shared" si="160"/>
        <v>3.2517669965778482E-4</v>
      </c>
      <c r="L875" s="79">
        <f t="shared" si="154"/>
        <v>1</v>
      </c>
      <c r="M875" s="42">
        <f t="shared" si="164"/>
        <v>3.2517669965778482E-4</v>
      </c>
      <c r="T875" s="114"/>
      <c r="W875" s="114"/>
      <c r="AA875" s="114"/>
      <c r="AG875" s="114"/>
      <c r="AJ875" s="114"/>
    </row>
    <row r="876" spans="1:36" x14ac:dyDescent="0.2">
      <c r="A876" s="92">
        <f t="shared" si="155"/>
        <v>76</v>
      </c>
      <c r="B876" s="142">
        <f t="shared" si="155"/>
        <v>2.8917195610369707E-5</v>
      </c>
      <c r="C876" s="79">
        <f t="shared" si="156"/>
        <v>1</v>
      </c>
      <c r="D876" s="42">
        <f t="shared" si="161"/>
        <v>2.8917195610369707E-5</v>
      </c>
      <c r="E876" s="142">
        <f t="shared" si="157"/>
        <v>2.0922441529855728E-4</v>
      </c>
      <c r="F876" s="79">
        <f t="shared" si="153"/>
        <v>1</v>
      </c>
      <c r="G876" s="42">
        <f t="shared" si="162"/>
        <v>2.0922441529855728E-4</v>
      </c>
      <c r="H876" s="142">
        <f t="shared" si="158"/>
        <v>4.7344820264036679E-5</v>
      </c>
      <c r="I876" s="79">
        <f t="shared" si="159"/>
        <v>1</v>
      </c>
      <c r="J876" s="42">
        <f t="shared" si="163"/>
        <v>4.7344820264036679E-5</v>
      </c>
      <c r="K876" s="142">
        <f t="shared" si="160"/>
        <v>2.2850254570547042E-4</v>
      </c>
      <c r="L876" s="79">
        <f t="shared" si="154"/>
        <v>1</v>
      </c>
      <c r="M876" s="42">
        <f t="shared" si="164"/>
        <v>2.2850254570547042E-4</v>
      </c>
      <c r="T876" s="114"/>
      <c r="W876" s="114"/>
      <c r="AA876" s="114"/>
      <c r="AG876" s="114"/>
      <c r="AJ876" s="114"/>
    </row>
    <row r="877" spans="1:36" x14ac:dyDescent="0.2">
      <c r="A877" s="92">
        <f t="shared" si="155"/>
        <v>77</v>
      </c>
      <c r="B877" s="142">
        <f t="shared" si="155"/>
        <v>1.5025601640682299E-5</v>
      </c>
      <c r="C877" s="79">
        <f t="shared" si="156"/>
        <v>1</v>
      </c>
      <c r="D877" s="42">
        <f t="shared" si="161"/>
        <v>1.5025601640682299E-5</v>
      </c>
      <c r="E877" s="142">
        <f t="shared" si="157"/>
        <v>1.5450854517305381E-4</v>
      </c>
      <c r="F877" s="79">
        <f t="shared" si="153"/>
        <v>1</v>
      </c>
      <c r="G877" s="42">
        <f t="shared" si="162"/>
        <v>1.5450854517305381E-4</v>
      </c>
      <c r="H877" s="142">
        <f t="shared" si="158"/>
        <v>2.7216184103877371E-5</v>
      </c>
      <c r="I877" s="79">
        <f t="shared" si="159"/>
        <v>1</v>
      </c>
      <c r="J877" s="42">
        <f t="shared" si="163"/>
        <v>2.7216184103877371E-5</v>
      </c>
      <c r="K877" s="142">
        <f t="shared" si="160"/>
        <v>1.618795950345206E-4</v>
      </c>
      <c r="L877" s="79">
        <f t="shared" si="154"/>
        <v>1</v>
      </c>
      <c r="M877" s="42">
        <f t="shared" si="164"/>
        <v>1.618795950345206E-4</v>
      </c>
      <c r="T877" s="114"/>
      <c r="W877" s="114"/>
      <c r="AA877" s="114"/>
      <c r="AG877" s="114"/>
      <c r="AJ877" s="114"/>
    </row>
    <row r="878" spans="1:36" x14ac:dyDescent="0.2">
      <c r="A878" s="92">
        <f t="shared" si="155"/>
        <v>78</v>
      </c>
      <c r="B878" s="142">
        <f t="shared" si="155"/>
        <v>1.4742099722933575E-5</v>
      </c>
      <c r="C878" s="79">
        <f t="shared" si="156"/>
        <v>1</v>
      </c>
      <c r="D878" s="42">
        <f t="shared" si="161"/>
        <v>1.4742099722933575E-5</v>
      </c>
      <c r="E878" s="142">
        <f t="shared" si="157"/>
        <v>1.4260146462760748E-4</v>
      </c>
      <c r="F878" s="79">
        <f t="shared" si="153"/>
        <v>1</v>
      </c>
      <c r="G878" s="42">
        <f t="shared" si="162"/>
        <v>1.4260146462760748E-4</v>
      </c>
      <c r="H878" s="142">
        <f t="shared" si="158"/>
        <v>2.0695639995656752E-5</v>
      </c>
      <c r="I878" s="79">
        <f t="shared" si="159"/>
        <v>1</v>
      </c>
      <c r="J878" s="42">
        <f t="shared" si="163"/>
        <v>2.0695639995656752E-5</v>
      </c>
      <c r="K878" s="142">
        <f t="shared" si="160"/>
        <v>1.2218932654969945E-4</v>
      </c>
      <c r="L878" s="79">
        <f t="shared" si="154"/>
        <v>1</v>
      </c>
      <c r="M878" s="42">
        <f t="shared" si="164"/>
        <v>1.2218932654969945E-4</v>
      </c>
      <c r="T878" s="114"/>
      <c r="W878" s="114"/>
      <c r="AA878" s="114"/>
      <c r="AG878" s="114"/>
      <c r="AJ878" s="114"/>
    </row>
    <row r="879" spans="1:36" x14ac:dyDescent="0.2">
      <c r="A879" s="92">
        <f t="shared" si="155"/>
        <v>79</v>
      </c>
      <c r="B879" s="142">
        <f t="shared" si="155"/>
        <v>1.190708054544635E-5</v>
      </c>
      <c r="C879" s="79">
        <f t="shared" si="156"/>
        <v>1</v>
      </c>
      <c r="D879" s="42">
        <f t="shared" si="161"/>
        <v>1.190708054544635E-5</v>
      </c>
      <c r="E879" s="142">
        <f t="shared" si="157"/>
        <v>9.2988629021581023E-5</v>
      </c>
      <c r="F879" s="79">
        <f t="shared" si="153"/>
        <v>1</v>
      </c>
      <c r="G879" s="42">
        <f t="shared" si="162"/>
        <v>9.2988629021581023E-5</v>
      </c>
      <c r="H879" s="142">
        <f t="shared" si="158"/>
        <v>1.1056574792200182E-5</v>
      </c>
      <c r="I879" s="79">
        <f t="shared" si="159"/>
        <v>1</v>
      </c>
      <c r="J879" s="42">
        <f t="shared" si="163"/>
        <v>1.1056574792200182E-5</v>
      </c>
      <c r="K879" s="142">
        <f t="shared" si="160"/>
        <v>9.0437111761842512E-5</v>
      </c>
      <c r="L879" s="79">
        <f t="shared" si="154"/>
        <v>1</v>
      </c>
      <c r="M879" s="42">
        <f t="shared" si="164"/>
        <v>9.0437111761842512E-5</v>
      </c>
      <c r="T879" s="114"/>
      <c r="W879" s="114"/>
      <c r="AA879" s="114"/>
      <c r="AG879" s="114"/>
      <c r="AJ879" s="114"/>
    </row>
    <row r="880" spans="1:36" x14ac:dyDescent="0.2">
      <c r="A880" s="92">
        <f t="shared" si="155"/>
        <v>80</v>
      </c>
      <c r="B880" s="142">
        <f t="shared" si="155"/>
        <v>6.8040460259693428E-6</v>
      </c>
      <c r="C880" s="79">
        <f t="shared" si="156"/>
        <v>1</v>
      </c>
      <c r="D880" s="42">
        <f t="shared" si="161"/>
        <v>6.8040460259693428E-6</v>
      </c>
      <c r="E880" s="142">
        <f t="shared" si="157"/>
        <v>6.9457969848437043E-5</v>
      </c>
      <c r="F880" s="79">
        <f t="shared" si="153"/>
        <v>1</v>
      </c>
      <c r="G880" s="42">
        <f t="shared" si="162"/>
        <v>6.9457969848437043E-5</v>
      </c>
      <c r="H880" s="142">
        <f t="shared" si="158"/>
        <v>1.0489570956702736E-5</v>
      </c>
      <c r="I880" s="79">
        <f t="shared" si="159"/>
        <v>1</v>
      </c>
      <c r="J880" s="42">
        <f t="shared" si="163"/>
        <v>1.0489570956702736E-5</v>
      </c>
      <c r="K880" s="142">
        <f t="shared" si="160"/>
        <v>6.0952912315975365E-5</v>
      </c>
      <c r="L880" s="79">
        <f t="shared" si="154"/>
        <v>1</v>
      </c>
      <c r="M880" s="42">
        <f t="shared" si="164"/>
        <v>6.0952912315975365E-5</v>
      </c>
      <c r="T880" s="114"/>
      <c r="W880" s="114"/>
      <c r="AA880" s="114"/>
      <c r="AG880" s="114"/>
      <c r="AJ880" s="114"/>
    </row>
    <row r="881" spans="1:36" x14ac:dyDescent="0.2">
      <c r="A881" s="92">
        <f t="shared" ref="A881:B884" si="165">A684</f>
        <v>81</v>
      </c>
      <c r="B881" s="142">
        <f t="shared" si="165"/>
        <v>3.4020230129846714E-6</v>
      </c>
      <c r="C881" s="79">
        <f t="shared" si="156"/>
        <v>1</v>
      </c>
      <c r="D881" s="42">
        <f t="shared" si="161"/>
        <v>3.4020230129846714E-6</v>
      </c>
      <c r="E881" s="142">
        <f t="shared" si="157"/>
        <v>3.600474355408777E-5</v>
      </c>
      <c r="F881" s="79">
        <f t="shared" si="153"/>
        <v>1</v>
      </c>
      <c r="G881" s="42">
        <f t="shared" si="162"/>
        <v>3.600474355408777E-5</v>
      </c>
      <c r="H881" s="142">
        <f t="shared" si="158"/>
        <v>4.8195326017282842E-6</v>
      </c>
      <c r="I881" s="79">
        <f t="shared" si="159"/>
        <v>1</v>
      </c>
      <c r="J881" s="42">
        <f t="shared" si="163"/>
        <v>4.8195326017282842E-6</v>
      </c>
      <c r="K881" s="142">
        <f t="shared" si="160"/>
        <v>4.4226299168800728E-5</v>
      </c>
      <c r="L881" s="79">
        <f t="shared" si="154"/>
        <v>1</v>
      </c>
      <c r="M881" s="42">
        <f t="shared" si="164"/>
        <v>4.4226299168800728E-5</v>
      </c>
      <c r="T881" s="114"/>
      <c r="W881" s="114"/>
      <c r="AA881" s="114"/>
      <c r="AG881" s="114"/>
      <c r="AJ881" s="114"/>
    </row>
    <row r="882" spans="1:36" x14ac:dyDescent="0.2">
      <c r="A882" s="92">
        <f t="shared" si="165"/>
        <v>82</v>
      </c>
      <c r="B882" s="142">
        <f t="shared" si="165"/>
        <v>3.1185210952359489E-6</v>
      </c>
      <c r="C882" s="79">
        <f t="shared" si="156"/>
        <v>1</v>
      </c>
      <c r="D882" s="42">
        <f t="shared" si="161"/>
        <v>3.1185210952359489E-6</v>
      </c>
      <c r="E882" s="142">
        <f t="shared" si="157"/>
        <v>1.9845134242410584E-5</v>
      </c>
      <c r="F882" s="79">
        <f t="shared" si="153"/>
        <v>1.0000000000000002</v>
      </c>
      <c r="G882" s="42">
        <f t="shared" si="162"/>
        <v>1.9845134242410588E-5</v>
      </c>
      <c r="H882" s="142">
        <f t="shared" si="158"/>
        <v>3.4020230129846714E-6</v>
      </c>
      <c r="I882" s="79">
        <f t="shared" si="159"/>
        <v>1</v>
      </c>
      <c r="J882" s="42">
        <f t="shared" si="163"/>
        <v>3.4020230129846714E-6</v>
      </c>
      <c r="K882" s="142">
        <f t="shared" si="160"/>
        <v>2.0412138077908028E-5</v>
      </c>
      <c r="L882" s="79">
        <f t="shared" si="154"/>
        <v>1.0000000000000002</v>
      </c>
      <c r="M882" s="42">
        <f t="shared" si="164"/>
        <v>2.0412138077908032E-5</v>
      </c>
      <c r="T882" s="114"/>
      <c r="W882" s="114"/>
      <c r="AA882" s="114"/>
      <c r="AG882" s="114"/>
      <c r="AJ882" s="114"/>
    </row>
    <row r="883" spans="1:36" x14ac:dyDescent="0.2">
      <c r="A883" s="92">
        <f t="shared" si="165"/>
        <v>83</v>
      </c>
      <c r="B883" s="142">
        <f t="shared" si="165"/>
        <v>8.5050575324616785E-7</v>
      </c>
      <c r="C883" s="79">
        <f t="shared" si="156"/>
        <v>1</v>
      </c>
      <c r="D883" s="42">
        <f t="shared" si="161"/>
        <v>8.5050575324616785E-7</v>
      </c>
      <c r="E883" s="142">
        <f t="shared" si="157"/>
        <v>2.9484199445867151E-5</v>
      </c>
      <c r="F883" s="79">
        <f t="shared" si="153"/>
        <v>1</v>
      </c>
      <c r="G883" s="42">
        <f t="shared" si="162"/>
        <v>2.9484199445867151E-5</v>
      </c>
      <c r="H883" s="142">
        <f t="shared" si="158"/>
        <v>5.670038354974452E-6</v>
      </c>
      <c r="I883" s="79">
        <f t="shared" si="159"/>
        <v>1</v>
      </c>
      <c r="J883" s="42">
        <f t="shared" si="163"/>
        <v>5.670038354974452E-6</v>
      </c>
      <c r="K883" s="142">
        <f t="shared" si="160"/>
        <v>3.0618207116862043E-5</v>
      </c>
      <c r="L883" s="79">
        <f t="shared" si="154"/>
        <v>1</v>
      </c>
      <c r="M883" s="42">
        <f t="shared" si="164"/>
        <v>3.0618207116862043E-5</v>
      </c>
      <c r="T883" s="114"/>
      <c r="W883" s="114"/>
      <c r="AA883" s="114"/>
      <c r="AG883" s="114"/>
      <c r="AJ883" s="114"/>
    </row>
    <row r="884" spans="1:36" ht="13.5" thickBot="1" x14ac:dyDescent="0.25">
      <c r="A884" s="92" t="str">
        <f t="shared" si="165"/>
        <v>NNNN</v>
      </c>
      <c r="B884" s="145">
        <f t="shared" si="165"/>
        <v>0.193084084117287</v>
      </c>
      <c r="C884" s="83">
        <f t="shared" si="156"/>
        <v>1</v>
      </c>
      <c r="D884" s="149">
        <f t="shared" si="161"/>
        <v>0.193084084117287</v>
      </c>
      <c r="E884" s="85"/>
      <c r="F884" s="83"/>
      <c r="G884" s="77"/>
      <c r="H884" s="86"/>
      <c r="I884" s="83"/>
      <c r="J884" s="77"/>
      <c r="K884" s="85"/>
      <c r="L884" s="76"/>
      <c r="M884" s="89"/>
      <c r="T884" s="114"/>
      <c r="W884" s="114"/>
      <c r="AA884" s="114"/>
      <c r="AG884" s="114"/>
      <c r="AJ884" s="114"/>
    </row>
    <row r="885" spans="1:36" x14ac:dyDescent="0.2">
      <c r="C885" s="114"/>
      <c r="D885" s="114"/>
      <c r="E885" s="114"/>
      <c r="F885" s="114"/>
      <c r="G885" s="26"/>
      <c r="H885" s="26"/>
      <c r="AA885" s="26"/>
    </row>
    <row r="886" spans="1:36" x14ac:dyDescent="0.2">
      <c r="A886" s="226"/>
      <c r="B886" s="25"/>
      <c r="C886" s="26"/>
      <c r="D886" s="26"/>
      <c r="E886" s="26"/>
      <c r="F886" s="26"/>
      <c r="H886" s="26"/>
      <c r="T886" s="26"/>
      <c r="W886" s="26"/>
      <c r="AA886" s="26"/>
      <c r="AG886" s="26"/>
      <c r="AJ886" s="26"/>
    </row>
    <row r="887" spans="1:36" ht="15.75" x14ac:dyDescent="0.25">
      <c r="A887" s="140" t="s">
        <v>65</v>
      </c>
      <c r="B887" s="227"/>
      <c r="C887" s="226"/>
      <c r="D887" s="226"/>
      <c r="E887" s="226"/>
      <c r="T887" s="26"/>
      <c r="W887" s="26"/>
      <c r="AA887" s="26"/>
      <c r="AG887" s="26"/>
      <c r="AJ887" s="26"/>
    </row>
    <row r="888" spans="1:36" x14ac:dyDescent="0.2">
      <c r="A888" s="18" t="s">
        <v>57</v>
      </c>
      <c r="B888" s="227"/>
      <c r="C888" s="226"/>
      <c r="D888" s="226"/>
      <c r="E888" s="226"/>
      <c r="F888" s="26"/>
      <c r="G888" s="26"/>
      <c r="H888" s="26"/>
      <c r="T888" s="26"/>
      <c r="W888" s="26"/>
      <c r="AA888" s="26"/>
      <c r="AG888" s="26"/>
      <c r="AJ888" s="26"/>
    </row>
    <row r="889" spans="1:36" x14ac:dyDescent="0.2">
      <c r="A889" s="18" t="s">
        <v>154</v>
      </c>
      <c r="B889" s="227"/>
      <c r="C889" s="226"/>
      <c r="D889" s="226"/>
      <c r="E889" s="226"/>
      <c r="F889" s="26"/>
      <c r="G889" s="26"/>
      <c r="H889" s="26"/>
      <c r="T889" s="26"/>
      <c r="W889" s="26"/>
      <c r="AA889" s="26"/>
      <c r="AG889" s="26"/>
      <c r="AJ889" s="26"/>
    </row>
    <row r="890" spans="1:36" x14ac:dyDescent="0.2">
      <c r="A890" s="18" t="s">
        <v>58</v>
      </c>
      <c r="B890" s="227"/>
      <c r="C890" s="226"/>
      <c r="D890" s="226"/>
      <c r="E890" s="226"/>
      <c r="F890" s="26"/>
      <c r="G890" s="26"/>
      <c r="H890" s="26"/>
      <c r="T890" s="26"/>
      <c r="W890" s="26"/>
      <c r="AA890" s="26"/>
      <c r="AG890" s="26"/>
      <c r="AJ890" s="26"/>
    </row>
    <row r="891" spans="1:36" x14ac:dyDescent="0.2">
      <c r="A891" s="18"/>
      <c r="B891" s="227"/>
      <c r="C891" s="226"/>
      <c r="D891" s="226"/>
      <c r="E891" s="226"/>
      <c r="F891" s="26"/>
      <c r="G891" s="26"/>
      <c r="H891" s="26"/>
      <c r="T891" s="26"/>
      <c r="W891" s="26"/>
      <c r="AA891" s="26"/>
      <c r="AG891" s="26"/>
      <c r="AJ891" s="26"/>
    </row>
    <row r="892" spans="1:36" x14ac:dyDescent="0.2">
      <c r="A892" s="226"/>
      <c r="B892" s="334" t="s">
        <v>59</v>
      </c>
      <c r="C892" s="334"/>
      <c r="D892" s="334"/>
      <c r="E892" s="334"/>
      <c r="F892" s="334"/>
      <c r="G892" s="334"/>
      <c r="H892" s="334"/>
      <c r="T892" s="26"/>
      <c r="W892" s="26"/>
      <c r="AA892" s="26"/>
      <c r="AG892" s="26"/>
      <c r="AJ892" s="26"/>
    </row>
    <row r="893" spans="1:36" x14ac:dyDescent="0.2">
      <c r="A893" s="226"/>
      <c r="B893" s="227"/>
      <c r="C893" s="227"/>
      <c r="D893" s="227"/>
      <c r="E893" s="227"/>
      <c r="F893" s="227"/>
      <c r="G893" s="26"/>
      <c r="H893" s="26"/>
      <c r="T893" s="26"/>
      <c r="W893" s="26"/>
      <c r="AA893" s="26"/>
      <c r="AG893" s="26"/>
      <c r="AJ893" s="26"/>
    </row>
    <row r="894" spans="1:36" ht="38.25" x14ac:dyDescent="0.2">
      <c r="A894" s="19" t="s">
        <v>36</v>
      </c>
      <c r="B894" s="22" t="s">
        <v>19</v>
      </c>
      <c r="C894" s="19" t="s">
        <v>60</v>
      </c>
      <c r="D894" s="26"/>
      <c r="E894" s="22" t="s">
        <v>19</v>
      </c>
      <c r="F894" s="19" t="s">
        <v>60</v>
      </c>
      <c r="G894" s="114"/>
      <c r="H894" s="114"/>
      <c r="I894" s="23"/>
      <c r="K894" s="114"/>
      <c r="R894" s="26"/>
      <c r="T894" s="114"/>
      <c r="U894" s="26"/>
      <c r="W894" s="114"/>
      <c r="Y894" s="26"/>
      <c r="AA894" s="114"/>
      <c r="AE894" s="26"/>
      <c r="AG894" s="114"/>
      <c r="AH894" s="26"/>
      <c r="AJ894" s="114"/>
    </row>
    <row r="895" spans="1:36" x14ac:dyDescent="0.2">
      <c r="A895" s="226"/>
      <c r="B895" s="22"/>
      <c r="C895" s="227"/>
      <c r="D895" s="227"/>
      <c r="E895" s="227"/>
      <c r="F895" s="227"/>
      <c r="G895" s="114"/>
      <c r="H895" s="114"/>
      <c r="I895" s="23"/>
      <c r="K895" s="114"/>
      <c r="R895" s="26"/>
      <c r="T895" s="114"/>
      <c r="U895" s="26"/>
      <c r="W895" s="114"/>
      <c r="Y895" s="26"/>
      <c r="AA895" s="114"/>
      <c r="AE895" s="26"/>
      <c r="AG895" s="114"/>
      <c r="AH895" s="26"/>
      <c r="AJ895" s="114"/>
    </row>
    <row r="896" spans="1:36" x14ac:dyDescent="0.2">
      <c r="A896" s="226"/>
      <c r="B896" s="340" t="s">
        <v>61</v>
      </c>
      <c r="C896" s="340"/>
      <c r="D896" s="227"/>
      <c r="E896" s="340" t="s">
        <v>62</v>
      </c>
      <c r="F896" s="340"/>
      <c r="G896" s="114"/>
      <c r="H896" s="114"/>
      <c r="I896" s="23"/>
      <c r="K896" s="114"/>
      <c r="R896" s="26"/>
      <c r="T896" s="114"/>
      <c r="U896" s="26"/>
      <c r="W896" s="114"/>
      <c r="Y896" s="26"/>
      <c r="AA896" s="114"/>
      <c r="AE896" s="26"/>
      <c r="AG896" s="114"/>
      <c r="AH896" s="26"/>
      <c r="AJ896" s="114"/>
    </row>
    <row r="897" spans="1:36" x14ac:dyDescent="0.2">
      <c r="A897" s="226"/>
      <c r="B897" s="227"/>
      <c r="C897" s="227"/>
      <c r="D897" s="227"/>
      <c r="E897" s="227"/>
      <c r="F897" s="227"/>
      <c r="G897" s="114"/>
      <c r="H897" s="114"/>
      <c r="I897" s="23"/>
      <c r="K897" s="114"/>
      <c r="R897" s="26"/>
      <c r="T897" s="114"/>
      <c r="U897" s="26"/>
      <c r="W897" s="114"/>
      <c r="Y897" s="26"/>
      <c r="AA897" s="114"/>
      <c r="AE897" s="26"/>
      <c r="AG897" s="114"/>
      <c r="AH897" s="26"/>
      <c r="AJ897" s="114"/>
    </row>
    <row r="898" spans="1:36" x14ac:dyDescent="0.2">
      <c r="A898" s="24">
        <f>A800</f>
        <v>0</v>
      </c>
      <c r="B898" s="94">
        <f t="shared" ref="B898:B929" si="166">SUM(B800,E800)</f>
        <v>3.296276797664398E-3</v>
      </c>
      <c r="C898" s="23">
        <f t="shared" ref="C898:C929" si="167">SUM(D800,G800)/B898</f>
        <v>1.1432550523516631</v>
      </c>
      <c r="D898" s="23"/>
      <c r="E898" s="94">
        <f t="shared" ref="E898:E929" si="168">SUM(H800,K800)</f>
        <v>3.6869424403221376E-3</v>
      </c>
      <c r="F898" s="23">
        <f t="shared" ref="F898:F929" si="169">SUM(J800,M800)/E898</f>
        <v>0.8719241450447679</v>
      </c>
      <c r="G898" s="114"/>
      <c r="H898" s="114"/>
      <c r="I898" s="23"/>
      <c r="K898" s="114"/>
      <c r="R898" s="26"/>
      <c r="T898" s="114"/>
      <c r="U898" s="26"/>
      <c r="W898" s="114"/>
      <c r="Y898" s="26"/>
      <c r="AA898" s="114"/>
      <c r="AE898" s="26"/>
      <c r="AG898" s="114"/>
      <c r="AH898" s="26"/>
      <c r="AJ898" s="114"/>
    </row>
    <row r="899" spans="1:36" x14ac:dyDescent="0.2">
      <c r="A899" s="24">
        <f t="shared" ref="A899:A962" si="170">A801</f>
        <v>1</v>
      </c>
      <c r="B899" s="94">
        <f t="shared" si="166"/>
        <v>4.5434017338410286E-3</v>
      </c>
      <c r="C899" s="23">
        <f t="shared" si="167"/>
        <v>1.1454696834664233</v>
      </c>
      <c r="D899" s="23"/>
      <c r="E899" s="94">
        <f t="shared" si="168"/>
        <v>5.4024125446196589E-3</v>
      </c>
      <c r="F899" s="23">
        <f t="shared" si="169"/>
        <v>0.87766072904949088</v>
      </c>
      <c r="G899" s="114"/>
      <c r="H899" s="114"/>
      <c r="I899" s="23"/>
      <c r="K899" s="114"/>
      <c r="R899" s="26"/>
      <c r="T899" s="114"/>
      <c r="U899" s="26"/>
      <c r="W899" s="114"/>
      <c r="Y899" s="26"/>
      <c r="AA899" s="114"/>
      <c r="AE899" s="26"/>
      <c r="AG899" s="114"/>
      <c r="AH899" s="26"/>
      <c r="AJ899" s="114"/>
    </row>
    <row r="900" spans="1:36" x14ac:dyDescent="0.2">
      <c r="A900" s="24">
        <f t="shared" si="170"/>
        <v>2</v>
      </c>
      <c r="B900" s="94">
        <f t="shared" si="166"/>
        <v>4.9884997447065225E-3</v>
      </c>
      <c r="C900" s="23">
        <f t="shared" si="167"/>
        <v>1.1340936516320586</v>
      </c>
      <c r="D900" s="23"/>
      <c r="E900" s="94">
        <f t="shared" si="168"/>
        <v>6.0479464113334987E-3</v>
      </c>
      <c r="F900" s="23">
        <f t="shared" si="169"/>
        <v>0.88939615177810438</v>
      </c>
      <c r="G900" s="114"/>
      <c r="H900" s="114"/>
      <c r="I900" s="23"/>
      <c r="K900" s="114"/>
      <c r="R900" s="26"/>
      <c r="T900" s="114"/>
      <c r="U900" s="26"/>
      <c r="W900" s="114"/>
      <c r="Y900" s="26"/>
      <c r="AA900" s="114"/>
      <c r="AE900" s="26"/>
      <c r="AG900" s="114"/>
      <c r="AH900" s="26"/>
      <c r="AJ900" s="114"/>
    </row>
    <row r="901" spans="1:36" x14ac:dyDescent="0.2">
      <c r="A901" s="24">
        <f t="shared" si="170"/>
        <v>3</v>
      </c>
      <c r="B901" s="94">
        <f t="shared" si="166"/>
        <v>4.5555923163042239E-3</v>
      </c>
      <c r="C901" s="23">
        <f t="shared" si="167"/>
        <v>1.1289266739652579</v>
      </c>
      <c r="D901" s="23"/>
      <c r="E901" s="94">
        <f t="shared" si="168"/>
        <v>5.6898834892168629E-3</v>
      </c>
      <c r="F901" s="23">
        <f t="shared" si="169"/>
        <v>0.89677515077490144</v>
      </c>
      <c r="G901" s="114"/>
      <c r="H901" s="114"/>
      <c r="I901" s="23"/>
      <c r="K901" s="114"/>
      <c r="R901" s="26"/>
      <c r="T901" s="114"/>
      <c r="U901" s="26"/>
      <c r="W901" s="114"/>
      <c r="Y901" s="26"/>
      <c r="AA901" s="114"/>
      <c r="AE901" s="26"/>
      <c r="AG901" s="114"/>
      <c r="AH901" s="26"/>
      <c r="AJ901" s="114"/>
    </row>
    <row r="902" spans="1:36" x14ac:dyDescent="0.2">
      <c r="A902" s="24">
        <f t="shared" si="170"/>
        <v>4</v>
      </c>
      <c r="B902" s="94">
        <f t="shared" si="166"/>
        <v>4.0815771098283594E-3</v>
      </c>
      <c r="C902" s="23">
        <f t="shared" si="167"/>
        <v>1.1224340074006525</v>
      </c>
      <c r="D902" s="23"/>
      <c r="E902" s="94">
        <f t="shared" si="168"/>
        <v>5.2541410416370761E-3</v>
      </c>
      <c r="F902" s="23">
        <f t="shared" si="169"/>
        <v>0.90488952654469357</v>
      </c>
      <c r="G902" s="114"/>
      <c r="H902" s="114"/>
      <c r="I902" s="23"/>
      <c r="K902" s="114"/>
      <c r="R902" s="26"/>
      <c r="T902" s="114"/>
      <c r="U902" s="26"/>
      <c r="W902" s="114"/>
      <c r="Y902" s="26"/>
      <c r="AA902" s="114"/>
      <c r="AE902" s="26"/>
      <c r="AG902" s="114"/>
      <c r="AH902" s="26"/>
      <c r="AJ902" s="114"/>
    </row>
    <row r="903" spans="1:36" x14ac:dyDescent="0.2">
      <c r="A903" s="24">
        <f t="shared" si="170"/>
        <v>5</v>
      </c>
      <c r="B903" s="94">
        <f t="shared" si="166"/>
        <v>4.653116976009784E-3</v>
      </c>
      <c r="C903" s="23">
        <f t="shared" si="167"/>
        <v>1.1002716210184809</v>
      </c>
      <c r="D903" s="227"/>
      <c r="E903" s="94">
        <f t="shared" si="168"/>
        <v>5.8724587242470405E-3</v>
      </c>
      <c r="F903" s="23">
        <f t="shared" si="169"/>
        <v>0.92054851232131307</v>
      </c>
      <c r="G903" s="114"/>
      <c r="H903" s="114"/>
      <c r="I903" s="23"/>
      <c r="K903" s="114"/>
      <c r="R903" s="26"/>
      <c r="T903" s="114"/>
      <c r="U903" s="26"/>
      <c r="W903" s="114"/>
      <c r="Y903" s="26"/>
      <c r="AA903" s="114"/>
      <c r="AE903" s="26"/>
      <c r="AG903" s="114"/>
      <c r="AH903" s="26"/>
      <c r="AJ903" s="114"/>
    </row>
    <row r="904" spans="1:36" x14ac:dyDescent="0.2">
      <c r="A904" s="24">
        <f t="shared" si="170"/>
        <v>6</v>
      </c>
      <c r="B904" s="94">
        <f t="shared" si="166"/>
        <v>5.2734191720439898E-3</v>
      </c>
      <c r="C904" s="23">
        <f t="shared" si="167"/>
        <v>1.0824379599244272</v>
      </c>
      <c r="D904" s="227"/>
      <c r="E904" s="94">
        <f t="shared" si="168"/>
        <v>6.6430169366880681E-3</v>
      </c>
      <c r="F904" s="23">
        <f t="shared" si="169"/>
        <v>0.9345583606796577</v>
      </c>
      <c r="G904" s="114"/>
      <c r="H904" s="114"/>
      <c r="I904" s="23"/>
      <c r="K904" s="114"/>
      <c r="R904" s="26"/>
      <c r="T904" s="114"/>
      <c r="U904" s="26"/>
      <c r="W904" s="114"/>
      <c r="Y904" s="26"/>
      <c r="AA904" s="114"/>
      <c r="AE904" s="26"/>
      <c r="AG904" s="114"/>
      <c r="AH904" s="26"/>
      <c r="AJ904" s="114"/>
    </row>
    <row r="905" spans="1:36" x14ac:dyDescent="0.2">
      <c r="A905" s="24">
        <f t="shared" si="170"/>
        <v>7</v>
      </c>
      <c r="B905" s="94">
        <f t="shared" si="166"/>
        <v>5.6748578875761803E-3</v>
      </c>
      <c r="C905" s="23">
        <f t="shared" si="167"/>
        <v>1.0489895263285978</v>
      </c>
      <c r="D905" s="227"/>
      <c r="E905" s="94">
        <f t="shared" si="168"/>
        <v>7.0424711387960179E-3</v>
      </c>
      <c r="F905" s="23">
        <f t="shared" si="169"/>
        <v>0.96052399869089233</v>
      </c>
      <c r="G905" s="114"/>
      <c r="H905" s="114"/>
      <c r="I905" s="23"/>
      <c r="K905" s="114"/>
      <c r="R905" s="26"/>
      <c r="T905" s="114"/>
      <c r="U905" s="26"/>
      <c r="W905" s="114"/>
      <c r="Y905" s="26"/>
      <c r="AA905" s="114"/>
      <c r="AE905" s="26"/>
      <c r="AG905" s="114"/>
      <c r="AH905" s="26"/>
      <c r="AJ905" s="114"/>
    </row>
    <row r="906" spans="1:36" x14ac:dyDescent="0.2">
      <c r="A906" s="24">
        <f t="shared" si="170"/>
        <v>8</v>
      </c>
      <c r="B906" s="94">
        <f t="shared" si="166"/>
        <v>5.8534640957578757E-3</v>
      </c>
      <c r="C906" s="23">
        <f t="shared" si="167"/>
        <v>1.0432172970223317</v>
      </c>
      <c r="D906" s="227"/>
      <c r="E906" s="94">
        <f t="shared" si="168"/>
        <v>7.402802076254645E-3</v>
      </c>
      <c r="F906" s="23">
        <f t="shared" si="169"/>
        <v>0.96582768337852021</v>
      </c>
      <c r="G906" s="114"/>
      <c r="H906" s="114"/>
      <c r="I906" s="23"/>
      <c r="K906" s="114"/>
      <c r="R906" s="26"/>
      <c r="T906" s="114"/>
      <c r="U906" s="26"/>
      <c r="W906" s="114"/>
      <c r="Y906" s="26"/>
      <c r="AA906" s="114"/>
      <c r="AE906" s="26"/>
      <c r="AG906" s="114"/>
      <c r="AH906" s="26"/>
      <c r="AJ906" s="114"/>
    </row>
    <row r="907" spans="1:36" x14ac:dyDescent="0.2">
      <c r="A907" s="24">
        <f t="shared" si="170"/>
        <v>9</v>
      </c>
      <c r="B907" s="94">
        <f t="shared" si="166"/>
        <v>6.9735801727830796E-3</v>
      </c>
      <c r="C907" s="23">
        <f t="shared" si="167"/>
        <v>1.0134293528557161</v>
      </c>
      <c r="D907" s="227"/>
      <c r="E907" s="94">
        <f t="shared" si="168"/>
        <v>8.7721163389809752E-3</v>
      </c>
      <c r="F907" s="23">
        <f t="shared" si="169"/>
        <v>0.98932405075480256</v>
      </c>
      <c r="G907" s="114"/>
      <c r="H907" s="114"/>
      <c r="I907" s="23"/>
      <c r="K907" s="114"/>
      <c r="R907" s="26"/>
      <c r="T907" s="114"/>
      <c r="U907" s="26"/>
      <c r="W907" s="114"/>
      <c r="Y907" s="26"/>
      <c r="AA907" s="114"/>
      <c r="AE907" s="26"/>
      <c r="AG907" s="114"/>
      <c r="AH907" s="26"/>
      <c r="AJ907" s="114"/>
    </row>
    <row r="908" spans="1:36" x14ac:dyDescent="0.2">
      <c r="A908" s="24">
        <f t="shared" si="170"/>
        <v>10</v>
      </c>
      <c r="B908" s="94">
        <f t="shared" si="166"/>
        <v>5.9022264256106561E-3</v>
      </c>
      <c r="C908" s="23">
        <f t="shared" si="167"/>
        <v>1.0105201701042144</v>
      </c>
      <c r="D908" s="227"/>
      <c r="E908" s="94">
        <f t="shared" si="168"/>
        <v>7.2584996001205451E-3</v>
      </c>
      <c r="F908" s="23">
        <f t="shared" si="169"/>
        <v>0.99144555632544462</v>
      </c>
      <c r="G908" s="114"/>
      <c r="H908" s="114"/>
      <c r="I908" s="23"/>
      <c r="K908" s="114"/>
      <c r="R908" s="26"/>
      <c r="T908" s="114"/>
      <c r="U908" s="26"/>
      <c r="W908" s="114"/>
      <c r="Y908" s="26"/>
      <c r="AA908" s="114"/>
      <c r="AE908" s="26"/>
      <c r="AG908" s="114"/>
      <c r="AH908" s="26"/>
      <c r="AJ908" s="114"/>
    </row>
    <row r="909" spans="1:36" x14ac:dyDescent="0.2">
      <c r="A909" s="24">
        <f t="shared" si="170"/>
        <v>11</v>
      </c>
      <c r="B909" s="94">
        <f t="shared" si="166"/>
        <v>6.0791316222858589E-3</v>
      </c>
      <c r="C909" s="23">
        <f t="shared" si="167"/>
        <v>1.0073658172577167</v>
      </c>
      <c r="D909" s="227"/>
      <c r="E909" s="94">
        <f t="shared" si="168"/>
        <v>7.3826734400944862E-3</v>
      </c>
      <c r="F909" s="23">
        <f t="shared" si="169"/>
        <v>0.99393474830239903</v>
      </c>
      <c r="G909" s="114"/>
      <c r="H909" s="114"/>
      <c r="I909" s="23"/>
      <c r="K909" s="114"/>
      <c r="R909" s="26"/>
      <c r="T909" s="114"/>
      <c r="U909" s="26"/>
      <c r="W909" s="114"/>
      <c r="Y909" s="26"/>
      <c r="AA909" s="114"/>
      <c r="AE909" s="26"/>
      <c r="AG909" s="114"/>
      <c r="AH909" s="26"/>
      <c r="AJ909" s="114"/>
    </row>
    <row r="910" spans="1:36" x14ac:dyDescent="0.2">
      <c r="A910" s="24">
        <f t="shared" si="170"/>
        <v>12</v>
      </c>
      <c r="B910" s="94">
        <f t="shared" si="166"/>
        <v>5.8245469001475059E-3</v>
      </c>
      <c r="C910" s="23">
        <f t="shared" si="167"/>
        <v>1.0046676845556664</v>
      </c>
      <c r="D910" s="227"/>
      <c r="E910" s="94">
        <f t="shared" si="168"/>
        <v>7.2100207721855127E-3</v>
      </c>
      <c r="F910" s="23">
        <f t="shared" si="169"/>
        <v>0.99622925530055984</v>
      </c>
      <c r="G910" s="114"/>
      <c r="H910" s="114"/>
      <c r="I910" s="23"/>
      <c r="K910" s="114"/>
      <c r="R910" s="26"/>
      <c r="T910" s="114"/>
      <c r="U910" s="26"/>
      <c r="W910" s="114"/>
      <c r="Y910" s="26"/>
      <c r="AA910" s="114"/>
      <c r="AE910" s="26"/>
      <c r="AG910" s="114"/>
      <c r="AH910" s="26"/>
      <c r="AJ910" s="114"/>
    </row>
    <row r="911" spans="1:36" x14ac:dyDescent="0.2">
      <c r="A911" s="24">
        <f t="shared" si="170"/>
        <v>13</v>
      </c>
      <c r="B911" s="94">
        <f t="shared" si="166"/>
        <v>6.0485134151689966E-3</v>
      </c>
      <c r="C911" s="23">
        <f t="shared" si="167"/>
        <v>1.0027891962442941</v>
      </c>
      <c r="D911" s="227"/>
      <c r="E911" s="94">
        <f t="shared" si="168"/>
        <v>7.490687670756749E-3</v>
      </c>
      <c r="F911" s="23">
        <f t="shared" si="169"/>
        <v>0.99774780478873626</v>
      </c>
      <c r="G911" s="114"/>
      <c r="H911" s="114"/>
      <c r="I911" s="23"/>
      <c r="K911" s="114"/>
      <c r="R911" s="26"/>
      <c r="T911" s="114"/>
      <c r="U911" s="26"/>
      <c r="W911" s="114"/>
      <c r="Y911" s="26"/>
      <c r="AA911" s="114"/>
      <c r="AE911" s="26"/>
      <c r="AG911" s="114"/>
      <c r="AH911" s="26"/>
      <c r="AJ911" s="114"/>
    </row>
    <row r="912" spans="1:36" x14ac:dyDescent="0.2">
      <c r="A912" s="24">
        <f t="shared" si="170"/>
        <v>14</v>
      </c>
      <c r="B912" s="94">
        <f t="shared" si="166"/>
        <v>6.0468124036625048E-3</v>
      </c>
      <c r="C912" s="23">
        <f t="shared" si="167"/>
        <v>1</v>
      </c>
      <c r="D912" s="227"/>
      <c r="E912" s="94">
        <f t="shared" si="168"/>
        <v>7.4957907052762259E-3</v>
      </c>
      <c r="F912" s="23">
        <f t="shared" si="169"/>
        <v>1</v>
      </c>
      <c r="G912" s="114"/>
      <c r="H912" s="114"/>
      <c r="I912" s="23"/>
      <c r="K912" s="114"/>
      <c r="R912" s="26"/>
      <c r="T912" s="114"/>
      <c r="U912" s="26"/>
      <c r="W912" s="114"/>
      <c r="Y912" s="26"/>
      <c r="AA912" s="114"/>
      <c r="AE912" s="26"/>
      <c r="AG912" s="114"/>
      <c r="AH912" s="26"/>
      <c r="AJ912" s="114"/>
    </row>
    <row r="913" spans="1:36" x14ac:dyDescent="0.2">
      <c r="A913" s="24">
        <f t="shared" si="170"/>
        <v>15</v>
      </c>
      <c r="B913" s="94">
        <f t="shared" si="166"/>
        <v>6.310469187168816E-3</v>
      </c>
      <c r="C913" s="23">
        <f t="shared" si="167"/>
        <v>1</v>
      </c>
      <c r="D913" s="227"/>
      <c r="E913" s="94">
        <f t="shared" si="168"/>
        <v>7.6999120860553067E-3</v>
      </c>
      <c r="F913" s="23">
        <f t="shared" si="169"/>
        <v>1</v>
      </c>
      <c r="G913" s="114"/>
      <c r="H913" s="114"/>
      <c r="I913" s="23"/>
      <c r="K913" s="114"/>
      <c r="R913" s="26"/>
      <c r="T913" s="114"/>
      <c r="U913" s="26"/>
      <c r="W913" s="114"/>
      <c r="Y913" s="26"/>
      <c r="AA913" s="114"/>
      <c r="AE913" s="26"/>
      <c r="AG913" s="114"/>
      <c r="AH913" s="26"/>
      <c r="AJ913" s="114"/>
    </row>
    <row r="914" spans="1:36" x14ac:dyDescent="0.2">
      <c r="A914" s="24">
        <f t="shared" si="170"/>
        <v>16</v>
      </c>
      <c r="B914" s="94">
        <f t="shared" si="166"/>
        <v>6.3172732331947864E-3</v>
      </c>
      <c r="C914" s="23">
        <f t="shared" si="167"/>
        <v>1</v>
      </c>
      <c r="D914" s="227"/>
      <c r="E914" s="94">
        <f t="shared" si="168"/>
        <v>7.6208150510034128E-3</v>
      </c>
      <c r="F914" s="23">
        <f t="shared" si="169"/>
        <v>1</v>
      </c>
      <c r="G914" s="114"/>
      <c r="H914" s="114"/>
      <c r="I914" s="23"/>
      <c r="K914" s="114"/>
      <c r="R914" s="26"/>
      <c r="T914" s="114"/>
      <c r="U914" s="26"/>
      <c r="W914" s="114"/>
      <c r="Y914" s="26"/>
      <c r="AA914" s="114"/>
      <c r="AE914" s="26"/>
      <c r="AG914" s="114"/>
      <c r="AH914" s="26"/>
      <c r="AJ914" s="114"/>
    </row>
    <row r="915" spans="1:36" x14ac:dyDescent="0.2">
      <c r="A915" s="24">
        <f t="shared" si="170"/>
        <v>17</v>
      </c>
      <c r="B915" s="94">
        <f t="shared" si="166"/>
        <v>6.2089755006147739E-3</v>
      </c>
      <c r="C915" s="23">
        <f t="shared" si="167"/>
        <v>1</v>
      </c>
      <c r="D915" s="227"/>
      <c r="E915" s="94">
        <f t="shared" si="168"/>
        <v>7.5337799622545547E-3</v>
      </c>
      <c r="F915" s="23">
        <f t="shared" si="169"/>
        <v>1</v>
      </c>
      <c r="G915" s="114"/>
      <c r="H915" s="114"/>
      <c r="I915" s="23"/>
      <c r="K915" s="114"/>
      <c r="R915" s="26"/>
      <c r="T915" s="114"/>
      <c r="U915" s="26"/>
      <c r="W915" s="114"/>
      <c r="Y915" s="26"/>
      <c r="AA915" s="114"/>
      <c r="AE915" s="26"/>
      <c r="AG915" s="114"/>
      <c r="AH915" s="26"/>
      <c r="AJ915" s="114"/>
    </row>
    <row r="916" spans="1:36" x14ac:dyDescent="0.2">
      <c r="A916" s="24">
        <f t="shared" si="170"/>
        <v>18</v>
      </c>
      <c r="B916" s="94">
        <f t="shared" si="166"/>
        <v>6.0252662579136015E-3</v>
      </c>
      <c r="C916" s="23">
        <f t="shared" si="167"/>
        <v>1</v>
      </c>
      <c r="D916" s="227"/>
      <c r="E916" s="94">
        <f t="shared" si="168"/>
        <v>7.2973393628521198E-3</v>
      </c>
      <c r="F916" s="23">
        <f t="shared" si="169"/>
        <v>1</v>
      </c>
      <c r="G916" s="114"/>
      <c r="H916" s="114"/>
      <c r="I916" s="23"/>
      <c r="K916" s="114"/>
      <c r="R916" s="26"/>
      <c r="T916" s="114"/>
      <c r="U916" s="26"/>
      <c r="W916" s="114"/>
      <c r="Y916" s="26"/>
      <c r="AA916" s="114"/>
      <c r="AE916" s="26"/>
      <c r="AG916" s="114"/>
      <c r="AH916" s="26"/>
      <c r="AJ916" s="114"/>
    </row>
    <row r="917" spans="1:36" x14ac:dyDescent="0.2">
      <c r="A917" s="24">
        <f t="shared" si="170"/>
        <v>19</v>
      </c>
      <c r="B917" s="94">
        <f t="shared" si="166"/>
        <v>6.2537688036190722E-3</v>
      </c>
      <c r="C917" s="23">
        <f t="shared" si="167"/>
        <v>1</v>
      </c>
      <c r="D917" s="227"/>
      <c r="E917" s="94">
        <f t="shared" si="168"/>
        <v>7.3265400603802384E-3</v>
      </c>
      <c r="F917" s="23">
        <f t="shared" si="169"/>
        <v>1</v>
      </c>
      <c r="G917" s="114"/>
      <c r="H917" s="114"/>
      <c r="I917" s="23"/>
      <c r="K917" s="114"/>
      <c r="R917" s="26"/>
      <c r="T917" s="114"/>
      <c r="U917" s="26"/>
      <c r="W917" s="114"/>
      <c r="Y917" s="26"/>
      <c r="AA917" s="114"/>
      <c r="AE917" s="26"/>
      <c r="AG917" s="114"/>
      <c r="AH917" s="26"/>
      <c r="AJ917" s="114"/>
    </row>
    <row r="918" spans="1:36" x14ac:dyDescent="0.2">
      <c r="A918" s="24">
        <f t="shared" si="170"/>
        <v>20</v>
      </c>
      <c r="B918" s="94">
        <f t="shared" si="166"/>
        <v>6.1888468644546151E-3</v>
      </c>
      <c r="C918" s="23">
        <f t="shared" si="167"/>
        <v>1</v>
      </c>
      <c r="D918" s="227"/>
      <c r="E918" s="94">
        <f t="shared" si="168"/>
        <v>7.1377277831595892E-3</v>
      </c>
      <c r="F918" s="23">
        <f t="shared" si="169"/>
        <v>1</v>
      </c>
      <c r="G918" s="114"/>
      <c r="H918" s="114"/>
      <c r="I918" s="23"/>
      <c r="K918" s="114"/>
      <c r="R918" s="26"/>
      <c r="T918" s="114"/>
      <c r="U918" s="26"/>
      <c r="W918" s="114"/>
      <c r="Y918" s="26"/>
      <c r="AA918" s="114"/>
      <c r="AE918" s="26"/>
      <c r="AG918" s="114"/>
      <c r="AH918" s="26"/>
      <c r="AJ918" s="114"/>
    </row>
    <row r="919" spans="1:36" x14ac:dyDescent="0.2">
      <c r="A919" s="24">
        <f t="shared" si="170"/>
        <v>21</v>
      </c>
      <c r="B919" s="94">
        <f t="shared" si="166"/>
        <v>5.953540272723175E-3</v>
      </c>
      <c r="C919" s="23">
        <f t="shared" si="167"/>
        <v>1</v>
      </c>
      <c r="D919" s="227"/>
      <c r="E919" s="94">
        <f t="shared" si="168"/>
        <v>6.8278601870602352E-3</v>
      </c>
      <c r="F919" s="23">
        <f t="shared" si="169"/>
        <v>1</v>
      </c>
      <c r="G919" s="114"/>
      <c r="H919" s="114"/>
      <c r="I919" s="23"/>
      <c r="K919" s="114"/>
      <c r="R919" s="26"/>
      <c r="T919" s="114"/>
      <c r="U919" s="26"/>
      <c r="W919" s="114"/>
      <c r="Y919" s="26"/>
      <c r="AA919" s="114"/>
      <c r="AE919" s="26"/>
      <c r="AG919" s="114"/>
      <c r="AH919" s="26"/>
      <c r="AJ919" s="114"/>
    </row>
    <row r="920" spans="1:36" x14ac:dyDescent="0.2">
      <c r="A920" s="24">
        <f t="shared" si="170"/>
        <v>22</v>
      </c>
      <c r="B920" s="94">
        <f t="shared" si="166"/>
        <v>5.7738000568704848E-3</v>
      </c>
      <c r="C920" s="23">
        <f t="shared" si="167"/>
        <v>1</v>
      </c>
      <c r="D920" s="227"/>
      <c r="E920" s="94">
        <f t="shared" si="168"/>
        <v>6.5772444917703643E-3</v>
      </c>
      <c r="F920" s="23">
        <f t="shared" si="169"/>
        <v>1</v>
      </c>
      <c r="G920" s="114"/>
      <c r="H920" s="114"/>
      <c r="I920" s="23"/>
      <c r="K920" s="114"/>
      <c r="R920" s="26"/>
      <c r="T920" s="114"/>
      <c r="U920" s="26"/>
      <c r="W920" s="114"/>
      <c r="Y920" s="26"/>
      <c r="AA920" s="114"/>
      <c r="AE920" s="26"/>
      <c r="AG920" s="114"/>
      <c r="AH920" s="26"/>
      <c r="AJ920" s="114"/>
    </row>
    <row r="921" spans="1:36" x14ac:dyDescent="0.2">
      <c r="A921" s="24">
        <f t="shared" si="170"/>
        <v>23</v>
      </c>
      <c r="B921" s="94">
        <f t="shared" si="166"/>
        <v>6.1366825115888495E-3</v>
      </c>
      <c r="C921" s="23">
        <f t="shared" si="167"/>
        <v>1</v>
      </c>
      <c r="D921" s="227"/>
      <c r="E921" s="94">
        <f t="shared" si="168"/>
        <v>6.7184284468092288E-3</v>
      </c>
      <c r="F921" s="23">
        <f t="shared" si="169"/>
        <v>1</v>
      </c>
      <c r="G921" s="114"/>
      <c r="H921" s="114"/>
      <c r="I921" s="23"/>
      <c r="K921" s="114"/>
      <c r="R921" s="26"/>
      <c r="T921" s="114"/>
      <c r="U921" s="26"/>
      <c r="W921" s="114"/>
      <c r="Y921" s="26"/>
      <c r="AA921" s="114"/>
      <c r="AE921" s="26"/>
      <c r="AG921" s="114"/>
      <c r="AH921" s="26"/>
      <c r="AJ921" s="114"/>
    </row>
    <row r="922" spans="1:36" x14ac:dyDescent="0.2">
      <c r="A922" s="24">
        <f t="shared" si="170"/>
        <v>24</v>
      </c>
      <c r="B922" s="94">
        <f t="shared" si="166"/>
        <v>5.6833629451086415E-3</v>
      </c>
      <c r="C922" s="23">
        <f t="shared" si="167"/>
        <v>1</v>
      </c>
      <c r="D922" s="227"/>
      <c r="E922" s="94">
        <f t="shared" si="168"/>
        <v>6.3135877082640532E-3</v>
      </c>
      <c r="F922" s="23">
        <f t="shared" si="169"/>
        <v>1</v>
      </c>
      <c r="G922" s="114"/>
      <c r="H922" s="114"/>
      <c r="I922" s="23"/>
      <c r="K922" s="114"/>
      <c r="R922" s="26"/>
      <c r="T922" s="114"/>
      <c r="U922" s="26"/>
      <c r="W922" s="114"/>
      <c r="Y922" s="26"/>
      <c r="AA922" s="114"/>
      <c r="AE922" s="26"/>
      <c r="AG922" s="114"/>
      <c r="AH922" s="26"/>
      <c r="AJ922" s="114"/>
    </row>
    <row r="923" spans="1:36" x14ac:dyDescent="0.2">
      <c r="A923" s="24">
        <f t="shared" si="170"/>
        <v>25</v>
      </c>
      <c r="B923" s="94">
        <f t="shared" si="166"/>
        <v>5.990962525866006E-3</v>
      </c>
      <c r="C923" s="23">
        <f t="shared" si="167"/>
        <v>1</v>
      </c>
      <c r="D923" s="227"/>
      <c r="E923" s="94">
        <f t="shared" si="168"/>
        <v>6.6223212966924115E-3</v>
      </c>
      <c r="F923" s="23">
        <f t="shared" si="169"/>
        <v>1</v>
      </c>
      <c r="G923" s="114"/>
      <c r="H923" s="114"/>
      <c r="I923" s="23"/>
      <c r="K923" s="114"/>
      <c r="R923" s="26"/>
      <c r="T923" s="114"/>
      <c r="U923" s="26"/>
      <c r="W923" s="114"/>
      <c r="Y923" s="26"/>
      <c r="AA923" s="114"/>
      <c r="AE923" s="26"/>
      <c r="AG923" s="114"/>
      <c r="AH923" s="26"/>
      <c r="AJ923" s="114"/>
    </row>
    <row r="924" spans="1:36" x14ac:dyDescent="0.2">
      <c r="A924" s="24">
        <f t="shared" si="170"/>
        <v>26</v>
      </c>
      <c r="B924" s="94">
        <f t="shared" si="166"/>
        <v>6.0624050091386845E-3</v>
      </c>
      <c r="C924" s="23">
        <f t="shared" si="167"/>
        <v>1</v>
      </c>
      <c r="D924" s="227"/>
      <c r="E924" s="94">
        <f t="shared" si="168"/>
        <v>6.6123987295712058E-3</v>
      </c>
      <c r="F924" s="23">
        <f t="shared" si="169"/>
        <v>1</v>
      </c>
      <c r="G924" s="114"/>
      <c r="H924" s="114"/>
      <c r="I924" s="23"/>
      <c r="K924" s="114"/>
      <c r="R924" s="26"/>
      <c r="T924" s="114"/>
      <c r="U924" s="26"/>
      <c r="W924" s="114"/>
      <c r="Y924" s="26"/>
      <c r="AA924" s="114"/>
      <c r="AE924" s="26"/>
      <c r="AG924" s="114"/>
      <c r="AH924" s="26"/>
      <c r="AJ924" s="114"/>
    </row>
    <row r="925" spans="1:36" x14ac:dyDescent="0.2">
      <c r="A925" s="24">
        <f t="shared" si="170"/>
        <v>27</v>
      </c>
      <c r="B925" s="94">
        <f t="shared" si="166"/>
        <v>6.2432792326623694E-3</v>
      </c>
      <c r="C925" s="23">
        <f t="shared" si="167"/>
        <v>1</v>
      </c>
      <c r="D925" s="227"/>
      <c r="E925" s="94">
        <f t="shared" si="168"/>
        <v>6.7626547459780292E-3</v>
      </c>
      <c r="F925" s="23">
        <f t="shared" si="169"/>
        <v>1</v>
      </c>
      <c r="G925" s="114"/>
      <c r="H925" s="114"/>
      <c r="I925" s="23"/>
      <c r="K925" s="114"/>
      <c r="R925" s="26"/>
      <c r="T925" s="114"/>
      <c r="U925" s="26"/>
      <c r="W925" s="114"/>
      <c r="Y925" s="26"/>
      <c r="AA925" s="114"/>
      <c r="AE925" s="26"/>
      <c r="AG925" s="114"/>
      <c r="AH925" s="26"/>
      <c r="AJ925" s="114"/>
    </row>
    <row r="926" spans="1:36" x14ac:dyDescent="0.2">
      <c r="A926" s="24">
        <f t="shared" si="170"/>
        <v>28</v>
      </c>
      <c r="B926" s="94">
        <f t="shared" si="166"/>
        <v>6.3444894172986635E-3</v>
      </c>
      <c r="C926" s="23">
        <f t="shared" si="167"/>
        <v>1.0000000000000002</v>
      </c>
      <c r="D926" s="227"/>
      <c r="E926" s="94">
        <f t="shared" si="168"/>
        <v>6.7464951366663518E-3</v>
      </c>
      <c r="F926" s="23">
        <f t="shared" si="169"/>
        <v>1.0000000000000002</v>
      </c>
      <c r="G926" s="114"/>
      <c r="H926" s="114"/>
      <c r="I926" s="23"/>
      <c r="K926" s="114"/>
      <c r="R926" s="26"/>
      <c r="T926" s="114"/>
      <c r="U926" s="26"/>
      <c r="W926" s="114"/>
      <c r="Y926" s="26"/>
      <c r="AA926" s="114"/>
      <c r="AE926" s="26"/>
      <c r="AG926" s="114"/>
      <c r="AH926" s="26"/>
      <c r="AJ926" s="114"/>
    </row>
    <row r="927" spans="1:36" x14ac:dyDescent="0.2">
      <c r="A927" s="24">
        <f t="shared" si="170"/>
        <v>29</v>
      </c>
      <c r="B927" s="94">
        <f t="shared" si="166"/>
        <v>6.6396149136750838E-3</v>
      </c>
      <c r="C927" s="23">
        <f t="shared" si="167"/>
        <v>1</v>
      </c>
      <c r="D927" s="227"/>
      <c r="E927" s="94">
        <f t="shared" si="168"/>
        <v>7.1028570472764958E-3</v>
      </c>
      <c r="F927" s="23">
        <f t="shared" si="169"/>
        <v>1</v>
      </c>
      <c r="G927" s="114"/>
      <c r="H927" s="114"/>
      <c r="I927" s="23"/>
      <c r="K927" s="114"/>
      <c r="R927" s="26"/>
      <c r="T927" s="114"/>
      <c r="U927" s="26"/>
      <c r="W927" s="114"/>
      <c r="Y927" s="26"/>
      <c r="AA927" s="114"/>
      <c r="AE927" s="26"/>
      <c r="AG927" s="114"/>
      <c r="AH927" s="26"/>
      <c r="AJ927" s="114"/>
    </row>
    <row r="928" spans="1:36" x14ac:dyDescent="0.2">
      <c r="A928" s="24">
        <f t="shared" si="170"/>
        <v>30</v>
      </c>
      <c r="B928" s="94">
        <f t="shared" si="166"/>
        <v>7.4206626970728141E-3</v>
      </c>
      <c r="C928" s="23">
        <f t="shared" si="167"/>
        <v>1</v>
      </c>
      <c r="D928" s="227"/>
      <c r="E928" s="94">
        <f t="shared" si="168"/>
        <v>7.740736362211122E-3</v>
      </c>
      <c r="F928" s="23">
        <f t="shared" si="169"/>
        <v>1</v>
      </c>
      <c r="G928" s="114"/>
      <c r="H928" s="114"/>
      <c r="I928" s="23"/>
      <c r="K928" s="114"/>
      <c r="R928" s="22"/>
      <c r="T928" s="114"/>
      <c r="U928" s="22"/>
      <c r="W928" s="114"/>
      <c r="Y928" s="22"/>
      <c r="AA928" s="114"/>
      <c r="AE928" s="22"/>
      <c r="AG928" s="114"/>
      <c r="AH928" s="22"/>
      <c r="AJ928" s="114"/>
    </row>
    <row r="929" spans="1:36" x14ac:dyDescent="0.2">
      <c r="A929" s="24">
        <f t="shared" si="170"/>
        <v>31</v>
      </c>
      <c r="B929" s="94">
        <f t="shared" si="166"/>
        <v>7.360843792427834E-3</v>
      </c>
      <c r="C929" s="23">
        <f t="shared" si="167"/>
        <v>1</v>
      </c>
      <c r="D929" s="227"/>
      <c r="E929" s="94">
        <f t="shared" si="168"/>
        <v>7.8530031216396158E-3</v>
      </c>
      <c r="F929" s="23">
        <f t="shared" si="169"/>
        <v>1</v>
      </c>
      <c r="G929" s="114"/>
      <c r="H929" s="114"/>
      <c r="I929" s="23"/>
      <c r="K929" s="114"/>
      <c r="R929" s="22"/>
      <c r="T929" s="114"/>
      <c r="U929" s="22"/>
      <c r="W929" s="114"/>
      <c r="Y929" s="22"/>
      <c r="AA929" s="114"/>
      <c r="AE929" s="22"/>
      <c r="AG929" s="114"/>
      <c r="AH929" s="22"/>
      <c r="AJ929" s="114"/>
    </row>
    <row r="930" spans="1:36" x14ac:dyDescent="0.2">
      <c r="A930" s="24">
        <f t="shared" si="170"/>
        <v>32</v>
      </c>
      <c r="B930" s="94">
        <f t="shared" ref="B930:B961" si="171">SUM(B832,E832)</f>
        <v>6.7762628380299682E-3</v>
      </c>
      <c r="C930" s="23">
        <f t="shared" ref="C930:C961" si="172">SUM(D832,G832)/B930</f>
        <v>1</v>
      </c>
      <c r="D930" s="227"/>
      <c r="E930" s="94">
        <f t="shared" ref="E930:E961" si="173">SUM(H832,K832)</f>
        <v>7.203500228077293E-3</v>
      </c>
      <c r="F930" s="23">
        <f t="shared" ref="F930:F961" si="174">SUM(J832,M832)/E930</f>
        <v>1</v>
      </c>
      <c r="G930" s="114"/>
      <c r="H930" s="114"/>
      <c r="I930" s="23"/>
      <c r="K930" s="114"/>
      <c r="R930" s="22"/>
      <c r="T930" s="114"/>
      <c r="U930" s="22"/>
      <c r="W930" s="114"/>
      <c r="Y930" s="22"/>
      <c r="AA930" s="114"/>
      <c r="AE930" s="22"/>
      <c r="AG930" s="114"/>
      <c r="AH930" s="22"/>
      <c r="AJ930" s="114"/>
    </row>
    <row r="931" spans="1:36" x14ac:dyDescent="0.2">
      <c r="A931" s="24">
        <f t="shared" si="170"/>
        <v>33</v>
      </c>
      <c r="B931" s="94">
        <f t="shared" si="171"/>
        <v>6.6203367832681709E-3</v>
      </c>
      <c r="C931" s="23">
        <f t="shared" si="172"/>
        <v>1</v>
      </c>
      <c r="D931" s="227"/>
      <c r="E931" s="94">
        <f t="shared" si="173"/>
        <v>7.0764913689258645E-3</v>
      </c>
      <c r="F931" s="23">
        <f t="shared" si="174"/>
        <v>1</v>
      </c>
      <c r="G931" s="114"/>
      <c r="H931" s="114"/>
      <c r="I931" s="23"/>
      <c r="K931" s="114"/>
      <c r="R931" s="22"/>
      <c r="T931" s="114"/>
      <c r="U931" s="22"/>
      <c r="W931" s="114"/>
      <c r="Y931" s="22"/>
      <c r="AA931" s="114"/>
      <c r="AE931" s="22"/>
      <c r="AG931" s="114"/>
      <c r="AH931" s="22"/>
      <c r="AJ931" s="114"/>
    </row>
    <row r="932" spans="1:36" x14ac:dyDescent="0.2">
      <c r="A932" s="24">
        <f t="shared" si="170"/>
        <v>34</v>
      </c>
      <c r="B932" s="94">
        <f t="shared" si="171"/>
        <v>6.4899259011037581E-3</v>
      </c>
      <c r="C932" s="23">
        <f t="shared" si="172"/>
        <v>1</v>
      </c>
      <c r="D932" s="227"/>
      <c r="E932" s="94">
        <f t="shared" si="173"/>
        <v>6.9463639886792015E-3</v>
      </c>
      <c r="F932" s="23">
        <f t="shared" si="174"/>
        <v>1</v>
      </c>
      <c r="G932" s="114"/>
      <c r="H932" s="114"/>
      <c r="I932" s="23"/>
      <c r="K932" s="114"/>
      <c r="R932" s="22"/>
      <c r="T932" s="114"/>
      <c r="U932" s="22"/>
      <c r="W932" s="114"/>
      <c r="Y932" s="22"/>
      <c r="AA932" s="114"/>
      <c r="AE932" s="22"/>
      <c r="AG932" s="114"/>
      <c r="AH932" s="22"/>
      <c r="AJ932" s="114"/>
    </row>
    <row r="933" spans="1:36" x14ac:dyDescent="0.2">
      <c r="A933" s="24">
        <f t="shared" si="170"/>
        <v>35</v>
      </c>
      <c r="B933" s="94">
        <f t="shared" si="171"/>
        <v>6.7884534204931627E-3</v>
      </c>
      <c r="C933" s="23">
        <f t="shared" si="172"/>
        <v>1</v>
      </c>
      <c r="D933" s="227"/>
      <c r="E933" s="94">
        <f t="shared" si="173"/>
        <v>7.1266712083673887E-3</v>
      </c>
      <c r="F933" s="23">
        <f t="shared" si="174"/>
        <v>1</v>
      </c>
      <c r="G933" s="114"/>
      <c r="H933" s="114"/>
      <c r="I933" s="23"/>
      <c r="K933" s="114"/>
      <c r="R933" s="22"/>
      <c r="T933" s="114"/>
      <c r="U933" s="22"/>
      <c r="W933" s="114"/>
      <c r="Y933" s="22"/>
      <c r="AA933" s="114"/>
      <c r="AE933" s="22"/>
      <c r="AG933" s="114"/>
      <c r="AH933" s="22"/>
      <c r="AJ933" s="114"/>
    </row>
    <row r="934" spans="1:36" x14ac:dyDescent="0.2">
      <c r="A934" s="24">
        <f t="shared" si="170"/>
        <v>36</v>
      </c>
      <c r="B934" s="94">
        <f t="shared" si="171"/>
        <v>7.1011560357700041E-3</v>
      </c>
      <c r="C934" s="23">
        <f t="shared" si="172"/>
        <v>1</v>
      </c>
      <c r="D934" s="227"/>
      <c r="E934" s="94">
        <f t="shared" si="173"/>
        <v>7.5343469660900525E-3</v>
      </c>
      <c r="F934" s="23">
        <f t="shared" si="174"/>
        <v>1</v>
      </c>
      <c r="G934" s="114"/>
      <c r="H934" s="114"/>
      <c r="I934" s="23"/>
      <c r="K934" s="114"/>
      <c r="R934" s="22"/>
      <c r="T934" s="114"/>
      <c r="U934" s="22"/>
      <c r="W934" s="114"/>
      <c r="Y934" s="22"/>
      <c r="AA934" s="114"/>
      <c r="AE934" s="22"/>
      <c r="AG934" s="114"/>
      <c r="AH934" s="22"/>
      <c r="AJ934" s="114"/>
    </row>
    <row r="935" spans="1:36" x14ac:dyDescent="0.2">
      <c r="A935" s="24">
        <f t="shared" si="170"/>
        <v>37</v>
      </c>
      <c r="B935" s="94">
        <f t="shared" si="171"/>
        <v>7.421229700908312E-3</v>
      </c>
      <c r="C935" s="23">
        <f t="shared" si="172"/>
        <v>1.0000000000000002</v>
      </c>
      <c r="D935" s="227"/>
      <c r="E935" s="94">
        <f t="shared" si="173"/>
        <v>7.8311734739729653E-3</v>
      </c>
      <c r="F935" s="23">
        <f t="shared" si="174"/>
        <v>1</v>
      </c>
      <c r="G935" s="114"/>
      <c r="H935" s="114"/>
      <c r="I935" s="23"/>
      <c r="K935" s="114"/>
      <c r="R935" s="22"/>
      <c r="T935" s="114"/>
      <c r="U935" s="22"/>
      <c r="W935" s="114"/>
      <c r="Y935" s="22"/>
      <c r="AA935" s="114"/>
      <c r="AE935" s="22"/>
      <c r="AG935" s="114"/>
      <c r="AH935" s="22"/>
      <c r="AJ935" s="114"/>
    </row>
    <row r="936" spans="1:36" x14ac:dyDescent="0.2">
      <c r="A936" s="24">
        <f t="shared" si="170"/>
        <v>38</v>
      </c>
      <c r="B936" s="94">
        <f t="shared" si="171"/>
        <v>7.1632429557569738E-3</v>
      </c>
      <c r="C936" s="23">
        <f t="shared" si="172"/>
        <v>1</v>
      </c>
      <c r="D936" s="227"/>
      <c r="E936" s="94">
        <f t="shared" si="173"/>
        <v>7.5584446290986942E-3</v>
      </c>
      <c r="F936" s="23">
        <f t="shared" si="174"/>
        <v>1</v>
      </c>
      <c r="G936" s="114"/>
      <c r="H936" s="114"/>
      <c r="I936" s="23"/>
      <c r="K936" s="114"/>
      <c r="R936" s="22"/>
      <c r="T936" s="114"/>
      <c r="U936" s="22"/>
      <c r="W936" s="114"/>
      <c r="Y936" s="22"/>
      <c r="AA936" s="114"/>
      <c r="AE936" s="22"/>
      <c r="AG936" s="114"/>
      <c r="AH936" s="22"/>
      <c r="AJ936" s="114"/>
    </row>
    <row r="937" spans="1:36" x14ac:dyDescent="0.2">
      <c r="A937" s="24">
        <f t="shared" si="170"/>
        <v>39</v>
      </c>
      <c r="B937" s="94">
        <f t="shared" si="171"/>
        <v>7.1601244346617384E-3</v>
      </c>
      <c r="C937" s="23">
        <f t="shared" si="172"/>
        <v>1</v>
      </c>
      <c r="D937" s="227"/>
      <c r="E937" s="94">
        <f t="shared" si="173"/>
        <v>7.5519240849904728E-3</v>
      </c>
      <c r="F937" s="23">
        <f t="shared" si="174"/>
        <v>1</v>
      </c>
      <c r="G937" s="114"/>
      <c r="H937" s="114"/>
      <c r="I937" s="23"/>
      <c r="K937" s="114"/>
      <c r="R937" s="22"/>
      <c r="T937" s="114"/>
      <c r="U937" s="22"/>
      <c r="W937" s="114"/>
      <c r="Y937" s="22"/>
      <c r="AA937" s="114"/>
      <c r="AE937" s="22"/>
      <c r="AG937" s="114"/>
      <c r="AH937" s="22"/>
      <c r="AJ937" s="114"/>
    </row>
    <row r="938" spans="1:36" x14ac:dyDescent="0.2">
      <c r="A938" s="24">
        <f t="shared" si="170"/>
        <v>40</v>
      </c>
      <c r="B938" s="94">
        <f t="shared" si="171"/>
        <v>7.1598409327439895E-3</v>
      </c>
      <c r="C938" s="23">
        <f t="shared" si="172"/>
        <v>1</v>
      </c>
      <c r="D938" s="227"/>
      <c r="E938" s="94">
        <f t="shared" si="173"/>
        <v>7.5459705447177491E-3</v>
      </c>
      <c r="F938" s="23">
        <f t="shared" si="174"/>
        <v>1</v>
      </c>
      <c r="G938" s="114"/>
      <c r="H938" s="114"/>
      <c r="I938" s="23"/>
      <c r="K938" s="114"/>
      <c r="R938" s="22"/>
      <c r="T938" s="114"/>
      <c r="U938" s="22"/>
      <c r="W938" s="114"/>
      <c r="Y938" s="22"/>
      <c r="AA938" s="114"/>
      <c r="AE938" s="22"/>
      <c r="AG938" s="114"/>
      <c r="AH938" s="22"/>
      <c r="AJ938" s="114"/>
    </row>
    <row r="939" spans="1:36" x14ac:dyDescent="0.2">
      <c r="A939" s="24">
        <f t="shared" si="170"/>
        <v>41</v>
      </c>
      <c r="B939" s="94">
        <f t="shared" si="171"/>
        <v>7.0163889623631355E-3</v>
      </c>
      <c r="C939" s="23">
        <f t="shared" si="172"/>
        <v>1</v>
      </c>
      <c r="D939" s="227"/>
      <c r="E939" s="94">
        <f t="shared" si="173"/>
        <v>7.6395261775748288E-3</v>
      </c>
      <c r="F939" s="23">
        <f t="shared" si="174"/>
        <v>1</v>
      </c>
      <c r="G939" s="114"/>
      <c r="H939" s="114"/>
      <c r="I939" s="23"/>
      <c r="K939" s="114"/>
      <c r="R939" s="22"/>
      <c r="T939" s="114"/>
      <c r="U939" s="22"/>
      <c r="W939" s="114"/>
      <c r="Y939" s="22"/>
      <c r="AA939" s="114"/>
      <c r="AE939" s="22"/>
      <c r="AG939" s="114"/>
      <c r="AH939" s="22"/>
      <c r="AJ939" s="114"/>
    </row>
    <row r="940" spans="1:36" x14ac:dyDescent="0.2">
      <c r="A940" s="24">
        <f t="shared" si="170"/>
        <v>42</v>
      </c>
      <c r="B940" s="94">
        <f t="shared" si="171"/>
        <v>6.8460043097961533E-3</v>
      </c>
      <c r="C940" s="23">
        <f t="shared" si="172"/>
        <v>1</v>
      </c>
      <c r="D940" s="227"/>
      <c r="E940" s="94">
        <f t="shared" si="173"/>
        <v>7.352055232977623E-3</v>
      </c>
      <c r="F940" s="23">
        <f t="shared" si="174"/>
        <v>1</v>
      </c>
      <c r="G940" s="114"/>
      <c r="H940" s="114"/>
      <c r="I940" s="23"/>
      <c r="K940" s="114"/>
      <c r="R940" s="22"/>
      <c r="T940" s="114"/>
      <c r="U940" s="22"/>
      <c r="W940" s="114"/>
      <c r="Y940" s="22"/>
      <c r="AA940" s="114"/>
      <c r="AE940" s="22"/>
      <c r="AG940" s="114"/>
      <c r="AH940" s="22"/>
      <c r="AJ940" s="114"/>
    </row>
    <row r="941" spans="1:36" x14ac:dyDescent="0.2">
      <c r="A941" s="24">
        <f t="shared" si="170"/>
        <v>43</v>
      </c>
      <c r="B941" s="94">
        <f t="shared" si="171"/>
        <v>6.6798721859954021E-3</v>
      </c>
      <c r="C941" s="23">
        <f t="shared" si="172"/>
        <v>1</v>
      </c>
      <c r="D941" s="227"/>
      <c r="E941" s="94">
        <f t="shared" si="173"/>
        <v>7.2670046576530064E-3</v>
      </c>
      <c r="F941" s="23">
        <f t="shared" si="174"/>
        <v>1</v>
      </c>
      <c r="G941" s="114"/>
      <c r="H941" s="114"/>
      <c r="I941" s="23"/>
      <c r="K941" s="114"/>
      <c r="R941" s="22"/>
      <c r="T941" s="114"/>
      <c r="U941" s="22"/>
      <c r="W941" s="114"/>
      <c r="Y941" s="22"/>
      <c r="AA941" s="114"/>
      <c r="AE941" s="22"/>
      <c r="AG941" s="114"/>
      <c r="AH941" s="22"/>
      <c r="AJ941" s="114"/>
    </row>
    <row r="942" spans="1:36" x14ac:dyDescent="0.2">
      <c r="A942" s="24">
        <f t="shared" si="170"/>
        <v>44</v>
      </c>
      <c r="B942" s="94">
        <f t="shared" si="171"/>
        <v>6.5608013805409388E-3</v>
      </c>
      <c r="C942" s="23">
        <f t="shared" si="172"/>
        <v>1.0000000000000002</v>
      </c>
      <c r="D942" s="227"/>
      <c r="E942" s="94">
        <f t="shared" si="173"/>
        <v>7.2321339217699138E-3</v>
      </c>
      <c r="F942" s="23">
        <f t="shared" si="174"/>
        <v>1.0000000000000002</v>
      </c>
      <c r="G942" s="114"/>
      <c r="H942" s="114"/>
      <c r="I942" s="23"/>
      <c r="K942" s="114"/>
      <c r="R942" s="22"/>
      <c r="T942" s="114"/>
      <c r="U942" s="22"/>
      <c r="W942" s="114"/>
      <c r="Y942" s="22"/>
      <c r="AA942" s="114"/>
      <c r="AE942" s="22"/>
      <c r="AG942" s="114"/>
      <c r="AH942" s="22"/>
      <c r="AJ942" s="114"/>
    </row>
    <row r="943" spans="1:36" x14ac:dyDescent="0.2">
      <c r="A943" s="24">
        <f t="shared" si="170"/>
        <v>45</v>
      </c>
      <c r="B943" s="94">
        <f t="shared" si="171"/>
        <v>6.3133042063463042E-3</v>
      </c>
      <c r="C943" s="23">
        <f t="shared" si="172"/>
        <v>1.0000000000000002</v>
      </c>
      <c r="D943" s="227"/>
      <c r="E943" s="94">
        <f t="shared" si="173"/>
        <v>7.0801768938565986E-3</v>
      </c>
      <c r="F943" s="23">
        <f t="shared" si="174"/>
        <v>1</v>
      </c>
      <c r="G943" s="114"/>
      <c r="H943" s="114"/>
      <c r="I943" s="23"/>
      <c r="K943" s="114"/>
      <c r="R943" s="22"/>
      <c r="T943" s="114"/>
      <c r="U943" s="22"/>
      <c r="W943" s="114"/>
      <c r="Y943" s="22"/>
      <c r="AA943" s="114"/>
      <c r="AE943" s="22"/>
      <c r="AG943" s="114"/>
      <c r="AH943" s="22"/>
      <c r="AJ943" s="114"/>
    </row>
    <row r="944" spans="1:36" x14ac:dyDescent="0.2">
      <c r="A944" s="24">
        <f t="shared" si="170"/>
        <v>46</v>
      </c>
      <c r="B944" s="94">
        <f t="shared" si="171"/>
        <v>6.2336401674589134E-3</v>
      </c>
      <c r="C944" s="23">
        <f t="shared" si="172"/>
        <v>1</v>
      </c>
      <c r="D944" s="227"/>
      <c r="E944" s="94">
        <f t="shared" si="173"/>
        <v>6.9732966708653307E-3</v>
      </c>
      <c r="F944" s="23">
        <f t="shared" si="174"/>
        <v>1</v>
      </c>
      <c r="G944" s="114"/>
      <c r="H944" s="114"/>
      <c r="I944" s="23"/>
      <c r="K944" s="114"/>
      <c r="R944" s="22"/>
      <c r="T944" s="114"/>
      <c r="U944" s="22"/>
      <c r="W944" s="114"/>
      <c r="Y944" s="22"/>
      <c r="AA944" s="114"/>
      <c r="AE944" s="22"/>
      <c r="AG944" s="114"/>
      <c r="AH944" s="22"/>
      <c r="AJ944" s="114"/>
    </row>
    <row r="945" spans="1:36" x14ac:dyDescent="0.2">
      <c r="A945" s="24">
        <f t="shared" si="170"/>
        <v>47</v>
      </c>
      <c r="B945" s="94">
        <f t="shared" si="171"/>
        <v>6.2364751866363999E-3</v>
      </c>
      <c r="C945" s="23">
        <f t="shared" si="172"/>
        <v>1.0000000000000002</v>
      </c>
      <c r="D945" s="227"/>
      <c r="E945" s="94">
        <f t="shared" si="173"/>
        <v>6.9956933223674789E-3</v>
      </c>
      <c r="F945" s="23">
        <f t="shared" si="174"/>
        <v>1.0000000000000002</v>
      </c>
      <c r="G945" s="114"/>
      <c r="H945" s="114"/>
      <c r="I945" s="23"/>
      <c r="K945" s="114"/>
      <c r="R945" s="22"/>
      <c r="T945" s="114"/>
      <c r="U945" s="22"/>
      <c r="W945" s="114"/>
      <c r="Y945" s="22"/>
      <c r="AA945" s="114"/>
      <c r="AE945" s="22"/>
      <c r="AG945" s="114"/>
      <c r="AH945" s="22"/>
      <c r="AJ945" s="114"/>
    </row>
    <row r="946" spans="1:36" x14ac:dyDescent="0.2">
      <c r="A946" s="24">
        <f t="shared" si="170"/>
        <v>48</v>
      </c>
      <c r="B946" s="94">
        <f t="shared" si="171"/>
        <v>6.0332043116105658E-3</v>
      </c>
      <c r="C946" s="23">
        <f t="shared" si="172"/>
        <v>0.99999999999999967</v>
      </c>
      <c r="D946" s="227"/>
      <c r="E946" s="94">
        <f t="shared" si="173"/>
        <v>6.7895874281641575E-3</v>
      </c>
      <c r="F946" s="23">
        <f t="shared" si="174"/>
        <v>0.99999999999999989</v>
      </c>
      <c r="G946" s="114"/>
      <c r="H946" s="114"/>
      <c r="I946" s="23"/>
      <c r="K946" s="114"/>
      <c r="R946" s="22"/>
      <c r="T946" s="114"/>
      <c r="U946" s="22"/>
      <c r="W946" s="114"/>
      <c r="Y946" s="22"/>
      <c r="AA946" s="114"/>
      <c r="AE946" s="22"/>
      <c r="AG946" s="114"/>
      <c r="AH946" s="22"/>
      <c r="AJ946" s="114"/>
    </row>
    <row r="947" spans="1:36" x14ac:dyDescent="0.2">
      <c r="A947" s="24">
        <f t="shared" si="170"/>
        <v>49</v>
      </c>
      <c r="B947" s="94">
        <f t="shared" si="171"/>
        <v>5.573647702939887E-3</v>
      </c>
      <c r="C947" s="23">
        <f t="shared" si="172"/>
        <v>1</v>
      </c>
      <c r="D947" s="227"/>
      <c r="E947" s="94">
        <f t="shared" si="173"/>
        <v>6.1437700595325679E-3</v>
      </c>
      <c r="F947" s="23">
        <f t="shared" si="174"/>
        <v>1</v>
      </c>
      <c r="G947" s="114"/>
      <c r="H947" s="114"/>
      <c r="I947" s="23"/>
      <c r="K947" s="114"/>
      <c r="R947" s="22"/>
      <c r="T947" s="114"/>
      <c r="U947" s="22"/>
      <c r="W947" s="114"/>
      <c r="Y947" s="22"/>
      <c r="AA947" s="114"/>
      <c r="AE947" s="22"/>
      <c r="AG947" s="114"/>
      <c r="AH947" s="22"/>
      <c r="AJ947" s="114"/>
    </row>
    <row r="948" spans="1:36" x14ac:dyDescent="0.2">
      <c r="A948" s="24">
        <f t="shared" si="170"/>
        <v>50</v>
      </c>
      <c r="B948" s="94">
        <f t="shared" si="171"/>
        <v>5.3675418087365655E-3</v>
      </c>
      <c r="C948" s="23">
        <f t="shared" si="172"/>
        <v>0.99999999999999967</v>
      </c>
      <c r="D948" s="227"/>
      <c r="E948" s="94">
        <f t="shared" si="173"/>
        <v>6.0825336452988432E-3</v>
      </c>
      <c r="F948" s="23">
        <f t="shared" si="174"/>
        <v>1</v>
      </c>
      <c r="G948" s="114"/>
      <c r="H948" s="114"/>
      <c r="I948" s="23"/>
      <c r="K948" s="114"/>
      <c r="R948" s="22"/>
      <c r="T948" s="114"/>
      <c r="U948" s="22"/>
      <c r="W948" s="114"/>
      <c r="Y948" s="22"/>
      <c r="AA948" s="114"/>
      <c r="AE948" s="22"/>
      <c r="AG948" s="114"/>
      <c r="AH948" s="22"/>
      <c r="AJ948" s="114"/>
    </row>
    <row r="949" spans="1:36" x14ac:dyDescent="0.2">
      <c r="A949" s="24">
        <f t="shared" si="170"/>
        <v>51</v>
      </c>
      <c r="B949" s="94">
        <f t="shared" si="171"/>
        <v>5.3729283451737914E-3</v>
      </c>
      <c r="C949" s="23">
        <f t="shared" si="172"/>
        <v>1</v>
      </c>
      <c r="D949" s="227"/>
      <c r="E949" s="94">
        <f t="shared" si="173"/>
        <v>5.9504217516279387E-3</v>
      </c>
      <c r="F949" s="23">
        <f t="shared" si="174"/>
        <v>1</v>
      </c>
      <c r="G949" s="114"/>
      <c r="H949" s="114"/>
      <c r="I949" s="23"/>
      <c r="K949" s="114"/>
      <c r="R949" s="22"/>
      <c r="T949" s="114"/>
      <c r="U949" s="22"/>
      <c r="W949" s="114"/>
      <c r="Y949" s="22"/>
      <c r="AA949" s="114"/>
      <c r="AE949" s="22"/>
      <c r="AG949" s="114"/>
      <c r="AH949" s="22"/>
      <c r="AJ949" s="114"/>
    </row>
    <row r="950" spans="1:36" x14ac:dyDescent="0.2">
      <c r="A950" s="24">
        <f t="shared" si="170"/>
        <v>52</v>
      </c>
      <c r="B950" s="94">
        <f t="shared" si="171"/>
        <v>5.3771808739400215E-3</v>
      </c>
      <c r="C950" s="23">
        <f t="shared" si="172"/>
        <v>1</v>
      </c>
      <c r="D950" s="227"/>
      <c r="E950" s="94">
        <f t="shared" si="173"/>
        <v>5.8676391916453125E-3</v>
      </c>
      <c r="F950" s="23">
        <f t="shared" si="174"/>
        <v>1</v>
      </c>
      <c r="G950" s="114"/>
      <c r="H950" s="114"/>
      <c r="I950" s="23"/>
      <c r="K950" s="114"/>
      <c r="R950" s="22"/>
      <c r="T950" s="114"/>
      <c r="U950" s="22"/>
      <c r="W950" s="114"/>
      <c r="Y950" s="22"/>
      <c r="AA950" s="114"/>
      <c r="AE950" s="22"/>
      <c r="AG950" s="114"/>
      <c r="AH950" s="22"/>
      <c r="AJ950" s="114"/>
    </row>
    <row r="951" spans="1:36" x14ac:dyDescent="0.2">
      <c r="A951" s="24">
        <f t="shared" si="170"/>
        <v>53</v>
      </c>
      <c r="B951" s="94">
        <f t="shared" si="171"/>
        <v>5.3000683523123692E-3</v>
      </c>
      <c r="C951" s="23">
        <f t="shared" si="172"/>
        <v>0.99999999999999989</v>
      </c>
      <c r="D951" s="227"/>
      <c r="E951" s="94">
        <f t="shared" si="173"/>
        <v>5.8293664327492339E-3</v>
      </c>
      <c r="F951" s="23">
        <f t="shared" si="174"/>
        <v>0.99999999999999989</v>
      </c>
      <c r="G951" s="114"/>
      <c r="H951" s="114"/>
      <c r="I951" s="23"/>
      <c r="K951" s="114"/>
      <c r="R951" s="22"/>
      <c r="T951" s="114"/>
      <c r="U951" s="22"/>
      <c r="W951" s="114"/>
      <c r="Y951" s="22"/>
      <c r="AA951" s="114"/>
      <c r="AE951" s="22"/>
      <c r="AG951" s="114"/>
      <c r="AH951" s="22"/>
      <c r="AJ951" s="114"/>
    </row>
    <row r="952" spans="1:36" x14ac:dyDescent="0.2">
      <c r="A952" s="24">
        <f t="shared" si="170"/>
        <v>54</v>
      </c>
      <c r="B952" s="94">
        <f t="shared" si="171"/>
        <v>5.490014637204014E-3</v>
      </c>
      <c r="C952" s="23">
        <f t="shared" si="172"/>
        <v>1</v>
      </c>
      <c r="D952" s="227"/>
      <c r="E952" s="94">
        <f t="shared" si="173"/>
        <v>6.0527659439352276E-3</v>
      </c>
      <c r="F952" s="23">
        <f t="shared" si="174"/>
        <v>1</v>
      </c>
      <c r="G952" s="114"/>
      <c r="H952" s="114"/>
      <c r="I952" s="23"/>
      <c r="K952" s="114"/>
      <c r="R952" s="22"/>
      <c r="T952" s="114"/>
      <c r="U952" s="22"/>
      <c r="W952" s="114"/>
      <c r="Y952" s="22"/>
      <c r="AA952" s="114"/>
      <c r="AE952" s="22"/>
      <c r="AG952" s="114"/>
      <c r="AH952" s="22"/>
      <c r="AJ952" s="114"/>
    </row>
    <row r="953" spans="1:36" x14ac:dyDescent="0.2">
      <c r="A953" s="24">
        <f t="shared" si="170"/>
        <v>55</v>
      </c>
      <c r="B953" s="94">
        <f t="shared" si="171"/>
        <v>4.323971249503517E-3</v>
      </c>
      <c r="C953" s="23">
        <f t="shared" si="172"/>
        <v>1.0000000000000002</v>
      </c>
      <c r="D953" s="227"/>
      <c r="E953" s="94">
        <f t="shared" si="173"/>
        <v>4.5961330905422912E-3</v>
      </c>
      <c r="F953" s="23">
        <f t="shared" si="174"/>
        <v>1</v>
      </c>
      <c r="G953" s="114"/>
      <c r="H953" s="114"/>
      <c r="I953" s="23"/>
      <c r="K953" s="114"/>
      <c r="R953" s="22"/>
      <c r="T953" s="114"/>
      <c r="U953" s="22"/>
      <c r="W953" s="114"/>
      <c r="Y953" s="22"/>
      <c r="AA953" s="114"/>
      <c r="AE953" s="22"/>
      <c r="AG953" s="114"/>
      <c r="AH953" s="22"/>
      <c r="AJ953" s="114"/>
    </row>
    <row r="954" spans="1:36" x14ac:dyDescent="0.2">
      <c r="A954" s="24">
        <f t="shared" si="170"/>
        <v>56</v>
      </c>
      <c r="B954" s="94">
        <f t="shared" si="171"/>
        <v>4.0980202210577849E-3</v>
      </c>
      <c r="C954" s="23">
        <f t="shared" si="172"/>
        <v>1</v>
      </c>
      <c r="D954" s="227"/>
      <c r="E954" s="94">
        <f t="shared" si="173"/>
        <v>4.4362380089320117E-3</v>
      </c>
      <c r="F954" s="23">
        <f t="shared" si="174"/>
        <v>1</v>
      </c>
      <c r="G954" s="114"/>
      <c r="H954" s="114"/>
      <c r="I954" s="23"/>
      <c r="K954" s="114"/>
      <c r="R954" s="22"/>
      <c r="T954" s="114"/>
      <c r="U954" s="22"/>
      <c r="W954" s="114"/>
      <c r="Y954" s="22"/>
      <c r="AA954" s="114"/>
      <c r="AE954" s="22"/>
      <c r="AG954" s="114"/>
      <c r="AH954" s="22"/>
      <c r="AJ954" s="114"/>
    </row>
    <row r="955" spans="1:36" x14ac:dyDescent="0.2">
      <c r="A955" s="24">
        <f t="shared" si="170"/>
        <v>57</v>
      </c>
      <c r="B955" s="94">
        <f t="shared" si="171"/>
        <v>4.0376343125773078E-3</v>
      </c>
      <c r="C955" s="23">
        <f t="shared" si="172"/>
        <v>1</v>
      </c>
      <c r="D955" s="227"/>
      <c r="E955" s="94">
        <f t="shared" si="173"/>
        <v>4.4022177788021651E-3</v>
      </c>
      <c r="F955" s="23">
        <f t="shared" si="174"/>
        <v>1</v>
      </c>
      <c r="G955" s="114"/>
      <c r="H955" s="114"/>
      <c r="I955" s="23"/>
      <c r="K955" s="114"/>
      <c r="R955" s="22"/>
      <c r="T955" s="114"/>
      <c r="U955" s="22"/>
      <c r="W955" s="114"/>
      <c r="Y955" s="22"/>
      <c r="AA955" s="114"/>
      <c r="AE955" s="22"/>
      <c r="AG955" s="114"/>
      <c r="AH955" s="22"/>
      <c r="AJ955" s="114"/>
    </row>
    <row r="956" spans="1:36" x14ac:dyDescent="0.2">
      <c r="A956" s="24">
        <f t="shared" si="170"/>
        <v>58</v>
      </c>
      <c r="B956" s="94">
        <f t="shared" si="171"/>
        <v>3.9826349405340557E-3</v>
      </c>
      <c r="C956" s="23">
        <f t="shared" si="172"/>
        <v>1</v>
      </c>
      <c r="D956" s="227"/>
      <c r="E956" s="94">
        <f t="shared" si="173"/>
        <v>4.2803119541702135E-3</v>
      </c>
      <c r="F956" s="23">
        <f t="shared" si="174"/>
        <v>1</v>
      </c>
      <c r="G956" s="114"/>
      <c r="H956" s="114"/>
      <c r="I956" s="23"/>
      <c r="K956" s="114"/>
      <c r="R956" s="22"/>
      <c r="T956" s="114"/>
      <c r="U956" s="22"/>
      <c r="W956" s="114"/>
      <c r="Y956" s="22"/>
      <c r="AA956" s="114"/>
      <c r="AE956" s="22"/>
      <c r="AG956" s="114"/>
      <c r="AH956" s="22"/>
      <c r="AJ956" s="114"/>
    </row>
    <row r="957" spans="1:36" x14ac:dyDescent="0.2">
      <c r="A957" s="24">
        <f t="shared" si="170"/>
        <v>59</v>
      </c>
      <c r="B957" s="94">
        <f t="shared" si="171"/>
        <v>3.5295988759715966E-3</v>
      </c>
      <c r="C957" s="23">
        <f t="shared" si="172"/>
        <v>1</v>
      </c>
      <c r="D957" s="227"/>
      <c r="E957" s="94">
        <f t="shared" si="173"/>
        <v>3.7895701345471754E-3</v>
      </c>
      <c r="F957" s="23">
        <f t="shared" si="174"/>
        <v>1</v>
      </c>
      <c r="G957" s="114"/>
      <c r="H957" s="114"/>
      <c r="I957" s="23"/>
      <c r="K957" s="114"/>
      <c r="R957" s="22"/>
      <c r="T957" s="114"/>
      <c r="U957" s="22"/>
      <c r="W957" s="114"/>
      <c r="Y957" s="22"/>
      <c r="AA957" s="114"/>
      <c r="AE957" s="22"/>
      <c r="AG957" s="114"/>
      <c r="AH957" s="22"/>
      <c r="AJ957" s="114"/>
    </row>
    <row r="958" spans="1:36" x14ac:dyDescent="0.2">
      <c r="A958" s="24">
        <f t="shared" si="170"/>
        <v>60</v>
      </c>
      <c r="B958" s="94">
        <f t="shared" si="171"/>
        <v>2.9078791703486479E-3</v>
      </c>
      <c r="C958" s="23">
        <f t="shared" si="172"/>
        <v>1</v>
      </c>
      <c r="D958" s="227"/>
      <c r="E958" s="94">
        <f t="shared" si="173"/>
        <v>3.1973346283700938E-3</v>
      </c>
      <c r="F958" s="23">
        <f t="shared" si="174"/>
        <v>1</v>
      </c>
      <c r="G958" s="114"/>
      <c r="H958" s="114"/>
      <c r="I958" s="23"/>
      <c r="K958" s="114"/>
      <c r="R958" s="22"/>
      <c r="T958" s="114"/>
      <c r="U958" s="22"/>
      <c r="W958" s="114"/>
      <c r="Y958" s="22"/>
      <c r="AA958" s="114"/>
      <c r="AE958" s="22"/>
      <c r="AG958" s="114"/>
      <c r="AH958" s="22"/>
      <c r="AJ958" s="114"/>
    </row>
    <row r="959" spans="1:36" x14ac:dyDescent="0.2">
      <c r="A959" s="24">
        <f t="shared" si="170"/>
        <v>61</v>
      </c>
      <c r="B959" s="94">
        <f t="shared" si="171"/>
        <v>2.823962602695026E-3</v>
      </c>
      <c r="C959" s="23">
        <f t="shared" si="172"/>
        <v>1</v>
      </c>
      <c r="D959" s="227"/>
      <c r="E959" s="94">
        <f t="shared" si="173"/>
        <v>2.9994502897814851E-3</v>
      </c>
      <c r="F959" s="23">
        <f t="shared" si="174"/>
        <v>1</v>
      </c>
      <c r="G959" s="114"/>
      <c r="H959" s="114"/>
      <c r="I959" s="23"/>
      <c r="K959" s="114"/>
      <c r="R959" s="22"/>
      <c r="T959" s="114"/>
      <c r="U959" s="22"/>
      <c r="W959" s="114"/>
      <c r="Y959" s="22"/>
      <c r="AA959" s="114"/>
      <c r="AE959" s="22"/>
      <c r="AG959" s="114"/>
      <c r="AH959" s="22"/>
      <c r="AJ959" s="114"/>
    </row>
    <row r="960" spans="1:36" x14ac:dyDescent="0.2">
      <c r="A960" s="24">
        <f t="shared" si="170"/>
        <v>62</v>
      </c>
      <c r="B960" s="94">
        <f t="shared" si="171"/>
        <v>2.6725725786172078E-3</v>
      </c>
      <c r="C960" s="23">
        <f t="shared" si="172"/>
        <v>1</v>
      </c>
      <c r="D960" s="227"/>
      <c r="E960" s="94">
        <f t="shared" si="173"/>
        <v>2.8301996448854977E-3</v>
      </c>
      <c r="F960" s="23">
        <f t="shared" si="174"/>
        <v>1</v>
      </c>
      <c r="G960" s="114"/>
      <c r="H960" s="114"/>
      <c r="I960" s="23"/>
      <c r="K960" s="114"/>
      <c r="R960" s="22"/>
      <c r="T960" s="114"/>
      <c r="U960" s="22"/>
      <c r="W960" s="114"/>
      <c r="Y960" s="22"/>
      <c r="AA960" s="114"/>
      <c r="AE960" s="22"/>
      <c r="AG960" s="114"/>
      <c r="AH960" s="22"/>
      <c r="AJ960" s="114"/>
    </row>
    <row r="961" spans="1:36" x14ac:dyDescent="0.2">
      <c r="A961" s="24">
        <f t="shared" si="170"/>
        <v>63</v>
      </c>
      <c r="B961" s="94">
        <f t="shared" si="171"/>
        <v>2.3275507447170127E-3</v>
      </c>
      <c r="C961" s="23">
        <f t="shared" si="172"/>
        <v>1</v>
      </c>
      <c r="D961" s="227"/>
      <c r="E961" s="94">
        <f t="shared" si="173"/>
        <v>2.4656161786606404E-3</v>
      </c>
      <c r="F961" s="23">
        <f t="shared" si="174"/>
        <v>1</v>
      </c>
      <c r="G961" s="114"/>
      <c r="H961" s="114"/>
      <c r="I961" s="23"/>
      <c r="K961" s="114"/>
      <c r="R961" s="22"/>
      <c r="T961" s="114"/>
      <c r="U961" s="22"/>
      <c r="W961" s="114"/>
      <c r="Y961" s="22"/>
      <c r="AA961" s="114"/>
      <c r="AE961" s="22"/>
      <c r="AG961" s="114"/>
      <c r="AH961" s="22"/>
      <c r="AJ961" s="114"/>
    </row>
    <row r="962" spans="1:36" x14ac:dyDescent="0.2">
      <c r="A962" s="24">
        <f t="shared" si="170"/>
        <v>64</v>
      </c>
      <c r="B962" s="94">
        <f t="shared" ref="B962:B982" si="175">SUM(B864,E864)</f>
        <v>2.1741762072149538E-3</v>
      </c>
      <c r="C962" s="23">
        <f t="shared" ref="C962:C982" si="176">SUM(D864,G864)/B962</f>
        <v>1</v>
      </c>
      <c r="D962" s="227"/>
      <c r="E962" s="94">
        <f t="shared" ref="E962:E981" si="177">SUM(H864,K864)</f>
        <v>2.2113149584400364E-3</v>
      </c>
      <c r="F962" s="23">
        <f t="shared" ref="F962:F981" si="178">SUM(J864,M864)/E962</f>
        <v>1</v>
      </c>
      <c r="G962" s="114"/>
      <c r="H962" s="114"/>
      <c r="I962" s="23"/>
      <c r="K962" s="114"/>
      <c r="R962" s="22"/>
      <c r="T962" s="114"/>
      <c r="U962" s="22"/>
      <c r="W962" s="114"/>
      <c r="Y962" s="22"/>
      <c r="AA962" s="114"/>
      <c r="AE962" s="22"/>
      <c r="AG962" s="114"/>
      <c r="AH962" s="22"/>
      <c r="AJ962" s="114"/>
    </row>
    <row r="963" spans="1:36" x14ac:dyDescent="0.2">
      <c r="A963" s="24">
        <f t="shared" ref="A963:A982" si="179">A865</f>
        <v>65</v>
      </c>
      <c r="B963" s="94">
        <f t="shared" si="175"/>
        <v>2.0429148192972952E-3</v>
      </c>
      <c r="C963" s="23">
        <f t="shared" si="176"/>
        <v>1</v>
      </c>
      <c r="D963" s="227"/>
      <c r="E963" s="94">
        <f t="shared" si="177"/>
        <v>1.974590857119853E-3</v>
      </c>
      <c r="F963" s="23">
        <f t="shared" si="178"/>
        <v>1</v>
      </c>
      <c r="G963" s="114"/>
      <c r="H963" s="114"/>
      <c r="I963" s="23"/>
      <c r="K963" s="114"/>
      <c r="R963" s="22"/>
      <c r="T963" s="114"/>
      <c r="U963" s="22"/>
      <c r="W963" s="114"/>
      <c r="Y963" s="22"/>
      <c r="AA963" s="114"/>
      <c r="AE963" s="22"/>
      <c r="AG963" s="114"/>
      <c r="AH963" s="22"/>
      <c r="AJ963" s="114"/>
    </row>
    <row r="964" spans="1:36" x14ac:dyDescent="0.2">
      <c r="A964" s="24">
        <f t="shared" si="179"/>
        <v>66</v>
      </c>
      <c r="B964" s="94">
        <f t="shared" si="175"/>
        <v>1.7735879974360087E-3</v>
      </c>
      <c r="C964" s="23">
        <f t="shared" si="176"/>
        <v>1</v>
      </c>
      <c r="D964" s="227"/>
      <c r="E964" s="94">
        <f t="shared" si="177"/>
        <v>1.7874795914056959E-3</v>
      </c>
      <c r="F964" s="23">
        <f t="shared" si="178"/>
        <v>1</v>
      </c>
      <c r="G964" s="114"/>
      <c r="H964" s="114"/>
      <c r="I964" s="23"/>
      <c r="K964" s="114"/>
      <c r="R964" s="22"/>
      <c r="T964" s="114"/>
      <c r="U964" s="22"/>
      <c r="W964" s="114"/>
      <c r="Y964" s="22"/>
      <c r="AA964" s="114"/>
      <c r="AE964" s="22"/>
      <c r="AG964" s="114"/>
      <c r="AH964" s="22"/>
      <c r="AJ964" s="114"/>
    </row>
    <row r="965" spans="1:36" x14ac:dyDescent="0.2">
      <c r="A965" s="24">
        <f t="shared" si="179"/>
        <v>67</v>
      </c>
      <c r="B965" s="94">
        <f t="shared" si="175"/>
        <v>1.5802396895313799E-3</v>
      </c>
      <c r="C965" s="23">
        <f t="shared" si="176"/>
        <v>0.99999999999999989</v>
      </c>
      <c r="D965" s="227"/>
      <c r="E965" s="94">
        <f t="shared" si="177"/>
        <v>1.5507554900855126E-3</v>
      </c>
      <c r="F965" s="23">
        <f t="shared" si="178"/>
        <v>1</v>
      </c>
      <c r="G965" s="114"/>
      <c r="H965" s="114"/>
      <c r="I965" s="23"/>
      <c r="K965" s="114"/>
      <c r="R965" s="22"/>
      <c r="T965" s="114"/>
      <c r="U965" s="22"/>
      <c r="W965" s="114"/>
      <c r="Y965" s="22"/>
      <c r="AA965" s="114"/>
      <c r="AE965" s="22"/>
      <c r="AG965" s="114"/>
      <c r="AH965" s="22"/>
      <c r="AJ965" s="114"/>
    </row>
    <row r="966" spans="1:36" x14ac:dyDescent="0.2">
      <c r="A966" s="24">
        <f t="shared" si="179"/>
        <v>68</v>
      </c>
      <c r="B966" s="94">
        <f t="shared" si="175"/>
        <v>1.3749843010813045E-3</v>
      </c>
      <c r="C966" s="23">
        <f t="shared" si="176"/>
        <v>1</v>
      </c>
      <c r="D966" s="227"/>
      <c r="E966" s="94">
        <f t="shared" si="177"/>
        <v>1.3764018106700482E-3</v>
      </c>
      <c r="F966" s="23">
        <f t="shared" si="178"/>
        <v>1</v>
      </c>
      <c r="G966" s="114"/>
      <c r="H966" s="114"/>
      <c r="I966" s="23"/>
      <c r="K966" s="114"/>
      <c r="R966" s="22"/>
      <c r="T966" s="114"/>
      <c r="U966" s="22"/>
      <c r="W966" s="114"/>
      <c r="Y966" s="22"/>
      <c r="AA966" s="114"/>
      <c r="AE966" s="22"/>
      <c r="AG966" s="114"/>
      <c r="AH966" s="22"/>
      <c r="AJ966" s="114"/>
    </row>
    <row r="967" spans="1:36" x14ac:dyDescent="0.2">
      <c r="A967" s="24">
        <f t="shared" si="179"/>
        <v>69</v>
      </c>
      <c r="B967" s="94">
        <f t="shared" si="175"/>
        <v>1.311196369587842E-3</v>
      </c>
      <c r="C967" s="23">
        <f t="shared" si="176"/>
        <v>0.99999999999999989</v>
      </c>
      <c r="D967" s="227"/>
      <c r="E967" s="94">
        <f t="shared" si="177"/>
        <v>1.2604495263108207E-3</v>
      </c>
      <c r="F967" s="23">
        <f t="shared" si="178"/>
        <v>0.99999999999999978</v>
      </c>
      <c r="G967" s="114"/>
      <c r="H967" s="114"/>
      <c r="I967" s="23"/>
      <c r="K967" s="114"/>
      <c r="R967" s="22"/>
      <c r="T967" s="114"/>
      <c r="U967" s="22"/>
      <c r="W967" s="114"/>
      <c r="Y967" s="22"/>
      <c r="AA967" s="114"/>
      <c r="AE967" s="22"/>
      <c r="AG967" s="114"/>
      <c r="AH967" s="22"/>
      <c r="AJ967" s="114"/>
    </row>
    <row r="968" spans="1:36" x14ac:dyDescent="0.2">
      <c r="A968" s="24">
        <f t="shared" si="179"/>
        <v>70</v>
      </c>
      <c r="B968" s="94">
        <f t="shared" si="175"/>
        <v>1.12521911154468E-3</v>
      </c>
      <c r="C968" s="23">
        <f t="shared" si="176"/>
        <v>1</v>
      </c>
      <c r="D968" s="227"/>
      <c r="E968" s="94">
        <f t="shared" si="177"/>
        <v>1.0458385745750376E-3</v>
      </c>
      <c r="F968" s="23">
        <f t="shared" si="178"/>
        <v>1</v>
      </c>
      <c r="G968" s="114"/>
      <c r="H968" s="114"/>
      <c r="I968" s="23"/>
      <c r="K968" s="114"/>
      <c r="R968" s="22"/>
      <c r="T968" s="114"/>
      <c r="U968" s="22"/>
      <c r="W968" s="114"/>
      <c r="Y968" s="22"/>
      <c r="AA968" s="114"/>
      <c r="AE968" s="22"/>
      <c r="AG968" s="114"/>
      <c r="AH968" s="22"/>
      <c r="AJ968" s="114"/>
    </row>
    <row r="969" spans="1:36" x14ac:dyDescent="0.2">
      <c r="A969" s="24">
        <f t="shared" si="179"/>
        <v>71</v>
      </c>
      <c r="B969" s="94">
        <f t="shared" si="175"/>
        <v>9.775146123975956E-4</v>
      </c>
      <c r="C969" s="23">
        <f t="shared" si="176"/>
        <v>1</v>
      </c>
      <c r="D969" s="227"/>
      <c r="E969" s="94">
        <f t="shared" si="177"/>
        <v>8.9019602173098897E-4</v>
      </c>
      <c r="F969" s="23">
        <f t="shared" si="178"/>
        <v>1</v>
      </c>
      <c r="G969" s="114"/>
      <c r="H969" s="114"/>
      <c r="I969" s="23"/>
      <c r="K969" s="114"/>
      <c r="R969" s="22"/>
      <c r="T969" s="114"/>
      <c r="U969" s="22"/>
      <c r="W969" s="114"/>
      <c r="Y969" s="22"/>
      <c r="AA969" s="114"/>
      <c r="AE969" s="22"/>
      <c r="AG969" s="114"/>
      <c r="AH969" s="22"/>
      <c r="AJ969" s="114"/>
    </row>
    <row r="970" spans="1:36" x14ac:dyDescent="0.2">
      <c r="A970" s="24">
        <f t="shared" si="179"/>
        <v>72</v>
      </c>
      <c r="B970" s="94">
        <f t="shared" si="175"/>
        <v>7.8671782175270531E-4</v>
      </c>
      <c r="C970" s="23">
        <f t="shared" si="176"/>
        <v>1</v>
      </c>
      <c r="D970" s="227"/>
      <c r="E970" s="94">
        <f t="shared" si="177"/>
        <v>7.3568747655793521E-4</v>
      </c>
      <c r="F970" s="23">
        <f t="shared" si="178"/>
        <v>1</v>
      </c>
      <c r="G970" s="114"/>
      <c r="H970" s="114"/>
      <c r="I970" s="23"/>
      <c r="K970" s="114"/>
      <c r="R970" s="22"/>
      <c r="T970" s="114"/>
      <c r="U970" s="22"/>
      <c r="W970" s="114"/>
      <c r="Y970" s="22"/>
      <c r="AA970" s="114"/>
      <c r="AE970" s="22"/>
      <c r="AG970" s="114"/>
      <c r="AH970" s="22"/>
      <c r="AJ970" s="114"/>
    </row>
    <row r="971" spans="1:36" x14ac:dyDescent="0.2">
      <c r="A971" s="24">
        <f t="shared" si="179"/>
        <v>73</v>
      </c>
      <c r="B971" s="94">
        <f t="shared" si="175"/>
        <v>6.2540523055368204E-4</v>
      </c>
      <c r="C971" s="23">
        <f t="shared" si="176"/>
        <v>1.0000000000000002</v>
      </c>
      <c r="D971" s="227"/>
      <c r="E971" s="94">
        <f t="shared" si="177"/>
        <v>5.9875605028530217E-4</v>
      </c>
      <c r="F971" s="23">
        <f t="shared" si="178"/>
        <v>1.0000000000000002</v>
      </c>
      <c r="G971" s="114"/>
      <c r="H971" s="114"/>
      <c r="I971" s="23"/>
      <c r="K971" s="114"/>
      <c r="R971" s="22"/>
      <c r="T971" s="114"/>
      <c r="U971" s="22"/>
      <c r="W971" s="114"/>
      <c r="Y971" s="22"/>
      <c r="AA971" s="114"/>
      <c r="AE971" s="22"/>
      <c r="AG971" s="114"/>
      <c r="AH971" s="22"/>
      <c r="AJ971" s="114"/>
    </row>
    <row r="972" spans="1:36" x14ac:dyDescent="0.2">
      <c r="A972" s="24">
        <f t="shared" si="179"/>
        <v>74</v>
      </c>
      <c r="B972" s="94">
        <f t="shared" si="175"/>
        <v>4.6862867003863852E-4</v>
      </c>
      <c r="C972" s="23">
        <f t="shared" si="176"/>
        <v>1</v>
      </c>
      <c r="D972" s="227"/>
      <c r="E972" s="94">
        <f t="shared" si="177"/>
        <v>4.8025224866633608E-4</v>
      </c>
      <c r="F972" s="23">
        <f t="shared" si="178"/>
        <v>1</v>
      </c>
      <c r="G972" s="114"/>
      <c r="H972" s="114"/>
      <c r="I972" s="23"/>
      <c r="K972" s="114"/>
      <c r="R972" s="22"/>
      <c r="T972" s="114"/>
      <c r="U972" s="22"/>
      <c r="W972" s="114"/>
      <c r="Y972" s="22"/>
      <c r="AA972" s="114"/>
      <c r="AE972" s="22"/>
      <c r="AG972" s="114"/>
      <c r="AH972" s="22"/>
      <c r="AJ972" s="114"/>
    </row>
    <row r="973" spans="1:36" x14ac:dyDescent="0.2">
      <c r="A973" s="24">
        <f t="shared" si="179"/>
        <v>75</v>
      </c>
      <c r="B973" s="94">
        <f t="shared" si="175"/>
        <v>3.8187708320752938E-4</v>
      </c>
      <c r="C973" s="23">
        <f t="shared" si="176"/>
        <v>1</v>
      </c>
      <c r="D973" s="227"/>
      <c r="E973" s="94">
        <f t="shared" si="177"/>
        <v>3.8471210238501659E-4</v>
      </c>
      <c r="F973" s="23">
        <f t="shared" si="178"/>
        <v>1</v>
      </c>
      <c r="G973" s="114"/>
      <c r="H973" s="114"/>
      <c r="I973" s="23"/>
      <c r="K973" s="114"/>
      <c r="R973" s="22"/>
      <c r="T973" s="114"/>
      <c r="U973" s="22"/>
      <c r="W973" s="114"/>
      <c r="Y973" s="22"/>
      <c r="AA973" s="114"/>
      <c r="AE973" s="22"/>
      <c r="AG973" s="114"/>
      <c r="AH973" s="22"/>
      <c r="AJ973" s="114"/>
    </row>
    <row r="974" spans="1:36" x14ac:dyDescent="0.2">
      <c r="A974" s="24">
        <f t="shared" si="179"/>
        <v>76</v>
      </c>
      <c r="B974" s="94">
        <f t="shared" si="175"/>
        <v>2.38141610908927E-4</v>
      </c>
      <c r="C974" s="23">
        <f t="shared" si="176"/>
        <v>1</v>
      </c>
      <c r="D974" s="227"/>
      <c r="E974" s="94">
        <f t="shared" si="177"/>
        <v>2.758473659695071E-4</v>
      </c>
      <c r="F974" s="23">
        <f t="shared" si="178"/>
        <v>1</v>
      </c>
      <c r="G974" s="114"/>
      <c r="H974" s="114"/>
      <c r="I974" s="23"/>
      <c r="K974" s="114"/>
      <c r="R974" s="22"/>
      <c r="T974" s="114"/>
      <c r="U974" s="22"/>
      <c r="W974" s="114"/>
      <c r="Y974" s="22"/>
      <c r="AA974" s="114"/>
      <c r="AE974" s="22"/>
      <c r="AG974" s="114"/>
      <c r="AH974" s="22"/>
      <c r="AJ974" s="114"/>
    </row>
    <row r="975" spans="1:36" x14ac:dyDescent="0.2">
      <c r="A975" s="24">
        <f t="shared" si="179"/>
        <v>77</v>
      </c>
      <c r="B975" s="94">
        <f t="shared" si="175"/>
        <v>1.695341468137361E-4</v>
      </c>
      <c r="C975" s="23">
        <f t="shared" si="176"/>
        <v>1</v>
      </c>
      <c r="D975" s="227"/>
      <c r="E975" s="94">
        <f t="shared" si="177"/>
        <v>1.8909577913839797E-4</v>
      </c>
      <c r="F975" s="23">
        <f t="shared" si="178"/>
        <v>1</v>
      </c>
      <c r="G975" s="114"/>
      <c r="H975" s="114"/>
      <c r="I975" s="23"/>
      <c r="K975" s="114"/>
      <c r="R975" s="22"/>
      <c r="T975" s="114"/>
      <c r="U975" s="22"/>
      <c r="W975" s="114"/>
      <c r="Y975" s="22"/>
      <c r="AA975" s="114"/>
      <c r="AE975" s="22"/>
      <c r="AG975" s="114"/>
      <c r="AH975" s="22"/>
      <c r="AJ975" s="114"/>
    </row>
    <row r="976" spans="1:36" x14ac:dyDescent="0.2">
      <c r="A976" s="24">
        <f t="shared" si="179"/>
        <v>78</v>
      </c>
      <c r="B976" s="94">
        <f t="shared" si="175"/>
        <v>1.5734356435054105E-4</v>
      </c>
      <c r="C976" s="23">
        <f t="shared" si="176"/>
        <v>1</v>
      </c>
      <c r="D976" s="227"/>
      <c r="E976" s="94">
        <f t="shared" si="177"/>
        <v>1.428849665453562E-4</v>
      </c>
      <c r="F976" s="23">
        <f t="shared" si="178"/>
        <v>1</v>
      </c>
      <c r="G976" s="114"/>
      <c r="H976" s="114"/>
      <c r="I976" s="23"/>
      <c r="K976" s="114"/>
      <c r="R976" s="22"/>
      <c r="T976" s="114"/>
      <c r="U976" s="22"/>
      <c r="W976" s="114"/>
      <c r="Y976" s="22"/>
      <c r="AA976" s="114"/>
      <c r="AE976" s="22"/>
      <c r="AG976" s="114"/>
      <c r="AH976" s="22"/>
      <c r="AJ976" s="114"/>
    </row>
    <row r="977" spans="1:36" x14ac:dyDescent="0.2">
      <c r="A977" s="24">
        <f t="shared" si="179"/>
        <v>79</v>
      </c>
      <c r="B977" s="94">
        <f t="shared" si="175"/>
        <v>1.0489570956702737E-4</v>
      </c>
      <c r="C977" s="23">
        <f t="shared" si="176"/>
        <v>1</v>
      </c>
      <c r="D977" s="227"/>
      <c r="E977" s="94">
        <f t="shared" si="177"/>
        <v>1.014936865540427E-4</v>
      </c>
      <c r="F977" s="23">
        <f t="shared" si="178"/>
        <v>1</v>
      </c>
      <c r="G977" s="114"/>
      <c r="H977" s="114"/>
      <c r="I977" s="23"/>
      <c r="K977" s="114"/>
      <c r="R977" s="22"/>
      <c r="T977" s="114"/>
      <c r="U977" s="22"/>
      <c r="W977" s="114"/>
      <c r="Y977" s="22"/>
      <c r="AA977" s="114"/>
      <c r="AE977" s="22"/>
      <c r="AG977" s="114"/>
      <c r="AH977" s="22"/>
      <c r="AJ977" s="114"/>
    </row>
    <row r="978" spans="1:36" x14ac:dyDescent="0.2">
      <c r="A978" s="24">
        <f t="shared" si="179"/>
        <v>80</v>
      </c>
      <c r="B978" s="94">
        <f t="shared" si="175"/>
        <v>7.6262015874406386E-5</v>
      </c>
      <c r="C978" s="23">
        <f t="shared" si="176"/>
        <v>1</v>
      </c>
      <c r="D978" s="227"/>
      <c r="E978" s="94">
        <f t="shared" si="177"/>
        <v>7.1442483272678099E-5</v>
      </c>
      <c r="F978" s="23">
        <f t="shared" si="178"/>
        <v>1</v>
      </c>
      <c r="G978" s="114"/>
      <c r="H978" s="114"/>
      <c r="I978" s="23"/>
      <c r="K978" s="114"/>
      <c r="R978" s="22"/>
      <c r="T978" s="114"/>
      <c r="U978" s="22"/>
      <c r="W978" s="114"/>
      <c r="Y978" s="22"/>
      <c r="AA978" s="114"/>
      <c r="AE978" s="22"/>
      <c r="AG978" s="114"/>
      <c r="AH978" s="22"/>
      <c r="AJ978" s="114"/>
    </row>
    <row r="979" spans="1:36" x14ac:dyDescent="0.2">
      <c r="A979" s="24">
        <f t="shared" si="179"/>
        <v>81</v>
      </c>
      <c r="B979" s="94">
        <f t="shared" si="175"/>
        <v>3.9406766567072441E-5</v>
      </c>
      <c r="C979" s="23">
        <f t="shared" si="176"/>
        <v>1</v>
      </c>
      <c r="D979" s="227"/>
      <c r="E979" s="94">
        <f t="shared" si="177"/>
        <v>4.9045831770529015E-5</v>
      </c>
      <c r="F979" s="23">
        <f t="shared" si="178"/>
        <v>1</v>
      </c>
      <c r="G979" s="114"/>
      <c r="H979" s="114"/>
      <c r="I979" s="23"/>
      <c r="K979" s="114"/>
      <c r="R979" s="22"/>
      <c r="T979" s="114"/>
      <c r="U979" s="22"/>
      <c r="W979" s="114"/>
      <c r="Y979" s="22"/>
      <c r="AA979" s="114"/>
      <c r="AE979" s="22"/>
      <c r="AG979" s="114"/>
      <c r="AH979" s="22"/>
      <c r="AJ979" s="114"/>
    </row>
    <row r="980" spans="1:36" x14ac:dyDescent="0.2">
      <c r="A980" s="24">
        <f t="shared" si="179"/>
        <v>82</v>
      </c>
      <c r="B980" s="94">
        <f t="shared" si="175"/>
        <v>2.2963655337646532E-5</v>
      </c>
      <c r="C980" s="23">
        <f t="shared" si="176"/>
        <v>1.0000000000000002</v>
      </c>
      <c r="D980" s="227"/>
      <c r="E980" s="94">
        <f t="shared" si="177"/>
        <v>2.38141610908927E-5</v>
      </c>
      <c r="F980" s="23">
        <f t="shared" si="178"/>
        <v>1.0000000000000002</v>
      </c>
      <c r="G980" s="114"/>
      <c r="H980" s="114"/>
      <c r="I980" s="23"/>
      <c r="K980" s="114"/>
      <c r="R980" s="22"/>
      <c r="T980" s="114"/>
      <c r="U980" s="22"/>
      <c r="W980" s="114"/>
      <c r="Y980" s="22"/>
      <c r="AA980" s="114"/>
      <c r="AE980" s="22"/>
      <c r="AG980" s="114"/>
      <c r="AH980" s="22"/>
      <c r="AJ980" s="114"/>
    </row>
    <row r="981" spans="1:36" x14ac:dyDescent="0.2">
      <c r="A981" s="24">
        <f t="shared" si="179"/>
        <v>83</v>
      </c>
      <c r="B981" s="94">
        <f t="shared" si="175"/>
        <v>3.0334705199113319E-5</v>
      </c>
      <c r="C981" s="23">
        <f t="shared" si="176"/>
        <v>1</v>
      </c>
      <c r="D981" s="227"/>
      <c r="E981" s="94">
        <f t="shared" si="177"/>
        <v>3.6288245471836497E-5</v>
      </c>
      <c r="F981" s="23">
        <f t="shared" si="178"/>
        <v>1</v>
      </c>
      <c r="G981" s="114"/>
      <c r="H981" s="114"/>
      <c r="I981" s="23"/>
      <c r="K981" s="114"/>
      <c r="R981" s="22"/>
      <c r="T981" s="114"/>
      <c r="U981" s="22"/>
      <c r="W981" s="114"/>
      <c r="Y981" s="22"/>
      <c r="AA981" s="114"/>
      <c r="AE981" s="22"/>
      <c r="AG981" s="114"/>
      <c r="AH981" s="22"/>
      <c r="AJ981" s="114"/>
    </row>
    <row r="982" spans="1:36" x14ac:dyDescent="0.2">
      <c r="A982" s="24" t="str">
        <f t="shared" si="179"/>
        <v>NNNN</v>
      </c>
      <c r="B982" s="94">
        <f t="shared" si="175"/>
        <v>0.193084084117287</v>
      </c>
      <c r="C982" s="23">
        <f t="shared" si="176"/>
        <v>1</v>
      </c>
      <c r="D982" s="227"/>
      <c r="E982" s="94"/>
      <c r="F982" s="23"/>
      <c r="G982" s="114"/>
      <c r="H982" s="114"/>
      <c r="I982" s="23"/>
      <c r="K982" s="114"/>
      <c r="R982" s="22"/>
      <c r="T982" s="114"/>
      <c r="U982" s="22"/>
      <c r="W982" s="114"/>
      <c r="Y982" s="22"/>
      <c r="AA982" s="114"/>
      <c r="AE982" s="22"/>
      <c r="AG982" s="114"/>
      <c r="AH982" s="22"/>
      <c r="AJ982" s="114"/>
    </row>
    <row r="983" spans="1:36" x14ac:dyDescent="0.2">
      <c r="A983" s="226"/>
      <c r="B983" s="227"/>
      <c r="C983" s="227"/>
      <c r="E983" s="26"/>
      <c r="F983" s="26"/>
      <c r="G983" s="114"/>
      <c r="H983" s="114"/>
      <c r="I983" s="23"/>
      <c r="K983" s="114"/>
      <c r="R983" s="22"/>
      <c r="T983" s="114"/>
      <c r="U983" s="22"/>
      <c r="W983" s="114"/>
      <c r="Y983" s="22"/>
      <c r="AA983" s="114"/>
      <c r="AE983" s="22"/>
      <c r="AG983" s="114"/>
      <c r="AH983" s="22"/>
      <c r="AJ983" s="114"/>
    </row>
    <row r="984" spans="1:36" x14ac:dyDescent="0.2">
      <c r="A984" s="226"/>
      <c r="B984" s="94"/>
      <c r="C984" s="114"/>
      <c r="D984" s="23"/>
      <c r="E984" s="114"/>
      <c r="F984" s="114"/>
      <c r="G984" s="114"/>
      <c r="H984" s="114"/>
      <c r="K984" s="114"/>
      <c r="M984" s="22"/>
      <c r="P984" s="22"/>
      <c r="W984" s="114"/>
      <c r="Z984" s="22"/>
      <c r="AA984" s="114"/>
      <c r="AC984" s="22"/>
      <c r="AG984" s="114"/>
      <c r="AJ984" s="114"/>
    </row>
    <row r="985" spans="1:36" x14ac:dyDescent="0.2">
      <c r="A985" s="226"/>
      <c r="B985" s="227"/>
      <c r="C985" s="114"/>
      <c r="D985" s="114"/>
      <c r="E985" s="23"/>
      <c r="F985" s="114"/>
      <c r="G985" s="114"/>
      <c r="H985" s="114"/>
      <c r="K985" s="114"/>
      <c r="N985" s="22"/>
      <c r="Q985" s="22"/>
      <c r="T985" s="114"/>
      <c r="U985" s="22"/>
      <c r="W985" s="114"/>
      <c r="AD985" s="22"/>
      <c r="AG985" s="114"/>
      <c r="AJ985" s="114"/>
    </row>
    <row r="986" spans="1:36" x14ac:dyDescent="0.2">
      <c r="A986" s="226"/>
      <c r="B986" s="227"/>
      <c r="C986" s="114"/>
      <c r="D986" s="114"/>
      <c r="E986" s="23"/>
      <c r="F986" s="114"/>
      <c r="G986" s="114"/>
      <c r="H986" s="114"/>
      <c r="K986" s="114"/>
      <c r="N986" s="22"/>
      <c r="Q986" s="22"/>
      <c r="T986" s="114"/>
      <c r="U986" s="22"/>
      <c r="W986" s="114"/>
      <c r="AD986" s="22"/>
      <c r="AG986" s="114"/>
      <c r="AJ986" s="114"/>
    </row>
    <row r="987" spans="1:36" x14ac:dyDescent="0.2">
      <c r="A987" s="226"/>
      <c r="B987" s="227"/>
      <c r="C987" s="114"/>
      <c r="D987" s="114"/>
      <c r="E987" s="23"/>
      <c r="F987" s="114"/>
      <c r="G987" s="114"/>
      <c r="H987" s="114"/>
      <c r="K987" s="114"/>
      <c r="N987" s="22"/>
      <c r="Q987" s="22"/>
      <c r="T987" s="114"/>
      <c r="U987" s="22"/>
      <c r="W987" s="114"/>
      <c r="AD987" s="22"/>
      <c r="AG987" s="114"/>
      <c r="AJ987" s="114"/>
    </row>
    <row r="988" spans="1:36" s="232" customFormat="1" x14ac:dyDescent="0.2">
      <c r="A988" s="287"/>
      <c r="C988" s="233"/>
      <c r="D988" s="233"/>
      <c r="E988" s="233"/>
      <c r="F988" s="233"/>
      <c r="G988" s="233"/>
      <c r="H988" s="233"/>
      <c r="K988" s="234"/>
      <c r="T988" s="233"/>
      <c r="W988" s="233"/>
      <c r="AA988" s="233"/>
      <c r="AG988" s="233"/>
      <c r="AJ988" s="233"/>
    </row>
    <row r="989" spans="1:36" s="232" customFormat="1" ht="15.75" x14ac:dyDescent="0.25">
      <c r="A989" s="235" t="s">
        <v>134</v>
      </c>
      <c r="C989" s="233"/>
      <c r="D989" s="233"/>
      <c r="E989" s="233"/>
      <c r="F989" s="236"/>
      <c r="G989" s="233"/>
      <c r="H989" s="233"/>
      <c r="K989" s="234"/>
      <c r="T989" s="233"/>
      <c r="W989" s="233"/>
      <c r="AA989" s="233"/>
      <c r="AG989" s="233"/>
      <c r="AJ989" s="233"/>
    </row>
    <row r="990" spans="1:36" s="232" customFormat="1" x14ac:dyDescent="0.2">
      <c r="A990" s="237" t="s">
        <v>166</v>
      </c>
      <c r="C990" s="233"/>
      <c r="D990" s="233"/>
      <c r="E990" s="233"/>
      <c r="F990" s="236"/>
      <c r="G990" s="233"/>
      <c r="H990" s="233"/>
      <c r="K990" s="234"/>
      <c r="T990" s="233"/>
      <c r="W990" s="233"/>
      <c r="AA990" s="233"/>
      <c r="AG990" s="233"/>
      <c r="AJ990" s="233"/>
    </row>
    <row r="991" spans="1:36" s="232" customFormat="1" x14ac:dyDescent="0.2">
      <c r="A991" s="237" t="s">
        <v>54</v>
      </c>
      <c r="C991" s="233"/>
      <c r="D991" s="233"/>
      <c r="E991" s="233"/>
      <c r="F991" s="236"/>
      <c r="G991" s="233"/>
      <c r="H991" s="233"/>
      <c r="K991" s="234"/>
      <c r="T991" s="233"/>
      <c r="W991" s="233"/>
      <c r="AA991" s="233"/>
      <c r="AG991" s="233"/>
      <c r="AJ991" s="233"/>
    </row>
    <row r="992" spans="1:36" s="232" customFormat="1" x14ac:dyDescent="0.2">
      <c r="A992" s="287"/>
      <c r="C992" s="233"/>
      <c r="D992" s="233"/>
      <c r="E992" s="233"/>
      <c r="F992" s="236"/>
      <c r="G992" s="233"/>
      <c r="H992" s="233"/>
      <c r="K992" s="234"/>
      <c r="T992" s="233"/>
      <c r="W992" s="233"/>
      <c r="AA992" s="233"/>
      <c r="AG992" s="233"/>
      <c r="AJ992" s="233"/>
    </row>
    <row r="993" spans="1:36" s="232" customFormat="1" ht="13.5" thickBot="1" x14ac:dyDescent="0.25">
      <c r="A993" s="287"/>
      <c r="C993" s="233"/>
      <c r="D993" s="233"/>
      <c r="E993" s="233"/>
      <c r="F993" s="236"/>
      <c r="G993" s="233"/>
      <c r="H993" s="233"/>
      <c r="K993" s="234"/>
      <c r="T993" s="233"/>
      <c r="W993" s="233"/>
      <c r="AA993" s="233"/>
      <c r="AG993" s="233"/>
      <c r="AJ993" s="233"/>
    </row>
    <row r="994" spans="1:36" s="232" customFormat="1" ht="63.75" x14ac:dyDescent="0.2">
      <c r="A994" s="238" t="s">
        <v>36</v>
      </c>
      <c r="B994" s="239" t="s">
        <v>19</v>
      </c>
      <c r="C994" s="240" t="s">
        <v>158</v>
      </c>
      <c r="D994" s="241" t="s">
        <v>45</v>
      </c>
      <c r="E994" s="239" t="s">
        <v>19</v>
      </c>
      <c r="F994" s="240" t="s">
        <v>158</v>
      </c>
      <c r="G994" s="241" t="s">
        <v>45</v>
      </c>
      <c r="H994" s="239" t="s">
        <v>19</v>
      </c>
      <c r="I994" s="240" t="s">
        <v>158</v>
      </c>
      <c r="J994" s="241" t="s">
        <v>45</v>
      </c>
      <c r="K994" s="239" t="s">
        <v>19</v>
      </c>
      <c r="L994" s="240" t="s">
        <v>158</v>
      </c>
      <c r="M994" s="241" t="s">
        <v>45</v>
      </c>
    </row>
    <row r="995" spans="1:36" s="232" customFormat="1" x14ac:dyDescent="0.2">
      <c r="A995" s="242"/>
      <c r="B995" s="243" t="s">
        <v>94</v>
      </c>
      <c r="C995" s="244" t="s">
        <v>94</v>
      </c>
      <c r="D995" s="245"/>
      <c r="E995" s="243" t="s">
        <v>95</v>
      </c>
      <c r="F995" s="244" t="s">
        <v>95</v>
      </c>
      <c r="G995" s="245"/>
      <c r="H995" s="243" t="s">
        <v>96</v>
      </c>
      <c r="I995" s="244" t="s">
        <v>96</v>
      </c>
      <c r="J995" s="245"/>
      <c r="K995" s="243" t="s">
        <v>97</v>
      </c>
      <c r="L995" s="244" t="s">
        <v>97</v>
      </c>
      <c r="M995" s="245"/>
    </row>
    <row r="996" spans="1:36" s="232" customFormat="1" ht="13.5" thickBot="1" x14ac:dyDescent="0.25">
      <c r="A996" s="246"/>
      <c r="B996" s="330" t="s">
        <v>37</v>
      </c>
      <c r="C996" s="330"/>
      <c r="D996" s="99"/>
      <c r="E996" s="329" t="s">
        <v>38</v>
      </c>
      <c r="F996" s="330"/>
      <c r="G996" s="134"/>
      <c r="H996" s="329" t="s">
        <v>39</v>
      </c>
      <c r="I996" s="330"/>
      <c r="J996" s="99"/>
      <c r="K996" s="329" t="s">
        <v>40</v>
      </c>
      <c r="L996" s="330"/>
      <c r="M996" s="247"/>
    </row>
    <row r="997" spans="1:36" s="232" customFormat="1" ht="13.5" thickBot="1" x14ac:dyDescent="0.25">
      <c r="A997" s="248"/>
      <c r="B997" s="249"/>
      <c r="C997" s="250"/>
      <c r="D997" s="251"/>
      <c r="E997" s="252"/>
      <c r="F997" s="250"/>
      <c r="G997" s="251"/>
      <c r="H997" s="252"/>
      <c r="I997" s="250"/>
      <c r="J997" s="251"/>
      <c r="K997" s="262"/>
      <c r="L997" s="264"/>
      <c r="M997" s="255"/>
    </row>
    <row r="998" spans="1:36" s="232" customFormat="1" x14ac:dyDescent="0.2">
      <c r="A998" s="256">
        <f>A898</f>
        <v>0</v>
      </c>
      <c r="B998" s="257">
        <f>B800</f>
        <v>2.9478529407512177E-3</v>
      </c>
      <c r="C998" s="258">
        <f t="shared" ref="C998:C1029" si="180">C800/$C898</f>
        <v>1.0010118036649762</v>
      </c>
      <c r="D998" s="259">
        <f>B998*C998</f>
        <v>2.9508355891604806E-3</v>
      </c>
      <c r="E998" s="257">
        <f>E800</f>
        <v>3.4842385691318011E-4</v>
      </c>
      <c r="F998" s="258">
        <f t="shared" ref="F998:F1029" si="181">F800/$C898</f>
        <v>0.9914395976335062</v>
      </c>
      <c r="G998" s="259">
        <f>E998*F998</f>
        <v>3.4544120850391762E-4</v>
      </c>
      <c r="H998" s="257">
        <f>H800</f>
        <v>3.0720267807251584E-3</v>
      </c>
      <c r="I998" s="258">
        <f>I800/$F898</f>
        <v>0.98795915478775387</v>
      </c>
      <c r="J998" s="259">
        <f>H998*I998</f>
        <v>3.035036981770572E-3</v>
      </c>
      <c r="K998" s="257">
        <f>K800</f>
        <v>6.1491565959697931E-4</v>
      </c>
      <c r="L998" s="258">
        <f>L800/$F898</f>
        <v>1.0601542640479018</v>
      </c>
      <c r="M998" s="245">
        <f>K998*L998</f>
        <v>6.5190545855156568E-4</v>
      </c>
    </row>
    <row r="999" spans="1:36" s="232" customFormat="1" x14ac:dyDescent="0.2">
      <c r="A999" s="256">
        <f>A899</f>
        <v>1</v>
      </c>
      <c r="B999" s="260">
        <f>B801</f>
        <v>3.7039525553870609E-3</v>
      </c>
      <c r="C999" s="250">
        <f t="shared" si="180"/>
        <v>1.0031972174807349</v>
      </c>
      <c r="D999" s="245">
        <f>B999*C999</f>
        <v>3.7157948972449568E-3</v>
      </c>
      <c r="E999" s="260">
        <f>E801</f>
        <v>8.3944917845396767E-4</v>
      </c>
      <c r="F999" s="250">
        <f t="shared" si="181"/>
        <v>0.98589272327396194</v>
      </c>
      <c r="G999" s="245">
        <f>E999*F999</f>
        <v>8.2760683659607219E-4</v>
      </c>
      <c r="H999" s="260">
        <f>H801</f>
        <v>4.0455723662742721E-3</v>
      </c>
      <c r="I999" s="250">
        <f>I801/$F899</f>
        <v>0.98382109263636974</v>
      </c>
      <c r="J999" s="245">
        <f>H999*I999</f>
        <v>3.9801194257274583E-3</v>
      </c>
      <c r="K999" s="260">
        <f>K801</f>
        <v>1.3568401783453864E-3</v>
      </c>
      <c r="L999" s="250">
        <f>L801/$F899</f>
        <v>1.0482392411364412</v>
      </c>
      <c r="M999" s="245">
        <f>K999*L999</f>
        <v>1.4222931188922015E-3</v>
      </c>
    </row>
    <row r="1000" spans="1:36" s="232" customFormat="1" x14ac:dyDescent="0.2">
      <c r="A1000" s="256">
        <f t="shared" ref="A1000:A1063" si="182">A900</f>
        <v>2</v>
      </c>
      <c r="B1000" s="260">
        <f t="shared" ref="B1000:B1063" si="183">B802</f>
        <v>3.627123535677157E-3</v>
      </c>
      <c r="C1000" s="250">
        <f t="shared" si="180"/>
        <v>1.0067091788165305</v>
      </c>
      <c r="D1000" s="245">
        <f t="shared" ref="D1000:D1063" si="184">B1000*C1000</f>
        <v>3.6514585560676618E-3</v>
      </c>
      <c r="E1000" s="260">
        <f t="shared" ref="E1000:E1063" si="185">E802</f>
        <v>1.3613762090293659E-3</v>
      </c>
      <c r="F1000" s="250">
        <f t="shared" si="181"/>
        <v>0.98212469100818522</v>
      </c>
      <c r="G1000" s="245">
        <f t="shared" ref="G1000:G1063" si="186">E1000*F1000</f>
        <v>1.3370411886388606E-3</v>
      </c>
      <c r="H1000" s="260">
        <f t="shared" ref="H1000:H1063" si="187">H802</f>
        <v>3.958253775607665E-3</v>
      </c>
      <c r="I1000" s="250">
        <f t="shared" ref="I1000:I1063" si="188">I802/$F900</f>
        <v>0.97836236579838043</v>
      </c>
      <c r="J1000" s="245">
        <f t="shared" ref="J1000:J1063" si="189">H1000*I1000</f>
        <v>3.8726065283338868E-3</v>
      </c>
      <c r="K1000" s="260">
        <f t="shared" ref="K1000:K1063" si="190">K802</f>
        <v>2.0896926357258342E-3</v>
      </c>
      <c r="L1000" s="250">
        <f t="shared" ref="L1000:L1063" si="191">L802/$F900</f>
        <v>1.0409855716623269</v>
      </c>
      <c r="M1000" s="245">
        <f t="shared" ref="M1000:M1063" si="192">K1000*L1000</f>
        <v>2.1753398829996119E-3</v>
      </c>
    </row>
    <row r="1001" spans="1:36" s="232" customFormat="1" x14ac:dyDescent="0.2">
      <c r="A1001" s="256">
        <f t="shared" si="182"/>
        <v>3</v>
      </c>
      <c r="B1001" s="260">
        <f t="shared" si="183"/>
        <v>3.5919692978763156E-3</v>
      </c>
      <c r="C1001" s="250">
        <f t="shared" si="180"/>
        <v>1.0048588718082989</v>
      </c>
      <c r="D1001" s="245">
        <f t="shared" si="184"/>
        <v>3.6094222162340421E-3</v>
      </c>
      <c r="E1001" s="260">
        <f t="shared" si="185"/>
        <v>9.6362301842790811E-4</v>
      </c>
      <c r="F1001" s="250">
        <f t="shared" si="181"/>
        <v>0.98188823012322779</v>
      </c>
      <c r="G1001" s="245">
        <f t="shared" si="186"/>
        <v>9.4617010007018118E-4</v>
      </c>
      <c r="H1001" s="260">
        <f t="shared" si="187"/>
        <v>4.0209076994301325E-3</v>
      </c>
      <c r="I1001" s="250">
        <f t="shared" si="188"/>
        <v>0.98121216174421599</v>
      </c>
      <c r="J1001" s="245">
        <f t="shared" si="189"/>
        <v>3.9453635359318028E-3</v>
      </c>
      <c r="K1001" s="260">
        <f t="shared" si="190"/>
        <v>1.66897578978673E-3</v>
      </c>
      <c r="L1001" s="250">
        <f t="shared" si="191"/>
        <v>1.0452637863057215</v>
      </c>
      <c r="M1001" s="245">
        <f t="shared" si="192"/>
        <v>1.7445199532850593E-3</v>
      </c>
    </row>
    <row r="1002" spans="1:36" s="232" customFormat="1" x14ac:dyDescent="0.2">
      <c r="A1002" s="256">
        <f t="shared" si="182"/>
        <v>4</v>
      </c>
      <c r="B1002" s="260">
        <f t="shared" si="183"/>
        <v>3.025248964296619E-3</v>
      </c>
      <c r="C1002" s="250">
        <f t="shared" si="180"/>
        <v>1.0066958383898295</v>
      </c>
      <c r="D1002" s="245">
        <f t="shared" si="184"/>
        <v>3.045505542450548E-3</v>
      </c>
      <c r="E1002" s="260">
        <f t="shared" si="185"/>
        <v>1.0563281455317403E-3</v>
      </c>
      <c r="F1002" s="250">
        <f t="shared" si="181"/>
        <v>0.98082359327486013</v>
      </c>
      <c r="G1002" s="245">
        <f t="shared" si="186"/>
        <v>1.0360715673778109E-3</v>
      </c>
      <c r="H1002" s="260">
        <f t="shared" si="187"/>
        <v>3.4935941324175089E-3</v>
      </c>
      <c r="I1002" s="250">
        <f t="shared" si="188"/>
        <v>0.9807508581775316</v>
      </c>
      <c r="J1002" s="245">
        <f t="shared" si="189"/>
        <v>3.426345443492461E-3</v>
      </c>
      <c r="K1002" s="260">
        <f t="shared" si="190"/>
        <v>1.7605469092195675E-3</v>
      </c>
      <c r="L1002" s="250">
        <f t="shared" si="191"/>
        <v>1.0381976126696097</v>
      </c>
      <c r="M1002" s="245">
        <f t="shared" si="192"/>
        <v>1.8277955981446151E-3</v>
      </c>
    </row>
    <row r="1003" spans="1:36" s="232" customFormat="1" x14ac:dyDescent="0.2">
      <c r="A1003" s="256">
        <f t="shared" si="182"/>
        <v>5</v>
      </c>
      <c r="B1003" s="260">
        <f t="shared" si="183"/>
        <v>3.5746756808936434E-3</v>
      </c>
      <c r="C1003" s="250">
        <f t="shared" si="180"/>
        <v>1.0019280757534588</v>
      </c>
      <c r="D1003" s="245">
        <f t="shared" si="184"/>
        <v>3.5815679264004532E-3</v>
      </c>
      <c r="E1003" s="260">
        <f t="shared" si="185"/>
        <v>1.0784412951161408E-3</v>
      </c>
      <c r="F1003" s="250">
        <f t="shared" si="181"/>
        <v>0.99360906751436318</v>
      </c>
      <c r="G1003" s="245">
        <f t="shared" si="186"/>
        <v>1.0715490496093307E-3</v>
      </c>
      <c r="H1003" s="260">
        <f t="shared" si="187"/>
        <v>3.9642073158803887E-3</v>
      </c>
      <c r="I1003" s="250">
        <f t="shared" si="188"/>
        <v>0.98600814784915447</v>
      </c>
      <c r="J1003" s="245">
        <f t="shared" si="189"/>
        <v>3.9087407132212901E-3</v>
      </c>
      <c r="K1003" s="260">
        <f t="shared" si="190"/>
        <v>1.9082514083666518E-3</v>
      </c>
      <c r="L1003" s="250">
        <f t="shared" si="191"/>
        <v>1.0290667164797609</v>
      </c>
      <c r="M1003" s="245">
        <f t="shared" si="192"/>
        <v>1.9637180110257499E-3</v>
      </c>
    </row>
    <row r="1004" spans="1:36" s="232" customFormat="1" x14ac:dyDescent="0.2">
      <c r="A1004" s="256">
        <f t="shared" si="182"/>
        <v>6</v>
      </c>
      <c r="B1004" s="260">
        <f t="shared" si="183"/>
        <v>4.0112686342266765E-3</v>
      </c>
      <c r="C1004" s="250">
        <f t="shared" si="180"/>
        <v>1.0086618984201563</v>
      </c>
      <c r="D1004" s="245">
        <f t="shared" si="184"/>
        <v>4.0460138356723067E-3</v>
      </c>
      <c r="E1004" s="260">
        <f t="shared" si="185"/>
        <v>1.2621505378173131E-3</v>
      </c>
      <c r="F1004" s="250">
        <f t="shared" si="181"/>
        <v>0.97247142840368606</v>
      </c>
      <c r="G1004" s="245">
        <f t="shared" si="186"/>
        <v>1.2274053363716831E-3</v>
      </c>
      <c r="H1004" s="260">
        <f t="shared" si="187"/>
        <v>4.4472945837242114E-3</v>
      </c>
      <c r="I1004" s="250">
        <f t="shared" si="188"/>
        <v>0.98141306176837251</v>
      </c>
      <c r="J1004" s="245">
        <f t="shared" si="189"/>
        <v>4.3646329939986779E-3</v>
      </c>
      <c r="K1004" s="260">
        <f t="shared" si="190"/>
        <v>2.1957223529638567E-3</v>
      </c>
      <c r="L1004" s="250">
        <f t="shared" si="191"/>
        <v>1.0376466494563639</v>
      </c>
      <c r="M1004" s="245">
        <f t="shared" si="192"/>
        <v>2.2783839426893894E-3</v>
      </c>
    </row>
    <row r="1005" spans="1:36" s="232" customFormat="1" x14ac:dyDescent="0.2">
      <c r="A1005" s="256">
        <f t="shared" si="182"/>
        <v>7</v>
      </c>
      <c r="B1005" s="260">
        <f t="shared" si="183"/>
        <v>4.2479927355468594E-3</v>
      </c>
      <c r="C1005" s="250">
        <f t="shared" si="180"/>
        <v>1.0120583949108855</v>
      </c>
      <c r="D1005" s="245">
        <f t="shared" si="184"/>
        <v>4.2992167095306563E-3</v>
      </c>
      <c r="E1005" s="260">
        <f t="shared" si="185"/>
        <v>1.4268651520293208E-3</v>
      </c>
      <c r="F1005" s="250">
        <f t="shared" si="181"/>
        <v>0.9641003398877992</v>
      </c>
      <c r="G1005" s="245">
        <f t="shared" si="186"/>
        <v>1.3756411780455244E-3</v>
      </c>
      <c r="H1005" s="260">
        <f t="shared" si="187"/>
        <v>4.5022939557674635E-3</v>
      </c>
      <c r="I1005" s="250">
        <f t="shared" si="188"/>
        <v>0.98055109075365754</v>
      </c>
      <c r="J1005" s="245">
        <f t="shared" si="189"/>
        <v>4.4147292492213858E-3</v>
      </c>
      <c r="K1005" s="260">
        <f t="shared" si="190"/>
        <v>2.5401771830285548E-3</v>
      </c>
      <c r="L1005" s="250">
        <f t="shared" si="191"/>
        <v>1.0344718892568263</v>
      </c>
      <c r="M1005" s="245">
        <f t="shared" si="192"/>
        <v>2.6277418895746321E-3</v>
      </c>
    </row>
    <row r="1006" spans="1:36" s="232" customFormat="1" x14ac:dyDescent="0.2">
      <c r="A1006" s="256">
        <f t="shared" si="182"/>
        <v>8</v>
      </c>
      <c r="B1006" s="260">
        <f t="shared" si="183"/>
        <v>4.375001594698287E-3</v>
      </c>
      <c r="C1006" s="250">
        <f t="shared" si="180"/>
        <v>1.0121421294928445</v>
      </c>
      <c r="D1006" s="245">
        <f t="shared" si="184"/>
        <v>4.4281234305925147E-3</v>
      </c>
      <c r="E1006" s="260">
        <f t="shared" si="185"/>
        <v>1.4784625010595884E-3</v>
      </c>
      <c r="F1006" s="250">
        <f t="shared" si="181"/>
        <v>0.96406954125914224</v>
      </c>
      <c r="G1006" s="245">
        <f t="shared" si="186"/>
        <v>1.4253406651653616E-3</v>
      </c>
      <c r="H1006" s="260">
        <f t="shared" si="187"/>
        <v>4.7052813288755496E-3</v>
      </c>
      <c r="I1006" s="250">
        <f t="shared" si="188"/>
        <v>0.98158143591494951</v>
      </c>
      <c r="J1006" s="245">
        <f t="shared" si="189"/>
        <v>4.6186168031814639E-3</v>
      </c>
      <c r="K1006" s="260">
        <f t="shared" si="190"/>
        <v>2.6975207473790958E-3</v>
      </c>
      <c r="L1006" s="250">
        <f t="shared" si="191"/>
        <v>1.0321274732653265</v>
      </c>
      <c r="M1006" s="245">
        <f t="shared" si="192"/>
        <v>2.7841852730731815E-3</v>
      </c>
    </row>
    <row r="1007" spans="1:36" s="232" customFormat="1" x14ac:dyDescent="0.2">
      <c r="A1007" s="256">
        <f t="shared" si="182"/>
        <v>9</v>
      </c>
      <c r="B1007" s="260">
        <f t="shared" si="183"/>
        <v>4.8478827935031568E-3</v>
      </c>
      <c r="C1007" s="250">
        <f t="shared" si="180"/>
        <v>1.0058104655651063</v>
      </c>
      <c r="D1007" s="245">
        <f t="shared" si="184"/>
        <v>4.8760512495384786E-3</v>
      </c>
      <c r="E1007" s="260">
        <f t="shared" si="185"/>
        <v>2.1256973792799223E-3</v>
      </c>
      <c r="F1007" s="250">
        <f t="shared" si="181"/>
        <v>0.98674860480617255</v>
      </c>
      <c r="G1007" s="245">
        <f t="shared" si="186"/>
        <v>2.0975289232446005E-3</v>
      </c>
      <c r="H1007" s="260">
        <f t="shared" si="187"/>
        <v>5.125147669061407E-3</v>
      </c>
      <c r="I1007" s="250">
        <f t="shared" si="188"/>
        <v>0.9923211959947027</v>
      </c>
      <c r="J1007" s="245">
        <f t="shared" si="189"/>
        <v>5.0857926646124783E-3</v>
      </c>
      <c r="K1007" s="260">
        <f t="shared" si="190"/>
        <v>3.6469686699195677E-3</v>
      </c>
      <c r="L1007" s="250">
        <f t="shared" si="191"/>
        <v>1.0107911550690114</v>
      </c>
      <c r="M1007" s="245">
        <f t="shared" si="192"/>
        <v>3.686323674368496E-3</v>
      </c>
    </row>
    <row r="1008" spans="1:36" s="232" customFormat="1" x14ac:dyDescent="0.2">
      <c r="A1008" s="256">
        <f t="shared" si="182"/>
        <v>10</v>
      </c>
      <c r="B1008" s="260">
        <f t="shared" si="183"/>
        <v>3.9602382890319065E-3</v>
      </c>
      <c r="C1008" s="250">
        <f t="shared" si="180"/>
        <v>1.0051050856141814</v>
      </c>
      <c r="D1008" s="245">
        <f t="shared" si="184"/>
        <v>3.9804556445499741E-3</v>
      </c>
      <c r="E1008" s="260">
        <f t="shared" si="185"/>
        <v>1.9419881365787498E-3</v>
      </c>
      <c r="F1008" s="250">
        <f t="shared" si="181"/>
        <v>0.98958935168693429</v>
      </c>
      <c r="G1008" s="245">
        <f t="shared" si="186"/>
        <v>1.9217707810606827E-3</v>
      </c>
      <c r="H1008" s="260">
        <f t="shared" si="187"/>
        <v>4.1195663668066882E-3</v>
      </c>
      <c r="I1008" s="250">
        <f t="shared" si="188"/>
        <v>0.99342564010182588</v>
      </c>
      <c r="J1008" s="245">
        <f t="shared" si="189"/>
        <v>4.0924828548868876E-3</v>
      </c>
      <c r="K1008" s="260">
        <f t="shared" si="190"/>
        <v>3.138933233313857E-3</v>
      </c>
      <c r="L1008" s="250">
        <f t="shared" si="191"/>
        <v>1.0086282535838482</v>
      </c>
      <c r="M1008" s="245">
        <f t="shared" si="192"/>
        <v>3.1660167452336576E-3</v>
      </c>
    </row>
    <row r="1009" spans="1:13" s="232" customFormat="1" x14ac:dyDescent="0.2">
      <c r="A1009" s="256">
        <f t="shared" si="182"/>
        <v>11</v>
      </c>
      <c r="B1009" s="260">
        <f t="shared" si="183"/>
        <v>3.8853937827462433E-3</v>
      </c>
      <c r="C1009" s="250">
        <f t="shared" si="180"/>
        <v>1.0041284156488681</v>
      </c>
      <c r="D1009" s="245">
        <f t="shared" si="184"/>
        <v>3.9014343032409476E-3</v>
      </c>
      <c r="E1009" s="260">
        <f t="shared" si="185"/>
        <v>2.1937378395396156E-3</v>
      </c>
      <c r="F1009" s="250">
        <f t="shared" si="181"/>
        <v>0.99268804129390831</v>
      </c>
      <c r="G1009" s="245">
        <f t="shared" si="186"/>
        <v>2.1776973190449113E-3</v>
      </c>
      <c r="H1009" s="260">
        <f t="shared" si="187"/>
        <v>3.9126099668501209E-3</v>
      </c>
      <c r="I1009" s="250">
        <f t="shared" si="188"/>
        <v>0.99458794980307408</v>
      </c>
      <c r="J1009" s="245">
        <f t="shared" si="189"/>
        <v>3.8914347253085355E-3</v>
      </c>
      <c r="K1009" s="260">
        <f t="shared" si="190"/>
        <v>3.4700634732443649E-3</v>
      </c>
      <c r="L1009" s="250">
        <f t="shared" si="191"/>
        <v>1.0061022634614194</v>
      </c>
      <c r="M1009" s="245">
        <f t="shared" si="192"/>
        <v>3.4912387147859503E-3</v>
      </c>
    </row>
    <row r="1010" spans="1:13" s="232" customFormat="1" x14ac:dyDescent="0.2">
      <c r="A1010" s="256">
        <f t="shared" si="182"/>
        <v>12</v>
      </c>
      <c r="B1010" s="260">
        <f t="shared" si="183"/>
        <v>3.5715571597984075E-3</v>
      </c>
      <c r="C1010" s="250">
        <f t="shared" si="180"/>
        <v>1.0029307628259452</v>
      </c>
      <c r="D1010" s="245">
        <f t="shared" si="184"/>
        <v>3.582024546753083E-3</v>
      </c>
      <c r="E1010" s="260">
        <f t="shared" si="185"/>
        <v>2.2529897403490984E-3</v>
      </c>
      <c r="F1010" s="250">
        <f t="shared" si="181"/>
        <v>0.99535400149977882</v>
      </c>
      <c r="G1010" s="245">
        <f t="shared" si="186"/>
        <v>2.2425223533944229E-3</v>
      </c>
      <c r="H1010" s="260">
        <f t="shared" si="187"/>
        <v>3.6282575433481518E-3</v>
      </c>
      <c r="I1010" s="250">
        <f t="shared" si="188"/>
        <v>0.99626348607698556</v>
      </c>
      <c r="J1010" s="245">
        <f t="shared" si="189"/>
        <v>3.6147005085211494E-3</v>
      </c>
      <c r="K1010" s="260">
        <f t="shared" si="190"/>
        <v>3.5817632288373613E-3</v>
      </c>
      <c r="L1010" s="250">
        <f t="shared" si="191"/>
        <v>1.0037850170323521</v>
      </c>
      <c r="M1010" s="245">
        <f t="shared" si="192"/>
        <v>3.5953202636643633E-3</v>
      </c>
    </row>
    <row r="1011" spans="1:13" s="232" customFormat="1" x14ac:dyDescent="0.2">
      <c r="A1011" s="256">
        <f t="shared" si="182"/>
        <v>13</v>
      </c>
      <c r="B1011" s="260">
        <f t="shared" si="183"/>
        <v>3.3733893192920503E-3</v>
      </c>
      <c r="C1011" s="250">
        <f t="shared" si="180"/>
        <v>1.002205702284948</v>
      </c>
      <c r="D1011" s="245">
        <f t="shared" si="184"/>
        <v>3.3808300118216318E-3</v>
      </c>
      <c r="E1011" s="260">
        <f t="shared" si="185"/>
        <v>2.6751240958769467E-3</v>
      </c>
      <c r="F1011" s="250">
        <f t="shared" si="181"/>
        <v>0.99721856173287438</v>
      </c>
      <c r="G1011" s="245">
        <f t="shared" si="186"/>
        <v>2.6676834033473647E-3</v>
      </c>
      <c r="H1011" s="260">
        <f t="shared" si="187"/>
        <v>3.4833880633785546E-3</v>
      </c>
      <c r="I1011" s="250">
        <f t="shared" si="188"/>
        <v>0.99740321972072643</v>
      </c>
      <c r="J1011" s="245">
        <f t="shared" si="189"/>
        <v>3.4743424699505161E-3</v>
      </c>
      <c r="K1011" s="260">
        <f t="shared" si="190"/>
        <v>4.0072996073781944E-3</v>
      </c>
      <c r="L1011" s="250">
        <f t="shared" si="191"/>
        <v>1.0022572790443178</v>
      </c>
      <c r="M1011" s="245">
        <f t="shared" si="192"/>
        <v>4.016345200806232E-3</v>
      </c>
    </row>
    <row r="1012" spans="1:13" s="232" customFormat="1" x14ac:dyDescent="0.2">
      <c r="A1012" s="256">
        <f t="shared" si="182"/>
        <v>14</v>
      </c>
      <c r="B1012" s="260">
        <f t="shared" si="183"/>
        <v>3.2035716705605655E-3</v>
      </c>
      <c r="C1012" s="250">
        <f t="shared" si="180"/>
        <v>1</v>
      </c>
      <c r="D1012" s="245">
        <f t="shared" si="184"/>
        <v>3.2035716705605655E-3</v>
      </c>
      <c r="E1012" s="260">
        <f t="shared" si="185"/>
        <v>2.8432407331019389E-3</v>
      </c>
      <c r="F1012" s="250">
        <f t="shared" si="181"/>
        <v>1</v>
      </c>
      <c r="G1012" s="245">
        <f t="shared" si="186"/>
        <v>2.8432407331019389E-3</v>
      </c>
      <c r="H1012" s="260">
        <f t="shared" si="187"/>
        <v>3.2855037247899463E-3</v>
      </c>
      <c r="I1012" s="250">
        <f t="shared" si="188"/>
        <v>1</v>
      </c>
      <c r="J1012" s="245">
        <f t="shared" si="189"/>
        <v>3.2855037247899463E-3</v>
      </c>
      <c r="K1012" s="260">
        <f t="shared" si="190"/>
        <v>4.2102869804862796E-3</v>
      </c>
      <c r="L1012" s="250">
        <f t="shared" si="191"/>
        <v>1</v>
      </c>
      <c r="M1012" s="245">
        <f t="shared" si="192"/>
        <v>4.2102869804862796E-3</v>
      </c>
    </row>
    <row r="1013" spans="1:13" s="232" customFormat="1" x14ac:dyDescent="0.2">
      <c r="A1013" s="256">
        <f t="shared" si="182"/>
        <v>15</v>
      </c>
      <c r="B1013" s="260">
        <f t="shared" si="183"/>
        <v>3.0793978305866249E-3</v>
      </c>
      <c r="C1013" s="250">
        <f t="shared" si="180"/>
        <v>1</v>
      </c>
      <c r="D1013" s="245">
        <f t="shared" si="184"/>
        <v>3.0793978305866249E-3</v>
      </c>
      <c r="E1013" s="260">
        <f t="shared" si="185"/>
        <v>3.2310713565821916E-3</v>
      </c>
      <c r="F1013" s="250">
        <f t="shared" si="181"/>
        <v>1</v>
      </c>
      <c r="G1013" s="245">
        <f t="shared" si="186"/>
        <v>3.2310713565821916E-3</v>
      </c>
      <c r="H1013" s="260">
        <f t="shared" si="187"/>
        <v>3.0725937845606558E-3</v>
      </c>
      <c r="I1013" s="250">
        <f t="shared" si="188"/>
        <v>1</v>
      </c>
      <c r="J1013" s="245">
        <f t="shared" si="189"/>
        <v>3.0725937845606558E-3</v>
      </c>
      <c r="K1013" s="260">
        <f t="shared" si="190"/>
        <v>4.6273183014946505E-3</v>
      </c>
      <c r="L1013" s="250">
        <f t="shared" si="191"/>
        <v>1</v>
      </c>
      <c r="M1013" s="245">
        <f t="shared" si="192"/>
        <v>4.6273183014946505E-3</v>
      </c>
    </row>
    <row r="1014" spans="1:13" s="232" customFormat="1" x14ac:dyDescent="0.2">
      <c r="A1014" s="256">
        <f t="shared" si="182"/>
        <v>16</v>
      </c>
      <c r="B1014" s="260">
        <f t="shared" si="183"/>
        <v>2.8477767637859188E-3</v>
      </c>
      <c r="C1014" s="250">
        <f t="shared" si="180"/>
        <v>1.0000000000000002</v>
      </c>
      <c r="D1014" s="245">
        <f t="shared" si="184"/>
        <v>2.8477767637859193E-3</v>
      </c>
      <c r="E1014" s="260">
        <f t="shared" si="185"/>
        <v>3.4694964694088671E-3</v>
      </c>
      <c r="F1014" s="250">
        <f t="shared" si="181"/>
        <v>1</v>
      </c>
      <c r="G1014" s="245">
        <f t="shared" si="186"/>
        <v>3.4694964694088671E-3</v>
      </c>
      <c r="H1014" s="260">
        <f t="shared" si="187"/>
        <v>2.8690394076170728E-3</v>
      </c>
      <c r="I1014" s="250">
        <f t="shared" si="188"/>
        <v>1.0000000000000002</v>
      </c>
      <c r="J1014" s="245">
        <f t="shared" si="189"/>
        <v>2.8690394076170732E-3</v>
      </c>
      <c r="K1014" s="260">
        <f t="shared" si="190"/>
        <v>4.7517756433863396E-3</v>
      </c>
      <c r="L1014" s="250">
        <f t="shared" si="191"/>
        <v>1</v>
      </c>
      <c r="M1014" s="245">
        <f t="shared" si="192"/>
        <v>4.7517756433863396E-3</v>
      </c>
    </row>
    <row r="1015" spans="1:13" s="232" customFormat="1" x14ac:dyDescent="0.2">
      <c r="A1015" s="256">
        <f t="shared" si="182"/>
        <v>17</v>
      </c>
      <c r="B1015" s="260">
        <f t="shared" si="183"/>
        <v>2.5957435589073043E-3</v>
      </c>
      <c r="C1015" s="250">
        <f t="shared" si="180"/>
        <v>1</v>
      </c>
      <c r="D1015" s="245">
        <f t="shared" si="184"/>
        <v>2.5957435589073043E-3</v>
      </c>
      <c r="E1015" s="260">
        <f t="shared" si="185"/>
        <v>3.6132319417074696E-3</v>
      </c>
      <c r="F1015" s="250">
        <f t="shared" si="181"/>
        <v>1</v>
      </c>
      <c r="G1015" s="245">
        <f t="shared" si="186"/>
        <v>3.6132319417074696E-3</v>
      </c>
      <c r="H1015" s="260">
        <f t="shared" si="187"/>
        <v>2.6612325019072592E-3</v>
      </c>
      <c r="I1015" s="250">
        <f t="shared" si="188"/>
        <v>1</v>
      </c>
      <c r="J1015" s="245">
        <f t="shared" si="189"/>
        <v>2.6612325019072592E-3</v>
      </c>
      <c r="K1015" s="260">
        <f t="shared" si="190"/>
        <v>4.8725474603472955E-3</v>
      </c>
      <c r="L1015" s="250">
        <f t="shared" si="191"/>
        <v>1</v>
      </c>
      <c r="M1015" s="245">
        <f t="shared" si="192"/>
        <v>4.8725474603472955E-3</v>
      </c>
    </row>
    <row r="1016" spans="1:13" s="232" customFormat="1" x14ac:dyDescent="0.2">
      <c r="A1016" s="256">
        <f t="shared" si="182"/>
        <v>18</v>
      </c>
      <c r="B1016" s="260">
        <f t="shared" si="183"/>
        <v>2.3632719863533515E-3</v>
      </c>
      <c r="C1016" s="250">
        <f t="shared" si="180"/>
        <v>1</v>
      </c>
      <c r="D1016" s="245">
        <f t="shared" si="184"/>
        <v>2.3632719863533515E-3</v>
      </c>
      <c r="E1016" s="260">
        <f t="shared" si="185"/>
        <v>3.66199427156025E-3</v>
      </c>
      <c r="F1016" s="250">
        <f t="shared" si="181"/>
        <v>1</v>
      </c>
      <c r="G1016" s="245">
        <f t="shared" si="186"/>
        <v>3.66199427156025E-3</v>
      </c>
      <c r="H1016" s="260">
        <f t="shared" si="187"/>
        <v>2.4778067611238358E-3</v>
      </c>
      <c r="I1016" s="250">
        <f t="shared" si="188"/>
        <v>1</v>
      </c>
      <c r="J1016" s="245">
        <f t="shared" si="189"/>
        <v>2.4778067611238358E-3</v>
      </c>
      <c r="K1016" s="260">
        <f t="shared" si="190"/>
        <v>4.819532601728284E-3</v>
      </c>
      <c r="L1016" s="250">
        <f t="shared" si="191"/>
        <v>1</v>
      </c>
      <c r="M1016" s="245">
        <f t="shared" si="192"/>
        <v>4.819532601728284E-3</v>
      </c>
    </row>
    <row r="1017" spans="1:13" s="232" customFormat="1" x14ac:dyDescent="0.2">
      <c r="A1017" s="256">
        <f t="shared" si="182"/>
        <v>19</v>
      </c>
      <c r="B1017" s="260">
        <f t="shared" si="183"/>
        <v>2.356751442245131E-3</v>
      </c>
      <c r="C1017" s="250">
        <f t="shared" si="180"/>
        <v>1</v>
      </c>
      <c r="D1017" s="245">
        <f t="shared" si="184"/>
        <v>2.356751442245131E-3</v>
      </c>
      <c r="E1017" s="260">
        <f t="shared" si="185"/>
        <v>3.8970173613739412E-3</v>
      </c>
      <c r="F1017" s="250">
        <f t="shared" si="181"/>
        <v>1</v>
      </c>
      <c r="G1017" s="245">
        <f t="shared" si="186"/>
        <v>3.8970173613739412E-3</v>
      </c>
      <c r="H1017" s="260">
        <f t="shared" si="187"/>
        <v>2.4514410827732045E-3</v>
      </c>
      <c r="I1017" s="250">
        <f t="shared" si="188"/>
        <v>1</v>
      </c>
      <c r="J1017" s="245">
        <f t="shared" si="189"/>
        <v>2.4514410827732045E-3</v>
      </c>
      <c r="K1017" s="260">
        <f t="shared" si="190"/>
        <v>4.875098977607034E-3</v>
      </c>
      <c r="L1017" s="250">
        <f t="shared" si="191"/>
        <v>1</v>
      </c>
      <c r="M1017" s="245">
        <f t="shared" si="192"/>
        <v>4.875098977607034E-3</v>
      </c>
    </row>
    <row r="1018" spans="1:13" s="232" customFormat="1" x14ac:dyDescent="0.2">
      <c r="A1018" s="256">
        <f t="shared" si="182"/>
        <v>20</v>
      </c>
      <c r="B1018" s="260">
        <f t="shared" si="183"/>
        <v>2.1557485825612868E-3</v>
      </c>
      <c r="C1018" s="250">
        <f t="shared" si="180"/>
        <v>1.0000000000000002</v>
      </c>
      <c r="D1018" s="245">
        <f t="shared" si="184"/>
        <v>2.1557485825612873E-3</v>
      </c>
      <c r="E1018" s="260">
        <f t="shared" si="185"/>
        <v>4.0330982818933278E-3</v>
      </c>
      <c r="F1018" s="250">
        <f t="shared" si="181"/>
        <v>1</v>
      </c>
      <c r="G1018" s="245">
        <f t="shared" si="186"/>
        <v>4.0330982818933278E-3</v>
      </c>
      <c r="H1018" s="260">
        <f t="shared" si="187"/>
        <v>2.2257735562452212E-3</v>
      </c>
      <c r="I1018" s="250">
        <f t="shared" si="188"/>
        <v>1.0000000000000002</v>
      </c>
      <c r="J1018" s="245">
        <f t="shared" si="189"/>
        <v>2.2257735562452217E-3</v>
      </c>
      <c r="K1018" s="260">
        <f t="shared" si="190"/>
        <v>4.911954226914368E-3</v>
      </c>
      <c r="L1018" s="250">
        <f t="shared" si="191"/>
        <v>1</v>
      </c>
      <c r="M1018" s="245">
        <f t="shared" si="192"/>
        <v>4.911954226914368E-3</v>
      </c>
    </row>
    <row r="1019" spans="1:13" s="232" customFormat="1" x14ac:dyDescent="0.2">
      <c r="A1019" s="256">
        <f t="shared" si="182"/>
        <v>21</v>
      </c>
      <c r="B1019" s="260">
        <f t="shared" si="183"/>
        <v>2.0290232253276077E-3</v>
      </c>
      <c r="C1019" s="250">
        <f t="shared" si="180"/>
        <v>1</v>
      </c>
      <c r="D1019" s="245">
        <f t="shared" si="184"/>
        <v>2.0290232253276077E-3</v>
      </c>
      <c r="E1019" s="260">
        <f t="shared" si="185"/>
        <v>3.9245170473955673E-3</v>
      </c>
      <c r="F1019" s="250">
        <f t="shared" si="181"/>
        <v>1</v>
      </c>
      <c r="G1019" s="245">
        <f t="shared" si="186"/>
        <v>3.9245170473955673E-3</v>
      </c>
      <c r="H1019" s="260">
        <f t="shared" si="187"/>
        <v>2.1509290499595584E-3</v>
      </c>
      <c r="I1019" s="250">
        <f t="shared" si="188"/>
        <v>1</v>
      </c>
      <c r="J1019" s="245">
        <f t="shared" si="189"/>
        <v>2.1509290499595584E-3</v>
      </c>
      <c r="K1019" s="260">
        <f t="shared" si="190"/>
        <v>4.6769311371006768E-3</v>
      </c>
      <c r="L1019" s="250">
        <f t="shared" si="191"/>
        <v>1</v>
      </c>
      <c r="M1019" s="245">
        <f t="shared" si="192"/>
        <v>4.6769311371006768E-3</v>
      </c>
    </row>
    <row r="1020" spans="1:13" s="232" customFormat="1" x14ac:dyDescent="0.2">
      <c r="A1020" s="256">
        <f t="shared" si="182"/>
        <v>22</v>
      </c>
      <c r="B1020" s="260">
        <f t="shared" si="183"/>
        <v>1.9031483738471749E-3</v>
      </c>
      <c r="C1020" s="250">
        <f t="shared" si="180"/>
        <v>1</v>
      </c>
      <c r="D1020" s="245">
        <f t="shared" si="184"/>
        <v>1.9031483738471749E-3</v>
      </c>
      <c r="E1020" s="260">
        <f t="shared" si="185"/>
        <v>3.8706516830233099E-3</v>
      </c>
      <c r="F1020" s="250">
        <f t="shared" si="181"/>
        <v>1</v>
      </c>
      <c r="G1020" s="245">
        <f t="shared" si="186"/>
        <v>3.8706516830233099E-3</v>
      </c>
      <c r="H1020" s="260">
        <f t="shared" si="187"/>
        <v>1.9672198072583861E-3</v>
      </c>
      <c r="I1020" s="250">
        <f t="shared" si="188"/>
        <v>1</v>
      </c>
      <c r="J1020" s="245">
        <f t="shared" si="189"/>
        <v>1.9672198072583861E-3</v>
      </c>
      <c r="K1020" s="260">
        <f t="shared" si="190"/>
        <v>4.6100246845119782E-3</v>
      </c>
      <c r="L1020" s="250">
        <f t="shared" si="191"/>
        <v>1</v>
      </c>
      <c r="M1020" s="245">
        <f t="shared" si="192"/>
        <v>4.6100246845119782E-3</v>
      </c>
    </row>
    <row r="1021" spans="1:13" s="232" customFormat="1" x14ac:dyDescent="0.2">
      <c r="A1021" s="256">
        <f t="shared" si="182"/>
        <v>23</v>
      </c>
      <c r="B1021" s="260">
        <f t="shared" si="183"/>
        <v>1.8810352242627745E-3</v>
      </c>
      <c r="C1021" s="250">
        <f t="shared" si="180"/>
        <v>1</v>
      </c>
      <c r="D1021" s="245">
        <f t="shared" si="184"/>
        <v>1.8810352242627745E-3</v>
      </c>
      <c r="E1021" s="260">
        <f t="shared" si="185"/>
        <v>4.2556472873260748E-3</v>
      </c>
      <c r="F1021" s="250">
        <f t="shared" si="181"/>
        <v>1</v>
      </c>
      <c r="G1021" s="245">
        <f t="shared" si="186"/>
        <v>4.2556472873260748E-3</v>
      </c>
      <c r="H1021" s="260">
        <f t="shared" si="187"/>
        <v>1.9876319453362942E-3</v>
      </c>
      <c r="I1021" s="250">
        <f t="shared" si="188"/>
        <v>1</v>
      </c>
      <c r="J1021" s="245">
        <f t="shared" si="189"/>
        <v>1.9876319453362942E-3</v>
      </c>
      <c r="K1021" s="260">
        <f t="shared" si="190"/>
        <v>4.7307965014729341E-3</v>
      </c>
      <c r="L1021" s="250">
        <f t="shared" si="191"/>
        <v>1</v>
      </c>
      <c r="M1021" s="245">
        <f t="shared" si="192"/>
        <v>4.7307965014729341E-3</v>
      </c>
    </row>
    <row r="1022" spans="1:13" s="232" customFormat="1" x14ac:dyDescent="0.2">
      <c r="A1022" s="256">
        <f t="shared" si="182"/>
        <v>24</v>
      </c>
      <c r="B1022" s="260">
        <f t="shared" si="183"/>
        <v>1.7398512692239107E-3</v>
      </c>
      <c r="C1022" s="250">
        <f t="shared" si="180"/>
        <v>1</v>
      </c>
      <c r="D1022" s="245">
        <f t="shared" si="184"/>
        <v>1.7398512692239107E-3</v>
      </c>
      <c r="E1022" s="260">
        <f t="shared" si="185"/>
        <v>3.9435116758847312E-3</v>
      </c>
      <c r="F1022" s="250">
        <f t="shared" si="181"/>
        <v>1</v>
      </c>
      <c r="G1022" s="245">
        <f t="shared" si="186"/>
        <v>3.9435116758847312E-3</v>
      </c>
      <c r="H1022" s="260">
        <f t="shared" si="187"/>
        <v>1.91533895631037E-3</v>
      </c>
      <c r="I1022" s="250">
        <f t="shared" si="188"/>
        <v>1</v>
      </c>
      <c r="J1022" s="245">
        <f t="shared" si="189"/>
        <v>1.91533895631037E-3</v>
      </c>
      <c r="K1022" s="260">
        <f t="shared" si="190"/>
        <v>4.3982487519536829E-3</v>
      </c>
      <c r="L1022" s="250">
        <f t="shared" si="191"/>
        <v>1</v>
      </c>
      <c r="M1022" s="245">
        <f t="shared" si="192"/>
        <v>4.3982487519536829E-3</v>
      </c>
    </row>
    <row r="1023" spans="1:13" s="232" customFormat="1" x14ac:dyDescent="0.2">
      <c r="A1023" s="256">
        <f t="shared" si="182"/>
        <v>25</v>
      </c>
      <c r="B1023" s="260">
        <f t="shared" si="183"/>
        <v>1.7347482347044336E-3</v>
      </c>
      <c r="C1023" s="250">
        <f t="shared" si="180"/>
        <v>1</v>
      </c>
      <c r="D1023" s="245">
        <f t="shared" si="184"/>
        <v>1.7347482347044336E-3</v>
      </c>
      <c r="E1023" s="260">
        <f t="shared" si="185"/>
        <v>4.2562142911615726E-3</v>
      </c>
      <c r="F1023" s="250">
        <f t="shared" si="181"/>
        <v>1</v>
      </c>
      <c r="G1023" s="245">
        <f t="shared" si="186"/>
        <v>4.2562142911615726E-3</v>
      </c>
      <c r="H1023" s="260">
        <f t="shared" si="187"/>
        <v>1.9592817535614218E-3</v>
      </c>
      <c r="I1023" s="250">
        <f t="shared" si="188"/>
        <v>1</v>
      </c>
      <c r="J1023" s="245">
        <f t="shared" si="189"/>
        <v>1.9592817535614218E-3</v>
      </c>
      <c r="K1023" s="260">
        <f t="shared" si="190"/>
        <v>4.6630395431309897E-3</v>
      </c>
      <c r="L1023" s="250">
        <f t="shared" si="191"/>
        <v>1</v>
      </c>
      <c r="M1023" s="245">
        <f t="shared" si="192"/>
        <v>4.6630395431309897E-3</v>
      </c>
    </row>
    <row r="1024" spans="1:13" s="232" customFormat="1" x14ac:dyDescent="0.2">
      <c r="A1024" s="256">
        <f t="shared" si="182"/>
        <v>26</v>
      </c>
      <c r="B1024" s="260">
        <f t="shared" si="183"/>
        <v>1.6984599892325971E-3</v>
      </c>
      <c r="C1024" s="250">
        <f t="shared" si="180"/>
        <v>1</v>
      </c>
      <c r="D1024" s="245">
        <f t="shared" si="184"/>
        <v>1.6984599892325971E-3</v>
      </c>
      <c r="E1024" s="260">
        <f t="shared" si="185"/>
        <v>4.3639450199060873E-3</v>
      </c>
      <c r="F1024" s="250">
        <f t="shared" si="181"/>
        <v>1</v>
      </c>
      <c r="G1024" s="245">
        <f t="shared" si="186"/>
        <v>4.3639450199060873E-3</v>
      </c>
      <c r="H1024" s="260">
        <f t="shared" si="187"/>
        <v>1.9524777075354525E-3</v>
      </c>
      <c r="I1024" s="250">
        <f t="shared" si="188"/>
        <v>1</v>
      </c>
      <c r="J1024" s="245">
        <f t="shared" si="189"/>
        <v>1.9524777075354525E-3</v>
      </c>
      <c r="K1024" s="260">
        <f t="shared" si="190"/>
        <v>4.6599210220357535E-3</v>
      </c>
      <c r="L1024" s="250">
        <f t="shared" si="191"/>
        <v>1</v>
      </c>
      <c r="M1024" s="245">
        <f t="shared" si="192"/>
        <v>4.6599210220357535E-3</v>
      </c>
    </row>
    <row r="1025" spans="1:13" s="232" customFormat="1" x14ac:dyDescent="0.2">
      <c r="A1025" s="256">
        <f t="shared" si="182"/>
        <v>27</v>
      </c>
      <c r="B1025" s="260">
        <f t="shared" si="183"/>
        <v>1.7701859744230239E-3</v>
      </c>
      <c r="C1025" s="250">
        <f t="shared" si="180"/>
        <v>1</v>
      </c>
      <c r="D1025" s="245">
        <f t="shared" si="184"/>
        <v>1.7701859744230239E-3</v>
      </c>
      <c r="E1025" s="260">
        <f t="shared" si="185"/>
        <v>4.4730932582393457E-3</v>
      </c>
      <c r="F1025" s="250">
        <f t="shared" si="181"/>
        <v>1</v>
      </c>
      <c r="G1025" s="245">
        <f t="shared" si="186"/>
        <v>4.4730932582393457E-3</v>
      </c>
      <c r="H1025" s="260">
        <f t="shared" si="187"/>
        <v>1.9862144357475505E-3</v>
      </c>
      <c r="I1025" s="250">
        <f t="shared" si="188"/>
        <v>1</v>
      </c>
      <c r="J1025" s="245">
        <f t="shared" si="189"/>
        <v>1.9862144357475505E-3</v>
      </c>
      <c r="K1025" s="260">
        <f t="shared" si="190"/>
        <v>4.7764403102304783E-3</v>
      </c>
      <c r="L1025" s="250">
        <f t="shared" si="191"/>
        <v>1</v>
      </c>
      <c r="M1025" s="245">
        <f t="shared" si="192"/>
        <v>4.7764403102304783E-3</v>
      </c>
    </row>
    <row r="1026" spans="1:13" s="232" customFormat="1" x14ac:dyDescent="0.2">
      <c r="A1026" s="256">
        <f t="shared" si="182"/>
        <v>28</v>
      </c>
      <c r="B1026" s="260">
        <f t="shared" si="183"/>
        <v>1.7707529782585215E-3</v>
      </c>
      <c r="C1026" s="250">
        <f t="shared" si="180"/>
        <v>0.99999999999999978</v>
      </c>
      <c r="D1026" s="245">
        <f t="shared" si="184"/>
        <v>1.7707529782585211E-3</v>
      </c>
      <c r="E1026" s="260">
        <f t="shared" si="185"/>
        <v>4.573736439040142E-3</v>
      </c>
      <c r="F1026" s="250">
        <f t="shared" si="181"/>
        <v>1</v>
      </c>
      <c r="G1026" s="245">
        <f t="shared" si="186"/>
        <v>4.573736439040142E-3</v>
      </c>
      <c r="H1026" s="260">
        <f t="shared" si="187"/>
        <v>2.0568064132669827E-3</v>
      </c>
      <c r="I1026" s="250">
        <f t="shared" si="188"/>
        <v>0.99999999999999978</v>
      </c>
      <c r="J1026" s="245">
        <f t="shared" si="189"/>
        <v>2.0568064132669823E-3</v>
      </c>
      <c r="K1026" s="260">
        <f t="shared" si="190"/>
        <v>4.6896887233993691E-3</v>
      </c>
      <c r="L1026" s="250">
        <f t="shared" si="191"/>
        <v>1</v>
      </c>
      <c r="M1026" s="245">
        <f t="shared" si="192"/>
        <v>4.6896887233993691E-3</v>
      </c>
    </row>
    <row r="1027" spans="1:13" s="232" customFormat="1" x14ac:dyDescent="0.2">
      <c r="A1027" s="256">
        <f t="shared" si="182"/>
        <v>29</v>
      </c>
      <c r="B1027" s="260">
        <f t="shared" si="183"/>
        <v>1.8487160056394202E-3</v>
      </c>
      <c r="C1027" s="250">
        <f t="shared" si="180"/>
        <v>1</v>
      </c>
      <c r="D1027" s="245">
        <f t="shared" si="184"/>
        <v>1.8487160056394202E-3</v>
      </c>
      <c r="E1027" s="260">
        <f t="shared" si="185"/>
        <v>4.7908989080356632E-3</v>
      </c>
      <c r="F1027" s="250">
        <f t="shared" si="181"/>
        <v>1</v>
      </c>
      <c r="G1027" s="245">
        <f t="shared" si="186"/>
        <v>4.7908989080356632E-3</v>
      </c>
      <c r="H1027" s="260">
        <f t="shared" si="187"/>
        <v>2.2059284220028105E-3</v>
      </c>
      <c r="I1027" s="250">
        <f t="shared" si="188"/>
        <v>1</v>
      </c>
      <c r="J1027" s="245">
        <f t="shared" si="189"/>
        <v>2.2059284220028105E-3</v>
      </c>
      <c r="K1027" s="260">
        <f t="shared" si="190"/>
        <v>4.8969286252736853E-3</v>
      </c>
      <c r="L1027" s="250">
        <f t="shared" si="191"/>
        <v>1</v>
      </c>
      <c r="M1027" s="245">
        <f t="shared" si="192"/>
        <v>4.8969286252736853E-3</v>
      </c>
    </row>
    <row r="1028" spans="1:13" s="232" customFormat="1" x14ac:dyDescent="0.2">
      <c r="A1028" s="256">
        <f t="shared" si="182"/>
        <v>30</v>
      </c>
      <c r="B1028" s="260">
        <f t="shared" si="183"/>
        <v>2.0678629880591828E-3</v>
      </c>
      <c r="C1028" s="250">
        <f t="shared" si="180"/>
        <v>1</v>
      </c>
      <c r="D1028" s="245">
        <f t="shared" si="184"/>
        <v>2.0678629880591828E-3</v>
      </c>
      <c r="E1028" s="260">
        <f t="shared" si="185"/>
        <v>5.3527997090136318E-3</v>
      </c>
      <c r="F1028" s="250">
        <f t="shared" si="181"/>
        <v>1</v>
      </c>
      <c r="G1028" s="245">
        <f t="shared" si="186"/>
        <v>5.3527997090136318E-3</v>
      </c>
      <c r="H1028" s="260">
        <f t="shared" si="187"/>
        <v>2.377163580323039E-3</v>
      </c>
      <c r="I1028" s="250">
        <f t="shared" si="188"/>
        <v>1</v>
      </c>
      <c r="J1028" s="245">
        <f t="shared" si="189"/>
        <v>2.377163580323039E-3</v>
      </c>
      <c r="K1028" s="260">
        <f t="shared" si="190"/>
        <v>5.3635727818880834E-3</v>
      </c>
      <c r="L1028" s="250">
        <f t="shared" si="191"/>
        <v>1</v>
      </c>
      <c r="M1028" s="245">
        <f t="shared" si="192"/>
        <v>5.3635727818880834E-3</v>
      </c>
    </row>
    <row r="1029" spans="1:13" s="232" customFormat="1" x14ac:dyDescent="0.2">
      <c r="A1029" s="256">
        <f t="shared" si="182"/>
        <v>31</v>
      </c>
      <c r="B1029" s="260">
        <f t="shared" si="183"/>
        <v>2.0579404209379775E-3</v>
      </c>
      <c r="C1029" s="250">
        <f t="shared" si="180"/>
        <v>0.99999999999999978</v>
      </c>
      <c r="D1029" s="245">
        <f t="shared" si="184"/>
        <v>2.057940420937977E-3</v>
      </c>
      <c r="E1029" s="260">
        <f t="shared" si="185"/>
        <v>5.3029033714898565E-3</v>
      </c>
      <c r="F1029" s="250">
        <f t="shared" si="181"/>
        <v>1</v>
      </c>
      <c r="G1029" s="245">
        <f t="shared" si="186"/>
        <v>5.3029033714898565E-3</v>
      </c>
      <c r="H1029" s="260">
        <f t="shared" si="187"/>
        <v>2.4531420942796966E-3</v>
      </c>
      <c r="I1029" s="250">
        <f t="shared" si="188"/>
        <v>0.99999999999999978</v>
      </c>
      <c r="J1029" s="245">
        <f t="shared" si="189"/>
        <v>2.4531420942796962E-3</v>
      </c>
      <c r="K1029" s="260">
        <f t="shared" si="190"/>
        <v>5.3998610273599196E-3</v>
      </c>
      <c r="L1029" s="250">
        <f t="shared" si="191"/>
        <v>1</v>
      </c>
      <c r="M1029" s="245">
        <f t="shared" si="192"/>
        <v>5.3998610273599196E-3</v>
      </c>
    </row>
    <row r="1030" spans="1:13" s="232" customFormat="1" x14ac:dyDescent="0.2">
      <c r="A1030" s="256">
        <f t="shared" si="182"/>
        <v>32</v>
      </c>
      <c r="B1030" s="260">
        <f t="shared" si="183"/>
        <v>1.9380191097302679E-3</v>
      </c>
      <c r="C1030" s="250">
        <f t="shared" ref="C1030:C1061" si="193">C832/$C930</f>
        <v>1</v>
      </c>
      <c r="D1030" s="245">
        <f t="shared" si="184"/>
        <v>1.9380191097302679E-3</v>
      </c>
      <c r="E1030" s="260">
        <f t="shared" si="185"/>
        <v>4.8382437282996999E-3</v>
      </c>
      <c r="F1030" s="250">
        <f t="shared" ref="F1030:F1061" si="194">F832/$C930</f>
        <v>1</v>
      </c>
      <c r="G1030" s="245">
        <f t="shared" si="186"/>
        <v>4.8382437282996999E-3</v>
      </c>
      <c r="H1030" s="260">
        <f t="shared" si="187"/>
        <v>2.282190437877217E-3</v>
      </c>
      <c r="I1030" s="250">
        <f t="shared" si="188"/>
        <v>1</v>
      </c>
      <c r="J1030" s="245">
        <f t="shared" si="189"/>
        <v>2.282190437877217E-3</v>
      </c>
      <c r="K1030" s="260">
        <f t="shared" si="190"/>
        <v>4.921309790200076E-3</v>
      </c>
      <c r="L1030" s="250">
        <f t="shared" si="191"/>
        <v>1</v>
      </c>
      <c r="M1030" s="245">
        <f t="shared" si="192"/>
        <v>4.921309790200076E-3</v>
      </c>
    </row>
    <row r="1031" spans="1:13" s="232" customFormat="1" x14ac:dyDescent="0.2">
      <c r="A1031" s="256">
        <f t="shared" si="182"/>
        <v>33</v>
      </c>
      <c r="B1031" s="260">
        <f t="shared" si="183"/>
        <v>1.8889732779597387E-3</v>
      </c>
      <c r="C1031" s="250">
        <f t="shared" si="193"/>
        <v>1</v>
      </c>
      <c r="D1031" s="245">
        <f t="shared" si="184"/>
        <v>1.8889732779597387E-3</v>
      </c>
      <c r="E1031" s="260">
        <f t="shared" si="185"/>
        <v>4.731363505308432E-3</v>
      </c>
      <c r="F1031" s="250">
        <f t="shared" si="194"/>
        <v>1</v>
      </c>
      <c r="G1031" s="245">
        <f t="shared" si="186"/>
        <v>4.731363505308432E-3</v>
      </c>
      <c r="H1031" s="260">
        <f t="shared" si="187"/>
        <v>2.2648968208945448E-3</v>
      </c>
      <c r="I1031" s="250">
        <f t="shared" si="188"/>
        <v>1</v>
      </c>
      <c r="J1031" s="245">
        <f t="shared" si="189"/>
        <v>2.2648968208945448E-3</v>
      </c>
      <c r="K1031" s="260">
        <f t="shared" si="190"/>
        <v>4.8115945480313197E-3</v>
      </c>
      <c r="L1031" s="250">
        <f t="shared" si="191"/>
        <v>1</v>
      </c>
      <c r="M1031" s="245">
        <f t="shared" si="192"/>
        <v>4.8115945480313197E-3</v>
      </c>
    </row>
    <row r="1032" spans="1:13" s="232" customFormat="1" x14ac:dyDescent="0.2">
      <c r="A1032" s="256">
        <f t="shared" si="182"/>
        <v>34</v>
      </c>
      <c r="B1032" s="260">
        <f t="shared" si="183"/>
        <v>1.8912412933017285E-3</v>
      </c>
      <c r="C1032" s="250">
        <f t="shared" si="193"/>
        <v>1</v>
      </c>
      <c r="D1032" s="245">
        <f t="shared" si="184"/>
        <v>1.8912412933017285E-3</v>
      </c>
      <c r="E1032" s="260">
        <f t="shared" si="185"/>
        <v>4.5986846078020296E-3</v>
      </c>
      <c r="F1032" s="250">
        <f t="shared" si="194"/>
        <v>1</v>
      </c>
      <c r="G1032" s="245">
        <f t="shared" si="186"/>
        <v>4.5986846078020296E-3</v>
      </c>
      <c r="H1032" s="260">
        <f t="shared" si="187"/>
        <v>2.1999748817300873E-3</v>
      </c>
      <c r="I1032" s="250">
        <f t="shared" si="188"/>
        <v>1</v>
      </c>
      <c r="J1032" s="245">
        <f t="shared" si="189"/>
        <v>2.1999748817300873E-3</v>
      </c>
      <c r="K1032" s="260">
        <f t="shared" si="190"/>
        <v>4.7463891069491138E-3</v>
      </c>
      <c r="L1032" s="250">
        <f t="shared" si="191"/>
        <v>1</v>
      </c>
      <c r="M1032" s="245">
        <f t="shared" si="192"/>
        <v>4.7463891069491138E-3</v>
      </c>
    </row>
    <row r="1033" spans="1:13" s="232" customFormat="1" x14ac:dyDescent="0.2">
      <c r="A1033" s="256">
        <f t="shared" si="182"/>
        <v>35</v>
      </c>
      <c r="B1033" s="260">
        <f t="shared" si="183"/>
        <v>1.9737403513666067E-3</v>
      </c>
      <c r="C1033" s="250">
        <f t="shared" si="193"/>
        <v>1</v>
      </c>
      <c r="D1033" s="245">
        <f t="shared" si="184"/>
        <v>1.9737403513666067E-3</v>
      </c>
      <c r="E1033" s="260">
        <f t="shared" si="185"/>
        <v>4.814713069126556E-3</v>
      </c>
      <c r="F1033" s="250">
        <f t="shared" si="194"/>
        <v>1</v>
      </c>
      <c r="G1033" s="245">
        <f t="shared" si="186"/>
        <v>4.814713069126556E-3</v>
      </c>
      <c r="H1033" s="260">
        <f t="shared" si="187"/>
        <v>2.3094066219810942E-3</v>
      </c>
      <c r="I1033" s="250">
        <f t="shared" si="188"/>
        <v>1</v>
      </c>
      <c r="J1033" s="245">
        <f t="shared" si="189"/>
        <v>2.3094066219810942E-3</v>
      </c>
      <c r="K1033" s="260">
        <f t="shared" si="190"/>
        <v>4.8172645863862945E-3</v>
      </c>
      <c r="L1033" s="250">
        <f t="shared" si="191"/>
        <v>1</v>
      </c>
      <c r="M1033" s="245">
        <f t="shared" si="192"/>
        <v>4.8172645863862945E-3</v>
      </c>
    </row>
    <row r="1034" spans="1:13" s="232" customFormat="1" x14ac:dyDescent="0.2">
      <c r="A1034" s="256">
        <f t="shared" si="182"/>
        <v>36</v>
      </c>
      <c r="B1034" s="260">
        <f t="shared" si="183"/>
        <v>2.0794865666868803E-3</v>
      </c>
      <c r="C1034" s="250">
        <f t="shared" si="193"/>
        <v>0.99999999999999989</v>
      </c>
      <c r="D1034" s="245">
        <f t="shared" si="184"/>
        <v>2.0794865666868799E-3</v>
      </c>
      <c r="E1034" s="260">
        <f t="shared" si="185"/>
        <v>5.0216694690831233E-3</v>
      </c>
      <c r="F1034" s="250">
        <f t="shared" si="194"/>
        <v>1.0000000000000002</v>
      </c>
      <c r="G1034" s="245">
        <f t="shared" si="186"/>
        <v>5.0216694690831242E-3</v>
      </c>
      <c r="H1034" s="260">
        <f t="shared" si="187"/>
        <v>2.4763892515350921E-3</v>
      </c>
      <c r="I1034" s="250">
        <f t="shared" si="188"/>
        <v>0.99999999999999989</v>
      </c>
      <c r="J1034" s="245">
        <f t="shared" si="189"/>
        <v>2.4763892515350916E-3</v>
      </c>
      <c r="K1034" s="260">
        <f t="shared" si="190"/>
        <v>5.0579577145549604E-3</v>
      </c>
      <c r="L1034" s="250">
        <f t="shared" si="191"/>
        <v>1.0000000000000002</v>
      </c>
      <c r="M1034" s="245">
        <f t="shared" si="192"/>
        <v>5.0579577145549613E-3</v>
      </c>
    </row>
    <row r="1035" spans="1:13" s="232" customFormat="1" x14ac:dyDescent="0.2">
      <c r="A1035" s="256">
        <f t="shared" si="182"/>
        <v>37</v>
      </c>
      <c r="B1035" s="260">
        <f t="shared" si="183"/>
        <v>2.1937378395396156E-3</v>
      </c>
      <c r="C1035" s="250">
        <f t="shared" si="193"/>
        <v>1</v>
      </c>
      <c r="D1035" s="245">
        <f t="shared" si="184"/>
        <v>2.1937378395396156E-3</v>
      </c>
      <c r="E1035" s="260">
        <f t="shared" si="185"/>
        <v>5.2274918613686959E-3</v>
      </c>
      <c r="F1035" s="250">
        <f t="shared" si="194"/>
        <v>1</v>
      </c>
      <c r="G1035" s="245">
        <f t="shared" si="186"/>
        <v>5.2274918613686959E-3</v>
      </c>
      <c r="H1035" s="260">
        <f t="shared" si="187"/>
        <v>2.5574708000112266E-3</v>
      </c>
      <c r="I1035" s="250">
        <f t="shared" si="188"/>
        <v>1.0000000000000002</v>
      </c>
      <c r="J1035" s="245">
        <f t="shared" si="189"/>
        <v>2.557470800011227E-3</v>
      </c>
      <c r="K1035" s="260">
        <f t="shared" si="190"/>
        <v>5.2737026739617379E-3</v>
      </c>
      <c r="L1035" s="250">
        <f t="shared" si="191"/>
        <v>1.0000000000000002</v>
      </c>
      <c r="M1035" s="245">
        <f t="shared" si="192"/>
        <v>5.2737026739617388E-3</v>
      </c>
    </row>
    <row r="1036" spans="1:13" s="232" customFormat="1" x14ac:dyDescent="0.2">
      <c r="A1036" s="256">
        <f t="shared" si="182"/>
        <v>38</v>
      </c>
      <c r="B1036" s="260">
        <f t="shared" si="183"/>
        <v>2.1200273409249476E-3</v>
      </c>
      <c r="C1036" s="250">
        <f t="shared" si="193"/>
        <v>1</v>
      </c>
      <c r="D1036" s="245">
        <f t="shared" si="184"/>
        <v>2.1200273409249476E-3</v>
      </c>
      <c r="E1036" s="260">
        <f t="shared" si="185"/>
        <v>5.0432156148320266E-3</v>
      </c>
      <c r="F1036" s="250">
        <f t="shared" si="194"/>
        <v>1</v>
      </c>
      <c r="G1036" s="245">
        <f t="shared" si="186"/>
        <v>5.0432156148320266E-3</v>
      </c>
      <c r="H1036" s="260">
        <f t="shared" si="187"/>
        <v>2.4942498723532617E-3</v>
      </c>
      <c r="I1036" s="250">
        <f t="shared" si="188"/>
        <v>1</v>
      </c>
      <c r="J1036" s="245">
        <f t="shared" si="189"/>
        <v>2.4942498723532617E-3</v>
      </c>
      <c r="K1036" s="260">
        <f t="shared" si="190"/>
        <v>5.0641947567454321E-3</v>
      </c>
      <c r="L1036" s="250">
        <f t="shared" si="191"/>
        <v>1</v>
      </c>
      <c r="M1036" s="245">
        <f t="shared" si="192"/>
        <v>5.0641947567454321E-3</v>
      </c>
    </row>
    <row r="1037" spans="1:13" s="232" customFormat="1" x14ac:dyDescent="0.2">
      <c r="A1037" s="256">
        <f t="shared" si="182"/>
        <v>39</v>
      </c>
      <c r="B1037" s="260">
        <f t="shared" si="183"/>
        <v>2.1101047738037422E-3</v>
      </c>
      <c r="C1037" s="250">
        <f t="shared" si="193"/>
        <v>1</v>
      </c>
      <c r="D1037" s="245">
        <f t="shared" si="184"/>
        <v>2.1101047738037422E-3</v>
      </c>
      <c r="E1037" s="260">
        <f t="shared" si="185"/>
        <v>5.0500196608579961E-3</v>
      </c>
      <c r="F1037" s="250">
        <f t="shared" si="194"/>
        <v>1</v>
      </c>
      <c r="G1037" s="245">
        <f t="shared" si="186"/>
        <v>5.0500196608579961E-3</v>
      </c>
      <c r="H1037" s="260">
        <f t="shared" si="187"/>
        <v>2.490847849340277E-3</v>
      </c>
      <c r="I1037" s="250">
        <f t="shared" si="188"/>
        <v>1</v>
      </c>
      <c r="J1037" s="245">
        <f t="shared" si="189"/>
        <v>2.490847849340277E-3</v>
      </c>
      <c r="K1037" s="260">
        <f t="shared" si="190"/>
        <v>5.0610762356501958E-3</v>
      </c>
      <c r="L1037" s="250">
        <f t="shared" si="191"/>
        <v>1</v>
      </c>
      <c r="M1037" s="245">
        <f t="shared" si="192"/>
        <v>5.0610762356501958E-3</v>
      </c>
    </row>
    <row r="1038" spans="1:13" s="232" customFormat="1" x14ac:dyDescent="0.2">
      <c r="A1038" s="256">
        <f t="shared" si="182"/>
        <v>40</v>
      </c>
      <c r="B1038" s="260">
        <f t="shared" si="183"/>
        <v>2.1336354329768862E-3</v>
      </c>
      <c r="C1038" s="250">
        <f t="shared" si="193"/>
        <v>1</v>
      </c>
      <c r="D1038" s="245">
        <f t="shared" si="184"/>
        <v>2.1336354329768862E-3</v>
      </c>
      <c r="E1038" s="260">
        <f t="shared" si="185"/>
        <v>5.0262054997671033E-3</v>
      </c>
      <c r="F1038" s="250">
        <f t="shared" si="194"/>
        <v>1</v>
      </c>
      <c r="G1038" s="245">
        <f t="shared" si="186"/>
        <v>5.0262054997671033E-3</v>
      </c>
      <c r="H1038" s="260">
        <f t="shared" si="187"/>
        <v>2.4664666844138867E-3</v>
      </c>
      <c r="I1038" s="250">
        <f t="shared" si="188"/>
        <v>1</v>
      </c>
      <c r="J1038" s="245">
        <f t="shared" si="189"/>
        <v>2.4664666844138867E-3</v>
      </c>
      <c r="K1038" s="260">
        <f t="shared" si="190"/>
        <v>5.0795038603038628E-3</v>
      </c>
      <c r="L1038" s="250">
        <f t="shared" si="191"/>
        <v>1</v>
      </c>
      <c r="M1038" s="245">
        <f t="shared" si="192"/>
        <v>5.0795038603038628E-3</v>
      </c>
    </row>
    <row r="1039" spans="1:13" s="232" customFormat="1" x14ac:dyDescent="0.2">
      <c r="A1039" s="256">
        <f t="shared" si="182"/>
        <v>41</v>
      </c>
      <c r="B1039" s="260">
        <f t="shared" si="183"/>
        <v>2.0888421299725883E-3</v>
      </c>
      <c r="C1039" s="250">
        <f t="shared" si="193"/>
        <v>0.99999999999999978</v>
      </c>
      <c r="D1039" s="245">
        <f t="shared" si="184"/>
        <v>2.0888421299725879E-3</v>
      </c>
      <c r="E1039" s="260">
        <f t="shared" si="185"/>
        <v>4.9275468323905476E-3</v>
      </c>
      <c r="F1039" s="250">
        <f t="shared" si="194"/>
        <v>1</v>
      </c>
      <c r="G1039" s="245">
        <f t="shared" si="186"/>
        <v>4.9275468323905476E-3</v>
      </c>
      <c r="H1039" s="260">
        <f t="shared" si="187"/>
        <v>2.4358484772970248E-3</v>
      </c>
      <c r="I1039" s="250">
        <f t="shared" si="188"/>
        <v>0.99999999999999978</v>
      </c>
      <c r="J1039" s="245">
        <f t="shared" si="189"/>
        <v>2.4358484772970244E-3</v>
      </c>
      <c r="K1039" s="260">
        <f t="shared" si="190"/>
        <v>5.2036777002778039E-3</v>
      </c>
      <c r="L1039" s="250">
        <f t="shared" si="191"/>
        <v>1</v>
      </c>
      <c r="M1039" s="245">
        <f t="shared" si="192"/>
        <v>5.2036777002778039E-3</v>
      </c>
    </row>
    <row r="1040" spans="1:13" s="232" customFormat="1" x14ac:dyDescent="0.2">
      <c r="A1040" s="256">
        <f t="shared" si="182"/>
        <v>42</v>
      </c>
      <c r="B1040" s="260">
        <f t="shared" si="183"/>
        <v>1.9884824510895405E-3</v>
      </c>
      <c r="C1040" s="250">
        <f t="shared" si="193"/>
        <v>1</v>
      </c>
      <c r="D1040" s="245">
        <f t="shared" si="184"/>
        <v>1.9884824510895405E-3</v>
      </c>
      <c r="E1040" s="260">
        <f t="shared" si="185"/>
        <v>4.8575218587066128E-3</v>
      </c>
      <c r="F1040" s="250">
        <f t="shared" si="194"/>
        <v>1</v>
      </c>
      <c r="G1040" s="245">
        <f t="shared" si="186"/>
        <v>4.8575218587066128E-3</v>
      </c>
      <c r="H1040" s="260">
        <f t="shared" si="187"/>
        <v>2.3933231896347161E-3</v>
      </c>
      <c r="I1040" s="250">
        <f t="shared" si="188"/>
        <v>1</v>
      </c>
      <c r="J1040" s="245">
        <f t="shared" si="189"/>
        <v>2.3933231896347161E-3</v>
      </c>
      <c r="K1040" s="260">
        <f t="shared" si="190"/>
        <v>4.9587320433429069E-3</v>
      </c>
      <c r="L1040" s="250">
        <f t="shared" si="191"/>
        <v>1</v>
      </c>
      <c r="M1040" s="245">
        <f t="shared" si="192"/>
        <v>4.9587320433429069E-3</v>
      </c>
    </row>
    <row r="1041" spans="1:13" s="232" customFormat="1" x14ac:dyDescent="0.2">
      <c r="A1041" s="256">
        <f t="shared" si="182"/>
        <v>43</v>
      </c>
      <c r="B1041" s="260">
        <f t="shared" si="183"/>
        <v>1.9343335847995344E-3</v>
      </c>
      <c r="C1041" s="250">
        <f t="shared" si="193"/>
        <v>1</v>
      </c>
      <c r="D1041" s="245">
        <f t="shared" si="184"/>
        <v>1.9343335847995344E-3</v>
      </c>
      <c r="E1041" s="260">
        <f t="shared" si="185"/>
        <v>4.7455386011958679E-3</v>
      </c>
      <c r="F1041" s="250">
        <f t="shared" si="194"/>
        <v>1</v>
      </c>
      <c r="G1041" s="245">
        <f t="shared" si="186"/>
        <v>4.7455386011958679E-3</v>
      </c>
      <c r="H1041" s="260">
        <f t="shared" si="187"/>
        <v>2.3238652197862791E-3</v>
      </c>
      <c r="I1041" s="250">
        <f t="shared" si="188"/>
        <v>1</v>
      </c>
      <c r="J1041" s="245">
        <f t="shared" si="189"/>
        <v>2.3238652197862791E-3</v>
      </c>
      <c r="K1041" s="260">
        <f t="shared" si="190"/>
        <v>4.9431394378667273E-3</v>
      </c>
      <c r="L1041" s="250">
        <f t="shared" si="191"/>
        <v>1</v>
      </c>
      <c r="M1041" s="245">
        <f t="shared" si="192"/>
        <v>4.9431394378667273E-3</v>
      </c>
    </row>
    <row r="1042" spans="1:13" s="232" customFormat="1" x14ac:dyDescent="0.2">
      <c r="A1042" s="256">
        <f t="shared" si="182"/>
        <v>44</v>
      </c>
      <c r="B1042" s="260">
        <f t="shared" si="183"/>
        <v>1.8478654998861739E-3</v>
      </c>
      <c r="C1042" s="250">
        <f t="shared" si="193"/>
        <v>1</v>
      </c>
      <c r="D1042" s="245">
        <f t="shared" si="184"/>
        <v>1.8478654998861739E-3</v>
      </c>
      <c r="E1042" s="260">
        <f t="shared" si="185"/>
        <v>4.712935880654765E-3</v>
      </c>
      <c r="F1042" s="250">
        <f t="shared" si="194"/>
        <v>1</v>
      </c>
      <c r="G1042" s="245">
        <f t="shared" si="186"/>
        <v>4.712935880654765E-3</v>
      </c>
      <c r="H1042" s="260">
        <f t="shared" si="187"/>
        <v>2.3079891123923509E-3</v>
      </c>
      <c r="I1042" s="250">
        <f t="shared" si="188"/>
        <v>1</v>
      </c>
      <c r="J1042" s="245">
        <f t="shared" si="189"/>
        <v>2.3079891123923509E-3</v>
      </c>
      <c r="K1042" s="260">
        <f t="shared" si="190"/>
        <v>4.9241448093775633E-3</v>
      </c>
      <c r="L1042" s="250">
        <f t="shared" si="191"/>
        <v>1</v>
      </c>
      <c r="M1042" s="245">
        <f t="shared" si="192"/>
        <v>4.9241448093775633E-3</v>
      </c>
    </row>
    <row r="1043" spans="1:13" s="232" customFormat="1" x14ac:dyDescent="0.2">
      <c r="A1043" s="256">
        <f t="shared" si="182"/>
        <v>45</v>
      </c>
      <c r="B1043" s="260">
        <f t="shared" si="183"/>
        <v>1.748639828674121E-3</v>
      </c>
      <c r="C1043" s="250">
        <f t="shared" si="193"/>
        <v>0.99999999999999967</v>
      </c>
      <c r="D1043" s="245">
        <f t="shared" si="184"/>
        <v>1.7486398286741204E-3</v>
      </c>
      <c r="E1043" s="260">
        <f t="shared" si="185"/>
        <v>4.564664377672183E-3</v>
      </c>
      <c r="F1043" s="250">
        <f t="shared" si="194"/>
        <v>1</v>
      </c>
      <c r="G1043" s="245">
        <f t="shared" si="186"/>
        <v>4.564664377672183E-3</v>
      </c>
      <c r="H1043" s="260">
        <f t="shared" si="187"/>
        <v>2.2906954954096787E-3</v>
      </c>
      <c r="I1043" s="250">
        <f t="shared" si="188"/>
        <v>0.99999999999999989</v>
      </c>
      <c r="J1043" s="245">
        <f t="shared" si="189"/>
        <v>2.2906954954096783E-3</v>
      </c>
      <c r="K1043" s="260">
        <f t="shared" si="190"/>
        <v>4.7894813984469195E-3</v>
      </c>
      <c r="L1043" s="250">
        <f t="shared" si="191"/>
        <v>1.0000000000000002</v>
      </c>
      <c r="M1043" s="245">
        <f t="shared" si="192"/>
        <v>4.7894813984469204E-3</v>
      </c>
    </row>
    <row r="1044" spans="1:13" s="232" customFormat="1" x14ac:dyDescent="0.2">
      <c r="A1044" s="256">
        <f t="shared" si="182"/>
        <v>46</v>
      </c>
      <c r="B1044" s="260">
        <f t="shared" si="183"/>
        <v>1.6845683952629099E-3</v>
      </c>
      <c r="C1044" s="250">
        <f t="shared" si="193"/>
        <v>1</v>
      </c>
      <c r="D1044" s="245">
        <f t="shared" si="184"/>
        <v>1.6845683952629099E-3</v>
      </c>
      <c r="E1044" s="260">
        <f t="shared" si="185"/>
        <v>4.5490717721960033E-3</v>
      </c>
      <c r="F1044" s="250">
        <f t="shared" si="194"/>
        <v>1</v>
      </c>
      <c r="G1044" s="245">
        <f t="shared" si="186"/>
        <v>4.5490717721960033E-3</v>
      </c>
      <c r="H1044" s="260">
        <f t="shared" si="187"/>
        <v>2.2549742537733394E-3</v>
      </c>
      <c r="I1044" s="250">
        <f t="shared" si="188"/>
        <v>1</v>
      </c>
      <c r="J1044" s="245">
        <f t="shared" si="189"/>
        <v>2.2549742537733394E-3</v>
      </c>
      <c r="K1044" s="260">
        <f t="shared" si="190"/>
        <v>4.7183224170919908E-3</v>
      </c>
      <c r="L1044" s="250">
        <f t="shared" si="191"/>
        <v>1</v>
      </c>
      <c r="M1044" s="245">
        <f t="shared" si="192"/>
        <v>4.7183224170919908E-3</v>
      </c>
    </row>
    <row r="1045" spans="1:13" s="232" customFormat="1" x14ac:dyDescent="0.2">
      <c r="A1045" s="256">
        <f t="shared" si="182"/>
        <v>47</v>
      </c>
      <c r="B1045" s="260">
        <f t="shared" si="183"/>
        <v>1.6292855213019088E-3</v>
      </c>
      <c r="C1045" s="250">
        <f t="shared" si="193"/>
        <v>1</v>
      </c>
      <c r="D1045" s="245">
        <f t="shared" si="184"/>
        <v>1.6292855213019088E-3</v>
      </c>
      <c r="E1045" s="260">
        <f t="shared" si="185"/>
        <v>4.6071896653344909E-3</v>
      </c>
      <c r="F1045" s="250">
        <f t="shared" si="194"/>
        <v>1</v>
      </c>
      <c r="G1045" s="245">
        <f t="shared" si="186"/>
        <v>4.6071896653344909E-3</v>
      </c>
      <c r="H1045" s="260">
        <f t="shared" si="187"/>
        <v>2.1957223529638567E-3</v>
      </c>
      <c r="I1045" s="250">
        <f t="shared" si="188"/>
        <v>1</v>
      </c>
      <c r="J1045" s="245">
        <f t="shared" si="189"/>
        <v>2.1957223529638567E-3</v>
      </c>
      <c r="K1045" s="260">
        <f t="shared" si="190"/>
        <v>4.7999709694036222E-3</v>
      </c>
      <c r="L1045" s="250">
        <f t="shared" si="191"/>
        <v>1</v>
      </c>
      <c r="M1045" s="245">
        <f t="shared" si="192"/>
        <v>4.7999709694036222E-3</v>
      </c>
    </row>
    <row r="1046" spans="1:13" s="232" customFormat="1" x14ac:dyDescent="0.2">
      <c r="A1046" s="256">
        <f t="shared" si="182"/>
        <v>48</v>
      </c>
      <c r="B1046" s="260">
        <f t="shared" si="183"/>
        <v>1.5482039728257741E-3</v>
      </c>
      <c r="C1046" s="250">
        <f t="shared" si="193"/>
        <v>1.0000000000000004</v>
      </c>
      <c r="D1046" s="245">
        <f t="shared" si="184"/>
        <v>1.5482039728257747E-3</v>
      </c>
      <c r="E1046" s="260">
        <f t="shared" si="185"/>
        <v>4.4850003387847913E-3</v>
      </c>
      <c r="F1046" s="250">
        <f t="shared" si="194"/>
        <v>1.0000000000000002</v>
      </c>
      <c r="G1046" s="245">
        <f t="shared" si="186"/>
        <v>4.4850003387847922E-3</v>
      </c>
      <c r="H1046" s="260">
        <f t="shared" si="187"/>
        <v>2.1143573025699733E-3</v>
      </c>
      <c r="I1046" s="250">
        <f t="shared" si="188"/>
        <v>1.0000000000000002</v>
      </c>
      <c r="J1046" s="245">
        <f t="shared" si="189"/>
        <v>2.1143573025699737E-3</v>
      </c>
      <c r="K1046" s="260">
        <f t="shared" si="190"/>
        <v>4.6752301255941842E-3</v>
      </c>
      <c r="L1046" s="250">
        <f t="shared" si="191"/>
        <v>0.99999999999999989</v>
      </c>
      <c r="M1046" s="245">
        <f t="shared" si="192"/>
        <v>4.6752301255941833E-3</v>
      </c>
    </row>
    <row r="1047" spans="1:13" s="232" customFormat="1" x14ac:dyDescent="0.2">
      <c r="A1047" s="256">
        <f t="shared" si="182"/>
        <v>49</v>
      </c>
      <c r="B1047" s="260">
        <f t="shared" si="183"/>
        <v>1.4455762786007365E-3</v>
      </c>
      <c r="C1047" s="250">
        <f t="shared" si="193"/>
        <v>1</v>
      </c>
      <c r="D1047" s="245">
        <f t="shared" si="184"/>
        <v>1.4455762786007365E-3</v>
      </c>
      <c r="E1047" s="260">
        <f t="shared" si="185"/>
        <v>4.1280714243391503E-3</v>
      </c>
      <c r="F1047" s="250">
        <f t="shared" si="194"/>
        <v>1</v>
      </c>
      <c r="G1047" s="245">
        <f t="shared" si="186"/>
        <v>4.1280714243391503E-3</v>
      </c>
      <c r="H1047" s="260">
        <f t="shared" si="187"/>
        <v>2.0029410488947253E-3</v>
      </c>
      <c r="I1047" s="250">
        <f t="shared" si="188"/>
        <v>1</v>
      </c>
      <c r="J1047" s="245">
        <f t="shared" si="189"/>
        <v>2.0029410488947253E-3</v>
      </c>
      <c r="K1047" s="260">
        <f t="shared" si="190"/>
        <v>4.1408290106378426E-3</v>
      </c>
      <c r="L1047" s="250">
        <f t="shared" si="191"/>
        <v>1</v>
      </c>
      <c r="M1047" s="245">
        <f t="shared" si="192"/>
        <v>4.1408290106378426E-3</v>
      </c>
    </row>
    <row r="1048" spans="1:13" s="232" customFormat="1" x14ac:dyDescent="0.2">
      <c r="A1048" s="256">
        <f t="shared" si="182"/>
        <v>50</v>
      </c>
      <c r="B1048" s="260">
        <f t="shared" si="183"/>
        <v>1.3829223547782688E-3</v>
      </c>
      <c r="C1048" s="250">
        <f t="shared" si="193"/>
        <v>1.0000000000000004</v>
      </c>
      <c r="D1048" s="245">
        <f t="shared" si="184"/>
        <v>1.3829223547782695E-3</v>
      </c>
      <c r="E1048" s="260">
        <f t="shared" si="185"/>
        <v>3.9846194539582963E-3</v>
      </c>
      <c r="F1048" s="250">
        <f t="shared" si="194"/>
        <v>1.0000000000000002</v>
      </c>
      <c r="G1048" s="245">
        <f t="shared" si="186"/>
        <v>3.9846194539582972E-3</v>
      </c>
      <c r="H1048" s="260">
        <f t="shared" si="187"/>
        <v>1.9445396538384885E-3</v>
      </c>
      <c r="I1048" s="250">
        <f t="shared" si="188"/>
        <v>1</v>
      </c>
      <c r="J1048" s="245">
        <f t="shared" si="189"/>
        <v>1.9445396538384885E-3</v>
      </c>
      <c r="K1048" s="260">
        <f t="shared" si="190"/>
        <v>4.1379939914603552E-3</v>
      </c>
      <c r="L1048" s="250">
        <f t="shared" si="191"/>
        <v>0.99999999999999978</v>
      </c>
      <c r="M1048" s="245">
        <f t="shared" si="192"/>
        <v>4.1379939914603543E-3</v>
      </c>
    </row>
    <row r="1049" spans="1:13" s="232" customFormat="1" x14ac:dyDescent="0.2">
      <c r="A1049" s="256">
        <f t="shared" si="182"/>
        <v>51</v>
      </c>
      <c r="B1049" s="260">
        <f t="shared" si="183"/>
        <v>1.3055263312328675E-3</v>
      </c>
      <c r="C1049" s="250">
        <f t="shared" si="193"/>
        <v>1</v>
      </c>
      <c r="D1049" s="245">
        <f t="shared" si="184"/>
        <v>1.3055263312328675E-3</v>
      </c>
      <c r="E1049" s="260">
        <f t="shared" si="185"/>
        <v>4.0674020139409234E-3</v>
      </c>
      <c r="F1049" s="250">
        <f t="shared" si="194"/>
        <v>1</v>
      </c>
      <c r="G1049" s="245">
        <f t="shared" si="186"/>
        <v>4.0674020139409234E-3</v>
      </c>
      <c r="H1049" s="260">
        <f t="shared" si="187"/>
        <v>1.8923753009727235E-3</v>
      </c>
      <c r="I1049" s="250">
        <f t="shared" si="188"/>
        <v>1</v>
      </c>
      <c r="J1049" s="245">
        <f t="shared" si="189"/>
        <v>1.8923753009727235E-3</v>
      </c>
      <c r="K1049" s="260">
        <f t="shared" si="190"/>
        <v>4.0580464506552155E-3</v>
      </c>
      <c r="L1049" s="250">
        <f t="shared" si="191"/>
        <v>1</v>
      </c>
      <c r="M1049" s="245">
        <f t="shared" si="192"/>
        <v>4.0580464506552155E-3</v>
      </c>
    </row>
    <row r="1050" spans="1:13" s="232" customFormat="1" x14ac:dyDescent="0.2">
      <c r="A1050" s="256">
        <f t="shared" si="182"/>
        <v>52</v>
      </c>
      <c r="B1050" s="260">
        <f t="shared" si="183"/>
        <v>1.2309653268649536E-3</v>
      </c>
      <c r="C1050" s="250">
        <f t="shared" si="193"/>
        <v>1</v>
      </c>
      <c r="D1050" s="245">
        <f t="shared" si="184"/>
        <v>1.2309653268649536E-3</v>
      </c>
      <c r="E1050" s="260">
        <f t="shared" si="185"/>
        <v>4.1462155470750684E-3</v>
      </c>
      <c r="F1050" s="250">
        <f t="shared" si="194"/>
        <v>1</v>
      </c>
      <c r="G1050" s="245">
        <f t="shared" si="186"/>
        <v>4.1462155470750684E-3</v>
      </c>
      <c r="H1050" s="260">
        <f t="shared" si="187"/>
        <v>1.8654426187865948E-3</v>
      </c>
      <c r="I1050" s="250">
        <f t="shared" si="188"/>
        <v>1</v>
      </c>
      <c r="J1050" s="245">
        <f t="shared" si="189"/>
        <v>1.8654426187865948E-3</v>
      </c>
      <c r="K1050" s="260">
        <f t="shared" si="190"/>
        <v>4.0021965728587175E-3</v>
      </c>
      <c r="L1050" s="250">
        <f t="shared" si="191"/>
        <v>1</v>
      </c>
      <c r="M1050" s="245">
        <f t="shared" si="192"/>
        <v>4.0021965728587175E-3</v>
      </c>
    </row>
    <row r="1051" spans="1:13" s="232" customFormat="1" x14ac:dyDescent="0.2">
      <c r="A1051" s="256">
        <f t="shared" si="182"/>
        <v>53</v>
      </c>
      <c r="B1051" s="260">
        <f t="shared" si="183"/>
        <v>1.2122542002935379E-3</v>
      </c>
      <c r="C1051" s="250">
        <f t="shared" si="193"/>
        <v>1.0000000000000004</v>
      </c>
      <c r="D1051" s="245">
        <f t="shared" si="184"/>
        <v>1.2122542002935383E-3</v>
      </c>
      <c r="E1051" s="260">
        <f t="shared" si="185"/>
        <v>4.0878141520188311E-3</v>
      </c>
      <c r="F1051" s="250">
        <f t="shared" si="194"/>
        <v>1</v>
      </c>
      <c r="G1051" s="245">
        <f t="shared" si="186"/>
        <v>4.0878141520188311E-3</v>
      </c>
      <c r="H1051" s="260">
        <f t="shared" si="187"/>
        <v>1.8059072160593629E-3</v>
      </c>
      <c r="I1051" s="250">
        <f t="shared" si="188"/>
        <v>1.0000000000000004</v>
      </c>
      <c r="J1051" s="245">
        <f t="shared" si="189"/>
        <v>1.8059072160593638E-3</v>
      </c>
      <c r="K1051" s="260">
        <f t="shared" si="190"/>
        <v>4.023459216689871E-3</v>
      </c>
      <c r="L1051" s="250">
        <f t="shared" si="191"/>
        <v>1</v>
      </c>
      <c r="M1051" s="245">
        <f t="shared" si="192"/>
        <v>4.023459216689871E-3</v>
      </c>
    </row>
    <row r="1052" spans="1:13" s="232" customFormat="1" x14ac:dyDescent="0.2">
      <c r="A1052" s="256">
        <f t="shared" si="182"/>
        <v>54</v>
      </c>
      <c r="B1052" s="260">
        <f t="shared" si="183"/>
        <v>1.21622322714202E-3</v>
      </c>
      <c r="C1052" s="250">
        <f t="shared" si="193"/>
        <v>1</v>
      </c>
      <c r="D1052" s="245">
        <f t="shared" si="184"/>
        <v>1.21622322714202E-3</v>
      </c>
      <c r="E1052" s="260">
        <f t="shared" si="185"/>
        <v>4.2737914100619938E-3</v>
      </c>
      <c r="F1052" s="250">
        <f t="shared" si="194"/>
        <v>1</v>
      </c>
      <c r="G1052" s="245">
        <f t="shared" si="186"/>
        <v>4.2737914100619938E-3</v>
      </c>
      <c r="H1052" s="260">
        <f t="shared" si="187"/>
        <v>1.8770661974142923E-3</v>
      </c>
      <c r="I1052" s="250">
        <f t="shared" si="188"/>
        <v>1</v>
      </c>
      <c r="J1052" s="245">
        <f t="shared" si="189"/>
        <v>1.8770661974142923E-3</v>
      </c>
      <c r="K1052" s="260">
        <f t="shared" si="190"/>
        <v>4.1756997465209351E-3</v>
      </c>
      <c r="L1052" s="250">
        <f t="shared" si="191"/>
        <v>1</v>
      </c>
      <c r="M1052" s="245">
        <f t="shared" si="192"/>
        <v>4.1756997465209351E-3</v>
      </c>
    </row>
    <row r="1053" spans="1:13" s="232" customFormat="1" x14ac:dyDescent="0.2">
      <c r="A1053" s="256">
        <f t="shared" si="182"/>
        <v>55</v>
      </c>
      <c r="B1053" s="260">
        <f t="shared" si="183"/>
        <v>9.2308224418984086E-4</v>
      </c>
      <c r="C1053" s="250">
        <f t="shared" si="193"/>
        <v>1</v>
      </c>
      <c r="D1053" s="245">
        <f t="shared" si="184"/>
        <v>9.2308224418984086E-4</v>
      </c>
      <c r="E1053" s="260">
        <f t="shared" si="185"/>
        <v>3.4008890053136764E-3</v>
      </c>
      <c r="F1053" s="250">
        <f t="shared" si="194"/>
        <v>0.99999999999999978</v>
      </c>
      <c r="G1053" s="245">
        <f t="shared" si="186"/>
        <v>3.4008890053136755E-3</v>
      </c>
      <c r="H1053" s="260">
        <f t="shared" si="187"/>
        <v>1.3908604084752331E-3</v>
      </c>
      <c r="I1053" s="250">
        <f t="shared" si="188"/>
        <v>1.0000000000000002</v>
      </c>
      <c r="J1053" s="245">
        <f t="shared" si="189"/>
        <v>1.3908604084752333E-3</v>
      </c>
      <c r="K1053" s="260">
        <f t="shared" si="190"/>
        <v>3.2052726820670577E-3</v>
      </c>
      <c r="L1053" s="250">
        <f t="shared" si="191"/>
        <v>1</v>
      </c>
      <c r="M1053" s="245">
        <f t="shared" si="192"/>
        <v>3.2052726820670577E-3</v>
      </c>
    </row>
    <row r="1054" spans="1:13" s="232" customFormat="1" x14ac:dyDescent="0.2">
      <c r="A1054" s="256">
        <f t="shared" si="182"/>
        <v>56</v>
      </c>
      <c r="B1054" s="260">
        <f t="shared" si="183"/>
        <v>8.3377914009899316E-4</v>
      </c>
      <c r="C1054" s="250">
        <f t="shared" si="193"/>
        <v>1.0000000000000002</v>
      </c>
      <c r="D1054" s="245">
        <f t="shared" si="184"/>
        <v>8.3377914009899337E-4</v>
      </c>
      <c r="E1054" s="260">
        <f t="shared" si="185"/>
        <v>3.2642410809587919E-3</v>
      </c>
      <c r="F1054" s="250">
        <f t="shared" si="194"/>
        <v>0.99999999999999989</v>
      </c>
      <c r="G1054" s="245">
        <f t="shared" si="186"/>
        <v>3.2642410809587915E-3</v>
      </c>
      <c r="H1054" s="260">
        <f t="shared" si="187"/>
        <v>1.3557061706743914E-3</v>
      </c>
      <c r="I1054" s="250">
        <f t="shared" si="188"/>
        <v>1.0000000000000002</v>
      </c>
      <c r="J1054" s="245">
        <f t="shared" si="189"/>
        <v>1.3557061706743916E-3</v>
      </c>
      <c r="K1054" s="260">
        <f t="shared" si="190"/>
        <v>3.0805318382576201E-3</v>
      </c>
      <c r="L1054" s="250">
        <f t="shared" si="191"/>
        <v>0.99999999999999989</v>
      </c>
      <c r="M1054" s="245">
        <f t="shared" si="192"/>
        <v>3.0805318382576196E-3</v>
      </c>
    </row>
    <row r="1055" spans="1:13" s="232" customFormat="1" x14ac:dyDescent="0.2">
      <c r="A1055" s="256">
        <f t="shared" si="182"/>
        <v>57</v>
      </c>
      <c r="B1055" s="260">
        <f t="shared" si="183"/>
        <v>7.8303229682197186E-4</v>
      </c>
      <c r="C1055" s="250">
        <f t="shared" si="193"/>
        <v>1</v>
      </c>
      <c r="D1055" s="245">
        <f t="shared" si="184"/>
        <v>7.8303229682197186E-4</v>
      </c>
      <c r="E1055" s="260">
        <f t="shared" si="185"/>
        <v>3.2546020157553355E-3</v>
      </c>
      <c r="F1055" s="250">
        <f t="shared" si="194"/>
        <v>1</v>
      </c>
      <c r="G1055" s="245">
        <f t="shared" si="186"/>
        <v>3.2546020157553355E-3</v>
      </c>
      <c r="H1055" s="260">
        <f t="shared" si="187"/>
        <v>1.286815204661452E-3</v>
      </c>
      <c r="I1055" s="250">
        <f t="shared" si="188"/>
        <v>1</v>
      </c>
      <c r="J1055" s="245">
        <f t="shared" si="189"/>
        <v>1.286815204661452E-3</v>
      </c>
      <c r="K1055" s="260">
        <f t="shared" si="190"/>
        <v>3.1154025741407126E-3</v>
      </c>
      <c r="L1055" s="250">
        <f t="shared" si="191"/>
        <v>1</v>
      </c>
      <c r="M1055" s="245">
        <f t="shared" si="192"/>
        <v>3.1154025741407126E-3</v>
      </c>
    </row>
    <row r="1056" spans="1:13" s="232" customFormat="1" x14ac:dyDescent="0.2">
      <c r="A1056" s="256">
        <f t="shared" si="182"/>
        <v>58</v>
      </c>
      <c r="B1056" s="260">
        <f t="shared" si="183"/>
        <v>7.3880599765317116E-4</v>
      </c>
      <c r="C1056" s="250">
        <f t="shared" si="193"/>
        <v>1</v>
      </c>
      <c r="D1056" s="245">
        <f t="shared" si="184"/>
        <v>7.3880599765317116E-4</v>
      </c>
      <c r="E1056" s="260">
        <f t="shared" si="185"/>
        <v>3.2438289428808843E-3</v>
      </c>
      <c r="F1056" s="250">
        <f t="shared" si="194"/>
        <v>1</v>
      </c>
      <c r="G1056" s="245">
        <f t="shared" si="186"/>
        <v>3.2438289428808843E-3</v>
      </c>
      <c r="H1056" s="260">
        <f t="shared" si="187"/>
        <v>1.257047503297836E-3</v>
      </c>
      <c r="I1056" s="250">
        <f t="shared" si="188"/>
        <v>1</v>
      </c>
      <c r="J1056" s="245">
        <f t="shared" si="189"/>
        <v>1.257047503297836E-3</v>
      </c>
      <c r="K1056" s="260">
        <f t="shared" si="190"/>
        <v>3.023264450872378E-3</v>
      </c>
      <c r="L1056" s="250">
        <f t="shared" si="191"/>
        <v>1</v>
      </c>
      <c r="M1056" s="245">
        <f t="shared" si="192"/>
        <v>3.023264450872378E-3</v>
      </c>
    </row>
    <row r="1057" spans="1:13" s="232" customFormat="1" x14ac:dyDescent="0.2">
      <c r="A1057" s="256">
        <f t="shared" si="182"/>
        <v>59</v>
      </c>
      <c r="B1057" s="260">
        <f t="shared" si="183"/>
        <v>6.4014733027661561E-4</v>
      </c>
      <c r="C1057" s="250">
        <f t="shared" si="193"/>
        <v>1</v>
      </c>
      <c r="D1057" s="245">
        <f t="shared" si="184"/>
        <v>6.4014733027661561E-4</v>
      </c>
      <c r="E1057" s="260">
        <f t="shared" si="185"/>
        <v>2.8894515456949809E-3</v>
      </c>
      <c r="F1057" s="250">
        <f t="shared" si="194"/>
        <v>1</v>
      </c>
      <c r="G1057" s="245">
        <f t="shared" si="186"/>
        <v>2.8894515456949809E-3</v>
      </c>
      <c r="H1057" s="260">
        <f t="shared" si="187"/>
        <v>1.0455550726572889E-3</v>
      </c>
      <c r="I1057" s="250">
        <f t="shared" si="188"/>
        <v>1</v>
      </c>
      <c r="J1057" s="245">
        <f t="shared" si="189"/>
        <v>1.0455550726572889E-3</v>
      </c>
      <c r="K1057" s="260">
        <f t="shared" si="190"/>
        <v>2.7440150618898863E-3</v>
      </c>
      <c r="L1057" s="250">
        <f t="shared" si="191"/>
        <v>1</v>
      </c>
      <c r="M1057" s="245">
        <f t="shared" si="192"/>
        <v>2.7440150618898863E-3</v>
      </c>
    </row>
    <row r="1058" spans="1:13" s="232" customFormat="1" x14ac:dyDescent="0.2">
      <c r="A1058" s="256">
        <f t="shared" si="182"/>
        <v>60</v>
      </c>
      <c r="B1058" s="260">
        <f t="shared" si="183"/>
        <v>5.2192703057539838E-4</v>
      </c>
      <c r="C1058" s="250">
        <f t="shared" si="193"/>
        <v>1</v>
      </c>
      <c r="D1058" s="245">
        <f t="shared" si="184"/>
        <v>5.2192703057539838E-4</v>
      </c>
      <c r="E1058" s="260">
        <f t="shared" si="185"/>
        <v>2.3859521397732496E-3</v>
      </c>
      <c r="F1058" s="250">
        <f t="shared" si="194"/>
        <v>1</v>
      </c>
      <c r="G1058" s="245">
        <f t="shared" si="186"/>
        <v>2.3859521397732496E-3</v>
      </c>
      <c r="H1058" s="260">
        <f t="shared" si="187"/>
        <v>8.9331454282622492E-4</v>
      </c>
      <c r="I1058" s="250">
        <f t="shared" si="188"/>
        <v>1</v>
      </c>
      <c r="J1058" s="245">
        <f t="shared" si="189"/>
        <v>8.9331454282622492E-4</v>
      </c>
      <c r="K1058" s="260">
        <f t="shared" si="190"/>
        <v>2.3040200855438688E-3</v>
      </c>
      <c r="L1058" s="250">
        <f t="shared" si="191"/>
        <v>1</v>
      </c>
      <c r="M1058" s="245">
        <f t="shared" si="192"/>
        <v>2.3040200855438688E-3</v>
      </c>
    </row>
    <row r="1059" spans="1:13" s="232" customFormat="1" x14ac:dyDescent="0.2">
      <c r="A1059" s="256">
        <f t="shared" si="182"/>
        <v>61</v>
      </c>
      <c r="B1059" s="260">
        <f t="shared" si="183"/>
        <v>4.9471084647152101E-4</v>
      </c>
      <c r="C1059" s="250">
        <f t="shared" si="193"/>
        <v>1</v>
      </c>
      <c r="D1059" s="245">
        <f t="shared" si="184"/>
        <v>4.9471084647152101E-4</v>
      </c>
      <c r="E1059" s="260">
        <f t="shared" si="185"/>
        <v>2.3292517562235049E-3</v>
      </c>
      <c r="F1059" s="250">
        <f t="shared" si="194"/>
        <v>1</v>
      </c>
      <c r="G1059" s="245">
        <f t="shared" si="186"/>
        <v>2.3292517562235049E-3</v>
      </c>
      <c r="H1059" s="260">
        <f t="shared" si="187"/>
        <v>7.9805789846265412E-4</v>
      </c>
      <c r="I1059" s="250">
        <f t="shared" si="188"/>
        <v>1</v>
      </c>
      <c r="J1059" s="245">
        <f t="shared" si="189"/>
        <v>7.9805789846265412E-4</v>
      </c>
      <c r="K1059" s="260">
        <f t="shared" si="190"/>
        <v>2.201392391318831E-3</v>
      </c>
      <c r="L1059" s="250">
        <f t="shared" si="191"/>
        <v>1</v>
      </c>
      <c r="M1059" s="245">
        <f t="shared" si="192"/>
        <v>2.201392391318831E-3</v>
      </c>
    </row>
    <row r="1060" spans="1:13" s="232" customFormat="1" x14ac:dyDescent="0.2">
      <c r="A1060" s="256">
        <f t="shared" si="182"/>
        <v>62</v>
      </c>
      <c r="B1060" s="260">
        <f t="shared" si="183"/>
        <v>4.3857746675727389E-4</v>
      </c>
      <c r="C1060" s="250">
        <f t="shared" si="193"/>
        <v>1</v>
      </c>
      <c r="D1060" s="245">
        <f t="shared" si="184"/>
        <v>4.3857746675727389E-4</v>
      </c>
      <c r="E1060" s="260">
        <f t="shared" si="185"/>
        <v>2.233995111859934E-3</v>
      </c>
      <c r="F1060" s="250">
        <f t="shared" si="194"/>
        <v>1</v>
      </c>
      <c r="G1060" s="245">
        <f t="shared" si="186"/>
        <v>2.233995111859934E-3</v>
      </c>
      <c r="H1060" s="260">
        <f t="shared" si="187"/>
        <v>7.1640934615102201E-4</v>
      </c>
      <c r="I1060" s="250">
        <f t="shared" si="188"/>
        <v>1</v>
      </c>
      <c r="J1060" s="245">
        <f t="shared" si="189"/>
        <v>7.1640934615102201E-4</v>
      </c>
      <c r="K1060" s="260">
        <f t="shared" si="190"/>
        <v>2.1137902987344759E-3</v>
      </c>
      <c r="L1060" s="250">
        <f t="shared" si="191"/>
        <v>1</v>
      </c>
      <c r="M1060" s="245">
        <f t="shared" si="192"/>
        <v>2.1137902987344759E-3</v>
      </c>
    </row>
    <row r="1061" spans="1:13" s="232" customFormat="1" x14ac:dyDescent="0.2">
      <c r="A1061" s="256">
        <f t="shared" si="182"/>
        <v>63</v>
      </c>
      <c r="B1061" s="260">
        <f t="shared" si="183"/>
        <v>3.7535653909930873E-4</v>
      </c>
      <c r="C1061" s="250">
        <f t="shared" si="193"/>
        <v>1</v>
      </c>
      <c r="D1061" s="245">
        <f t="shared" si="184"/>
        <v>3.7535653909930873E-4</v>
      </c>
      <c r="E1061" s="260">
        <f t="shared" si="185"/>
        <v>1.9521942056177038E-3</v>
      </c>
      <c r="F1061" s="250">
        <f t="shared" si="194"/>
        <v>1</v>
      </c>
      <c r="G1061" s="245">
        <f t="shared" si="186"/>
        <v>1.9521942056177038E-3</v>
      </c>
      <c r="H1061" s="260">
        <f t="shared" si="187"/>
        <v>6.4014733027661561E-4</v>
      </c>
      <c r="I1061" s="250">
        <f t="shared" si="188"/>
        <v>1</v>
      </c>
      <c r="J1061" s="245">
        <f t="shared" si="189"/>
        <v>6.4014733027661561E-4</v>
      </c>
      <c r="K1061" s="260">
        <f t="shared" si="190"/>
        <v>1.8254688483840249E-3</v>
      </c>
      <c r="L1061" s="250">
        <f t="shared" si="191"/>
        <v>1</v>
      </c>
      <c r="M1061" s="245">
        <f t="shared" si="192"/>
        <v>1.8254688483840249E-3</v>
      </c>
    </row>
    <row r="1062" spans="1:13" s="232" customFormat="1" x14ac:dyDescent="0.2">
      <c r="A1062" s="256">
        <f t="shared" si="182"/>
        <v>64</v>
      </c>
      <c r="B1062" s="260">
        <f t="shared" si="183"/>
        <v>3.0419755774437936E-4</v>
      </c>
      <c r="C1062" s="250">
        <f t="shared" ref="C1062:C1082" si="195">C864/$C962</f>
        <v>1</v>
      </c>
      <c r="D1062" s="245">
        <f t="shared" si="184"/>
        <v>3.0419755774437936E-4</v>
      </c>
      <c r="E1062" s="260">
        <f t="shared" si="185"/>
        <v>1.8699786494705743E-3</v>
      </c>
      <c r="F1062" s="250">
        <f t="shared" ref="F1062:F1081" si="196">F864/$C962</f>
        <v>1</v>
      </c>
      <c r="G1062" s="245">
        <f t="shared" si="186"/>
        <v>1.8699786494705743E-3</v>
      </c>
      <c r="H1062" s="260">
        <f t="shared" si="187"/>
        <v>5.2617955934162921E-4</v>
      </c>
      <c r="I1062" s="250">
        <f t="shared" si="188"/>
        <v>1</v>
      </c>
      <c r="J1062" s="245">
        <f t="shared" si="189"/>
        <v>5.2617955934162921E-4</v>
      </c>
      <c r="K1062" s="260">
        <f t="shared" si="190"/>
        <v>1.6851353990984072E-3</v>
      </c>
      <c r="L1062" s="250">
        <f t="shared" si="191"/>
        <v>1</v>
      </c>
      <c r="M1062" s="245">
        <f t="shared" si="192"/>
        <v>1.6851353990984072E-3</v>
      </c>
    </row>
    <row r="1063" spans="1:13" s="232" customFormat="1" x14ac:dyDescent="0.2">
      <c r="A1063" s="256">
        <f t="shared" si="182"/>
        <v>65</v>
      </c>
      <c r="B1063" s="260">
        <f t="shared" si="183"/>
        <v>2.7783187939374817E-4</v>
      </c>
      <c r="C1063" s="250">
        <f t="shared" si="195"/>
        <v>1</v>
      </c>
      <c r="D1063" s="245">
        <f t="shared" si="184"/>
        <v>2.7783187939374817E-4</v>
      </c>
      <c r="E1063" s="260">
        <f t="shared" si="185"/>
        <v>1.765082939903547E-3</v>
      </c>
      <c r="F1063" s="250">
        <f t="shared" si="196"/>
        <v>1</v>
      </c>
      <c r="G1063" s="245">
        <f t="shared" si="186"/>
        <v>1.765082939903547E-3</v>
      </c>
      <c r="H1063" s="260">
        <f t="shared" si="187"/>
        <v>4.5161855497371513E-4</v>
      </c>
      <c r="I1063" s="250">
        <f t="shared" si="188"/>
        <v>1</v>
      </c>
      <c r="J1063" s="245">
        <f t="shared" si="189"/>
        <v>4.5161855497371513E-4</v>
      </c>
      <c r="K1063" s="260">
        <f t="shared" si="190"/>
        <v>1.5229723021461378E-3</v>
      </c>
      <c r="L1063" s="250">
        <f t="shared" si="191"/>
        <v>1</v>
      </c>
      <c r="M1063" s="245">
        <f t="shared" si="192"/>
        <v>1.5229723021461378E-3</v>
      </c>
    </row>
    <row r="1064" spans="1:13" s="232" customFormat="1" x14ac:dyDescent="0.2">
      <c r="A1064" s="256">
        <f t="shared" ref="A1064:A1082" si="197">A964</f>
        <v>66</v>
      </c>
      <c r="B1064" s="260">
        <f t="shared" ref="B1064:B1082" si="198">B866</f>
        <v>2.3473958789594233E-4</v>
      </c>
      <c r="C1064" s="250">
        <f t="shared" si="195"/>
        <v>1</v>
      </c>
      <c r="D1064" s="245">
        <f t="shared" ref="D1064:D1082" si="199">B1064*C1064</f>
        <v>2.3473958789594233E-4</v>
      </c>
      <c r="E1064" s="260">
        <f t="shared" ref="E1064:E1081" si="200">E866</f>
        <v>1.5388484095400664E-3</v>
      </c>
      <c r="F1064" s="250">
        <f t="shared" si="196"/>
        <v>1</v>
      </c>
      <c r="G1064" s="245">
        <f t="shared" ref="G1064:G1081" si="201">E1064*F1064</f>
        <v>1.5388484095400664E-3</v>
      </c>
      <c r="H1064" s="260">
        <f t="shared" ref="H1064:H1081" si="202">H866</f>
        <v>3.9888719827245271E-4</v>
      </c>
      <c r="I1064" s="250">
        <f t="shared" ref="I1064:I1081" si="203">I866/$F964</f>
        <v>1</v>
      </c>
      <c r="J1064" s="245">
        <f t="shared" ref="J1064:J1081" si="204">H1064*I1064</f>
        <v>3.9888719827245271E-4</v>
      </c>
      <c r="K1064" s="260">
        <f t="shared" ref="K1064:K1081" si="205">K866</f>
        <v>1.3885923931332433E-3</v>
      </c>
      <c r="L1064" s="250">
        <f t="shared" ref="L1064:L1081" si="206">L866/$F964</f>
        <v>1</v>
      </c>
      <c r="M1064" s="245">
        <f t="shared" ref="M1064:M1081" si="207">K1064*L1064</f>
        <v>1.3885923931332433E-3</v>
      </c>
    </row>
    <row r="1065" spans="1:13" s="232" customFormat="1" x14ac:dyDescent="0.2">
      <c r="A1065" s="256">
        <f t="shared" si="197"/>
        <v>67</v>
      </c>
      <c r="B1065" s="260">
        <f t="shared" si="198"/>
        <v>2.1602846132452662E-4</v>
      </c>
      <c r="C1065" s="250">
        <f t="shared" si="195"/>
        <v>1.0000000000000004</v>
      </c>
      <c r="D1065" s="245">
        <f t="shared" si="199"/>
        <v>2.1602846132452673E-4</v>
      </c>
      <c r="E1065" s="260">
        <f t="shared" si="200"/>
        <v>1.3642112282068533E-3</v>
      </c>
      <c r="F1065" s="250">
        <f t="shared" si="196"/>
        <v>1</v>
      </c>
      <c r="G1065" s="245">
        <f t="shared" si="201"/>
        <v>1.3642112282068533E-3</v>
      </c>
      <c r="H1065" s="260">
        <f t="shared" si="202"/>
        <v>3.3793428595647738E-4</v>
      </c>
      <c r="I1065" s="250">
        <f t="shared" si="203"/>
        <v>1.0000000000000002</v>
      </c>
      <c r="J1065" s="245">
        <f t="shared" si="204"/>
        <v>3.3793428595647743E-4</v>
      </c>
      <c r="K1065" s="260">
        <f t="shared" si="205"/>
        <v>1.2128212041290353E-3</v>
      </c>
      <c r="L1065" s="250">
        <f t="shared" si="206"/>
        <v>0.99999999999999989</v>
      </c>
      <c r="M1065" s="245">
        <f t="shared" si="207"/>
        <v>1.2128212041290351E-3</v>
      </c>
    </row>
    <row r="1066" spans="1:13" s="232" customFormat="1" x14ac:dyDescent="0.2">
      <c r="A1066" s="256">
        <f t="shared" si="197"/>
        <v>68</v>
      </c>
      <c r="B1066" s="260">
        <f t="shared" si="198"/>
        <v>1.6584862188300274E-4</v>
      </c>
      <c r="C1066" s="250">
        <f t="shared" si="195"/>
        <v>1</v>
      </c>
      <c r="D1066" s="245">
        <f t="shared" si="199"/>
        <v>1.6584862188300274E-4</v>
      </c>
      <c r="E1066" s="260">
        <f t="shared" si="200"/>
        <v>1.2091356791983018E-3</v>
      </c>
      <c r="F1066" s="250">
        <f t="shared" si="196"/>
        <v>1</v>
      </c>
      <c r="G1066" s="245">
        <f t="shared" si="201"/>
        <v>1.2091356791983018E-3</v>
      </c>
      <c r="H1066" s="260">
        <f t="shared" si="202"/>
        <v>2.7017732761453264E-4</v>
      </c>
      <c r="I1066" s="250">
        <f t="shared" si="203"/>
        <v>1</v>
      </c>
      <c r="J1066" s="245">
        <f t="shared" si="204"/>
        <v>2.7017732761453264E-4</v>
      </c>
      <c r="K1066" s="260">
        <f t="shared" si="205"/>
        <v>1.1062244830555156E-3</v>
      </c>
      <c r="L1066" s="250">
        <f t="shared" si="206"/>
        <v>1</v>
      </c>
      <c r="M1066" s="245">
        <f t="shared" si="207"/>
        <v>1.1062244830555156E-3</v>
      </c>
    </row>
    <row r="1067" spans="1:13" s="232" customFormat="1" x14ac:dyDescent="0.2">
      <c r="A1067" s="256">
        <f t="shared" si="197"/>
        <v>69</v>
      </c>
      <c r="B1067" s="260">
        <f t="shared" si="198"/>
        <v>1.6528161804750527E-4</v>
      </c>
      <c r="C1067" s="250">
        <f t="shared" si="195"/>
        <v>1.0000000000000002</v>
      </c>
      <c r="D1067" s="245">
        <f t="shared" si="199"/>
        <v>1.652816180475053E-4</v>
      </c>
      <c r="E1067" s="260">
        <f t="shared" si="200"/>
        <v>1.1459147515403367E-3</v>
      </c>
      <c r="F1067" s="250">
        <f t="shared" si="196"/>
        <v>1</v>
      </c>
      <c r="G1067" s="245">
        <f t="shared" si="201"/>
        <v>1.1459147515403367E-3</v>
      </c>
      <c r="H1067" s="260">
        <f t="shared" si="202"/>
        <v>2.3729110515568084E-4</v>
      </c>
      <c r="I1067" s="250">
        <f t="shared" si="203"/>
        <v>1.0000000000000002</v>
      </c>
      <c r="J1067" s="245">
        <f t="shared" si="204"/>
        <v>2.3729110515568089E-4</v>
      </c>
      <c r="K1067" s="260">
        <f t="shared" si="205"/>
        <v>1.02315842115514E-3</v>
      </c>
      <c r="L1067" s="250">
        <f t="shared" si="206"/>
        <v>1.0000000000000002</v>
      </c>
      <c r="M1067" s="245">
        <f t="shared" si="207"/>
        <v>1.0231584211551402E-3</v>
      </c>
    </row>
    <row r="1068" spans="1:13" s="232" customFormat="1" x14ac:dyDescent="0.2">
      <c r="A1068" s="256">
        <f t="shared" si="197"/>
        <v>70</v>
      </c>
      <c r="B1068" s="260">
        <f t="shared" si="198"/>
        <v>1.3863243777912537E-4</v>
      </c>
      <c r="C1068" s="250">
        <f t="shared" si="195"/>
        <v>1</v>
      </c>
      <c r="D1068" s="245">
        <f t="shared" si="199"/>
        <v>1.3863243777912537E-4</v>
      </c>
      <c r="E1068" s="260">
        <f t="shared" si="200"/>
        <v>9.8658667376555465E-4</v>
      </c>
      <c r="F1068" s="250">
        <f t="shared" si="196"/>
        <v>1</v>
      </c>
      <c r="G1068" s="245">
        <f t="shared" si="201"/>
        <v>9.8658667376555465E-4</v>
      </c>
      <c r="H1068" s="260">
        <f t="shared" si="202"/>
        <v>2.0071935776609561E-4</v>
      </c>
      <c r="I1068" s="250">
        <f t="shared" si="203"/>
        <v>1</v>
      </c>
      <c r="J1068" s="245">
        <f t="shared" si="204"/>
        <v>2.0071935776609561E-4</v>
      </c>
      <c r="K1068" s="260">
        <f t="shared" si="205"/>
        <v>8.4511921680894208E-4</v>
      </c>
      <c r="L1068" s="250">
        <f t="shared" si="206"/>
        <v>1</v>
      </c>
      <c r="M1068" s="245">
        <f t="shared" si="207"/>
        <v>8.4511921680894208E-4</v>
      </c>
    </row>
    <row r="1069" spans="1:13" s="232" customFormat="1" x14ac:dyDescent="0.2">
      <c r="A1069" s="256">
        <f t="shared" si="197"/>
        <v>71</v>
      </c>
      <c r="B1069" s="260">
        <f t="shared" si="198"/>
        <v>1.1538528052373011E-4</v>
      </c>
      <c r="C1069" s="250">
        <f t="shared" si="195"/>
        <v>1</v>
      </c>
      <c r="D1069" s="245">
        <f t="shared" si="199"/>
        <v>1.1538528052373011E-4</v>
      </c>
      <c r="E1069" s="260">
        <f t="shared" si="200"/>
        <v>8.6212933187386541E-4</v>
      </c>
      <c r="F1069" s="250">
        <f t="shared" si="196"/>
        <v>1</v>
      </c>
      <c r="G1069" s="245">
        <f t="shared" si="201"/>
        <v>8.6212933187386541E-4</v>
      </c>
      <c r="H1069" s="260">
        <f t="shared" si="202"/>
        <v>1.6244659887001807E-4</v>
      </c>
      <c r="I1069" s="250">
        <f t="shared" si="203"/>
        <v>1</v>
      </c>
      <c r="J1069" s="245">
        <f t="shared" si="204"/>
        <v>1.6244659887001807E-4</v>
      </c>
      <c r="K1069" s="260">
        <f t="shared" si="205"/>
        <v>7.2774942286097093E-4</v>
      </c>
      <c r="L1069" s="250">
        <f t="shared" si="206"/>
        <v>1</v>
      </c>
      <c r="M1069" s="245">
        <f t="shared" si="207"/>
        <v>7.2774942286097093E-4</v>
      </c>
    </row>
    <row r="1070" spans="1:13" s="232" customFormat="1" x14ac:dyDescent="0.2">
      <c r="A1070" s="256">
        <f t="shared" si="197"/>
        <v>72</v>
      </c>
      <c r="B1070" s="260">
        <f t="shared" si="198"/>
        <v>8.7602092584355282E-5</v>
      </c>
      <c r="C1070" s="250">
        <f t="shared" si="195"/>
        <v>1</v>
      </c>
      <c r="D1070" s="245">
        <f t="shared" si="199"/>
        <v>8.7602092584355282E-5</v>
      </c>
      <c r="E1070" s="260">
        <f t="shared" si="200"/>
        <v>6.9911572916834998E-4</v>
      </c>
      <c r="F1070" s="250">
        <f t="shared" si="196"/>
        <v>1</v>
      </c>
      <c r="G1070" s="245">
        <f t="shared" si="201"/>
        <v>6.9911572916834998E-4</v>
      </c>
      <c r="H1070" s="260">
        <f t="shared" si="202"/>
        <v>1.3693142627263302E-4</v>
      </c>
      <c r="I1070" s="250">
        <f t="shared" si="203"/>
        <v>1</v>
      </c>
      <c r="J1070" s="245">
        <f t="shared" si="204"/>
        <v>1.3693142627263302E-4</v>
      </c>
      <c r="K1070" s="260">
        <f t="shared" si="205"/>
        <v>5.9875605028530217E-4</v>
      </c>
      <c r="L1070" s="250">
        <f t="shared" si="206"/>
        <v>1</v>
      </c>
      <c r="M1070" s="245">
        <f t="shared" si="207"/>
        <v>5.9875605028530217E-4</v>
      </c>
    </row>
    <row r="1071" spans="1:13" s="232" customFormat="1" x14ac:dyDescent="0.2">
      <c r="A1071" s="256">
        <f t="shared" si="197"/>
        <v>73</v>
      </c>
      <c r="B1071" s="260">
        <f t="shared" si="198"/>
        <v>7.0591977519431925E-5</v>
      </c>
      <c r="C1071" s="250">
        <f t="shared" si="195"/>
        <v>1</v>
      </c>
      <c r="D1071" s="245">
        <f t="shared" si="199"/>
        <v>7.0591977519431925E-5</v>
      </c>
      <c r="E1071" s="260">
        <f t="shared" si="200"/>
        <v>5.5481325303425016E-4</v>
      </c>
      <c r="F1071" s="250">
        <f t="shared" si="196"/>
        <v>1</v>
      </c>
      <c r="G1071" s="245">
        <f t="shared" si="201"/>
        <v>5.5481325303425016E-4</v>
      </c>
      <c r="H1071" s="260">
        <f t="shared" si="202"/>
        <v>1.0999874408650438E-4</v>
      </c>
      <c r="I1071" s="250">
        <f t="shared" si="203"/>
        <v>1</v>
      </c>
      <c r="J1071" s="245">
        <f t="shared" si="204"/>
        <v>1.0999874408650438E-4</v>
      </c>
      <c r="K1071" s="260">
        <f t="shared" si="205"/>
        <v>4.887573061987978E-4</v>
      </c>
      <c r="L1071" s="250">
        <f t="shared" si="206"/>
        <v>1</v>
      </c>
      <c r="M1071" s="245">
        <f t="shared" si="207"/>
        <v>4.887573061987978E-4</v>
      </c>
    </row>
    <row r="1072" spans="1:13" s="232" customFormat="1" x14ac:dyDescent="0.2">
      <c r="A1072" s="256">
        <f t="shared" si="197"/>
        <v>74</v>
      </c>
      <c r="B1072" s="260">
        <f t="shared" si="198"/>
        <v>4.7344820264036679E-5</v>
      </c>
      <c r="C1072" s="250">
        <f t="shared" si="195"/>
        <v>1</v>
      </c>
      <c r="D1072" s="245">
        <f t="shared" si="199"/>
        <v>4.7344820264036679E-5</v>
      </c>
      <c r="E1072" s="260">
        <f t="shared" si="200"/>
        <v>4.2128384977460181E-4</v>
      </c>
      <c r="F1072" s="250">
        <f t="shared" si="196"/>
        <v>1</v>
      </c>
      <c r="G1072" s="245">
        <f t="shared" si="201"/>
        <v>4.2128384977460181E-4</v>
      </c>
      <c r="H1072" s="260">
        <f t="shared" si="202"/>
        <v>7.8530031216396162E-5</v>
      </c>
      <c r="I1072" s="250">
        <f t="shared" si="203"/>
        <v>1</v>
      </c>
      <c r="J1072" s="245">
        <f t="shared" si="204"/>
        <v>7.8530031216396162E-5</v>
      </c>
      <c r="K1072" s="260">
        <f t="shared" si="205"/>
        <v>4.0172221744993992E-4</v>
      </c>
      <c r="L1072" s="250">
        <f t="shared" si="206"/>
        <v>1</v>
      </c>
      <c r="M1072" s="245">
        <f t="shared" si="207"/>
        <v>4.0172221744993992E-4</v>
      </c>
    </row>
    <row r="1073" spans="1:36" s="232" customFormat="1" x14ac:dyDescent="0.2">
      <c r="A1073" s="256">
        <f t="shared" si="197"/>
        <v>75</v>
      </c>
      <c r="B1073" s="260">
        <f t="shared" si="198"/>
        <v>3.7422253142831385E-5</v>
      </c>
      <c r="C1073" s="250">
        <f t="shared" si="195"/>
        <v>1</v>
      </c>
      <c r="D1073" s="245">
        <f t="shared" si="199"/>
        <v>3.7422253142831385E-5</v>
      </c>
      <c r="E1073" s="260">
        <f t="shared" si="200"/>
        <v>3.4445483006469797E-4</v>
      </c>
      <c r="F1073" s="250">
        <f t="shared" si="196"/>
        <v>1</v>
      </c>
      <c r="G1073" s="245">
        <f t="shared" si="201"/>
        <v>3.4445483006469797E-4</v>
      </c>
      <c r="H1073" s="260">
        <f t="shared" si="202"/>
        <v>5.9535402727231749E-5</v>
      </c>
      <c r="I1073" s="250">
        <f t="shared" si="203"/>
        <v>1</v>
      </c>
      <c r="J1073" s="245">
        <f t="shared" si="204"/>
        <v>5.9535402727231749E-5</v>
      </c>
      <c r="K1073" s="260">
        <f t="shared" si="205"/>
        <v>3.2517669965778482E-4</v>
      </c>
      <c r="L1073" s="250">
        <f t="shared" si="206"/>
        <v>1</v>
      </c>
      <c r="M1073" s="245">
        <f t="shared" si="207"/>
        <v>3.2517669965778482E-4</v>
      </c>
    </row>
    <row r="1074" spans="1:36" s="232" customFormat="1" x14ac:dyDescent="0.2">
      <c r="A1074" s="256">
        <f t="shared" si="197"/>
        <v>76</v>
      </c>
      <c r="B1074" s="260">
        <f t="shared" si="198"/>
        <v>2.8917195610369707E-5</v>
      </c>
      <c r="C1074" s="250">
        <f t="shared" si="195"/>
        <v>1</v>
      </c>
      <c r="D1074" s="245">
        <f t="shared" si="199"/>
        <v>2.8917195610369707E-5</v>
      </c>
      <c r="E1074" s="260">
        <f t="shared" si="200"/>
        <v>2.0922441529855728E-4</v>
      </c>
      <c r="F1074" s="250">
        <f t="shared" si="196"/>
        <v>1</v>
      </c>
      <c r="G1074" s="245">
        <f t="shared" si="201"/>
        <v>2.0922441529855728E-4</v>
      </c>
      <c r="H1074" s="260">
        <f t="shared" si="202"/>
        <v>4.7344820264036679E-5</v>
      </c>
      <c r="I1074" s="250">
        <f t="shared" si="203"/>
        <v>1</v>
      </c>
      <c r="J1074" s="245">
        <f t="shared" si="204"/>
        <v>4.7344820264036679E-5</v>
      </c>
      <c r="K1074" s="260">
        <f t="shared" si="205"/>
        <v>2.2850254570547042E-4</v>
      </c>
      <c r="L1074" s="250">
        <f t="shared" si="206"/>
        <v>1</v>
      </c>
      <c r="M1074" s="245">
        <f t="shared" si="207"/>
        <v>2.2850254570547042E-4</v>
      </c>
    </row>
    <row r="1075" spans="1:36" s="232" customFormat="1" x14ac:dyDescent="0.2">
      <c r="A1075" s="256">
        <f t="shared" si="197"/>
        <v>77</v>
      </c>
      <c r="B1075" s="260">
        <f t="shared" si="198"/>
        <v>1.5025601640682299E-5</v>
      </c>
      <c r="C1075" s="250">
        <f t="shared" si="195"/>
        <v>1</v>
      </c>
      <c r="D1075" s="245">
        <f t="shared" si="199"/>
        <v>1.5025601640682299E-5</v>
      </c>
      <c r="E1075" s="260">
        <f t="shared" si="200"/>
        <v>1.5450854517305381E-4</v>
      </c>
      <c r="F1075" s="250">
        <f t="shared" si="196"/>
        <v>1</v>
      </c>
      <c r="G1075" s="245">
        <f t="shared" si="201"/>
        <v>1.5450854517305381E-4</v>
      </c>
      <c r="H1075" s="260">
        <f t="shared" si="202"/>
        <v>2.7216184103877371E-5</v>
      </c>
      <c r="I1075" s="250">
        <f t="shared" si="203"/>
        <v>1</v>
      </c>
      <c r="J1075" s="245">
        <f t="shared" si="204"/>
        <v>2.7216184103877371E-5</v>
      </c>
      <c r="K1075" s="260">
        <f t="shared" si="205"/>
        <v>1.618795950345206E-4</v>
      </c>
      <c r="L1075" s="250">
        <f t="shared" si="206"/>
        <v>1</v>
      </c>
      <c r="M1075" s="245">
        <f t="shared" si="207"/>
        <v>1.618795950345206E-4</v>
      </c>
    </row>
    <row r="1076" spans="1:36" s="232" customFormat="1" x14ac:dyDescent="0.2">
      <c r="A1076" s="256">
        <f t="shared" si="197"/>
        <v>78</v>
      </c>
      <c r="B1076" s="260">
        <f t="shared" si="198"/>
        <v>1.4742099722933575E-5</v>
      </c>
      <c r="C1076" s="250">
        <f t="shared" si="195"/>
        <v>1</v>
      </c>
      <c r="D1076" s="245">
        <f t="shared" si="199"/>
        <v>1.4742099722933575E-5</v>
      </c>
      <c r="E1076" s="260">
        <f t="shared" si="200"/>
        <v>1.4260146462760748E-4</v>
      </c>
      <c r="F1076" s="250">
        <f t="shared" si="196"/>
        <v>1</v>
      </c>
      <c r="G1076" s="245">
        <f t="shared" si="201"/>
        <v>1.4260146462760748E-4</v>
      </c>
      <c r="H1076" s="260">
        <f t="shared" si="202"/>
        <v>2.0695639995656752E-5</v>
      </c>
      <c r="I1076" s="250">
        <f t="shared" si="203"/>
        <v>1</v>
      </c>
      <c r="J1076" s="245">
        <f t="shared" si="204"/>
        <v>2.0695639995656752E-5</v>
      </c>
      <c r="K1076" s="260">
        <f t="shared" si="205"/>
        <v>1.2218932654969945E-4</v>
      </c>
      <c r="L1076" s="250">
        <f t="shared" si="206"/>
        <v>1</v>
      </c>
      <c r="M1076" s="245">
        <f t="shared" si="207"/>
        <v>1.2218932654969945E-4</v>
      </c>
    </row>
    <row r="1077" spans="1:36" s="232" customFormat="1" x14ac:dyDescent="0.2">
      <c r="A1077" s="256">
        <f t="shared" si="197"/>
        <v>79</v>
      </c>
      <c r="B1077" s="260">
        <f t="shared" si="198"/>
        <v>1.190708054544635E-5</v>
      </c>
      <c r="C1077" s="250">
        <f t="shared" si="195"/>
        <v>1</v>
      </c>
      <c r="D1077" s="245">
        <f t="shared" si="199"/>
        <v>1.190708054544635E-5</v>
      </c>
      <c r="E1077" s="260">
        <f t="shared" si="200"/>
        <v>9.2988629021581023E-5</v>
      </c>
      <c r="F1077" s="250">
        <f t="shared" si="196"/>
        <v>1</v>
      </c>
      <c r="G1077" s="245">
        <f t="shared" si="201"/>
        <v>9.2988629021581023E-5</v>
      </c>
      <c r="H1077" s="260">
        <f t="shared" si="202"/>
        <v>1.1056574792200182E-5</v>
      </c>
      <c r="I1077" s="250">
        <f t="shared" si="203"/>
        <v>1</v>
      </c>
      <c r="J1077" s="245">
        <f t="shared" si="204"/>
        <v>1.1056574792200182E-5</v>
      </c>
      <c r="K1077" s="260">
        <f t="shared" si="205"/>
        <v>9.0437111761842512E-5</v>
      </c>
      <c r="L1077" s="250">
        <f t="shared" si="206"/>
        <v>1</v>
      </c>
      <c r="M1077" s="245">
        <f t="shared" si="207"/>
        <v>9.0437111761842512E-5</v>
      </c>
    </row>
    <row r="1078" spans="1:36" s="232" customFormat="1" x14ac:dyDescent="0.2">
      <c r="A1078" s="256">
        <f t="shared" si="197"/>
        <v>80</v>
      </c>
      <c r="B1078" s="260">
        <f t="shared" si="198"/>
        <v>6.8040460259693428E-6</v>
      </c>
      <c r="C1078" s="250">
        <f t="shared" si="195"/>
        <v>1</v>
      </c>
      <c r="D1078" s="245">
        <f t="shared" si="199"/>
        <v>6.8040460259693428E-6</v>
      </c>
      <c r="E1078" s="260">
        <f t="shared" si="200"/>
        <v>6.9457969848437043E-5</v>
      </c>
      <c r="F1078" s="250">
        <f t="shared" si="196"/>
        <v>1</v>
      </c>
      <c r="G1078" s="245">
        <f t="shared" si="201"/>
        <v>6.9457969848437043E-5</v>
      </c>
      <c r="H1078" s="260">
        <f t="shared" si="202"/>
        <v>1.0489570956702736E-5</v>
      </c>
      <c r="I1078" s="250">
        <f t="shared" si="203"/>
        <v>1</v>
      </c>
      <c r="J1078" s="245">
        <f t="shared" si="204"/>
        <v>1.0489570956702736E-5</v>
      </c>
      <c r="K1078" s="260">
        <f t="shared" si="205"/>
        <v>6.0952912315975365E-5</v>
      </c>
      <c r="L1078" s="250">
        <f t="shared" si="206"/>
        <v>1</v>
      </c>
      <c r="M1078" s="245">
        <f t="shared" si="207"/>
        <v>6.0952912315975365E-5</v>
      </c>
    </row>
    <row r="1079" spans="1:36" s="232" customFormat="1" x14ac:dyDescent="0.2">
      <c r="A1079" s="256">
        <f t="shared" si="197"/>
        <v>81</v>
      </c>
      <c r="B1079" s="260">
        <f t="shared" si="198"/>
        <v>3.4020230129846714E-6</v>
      </c>
      <c r="C1079" s="250">
        <f t="shared" si="195"/>
        <v>1</v>
      </c>
      <c r="D1079" s="245">
        <f t="shared" si="199"/>
        <v>3.4020230129846714E-6</v>
      </c>
      <c r="E1079" s="260">
        <f t="shared" si="200"/>
        <v>3.600474355408777E-5</v>
      </c>
      <c r="F1079" s="250">
        <f t="shared" si="196"/>
        <v>1</v>
      </c>
      <c r="G1079" s="245">
        <f t="shared" si="201"/>
        <v>3.600474355408777E-5</v>
      </c>
      <c r="H1079" s="260">
        <f t="shared" si="202"/>
        <v>4.8195326017282842E-6</v>
      </c>
      <c r="I1079" s="250">
        <f t="shared" si="203"/>
        <v>1</v>
      </c>
      <c r="J1079" s="245">
        <f t="shared" si="204"/>
        <v>4.8195326017282842E-6</v>
      </c>
      <c r="K1079" s="260">
        <f t="shared" si="205"/>
        <v>4.4226299168800728E-5</v>
      </c>
      <c r="L1079" s="250">
        <f t="shared" si="206"/>
        <v>1</v>
      </c>
      <c r="M1079" s="245">
        <f t="shared" si="207"/>
        <v>4.4226299168800728E-5</v>
      </c>
    </row>
    <row r="1080" spans="1:36" s="232" customFormat="1" x14ac:dyDescent="0.2">
      <c r="A1080" s="256">
        <f t="shared" si="197"/>
        <v>82</v>
      </c>
      <c r="B1080" s="260">
        <f t="shared" si="198"/>
        <v>3.1185210952359489E-6</v>
      </c>
      <c r="C1080" s="250">
        <f t="shared" si="195"/>
        <v>0.99999999999999978</v>
      </c>
      <c r="D1080" s="245">
        <f t="shared" si="199"/>
        <v>3.1185210952359481E-6</v>
      </c>
      <c r="E1080" s="260">
        <f t="shared" si="200"/>
        <v>1.9845134242410584E-5</v>
      </c>
      <c r="F1080" s="250">
        <f t="shared" si="196"/>
        <v>1</v>
      </c>
      <c r="G1080" s="245">
        <f t="shared" si="201"/>
        <v>1.9845134242410584E-5</v>
      </c>
      <c r="H1080" s="260">
        <f t="shared" si="202"/>
        <v>3.4020230129846714E-6</v>
      </c>
      <c r="I1080" s="250">
        <f t="shared" si="203"/>
        <v>0.99999999999999978</v>
      </c>
      <c r="J1080" s="245">
        <f t="shared" si="204"/>
        <v>3.4020230129846705E-6</v>
      </c>
      <c r="K1080" s="260">
        <f t="shared" si="205"/>
        <v>2.0412138077908028E-5</v>
      </c>
      <c r="L1080" s="250">
        <f t="shared" si="206"/>
        <v>1</v>
      </c>
      <c r="M1080" s="245">
        <f t="shared" si="207"/>
        <v>2.0412138077908028E-5</v>
      </c>
    </row>
    <row r="1081" spans="1:36" s="232" customFormat="1" x14ac:dyDescent="0.2">
      <c r="A1081" s="256">
        <f t="shared" si="197"/>
        <v>83</v>
      </c>
      <c r="B1081" s="260">
        <f t="shared" si="198"/>
        <v>8.5050575324616785E-7</v>
      </c>
      <c r="C1081" s="250">
        <f t="shared" si="195"/>
        <v>1</v>
      </c>
      <c r="D1081" s="245">
        <f t="shared" si="199"/>
        <v>8.5050575324616785E-7</v>
      </c>
      <c r="E1081" s="260">
        <f t="shared" si="200"/>
        <v>2.9484199445867151E-5</v>
      </c>
      <c r="F1081" s="250">
        <f t="shared" si="196"/>
        <v>1</v>
      </c>
      <c r="G1081" s="245">
        <f t="shared" si="201"/>
        <v>2.9484199445867151E-5</v>
      </c>
      <c r="H1081" s="260">
        <f t="shared" si="202"/>
        <v>5.670038354974452E-6</v>
      </c>
      <c r="I1081" s="250">
        <f t="shared" si="203"/>
        <v>1</v>
      </c>
      <c r="J1081" s="245">
        <f t="shared" si="204"/>
        <v>5.670038354974452E-6</v>
      </c>
      <c r="K1081" s="260">
        <f t="shared" si="205"/>
        <v>3.0618207116862043E-5</v>
      </c>
      <c r="L1081" s="250">
        <f t="shared" si="206"/>
        <v>1</v>
      </c>
      <c r="M1081" s="245">
        <f t="shared" si="207"/>
        <v>3.0618207116862043E-5</v>
      </c>
    </row>
    <row r="1082" spans="1:36" s="232" customFormat="1" ht="13.5" thickBot="1" x14ac:dyDescent="0.25">
      <c r="A1082" s="256" t="str">
        <f t="shared" si="197"/>
        <v>NNNN</v>
      </c>
      <c r="B1082" s="260">
        <f t="shared" si="198"/>
        <v>0.193084084117287</v>
      </c>
      <c r="C1082" s="250">
        <f t="shared" si="195"/>
        <v>1</v>
      </c>
      <c r="D1082" s="261">
        <f t="shared" si="199"/>
        <v>0.193084084117287</v>
      </c>
      <c r="E1082" s="253"/>
      <c r="F1082" s="254"/>
      <c r="G1082" s="255"/>
      <c r="H1082" s="262"/>
      <c r="I1082" s="254"/>
      <c r="J1082" s="255"/>
      <c r="K1082" s="253"/>
      <c r="L1082" s="265"/>
      <c r="M1082" s="266"/>
    </row>
    <row r="1083" spans="1:36" s="286" customFormat="1" x14ac:dyDescent="0.2">
      <c r="A1083" s="285"/>
      <c r="B1083" s="25"/>
      <c r="C1083" s="26"/>
      <c r="D1083" s="26"/>
      <c r="E1083" s="26"/>
      <c r="F1083" s="26"/>
      <c r="G1083" s="22"/>
      <c r="H1083" s="26"/>
      <c r="K1083" s="23"/>
      <c r="T1083" s="26"/>
      <c r="W1083" s="26"/>
      <c r="AA1083" s="26"/>
      <c r="AG1083" s="26"/>
      <c r="AJ1083" s="26"/>
    </row>
    <row r="1084" spans="1:36" x14ac:dyDescent="0.2">
      <c r="A1084" s="267"/>
      <c r="B1084" s="232"/>
      <c r="C1084" s="233"/>
      <c r="D1084" s="233"/>
      <c r="E1084" s="233"/>
      <c r="F1084" s="233"/>
      <c r="G1084" s="233"/>
      <c r="H1084" s="233"/>
      <c r="I1084" s="232"/>
      <c r="J1084" s="232"/>
      <c r="K1084" s="234"/>
      <c r="L1084" s="232"/>
      <c r="M1084" s="232"/>
      <c r="N1084" s="232"/>
      <c r="O1084" s="232"/>
      <c r="P1084" s="232"/>
      <c r="Q1084" s="232"/>
      <c r="R1084" s="232"/>
      <c r="S1084" s="232"/>
      <c r="T1084" s="233"/>
      <c r="U1084" s="232"/>
    </row>
    <row r="1085" spans="1:36" ht="15.75" x14ac:dyDescent="0.25">
      <c r="A1085" s="235" t="s">
        <v>135</v>
      </c>
      <c r="B1085" s="232"/>
      <c r="C1085" s="267"/>
      <c r="D1085" s="267"/>
      <c r="E1085" s="267"/>
      <c r="F1085" s="236"/>
      <c r="G1085" s="233"/>
      <c r="H1085" s="233"/>
      <c r="I1085" s="232"/>
      <c r="J1085" s="232"/>
      <c r="K1085" s="234"/>
      <c r="L1085" s="232"/>
      <c r="M1085" s="232"/>
      <c r="N1085" s="232"/>
      <c r="O1085" s="232"/>
      <c r="P1085" s="232"/>
      <c r="Q1085" s="232"/>
      <c r="R1085" s="232"/>
      <c r="S1085" s="232"/>
      <c r="T1085" s="233"/>
      <c r="U1085" s="232"/>
    </row>
    <row r="1086" spans="1:36" x14ac:dyDescent="0.2">
      <c r="A1086" s="237" t="s">
        <v>163</v>
      </c>
      <c r="B1086" s="267"/>
      <c r="C1086" s="267"/>
      <c r="D1086" s="267"/>
      <c r="E1086" s="233"/>
      <c r="F1086" s="236"/>
      <c r="G1086" s="233"/>
      <c r="H1086" s="233"/>
      <c r="I1086" s="232"/>
      <c r="J1086" s="232"/>
      <c r="K1086" s="234"/>
      <c r="L1086" s="232"/>
      <c r="M1086" s="232"/>
      <c r="N1086" s="232"/>
      <c r="O1086" s="232"/>
      <c r="P1086" s="232"/>
      <c r="Q1086" s="232"/>
      <c r="R1086" s="232"/>
      <c r="S1086" s="232"/>
      <c r="T1086" s="233"/>
      <c r="U1086" s="232"/>
    </row>
    <row r="1087" spans="1:36" x14ac:dyDescent="0.2">
      <c r="A1087" s="237" t="s">
        <v>164</v>
      </c>
      <c r="B1087" s="267"/>
      <c r="C1087" s="267"/>
      <c r="D1087" s="267"/>
      <c r="E1087" s="233"/>
      <c r="F1087" s="236"/>
      <c r="G1087" s="233"/>
      <c r="H1087" s="233"/>
      <c r="I1087" s="232"/>
      <c r="J1087" s="232"/>
      <c r="K1087" s="234"/>
      <c r="L1087" s="232"/>
      <c r="M1087" s="232"/>
      <c r="N1087" s="232"/>
      <c r="O1087" s="232"/>
      <c r="P1087" s="232"/>
      <c r="Q1087" s="232"/>
      <c r="R1087" s="232"/>
      <c r="S1087" s="232"/>
      <c r="T1087" s="233"/>
      <c r="U1087" s="232"/>
    </row>
    <row r="1088" spans="1:36" x14ac:dyDescent="0.2">
      <c r="A1088" s="267"/>
      <c r="B1088" s="232"/>
      <c r="C1088" s="233"/>
      <c r="D1088" s="233"/>
      <c r="E1088" s="233"/>
      <c r="F1088" s="236"/>
      <c r="G1088" s="233"/>
      <c r="H1088" s="233"/>
      <c r="I1088" s="232"/>
      <c r="J1088" s="232"/>
      <c r="K1088" s="234"/>
      <c r="L1088" s="232"/>
      <c r="M1088" s="232"/>
      <c r="N1088" s="232"/>
      <c r="O1088" s="232"/>
      <c r="P1088" s="232"/>
      <c r="Q1088" s="232"/>
      <c r="R1088" s="232"/>
      <c r="S1088" s="232"/>
      <c r="T1088" s="233"/>
      <c r="U1088" s="232"/>
    </row>
    <row r="1089" spans="1:36" ht="13.5" thickBot="1" x14ac:dyDescent="0.25">
      <c r="A1089" s="267"/>
      <c r="B1089" s="232"/>
      <c r="C1089" s="233"/>
      <c r="D1089" s="233"/>
      <c r="E1089" s="233"/>
      <c r="F1089" s="236"/>
      <c r="G1089" s="233"/>
      <c r="H1089" s="233"/>
      <c r="I1089" s="232"/>
      <c r="J1089" s="232"/>
      <c r="K1089" s="234"/>
      <c r="L1089" s="232"/>
      <c r="M1089" s="232"/>
      <c r="N1089" s="232"/>
      <c r="O1089" s="232"/>
      <c r="P1089" s="232"/>
      <c r="Q1089" s="232"/>
      <c r="R1089" s="232"/>
      <c r="S1089" s="232"/>
      <c r="T1089" s="233"/>
      <c r="U1089" s="232"/>
    </row>
    <row r="1090" spans="1:36" ht="38.25" x14ac:dyDescent="0.2">
      <c r="A1090" s="239" t="s">
        <v>36</v>
      </c>
      <c r="B1090" s="239" t="s">
        <v>19</v>
      </c>
      <c r="C1090" s="240" t="s">
        <v>158</v>
      </c>
      <c r="D1090" s="239" t="s">
        <v>19</v>
      </c>
      <c r="E1090" s="241" t="s">
        <v>158</v>
      </c>
      <c r="F1090" s="114"/>
      <c r="H1090" s="114"/>
      <c r="K1090" s="22"/>
      <c r="Q1090" s="22"/>
      <c r="W1090" s="114"/>
      <c r="AA1090" s="114"/>
      <c r="AG1090" s="114"/>
      <c r="AJ1090" s="114"/>
    </row>
    <row r="1091" spans="1:36" x14ac:dyDescent="0.2">
      <c r="A1091" s="276"/>
      <c r="B1091" s="243"/>
      <c r="C1091" s="244"/>
      <c r="D1091" s="243"/>
      <c r="E1091" s="245"/>
      <c r="F1091" s="114"/>
      <c r="H1091" s="114"/>
      <c r="K1091" s="22"/>
      <c r="Q1091" s="22"/>
      <c r="W1091" s="114"/>
      <c r="AA1091" s="114"/>
      <c r="AG1091" s="114"/>
      <c r="AJ1091" s="114"/>
    </row>
    <row r="1092" spans="1:36" ht="13.5" thickBot="1" x14ac:dyDescent="0.25">
      <c r="A1092" s="262"/>
      <c r="B1092" s="335" t="s">
        <v>69</v>
      </c>
      <c r="C1092" s="336"/>
      <c r="D1092" s="335" t="s">
        <v>70</v>
      </c>
      <c r="E1092" s="336"/>
      <c r="F1092" s="114"/>
      <c r="H1092" s="114"/>
      <c r="K1092" s="22"/>
      <c r="Q1092" s="22"/>
      <c r="W1092" s="114"/>
      <c r="AA1092" s="114"/>
      <c r="AG1092" s="114"/>
      <c r="AJ1092" s="114"/>
    </row>
    <row r="1093" spans="1:36" ht="13.5" thickBot="1" x14ac:dyDescent="0.25">
      <c r="A1093" s="277"/>
      <c r="B1093" s="281"/>
      <c r="C1093" s="282"/>
      <c r="D1093" s="284"/>
      <c r="E1093" s="283"/>
      <c r="F1093" s="114"/>
      <c r="H1093" s="114"/>
      <c r="K1093" s="22"/>
      <c r="Q1093" s="22"/>
      <c r="W1093" s="114"/>
      <c r="AA1093" s="114"/>
      <c r="AG1093" s="114"/>
      <c r="AJ1093" s="114"/>
    </row>
    <row r="1094" spans="1:36" x14ac:dyDescent="0.2">
      <c r="A1094" s="272">
        <f>A998</f>
        <v>0</v>
      </c>
      <c r="B1094" s="273">
        <f>B998+H998</f>
        <v>6.0198797214763757E-3</v>
      </c>
      <c r="C1094" s="293">
        <f>C302*C700</f>
        <v>1.5260914202761897</v>
      </c>
      <c r="D1094" s="260">
        <f>E998+K998</f>
        <v>9.6333951651015942E-4</v>
      </c>
      <c r="E1094" s="251">
        <f>C302*F700</f>
        <v>1.1782784094723699</v>
      </c>
      <c r="F1094" s="114"/>
      <c r="H1094" s="114"/>
      <c r="K1094" s="22"/>
      <c r="Q1094" s="22"/>
      <c r="W1094" s="114"/>
      <c r="AA1094" s="114"/>
      <c r="AG1094" s="114"/>
      <c r="AJ1094" s="114"/>
    </row>
    <row r="1095" spans="1:36" x14ac:dyDescent="0.2">
      <c r="A1095" s="272">
        <f>A999</f>
        <v>1</v>
      </c>
      <c r="B1095" s="274">
        <f>B999+H999</f>
        <v>7.749524921661333E-3</v>
      </c>
      <c r="C1095" s="251">
        <f>C303*C701</f>
        <v>1.4751221461053927</v>
      </c>
      <c r="D1095" s="274">
        <f>E999+K999</f>
        <v>2.1962893567993541E-3</v>
      </c>
      <c r="E1095" s="251">
        <f>C303*F701</f>
        <v>1.1725089770227464</v>
      </c>
      <c r="F1095" s="114"/>
      <c r="H1095" s="114"/>
      <c r="K1095" s="22"/>
      <c r="Q1095" s="22"/>
      <c r="W1095" s="114"/>
      <c r="AA1095" s="114"/>
      <c r="AG1095" s="114"/>
      <c r="AJ1095" s="114"/>
    </row>
    <row r="1096" spans="1:36" x14ac:dyDescent="0.2">
      <c r="A1096" s="272">
        <f t="shared" ref="A1096:A1159" si="208">A1000</f>
        <v>2</v>
      </c>
      <c r="B1096" s="274">
        <f t="shared" ref="B1096:B1159" si="209">B1000+H1000</f>
        <v>7.5853773112848216E-3</v>
      </c>
      <c r="C1096" s="251">
        <f t="shared" ref="C1096:C1159" si="210">C304*C702</f>
        <v>1.4397297942693663</v>
      </c>
      <c r="D1096" s="274">
        <f t="shared" ref="D1096:D1159" si="211">E1000+K1000</f>
        <v>3.4510688447552001E-3</v>
      </c>
      <c r="E1096" s="251">
        <f t="shared" ref="E1096:E1159" si="212">C304*F702</f>
        <v>1.153798584760209</v>
      </c>
      <c r="F1096" s="114"/>
      <c r="H1096" s="114"/>
      <c r="K1096" s="22"/>
      <c r="Q1096" s="22"/>
      <c r="W1096" s="114"/>
      <c r="AA1096" s="114"/>
      <c r="AG1096" s="114"/>
      <c r="AJ1096" s="114"/>
    </row>
    <row r="1097" spans="1:36" x14ac:dyDescent="0.2">
      <c r="A1097" s="272">
        <f t="shared" si="208"/>
        <v>3</v>
      </c>
      <c r="B1097" s="274">
        <f t="shared" si="209"/>
        <v>7.6128769973064486E-3</v>
      </c>
      <c r="C1097" s="251">
        <f t="shared" si="210"/>
        <v>1.4129256237650407</v>
      </c>
      <c r="D1097" s="274">
        <f t="shared" si="211"/>
        <v>2.6325988082146383E-3</v>
      </c>
      <c r="E1097" s="251">
        <f t="shared" si="212"/>
        <v>1.139621117123387</v>
      </c>
      <c r="F1097" s="114"/>
      <c r="H1097" s="114"/>
      <c r="K1097" s="22"/>
      <c r="Q1097" s="22"/>
      <c r="W1097" s="114"/>
      <c r="AA1097" s="114"/>
      <c r="AG1097" s="114"/>
      <c r="AJ1097" s="114"/>
    </row>
    <row r="1098" spans="1:36" x14ac:dyDescent="0.2">
      <c r="A1098" s="272">
        <f t="shared" si="208"/>
        <v>4</v>
      </c>
      <c r="B1098" s="274">
        <f t="shared" si="209"/>
        <v>6.5188430967141279E-3</v>
      </c>
      <c r="C1098" s="251">
        <f t="shared" si="210"/>
        <v>1.3730459552555652</v>
      </c>
      <c r="D1098" s="274">
        <f t="shared" si="211"/>
        <v>2.8168750547513076E-3</v>
      </c>
      <c r="E1098" s="251">
        <f t="shared" si="212"/>
        <v>1.1370887704173656</v>
      </c>
      <c r="F1098" s="114"/>
      <c r="H1098" s="114"/>
      <c r="K1098" s="22"/>
      <c r="Q1098" s="22"/>
      <c r="W1098" s="114"/>
      <c r="AA1098" s="114"/>
      <c r="AG1098" s="114"/>
      <c r="AJ1098" s="114"/>
    </row>
    <row r="1099" spans="1:36" x14ac:dyDescent="0.2">
      <c r="A1099" s="272">
        <f t="shared" si="208"/>
        <v>5</v>
      </c>
      <c r="B1099" s="274">
        <f t="shared" si="209"/>
        <v>7.5388829967740316E-3</v>
      </c>
      <c r="C1099" s="251">
        <f t="shared" si="210"/>
        <v>1.2114928396754272</v>
      </c>
      <c r="D1099" s="274">
        <f t="shared" si="211"/>
        <v>2.9866927034827928E-3</v>
      </c>
      <c r="E1099" s="251">
        <f t="shared" si="212"/>
        <v>1.1276640769624324</v>
      </c>
      <c r="F1099" s="114"/>
      <c r="H1099" s="114"/>
      <c r="K1099" s="22"/>
      <c r="Q1099" s="22"/>
      <c r="W1099" s="114"/>
      <c r="AA1099" s="114"/>
      <c r="AG1099" s="114"/>
      <c r="AJ1099" s="114"/>
    </row>
    <row r="1100" spans="1:36" x14ac:dyDescent="0.2">
      <c r="A1100" s="272">
        <f t="shared" si="208"/>
        <v>6</v>
      </c>
      <c r="B1100" s="274">
        <f t="shared" si="209"/>
        <v>8.4585632179508888E-3</v>
      </c>
      <c r="C1100" s="251">
        <f t="shared" si="210"/>
        <v>1.1875104159080416</v>
      </c>
      <c r="D1100" s="274">
        <f t="shared" si="211"/>
        <v>3.45787289078117E-3</v>
      </c>
      <c r="E1100" s="251">
        <f t="shared" si="212"/>
        <v>1.1015749283058924</v>
      </c>
      <c r="F1100" s="114"/>
      <c r="H1100" s="114"/>
      <c r="K1100" s="22"/>
      <c r="Q1100" s="22"/>
      <c r="W1100" s="114"/>
      <c r="AA1100" s="114"/>
      <c r="AG1100" s="114"/>
      <c r="AJ1100" s="114"/>
    </row>
    <row r="1101" spans="1:36" x14ac:dyDescent="0.2">
      <c r="A1101" s="272">
        <f t="shared" si="208"/>
        <v>7</v>
      </c>
      <c r="B1101" s="274">
        <f t="shared" si="209"/>
        <v>8.750286691314323E-3</v>
      </c>
      <c r="C1101" s="251">
        <f t="shared" si="210"/>
        <v>1.1513744976413474</v>
      </c>
      <c r="D1101" s="274">
        <f t="shared" si="211"/>
        <v>3.967042335057876E-3</v>
      </c>
      <c r="E1101" s="251">
        <f t="shared" si="212"/>
        <v>1.0750855985084777</v>
      </c>
      <c r="F1101" s="114"/>
      <c r="H1101" s="114"/>
      <c r="K1101" s="22"/>
      <c r="Q1101" s="22"/>
      <c r="W1101" s="114"/>
      <c r="AA1101" s="114"/>
      <c r="AG1101" s="114"/>
      <c r="AJ1101" s="114"/>
    </row>
    <row r="1102" spans="1:36" x14ac:dyDescent="0.2">
      <c r="A1102" s="272">
        <f t="shared" si="208"/>
        <v>8</v>
      </c>
      <c r="B1102" s="274">
        <f t="shared" si="209"/>
        <v>9.0802829235738375E-3</v>
      </c>
      <c r="C1102" s="251">
        <f t="shared" si="210"/>
        <v>1.1378297133052386</v>
      </c>
      <c r="D1102" s="274">
        <f t="shared" si="211"/>
        <v>4.175983248438684E-3</v>
      </c>
      <c r="E1102" s="251">
        <f t="shared" si="212"/>
        <v>1.0716105248641699</v>
      </c>
      <c r="F1102" s="114"/>
      <c r="H1102" s="114"/>
      <c r="K1102" s="22"/>
      <c r="Q1102" s="22"/>
      <c r="W1102" s="114"/>
      <c r="AA1102" s="114"/>
      <c r="AG1102" s="114"/>
      <c r="AJ1102" s="114"/>
    </row>
    <row r="1103" spans="1:36" x14ac:dyDescent="0.2">
      <c r="A1103" s="272">
        <f t="shared" si="208"/>
        <v>9</v>
      </c>
      <c r="B1103" s="274">
        <f t="shared" si="209"/>
        <v>9.9730304625645638E-3</v>
      </c>
      <c r="C1103" s="251">
        <f t="shared" si="210"/>
        <v>1.0881258382720946</v>
      </c>
      <c r="D1103" s="274">
        <f t="shared" si="211"/>
        <v>5.7726660491994901E-3</v>
      </c>
      <c r="E1103" s="251">
        <f t="shared" si="212"/>
        <v>1.068242759952903</v>
      </c>
      <c r="F1103" s="114"/>
      <c r="H1103" s="114"/>
      <c r="K1103" s="22"/>
      <c r="Q1103" s="22"/>
      <c r="W1103" s="114"/>
      <c r="AA1103" s="114"/>
      <c r="AG1103" s="114"/>
      <c r="AJ1103" s="114"/>
    </row>
    <row r="1104" spans="1:36" x14ac:dyDescent="0.2">
      <c r="A1104" s="272">
        <f t="shared" si="208"/>
        <v>10</v>
      </c>
      <c r="B1104" s="274">
        <f t="shared" si="209"/>
        <v>8.0798046558385947E-3</v>
      </c>
      <c r="C1104" s="251">
        <f t="shared" si="210"/>
        <v>1.0826587219489681</v>
      </c>
      <c r="D1104" s="274">
        <f t="shared" si="211"/>
        <v>5.0809213698926065E-3</v>
      </c>
      <c r="E1104" s="251">
        <f t="shared" si="212"/>
        <v>1.0663402795255603</v>
      </c>
      <c r="F1104" s="114"/>
      <c r="H1104" s="114"/>
      <c r="K1104" s="22"/>
      <c r="Q1104" s="22"/>
      <c r="W1104" s="114"/>
      <c r="AA1104" s="114"/>
      <c r="AG1104" s="114"/>
      <c r="AJ1104" s="114"/>
    </row>
    <row r="1105" spans="1:36" x14ac:dyDescent="0.2">
      <c r="A1105" s="272">
        <f t="shared" si="208"/>
        <v>11</v>
      </c>
      <c r="B1105" s="274">
        <f t="shared" si="209"/>
        <v>7.7980037495963637E-3</v>
      </c>
      <c r="C1105" s="251">
        <f t="shared" si="210"/>
        <v>1.0767607622821598</v>
      </c>
      <c r="D1105" s="274">
        <f t="shared" si="211"/>
        <v>5.6638013127839806E-3</v>
      </c>
      <c r="E1105" s="251">
        <f t="shared" si="212"/>
        <v>1.0644377990982177</v>
      </c>
      <c r="F1105" s="114"/>
      <c r="H1105" s="114"/>
      <c r="K1105" s="22"/>
      <c r="Q1105" s="22"/>
      <c r="W1105" s="114"/>
      <c r="AA1105" s="114"/>
      <c r="AG1105" s="114"/>
      <c r="AJ1105" s="114"/>
    </row>
    <row r="1106" spans="1:36" x14ac:dyDescent="0.2">
      <c r="A1106" s="272">
        <f t="shared" si="208"/>
        <v>12</v>
      </c>
      <c r="B1106" s="274">
        <f t="shared" si="209"/>
        <v>7.1998147031465589E-3</v>
      </c>
      <c r="C1106" s="251">
        <f t="shared" si="210"/>
        <v>1.070557184775818</v>
      </c>
      <c r="D1106" s="274">
        <f t="shared" si="211"/>
        <v>5.8347529691864597E-3</v>
      </c>
      <c r="E1106" s="251">
        <f t="shared" si="212"/>
        <v>1.062535318670875</v>
      </c>
      <c r="F1106" s="114"/>
      <c r="H1106" s="114"/>
      <c r="K1106" s="22"/>
      <c r="Q1106" s="22"/>
      <c r="W1106" s="114"/>
      <c r="AA1106" s="114"/>
      <c r="AG1106" s="114"/>
      <c r="AJ1106" s="114"/>
    </row>
    <row r="1107" spans="1:36" x14ac:dyDescent="0.2">
      <c r="A1107" s="272">
        <f t="shared" si="208"/>
        <v>13</v>
      </c>
      <c r="B1107" s="274">
        <f t="shared" si="209"/>
        <v>6.8567773826706049E-3</v>
      </c>
      <c r="C1107" s="251">
        <f t="shared" si="210"/>
        <v>1.0629270081312221</v>
      </c>
      <c r="D1107" s="274">
        <f t="shared" si="211"/>
        <v>6.6824237032551415E-3</v>
      </c>
      <c r="E1107" s="251">
        <f t="shared" si="212"/>
        <v>1.0577791176025184</v>
      </c>
      <c r="F1107" s="114"/>
      <c r="H1107" s="114"/>
      <c r="K1107" s="22"/>
      <c r="Q1107" s="22"/>
      <c r="W1107" s="114"/>
      <c r="AA1107" s="114"/>
      <c r="AG1107" s="114"/>
      <c r="AJ1107" s="114"/>
    </row>
    <row r="1108" spans="1:36" x14ac:dyDescent="0.2">
      <c r="A1108" s="272">
        <f t="shared" si="208"/>
        <v>14</v>
      </c>
      <c r="B1108" s="274">
        <f t="shared" si="209"/>
        <v>6.4890753953505114E-3</v>
      </c>
      <c r="C1108" s="251">
        <f t="shared" si="210"/>
        <v>1.0482667154658052</v>
      </c>
      <c r="D1108" s="274">
        <f t="shared" si="211"/>
        <v>7.0535277135882184E-3</v>
      </c>
      <c r="E1108" s="251">
        <f t="shared" si="212"/>
        <v>1.0482667154658052</v>
      </c>
      <c r="F1108" s="114"/>
      <c r="H1108" s="114"/>
      <c r="K1108" s="22"/>
      <c r="Q1108" s="22"/>
      <c r="W1108" s="114"/>
      <c r="AA1108" s="114"/>
      <c r="AG1108" s="114"/>
      <c r="AJ1108" s="114"/>
    </row>
    <row r="1109" spans="1:36" x14ac:dyDescent="0.2">
      <c r="A1109" s="272">
        <f t="shared" si="208"/>
        <v>15</v>
      </c>
      <c r="B1109" s="274">
        <f t="shared" si="209"/>
        <v>6.1519916151472811E-3</v>
      </c>
      <c r="C1109" s="251">
        <f t="shared" si="210"/>
        <v>0.99594850371388199</v>
      </c>
      <c r="D1109" s="274">
        <f t="shared" si="211"/>
        <v>7.8583896580768416E-3</v>
      </c>
      <c r="E1109" s="251">
        <f t="shared" si="212"/>
        <v>0.99594850371388199</v>
      </c>
      <c r="F1109" s="114"/>
      <c r="H1109" s="114"/>
      <c r="K1109" s="22"/>
      <c r="Q1109" s="22"/>
      <c r="W1109" s="114"/>
      <c r="AA1109" s="114"/>
      <c r="AG1109" s="114"/>
      <c r="AJ1109" s="114"/>
    </row>
    <row r="1110" spans="1:36" x14ac:dyDescent="0.2">
      <c r="A1110" s="272">
        <f t="shared" si="208"/>
        <v>16</v>
      </c>
      <c r="B1110" s="274">
        <f t="shared" si="209"/>
        <v>5.7168161714029921E-3</v>
      </c>
      <c r="C1110" s="251">
        <f t="shared" si="210"/>
        <v>0.96646005709007066</v>
      </c>
      <c r="D1110" s="274">
        <f t="shared" si="211"/>
        <v>8.2212721127952072E-3</v>
      </c>
      <c r="E1110" s="251">
        <f t="shared" si="212"/>
        <v>0.96646005709007077</v>
      </c>
      <c r="F1110" s="114"/>
      <c r="H1110" s="114"/>
      <c r="K1110" s="22"/>
      <c r="Q1110" s="22"/>
      <c r="W1110" s="114"/>
      <c r="AA1110" s="114"/>
      <c r="AG1110" s="114"/>
      <c r="AJ1110" s="114"/>
    </row>
    <row r="1111" spans="1:36" x14ac:dyDescent="0.2">
      <c r="A1111" s="272">
        <f t="shared" si="208"/>
        <v>17</v>
      </c>
      <c r="B1111" s="274">
        <f t="shared" si="209"/>
        <v>5.2569760608145635E-3</v>
      </c>
      <c r="C1111" s="251">
        <f t="shared" si="210"/>
        <v>0.96360633644905669</v>
      </c>
      <c r="D1111" s="274">
        <f t="shared" si="211"/>
        <v>8.4857794020547651E-3</v>
      </c>
      <c r="E1111" s="251">
        <f t="shared" si="212"/>
        <v>0.96360633644905669</v>
      </c>
      <c r="F1111" s="114"/>
      <c r="H1111" s="114"/>
      <c r="K1111" s="22"/>
      <c r="Q1111" s="22"/>
      <c r="W1111" s="114"/>
      <c r="AA1111" s="114"/>
      <c r="AG1111" s="114"/>
      <c r="AJ1111" s="114"/>
    </row>
    <row r="1112" spans="1:36" x14ac:dyDescent="0.2">
      <c r="A1112" s="272">
        <f t="shared" si="208"/>
        <v>18</v>
      </c>
      <c r="B1112" s="274">
        <f t="shared" si="209"/>
        <v>4.8410787474771873E-3</v>
      </c>
      <c r="C1112" s="251">
        <f t="shared" si="210"/>
        <v>0.96170385602171404</v>
      </c>
      <c r="D1112" s="274">
        <f t="shared" si="211"/>
        <v>8.4815268732885349E-3</v>
      </c>
      <c r="E1112" s="251">
        <f t="shared" si="212"/>
        <v>0.96170385602171404</v>
      </c>
      <c r="F1112" s="114"/>
      <c r="H1112" s="114"/>
      <c r="K1112" s="22"/>
      <c r="Q1112" s="22"/>
      <c r="W1112" s="114"/>
      <c r="AA1112" s="114"/>
      <c r="AG1112" s="114"/>
      <c r="AJ1112" s="114"/>
    </row>
    <row r="1113" spans="1:36" x14ac:dyDescent="0.2">
      <c r="A1113" s="272">
        <f t="shared" si="208"/>
        <v>19</v>
      </c>
      <c r="B1113" s="274">
        <f t="shared" si="209"/>
        <v>4.8081925250183354E-3</v>
      </c>
      <c r="C1113" s="251">
        <f t="shared" si="210"/>
        <v>0.96170385602171404</v>
      </c>
      <c r="D1113" s="274">
        <f t="shared" si="211"/>
        <v>8.7721163389809752E-3</v>
      </c>
      <c r="E1113" s="251">
        <f t="shared" si="212"/>
        <v>0.96170385602171404</v>
      </c>
      <c r="F1113" s="114"/>
      <c r="H1113" s="114"/>
      <c r="K1113" s="22"/>
      <c r="Q1113" s="22"/>
      <c r="W1113" s="114"/>
      <c r="AA1113" s="114"/>
      <c r="AG1113" s="114"/>
      <c r="AJ1113" s="114"/>
    </row>
    <row r="1114" spans="1:36" x14ac:dyDescent="0.2">
      <c r="A1114" s="272">
        <f t="shared" si="208"/>
        <v>20</v>
      </c>
      <c r="B1114" s="274">
        <f t="shared" si="209"/>
        <v>4.3815221388065085E-3</v>
      </c>
      <c r="C1114" s="251">
        <f t="shared" si="210"/>
        <v>0.96170385602171382</v>
      </c>
      <c r="D1114" s="274">
        <f t="shared" si="211"/>
        <v>8.9450525088076958E-3</v>
      </c>
      <c r="E1114" s="251">
        <f t="shared" si="212"/>
        <v>0.96170385602171404</v>
      </c>
      <c r="F1114" s="114"/>
      <c r="H1114" s="114"/>
      <c r="K1114" s="22"/>
      <c r="Q1114" s="22"/>
      <c r="W1114" s="114"/>
      <c r="AA1114" s="114"/>
      <c r="AG1114" s="114"/>
      <c r="AJ1114" s="114"/>
    </row>
    <row r="1115" spans="1:36" x14ac:dyDescent="0.2">
      <c r="A1115" s="272">
        <f t="shared" si="208"/>
        <v>21</v>
      </c>
      <c r="B1115" s="274">
        <f t="shared" si="209"/>
        <v>4.1799522752871661E-3</v>
      </c>
      <c r="C1115" s="251">
        <f t="shared" si="210"/>
        <v>0.95980137559437129</v>
      </c>
      <c r="D1115" s="274">
        <f t="shared" si="211"/>
        <v>8.6014481844962441E-3</v>
      </c>
      <c r="E1115" s="251">
        <f t="shared" si="212"/>
        <v>0.95980137559437129</v>
      </c>
      <c r="F1115" s="114"/>
      <c r="H1115" s="114"/>
      <c r="K1115" s="22"/>
      <c r="Q1115" s="22"/>
      <c r="W1115" s="114"/>
      <c r="AA1115" s="114"/>
      <c r="AG1115" s="114"/>
      <c r="AJ1115" s="114"/>
    </row>
    <row r="1116" spans="1:36" x14ac:dyDescent="0.2">
      <c r="A1116" s="272">
        <f t="shared" si="208"/>
        <v>22</v>
      </c>
      <c r="B1116" s="274">
        <f t="shared" si="209"/>
        <v>3.870368181105561E-3</v>
      </c>
      <c r="C1116" s="251">
        <f t="shared" si="210"/>
        <v>0.95980137559437129</v>
      </c>
      <c r="D1116" s="274">
        <f t="shared" si="211"/>
        <v>8.4806763675352882E-3</v>
      </c>
      <c r="E1116" s="251">
        <f t="shared" si="212"/>
        <v>0.95980137559437129</v>
      </c>
      <c r="F1116" s="114"/>
      <c r="H1116" s="114"/>
      <c r="K1116" s="22"/>
      <c r="Q1116" s="22"/>
      <c r="W1116" s="114"/>
      <c r="AA1116" s="114"/>
      <c r="AG1116" s="114"/>
      <c r="AJ1116" s="114"/>
    </row>
    <row r="1117" spans="1:36" x14ac:dyDescent="0.2">
      <c r="A1117" s="272">
        <f t="shared" si="208"/>
        <v>23</v>
      </c>
      <c r="B1117" s="274">
        <f t="shared" si="209"/>
        <v>3.8686671695990684E-3</v>
      </c>
      <c r="C1117" s="251">
        <f t="shared" si="210"/>
        <v>0.95694765495335743</v>
      </c>
      <c r="D1117" s="274">
        <f t="shared" si="211"/>
        <v>8.986443788799009E-3</v>
      </c>
      <c r="E1117" s="251">
        <f t="shared" si="212"/>
        <v>0.95694765495335743</v>
      </c>
      <c r="F1117" s="114"/>
      <c r="H1117" s="114"/>
      <c r="K1117" s="22"/>
      <c r="Q1117" s="22"/>
      <c r="W1117" s="114"/>
      <c r="AA1117" s="114"/>
      <c r="AG1117" s="114"/>
      <c r="AJ1117" s="114"/>
    </row>
    <row r="1118" spans="1:36" x14ac:dyDescent="0.2">
      <c r="A1118" s="272">
        <f t="shared" si="208"/>
        <v>24</v>
      </c>
      <c r="B1118" s="274">
        <f t="shared" si="209"/>
        <v>3.6551902255342805E-3</v>
      </c>
      <c r="C1118" s="251">
        <f t="shared" si="210"/>
        <v>0.95694765495335743</v>
      </c>
      <c r="D1118" s="274">
        <f t="shared" si="211"/>
        <v>8.3417604278384141E-3</v>
      </c>
      <c r="E1118" s="251">
        <f t="shared" si="212"/>
        <v>0.95694765495335743</v>
      </c>
      <c r="F1118" s="114"/>
      <c r="H1118" s="114"/>
      <c r="K1118" s="22"/>
      <c r="Q1118" s="22"/>
      <c r="W1118" s="114"/>
      <c r="AA1118" s="114"/>
      <c r="AG1118" s="114"/>
      <c r="AJ1118" s="114"/>
    </row>
    <row r="1119" spans="1:36" x14ac:dyDescent="0.2">
      <c r="A1119" s="272">
        <f t="shared" si="208"/>
        <v>25</v>
      </c>
      <c r="B1119" s="274">
        <f t="shared" si="209"/>
        <v>3.6940299882658552E-3</v>
      </c>
      <c r="C1119" s="251">
        <f t="shared" si="210"/>
        <v>0.95694765495335743</v>
      </c>
      <c r="D1119" s="274">
        <f t="shared" si="211"/>
        <v>8.9192538342925624E-3</v>
      </c>
      <c r="E1119" s="251">
        <f t="shared" si="212"/>
        <v>0.95694765495335743</v>
      </c>
      <c r="F1119" s="114"/>
      <c r="H1119" s="114"/>
      <c r="K1119" s="22"/>
      <c r="Q1119" s="22"/>
      <c r="W1119" s="114"/>
      <c r="AA1119" s="114"/>
      <c r="AG1119" s="114"/>
      <c r="AJ1119" s="114"/>
    </row>
    <row r="1120" spans="1:36" x14ac:dyDescent="0.2">
      <c r="A1120" s="272">
        <f t="shared" si="208"/>
        <v>26</v>
      </c>
      <c r="B1120" s="274">
        <f t="shared" si="209"/>
        <v>3.6509376967680494E-3</v>
      </c>
      <c r="C1120" s="251">
        <f t="shared" si="210"/>
        <v>0.95504517452601478</v>
      </c>
      <c r="D1120" s="274">
        <f t="shared" si="211"/>
        <v>9.0238660419418408E-3</v>
      </c>
      <c r="E1120" s="251">
        <f t="shared" si="212"/>
        <v>0.95504517452601478</v>
      </c>
      <c r="F1120" s="114"/>
      <c r="H1120" s="114"/>
      <c r="K1120" s="22"/>
      <c r="Q1120" s="22"/>
      <c r="W1120" s="114"/>
      <c r="AA1120" s="114"/>
      <c r="AG1120" s="114"/>
      <c r="AJ1120" s="114"/>
    </row>
    <row r="1121" spans="1:36" x14ac:dyDescent="0.2">
      <c r="A1121" s="272">
        <f t="shared" si="208"/>
        <v>27</v>
      </c>
      <c r="B1121" s="274">
        <f t="shared" si="209"/>
        <v>3.7564004101705746E-3</v>
      </c>
      <c r="C1121" s="251">
        <f t="shared" si="210"/>
        <v>0.9550451745260149</v>
      </c>
      <c r="D1121" s="274">
        <f t="shared" si="211"/>
        <v>9.2495335684698241E-3</v>
      </c>
      <c r="E1121" s="251">
        <f t="shared" si="212"/>
        <v>0.9550451745260149</v>
      </c>
      <c r="F1121" s="114"/>
      <c r="H1121" s="114"/>
      <c r="K1121" s="22"/>
      <c r="Q1121" s="22"/>
      <c r="W1121" s="114"/>
      <c r="AA1121" s="114"/>
      <c r="AG1121" s="114"/>
      <c r="AJ1121" s="114"/>
    </row>
    <row r="1122" spans="1:36" x14ac:dyDescent="0.2">
      <c r="A1122" s="272">
        <f t="shared" si="208"/>
        <v>28</v>
      </c>
      <c r="B1122" s="274">
        <f t="shared" si="209"/>
        <v>3.8275593915255042E-3</v>
      </c>
      <c r="C1122" s="251">
        <f t="shared" si="210"/>
        <v>0.95314269409867225</v>
      </c>
      <c r="D1122" s="274">
        <f t="shared" si="211"/>
        <v>9.263425162439512E-3</v>
      </c>
      <c r="E1122" s="251">
        <f t="shared" si="212"/>
        <v>0.95314269409867203</v>
      </c>
      <c r="F1122" s="114"/>
      <c r="H1122" s="114"/>
      <c r="K1122" s="22"/>
      <c r="Q1122" s="22"/>
      <c r="W1122" s="114"/>
      <c r="AA1122" s="114"/>
      <c r="AG1122" s="114"/>
      <c r="AJ1122" s="114"/>
    </row>
    <row r="1123" spans="1:36" x14ac:dyDescent="0.2">
      <c r="A1123" s="272">
        <f t="shared" si="208"/>
        <v>29</v>
      </c>
      <c r="B1123" s="274">
        <f t="shared" si="209"/>
        <v>4.0546444276422303E-3</v>
      </c>
      <c r="C1123" s="251">
        <f t="shared" si="210"/>
        <v>0.95314269409867214</v>
      </c>
      <c r="D1123" s="274">
        <f t="shared" si="211"/>
        <v>9.6878275333093476E-3</v>
      </c>
      <c r="E1123" s="251">
        <f t="shared" si="212"/>
        <v>0.95314269409867214</v>
      </c>
      <c r="F1123" s="114"/>
      <c r="H1123" s="114"/>
      <c r="K1123" s="22"/>
      <c r="Q1123" s="22"/>
      <c r="W1123" s="114"/>
      <c r="AA1123" s="114"/>
      <c r="AG1123" s="114"/>
      <c r="AJ1123" s="114"/>
    </row>
    <row r="1124" spans="1:36" x14ac:dyDescent="0.2">
      <c r="A1124" s="272">
        <f t="shared" si="208"/>
        <v>30</v>
      </c>
      <c r="B1124" s="274">
        <f t="shared" si="209"/>
        <v>4.4450265683822219E-3</v>
      </c>
      <c r="C1124" s="251">
        <f t="shared" si="210"/>
        <v>0.9512402136713296</v>
      </c>
      <c r="D1124" s="274">
        <f t="shared" si="211"/>
        <v>1.0716372490901715E-2</v>
      </c>
      <c r="E1124" s="251">
        <f t="shared" si="212"/>
        <v>0.9512402136713296</v>
      </c>
      <c r="F1124" s="114"/>
      <c r="H1124" s="114"/>
      <c r="K1124" s="22"/>
      <c r="Q1124" s="22"/>
      <c r="W1124" s="114"/>
      <c r="AA1124" s="114"/>
      <c r="AG1124" s="114"/>
      <c r="AJ1124" s="114"/>
    </row>
    <row r="1125" spans="1:36" x14ac:dyDescent="0.2">
      <c r="A1125" s="272">
        <f t="shared" si="208"/>
        <v>31</v>
      </c>
      <c r="B1125" s="274">
        <f t="shared" si="209"/>
        <v>4.5110825152176737E-3</v>
      </c>
      <c r="C1125" s="251">
        <f t="shared" si="210"/>
        <v>0.95124021367132983</v>
      </c>
      <c r="D1125" s="274">
        <f t="shared" si="211"/>
        <v>1.0702764398849776E-2</v>
      </c>
      <c r="E1125" s="251">
        <f t="shared" si="212"/>
        <v>0.9512402136713296</v>
      </c>
      <c r="F1125" s="114"/>
      <c r="H1125" s="114"/>
      <c r="K1125" s="22"/>
      <c r="Q1125" s="22"/>
      <c r="W1125" s="114"/>
      <c r="AA1125" s="114"/>
      <c r="AG1125" s="114"/>
      <c r="AJ1125" s="114"/>
    </row>
    <row r="1126" spans="1:36" x14ac:dyDescent="0.2">
      <c r="A1126" s="272">
        <f t="shared" si="208"/>
        <v>32</v>
      </c>
      <c r="B1126" s="274">
        <f t="shared" si="209"/>
        <v>4.2202095476074845E-3</v>
      </c>
      <c r="C1126" s="251">
        <f t="shared" si="210"/>
        <v>0.94933773324398685</v>
      </c>
      <c r="D1126" s="274">
        <f t="shared" si="211"/>
        <v>9.759553518499775E-3</v>
      </c>
      <c r="E1126" s="251">
        <f t="shared" si="212"/>
        <v>0.94933773324398685</v>
      </c>
      <c r="F1126" s="114"/>
      <c r="H1126" s="114"/>
      <c r="K1126" s="22"/>
      <c r="Q1126" s="22"/>
      <c r="W1126" s="114"/>
      <c r="AA1126" s="114"/>
      <c r="AG1126" s="114"/>
      <c r="AJ1126" s="114"/>
    </row>
    <row r="1127" spans="1:36" x14ac:dyDescent="0.2">
      <c r="A1127" s="272">
        <f t="shared" si="208"/>
        <v>33</v>
      </c>
      <c r="B1127" s="274">
        <f t="shared" si="209"/>
        <v>4.1538700988542837E-3</v>
      </c>
      <c r="C1127" s="251">
        <f t="shared" si="210"/>
        <v>0.94933773324398696</v>
      </c>
      <c r="D1127" s="274">
        <f t="shared" si="211"/>
        <v>9.5429580533397517E-3</v>
      </c>
      <c r="E1127" s="251">
        <f t="shared" si="212"/>
        <v>0.94933773324398696</v>
      </c>
      <c r="F1127" s="114"/>
      <c r="H1127" s="114"/>
      <c r="K1127" s="22"/>
      <c r="Q1127" s="22"/>
      <c r="W1127" s="114"/>
      <c r="AA1127" s="114"/>
      <c r="AG1127" s="114"/>
      <c r="AJ1127" s="114"/>
    </row>
    <row r="1128" spans="1:36" x14ac:dyDescent="0.2">
      <c r="A1128" s="272">
        <f t="shared" si="208"/>
        <v>34</v>
      </c>
      <c r="B1128" s="274">
        <f t="shared" si="209"/>
        <v>4.0912161750318154E-3</v>
      </c>
      <c r="C1128" s="251">
        <f t="shared" si="210"/>
        <v>0.9474352528166442</v>
      </c>
      <c r="D1128" s="274">
        <f t="shared" si="211"/>
        <v>9.3450737147511426E-3</v>
      </c>
      <c r="E1128" s="251">
        <f t="shared" si="212"/>
        <v>0.9474352528166442</v>
      </c>
      <c r="F1128" s="114"/>
      <c r="H1128" s="114"/>
      <c r="K1128" s="22"/>
      <c r="Q1128" s="22"/>
      <c r="W1128" s="114"/>
      <c r="AA1128" s="114"/>
      <c r="AG1128" s="114"/>
      <c r="AJ1128" s="114"/>
    </row>
    <row r="1129" spans="1:36" x14ac:dyDescent="0.2">
      <c r="A1129" s="272">
        <f t="shared" si="208"/>
        <v>35</v>
      </c>
      <c r="B1129" s="274">
        <f t="shared" si="209"/>
        <v>4.2831469733477009E-3</v>
      </c>
      <c r="C1129" s="251">
        <f t="shared" si="210"/>
        <v>0.94743525281664431</v>
      </c>
      <c r="D1129" s="274">
        <f t="shared" si="211"/>
        <v>9.6319776555128505E-3</v>
      </c>
      <c r="E1129" s="251">
        <f t="shared" si="212"/>
        <v>0.94743525281664431</v>
      </c>
      <c r="F1129" s="114"/>
      <c r="H1129" s="114"/>
      <c r="K1129" s="22"/>
      <c r="Q1129" s="22"/>
      <c r="W1129" s="114"/>
      <c r="AA1129" s="114"/>
      <c r="AG1129" s="114"/>
      <c r="AJ1129" s="114"/>
    </row>
    <row r="1130" spans="1:36" x14ac:dyDescent="0.2">
      <c r="A1130" s="272">
        <f t="shared" si="208"/>
        <v>36</v>
      </c>
      <c r="B1130" s="274">
        <f t="shared" si="209"/>
        <v>4.555875818221972E-3</v>
      </c>
      <c r="C1130" s="251">
        <f t="shared" si="210"/>
        <v>0.94553277238930156</v>
      </c>
      <c r="D1130" s="274">
        <f t="shared" si="211"/>
        <v>1.0079627183638085E-2</v>
      </c>
      <c r="E1130" s="251">
        <f t="shared" si="212"/>
        <v>0.94553277238930122</v>
      </c>
      <c r="F1130" s="114"/>
      <c r="H1130" s="114"/>
      <c r="K1130" s="22"/>
      <c r="Q1130" s="22"/>
      <c r="W1130" s="114"/>
      <c r="AA1130" s="114"/>
      <c r="AG1130" s="114"/>
      <c r="AJ1130" s="114"/>
    </row>
    <row r="1131" spans="1:36" x14ac:dyDescent="0.2">
      <c r="A1131" s="272">
        <f t="shared" si="208"/>
        <v>37</v>
      </c>
      <c r="B1131" s="274">
        <f t="shared" si="209"/>
        <v>4.7512086395508427E-3</v>
      </c>
      <c r="C1131" s="251">
        <f t="shared" si="210"/>
        <v>0.94553277238930133</v>
      </c>
      <c r="D1131" s="274">
        <f t="shared" si="211"/>
        <v>1.0501194535330435E-2</v>
      </c>
      <c r="E1131" s="251">
        <f t="shared" si="212"/>
        <v>0.94553277238930133</v>
      </c>
      <c r="F1131" s="114"/>
      <c r="H1131" s="114"/>
      <c r="K1131" s="22"/>
      <c r="Q1131" s="22"/>
      <c r="W1131" s="114"/>
      <c r="AA1131" s="114"/>
      <c r="AG1131" s="114"/>
      <c r="AJ1131" s="114"/>
    </row>
    <row r="1132" spans="1:36" x14ac:dyDescent="0.2">
      <c r="A1132" s="272">
        <f t="shared" si="208"/>
        <v>38</v>
      </c>
      <c r="B1132" s="274">
        <f t="shared" si="209"/>
        <v>4.6142772132782093E-3</v>
      </c>
      <c r="C1132" s="251">
        <f t="shared" si="210"/>
        <v>0.91414184533814757</v>
      </c>
      <c r="D1132" s="274">
        <f t="shared" si="211"/>
        <v>1.0107410371577459E-2</v>
      </c>
      <c r="E1132" s="251">
        <f t="shared" si="212"/>
        <v>0.91414184533814757</v>
      </c>
      <c r="F1132" s="114"/>
      <c r="H1132" s="114"/>
      <c r="K1132" s="22"/>
      <c r="Q1132" s="22"/>
      <c r="W1132" s="114"/>
      <c r="AA1132" s="114"/>
      <c r="AG1132" s="114"/>
      <c r="AJ1132" s="114"/>
    </row>
    <row r="1133" spans="1:36" x14ac:dyDescent="0.2">
      <c r="A1133" s="272">
        <f t="shared" si="208"/>
        <v>39</v>
      </c>
      <c r="B1133" s="274">
        <f t="shared" si="209"/>
        <v>4.6009526231440192E-3</v>
      </c>
      <c r="C1133" s="251">
        <f t="shared" si="210"/>
        <v>0.91414184533814757</v>
      </c>
      <c r="D1133" s="274">
        <f t="shared" si="211"/>
        <v>1.0111095896508191E-2</v>
      </c>
      <c r="E1133" s="251">
        <f t="shared" si="212"/>
        <v>0.91414184533814757</v>
      </c>
      <c r="F1133" s="114"/>
      <c r="H1133" s="114"/>
      <c r="K1133" s="22"/>
      <c r="Q1133" s="22"/>
      <c r="W1133" s="114"/>
      <c r="AA1133" s="114"/>
      <c r="AG1133" s="114"/>
      <c r="AJ1133" s="114"/>
    </row>
    <row r="1134" spans="1:36" x14ac:dyDescent="0.2">
      <c r="A1134" s="272">
        <f t="shared" si="208"/>
        <v>40</v>
      </c>
      <c r="B1134" s="274">
        <f t="shared" si="209"/>
        <v>4.6001021173907725E-3</v>
      </c>
      <c r="C1134" s="251">
        <f t="shared" si="210"/>
        <v>0.91414184533814757</v>
      </c>
      <c r="D1134" s="274">
        <f t="shared" si="211"/>
        <v>1.0105709360070967E-2</v>
      </c>
      <c r="E1134" s="251">
        <f t="shared" si="212"/>
        <v>0.91414184533814757</v>
      </c>
      <c r="F1134" s="114"/>
      <c r="H1134" s="114"/>
      <c r="K1134" s="22"/>
      <c r="Q1134" s="22"/>
      <c r="W1134" s="114"/>
      <c r="AA1134" s="114"/>
      <c r="AG1134" s="114"/>
      <c r="AJ1134" s="114"/>
    </row>
    <row r="1135" spans="1:36" x14ac:dyDescent="0.2">
      <c r="A1135" s="272">
        <f t="shared" si="208"/>
        <v>41</v>
      </c>
      <c r="B1135" s="274">
        <f t="shared" si="209"/>
        <v>4.5246906072696127E-3</v>
      </c>
      <c r="C1135" s="251">
        <f t="shared" si="210"/>
        <v>0.84850627059482608</v>
      </c>
      <c r="D1135" s="274">
        <f t="shared" si="211"/>
        <v>1.0131224532668352E-2</v>
      </c>
      <c r="E1135" s="251">
        <f t="shared" si="212"/>
        <v>0.84850627059482597</v>
      </c>
      <c r="F1135" s="114"/>
      <c r="H1135" s="114"/>
      <c r="K1135" s="22"/>
      <c r="Q1135" s="22"/>
      <c r="W1135" s="114"/>
      <c r="AA1135" s="114"/>
      <c r="AG1135" s="114"/>
      <c r="AJ1135" s="114"/>
    </row>
    <row r="1136" spans="1:36" x14ac:dyDescent="0.2">
      <c r="A1136" s="272">
        <f t="shared" si="208"/>
        <v>42</v>
      </c>
      <c r="B1136" s="274">
        <f t="shared" si="209"/>
        <v>4.3818056407242565E-3</v>
      </c>
      <c r="C1136" s="251">
        <f t="shared" si="210"/>
        <v>0.84755503038115454</v>
      </c>
      <c r="D1136" s="274">
        <f t="shared" si="211"/>
        <v>9.8162539020495189E-3</v>
      </c>
      <c r="E1136" s="251">
        <f t="shared" si="212"/>
        <v>0.84755503038115454</v>
      </c>
      <c r="F1136" s="114"/>
      <c r="H1136" s="114"/>
      <c r="K1136" s="22"/>
      <c r="Q1136" s="22"/>
      <c r="W1136" s="114"/>
      <c r="AA1136" s="114"/>
      <c r="AG1136" s="114"/>
      <c r="AJ1136" s="114"/>
    </row>
    <row r="1137" spans="1:36" x14ac:dyDescent="0.2">
      <c r="A1137" s="272">
        <f t="shared" si="208"/>
        <v>43</v>
      </c>
      <c r="B1137" s="274">
        <f t="shared" si="209"/>
        <v>4.2581988045858133E-3</v>
      </c>
      <c r="C1137" s="251">
        <f t="shared" si="210"/>
        <v>0.84279882931279793</v>
      </c>
      <c r="D1137" s="274">
        <f t="shared" si="211"/>
        <v>9.6886780390625961E-3</v>
      </c>
      <c r="E1137" s="251">
        <f t="shared" si="212"/>
        <v>0.84279882931279793</v>
      </c>
      <c r="F1137" s="114"/>
      <c r="H1137" s="114"/>
      <c r="K1137" s="22"/>
      <c r="Q1137" s="22"/>
      <c r="W1137" s="114"/>
      <c r="AA1137" s="114"/>
      <c r="AG1137" s="114"/>
      <c r="AJ1137" s="114"/>
    </row>
    <row r="1138" spans="1:36" x14ac:dyDescent="0.2">
      <c r="A1138" s="272">
        <f t="shared" si="208"/>
        <v>44</v>
      </c>
      <c r="B1138" s="274">
        <f t="shared" si="209"/>
        <v>4.1558546122785252E-3</v>
      </c>
      <c r="C1138" s="251">
        <f t="shared" si="210"/>
        <v>0.82187154461202849</v>
      </c>
      <c r="D1138" s="274">
        <f t="shared" si="211"/>
        <v>9.6370806900323291E-3</v>
      </c>
      <c r="E1138" s="251">
        <f t="shared" si="212"/>
        <v>0.82187154461202849</v>
      </c>
      <c r="F1138" s="114"/>
      <c r="H1138" s="114"/>
      <c r="K1138" s="22"/>
      <c r="Q1138" s="22"/>
      <c r="W1138" s="114"/>
      <c r="AA1138" s="114"/>
      <c r="AG1138" s="114"/>
      <c r="AJ1138" s="114"/>
    </row>
    <row r="1139" spans="1:36" x14ac:dyDescent="0.2">
      <c r="A1139" s="272">
        <f t="shared" si="208"/>
        <v>45</v>
      </c>
      <c r="B1139" s="274">
        <f t="shared" si="209"/>
        <v>4.0393353240837995E-3</v>
      </c>
      <c r="C1139" s="251">
        <f t="shared" si="210"/>
        <v>0.8009442599112595</v>
      </c>
      <c r="D1139" s="274">
        <f t="shared" si="211"/>
        <v>9.3541457761191025E-3</v>
      </c>
      <c r="E1139" s="251">
        <f t="shared" si="212"/>
        <v>0.80094425991125928</v>
      </c>
      <c r="F1139" s="114"/>
      <c r="H1139" s="114"/>
      <c r="K1139" s="22"/>
      <c r="Q1139" s="22"/>
      <c r="W1139" s="114"/>
      <c r="AA1139" s="114"/>
      <c r="AG1139" s="114"/>
      <c r="AJ1139" s="114"/>
    </row>
    <row r="1140" spans="1:36" x14ac:dyDescent="0.2">
      <c r="A1140" s="272">
        <f t="shared" si="208"/>
        <v>46</v>
      </c>
      <c r="B1140" s="274">
        <f t="shared" si="209"/>
        <v>3.9395426490362491E-3</v>
      </c>
      <c r="C1140" s="251">
        <f t="shared" si="210"/>
        <v>0.8294814663213993</v>
      </c>
      <c r="D1140" s="274">
        <f t="shared" si="211"/>
        <v>9.2673941892879932E-3</v>
      </c>
      <c r="E1140" s="251">
        <f t="shared" si="212"/>
        <v>0.8294814663213993</v>
      </c>
      <c r="F1140" s="114"/>
      <c r="H1140" s="114"/>
      <c r="K1140" s="22"/>
      <c r="Q1140" s="22"/>
      <c r="W1140" s="114"/>
      <c r="AA1140" s="114"/>
      <c r="AG1140" s="114"/>
      <c r="AJ1140" s="114"/>
    </row>
    <row r="1141" spans="1:36" x14ac:dyDescent="0.2">
      <c r="A1141" s="272">
        <f t="shared" si="208"/>
        <v>47</v>
      </c>
      <c r="B1141" s="274">
        <f t="shared" si="209"/>
        <v>3.8250078742657657E-3</v>
      </c>
      <c r="C1141" s="251">
        <f t="shared" si="210"/>
        <v>0.85611619230419644</v>
      </c>
      <c r="D1141" s="274">
        <f t="shared" si="211"/>
        <v>9.407160634738114E-3</v>
      </c>
      <c r="E1141" s="251">
        <f t="shared" si="212"/>
        <v>0.85611619230419633</v>
      </c>
      <c r="F1141" s="114"/>
      <c r="H1141" s="114"/>
      <c r="K1141" s="22"/>
      <c r="Q1141" s="22"/>
      <c r="W1141" s="114"/>
      <c r="AA1141" s="114"/>
      <c r="AG1141" s="114"/>
      <c r="AJ1141" s="114"/>
    </row>
    <row r="1142" spans="1:36" x14ac:dyDescent="0.2">
      <c r="A1142" s="272">
        <f t="shared" si="208"/>
        <v>48</v>
      </c>
      <c r="B1142" s="274">
        <f t="shared" si="209"/>
        <v>3.6625612753957474E-3</v>
      </c>
      <c r="C1142" s="251">
        <f t="shared" si="210"/>
        <v>0.86277487379989592</v>
      </c>
      <c r="D1142" s="274">
        <f t="shared" si="211"/>
        <v>9.1602304643789746E-3</v>
      </c>
      <c r="E1142" s="251">
        <f t="shared" si="212"/>
        <v>0.86277487379989604</v>
      </c>
      <c r="F1142" s="114"/>
      <c r="H1142" s="114"/>
      <c r="K1142" s="22"/>
      <c r="Q1142" s="22"/>
      <c r="W1142" s="114"/>
      <c r="AA1142" s="114"/>
      <c r="AG1142" s="114"/>
      <c r="AJ1142" s="114"/>
    </row>
    <row r="1143" spans="1:36" x14ac:dyDescent="0.2">
      <c r="A1143" s="272">
        <f t="shared" si="208"/>
        <v>49</v>
      </c>
      <c r="B1143" s="274">
        <f t="shared" si="209"/>
        <v>3.4485173274954621E-3</v>
      </c>
      <c r="C1143" s="251">
        <f t="shared" si="210"/>
        <v>0.86277487379989581</v>
      </c>
      <c r="D1143" s="274">
        <f t="shared" si="211"/>
        <v>8.2689004349769928E-3</v>
      </c>
      <c r="E1143" s="251">
        <f t="shared" si="212"/>
        <v>0.86277487379989581</v>
      </c>
      <c r="F1143" s="114"/>
      <c r="H1143" s="114"/>
      <c r="K1143" s="22"/>
      <c r="Q1143" s="22"/>
      <c r="W1143" s="114"/>
      <c r="AA1143" s="114"/>
      <c r="AG1143" s="114"/>
      <c r="AJ1143" s="114"/>
    </row>
    <row r="1144" spans="1:36" x14ac:dyDescent="0.2">
      <c r="A1144" s="272">
        <f t="shared" si="208"/>
        <v>50</v>
      </c>
      <c r="B1144" s="274">
        <f t="shared" si="209"/>
        <v>3.3274620086167573E-3</v>
      </c>
      <c r="C1144" s="251">
        <f t="shared" si="210"/>
        <v>0.87323851615028059</v>
      </c>
      <c r="D1144" s="274">
        <f t="shared" si="211"/>
        <v>8.1226134454186506E-3</v>
      </c>
      <c r="E1144" s="251">
        <f t="shared" si="212"/>
        <v>0.8732385161502807</v>
      </c>
      <c r="F1144" s="114"/>
      <c r="H1144" s="114"/>
      <c r="K1144" s="22"/>
      <c r="Q1144" s="22"/>
      <c r="W1144" s="114"/>
      <c r="AA1144" s="114"/>
      <c r="AG1144" s="114"/>
      <c r="AJ1144" s="114"/>
    </row>
    <row r="1145" spans="1:36" x14ac:dyDescent="0.2">
      <c r="A1145" s="272">
        <f t="shared" si="208"/>
        <v>51</v>
      </c>
      <c r="B1145" s="274">
        <f t="shared" si="209"/>
        <v>3.1979016322055912E-3</v>
      </c>
      <c r="C1145" s="251">
        <f t="shared" si="210"/>
        <v>0.87323851615028047</v>
      </c>
      <c r="D1145" s="274">
        <f t="shared" si="211"/>
        <v>8.1254484645961397E-3</v>
      </c>
      <c r="E1145" s="251">
        <f t="shared" si="212"/>
        <v>0.87323851615028047</v>
      </c>
      <c r="F1145" s="114"/>
      <c r="H1145" s="114"/>
      <c r="K1145" s="22"/>
      <c r="Q1145" s="22"/>
      <c r="W1145" s="114"/>
      <c r="AA1145" s="114"/>
      <c r="AG1145" s="114"/>
      <c r="AJ1145" s="114"/>
    </row>
    <row r="1146" spans="1:36" x14ac:dyDescent="0.2">
      <c r="A1146" s="272">
        <f t="shared" si="208"/>
        <v>52</v>
      </c>
      <c r="B1146" s="274">
        <f t="shared" si="209"/>
        <v>3.0964079456515482E-3</v>
      </c>
      <c r="C1146" s="251">
        <f t="shared" si="210"/>
        <v>0.88370215850066514</v>
      </c>
      <c r="D1146" s="274">
        <f t="shared" si="211"/>
        <v>8.1484121199337858E-3</v>
      </c>
      <c r="E1146" s="251">
        <f t="shared" si="212"/>
        <v>0.88370215850066514</v>
      </c>
      <c r="F1146" s="114"/>
      <c r="H1146" s="114"/>
      <c r="K1146" s="22"/>
      <c r="Q1146" s="22"/>
      <c r="W1146" s="114"/>
      <c r="AA1146" s="114"/>
      <c r="AG1146" s="114"/>
      <c r="AJ1146" s="114"/>
    </row>
    <row r="1147" spans="1:36" x14ac:dyDescent="0.2">
      <c r="A1147" s="272">
        <f t="shared" si="208"/>
        <v>53</v>
      </c>
      <c r="B1147" s="274">
        <f t="shared" si="209"/>
        <v>3.018161416352901E-3</v>
      </c>
      <c r="C1147" s="251">
        <f t="shared" si="210"/>
        <v>0.88370215850066491</v>
      </c>
      <c r="D1147" s="274">
        <f t="shared" si="211"/>
        <v>8.1112733687087012E-3</v>
      </c>
      <c r="E1147" s="251">
        <f t="shared" si="212"/>
        <v>0.88370215850066525</v>
      </c>
      <c r="F1147" s="114"/>
      <c r="H1147" s="114"/>
      <c r="K1147" s="22"/>
      <c r="Q1147" s="22"/>
      <c r="W1147" s="114"/>
      <c r="AA1147" s="114"/>
      <c r="AG1147" s="114"/>
      <c r="AJ1147" s="114"/>
    </row>
    <row r="1148" spans="1:36" x14ac:dyDescent="0.2">
      <c r="A1148" s="272">
        <f t="shared" si="208"/>
        <v>54</v>
      </c>
      <c r="B1148" s="274">
        <f t="shared" si="209"/>
        <v>3.0932894245563123E-3</v>
      </c>
      <c r="C1148" s="251">
        <f t="shared" si="210"/>
        <v>0.8941658008510498</v>
      </c>
      <c r="D1148" s="274">
        <f t="shared" si="211"/>
        <v>8.4494911565829289E-3</v>
      </c>
      <c r="E1148" s="251">
        <f t="shared" si="212"/>
        <v>0.8941658008510498</v>
      </c>
      <c r="F1148" s="114"/>
      <c r="H1148" s="114"/>
      <c r="K1148" s="22"/>
      <c r="Q1148" s="22"/>
      <c r="W1148" s="114"/>
      <c r="AA1148" s="114"/>
      <c r="AG1148" s="114"/>
      <c r="AJ1148" s="114"/>
    </row>
    <row r="1149" spans="1:36" x14ac:dyDescent="0.2">
      <c r="A1149" s="272">
        <f t="shared" si="208"/>
        <v>55</v>
      </c>
      <c r="B1149" s="274">
        <f t="shared" si="209"/>
        <v>2.3139426526650742E-3</v>
      </c>
      <c r="C1149" s="251">
        <f t="shared" si="210"/>
        <v>0.89416580085104957</v>
      </c>
      <c r="D1149" s="274">
        <f t="shared" si="211"/>
        <v>6.6061616873807341E-3</v>
      </c>
      <c r="E1149" s="251">
        <f t="shared" si="212"/>
        <v>0.89416580085104969</v>
      </c>
      <c r="F1149" s="114"/>
      <c r="H1149" s="114"/>
      <c r="K1149" s="22"/>
      <c r="Q1149" s="22"/>
      <c r="W1149" s="114"/>
      <c r="AA1149" s="114"/>
      <c r="AG1149" s="114"/>
      <c r="AJ1149" s="114"/>
    </row>
    <row r="1150" spans="1:36" x14ac:dyDescent="0.2">
      <c r="A1150" s="272">
        <f t="shared" si="208"/>
        <v>56</v>
      </c>
      <c r="B1150" s="274">
        <f t="shared" si="209"/>
        <v>2.1894853107733846E-3</v>
      </c>
      <c r="C1150" s="251">
        <f t="shared" si="210"/>
        <v>0.9036782029877628</v>
      </c>
      <c r="D1150" s="274">
        <f t="shared" si="211"/>
        <v>6.3447729192164116E-3</v>
      </c>
      <c r="E1150" s="251">
        <f t="shared" si="212"/>
        <v>0.90367820298776302</v>
      </c>
      <c r="F1150" s="114"/>
      <c r="H1150" s="114"/>
      <c r="K1150" s="22"/>
      <c r="Q1150" s="22"/>
      <c r="W1150" s="114"/>
      <c r="AA1150" s="114"/>
      <c r="AG1150" s="114"/>
      <c r="AJ1150" s="114"/>
    </row>
    <row r="1151" spans="1:36" x14ac:dyDescent="0.2">
      <c r="A1151" s="272">
        <f t="shared" si="208"/>
        <v>57</v>
      </c>
      <c r="B1151" s="274">
        <f t="shared" si="209"/>
        <v>2.0698475014834239E-3</v>
      </c>
      <c r="C1151" s="251">
        <f t="shared" si="210"/>
        <v>0.91414184533814768</v>
      </c>
      <c r="D1151" s="274">
        <f t="shared" si="211"/>
        <v>6.3700045898960481E-3</v>
      </c>
      <c r="E1151" s="251">
        <f t="shared" si="212"/>
        <v>0.91414184533814768</v>
      </c>
      <c r="F1151" s="114"/>
      <c r="H1151" s="114"/>
      <c r="K1151" s="22"/>
      <c r="Q1151" s="22"/>
      <c r="W1151" s="114"/>
      <c r="AA1151" s="114"/>
      <c r="AG1151" s="114"/>
      <c r="AJ1151" s="114"/>
    </row>
    <row r="1152" spans="1:36" x14ac:dyDescent="0.2">
      <c r="A1152" s="272">
        <f t="shared" si="208"/>
        <v>58</v>
      </c>
      <c r="B1152" s="274">
        <f t="shared" si="209"/>
        <v>1.9958535009510069E-3</v>
      </c>
      <c r="C1152" s="251">
        <f t="shared" si="210"/>
        <v>0.91414184533814757</v>
      </c>
      <c r="D1152" s="274">
        <f t="shared" si="211"/>
        <v>6.2670933937532623E-3</v>
      </c>
      <c r="E1152" s="251">
        <f t="shared" si="212"/>
        <v>0.91414184533814757</v>
      </c>
      <c r="F1152" s="114"/>
      <c r="H1152" s="114"/>
      <c r="K1152" s="22"/>
      <c r="Q1152" s="22"/>
      <c r="W1152" s="114"/>
      <c r="AA1152" s="114"/>
      <c r="AG1152" s="114"/>
      <c r="AJ1152" s="114"/>
    </row>
    <row r="1153" spans="1:36" x14ac:dyDescent="0.2">
      <c r="A1153" s="272">
        <f t="shared" si="208"/>
        <v>59</v>
      </c>
      <c r="B1153" s="274">
        <f t="shared" si="209"/>
        <v>1.6857024029339044E-3</v>
      </c>
      <c r="C1153" s="251">
        <f t="shared" si="210"/>
        <v>0.92460548768853223</v>
      </c>
      <c r="D1153" s="274">
        <f t="shared" si="211"/>
        <v>5.6334666075848671E-3</v>
      </c>
      <c r="E1153" s="251">
        <f t="shared" si="212"/>
        <v>0.92460548768853223</v>
      </c>
      <c r="F1153" s="114"/>
      <c r="H1153" s="114"/>
      <c r="K1153" s="22"/>
      <c r="Q1153" s="22"/>
      <c r="W1153" s="114"/>
      <c r="AA1153" s="114"/>
      <c r="AG1153" s="114"/>
      <c r="AJ1153" s="114"/>
    </row>
    <row r="1154" spans="1:36" x14ac:dyDescent="0.2">
      <c r="A1154" s="272">
        <f t="shared" si="208"/>
        <v>60</v>
      </c>
      <c r="B1154" s="274">
        <f t="shared" si="209"/>
        <v>1.4152415734016233E-3</v>
      </c>
      <c r="C1154" s="251">
        <f t="shared" si="210"/>
        <v>0.92460548768853223</v>
      </c>
      <c r="D1154" s="274">
        <f t="shared" si="211"/>
        <v>4.689972225317118E-3</v>
      </c>
      <c r="E1154" s="251">
        <f t="shared" si="212"/>
        <v>0.92460548768853223</v>
      </c>
      <c r="F1154" s="114"/>
      <c r="H1154" s="114"/>
      <c r="K1154" s="22"/>
      <c r="Q1154" s="22"/>
      <c r="W1154" s="114"/>
      <c r="AA1154" s="114"/>
      <c r="AG1154" s="114"/>
      <c r="AJ1154" s="114"/>
    </row>
    <row r="1155" spans="1:36" x14ac:dyDescent="0.2">
      <c r="A1155" s="272">
        <f t="shared" si="208"/>
        <v>61</v>
      </c>
      <c r="B1155" s="274">
        <f t="shared" si="209"/>
        <v>1.2927687449341752E-3</v>
      </c>
      <c r="C1155" s="251">
        <f t="shared" si="210"/>
        <v>0.9350691300389169</v>
      </c>
      <c r="D1155" s="274">
        <f t="shared" si="211"/>
        <v>4.5306441475423363E-3</v>
      </c>
      <c r="E1155" s="251">
        <f t="shared" si="212"/>
        <v>0.9350691300389169</v>
      </c>
      <c r="F1155" s="114"/>
      <c r="H1155" s="114"/>
      <c r="K1155" s="22"/>
      <c r="Q1155" s="22"/>
      <c r="W1155" s="114"/>
      <c r="AA1155" s="114"/>
      <c r="AG1155" s="114"/>
      <c r="AJ1155" s="114"/>
    </row>
    <row r="1156" spans="1:36" x14ac:dyDescent="0.2">
      <c r="A1156" s="272">
        <f t="shared" si="208"/>
        <v>62</v>
      </c>
      <c r="B1156" s="274">
        <f t="shared" si="209"/>
        <v>1.154986812908296E-3</v>
      </c>
      <c r="C1156" s="251">
        <f t="shared" si="210"/>
        <v>0.9350691300389169</v>
      </c>
      <c r="D1156" s="274">
        <f t="shared" si="211"/>
        <v>4.3477854105944099E-3</v>
      </c>
      <c r="E1156" s="251">
        <f t="shared" si="212"/>
        <v>0.9350691300389169</v>
      </c>
      <c r="F1156" s="114"/>
      <c r="H1156" s="114"/>
      <c r="K1156" s="22"/>
      <c r="Q1156" s="22"/>
      <c r="W1156" s="114"/>
      <c r="AA1156" s="114"/>
      <c r="AG1156" s="114"/>
      <c r="AJ1156" s="114"/>
    </row>
    <row r="1157" spans="1:36" x14ac:dyDescent="0.2">
      <c r="A1157" s="272">
        <f t="shared" si="208"/>
        <v>63</v>
      </c>
      <c r="B1157" s="274">
        <f t="shared" si="209"/>
        <v>1.0155038693759244E-3</v>
      </c>
      <c r="C1157" s="251">
        <f t="shared" si="210"/>
        <v>0.94553277238930145</v>
      </c>
      <c r="D1157" s="274">
        <f t="shared" si="211"/>
        <v>3.777663054001729E-3</v>
      </c>
      <c r="E1157" s="251">
        <f t="shared" si="212"/>
        <v>0.94553277238930145</v>
      </c>
      <c r="F1157" s="114"/>
      <c r="H1157" s="114"/>
      <c r="K1157" s="22"/>
      <c r="Q1157" s="22"/>
      <c r="W1157" s="114"/>
      <c r="AA1157" s="114"/>
      <c r="AG1157" s="114"/>
      <c r="AJ1157" s="114"/>
    </row>
    <row r="1158" spans="1:36" x14ac:dyDescent="0.2">
      <c r="A1158" s="272">
        <f t="shared" si="208"/>
        <v>64</v>
      </c>
      <c r="B1158" s="274">
        <f t="shared" si="209"/>
        <v>8.3037711708600862E-4</v>
      </c>
      <c r="C1158" s="251">
        <f t="shared" si="210"/>
        <v>0.94553277238930145</v>
      </c>
      <c r="D1158" s="274">
        <f t="shared" si="211"/>
        <v>3.5551140485689816E-3</v>
      </c>
      <c r="E1158" s="251">
        <f t="shared" si="212"/>
        <v>0.94553277238930145</v>
      </c>
      <c r="F1158" s="114"/>
      <c r="H1158" s="114"/>
      <c r="K1158" s="22"/>
      <c r="Q1158" s="22"/>
      <c r="W1158" s="114"/>
      <c r="AA1158" s="114"/>
      <c r="AG1158" s="114"/>
      <c r="AJ1158" s="114"/>
    </row>
    <row r="1159" spans="1:36" x14ac:dyDescent="0.2">
      <c r="A1159" s="272">
        <f t="shared" si="208"/>
        <v>65</v>
      </c>
      <c r="B1159" s="274">
        <f t="shared" si="209"/>
        <v>7.2945043436746331E-4</v>
      </c>
      <c r="C1159" s="251">
        <f t="shared" si="210"/>
        <v>0.96550881687639944</v>
      </c>
      <c r="D1159" s="274">
        <f t="shared" si="211"/>
        <v>3.2880552420496848E-3</v>
      </c>
      <c r="E1159" s="251">
        <f t="shared" si="212"/>
        <v>0.96550881687639944</v>
      </c>
      <c r="F1159" s="114"/>
      <c r="H1159" s="114"/>
      <c r="K1159" s="22"/>
      <c r="Q1159" s="22"/>
      <c r="W1159" s="114"/>
      <c r="AA1159" s="114"/>
      <c r="AG1159" s="114"/>
      <c r="AJ1159" s="114"/>
    </row>
    <row r="1160" spans="1:36" x14ac:dyDescent="0.2">
      <c r="A1160" s="272">
        <f t="shared" ref="A1160:A1178" si="213">A1064</f>
        <v>66</v>
      </c>
      <c r="B1160" s="274">
        <f t="shared" ref="B1160:B1178" si="214">B1064+H1064</f>
        <v>6.3362678616839501E-4</v>
      </c>
      <c r="C1160" s="251">
        <f t="shared" ref="C1160:C1178" si="215">C368*C766</f>
        <v>0.96550881687639933</v>
      </c>
      <c r="D1160" s="274">
        <f t="shared" ref="D1160:D1177" si="216">E1064+K1064</f>
        <v>2.9274408026733097E-3</v>
      </c>
      <c r="E1160" s="251">
        <f t="shared" ref="E1160:E1177" si="217">C368*F766</f>
        <v>0.96550881687639933</v>
      </c>
      <c r="F1160" s="114"/>
      <c r="H1160" s="114"/>
      <c r="K1160" s="22"/>
      <c r="Q1160" s="22"/>
      <c r="W1160" s="114"/>
      <c r="AA1160" s="114"/>
      <c r="AG1160" s="114"/>
      <c r="AJ1160" s="114"/>
    </row>
    <row r="1161" spans="1:36" x14ac:dyDescent="0.2">
      <c r="A1161" s="272">
        <f t="shared" si="213"/>
        <v>67</v>
      </c>
      <c r="B1161" s="274">
        <f t="shared" si="214"/>
        <v>5.5396274728100397E-4</v>
      </c>
      <c r="C1161" s="251">
        <f t="shared" si="215"/>
        <v>0.97597245922678399</v>
      </c>
      <c r="D1161" s="274">
        <f t="shared" si="216"/>
        <v>2.5770324323358884E-3</v>
      </c>
      <c r="E1161" s="251">
        <f t="shared" si="217"/>
        <v>0.97597245922678422</v>
      </c>
      <c r="F1161" s="114"/>
      <c r="H1161" s="114"/>
      <c r="K1161" s="22"/>
      <c r="Q1161" s="22"/>
      <c r="W1161" s="114"/>
      <c r="AA1161" s="114"/>
      <c r="AG1161" s="114"/>
      <c r="AJ1161" s="114"/>
    </row>
    <row r="1162" spans="1:36" x14ac:dyDescent="0.2">
      <c r="A1162" s="272">
        <f t="shared" si="213"/>
        <v>68</v>
      </c>
      <c r="B1162" s="274">
        <f t="shared" si="214"/>
        <v>4.3602594949753538E-4</v>
      </c>
      <c r="C1162" s="251">
        <f t="shared" si="215"/>
        <v>0.98643610157716854</v>
      </c>
      <c r="D1162" s="274">
        <f t="shared" si="216"/>
        <v>2.3153601622538174E-3</v>
      </c>
      <c r="E1162" s="251">
        <f t="shared" si="217"/>
        <v>0.98643610157716854</v>
      </c>
      <c r="F1162" s="114"/>
      <c r="H1162" s="114"/>
      <c r="K1162" s="22"/>
      <c r="Q1162" s="22"/>
      <c r="W1162" s="114"/>
      <c r="AA1162" s="114"/>
      <c r="AG1162" s="114"/>
      <c r="AJ1162" s="114"/>
    </row>
    <row r="1163" spans="1:36" x14ac:dyDescent="0.2">
      <c r="A1163" s="272">
        <f t="shared" si="213"/>
        <v>69</v>
      </c>
      <c r="B1163" s="274">
        <f t="shared" si="214"/>
        <v>4.0257272320318611E-4</v>
      </c>
      <c r="C1163" s="251">
        <f t="shared" si="215"/>
        <v>0.99689974392755332</v>
      </c>
      <c r="D1163" s="274">
        <f t="shared" si="216"/>
        <v>2.1690731726954765E-3</v>
      </c>
      <c r="E1163" s="251">
        <f t="shared" si="217"/>
        <v>0.99689974392755343</v>
      </c>
      <c r="F1163" s="114"/>
      <c r="H1163" s="114"/>
      <c r="K1163" s="22"/>
      <c r="Q1163" s="22"/>
      <c r="W1163" s="114"/>
      <c r="AA1163" s="114"/>
      <c r="AG1163" s="114"/>
      <c r="AJ1163" s="114"/>
    </row>
    <row r="1164" spans="1:36" x14ac:dyDescent="0.2">
      <c r="A1164" s="272">
        <f t="shared" si="213"/>
        <v>70</v>
      </c>
      <c r="B1164" s="274">
        <f t="shared" si="214"/>
        <v>3.3935179554522095E-4</v>
      </c>
      <c r="C1164" s="251">
        <f t="shared" si="215"/>
        <v>1.0064121460642665</v>
      </c>
      <c r="D1164" s="274">
        <f t="shared" si="216"/>
        <v>1.8317058905744968E-3</v>
      </c>
      <c r="E1164" s="251">
        <f t="shared" si="217"/>
        <v>1.0064121460642665</v>
      </c>
      <c r="F1164" s="114"/>
      <c r="H1164" s="114"/>
      <c r="K1164" s="22"/>
      <c r="Q1164" s="22"/>
      <c r="W1164" s="114"/>
      <c r="AA1164" s="114"/>
      <c r="AG1164" s="114"/>
      <c r="AJ1164" s="114"/>
    </row>
    <row r="1165" spans="1:36" x14ac:dyDescent="0.2">
      <c r="A1165" s="272">
        <f t="shared" si="213"/>
        <v>71</v>
      </c>
      <c r="B1165" s="274">
        <f t="shared" si="214"/>
        <v>2.7783187939374817E-4</v>
      </c>
      <c r="C1165" s="251">
        <f t="shared" si="215"/>
        <v>1.0168757884146511</v>
      </c>
      <c r="D1165" s="274">
        <f t="shared" si="216"/>
        <v>1.5898787547348363E-3</v>
      </c>
      <c r="E1165" s="251">
        <f t="shared" si="217"/>
        <v>1.0168757884146511</v>
      </c>
      <c r="F1165" s="114"/>
      <c r="H1165" s="114"/>
      <c r="K1165" s="22"/>
      <c r="Q1165" s="22"/>
      <c r="W1165" s="114"/>
      <c r="AA1165" s="114"/>
      <c r="AG1165" s="114"/>
      <c r="AJ1165" s="114"/>
    </row>
    <row r="1166" spans="1:36" x14ac:dyDescent="0.2">
      <c r="A1166" s="272">
        <f t="shared" si="213"/>
        <v>72</v>
      </c>
      <c r="B1166" s="274">
        <f t="shared" si="214"/>
        <v>2.2453351885698831E-4</v>
      </c>
      <c r="C1166" s="251">
        <f t="shared" si="215"/>
        <v>1.0273394307650359</v>
      </c>
      <c r="D1166" s="274">
        <f t="shared" si="216"/>
        <v>1.2978717794536522E-3</v>
      </c>
      <c r="E1166" s="251">
        <f t="shared" si="217"/>
        <v>1.0273394307650359</v>
      </c>
      <c r="F1166" s="114"/>
      <c r="H1166" s="114"/>
      <c r="K1166" s="22"/>
      <c r="Q1166" s="22"/>
      <c r="W1166" s="114"/>
      <c r="AA1166" s="114"/>
      <c r="AG1166" s="114"/>
      <c r="AJ1166" s="114"/>
    </row>
    <row r="1167" spans="1:36" x14ac:dyDescent="0.2">
      <c r="A1167" s="272">
        <f t="shared" si="213"/>
        <v>73</v>
      </c>
      <c r="B1167" s="274">
        <f t="shared" si="214"/>
        <v>1.805907216059363E-4</v>
      </c>
      <c r="C1167" s="251">
        <f t="shared" si="215"/>
        <v>1.0378030731154202</v>
      </c>
      <c r="D1167" s="274">
        <f t="shared" si="216"/>
        <v>1.0435705592330481E-3</v>
      </c>
      <c r="E1167" s="251">
        <f t="shared" si="217"/>
        <v>1.0378030731154202</v>
      </c>
      <c r="F1167" s="114"/>
      <c r="H1167" s="114"/>
      <c r="K1167" s="22"/>
      <c r="Q1167" s="22"/>
      <c r="W1167" s="114"/>
      <c r="AA1167" s="114"/>
      <c r="AG1167" s="114"/>
      <c r="AJ1167" s="114"/>
    </row>
    <row r="1168" spans="1:36" x14ac:dyDescent="0.2">
      <c r="A1168" s="272">
        <f t="shared" si="213"/>
        <v>74</v>
      </c>
      <c r="B1168" s="274">
        <f t="shared" si="214"/>
        <v>1.2587485148043284E-4</v>
      </c>
      <c r="C1168" s="251">
        <f t="shared" si="215"/>
        <v>1.0482667154658052</v>
      </c>
      <c r="D1168" s="274">
        <f t="shared" si="216"/>
        <v>8.2300606722454173E-4</v>
      </c>
      <c r="E1168" s="251">
        <f t="shared" si="217"/>
        <v>1.0482667154658052</v>
      </c>
      <c r="F1168" s="114"/>
      <c r="H1168" s="114"/>
      <c r="K1168" s="22"/>
      <c r="Q1168" s="22"/>
      <c r="W1168" s="114"/>
      <c r="AA1168" s="114"/>
      <c r="AG1168" s="114"/>
      <c r="AJ1168" s="114"/>
    </row>
    <row r="1169" spans="1:36" x14ac:dyDescent="0.2">
      <c r="A1169" s="272">
        <f t="shared" si="213"/>
        <v>75</v>
      </c>
      <c r="B1169" s="274">
        <f t="shared" si="214"/>
        <v>9.6957655870063135E-5</v>
      </c>
      <c r="C1169" s="251">
        <f t="shared" si="215"/>
        <v>1.0482667154658052</v>
      </c>
      <c r="D1169" s="274">
        <f t="shared" si="216"/>
        <v>6.6963152972248285E-4</v>
      </c>
      <c r="E1169" s="251">
        <f t="shared" si="217"/>
        <v>1.0482667154658052</v>
      </c>
      <c r="F1169" s="114"/>
      <c r="H1169" s="114"/>
      <c r="K1169" s="22"/>
      <c r="Q1169" s="22"/>
      <c r="W1169" s="114"/>
      <c r="AA1169" s="114"/>
      <c r="AG1169" s="114"/>
      <c r="AJ1169" s="114"/>
    </row>
    <row r="1170" spans="1:36" x14ac:dyDescent="0.2">
      <c r="A1170" s="272">
        <f t="shared" si="213"/>
        <v>76</v>
      </c>
      <c r="B1170" s="274">
        <f t="shared" si="214"/>
        <v>7.6262015874406386E-5</v>
      </c>
      <c r="C1170" s="251">
        <f t="shared" si="215"/>
        <v>1.0577791176025184</v>
      </c>
      <c r="D1170" s="274">
        <f t="shared" si="216"/>
        <v>4.377269610040277E-4</v>
      </c>
      <c r="E1170" s="251">
        <f t="shared" si="217"/>
        <v>1.0577791176025184</v>
      </c>
      <c r="F1170" s="114"/>
      <c r="H1170" s="114"/>
      <c r="K1170" s="22"/>
      <c r="Q1170" s="22"/>
      <c r="W1170" s="114"/>
      <c r="AA1170" s="114"/>
      <c r="AG1170" s="114"/>
      <c r="AJ1170" s="114"/>
    </row>
    <row r="1171" spans="1:36" x14ac:dyDescent="0.2">
      <c r="A1171" s="272">
        <f t="shared" si="213"/>
        <v>77</v>
      </c>
      <c r="B1171" s="274">
        <f t="shared" si="214"/>
        <v>4.2241785744559672E-5</v>
      </c>
      <c r="C1171" s="251">
        <f t="shared" si="215"/>
        <v>1.0577791176025184</v>
      </c>
      <c r="D1171" s="274">
        <f t="shared" si="216"/>
        <v>3.1638814020757441E-4</v>
      </c>
      <c r="E1171" s="251">
        <f t="shared" si="217"/>
        <v>1.0577791176025184</v>
      </c>
      <c r="F1171" s="114"/>
      <c r="H1171" s="114"/>
      <c r="K1171" s="22"/>
      <c r="Q1171" s="22"/>
      <c r="W1171" s="114"/>
      <c r="AA1171" s="114"/>
      <c r="AG1171" s="114"/>
      <c r="AJ1171" s="114"/>
    </row>
    <row r="1172" spans="1:36" x14ac:dyDescent="0.2">
      <c r="A1172" s="272">
        <f t="shared" si="213"/>
        <v>78</v>
      </c>
      <c r="B1172" s="274">
        <f t="shared" si="214"/>
        <v>3.5437739718590329E-5</v>
      </c>
      <c r="C1172" s="251">
        <f t="shared" si="215"/>
        <v>1.068242759952903</v>
      </c>
      <c r="D1172" s="274">
        <f t="shared" si="216"/>
        <v>2.6479079117730693E-4</v>
      </c>
      <c r="E1172" s="251">
        <f t="shared" si="217"/>
        <v>1.068242759952903</v>
      </c>
      <c r="F1172" s="114"/>
      <c r="H1172" s="114"/>
      <c r="K1172" s="22"/>
      <c r="Q1172" s="22"/>
      <c r="W1172" s="114"/>
      <c r="AA1172" s="114"/>
      <c r="AG1172" s="114"/>
      <c r="AJ1172" s="114"/>
    </row>
    <row r="1173" spans="1:36" x14ac:dyDescent="0.2">
      <c r="A1173" s="272">
        <f t="shared" si="213"/>
        <v>79</v>
      </c>
      <c r="B1173" s="274">
        <f t="shared" si="214"/>
        <v>2.2963655337646532E-5</v>
      </c>
      <c r="C1173" s="251">
        <f t="shared" si="215"/>
        <v>1.0787064023032875</v>
      </c>
      <c r="D1173" s="274">
        <f t="shared" si="216"/>
        <v>1.8342574078342353E-4</v>
      </c>
      <c r="E1173" s="251">
        <f t="shared" si="217"/>
        <v>1.0787064023032875</v>
      </c>
      <c r="F1173" s="114"/>
      <c r="H1173" s="114"/>
      <c r="K1173" s="22"/>
      <c r="Q1173" s="22"/>
      <c r="W1173" s="114"/>
      <c r="AA1173" s="114"/>
      <c r="AG1173" s="114"/>
      <c r="AJ1173" s="114"/>
    </row>
    <row r="1174" spans="1:36" x14ac:dyDescent="0.2">
      <c r="A1174" s="272">
        <f t="shared" si="213"/>
        <v>80</v>
      </c>
      <c r="B1174" s="274">
        <f t="shared" si="214"/>
        <v>1.7293616982672077E-5</v>
      </c>
      <c r="C1174" s="251">
        <f t="shared" si="215"/>
        <v>1.0787064023032875</v>
      </c>
      <c r="D1174" s="274">
        <f t="shared" si="216"/>
        <v>1.3041088216441239E-4</v>
      </c>
      <c r="E1174" s="251">
        <f t="shared" si="217"/>
        <v>1.0787064023032875</v>
      </c>
      <c r="F1174" s="114"/>
      <c r="H1174" s="114"/>
      <c r="K1174" s="22"/>
      <c r="Q1174" s="22"/>
      <c r="W1174" s="114"/>
      <c r="AA1174" s="114"/>
      <c r="AG1174" s="114"/>
      <c r="AJ1174" s="114"/>
    </row>
    <row r="1175" spans="1:36" x14ac:dyDescent="0.2">
      <c r="A1175" s="272">
        <f t="shared" si="213"/>
        <v>81</v>
      </c>
      <c r="B1175" s="274">
        <f t="shared" si="214"/>
        <v>8.2215556147129547E-6</v>
      </c>
      <c r="C1175" s="251">
        <f t="shared" si="215"/>
        <v>1.0891700446536723</v>
      </c>
      <c r="D1175" s="274">
        <f t="shared" si="216"/>
        <v>8.0231042722888498E-5</v>
      </c>
      <c r="E1175" s="251">
        <f t="shared" si="217"/>
        <v>1.0891700446536723</v>
      </c>
      <c r="F1175" s="114"/>
      <c r="H1175" s="114"/>
      <c r="K1175" s="22"/>
      <c r="Q1175" s="22"/>
      <c r="W1175" s="114"/>
      <c r="AA1175" s="114"/>
      <c r="AG1175" s="114"/>
      <c r="AJ1175" s="114"/>
    </row>
    <row r="1176" spans="1:36" x14ac:dyDescent="0.2">
      <c r="A1176" s="272">
        <f t="shared" si="213"/>
        <v>82</v>
      </c>
      <c r="B1176" s="274">
        <f t="shared" si="214"/>
        <v>6.5205441082206207E-6</v>
      </c>
      <c r="C1176" s="251">
        <f t="shared" si="215"/>
        <v>1.0891700446536723</v>
      </c>
      <c r="D1176" s="274">
        <f t="shared" si="216"/>
        <v>4.0257272320318616E-5</v>
      </c>
      <c r="E1176" s="251">
        <f t="shared" si="217"/>
        <v>1.0891700446536721</v>
      </c>
      <c r="F1176" s="114"/>
      <c r="H1176" s="114"/>
      <c r="K1176" s="22"/>
      <c r="Q1176" s="22"/>
      <c r="W1176" s="114"/>
      <c r="AA1176" s="114"/>
      <c r="AG1176" s="114"/>
      <c r="AJ1176" s="114"/>
    </row>
    <row r="1177" spans="1:36" x14ac:dyDescent="0.2">
      <c r="A1177" s="272">
        <f t="shared" si="213"/>
        <v>83</v>
      </c>
      <c r="B1177" s="274">
        <f t="shared" si="214"/>
        <v>6.5205441082206199E-6</v>
      </c>
      <c r="C1177" s="251">
        <f t="shared" si="215"/>
        <v>1.0891700446536723</v>
      </c>
      <c r="D1177" s="274">
        <f t="shared" si="216"/>
        <v>6.010240656272919E-5</v>
      </c>
      <c r="E1177" s="251">
        <f t="shared" si="217"/>
        <v>1.0891700446536723</v>
      </c>
      <c r="F1177" s="114"/>
      <c r="H1177" s="114"/>
      <c r="K1177" s="22"/>
      <c r="Q1177" s="22"/>
      <c r="W1177" s="114"/>
      <c r="AA1177" s="114"/>
      <c r="AG1177" s="114"/>
      <c r="AJ1177" s="114"/>
    </row>
    <row r="1178" spans="1:36" ht="13.5" thickBot="1" x14ac:dyDescent="0.25">
      <c r="A1178" s="272" t="str">
        <f t="shared" si="213"/>
        <v>NNNN</v>
      </c>
      <c r="B1178" s="274">
        <f t="shared" si="214"/>
        <v>0.193084084117287</v>
      </c>
      <c r="C1178" s="251">
        <f t="shared" si="215"/>
        <v>1.0958287261493715</v>
      </c>
      <c r="D1178" s="262"/>
      <c r="E1178" s="255"/>
      <c r="F1178" s="114"/>
      <c r="H1178" s="114"/>
      <c r="K1178" s="22"/>
      <c r="Q1178" s="22"/>
      <c r="W1178" s="114"/>
      <c r="AA1178" s="114"/>
      <c r="AG1178" s="114"/>
      <c r="AJ1178" s="114"/>
    </row>
    <row r="1179" spans="1:36" x14ac:dyDescent="0.2">
      <c r="A1179" s="267"/>
      <c r="B1179" s="232"/>
      <c r="C1179" s="236"/>
      <c r="D1179" s="236"/>
      <c r="E1179" s="236"/>
      <c r="F1179" s="236"/>
      <c r="G1179" s="236"/>
      <c r="H1179" s="236"/>
      <c r="I1179" s="232"/>
      <c r="J1179" s="232"/>
      <c r="K1179" s="234"/>
      <c r="L1179" s="232"/>
      <c r="M1179" s="232"/>
      <c r="N1179" s="232"/>
      <c r="O1179" s="232"/>
      <c r="P1179" s="232"/>
      <c r="Q1179" s="232"/>
      <c r="R1179" s="232"/>
      <c r="S1179" s="236"/>
      <c r="T1179" s="232"/>
      <c r="V1179" s="22"/>
      <c r="W1179" s="114"/>
      <c r="Z1179" s="22"/>
      <c r="AA1179" s="114"/>
      <c r="AF1179" s="22"/>
      <c r="AG1179" s="114"/>
      <c r="AI1179" s="22"/>
      <c r="AJ1179" s="114"/>
    </row>
    <row r="1180" spans="1:36" x14ac:dyDescent="0.2">
      <c r="A1180" s="229"/>
      <c r="B1180" s="230"/>
    </row>
    <row r="1181" spans="1:36" ht="15.75" x14ac:dyDescent="0.25">
      <c r="A1181" s="235" t="s">
        <v>156</v>
      </c>
      <c r="B1181" s="230"/>
    </row>
    <row r="1182" spans="1:36" x14ac:dyDescent="0.2">
      <c r="A1182" s="237" t="s">
        <v>508</v>
      </c>
      <c r="B1182" s="230"/>
    </row>
    <row r="1183" spans="1:36" ht="13.5" thickBot="1" x14ac:dyDescent="0.25">
      <c r="A1183" s="229"/>
      <c r="B1183" s="230"/>
    </row>
    <row r="1184" spans="1:36" ht="38.25" x14ac:dyDescent="0.2">
      <c r="A1184" s="238" t="s">
        <v>36</v>
      </c>
      <c r="B1184" s="239" t="s">
        <v>19</v>
      </c>
      <c r="C1184" s="240" t="s">
        <v>158</v>
      </c>
      <c r="D1184" s="239" t="s">
        <v>19</v>
      </c>
      <c r="E1184" s="241" t="s">
        <v>158</v>
      </c>
      <c r="G1184" s="114"/>
      <c r="H1184" s="114"/>
      <c r="I1184" s="23"/>
      <c r="K1184" s="114"/>
      <c r="R1184" s="22"/>
      <c r="T1184" s="114"/>
      <c r="U1184" s="22"/>
      <c r="W1184" s="114"/>
      <c r="Y1184" s="22"/>
      <c r="AA1184" s="114"/>
      <c r="AE1184" s="22"/>
      <c r="AG1184" s="114"/>
      <c r="AH1184" s="22"/>
      <c r="AJ1184" s="114"/>
    </row>
    <row r="1185" spans="1:36" x14ac:dyDescent="0.2">
      <c r="A1185" s="242"/>
      <c r="B1185" s="243"/>
      <c r="C1185" s="244"/>
      <c r="D1185" s="243"/>
      <c r="E1185" s="245"/>
      <c r="G1185" s="114"/>
      <c r="H1185" s="114"/>
      <c r="I1185" s="23"/>
      <c r="K1185" s="114"/>
      <c r="R1185" s="22"/>
      <c r="T1185" s="114"/>
      <c r="U1185" s="22"/>
      <c r="W1185" s="114"/>
      <c r="Y1185" s="22"/>
      <c r="AA1185" s="114"/>
      <c r="AE1185" s="22"/>
      <c r="AG1185" s="114"/>
      <c r="AH1185" s="22"/>
      <c r="AJ1185" s="114"/>
    </row>
    <row r="1186" spans="1:36" ht="13.5" thickBot="1" x14ac:dyDescent="0.25">
      <c r="A1186" s="246"/>
      <c r="B1186" s="335" t="s">
        <v>69</v>
      </c>
      <c r="C1186" s="336"/>
      <c r="D1186" s="335" t="s">
        <v>70</v>
      </c>
      <c r="E1186" s="337"/>
      <c r="G1186" s="114"/>
      <c r="H1186" s="114"/>
      <c r="I1186" s="23"/>
      <c r="K1186" s="114"/>
      <c r="R1186" s="22"/>
      <c r="T1186" s="114"/>
      <c r="U1186" s="22"/>
      <c r="W1186" s="114"/>
      <c r="Y1186" s="22"/>
      <c r="AA1186" s="114"/>
      <c r="AE1186" s="22"/>
      <c r="AG1186" s="114"/>
      <c r="AH1186" s="22"/>
      <c r="AJ1186" s="114"/>
    </row>
    <row r="1187" spans="1:36" ht="13.5" thickBot="1" x14ac:dyDescent="0.25">
      <c r="A1187" s="248"/>
      <c r="B1187" s="281"/>
      <c r="C1187" s="282"/>
      <c r="D1187" s="284"/>
      <c r="E1187" s="283"/>
      <c r="G1187" s="114"/>
      <c r="H1187" s="114"/>
      <c r="I1187" s="23"/>
      <c r="K1187" s="114"/>
      <c r="R1187" s="22"/>
      <c r="T1187" s="114"/>
      <c r="U1187" s="22"/>
      <c r="W1187" s="114"/>
      <c r="Y1187" s="22"/>
      <c r="AA1187" s="114"/>
      <c r="AE1187" s="22"/>
      <c r="AG1187" s="114"/>
      <c r="AH1187" s="22"/>
      <c r="AJ1187" s="114"/>
    </row>
    <row r="1188" spans="1:36" x14ac:dyDescent="0.2">
      <c r="A1188" s="302">
        <f>A1094</f>
        <v>0</v>
      </c>
      <c r="B1188" s="273">
        <f>B1094</f>
        <v>6.0198797214763757E-3</v>
      </c>
      <c r="C1188" s="301">
        <f>ROUND(C1094/$C$1124,3)</f>
        <v>1.6040000000000001</v>
      </c>
      <c r="D1188" s="273">
        <f>D1094</f>
        <v>9.6333951651015942E-4</v>
      </c>
      <c r="E1188" s="301">
        <f>ROUND(E1094/$E$1124,3)</f>
        <v>1.2390000000000001</v>
      </c>
      <c r="G1188" s="114"/>
      <c r="H1188" s="114"/>
      <c r="I1188" s="23"/>
      <c r="K1188" s="114"/>
      <c r="R1188" s="22"/>
      <c r="T1188" s="114"/>
      <c r="U1188" s="22"/>
      <c r="W1188" s="114"/>
      <c r="Y1188" s="22"/>
      <c r="AA1188" s="114"/>
      <c r="AE1188" s="22"/>
      <c r="AG1188" s="114"/>
      <c r="AH1188" s="22"/>
      <c r="AJ1188" s="114"/>
    </row>
    <row r="1189" spans="1:36" x14ac:dyDescent="0.2">
      <c r="A1189" s="272">
        <f>A1095</f>
        <v>1</v>
      </c>
      <c r="B1189" s="274">
        <f>B1095</f>
        <v>7.749524921661333E-3</v>
      </c>
      <c r="C1189" s="279">
        <f>ROUND(C1095/$C$1124,3)</f>
        <v>1.5509999999999999</v>
      </c>
      <c r="D1189" s="274">
        <f>D1095</f>
        <v>2.1962893567993541E-3</v>
      </c>
      <c r="E1189" s="279">
        <f>ROUND(E1095/$E$1124,3)</f>
        <v>1.2330000000000001</v>
      </c>
      <c r="G1189" s="114"/>
      <c r="H1189" s="114"/>
      <c r="I1189" s="23"/>
      <c r="K1189" s="114"/>
      <c r="R1189" s="22"/>
      <c r="T1189" s="114"/>
      <c r="U1189" s="22"/>
      <c r="W1189" s="114"/>
      <c r="Y1189" s="22"/>
      <c r="AA1189" s="114"/>
      <c r="AE1189" s="22"/>
      <c r="AG1189" s="114"/>
      <c r="AH1189" s="22"/>
      <c r="AJ1189" s="114"/>
    </row>
    <row r="1190" spans="1:36" x14ac:dyDescent="0.2">
      <c r="A1190" s="272">
        <f t="shared" ref="A1190:B1253" si="218">A1096</f>
        <v>2</v>
      </c>
      <c r="B1190" s="274">
        <f t="shared" si="218"/>
        <v>7.5853773112848216E-3</v>
      </c>
      <c r="C1190" s="279">
        <f t="shared" ref="C1190:C1253" si="219">ROUND(C1096/$C$1124,3)</f>
        <v>1.514</v>
      </c>
      <c r="D1190" s="274">
        <f t="shared" ref="D1190:D1253" si="220">D1096</f>
        <v>3.4510688447552001E-3</v>
      </c>
      <c r="E1190" s="279">
        <f t="shared" ref="E1190:E1253" si="221">ROUND(E1096/$E$1124,3)</f>
        <v>1.2130000000000001</v>
      </c>
      <c r="G1190" s="114"/>
      <c r="H1190" s="114"/>
      <c r="I1190" s="23"/>
      <c r="K1190" s="114"/>
      <c r="R1190" s="22"/>
      <c r="T1190" s="114"/>
      <c r="U1190" s="22"/>
      <c r="W1190" s="114"/>
      <c r="Y1190" s="22"/>
      <c r="AA1190" s="114"/>
      <c r="AE1190" s="22"/>
      <c r="AG1190" s="114"/>
      <c r="AH1190" s="22"/>
      <c r="AJ1190" s="114"/>
    </row>
    <row r="1191" spans="1:36" x14ac:dyDescent="0.2">
      <c r="A1191" s="272">
        <f t="shared" si="218"/>
        <v>3</v>
      </c>
      <c r="B1191" s="274">
        <f t="shared" si="218"/>
        <v>7.6128769973064486E-3</v>
      </c>
      <c r="C1191" s="279">
        <f t="shared" si="219"/>
        <v>1.4850000000000001</v>
      </c>
      <c r="D1191" s="274">
        <f t="shared" si="220"/>
        <v>2.6325988082146383E-3</v>
      </c>
      <c r="E1191" s="279">
        <f t="shared" si="221"/>
        <v>1.198</v>
      </c>
      <c r="G1191" s="114"/>
      <c r="H1191" s="114"/>
      <c r="I1191" s="23"/>
      <c r="K1191" s="114"/>
      <c r="R1191" s="22"/>
      <c r="T1191" s="114"/>
      <c r="U1191" s="22"/>
      <c r="W1191" s="114"/>
      <c r="Y1191" s="22"/>
      <c r="AA1191" s="114"/>
      <c r="AE1191" s="22"/>
      <c r="AG1191" s="114"/>
      <c r="AH1191" s="22"/>
      <c r="AJ1191" s="114"/>
    </row>
    <row r="1192" spans="1:36" x14ac:dyDescent="0.2">
      <c r="A1192" s="272">
        <f t="shared" si="218"/>
        <v>4</v>
      </c>
      <c r="B1192" s="274">
        <f t="shared" si="218"/>
        <v>6.5188430967141279E-3</v>
      </c>
      <c r="C1192" s="279">
        <f t="shared" si="219"/>
        <v>1.4430000000000001</v>
      </c>
      <c r="D1192" s="274">
        <f t="shared" si="220"/>
        <v>2.8168750547513076E-3</v>
      </c>
      <c r="E1192" s="279">
        <f t="shared" si="221"/>
        <v>1.1950000000000001</v>
      </c>
      <c r="G1192" s="114"/>
      <c r="H1192" s="114"/>
      <c r="I1192" s="23"/>
      <c r="K1192" s="114"/>
      <c r="R1192" s="22"/>
      <c r="T1192" s="114"/>
      <c r="U1192" s="22"/>
      <c r="W1192" s="114"/>
      <c r="Y1192" s="22"/>
      <c r="AA1192" s="114"/>
      <c r="AE1192" s="22"/>
      <c r="AG1192" s="114"/>
      <c r="AH1192" s="22"/>
      <c r="AJ1192" s="114"/>
    </row>
    <row r="1193" spans="1:36" x14ac:dyDescent="0.2">
      <c r="A1193" s="272">
        <f t="shared" si="218"/>
        <v>5</v>
      </c>
      <c r="B1193" s="274">
        <f t="shared" si="218"/>
        <v>7.5388829967740316E-3</v>
      </c>
      <c r="C1193" s="279">
        <f t="shared" si="219"/>
        <v>1.274</v>
      </c>
      <c r="D1193" s="274">
        <f t="shared" si="220"/>
        <v>2.9866927034827928E-3</v>
      </c>
      <c r="E1193" s="279">
        <f t="shared" si="221"/>
        <v>1.1850000000000001</v>
      </c>
      <c r="G1193" s="114"/>
      <c r="H1193" s="114"/>
      <c r="I1193" s="23"/>
      <c r="K1193" s="114"/>
      <c r="R1193" s="22"/>
      <c r="T1193" s="114"/>
      <c r="U1193" s="22"/>
      <c r="W1193" s="114"/>
      <c r="Y1193" s="22"/>
      <c r="AA1193" s="114"/>
      <c r="AE1193" s="22"/>
      <c r="AG1193" s="114"/>
      <c r="AH1193" s="22"/>
      <c r="AJ1193" s="114"/>
    </row>
    <row r="1194" spans="1:36" x14ac:dyDescent="0.2">
      <c r="A1194" s="272">
        <f t="shared" si="218"/>
        <v>6</v>
      </c>
      <c r="B1194" s="274">
        <f t="shared" si="218"/>
        <v>8.4585632179508888E-3</v>
      </c>
      <c r="C1194" s="279">
        <f t="shared" si="219"/>
        <v>1.248</v>
      </c>
      <c r="D1194" s="274">
        <f t="shared" si="220"/>
        <v>3.45787289078117E-3</v>
      </c>
      <c r="E1194" s="279">
        <f t="shared" si="221"/>
        <v>1.1579999999999999</v>
      </c>
      <c r="G1194" s="114"/>
      <c r="H1194" s="114"/>
      <c r="I1194" s="23"/>
      <c r="K1194" s="114"/>
      <c r="R1194" s="22"/>
      <c r="T1194" s="114"/>
      <c r="U1194" s="22"/>
      <c r="W1194" s="114"/>
      <c r="Y1194" s="22"/>
      <c r="AA1194" s="114"/>
      <c r="AE1194" s="22"/>
      <c r="AG1194" s="114"/>
      <c r="AH1194" s="22"/>
      <c r="AJ1194" s="114"/>
    </row>
    <row r="1195" spans="1:36" x14ac:dyDescent="0.2">
      <c r="A1195" s="272">
        <f t="shared" si="218"/>
        <v>7</v>
      </c>
      <c r="B1195" s="274">
        <f t="shared" si="218"/>
        <v>8.750286691314323E-3</v>
      </c>
      <c r="C1195" s="279">
        <f t="shared" si="219"/>
        <v>1.21</v>
      </c>
      <c r="D1195" s="274">
        <f t="shared" si="220"/>
        <v>3.967042335057876E-3</v>
      </c>
      <c r="E1195" s="279">
        <f t="shared" si="221"/>
        <v>1.1299999999999999</v>
      </c>
      <c r="G1195" s="114"/>
      <c r="H1195" s="114"/>
      <c r="I1195" s="23"/>
      <c r="K1195" s="114"/>
      <c r="R1195" s="22"/>
      <c r="T1195" s="114"/>
      <c r="U1195" s="22"/>
      <c r="W1195" s="114"/>
      <c r="Y1195" s="22"/>
      <c r="AA1195" s="114"/>
      <c r="AE1195" s="22"/>
      <c r="AG1195" s="114"/>
      <c r="AH1195" s="22"/>
      <c r="AJ1195" s="114"/>
    </row>
    <row r="1196" spans="1:36" x14ac:dyDescent="0.2">
      <c r="A1196" s="272">
        <f t="shared" si="218"/>
        <v>8</v>
      </c>
      <c r="B1196" s="274">
        <f t="shared" si="218"/>
        <v>9.0802829235738375E-3</v>
      </c>
      <c r="C1196" s="279">
        <f t="shared" si="219"/>
        <v>1.196</v>
      </c>
      <c r="D1196" s="274">
        <f t="shared" si="220"/>
        <v>4.175983248438684E-3</v>
      </c>
      <c r="E1196" s="279">
        <f t="shared" si="221"/>
        <v>1.127</v>
      </c>
      <c r="G1196" s="114"/>
      <c r="H1196" s="114"/>
      <c r="I1196" s="23"/>
      <c r="K1196" s="114"/>
      <c r="R1196" s="22"/>
      <c r="T1196" s="114"/>
      <c r="U1196" s="22"/>
      <c r="W1196" s="114"/>
      <c r="Y1196" s="22"/>
      <c r="AA1196" s="114"/>
      <c r="AE1196" s="22"/>
      <c r="AG1196" s="114"/>
      <c r="AH1196" s="22"/>
      <c r="AJ1196" s="114"/>
    </row>
    <row r="1197" spans="1:36" x14ac:dyDescent="0.2">
      <c r="A1197" s="272">
        <f t="shared" si="218"/>
        <v>9</v>
      </c>
      <c r="B1197" s="274">
        <f t="shared" si="218"/>
        <v>9.9730304625645638E-3</v>
      </c>
      <c r="C1197" s="279">
        <f t="shared" si="219"/>
        <v>1.1439999999999999</v>
      </c>
      <c r="D1197" s="274">
        <f t="shared" si="220"/>
        <v>5.7726660491994901E-3</v>
      </c>
      <c r="E1197" s="279">
        <f t="shared" si="221"/>
        <v>1.123</v>
      </c>
      <c r="G1197" s="114"/>
      <c r="H1197" s="114"/>
      <c r="I1197" s="23"/>
      <c r="K1197" s="114"/>
      <c r="R1197" s="22"/>
      <c r="T1197" s="114"/>
      <c r="U1197" s="22"/>
      <c r="W1197" s="114"/>
      <c r="Y1197" s="22"/>
      <c r="AA1197" s="114"/>
      <c r="AE1197" s="22"/>
      <c r="AG1197" s="114"/>
      <c r="AH1197" s="22"/>
      <c r="AJ1197" s="114"/>
    </row>
    <row r="1198" spans="1:36" x14ac:dyDescent="0.2">
      <c r="A1198" s="272">
        <f t="shared" si="218"/>
        <v>10</v>
      </c>
      <c r="B1198" s="274">
        <f t="shared" si="218"/>
        <v>8.0798046558385947E-3</v>
      </c>
      <c r="C1198" s="279">
        <f t="shared" si="219"/>
        <v>1.1379999999999999</v>
      </c>
      <c r="D1198" s="274">
        <f t="shared" si="220"/>
        <v>5.0809213698926065E-3</v>
      </c>
      <c r="E1198" s="279">
        <f t="shared" si="221"/>
        <v>1.121</v>
      </c>
      <c r="G1198" s="114"/>
      <c r="H1198" s="114"/>
      <c r="I1198" s="23"/>
      <c r="K1198" s="114"/>
      <c r="R1198" s="22"/>
      <c r="T1198" s="114"/>
      <c r="U1198" s="22"/>
      <c r="W1198" s="114"/>
      <c r="Y1198" s="22"/>
      <c r="AA1198" s="114"/>
      <c r="AE1198" s="22"/>
      <c r="AG1198" s="114"/>
      <c r="AH1198" s="22"/>
      <c r="AJ1198" s="114"/>
    </row>
    <row r="1199" spans="1:36" x14ac:dyDescent="0.2">
      <c r="A1199" s="272">
        <f t="shared" si="218"/>
        <v>11</v>
      </c>
      <c r="B1199" s="274">
        <f t="shared" si="218"/>
        <v>7.7980037495963637E-3</v>
      </c>
      <c r="C1199" s="279">
        <f t="shared" si="219"/>
        <v>1.1319999999999999</v>
      </c>
      <c r="D1199" s="274">
        <f t="shared" si="220"/>
        <v>5.6638013127839806E-3</v>
      </c>
      <c r="E1199" s="279">
        <f t="shared" si="221"/>
        <v>1.119</v>
      </c>
      <c r="G1199" s="114"/>
      <c r="H1199" s="114"/>
      <c r="I1199" s="23"/>
      <c r="K1199" s="114"/>
      <c r="R1199" s="22"/>
      <c r="T1199" s="114"/>
      <c r="U1199" s="22"/>
      <c r="W1199" s="114"/>
      <c r="Y1199" s="22"/>
      <c r="AA1199" s="114"/>
      <c r="AE1199" s="22"/>
      <c r="AG1199" s="114"/>
      <c r="AH1199" s="22"/>
      <c r="AJ1199" s="114"/>
    </row>
    <row r="1200" spans="1:36" x14ac:dyDescent="0.2">
      <c r="A1200" s="272">
        <f t="shared" si="218"/>
        <v>12</v>
      </c>
      <c r="B1200" s="274">
        <f t="shared" si="218"/>
        <v>7.1998147031465589E-3</v>
      </c>
      <c r="C1200" s="279">
        <f t="shared" si="219"/>
        <v>1.125</v>
      </c>
      <c r="D1200" s="274">
        <f t="shared" si="220"/>
        <v>5.8347529691864597E-3</v>
      </c>
      <c r="E1200" s="279">
        <f t="shared" si="221"/>
        <v>1.117</v>
      </c>
      <c r="G1200" s="114"/>
      <c r="H1200" s="114"/>
      <c r="I1200" s="23"/>
      <c r="K1200" s="114"/>
      <c r="R1200" s="22"/>
      <c r="T1200" s="114"/>
      <c r="U1200" s="22"/>
      <c r="W1200" s="114"/>
      <c r="Y1200" s="22"/>
      <c r="AA1200" s="114"/>
      <c r="AE1200" s="22"/>
      <c r="AG1200" s="114"/>
      <c r="AH1200" s="22"/>
      <c r="AJ1200" s="114"/>
    </row>
    <row r="1201" spans="1:36" x14ac:dyDescent="0.2">
      <c r="A1201" s="272">
        <f t="shared" si="218"/>
        <v>13</v>
      </c>
      <c r="B1201" s="274">
        <f t="shared" si="218"/>
        <v>6.8567773826706049E-3</v>
      </c>
      <c r="C1201" s="279">
        <f t="shared" si="219"/>
        <v>1.117</v>
      </c>
      <c r="D1201" s="274">
        <f t="shared" si="220"/>
        <v>6.6824237032551415E-3</v>
      </c>
      <c r="E1201" s="279">
        <f t="shared" si="221"/>
        <v>1.1120000000000001</v>
      </c>
      <c r="G1201" s="114"/>
      <c r="H1201" s="114"/>
      <c r="I1201" s="23"/>
      <c r="K1201" s="114"/>
      <c r="R1201" s="22"/>
      <c r="T1201" s="114"/>
      <c r="U1201" s="22"/>
      <c r="W1201" s="114"/>
      <c r="Y1201" s="22"/>
      <c r="AA1201" s="114"/>
      <c r="AE1201" s="22"/>
      <c r="AG1201" s="114"/>
      <c r="AH1201" s="22"/>
      <c r="AJ1201" s="114"/>
    </row>
    <row r="1202" spans="1:36" x14ac:dyDescent="0.2">
      <c r="A1202" s="272">
        <f t="shared" si="218"/>
        <v>14</v>
      </c>
      <c r="B1202" s="274">
        <f t="shared" si="218"/>
        <v>6.4890753953505114E-3</v>
      </c>
      <c r="C1202" s="279">
        <f t="shared" si="219"/>
        <v>1.1020000000000001</v>
      </c>
      <c r="D1202" s="274">
        <f t="shared" si="220"/>
        <v>7.0535277135882184E-3</v>
      </c>
      <c r="E1202" s="279">
        <f t="shared" si="221"/>
        <v>1.1020000000000001</v>
      </c>
      <c r="G1202" s="114"/>
      <c r="H1202" s="114"/>
      <c r="I1202" s="23"/>
      <c r="K1202" s="114"/>
      <c r="R1202" s="22"/>
      <c r="T1202" s="114"/>
      <c r="U1202" s="22"/>
      <c r="W1202" s="114"/>
      <c r="Y1202" s="22"/>
      <c r="AA1202" s="114"/>
      <c r="AE1202" s="22"/>
      <c r="AG1202" s="114"/>
      <c r="AH1202" s="22"/>
      <c r="AJ1202" s="114"/>
    </row>
    <row r="1203" spans="1:36" x14ac:dyDescent="0.2">
      <c r="A1203" s="272">
        <f t="shared" si="218"/>
        <v>15</v>
      </c>
      <c r="B1203" s="274">
        <f t="shared" si="218"/>
        <v>6.1519916151472811E-3</v>
      </c>
      <c r="C1203" s="279">
        <f t="shared" si="219"/>
        <v>1.0469999999999999</v>
      </c>
      <c r="D1203" s="274">
        <f t="shared" si="220"/>
        <v>7.8583896580768416E-3</v>
      </c>
      <c r="E1203" s="279">
        <f t="shared" si="221"/>
        <v>1.0469999999999999</v>
      </c>
      <c r="G1203" s="114"/>
      <c r="H1203" s="114"/>
      <c r="I1203" s="23"/>
      <c r="K1203" s="114"/>
      <c r="R1203" s="22"/>
      <c r="T1203" s="114"/>
      <c r="U1203" s="22"/>
      <c r="W1203" s="114"/>
      <c r="Y1203" s="22"/>
      <c r="AA1203" s="114"/>
      <c r="AE1203" s="22"/>
      <c r="AG1203" s="114"/>
      <c r="AH1203" s="22"/>
      <c r="AJ1203" s="114"/>
    </row>
    <row r="1204" spans="1:36" x14ac:dyDescent="0.2">
      <c r="A1204" s="272">
        <f t="shared" si="218"/>
        <v>16</v>
      </c>
      <c r="B1204" s="274">
        <f t="shared" si="218"/>
        <v>5.7168161714029921E-3</v>
      </c>
      <c r="C1204" s="279">
        <f t="shared" si="219"/>
        <v>1.016</v>
      </c>
      <c r="D1204" s="274">
        <f t="shared" si="220"/>
        <v>8.2212721127952072E-3</v>
      </c>
      <c r="E1204" s="279">
        <f t="shared" si="221"/>
        <v>1.016</v>
      </c>
      <c r="G1204" s="114"/>
      <c r="H1204" s="114"/>
      <c r="I1204" s="23"/>
      <c r="K1204" s="114"/>
      <c r="R1204" s="22"/>
      <c r="T1204" s="114"/>
      <c r="U1204" s="22"/>
      <c r="W1204" s="114"/>
      <c r="Y1204" s="22"/>
      <c r="AA1204" s="114"/>
      <c r="AE1204" s="22"/>
      <c r="AG1204" s="114"/>
      <c r="AH1204" s="22"/>
      <c r="AJ1204" s="114"/>
    </row>
    <row r="1205" spans="1:36" x14ac:dyDescent="0.2">
      <c r="A1205" s="272">
        <f t="shared" si="218"/>
        <v>17</v>
      </c>
      <c r="B1205" s="274">
        <f t="shared" si="218"/>
        <v>5.2569760608145635E-3</v>
      </c>
      <c r="C1205" s="279">
        <f t="shared" si="219"/>
        <v>1.0129999999999999</v>
      </c>
      <c r="D1205" s="274">
        <f t="shared" si="220"/>
        <v>8.4857794020547651E-3</v>
      </c>
      <c r="E1205" s="279">
        <f t="shared" si="221"/>
        <v>1.0129999999999999</v>
      </c>
      <c r="G1205" s="114"/>
      <c r="H1205" s="114"/>
      <c r="I1205" s="23"/>
      <c r="K1205" s="114"/>
      <c r="R1205" s="22"/>
      <c r="T1205" s="114"/>
      <c r="U1205" s="22"/>
      <c r="W1205" s="114"/>
      <c r="Y1205" s="22"/>
      <c r="AA1205" s="114"/>
      <c r="AE1205" s="22"/>
      <c r="AG1205" s="114"/>
      <c r="AH1205" s="22"/>
      <c r="AJ1205" s="114"/>
    </row>
    <row r="1206" spans="1:36" x14ac:dyDescent="0.2">
      <c r="A1206" s="272">
        <f t="shared" si="218"/>
        <v>18</v>
      </c>
      <c r="B1206" s="274">
        <f t="shared" si="218"/>
        <v>4.8410787474771873E-3</v>
      </c>
      <c r="C1206" s="279">
        <f t="shared" si="219"/>
        <v>1.0109999999999999</v>
      </c>
      <c r="D1206" s="274">
        <f t="shared" si="220"/>
        <v>8.4815268732885349E-3</v>
      </c>
      <c r="E1206" s="279">
        <f t="shared" si="221"/>
        <v>1.0109999999999999</v>
      </c>
      <c r="G1206" s="114"/>
      <c r="H1206" s="114"/>
      <c r="I1206" s="23"/>
      <c r="K1206" s="114"/>
      <c r="R1206" s="22"/>
      <c r="T1206" s="114"/>
      <c r="U1206" s="22"/>
      <c r="W1206" s="114"/>
      <c r="Y1206" s="22"/>
      <c r="AA1206" s="114"/>
      <c r="AE1206" s="22"/>
      <c r="AG1206" s="114"/>
      <c r="AH1206" s="22"/>
      <c r="AJ1206" s="114"/>
    </row>
    <row r="1207" spans="1:36" x14ac:dyDescent="0.2">
      <c r="A1207" s="272">
        <f t="shared" si="218"/>
        <v>19</v>
      </c>
      <c r="B1207" s="274">
        <f t="shared" si="218"/>
        <v>4.8081925250183354E-3</v>
      </c>
      <c r="C1207" s="279">
        <f t="shared" si="219"/>
        <v>1.0109999999999999</v>
      </c>
      <c r="D1207" s="274">
        <f t="shared" si="220"/>
        <v>8.7721163389809752E-3</v>
      </c>
      <c r="E1207" s="279">
        <f t="shared" si="221"/>
        <v>1.0109999999999999</v>
      </c>
      <c r="G1207" s="114"/>
      <c r="H1207" s="114"/>
      <c r="I1207" s="23"/>
      <c r="K1207" s="114"/>
      <c r="R1207" s="22"/>
      <c r="T1207" s="114"/>
      <c r="U1207" s="22"/>
      <c r="W1207" s="114"/>
      <c r="Y1207" s="22"/>
      <c r="AA1207" s="114"/>
      <c r="AE1207" s="22"/>
      <c r="AG1207" s="114"/>
      <c r="AH1207" s="22"/>
      <c r="AJ1207" s="114"/>
    </row>
    <row r="1208" spans="1:36" x14ac:dyDescent="0.2">
      <c r="A1208" s="272">
        <f t="shared" si="218"/>
        <v>20</v>
      </c>
      <c r="B1208" s="274">
        <f t="shared" si="218"/>
        <v>4.3815221388065085E-3</v>
      </c>
      <c r="C1208" s="279">
        <f t="shared" si="219"/>
        <v>1.0109999999999999</v>
      </c>
      <c r="D1208" s="274">
        <f t="shared" si="220"/>
        <v>8.9450525088076958E-3</v>
      </c>
      <c r="E1208" s="279">
        <f t="shared" si="221"/>
        <v>1.0109999999999999</v>
      </c>
      <c r="G1208" s="114"/>
      <c r="H1208" s="114"/>
      <c r="I1208" s="23"/>
      <c r="K1208" s="114"/>
      <c r="R1208" s="22"/>
      <c r="T1208" s="114"/>
      <c r="U1208" s="22"/>
      <c r="W1208" s="114"/>
      <c r="Y1208" s="22"/>
      <c r="AA1208" s="114"/>
      <c r="AE1208" s="22"/>
      <c r="AG1208" s="114"/>
      <c r="AH1208" s="22"/>
      <c r="AJ1208" s="114"/>
    </row>
    <row r="1209" spans="1:36" x14ac:dyDescent="0.2">
      <c r="A1209" s="272">
        <f t="shared" si="218"/>
        <v>21</v>
      </c>
      <c r="B1209" s="274">
        <f t="shared" si="218"/>
        <v>4.1799522752871661E-3</v>
      </c>
      <c r="C1209" s="279">
        <f t="shared" si="219"/>
        <v>1.0089999999999999</v>
      </c>
      <c r="D1209" s="274">
        <f t="shared" si="220"/>
        <v>8.6014481844962441E-3</v>
      </c>
      <c r="E1209" s="279">
        <f t="shared" si="221"/>
        <v>1.0089999999999999</v>
      </c>
      <c r="G1209" s="114"/>
      <c r="H1209" s="114"/>
      <c r="I1209" s="23"/>
      <c r="K1209" s="114"/>
      <c r="R1209" s="22"/>
      <c r="T1209" s="114"/>
      <c r="U1209" s="22"/>
      <c r="W1209" s="114"/>
      <c r="Y1209" s="22"/>
      <c r="AA1209" s="114"/>
      <c r="AE1209" s="22"/>
      <c r="AG1209" s="114"/>
      <c r="AH1209" s="22"/>
      <c r="AJ1209" s="114"/>
    </row>
    <row r="1210" spans="1:36" x14ac:dyDescent="0.2">
      <c r="A1210" s="272">
        <f t="shared" si="218"/>
        <v>22</v>
      </c>
      <c r="B1210" s="274">
        <f t="shared" si="218"/>
        <v>3.870368181105561E-3</v>
      </c>
      <c r="C1210" s="279">
        <f t="shared" si="219"/>
        <v>1.0089999999999999</v>
      </c>
      <c r="D1210" s="274">
        <f t="shared" si="220"/>
        <v>8.4806763675352882E-3</v>
      </c>
      <c r="E1210" s="279">
        <f t="shared" si="221"/>
        <v>1.0089999999999999</v>
      </c>
      <c r="G1210" s="114"/>
      <c r="H1210" s="114"/>
      <c r="I1210" s="23"/>
      <c r="K1210" s="114"/>
      <c r="R1210" s="22"/>
      <c r="T1210" s="114"/>
      <c r="U1210" s="22"/>
      <c r="W1210" s="114"/>
      <c r="Y1210" s="22"/>
      <c r="AA1210" s="114"/>
      <c r="AE1210" s="22"/>
      <c r="AG1210" s="114"/>
      <c r="AH1210" s="22"/>
      <c r="AJ1210" s="114"/>
    </row>
    <row r="1211" spans="1:36" x14ac:dyDescent="0.2">
      <c r="A1211" s="272">
        <f t="shared" si="218"/>
        <v>23</v>
      </c>
      <c r="B1211" s="274">
        <f t="shared" si="218"/>
        <v>3.8686671695990684E-3</v>
      </c>
      <c r="C1211" s="279">
        <f t="shared" si="219"/>
        <v>1.006</v>
      </c>
      <c r="D1211" s="274">
        <f t="shared" si="220"/>
        <v>8.986443788799009E-3</v>
      </c>
      <c r="E1211" s="279">
        <f t="shared" si="221"/>
        <v>1.006</v>
      </c>
      <c r="G1211" s="114"/>
      <c r="H1211" s="114"/>
      <c r="I1211" s="23"/>
      <c r="K1211" s="114"/>
      <c r="R1211" s="22"/>
      <c r="T1211" s="114"/>
      <c r="U1211" s="22"/>
      <c r="W1211" s="114"/>
      <c r="Y1211" s="22"/>
      <c r="AA1211" s="114"/>
      <c r="AE1211" s="22"/>
      <c r="AG1211" s="114"/>
      <c r="AH1211" s="22"/>
      <c r="AJ1211" s="114"/>
    </row>
    <row r="1212" spans="1:36" x14ac:dyDescent="0.2">
      <c r="A1212" s="272">
        <f t="shared" si="218"/>
        <v>24</v>
      </c>
      <c r="B1212" s="274">
        <f t="shared" si="218"/>
        <v>3.6551902255342805E-3</v>
      </c>
      <c r="C1212" s="279">
        <f t="shared" si="219"/>
        <v>1.006</v>
      </c>
      <c r="D1212" s="274">
        <f t="shared" si="220"/>
        <v>8.3417604278384141E-3</v>
      </c>
      <c r="E1212" s="279">
        <f t="shared" si="221"/>
        <v>1.006</v>
      </c>
      <c r="G1212" s="114"/>
      <c r="H1212" s="114"/>
      <c r="I1212" s="23"/>
      <c r="K1212" s="114"/>
      <c r="R1212" s="22"/>
      <c r="T1212" s="114"/>
      <c r="U1212" s="22"/>
      <c r="W1212" s="114"/>
      <c r="Y1212" s="22"/>
      <c r="AA1212" s="114"/>
      <c r="AE1212" s="22"/>
      <c r="AG1212" s="114"/>
      <c r="AH1212" s="22"/>
      <c r="AJ1212" s="114"/>
    </row>
    <row r="1213" spans="1:36" x14ac:dyDescent="0.2">
      <c r="A1213" s="272">
        <f t="shared" si="218"/>
        <v>25</v>
      </c>
      <c r="B1213" s="274">
        <f t="shared" si="218"/>
        <v>3.6940299882658552E-3</v>
      </c>
      <c r="C1213" s="279">
        <f t="shared" si="219"/>
        <v>1.006</v>
      </c>
      <c r="D1213" s="274">
        <f t="shared" si="220"/>
        <v>8.9192538342925624E-3</v>
      </c>
      <c r="E1213" s="279">
        <f t="shared" si="221"/>
        <v>1.006</v>
      </c>
      <c r="G1213" s="114"/>
      <c r="H1213" s="114"/>
      <c r="I1213" s="23"/>
      <c r="K1213" s="114"/>
      <c r="R1213" s="22"/>
      <c r="T1213" s="114"/>
      <c r="U1213" s="22"/>
      <c r="W1213" s="114"/>
      <c r="Y1213" s="22"/>
      <c r="AA1213" s="114"/>
      <c r="AE1213" s="22"/>
      <c r="AG1213" s="114"/>
      <c r="AH1213" s="22"/>
      <c r="AJ1213" s="114"/>
    </row>
    <row r="1214" spans="1:36" x14ac:dyDescent="0.2">
      <c r="A1214" s="272">
        <f t="shared" si="218"/>
        <v>26</v>
      </c>
      <c r="B1214" s="274">
        <f t="shared" si="218"/>
        <v>3.6509376967680494E-3</v>
      </c>
      <c r="C1214" s="279">
        <f t="shared" si="219"/>
        <v>1.004</v>
      </c>
      <c r="D1214" s="274">
        <f t="shared" si="220"/>
        <v>9.0238660419418408E-3</v>
      </c>
      <c r="E1214" s="279">
        <f t="shared" si="221"/>
        <v>1.004</v>
      </c>
      <c r="G1214" s="114"/>
      <c r="H1214" s="114"/>
      <c r="I1214" s="23"/>
      <c r="K1214" s="114"/>
      <c r="R1214" s="22"/>
      <c r="T1214" s="114"/>
      <c r="U1214" s="22"/>
      <c r="W1214" s="114"/>
      <c r="Y1214" s="22"/>
      <c r="AA1214" s="114"/>
      <c r="AE1214" s="22"/>
      <c r="AG1214" s="114"/>
      <c r="AH1214" s="22"/>
      <c r="AJ1214" s="114"/>
    </row>
    <row r="1215" spans="1:36" x14ac:dyDescent="0.2">
      <c r="A1215" s="272">
        <f t="shared" si="218"/>
        <v>27</v>
      </c>
      <c r="B1215" s="274">
        <f t="shared" si="218"/>
        <v>3.7564004101705746E-3</v>
      </c>
      <c r="C1215" s="279">
        <f t="shared" si="219"/>
        <v>1.004</v>
      </c>
      <c r="D1215" s="274">
        <f t="shared" si="220"/>
        <v>9.2495335684698241E-3</v>
      </c>
      <c r="E1215" s="279">
        <f t="shared" si="221"/>
        <v>1.004</v>
      </c>
      <c r="G1215" s="114"/>
      <c r="H1215" s="114"/>
      <c r="I1215" s="23"/>
      <c r="K1215" s="114"/>
      <c r="R1215" s="22"/>
      <c r="T1215" s="114"/>
      <c r="U1215" s="22"/>
      <c r="W1215" s="114"/>
      <c r="Y1215" s="22"/>
      <c r="AA1215" s="114"/>
      <c r="AE1215" s="22"/>
      <c r="AG1215" s="114"/>
      <c r="AH1215" s="22"/>
      <c r="AJ1215" s="114"/>
    </row>
    <row r="1216" spans="1:36" x14ac:dyDescent="0.2">
      <c r="A1216" s="272">
        <f t="shared" si="218"/>
        <v>28</v>
      </c>
      <c r="B1216" s="274">
        <f t="shared" si="218"/>
        <v>3.8275593915255042E-3</v>
      </c>
      <c r="C1216" s="279">
        <f t="shared" si="219"/>
        <v>1.002</v>
      </c>
      <c r="D1216" s="274">
        <f t="shared" si="220"/>
        <v>9.263425162439512E-3</v>
      </c>
      <c r="E1216" s="279">
        <f t="shared" si="221"/>
        <v>1.002</v>
      </c>
      <c r="G1216" s="114"/>
      <c r="H1216" s="114"/>
      <c r="I1216" s="23"/>
      <c r="K1216" s="114"/>
      <c r="R1216" s="22"/>
      <c r="T1216" s="114"/>
      <c r="U1216" s="22"/>
      <c r="W1216" s="114"/>
      <c r="Y1216" s="22"/>
      <c r="AA1216" s="114"/>
      <c r="AE1216" s="22"/>
      <c r="AG1216" s="114"/>
      <c r="AH1216" s="22"/>
      <c r="AJ1216" s="114"/>
    </row>
    <row r="1217" spans="1:36" x14ac:dyDescent="0.2">
      <c r="A1217" s="272">
        <f t="shared" si="218"/>
        <v>29</v>
      </c>
      <c r="B1217" s="274">
        <f t="shared" si="218"/>
        <v>4.0546444276422303E-3</v>
      </c>
      <c r="C1217" s="279">
        <f t="shared" si="219"/>
        <v>1.002</v>
      </c>
      <c r="D1217" s="274">
        <f t="shared" si="220"/>
        <v>9.6878275333093476E-3</v>
      </c>
      <c r="E1217" s="279">
        <f t="shared" si="221"/>
        <v>1.002</v>
      </c>
      <c r="G1217" s="114"/>
      <c r="H1217" s="114"/>
      <c r="I1217" s="23"/>
      <c r="K1217" s="114"/>
      <c r="R1217" s="22"/>
      <c r="T1217" s="114"/>
      <c r="U1217" s="22"/>
      <c r="W1217" s="114"/>
      <c r="Y1217" s="22"/>
      <c r="AA1217" s="114"/>
      <c r="AE1217" s="22"/>
      <c r="AG1217" s="114"/>
      <c r="AH1217" s="22"/>
      <c r="AJ1217" s="114"/>
    </row>
    <row r="1218" spans="1:36" x14ac:dyDescent="0.2">
      <c r="A1218" s="272">
        <f t="shared" si="218"/>
        <v>30</v>
      </c>
      <c r="B1218" s="274">
        <f t="shared" si="218"/>
        <v>4.4450265683822219E-3</v>
      </c>
      <c r="C1218" s="279">
        <f t="shared" si="219"/>
        <v>1</v>
      </c>
      <c r="D1218" s="274">
        <f t="shared" si="220"/>
        <v>1.0716372490901715E-2</v>
      </c>
      <c r="E1218" s="279">
        <f t="shared" si="221"/>
        <v>1</v>
      </c>
      <c r="G1218" s="114"/>
      <c r="H1218" s="114"/>
      <c r="I1218" s="23"/>
      <c r="K1218" s="114"/>
      <c r="R1218" s="22"/>
      <c r="T1218" s="114"/>
      <c r="U1218" s="22"/>
      <c r="W1218" s="114"/>
      <c r="Y1218" s="22"/>
      <c r="AA1218" s="114"/>
      <c r="AE1218" s="22"/>
      <c r="AG1218" s="114"/>
      <c r="AH1218" s="22"/>
      <c r="AJ1218" s="114"/>
    </row>
    <row r="1219" spans="1:36" x14ac:dyDescent="0.2">
      <c r="A1219" s="272">
        <f t="shared" si="218"/>
        <v>31</v>
      </c>
      <c r="B1219" s="274">
        <f t="shared" si="218"/>
        <v>4.5110825152176737E-3</v>
      </c>
      <c r="C1219" s="279">
        <f t="shared" si="219"/>
        <v>1</v>
      </c>
      <c r="D1219" s="274">
        <f t="shared" si="220"/>
        <v>1.0702764398849776E-2</v>
      </c>
      <c r="E1219" s="279">
        <f t="shared" si="221"/>
        <v>1</v>
      </c>
      <c r="G1219" s="114"/>
      <c r="H1219" s="114"/>
      <c r="I1219" s="23"/>
      <c r="K1219" s="114"/>
      <c r="R1219" s="22"/>
      <c r="T1219" s="114"/>
      <c r="U1219" s="22"/>
      <c r="W1219" s="114"/>
      <c r="Y1219" s="22"/>
      <c r="AA1219" s="114"/>
      <c r="AE1219" s="22"/>
      <c r="AG1219" s="114"/>
      <c r="AH1219" s="22"/>
      <c r="AJ1219" s="114"/>
    </row>
    <row r="1220" spans="1:36" x14ac:dyDescent="0.2">
      <c r="A1220" s="272">
        <f t="shared" si="218"/>
        <v>32</v>
      </c>
      <c r="B1220" s="274">
        <f t="shared" si="218"/>
        <v>4.2202095476074845E-3</v>
      </c>
      <c r="C1220" s="279">
        <f t="shared" si="219"/>
        <v>0.998</v>
      </c>
      <c r="D1220" s="274">
        <f t="shared" si="220"/>
        <v>9.759553518499775E-3</v>
      </c>
      <c r="E1220" s="279">
        <f t="shared" si="221"/>
        <v>0.998</v>
      </c>
      <c r="G1220" s="114"/>
      <c r="H1220" s="114"/>
      <c r="I1220" s="23"/>
      <c r="K1220" s="114"/>
      <c r="R1220" s="22"/>
      <c r="T1220" s="114"/>
      <c r="U1220" s="22"/>
      <c r="W1220" s="114"/>
      <c r="Y1220" s="22"/>
      <c r="AA1220" s="114"/>
      <c r="AE1220" s="22"/>
      <c r="AG1220" s="114"/>
      <c r="AH1220" s="22"/>
      <c r="AJ1220" s="114"/>
    </row>
    <row r="1221" spans="1:36" x14ac:dyDescent="0.2">
      <c r="A1221" s="272">
        <f t="shared" si="218"/>
        <v>33</v>
      </c>
      <c r="B1221" s="274">
        <f t="shared" si="218"/>
        <v>4.1538700988542837E-3</v>
      </c>
      <c r="C1221" s="279">
        <f t="shared" si="219"/>
        <v>0.998</v>
      </c>
      <c r="D1221" s="274">
        <f t="shared" si="220"/>
        <v>9.5429580533397517E-3</v>
      </c>
      <c r="E1221" s="279">
        <f t="shared" si="221"/>
        <v>0.998</v>
      </c>
      <c r="G1221" s="114"/>
      <c r="H1221" s="114"/>
      <c r="I1221" s="23"/>
      <c r="K1221" s="114"/>
      <c r="R1221" s="22"/>
      <c r="T1221" s="114"/>
      <c r="U1221" s="22"/>
      <c r="W1221" s="114"/>
      <c r="Y1221" s="22"/>
      <c r="AA1221" s="114"/>
      <c r="AE1221" s="22"/>
      <c r="AG1221" s="114"/>
      <c r="AH1221" s="22"/>
      <c r="AJ1221" s="114"/>
    </row>
    <row r="1222" spans="1:36" x14ac:dyDescent="0.2">
      <c r="A1222" s="272">
        <f t="shared" si="218"/>
        <v>34</v>
      </c>
      <c r="B1222" s="274">
        <f t="shared" si="218"/>
        <v>4.0912161750318154E-3</v>
      </c>
      <c r="C1222" s="279">
        <f t="shared" si="219"/>
        <v>0.996</v>
      </c>
      <c r="D1222" s="274">
        <f t="shared" si="220"/>
        <v>9.3450737147511426E-3</v>
      </c>
      <c r="E1222" s="279">
        <f t="shared" si="221"/>
        <v>0.996</v>
      </c>
      <c r="G1222" s="114"/>
      <c r="H1222" s="114"/>
      <c r="I1222" s="23"/>
      <c r="K1222" s="114"/>
      <c r="R1222" s="22"/>
      <c r="T1222" s="114"/>
      <c r="U1222" s="22"/>
      <c r="W1222" s="114"/>
      <c r="Y1222" s="22"/>
      <c r="AA1222" s="114"/>
      <c r="AE1222" s="22"/>
      <c r="AG1222" s="114"/>
      <c r="AH1222" s="22"/>
      <c r="AJ1222" s="114"/>
    </row>
    <row r="1223" spans="1:36" x14ac:dyDescent="0.2">
      <c r="A1223" s="272">
        <f t="shared" si="218"/>
        <v>35</v>
      </c>
      <c r="B1223" s="274">
        <f t="shared" si="218"/>
        <v>4.2831469733477009E-3</v>
      </c>
      <c r="C1223" s="279">
        <f t="shared" si="219"/>
        <v>0.996</v>
      </c>
      <c r="D1223" s="274">
        <f t="shared" si="220"/>
        <v>9.6319776555128505E-3</v>
      </c>
      <c r="E1223" s="279">
        <f t="shared" si="221"/>
        <v>0.996</v>
      </c>
      <c r="G1223" s="114"/>
      <c r="H1223" s="114"/>
      <c r="I1223" s="23"/>
      <c r="K1223" s="114"/>
      <c r="R1223" s="22"/>
      <c r="T1223" s="114"/>
      <c r="U1223" s="22"/>
      <c r="W1223" s="114"/>
      <c r="Y1223" s="22"/>
      <c r="AA1223" s="114"/>
      <c r="AE1223" s="22"/>
      <c r="AG1223" s="114"/>
      <c r="AH1223" s="22"/>
      <c r="AJ1223" s="114"/>
    </row>
    <row r="1224" spans="1:36" x14ac:dyDescent="0.2">
      <c r="A1224" s="272">
        <f t="shared" si="218"/>
        <v>36</v>
      </c>
      <c r="B1224" s="274">
        <f t="shared" si="218"/>
        <v>4.555875818221972E-3</v>
      </c>
      <c r="C1224" s="279">
        <f t="shared" si="219"/>
        <v>0.99399999999999999</v>
      </c>
      <c r="D1224" s="274">
        <f t="shared" si="220"/>
        <v>1.0079627183638085E-2</v>
      </c>
      <c r="E1224" s="279">
        <f t="shared" si="221"/>
        <v>0.99399999999999999</v>
      </c>
      <c r="G1224" s="114"/>
      <c r="H1224" s="114"/>
      <c r="I1224" s="23"/>
      <c r="K1224" s="114"/>
      <c r="R1224" s="22"/>
      <c r="T1224" s="114"/>
      <c r="U1224" s="22"/>
      <c r="W1224" s="114"/>
      <c r="Y1224" s="22"/>
      <c r="AA1224" s="114"/>
      <c r="AE1224" s="22"/>
      <c r="AG1224" s="114"/>
      <c r="AH1224" s="22"/>
      <c r="AJ1224" s="114"/>
    </row>
    <row r="1225" spans="1:36" x14ac:dyDescent="0.2">
      <c r="A1225" s="272">
        <f t="shared" si="218"/>
        <v>37</v>
      </c>
      <c r="B1225" s="274">
        <f t="shared" si="218"/>
        <v>4.7512086395508427E-3</v>
      </c>
      <c r="C1225" s="279">
        <f t="shared" si="219"/>
        <v>0.99399999999999999</v>
      </c>
      <c r="D1225" s="274">
        <f t="shared" si="220"/>
        <v>1.0501194535330435E-2</v>
      </c>
      <c r="E1225" s="279">
        <f t="shared" si="221"/>
        <v>0.99399999999999999</v>
      </c>
      <c r="G1225" s="114"/>
      <c r="H1225" s="114"/>
      <c r="I1225" s="23"/>
      <c r="K1225" s="114"/>
      <c r="R1225" s="22"/>
      <c r="T1225" s="114"/>
      <c r="U1225" s="22"/>
      <c r="W1225" s="114"/>
      <c r="Y1225" s="22"/>
      <c r="AA1225" s="114"/>
      <c r="AE1225" s="22"/>
      <c r="AG1225" s="114"/>
      <c r="AH1225" s="22"/>
      <c r="AJ1225" s="114"/>
    </row>
    <row r="1226" spans="1:36" x14ac:dyDescent="0.2">
      <c r="A1226" s="272">
        <f t="shared" si="218"/>
        <v>38</v>
      </c>
      <c r="B1226" s="274">
        <f t="shared" si="218"/>
        <v>4.6142772132782093E-3</v>
      </c>
      <c r="C1226" s="279">
        <f t="shared" si="219"/>
        <v>0.96099999999999997</v>
      </c>
      <c r="D1226" s="274">
        <f t="shared" si="220"/>
        <v>1.0107410371577459E-2</v>
      </c>
      <c r="E1226" s="279">
        <f t="shared" si="221"/>
        <v>0.96099999999999997</v>
      </c>
      <c r="G1226" s="114"/>
      <c r="H1226" s="114"/>
      <c r="I1226" s="23"/>
      <c r="K1226" s="114"/>
      <c r="R1226" s="22"/>
      <c r="T1226" s="114"/>
      <c r="U1226" s="22"/>
      <c r="W1226" s="114"/>
      <c r="Y1226" s="22"/>
      <c r="AA1226" s="114"/>
      <c r="AE1226" s="22"/>
      <c r="AG1226" s="114"/>
      <c r="AH1226" s="22"/>
      <c r="AJ1226" s="114"/>
    </row>
    <row r="1227" spans="1:36" x14ac:dyDescent="0.2">
      <c r="A1227" s="272">
        <f t="shared" si="218"/>
        <v>39</v>
      </c>
      <c r="B1227" s="274">
        <f t="shared" si="218"/>
        <v>4.6009526231440192E-3</v>
      </c>
      <c r="C1227" s="279">
        <f t="shared" si="219"/>
        <v>0.96099999999999997</v>
      </c>
      <c r="D1227" s="274">
        <f t="shared" si="220"/>
        <v>1.0111095896508191E-2</v>
      </c>
      <c r="E1227" s="279">
        <f t="shared" si="221"/>
        <v>0.96099999999999997</v>
      </c>
      <c r="G1227" s="114"/>
      <c r="H1227" s="114"/>
      <c r="I1227" s="23"/>
      <c r="K1227" s="114"/>
      <c r="R1227" s="22"/>
      <c r="T1227" s="114"/>
      <c r="U1227" s="22"/>
      <c r="W1227" s="114"/>
      <c r="Y1227" s="22"/>
      <c r="AA1227" s="114"/>
      <c r="AE1227" s="22"/>
      <c r="AG1227" s="114"/>
      <c r="AH1227" s="22"/>
      <c r="AJ1227" s="114"/>
    </row>
    <row r="1228" spans="1:36" x14ac:dyDescent="0.2">
      <c r="A1228" s="272">
        <f t="shared" si="218"/>
        <v>40</v>
      </c>
      <c r="B1228" s="274">
        <f t="shared" si="218"/>
        <v>4.6001021173907725E-3</v>
      </c>
      <c r="C1228" s="279">
        <f t="shared" si="219"/>
        <v>0.96099999999999997</v>
      </c>
      <c r="D1228" s="274">
        <f t="shared" si="220"/>
        <v>1.0105709360070967E-2</v>
      </c>
      <c r="E1228" s="279">
        <f t="shared" si="221"/>
        <v>0.96099999999999997</v>
      </c>
      <c r="G1228" s="114"/>
      <c r="H1228" s="114"/>
      <c r="I1228" s="23"/>
      <c r="K1228" s="114"/>
      <c r="R1228" s="22"/>
      <c r="T1228" s="114"/>
      <c r="U1228" s="22"/>
      <c r="W1228" s="114"/>
      <c r="Y1228" s="22"/>
      <c r="AA1228" s="114"/>
      <c r="AE1228" s="22"/>
      <c r="AG1228" s="114"/>
      <c r="AH1228" s="22"/>
      <c r="AJ1228" s="114"/>
    </row>
    <row r="1229" spans="1:36" x14ac:dyDescent="0.2">
      <c r="A1229" s="272">
        <f t="shared" si="218"/>
        <v>41</v>
      </c>
      <c r="B1229" s="274">
        <f t="shared" si="218"/>
        <v>4.5246906072696127E-3</v>
      </c>
      <c r="C1229" s="279">
        <f t="shared" si="219"/>
        <v>0.89200000000000002</v>
      </c>
      <c r="D1229" s="274">
        <f t="shared" si="220"/>
        <v>1.0131224532668352E-2</v>
      </c>
      <c r="E1229" s="279">
        <f t="shared" si="221"/>
        <v>0.89200000000000002</v>
      </c>
      <c r="G1229" s="114"/>
      <c r="H1229" s="114"/>
      <c r="I1229" s="23"/>
      <c r="K1229" s="114"/>
      <c r="R1229" s="22"/>
      <c r="T1229" s="114"/>
      <c r="U1229" s="22"/>
      <c r="W1229" s="114"/>
      <c r="Y1229" s="22"/>
      <c r="AA1229" s="114"/>
      <c r="AE1229" s="22"/>
      <c r="AG1229" s="114"/>
      <c r="AH1229" s="22"/>
      <c r="AJ1229" s="114"/>
    </row>
    <row r="1230" spans="1:36" x14ac:dyDescent="0.2">
      <c r="A1230" s="272">
        <f t="shared" si="218"/>
        <v>42</v>
      </c>
      <c r="B1230" s="274">
        <f t="shared" si="218"/>
        <v>4.3818056407242565E-3</v>
      </c>
      <c r="C1230" s="279">
        <f t="shared" si="219"/>
        <v>0.89100000000000001</v>
      </c>
      <c r="D1230" s="274">
        <f t="shared" si="220"/>
        <v>9.8162539020495189E-3</v>
      </c>
      <c r="E1230" s="279">
        <f t="shared" si="221"/>
        <v>0.89100000000000001</v>
      </c>
      <c r="G1230" s="114"/>
      <c r="H1230" s="114"/>
      <c r="I1230" s="23"/>
      <c r="K1230" s="114"/>
      <c r="R1230" s="22"/>
      <c r="T1230" s="114"/>
      <c r="U1230" s="22"/>
      <c r="W1230" s="114"/>
      <c r="Y1230" s="22"/>
      <c r="AA1230" s="114"/>
      <c r="AE1230" s="22"/>
      <c r="AG1230" s="114"/>
      <c r="AH1230" s="22"/>
      <c r="AJ1230" s="114"/>
    </row>
    <row r="1231" spans="1:36" x14ac:dyDescent="0.2">
      <c r="A1231" s="272">
        <f t="shared" si="218"/>
        <v>43</v>
      </c>
      <c r="B1231" s="274">
        <f t="shared" si="218"/>
        <v>4.2581988045858133E-3</v>
      </c>
      <c r="C1231" s="279">
        <f t="shared" si="219"/>
        <v>0.88600000000000001</v>
      </c>
      <c r="D1231" s="274">
        <f t="shared" si="220"/>
        <v>9.6886780390625961E-3</v>
      </c>
      <c r="E1231" s="279">
        <f t="shared" si="221"/>
        <v>0.88600000000000001</v>
      </c>
      <c r="G1231" s="114"/>
      <c r="H1231" s="114"/>
      <c r="I1231" s="23"/>
      <c r="K1231" s="114"/>
      <c r="R1231" s="22"/>
      <c r="T1231" s="114"/>
      <c r="U1231" s="22"/>
      <c r="W1231" s="114"/>
      <c r="Y1231" s="22"/>
      <c r="AA1231" s="114"/>
      <c r="AE1231" s="22"/>
      <c r="AG1231" s="114"/>
      <c r="AH1231" s="22"/>
      <c r="AJ1231" s="114"/>
    </row>
    <row r="1232" spans="1:36" x14ac:dyDescent="0.2">
      <c r="A1232" s="272">
        <f t="shared" si="218"/>
        <v>44</v>
      </c>
      <c r="B1232" s="274">
        <f t="shared" si="218"/>
        <v>4.1558546122785252E-3</v>
      </c>
      <c r="C1232" s="279">
        <f t="shared" si="219"/>
        <v>0.86399999999999999</v>
      </c>
      <c r="D1232" s="274">
        <f t="shared" si="220"/>
        <v>9.6370806900323291E-3</v>
      </c>
      <c r="E1232" s="279">
        <f t="shared" si="221"/>
        <v>0.86399999999999999</v>
      </c>
      <c r="G1232" s="114"/>
      <c r="H1232" s="114"/>
      <c r="I1232" s="23"/>
      <c r="K1232" s="114"/>
      <c r="R1232" s="22"/>
      <c r="T1232" s="114"/>
      <c r="U1232" s="22"/>
      <c r="W1232" s="114"/>
      <c r="Y1232" s="22"/>
      <c r="AA1232" s="114"/>
      <c r="AE1232" s="22"/>
      <c r="AG1232" s="114"/>
      <c r="AH1232" s="22"/>
      <c r="AJ1232" s="114"/>
    </row>
    <row r="1233" spans="1:36" x14ac:dyDescent="0.2">
      <c r="A1233" s="272">
        <f t="shared" si="218"/>
        <v>45</v>
      </c>
      <c r="B1233" s="274">
        <f t="shared" si="218"/>
        <v>4.0393353240837995E-3</v>
      </c>
      <c r="C1233" s="279">
        <f t="shared" si="219"/>
        <v>0.84199999999999997</v>
      </c>
      <c r="D1233" s="274">
        <f t="shared" si="220"/>
        <v>9.3541457761191025E-3</v>
      </c>
      <c r="E1233" s="279">
        <f t="shared" si="221"/>
        <v>0.84199999999999997</v>
      </c>
      <c r="G1233" s="114"/>
      <c r="H1233" s="114"/>
      <c r="I1233" s="23"/>
      <c r="K1233" s="114"/>
      <c r="R1233" s="22"/>
      <c r="T1233" s="114"/>
      <c r="U1233" s="22"/>
      <c r="W1233" s="114"/>
      <c r="Y1233" s="22"/>
      <c r="AA1233" s="114"/>
      <c r="AE1233" s="22"/>
      <c r="AG1233" s="114"/>
      <c r="AH1233" s="22"/>
      <c r="AJ1233" s="114"/>
    </row>
    <row r="1234" spans="1:36" x14ac:dyDescent="0.2">
      <c r="A1234" s="272">
        <f t="shared" si="218"/>
        <v>46</v>
      </c>
      <c r="B1234" s="274">
        <f t="shared" si="218"/>
        <v>3.9395426490362491E-3</v>
      </c>
      <c r="C1234" s="279">
        <f t="shared" si="219"/>
        <v>0.872</v>
      </c>
      <c r="D1234" s="274">
        <f t="shared" si="220"/>
        <v>9.2673941892879932E-3</v>
      </c>
      <c r="E1234" s="279">
        <f t="shared" si="221"/>
        <v>0.872</v>
      </c>
      <c r="G1234" s="114"/>
      <c r="H1234" s="114"/>
      <c r="I1234" s="23"/>
      <c r="K1234" s="114"/>
      <c r="R1234" s="22"/>
      <c r="T1234" s="114"/>
      <c r="U1234" s="22"/>
      <c r="W1234" s="114"/>
      <c r="Y1234" s="22"/>
      <c r="AA1234" s="114"/>
      <c r="AE1234" s="22"/>
      <c r="AG1234" s="114"/>
      <c r="AH1234" s="22"/>
      <c r="AJ1234" s="114"/>
    </row>
    <row r="1235" spans="1:36" x14ac:dyDescent="0.2">
      <c r="A1235" s="272">
        <f t="shared" si="218"/>
        <v>47</v>
      </c>
      <c r="B1235" s="274">
        <f t="shared" si="218"/>
        <v>3.8250078742657657E-3</v>
      </c>
      <c r="C1235" s="279">
        <f t="shared" si="219"/>
        <v>0.9</v>
      </c>
      <c r="D1235" s="274">
        <f t="shared" si="220"/>
        <v>9.407160634738114E-3</v>
      </c>
      <c r="E1235" s="279">
        <f t="shared" si="221"/>
        <v>0.9</v>
      </c>
      <c r="G1235" s="114"/>
      <c r="H1235" s="114"/>
      <c r="I1235" s="23"/>
      <c r="K1235" s="114"/>
      <c r="R1235" s="22"/>
      <c r="T1235" s="114"/>
      <c r="U1235" s="22"/>
      <c r="W1235" s="114"/>
      <c r="Y1235" s="22"/>
      <c r="AA1235" s="114"/>
      <c r="AE1235" s="22"/>
      <c r="AG1235" s="114"/>
      <c r="AH1235" s="22"/>
      <c r="AJ1235" s="114"/>
    </row>
    <row r="1236" spans="1:36" x14ac:dyDescent="0.2">
      <c r="A1236" s="272">
        <f t="shared" si="218"/>
        <v>48</v>
      </c>
      <c r="B1236" s="274">
        <f t="shared" si="218"/>
        <v>3.6625612753957474E-3</v>
      </c>
      <c r="C1236" s="279">
        <f t="shared" si="219"/>
        <v>0.90700000000000003</v>
      </c>
      <c r="D1236" s="274">
        <f t="shared" si="220"/>
        <v>9.1602304643789746E-3</v>
      </c>
      <c r="E1236" s="279">
        <f t="shared" si="221"/>
        <v>0.90700000000000003</v>
      </c>
      <c r="G1236" s="114"/>
      <c r="H1236" s="114"/>
      <c r="I1236" s="23"/>
      <c r="K1236" s="114"/>
      <c r="R1236" s="22"/>
      <c r="T1236" s="114"/>
      <c r="U1236" s="22"/>
      <c r="W1236" s="114"/>
      <c r="Y1236" s="22"/>
      <c r="AA1236" s="114"/>
      <c r="AE1236" s="22"/>
      <c r="AG1236" s="114"/>
      <c r="AH1236" s="22"/>
      <c r="AJ1236" s="114"/>
    </row>
    <row r="1237" spans="1:36" x14ac:dyDescent="0.2">
      <c r="A1237" s="272">
        <f t="shared" si="218"/>
        <v>49</v>
      </c>
      <c r="B1237" s="274">
        <f t="shared" si="218"/>
        <v>3.4485173274954621E-3</v>
      </c>
      <c r="C1237" s="279">
        <f t="shared" si="219"/>
        <v>0.90700000000000003</v>
      </c>
      <c r="D1237" s="274">
        <f t="shared" si="220"/>
        <v>8.2689004349769928E-3</v>
      </c>
      <c r="E1237" s="279">
        <f t="shared" si="221"/>
        <v>0.90700000000000003</v>
      </c>
      <c r="G1237" s="114"/>
      <c r="H1237" s="114"/>
      <c r="I1237" s="23"/>
      <c r="K1237" s="114"/>
      <c r="R1237" s="22"/>
      <c r="T1237" s="114"/>
      <c r="U1237" s="22"/>
      <c r="W1237" s="114"/>
      <c r="Y1237" s="22"/>
      <c r="AA1237" s="114"/>
      <c r="AE1237" s="22"/>
      <c r="AG1237" s="114"/>
      <c r="AH1237" s="22"/>
      <c r="AJ1237" s="114"/>
    </row>
    <row r="1238" spans="1:36" x14ac:dyDescent="0.2">
      <c r="A1238" s="272">
        <f t="shared" si="218"/>
        <v>50</v>
      </c>
      <c r="B1238" s="274">
        <f t="shared" si="218"/>
        <v>3.3274620086167573E-3</v>
      </c>
      <c r="C1238" s="279">
        <f t="shared" si="219"/>
        <v>0.91800000000000004</v>
      </c>
      <c r="D1238" s="274">
        <f t="shared" si="220"/>
        <v>8.1226134454186506E-3</v>
      </c>
      <c r="E1238" s="279">
        <f t="shared" si="221"/>
        <v>0.91800000000000004</v>
      </c>
      <c r="G1238" s="114"/>
      <c r="H1238" s="114"/>
      <c r="I1238" s="23"/>
      <c r="K1238" s="114"/>
      <c r="R1238" s="22"/>
      <c r="T1238" s="114"/>
      <c r="U1238" s="22"/>
      <c r="W1238" s="114"/>
      <c r="Y1238" s="22"/>
      <c r="AA1238" s="114"/>
      <c r="AE1238" s="22"/>
      <c r="AG1238" s="114"/>
      <c r="AH1238" s="22"/>
      <c r="AJ1238" s="114"/>
    </row>
    <row r="1239" spans="1:36" x14ac:dyDescent="0.2">
      <c r="A1239" s="272">
        <f t="shared" si="218"/>
        <v>51</v>
      </c>
      <c r="B1239" s="274">
        <f t="shared" si="218"/>
        <v>3.1979016322055912E-3</v>
      </c>
      <c r="C1239" s="279">
        <f t="shared" si="219"/>
        <v>0.91800000000000004</v>
      </c>
      <c r="D1239" s="274">
        <f t="shared" si="220"/>
        <v>8.1254484645961397E-3</v>
      </c>
      <c r="E1239" s="279">
        <f t="shared" si="221"/>
        <v>0.91800000000000004</v>
      </c>
      <c r="G1239" s="114"/>
      <c r="H1239" s="114"/>
      <c r="I1239" s="23"/>
      <c r="K1239" s="114"/>
      <c r="R1239" s="22"/>
      <c r="T1239" s="114"/>
      <c r="U1239" s="22"/>
      <c r="W1239" s="114"/>
      <c r="Y1239" s="22"/>
      <c r="AA1239" s="114"/>
      <c r="AE1239" s="22"/>
      <c r="AG1239" s="114"/>
      <c r="AH1239" s="22"/>
      <c r="AJ1239" s="114"/>
    </row>
    <row r="1240" spans="1:36" x14ac:dyDescent="0.2">
      <c r="A1240" s="272">
        <f t="shared" si="218"/>
        <v>52</v>
      </c>
      <c r="B1240" s="274">
        <f t="shared" si="218"/>
        <v>3.0964079456515482E-3</v>
      </c>
      <c r="C1240" s="279">
        <f t="shared" si="219"/>
        <v>0.92900000000000005</v>
      </c>
      <c r="D1240" s="274">
        <f t="shared" si="220"/>
        <v>8.1484121199337858E-3</v>
      </c>
      <c r="E1240" s="279">
        <f t="shared" si="221"/>
        <v>0.92900000000000005</v>
      </c>
      <c r="G1240" s="114"/>
      <c r="H1240" s="114"/>
      <c r="I1240" s="23"/>
      <c r="K1240" s="114"/>
      <c r="R1240" s="22"/>
      <c r="T1240" s="114"/>
      <c r="U1240" s="22"/>
      <c r="W1240" s="114"/>
      <c r="Y1240" s="22"/>
      <c r="AA1240" s="114"/>
      <c r="AE1240" s="22"/>
      <c r="AG1240" s="114"/>
      <c r="AH1240" s="22"/>
      <c r="AJ1240" s="114"/>
    </row>
    <row r="1241" spans="1:36" x14ac:dyDescent="0.2">
      <c r="A1241" s="272">
        <f t="shared" si="218"/>
        <v>53</v>
      </c>
      <c r="B1241" s="274">
        <f t="shared" si="218"/>
        <v>3.018161416352901E-3</v>
      </c>
      <c r="C1241" s="279">
        <f t="shared" si="219"/>
        <v>0.92900000000000005</v>
      </c>
      <c r="D1241" s="274">
        <f t="shared" si="220"/>
        <v>8.1112733687087012E-3</v>
      </c>
      <c r="E1241" s="279">
        <f t="shared" si="221"/>
        <v>0.92900000000000005</v>
      </c>
      <c r="G1241" s="114"/>
      <c r="H1241" s="114"/>
      <c r="I1241" s="23"/>
      <c r="K1241" s="114"/>
      <c r="R1241" s="22"/>
      <c r="T1241" s="114"/>
      <c r="U1241" s="22"/>
      <c r="W1241" s="114"/>
      <c r="Y1241" s="22"/>
      <c r="AA1241" s="114"/>
      <c r="AE1241" s="22"/>
      <c r="AG1241" s="114"/>
      <c r="AH1241" s="22"/>
      <c r="AJ1241" s="114"/>
    </row>
    <row r="1242" spans="1:36" x14ac:dyDescent="0.2">
      <c r="A1242" s="272">
        <f t="shared" si="218"/>
        <v>54</v>
      </c>
      <c r="B1242" s="274">
        <f t="shared" si="218"/>
        <v>3.0932894245563123E-3</v>
      </c>
      <c r="C1242" s="279">
        <f t="shared" si="219"/>
        <v>0.94</v>
      </c>
      <c r="D1242" s="274">
        <f t="shared" si="220"/>
        <v>8.4494911565829289E-3</v>
      </c>
      <c r="E1242" s="279">
        <f t="shared" si="221"/>
        <v>0.94</v>
      </c>
      <c r="G1242" s="114"/>
      <c r="H1242" s="114"/>
      <c r="I1242" s="23"/>
      <c r="K1242" s="114"/>
      <c r="R1242" s="22"/>
      <c r="T1242" s="114"/>
      <c r="U1242" s="22"/>
      <c r="W1242" s="114"/>
      <c r="Y1242" s="22"/>
      <c r="AA1242" s="114"/>
      <c r="AE1242" s="22"/>
      <c r="AG1242" s="114"/>
      <c r="AH1242" s="22"/>
      <c r="AJ1242" s="114"/>
    </row>
    <row r="1243" spans="1:36" x14ac:dyDescent="0.2">
      <c r="A1243" s="272">
        <f t="shared" si="218"/>
        <v>55</v>
      </c>
      <c r="B1243" s="274">
        <f t="shared" si="218"/>
        <v>2.3139426526650742E-3</v>
      </c>
      <c r="C1243" s="279">
        <f t="shared" si="219"/>
        <v>0.94</v>
      </c>
      <c r="D1243" s="274">
        <f t="shared" si="220"/>
        <v>6.6061616873807341E-3</v>
      </c>
      <c r="E1243" s="279">
        <f t="shared" si="221"/>
        <v>0.94</v>
      </c>
      <c r="G1243" s="114"/>
      <c r="H1243" s="114"/>
      <c r="I1243" s="23"/>
      <c r="K1243" s="114"/>
      <c r="R1243" s="22"/>
      <c r="T1243" s="114"/>
      <c r="U1243" s="22"/>
      <c r="W1243" s="114"/>
      <c r="Y1243" s="22"/>
      <c r="AA1243" s="114"/>
      <c r="AE1243" s="22"/>
      <c r="AG1243" s="114"/>
      <c r="AH1243" s="22"/>
      <c r="AJ1243" s="114"/>
    </row>
    <row r="1244" spans="1:36" x14ac:dyDescent="0.2">
      <c r="A1244" s="272">
        <f t="shared" si="218"/>
        <v>56</v>
      </c>
      <c r="B1244" s="274">
        <f t="shared" si="218"/>
        <v>2.1894853107733846E-3</v>
      </c>
      <c r="C1244" s="279">
        <f t="shared" si="219"/>
        <v>0.95</v>
      </c>
      <c r="D1244" s="274">
        <f t="shared" si="220"/>
        <v>6.3447729192164116E-3</v>
      </c>
      <c r="E1244" s="279">
        <f t="shared" si="221"/>
        <v>0.95</v>
      </c>
      <c r="G1244" s="114"/>
      <c r="H1244" s="114"/>
      <c r="I1244" s="23"/>
      <c r="K1244" s="114"/>
      <c r="R1244" s="22"/>
      <c r="T1244" s="114"/>
      <c r="U1244" s="22"/>
      <c r="W1244" s="114"/>
      <c r="Y1244" s="22"/>
      <c r="AA1244" s="114"/>
      <c r="AE1244" s="22"/>
      <c r="AG1244" s="114"/>
      <c r="AH1244" s="22"/>
      <c r="AJ1244" s="114"/>
    </row>
    <row r="1245" spans="1:36" x14ac:dyDescent="0.2">
      <c r="A1245" s="272">
        <f t="shared" si="218"/>
        <v>57</v>
      </c>
      <c r="B1245" s="274">
        <f t="shared" si="218"/>
        <v>2.0698475014834239E-3</v>
      </c>
      <c r="C1245" s="279">
        <f t="shared" si="219"/>
        <v>0.96099999999999997</v>
      </c>
      <c r="D1245" s="274">
        <f t="shared" si="220"/>
        <v>6.3700045898960481E-3</v>
      </c>
      <c r="E1245" s="279">
        <f t="shared" si="221"/>
        <v>0.96099999999999997</v>
      </c>
      <c r="G1245" s="114"/>
      <c r="H1245" s="114"/>
      <c r="I1245" s="23"/>
      <c r="K1245" s="114"/>
      <c r="R1245" s="22"/>
      <c r="T1245" s="114"/>
      <c r="U1245" s="22"/>
      <c r="W1245" s="114"/>
      <c r="Y1245" s="22"/>
      <c r="AA1245" s="114"/>
      <c r="AE1245" s="22"/>
      <c r="AG1245" s="114"/>
      <c r="AH1245" s="22"/>
      <c r="AJ1245" s="114"/>
    </row>
    <row r="1246" spans="1:36" x14ac:dyDescent="0.2">
      <c r="A1246" s="272">
        <f t="shared" si="218"/>
        <v>58</v>
      </c>
      <c r="B1246" s="274">
        <f t="shared" si="218"/>
        <v>1.9958535009510069E-3</v>
      </c>
      <c r="C1246" s="279">
        <f t="shared" si="219"/>
        <v>0.96099999999999997</v>
      </c>
      <c r="D1246" s="274">
        <f t="shared" si="220"/>
        <v>6.2670933937532623E-3</v>
      </c>
      <c r="E1246" s="279">
        <f t="shared" si="221"/>
        <v>0.96099999999999997</v>
      </c>
      <c r="G1246" s="114"/>
      <c r="H1246" s="114"/>
      <c r="I1246" s="23"/>
      <c r="K1246" s="114"/>
      <c r="R1246" s="22"/>
      <c r="T1246" s="114"/>
      <c r="U1246" s="22"/>
      <c r="W1246" s="114"/>
      <c r="Y1246" s="22"/>
      <c r="AA1246" s="114"/>
      <c r="AE1246" s="22"/>
      <c r="AG1246" s="114"/>
      <c r="AH1246" s="22"/>
      <c r="AJ1246" s="114"/>
    </row>
    <row r="1247" spans="1:36" x14ac:dyDescent="0.2">
      <c r="A1247" s="272">
        <f t="shared" si="218"/>
        <v>59</v>
      </c>
      <c r="B1247" s="274">
        <f t="shared" si="218"/>
        <v>1.6857024029339044E-3</v>
      </c>
      <c r="C1247" s="279">
        <f t="shared" si="219"/>
        <v>0.97199999999999998</v>
      </c>
      <c r="D1247" s="274">
        <f t="shared" si="220"/>
        <v>5.6334666075848671E-3</v>
      </c>
      <c r="E1247" s="279">
        <f t="shared" si="221"/>
        <v>0.97199999999999998</v>
      </c>
      <c r="G1247" s="114"/>
      <c r="H1247" s="114"/>
      <c r="I1247" s="23"/>
      <c r="K1247" s="114"/>
      <c r="R1247" s="22"/>
      <c r="T1247" s="114"/>
      <c r="U1247" s="22"/>
      <c r="W1247" s="114"/>
      <c r="Y1247" s="22"/>
      <c r="AA1247" s="114"/>
      <c r="AE1247" s="22"/>
      <c r="AG1247" s="114"/>
      <c r="AH1247" s="22"/>
      <c r="AJ1247" s="114"/>
    </row>
    <row r="1248" spans="1:36" x14ac:dyDescent="0.2">
      <c r="A1248" s="272">
        <f t="shared" si="218"/>
        <v>60</v>
      </c>
      <c r="B1248" s="274">
        <f t="shared" si="218"/>
        <v>1.4152415734016233E-3</v>
      </c>
      <c r="C1248" s="279">
        <f t="shared" si="219"/>
        <v>0.97199999999999998</v>
      </c>
      <c r="D1248" s="274">
        <f t="shared" si="220"/>
        <v>4.689972225317118E-3</v>
      </c>
      <c r="E1248" s="279">
        <f t="shared" si="221"/>
        <v>0.97199999999999998</v>
      </c>
      <c r="G1248" s="114"/>
      <c r="H1248" s="114"/>
      <c r="I1248" s="23"/>
      <c r="K1248" s="114"/>
      <c r="R1248" s="22"/>
      <c r="T1248" s="114"/>
      <c r="U1248" s="22"/>
      <c r="W1248" s="114"/>
      <c r="Y1248" s="22"/>
      <c r="AA1248" s="114"/>
      <c r="AE1248" s="22"/>
      <c r="AG1248" s="114"/>
      <c r="AH1248" s="22"/>
      <c r="AJ1248" s="114"/>
    </row>
    <row r="1249" spans="1:36" x14ac:dyDescent="0.2">
      <c r="A1249" s="272">
        <f t="shared" si="218"/>
        <v>61</v>
      </c>
      <c r="B1249" s="274">
        <f t="shared" si="218"/>
        <v>1.2927687449341752E-3</v>
      </c>
      <c r="C1249" s="279">
        <f t="shared" si="219"/>
        <v>0.98299999999999998</v>
      </c>
      <c r="D1249" s="274">
        <f t="shared" si="220"/>
        <v>4.5306441475423363E-3</v>
      </c>
      <c r="E1249" s="279">
        <f t="shared" si="221"/>
        <v>0.98299999999999998</v>
      </c>
      <c r="G1249" s="114"/>
      <c r="H1249" s="114"/>
      <c r="I1249" s="23"/>
      <c r="K1249" s="114"/>
      <c r="R1249" s="22"/>
      <c r="T1249" s="114"/>
      <c r="U1249" s="22"/>
      <c r="W1249" s="114"/>
      <c r="Y1249" s="22"/>
      <c r="AA1249" s="114"/>
      <c r="AE1249" s="22"/>
      <c r="AG1249" s="114"/>
      <c r="AH1249" s="22"/>
      <c r="AJ1249" s="114"/>
    </row>
    <row r="1250" spans="1:36" x14ac:dyDescent="0.2">
      <c r="A1250" s="272">
        <f t="shared" si="218"/>
        <v>62</v>
      </c>
      <c r="B1250" s="274">
        <f t="shared" si="218"/>
        <v>1.154986812908296E-3</v>
      </c>
      <c r="C1250" s="279">
        <f t="shared" si="219"/>
        <v>0.98299999999999998</v>
      </c>
      <c r="D1250" s="274">
        <f t="shared" si="220"/>
        <v>4.3477854105944099E-3</v>
      </c>
      <c r="E1250" s="279">
        <f t="shared" si="221"/>
        <v>0.98299999999999998</v>
      </c>
      <c r="G1250" s="114"/>
      <c r="H1250" s="114"/>
      <c r="I1250" s="23"/>
      <c r="K1250" s="114"/>
      <c r="R1250" s="22"/>
      <c r="T1250" s="114"/>
      <c r="U1250" s="22"/>
      <c r="W1250" s="114"/>
      <c r="Y1250" s="22"/>
      <c r="AA1250" s="114"/>
      <c r="AE1250" s="22"/>
      <c r="AG1250" s="114"/>
      <c r="AH1250" s="22"/>
      <c r="AJ1250" s="114"/>
    </row>
    <row r="1251" spans="1:36" x14ac:dyDescent="0.2">
      <c r="A1251" s="272">
        <f t="shared" si="218"/>
        <v>63</v>
      </c>
      <c r="B1251" s="274">
        <f t="shared" si="218"/>
        <v>1.0155038693759244E-3</v>
      </c>
      <c r="C1251" s="279">
        <f t="shared" si="219"/>
        <v>0.99399999999999999</v>
      </c>
      <c r="D1251" s="274">
        <f t="shared" si="220"/>
        <v>3.777663054001729E-3</v>
      </c>
      <c r="E1251" s="279">
        <f t="shared" si="221"/>
        <v>0.99399999999999999</v>
      </c>
      <c r="G1251" s="114"/>
      <c r="H1251" s="114"/>
      <c r="I1251" s="23"/>
      <c r="K1251" s="114"/>
      <c r="R1251" s="22"/>
      <c r="T1251" s="114"/>
      <c r="U1251" s="22"/>
      <c r="W1251" s="114"/>
      <c r="Y1251" s="22"/>
      <c r="AA1251" s="114"/>
      <c r="AE1251" s="22"/>
      <c r="AG1251" s="114"/>
      <c r="AH1251" s="22"/>
      <c r="AJ1251" s="114"/>
    </row>
    <row r="1252" spans="1:36" x14ac:dyDescent="0.2">
      <c r="A1252" s="272">
        <f t="shared" si="218"/>
        <v>64</v>
      </c>
      <c r="B1252" s="274">
        <f t="shared" si="218"/>
        <v>8.3037711708600862E-4</v>
      </c>
      <c r="C1252" s="279">
        <f t="shared" si="219"/>
        <v>0.99399999999999999</v>
      </c>
      <c r="D1252" s="274">
        <f t="shared" si="220"/>
        <v>3.5551140485689816E-3</v>
      </c>
      <c r="E1252" s="279">
        <f t="shared" si="221"/>
        <v>0.99399999999999999</v>
      </c>
      <c r="G1252" s="114"/>
      <c r="H1252" s="114"/>
      <c r="I1252" s="23"/>
      <c r="K1252" s="114"/>
      <c r="R1252" s="22"/>
      <c r="T1252" s="114"/>
      <c r="U1252" s="22"/>
      <c r="W1252" s="114"/>
      <c r="Y1252" s="22"/>
      <c r="AA1252" s="114"/>
      <c r="AE1252" s="22"/>
      <c r="AG1252" s="114"/>
      <c r="AH1252" s="22"/>
      <c r="AJ1252" s="114"/>
    </row>
    <row r="1253" spans="1:36" x14ac:dyDescent="0.2">
      <c r="A1253" s="272">
        <f t="shared" si="218"/>
        <v>65</v>
      </c>
      <c r="B1253" s="274">
        <f t="shared" si="218"/>
        <v>7.2945043436746331E-4</v>
      </c>
      <c r="C1253" s="279">
        <f t="shared" si="219"/>
        <v>1.0149999999999999</v>
      </c>
      <c r="D1253" s="274">
        <f t="shared" si="220"/>
        <v>3.2880552420496848E-3</v>
      </c>
      <c r="E1253" s="279">
        <f t="shared" si="221"/>
        <v>1.0149999999999999</v>
      </c>
      <c r="G1253" s="114"/>
      <c r="H1253" s="114"/>
      <c r="I1253" s="23"/>
      <c r="K1253" s="114"/>
      <c r="R1253" s="22"/>
      <c r="T1253" s="114"/>
      <c r="U1253" s="22"/>
      <c r="W1253" s="114"/>
      <c r="Y1253" s="22"/>
      <c r="AA1253" s="114"/>
      <c r="AE1253" s="22"/>
      <c r="AG1253" s="114"/>
      <c r="AH1253" s="22"/>
      <c r="AJ1253" s="114"/>
    </row>
    <row r="1254" spans="1:36" x14ac:dyDescent="0.2">
      <c r="A1254" s="272">
        <f t="shared" ref="A1254:B1272" si="222">A1160</f>
        <v>66</v>
      </c>
      <c r="B1254" s="274">
        <f t="shared" si="222"/>
        <v>6.3362678616839501E-4</v>
      </c>
      <c r="C1254" s="279">
        <f t="shared" ref="C1254:C1272" si="223">ROUND(C1160/$C$1124,3)</f>
        <v>1.0149999999999999</v>
      </c>
      <c r="D1254" s="274">
        <f t="shared" ref="D1254:D1271" si="224">D1160</f>
        <v>2.9274408026733097E-3</v>
      </c>
      <c r="E1254" s="279">
        <f t="shared" ref="E1254:E1271" si="225">ROUND(E1160/$E$1124,3)</f>
        <v>1.0149999999999999</v>
      </c>
      <c r="G1254" s="114"/>
      <c r="H1254" s="114"/>
      <c r="I1254" s="23"/>
      <c r="K1254" s="114"/>
      <c r="R1254" s="22"/>
      <c r="T1254" s="114"/>
      <c r="U1254" s="22"/>
      <c r="W1254" s="114"/>
      <c r="Y1254" s="22"/>
      <c r="AA1254" s="114"/>
      <c r="AE1254" s="22"/>
      <c r="AG1254" s="114"/>
      <c r="AH1254" s="22"/>
      <c r="AJ1254" s="114"/>
    </row>
    <row r="1255" spans="1:36" x14ac:dyDescent="0.2">
      <c r="A1255" s="272">
        <f t="shared" si="222"/>
        <v>67</v>
      </c>
      <c r="B1255" s="274">
        <f t="shared" si="222"/>
        <v>5.5396274728100397E-4</v>
      </c>
      <c r="C1255" s="279">
        <f t="shared" si="223"/>
        <v>1.026</v>
      </c>
      <c r="D1255" s="274">
        <f t="shared" si="224"/>
        <v>2.5770324323358884E-3</v>
      </c>
      <c r="E1255" s="279">
        <f t="shared" si="225"/>
        <v>1.026</v>
      </c>
      <c r="G1255" s="114"/>
      <c r="H1255" s="114"/>
      <c r="I1255" s="23"/>
      <c r="K1255" s="114"/>
      <c r="R1255" s="22"/>
      <c r="T1255" s="114"/>
      <c r="U1255" s="22"/>
      <c r="W1255" s="114"/>
      <c r="Y1255" s="22"/>
      <c r="AA1255" s="114"/>
      <c r="AE1255" s="22"/>
      <c r="AG1255" s="114"/>
      <c r="AH1255" s="22"/>
      <c r="AJ1255" s="114"/>
    </row>
    <row r="1256" spans="1:36" x14ac:dyDescent="0.2">
      <c r="A1256" s="272">
        <f t="shared" si="222"/>
        <v>68</v>
      </c>
      <c r="B1256" s="274">
        <f t="shared" si="222"/>
        <v>4.3602594949753538E-4</v>
      </c>
      <c r="C1256" s="279">
        <f t="shared" si="223"/>
        <v>1.0369999999999999</v>
      </c>
      <c r="D1256" s="274">
        <f t="shared" si="224"/>
        <v>2.3153601622538174E-3</v>
      </c>
      <c r="E1256" s="279">
        <f t="shared" si="225"/>
        <v>1.0369999999999999</v>
      </c>
      <c r="G1256" s="114"/>
      <c r="H1256" s="114"/>
      <c r="I1256" s="23"/>
      <c r="K1256" s="114"/>
      <c r="R1256" s="22"/>
      <c r="T1256" s="114"/>
      <c r="U1256" s="22"/>
      <c r="W1256" s="114"/>
      <c r="Y1256" s="22"/>
      <c r="AA1256" s="114"/>
      <c r="AE1256" s="22"/>
      <c r="AG1256" s="114"/>
      <c r="AH1256" s="22"/>
      <c r="AJ1256" s="114"/>
    </row>
    <row r="1257" spans="1:36" x14ac:dyDescent="0.2">
      <c r="A1257" s="272">
        <f t="shared" si="222"/>
        <v>69</v>
      </c>
      <c r="B1257" s="274">
        <f t="shared" si="222"/>
        <v>4.0257272320318611E-4</v>
      </c>
      <c r="C1257" s="279">
        <f t="shared" si="223"/>
        <v>1.048</v>
      </c>
      <c r="D1257" s="274">
        <f t="shared" si="224"/>
        <v>2.1690731726954765E-3</v>
      </c>
      <c r="E1257" s="279">
        <f t="shared" si="225"/>
        <v>1.048</v>
      </c>
      <c r="G1257" s="114"/>
      <c r="H1257" s="114"/>
      <c r="I1257" s="23"/>
      <c r="K1257" s="114"/>
      <c r="R1257" s="22"/>
      <c r="T1257" s="114"/>
      <c r="U1257" s="22"/>
      <c r="W1257" s="114"/>
      <c r="Y1257" s="22"/>
      <c r="AA1257" s="114"/>
      <c r="AE1257" s="22"/>
      <c r="AG1257" s="114"/>
      <c r="AH1257" s="22"/>
      <c r="AJ1257" s="114"/>
    </row>
    <row r="1258" spans="1:36" x14ac:dyDescent="0.2">
      <c r="A1258" s="272">
        <f t="shared" si="222"/>
        <v>70</v>
      </c>
      <c r="B1258" s="274">
        <f t="shared" si="222"/>
        <v>3.3935179554522095E-4</v>
      </c>
      <c r="C1258" s="279">
        <f t="shared" si="223"/>
        <v>1.0580000000000001</v>
      </c>
      <c r="D1258" s="274">
        <f t="shared" si="224"/>
        <v>1.8317058905744968E-3</v>
      </c>
      <c r="E1258" s="279">
        <f t="shared" si="225"/>
        <v>1.0580000000000001</v>
      </c>
      <c r="G1258" s="114"/>
      <c r="H1258" s="114"/>
      <c r="I1258" s="23"/>
      <c r="K1258" s="114"/>
      <c r="R1258" s="22"/>
      <c r="T1258" s="114"/>
      <c r="U1258" s="22"/>
      <c r="W1258" s="114"/>
      <c r="Y1258" s="22"/>
      <c r="AA1258" s="114"/>
      <c r="AE1258" s="22"/>
      <c r="AG1258" s="114"/>
      <c r="AH1258" s="22"/>
      <c r="AJ1258" s="114"/>
    </row>
    <row r="1259" spans="1:36" x14ac:dyDescent="0.2">
      <c r="A1259" s="272">
        <f t="shared" si="222"/>
        <v>71</v>
      </c>
      <c r="B1259" s="274">
        <f t="shared" si="222"/>
        <v>2.7783187939374817E-4</v>
      </c>
      <c r="C1259" s="279">
        <f t="shared" si="223"/>
        <v>1.069</v>
      </c>
      <c r="D1259" s="274">
        <f t="shared" si="224"/>
        <v>1.5898787547348363E-3</v>
      </c>
      <c r="E1259" s="279">
        <f t="shared" si="225"/>
        <v>1.069</v>
      </c>
      <c r="G1259" s="114"/>
      <c r="H1259" s="114"/>
      <c r="I1259" s="23"/>
      <c r="K1259" s="114"/>
      <c r="R1259" s="22"/>
      <c r="T1259" s="114"/>
      <c r="U1259" s="22"/>
      <c r="W1259" s="114"/>
      <c r="Y1259" s="22"/>
      <c r="AA1259" s="114"/>
      <c r="AE1259" s="22"/>
      <c r="AG1259" s="114"/>
      <c r="AH1259" s="22"/>
      <c r="AJ1259" s="114"/>
    </row>
    <row r="1260" spans="1:36" x14ac:dyDescent="0.2">
      <c r="A1260" s="272">
        <f t="shared" si="222"/>
        <v>72</v>
      </c>
      <c r="B1260" s="274">
        <f t="shared" si="222"/>
        <v>2.2453351885698831E-4</v>
      </c>
      <c r="C1260" s="279">
        <f t="shared" si="223"/>
        <v>1.08</v>
      </c>
      <c r="D1260" s="274">
        <f t="shared" si="224"/>
        <v>1.2978717794536522E-3</v>
      </c>
      <c r="E1260" s="279">
        <f t="shared" si="225"/>
        <v>1.08</v>
      </c>
      <c r="G1260" s="114"/>
      <c r="H1260" s="114"/>
      <c r="I1260" s="23"/>
      <c r="K1260" s="114"/>
      <c r="R1260" s="22"/>
      <c r="T1260" s="114"/>
      <c r="U1260" s="22"/>
      <c r="W1260" s="114"/>
      <c r="Y1260" s="22"/>
      <c r="AA1260" s="114"/>
      <c r="AE1260" s="22"/>
      <c r="AG1260" s="114"/>
      <c r="AH1260" s="22"/>
      <c r="AJ1260" s="114"/>
    </row>
    <row r="1261" spans="1:36" x14ac:dyDescent="0.2">
      <c r="A1261" s="272">
        <f t="shared" si="222"/>
        <v>73</v>
      </c>
      <c r="B1261" s="274">
        <f t="shared" si="222"/>
        <v>1.805907216059363E-4</v>
      </c>
      <c r="C1261" s="279">
        <f t="shared" si="223"/>
        <v>1.091</v>
      </c>
      <c r="D1261" s="274">
        <f t="shared" si="224"/>
        <v>1.0435705592330481E-3</v>
      </c>
      <c r="E1261" s="279">
        <f t="shared" si="225"/>
        <v>1.091</v>
      </c>
      <c r="G1261" s="114"/>
      <c r="H1261" s="114"/>
      <c r="I1261" s="23"/>
      <c r="K1261" s="114"/>
      <c r="R1261" s="22"/>
      <c r="T1261" s="114"/>
      <c r="U1261" s="22"/>
      <c r="W1261" s="114"/>
      <c r="Y1261" s="22"/>
      <c r="AA1261" s="114"/>
      <c r="AE1261" s="22"/>
      <c r="AG1261" s="114"/>
      <c r="AH1261" s="22"/>
      <c r="AJ1261" s="114"/>
    </row>
    <row r="1262" spans="1:36" x14ac:dyDescent="0.2">
      <c r="A1262" s="272">
        <f t="shared" si="222"/>
        <v>74</v>
      </c>
      <c r="B1262" s="274">
        <f t="shared" si="222"/>
        <v>1.2587485148043284E-4</v>
      </c>
      <c r="C1262" s="279">
        <f t="shared" si="223"/>
        <v>1.1020000000000001</v>
      </c>
      <c r="D1262" s="274">
        <f t="shared" si="224"/>
        <v>8.2300606722454173E-4</v>
      </c>
      <c r="E1262" s="279">
        <f t="shared" si="225"/>
        <v>1.1020000000000001</v>
      </c>
      <c r="G1262" s="114"/>
      <c r="H1262" s="114"/>
      <c r="I1262" s="23"/>
      <c r="K1262" s="114"/>
      <c r="R1262" s="22"/>
      <c r="T1262" s="114"/>
      <c r="U1262" s="22"/>
      <c r="W1262" s="114"/>
      <c r="Y1262" s="22"/>
      <c r="AA1262" s="114"/>
      <c r="AE1262" s="22"/>
      <c r="AG1262" s="114"/>
      <c r="AH1262" s="22"/>
      <c r="AJ1262" s="114"/>
    </row>
    <row r="1263" spans="1:36" x14ac:dyDescent="0.2">
      <c r="A1263" s="272">
        <f t="shared" si="222"/>
        <v>75</v>
      </c>
      <c r="B1263" s="274">
        <f t="shared" si="222"/>
        <v>9.6957655870063135E-5</v>
      </c>
      <c r="C1263" s="279">
        <f t="shared" si="223"/>
        <v>1.1020000000000001</v>
      </c>
      <c r="D1263" s="274">
        <f t="shared" si="224"/>
        <v>6.6963152972248285E-4</v>
      </c>
      <c r="E1263" s="279">
        <f t="shared" si="225"/>
        <v>1.1020000000000001</v>
      </c>
      <c r="G1263" s="114"/>
      <c r="H1263" s="114"/>
      <c r="I1263" s="23"/>
      <c r="K1263" s="114"/>
      <c r="R1263" s="22"/>
      <c r="T1263" s="114"/>
      <c r="U1263" s="22"/>
      <c r="W1263" s="114"/>
      <c r="Y1263" s="22"/>
      <c r="AA1263" s="114"/>
      <c r="AE1263" s="22"/>
      <c r="AG1263" s="114"/>
      <c r="AH1263" s="22"/>
      <c r="AJ1263" s="114"/>
    </row>
    <row r="1264" spans="1:36" x14ac:dyDescent="0.2">
      <c r="A1264" s="272">
        <f t="shared" si="222"/>
        <v>76</v>
      </c>
      <c r="B1264" s="274">
        <f t="shared" si="222"/>
        <v>7.6262015874406386E-5</v>
      </c>
      <c r="C1264" s="279">
        <f t="shared" si="223"/>
        <v>1.1120000000000001</v>
      </c>
      <c r="D1264" s="274">
        <f t="shared" si="224"/>
        <v>4.377269610040277E-4</v>
      </c>
      <c r="E1264" s="279">
        <f t="shared" si="225"/>
        <v>1.1120000000000001</v>
      </c>
      <c r="G1264" s="114"/>
      <c r="H1264" s="114"/>
      <c r="I1264" s="23"/>
      <c r="K1264" s="114"/>
      <c r="R1264" s="22"/>
      <c r="T1264" s="114"/>
      <c r="U1264" s="22"/>
      <c r="W1264" s="114"/>
      <c r="Y1264" s="22"/>
      <c r="AA1264" s="114"/>
      <c r="AE1264" s="22"/>
      <c r="AG1264" s="114"/>
      <c r="AH1264" s="22"/>
      <c r="AJ1264" s="114"/>
    </row>
    <row r="1265" spans="1:36" x14ac:dyDescent="0.2">
      <c r="A1265" s="272">
        <f t="shared" si="222"/>
        <v>77</v>
      </c>
      <c r="B1265" s="274">
        <f t="shared" si="222"/>
        <v>4.2241785744559672E-5</v>
      </c>
      <c r="C1265" s="279">
        <f t="shared" si="223"/>
        <v>1.1120000000000001</v>
      </c>
      <c r="D1265" s="274">
        <f t="shared" si="224"/>
        <v>3.1638814020757441E-4</v>
      </c>
      <c r="E1265" s="279">
        <f t="shared" si="225"/>
        <v>1.1120000000000001</v>
      </c>
      <c r="G1265" s="114"/>
      <c r="H1265" s="114"/>
      <c r="I1265" s="23"/>
      <c r="K1265" s="114"/>
      <c r="R1265" s="22"/>
      <c r="T1265" s="114"/>
      <c r="U1265" s="22"/>
      <c r="W1265" s="114"/>
      <c r="Y1265" s="22"/>
      <c r="AA1265" s="114"/>
      <c r="AE1265" s="22"/>
      <c r="AG1265" s="114"/>
      <c r="AH1265" s="22"/>
      <c r="AJ1265" s="114"/>
    </row>
    <row r="1266" spans="1:36" x14ac:dyDescent="0.2">
      <c r="A1266" s="272">
        <f t="shared" si="222"/>
        <v>78</v>
      </c>
      <c r="B1266" s="274">
        <f t="shared" si="222"/>
        <v>3.5437739718590329E-5</v>
      </c>
      <c r="C1266" s="279">
        <f t="shared" si="223"/>
        <v>1.123</v>
      </c>
      <c r="D1266" s="274">
        <f t="shared" si="224"/>
        <v>2.6479079117730693E-4</v>
      </c>
      <c r="E1266" s="279">
        <f t="shared" si="225"/>
        <v>1.123</v>
      </c>
      <c r="G1266" s="114"/>
      <c r="H1266" s="114"/>
      <c r="I1266" s="23"/>
      <c r="K1266" s="114"/>
      <c r="R1266" s="22"/>
      <c r="T1266" s="114"/>
      <c r="U1266" s="22"/>
      <c r="W1266" s="114"/>
      <c r="Y1266" s="22"/>
      <c r="AA1266" s="114"/>
      <c r="AE1266" s="22"/>
      <c r="AG1266" s="114"/>
      <c r="AH1266" s="22"/>
      <c r="AJ1266" s="114"/>
    </row>
    <row r="1267" spans="1:36" x14ac:dyDescent="0.2">
      <c r="A1267" s="272">
        <f t="shared" si="222"/>
        <v>79</v>
      </c>
      <c r="B1267" s="274">
        <f t="shared" si="222"/>
        <v>2.2963655337646532E-5</v>
      </c>
      <c r="C1267" s="279">
        <f t="shared" si="223"/>
        <v>1.1339999999999999</v>
      </c>
      <c r="D1267" s="274">
        <f t="shared" si="224"/>
        <v>1.8342574078342353E-4</v>
      </c>
      <c r="E1267" s="279">
        <f t="shared" si="225"/>
        <v>1.1339999999999999</v>
      </c>
      <c r="G1267" s="114"/>
      <c r="H1267" s="114"/>
      <c r="I1267" s="23"/>
      <c r="K1267" s="114"/>
      <c r="R1267" s="22"/>
      <c r="T1267" s="114"/>
      <c r="U1267" s="22"/>
      <c r="W1267" s="114"/>
      <c r="Y1267" s="22"/>
      <c r="AA1267" s="114"/>
      <c r="AE1267" s="22"/>
      <c r="AG1267" s="114"/>
      <c r="AH1267" s="22"/>
      <c r="AJ1267" s="114"/>
    </row>
    <row r="1268" spans="1:36" x14ac:dyDescent="0.2">
      <c r="A1268" s="272">
        <f t="shared" si="222"/>
        <v>80</v>
      </c>
      <c r="B1268" s="274">
        <f t="shared" si="222"/>
        <v>1.7293616982672077E-5</v>
      </c>
      <c r="C1268" s="279">
        <f t="shared" si="223"/>
        <v>1.1339999999999999</v>
      </c>
      <c r="D1268" s="274">
        <f t="shared" si="224"/>
        <v>1.3041088216441239E-4</v>
      </c>
      <c r="E1268" s="279">
        <f t="shared" si="225"/>
        <v>1.1339999999999999</v>
      </c>
      <c r="G1268" s="114"/>
      <c r="H1268" s="114"/>
      <c r="I1268" s="23"/>
      <c r="K1268" s="114"/>
      <c r="R1268" s="22"/>
      <c r="T1268" s="114"/>
      <c r="U1268" s="22"/>
      <c r="W1268" s="114"/>
      <c r="Y1268" s="22"/>
      <c r="AA1268" s="114"/>
      <c r="AE1268" s="22"/>
      <c r="AG1268" s="114"/>
      <c r="AH1268" s="22"/>
      <c r="AJ1268" s="114"/>
    </row>
    <row r="1269" spans="1:36" x14ac:dyDescent="0.2">
      <c r="A1269" s="272">
        <f t="shared" si="222"/>
        <v>81</v>
      </c>
      <c r="B1269" s="274">
        <f t="shared" si="222"/>
        <v>8.2215556147129547E-6</v>
      </c>
      <c r="C1269" s="279">
        <f t="shared" si="223"/>
        <v>1.145</v>
      </c>
      <c r="D1269" s="274">
        <f t="shared" si="224"/>
        <v>8.0231042722888498E-5</v>
      </c>
      <c r="E1269" s="279">
        <f t="shared" si="225"/>
        <v>1.145</v>
      </c>
      <c r="G1269" s="114"/>
      <c r="H1269" s="114"/>
      <c r="I1269" s="23"/>
      <c r="K1269" s="114"/>
      <c r="R1269" s="22"/>
      <c r="T1269" s="114"/>
      <c r="U1269" s="22"/>
      <c r="W1269" s="114"/>
      <c r="Y1269" s="22"/>
      <c r="AA1269" s="114"/>
      <c r="AE1269" s="22"/>
      <c r="AG1269" s="114"/>
      <c r="AH1269" s="22"/>
      <c r="AJ1269" s="114"/>
    </row>
    <row r="1270" spans="1:36" x14ac:dyDescent="0.2">
      <c r="A1270" s="272">
        <f t="shared" si="222"/>
        <v>82</v>
      </c>
      <c r="B1270" s="274">
        <f t="shared" si="222"/>
        <v>6.5205441082206207E-6</v>
      </c>
      <c r="C1270" s="279">
        <f t="shared" si="223"/>
        <v>1.145</v>
      </c>
      <c r="D1270" s="274">
        <f t="shared" si="224"/>
        <v>4.0257272320318616E-5</v>
      </c>
      <c r="E1270" s="279">
        <f t="shared" si="225"/>
        <v>1.145</v>
      </c>
      <c r="G1270" s="114"/>
      <c r="H1270" s="114"/>
      <c r="I1270" s="23"/>
      <c r="K1270" s="114"/>
      <c r="R1270" s="22"/>
      <c r="T1270" s="114"/>
      <c r="U1270" s="22"/>
      <c r="W1270" s="114"/>
      <c r="Y1270" s="22"/>
      <c r="AA1270" s="114"/>
      <c r="AE1270" s="22"/>
      <c r="AG1270" s="114"/>
      <c r="AH1270" s="22"/>
      <c r="AJ1270" s="114"/>
    </row>
    <row r="1271" spans="1:36" x14ac:dyDescent="0.2">
      <c r="A1271" s="272">
        <f t="shared" si="222"/>
        <v>83</v>
      </c>
      <c r="B1271" s="274">
        <f t="shared" si="222"/>
        <v>6.5205441082206199E-6</v>
      </c>
      <c r="C1271" s="279">
        <f t="shared" si="223"/>
        <v>1.145</v>
      </c>
      <c r="D1271" s="274">
        <f t="shared" si="224"/>
        <v>6.010240656272919E-5</v>
      </c>
      <c r="E1271" s="279">
        <f t="shared" si="225"/>
        <v>1.145</v>
      </c>
      <c r="G1271" s="114"/>
      <c r="H1271" s="114"/>
      <c r="I1271" s="23"/>
      <c r="K1271" s="114"/>
      <c r="R1271" s="22"/>
      <c r="T1271" s="114"/>
      <c r="U1271" s="22"/>
      <c r="W1271" s="114"/>
      <c r="Y1271" s="22"/>
      <c r="AA1271" s="114"/>
      <c r="AE1271" s="22"/>
      <c r="AG1271" s="114"/>
      <c r="AH1271" s="22"/>
      <c r="AJ1271" s="114"/>
    </row>
    <row r="1272" spans="1:36" ht="13.5" thickBot="1" x14ac:dyDescent="0.25">
      <c r="A1272" s="278" t="str">
        <f t="shared" si="222"/>
        <v>NNNN</v>
      </c>
      <c r="B1272" s="275">
        <f t="shared" si="222"/>
        <v>0.193084084117287</v>
      </c>
      <c r="C1272" s="280">
        <f t="shared" si="223"/>
        <v>1.1519999999999999</v>
      </c>
      <c r="D1272" s="275"/>
      <c r="E1272" s="294"/>
      <c r="G1272" s="114"/>
      <c r="H1272" s="114"/>
      <c r="I1272" s="23"/>
      <c r="K1272" s="114"/>
      <c r="R1272" s="22"/>
      <c r="T1272" s="114"/>
      <c r="U1272" s="22"/>
      <c r="W1272" s="114"/>
      <c r="Y1272" s="22"/>
      <c r="AA1272" s="114"/>
      <c r="AE1272" s="22"/>
      <c r="AG1272" s="114"/>
      <c r="AH1272" s="22"/>
      <c r="AJ1272" s="114"/>
    </row>
    <row r="1273" spans="1:36" x14ac:dyDescent="0.2">
      <c r="G1273" s="114"/>
      <c r="H1273" s="114"/>
      <c r="I1273" s="23"/>
      <c r="K1273" s="114"/>
      <c r="R1273" s="22"/>
      <c r="T1273" s="114"/>
      <c r="U1273" s="22"/>
      <c r="W1273" s="114"/>
      <c r="Y1273" s="22"/>
      <c r="AA1273" s="114"/>
      <c r="AE1273" s="22"/>
      <c r="AG1273" s="114"/>
      <c r="AH1273" s="22"/>
      <c r="AJ1273" s="114"/>
    </row>
  </sheetData>
  <mergeCells count="43">
    <mergeCell ref="B1092:C1092"/>
    <mergeCell ref="D1092:E1092"/>
    <mergeCell ref="B996:C996"/>
    <mergeCell ref="E996:F996"/>
    <mergeCell ref="B1186:C1186"/>
    <mergeCell ref="D1186:E1186"/>
    <mergeCell ref="B396:Q396"/>
    <mergeCell ref="B400:C400"/>
    <mergeCell ref="E400:F400"/>
    <mergeCell ref="H400:I400"/>
    <mergeCell ref="K400:L400"/>
    <mergeCell ref="B497:H497"/>
    <mergeCell ref="B501:D501"/>
    <mergeCell ref="F501:H501"/>
    <mergeCell ref="B601:C601"/>
    <mergeCell ref="E601:F601"/>
    <mergeCell ref="H601:I601"/>
    <mergeCell ref="B10:C10"/>
    <mergeCell ref="E10:F10"/>
    <mergeCell ref="H10:I10"/>
    <mergeCell ref="K10:L10"/>
    <mergeCell ref="B298:D298"/>
    <mergeCell ref="K107:L107"/>
    <mergeCell ref="B205:C205"/>
    <mergeCell ref="E205:F205"/>
    <mergeCell ref="H205:I205"/>
    <mergeCell ref="K205:L205"/>
    <mergeCell ref="B107:C107"/>
    <mergeCell ref="E107:F107"/>
    <mergeCell ref="H107:I107"/>
    <mergeCell ref="H996:I996"/>
    <mergeCell ref="K996:L996"/>
    <mergeCell ref="B892:H892"/>
    <mergeCell ref="B694:H694"/>
    <mergeCell ref="K601:L601"/>
    <mergeCell ref="B798:C798"/>
    <mergeCell ref="E798:F798"/>
    <mergeCell ref="H798:I798"/>
    <mergeCell ref="K798:L798"/>
    <mergeCell ref="E698:F698"/>
    <mergeCell ref="B698:C698"/>
    <mergeCell ref="B896:C896"/>
    <mergeCell ref="E896:F896"/>
  </mergeCells>
  <pageMargins left="0.5" right="0.5" top="0.5" bottom="1" header="0.5" footer="0.5"/>
  <pageSetup scale="50" fitToHeight="7" orientation="landscape" r:id="rId1"/>
  <headerFooter alignWithMargins="0"/>
  <rowBreaks count="1" manualBreakCount="1">
    <brk id="293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147"/>
  <sheetViews>
    <sheetView view="pageBreakPreview" zoomScale="60" zoomScaleNormal="80" workbookViewId="0"/>
  </sheetViews>
  <sheetFormatPr defaultRowHeight="15" x14ac:dyDescent="0.25"/>
  <cols>
    <col min="1" max="1" width="9.140625" style="174"/>
    <col min="2" max="2" width="12.7109375" customWidth="1"/>
    <col min="3" max="5" width="12.42578125" customWidth="1"/>
    <col min="6" max="6" width="12.42578125" style="1" customWidth="1"/>
    <col min="7" max="9" width="12.42578125" customWidth="1"/>
    <col min="10" max="10" width="12.42578125" style="1" customWidth="1"/>
    <col min="11" max="13" width="12.42578125" customWidth="1"/>
    <col min="14" max="14" width="12.42578125" style="1" customWidth="1"/>
    <col min="15" max="16" width="12.42578125" customWidth="1"/>
    <col min="17" max="17" width="12.28515625" customWidth="1"/>
    <col min="18" max="18" width="12.28515625" style="1" customWidth="1"/>
    <col min="19" max="21" width="12.28515625" customWidth="1"/>
  </cols>
  <sheetData>
    <row r="1" spans="2:21" ht="15.75" x14ac:dyDescent="0.25">
      <c r="B1" s="140" t="s">
        <v>31</v>
      </c>
      <c r="C1" s="295"/>
      <c r="D1" s="295"/>
      <c r="E1" s="298"/>
      <c r="F1" s="112"/>
      <c r="G1" s="298"/>
      <c r="H1" s="298"/>
      <c r="I1" s="298"/>
      <c r="J1" s="112"/>
      <c r="K1" s="298"/>
      <c r="L1" s="295"/>
      <c r="M1" s="11" t="s">
        <v>159</v>
      </c>
      <c r="N1" s="313"/>
      <c r="O1" s="17"/>
      <c r="P1" s="295"/>
      <c r="Q1" s="295"/>
      <c r="R1" s="43"/>
    </row>
    <row r="2" spans="2:21" x14ac:dyDescent="0.25">
      <c r="B2" s="18" t="s">
        <v>32</v>
      </c>
      <c r="C2" s="295"/>
      <c r="D2" s="298"/>
      <c r="E2" s="298"/>
      <c r="F2" s="112"/>
      <c r="G2" s="298"/>
      <c r="H2" s="298"/>
      <c r="I2" s="298"/>
      <c r="J2" s="112"/>
      <c r="K2" s="298"/>
      <c r="L2" s="295"/>
      <c r="M2" s="11" t="s">
        <v>160</v>
      </c>
      <c r="N2" s="313"/>
      <c r="O2" s="17"/>
      <c r="P2" s="295"/>
      <c r="Q2" s="295"/>
      <c r="R2" s="43"/>
    </row>
    <row r="3" spans="2:21" x14ac:dyDescent="0.25">
      <c r="B3" s="18" t="s">
        <v>33</v>
      </c>
      <c r="C3" s="295"/>
      <c r="D3" s="298"/>
      <c r="E3" s="298"/>
      <c r="F3" s="112"/>
      <c r="G3" s="298"/>
      <c r="H3" s="298"/>
      <c r="I3" s="298"/>
      <c r="J3" s="112"/>
      <c r="K3" s="298"/>
      <c r="L3" s="295"/>
      <c r="M3" s="11"/>
      <c r="N3" s="313"/>
      <c r="O3" s="295"/>
      <c r="P3" s="295"/>
      <c r="Q3" s="295"/>
      <c r="R3" s="43"/>
    </row>
    <row r="4" spans="2:21" x14ac:dyDescent="0.25">
      <c r="B4" s="18" t="s">
        <v>34</v>
      </c>
      <c r="C4" s="295"/>
      <c r="D4" s="298"/>
      <c r="E4" s="298"/>
      <c r="F4" s="112"/>
      <c r="G4" s="298"/>
      <c r="H4" s="298"/>
      <c r="I4" s="298"/>
      <c r="J4" s="112"/>
      <c r="K4" s="8"/>
      <c r="L4" s="9"/>
      <c r="M4" s="11" t="s">
        <v>167</v>
      </c>
      <c r="N4" s="313"/>
      <c r="O4" s="295"/>
      <c r="P4" s="295"/>
      <c r="Q4" s="295"/>
      <c r="R4" s="43"/>
    </row>
    <row r="5" spans="2:21" x14ac:dyDescent="0.25">
      <c r="B5" s="18" t="s">
        <v>35</v>
      </c>
      <c r="C5" s="295"/>
      <c r="D5" s="298"/>
      <c r="E5" s="298"/>
      <c r="F5" s="112"/>
      <c r="G5" s="298"/>
      <c r="H5" s="298"/>
      <c r="I5" s="298"/>
      <c r="J5" s="112"/>
      <c r="K5" s="298"/>
      <c r="L5" s="295"/>
      <c r="M5" s="11" t="s">
        <v>162</v>
      </c>
      <c r="N5" s="313"/>
      <c r="O5" s="17"/>
      <c r="P5" s="295"/>
      <c r="Q5" s="295"/>
      <c r="R5" s="43"/>
    </row>
    <row r="6" spans="2:21" x14ac:dyDescent="0.25">
      <c r="B6" s="295"/>
      <c r="C6" s="295"/>
      <c r="D6" s="298"/>
      <c r="E6" s="298"/>
      <c r="F6" s="112"/>
      <c r="G6" s="298"/>
      <c r="H6" s="298"/>
      <c r="I6" s="298"/>
      <c r="J6" s="112"/>
      <c r="K6" s="298"/>
      <c r="L6" s="295"/>
      <c r="M6" s="295"/>
      <c r="N6" s="43"/>
      <c r="O6" s="17"/>
      <c r="P6" s="295"/>
      <c r="Q6" s="295"/>
      <c r="R6" s="43"/>
    </row>
    <row r="7" spans="2:21" ht="15.75" thickBot="1" x14ac:dyDescent="0.3">
      <c r="B7" s="39"/>
      <c r="C7" s="295"/>
      <c r="D7" s="298"/>
      <c r="E7" s="298"/>
      <c r="F7" s="112"/>
      <c r="G7" s="298"/>
      <c r="H7" s="298"/>
      <c r="I7" s="298"/>
      <c r="J7" s="112"/>
      <c r="K7" s="298"/>
      <c r="L7" s="295"/>
      <c r="M7" s="295"/>
      <c r="N7" s="43"/>
      <c r="O7" s="17"/>
      <c r="P7" s="295"/>
      <c r="Q7" s="295"/>
      <c r="R7" s="43"/>
    </row>
    <row r="8" spans="2:21" ht="26.25" x14ac:dyDescent="0.25">
      <c r="B8" s="36" t="s">
        <v>509</v>
      </c>
      <c r="C8" s="36" t="s">
        <v>19</v>
      </c>
      <c r="D8" s="37" t="s">
        <v>519</v>
      </c>
      <c r="E8" s="100"/>
      <c r="F8" s="311"/>
      <c r="G8" s="36" t="s">
        <v>19</v>
      </c>
      <c r="H8" s="37" t="s">
        <v>519</v>
      </c>
      <c r="I8" s="56"/>
      <c r="J8" s="312"/>
      <c r="K8" s="36" t="s">
        <v>19</v>
      </c>
      <c r="L8" s="37" t="s">
        <v>519</v>
      </c>
      <c r="M8" s="80"/>
      <c r="N8" s="314"/>
      <c r="O8" s="36" t="s">
        <v>19</v>
      </c>
      <c r="P8" s="37" t="s">
        <v>519</v>
      </c>
      <c r="Q8" s="80"/>
      <c r="R8" s="314"/>
      <c r="S8" s="36" t="s">
        <v>19</v>
      </c>
      <c r="T8" s="37" t="s">
        <v>519</v>
      </c>
      <c r="U8" s="80"/>
    </row>
    <row r="9" spans="2:21" ht="15.75" thickBot="1" x14ac:dyDescent="0.3">
      <c r="B9" s="98"/>
      <c r="C9" s="329" t="s">
        <v>10</v>
      </c>
      <c r="D9" s="330"/>
      <c r="E9" s="99"/>
      <c r="F9" s="43"/>
      <c r="G9" s="329" t="s">
        <v>11</v>
      </c>
      <c r="H9" s="330"/>
      <c r="I9" s="134"/>
      <c r="J9" s="112"/>
      <c r="K9" s="329" t="s">
        <v>12</v>
      </c>
      <c r="L9" s="330"/>
      <c r="M9" s="99"/>
      <c r="N9" s="43"/>
      <c r="O9" s="329" t="s">
        <v>13</v>
      </c>
      <c r="P9" s="330"/>
      <c r="Q9" s="134"/>
      <c r="R9" s="112"/>
      <c r="S9" s="329" t="s">
        <v>14</v>
      </c>
      <c r="T9" s="330"/>
      <c r="U9" s="134"/>
    </row>
    <row r="10" spans="2:21" ht="15.75" thickBot="1" x14ac:dyDescent="0.3">
      <c r="B10" s="98"/>
      <c r="C10" s="309" t="s">
        <v>128</v>
      </c>
      <c r="D10" s="308" t="s">
        <v>6</v>
      </c>
      <c r="E10" s="99"/>
      <c r="F10" s="43"/>
      <c r="G10" s="309" t="s">
        <v>128</v>
      </c>
      <c r="H10" s="308" t="s">
        <v>6</v>
      </c>
      <c r="I10" s="99"/>
      <c r="J10" s="43"/>
      <c r="K10" s="309" t="s">
        <v>128</v>
      </c>
      <c r="L10" s="308" t="s">
        <v>6</v>
      </c>
      <c r="M10" s="99"/>
      <c r="N10" s="43"/>
      <c r="O10" s="309" t="s">
        <v>128</v>
      </c>
      <c r="P10" s="308" t="s">
        <v>6</v>
      </c>
      <c r="Q10" s="99"/>
      <c r="R10" s="43"/>
      <c r="S10" s="309" t="s">
        <v>128</v>
      </c>
      <c r="T10" s="308" t="s">
        <v>6</v>
      </c>
      <c r="U10" s="99"/>
    </row>
    <row r="11" spans="2:21" x14ac:dyDescent="0.25">
      <c r="B11" s="44" t="s">
        <v>510</v>
      </c>
      <c r="C11" s="150">
        <f>SUMIFS('Query Result 1'!$L$8:$L$980,'Query Result 1'!$A$8:$A$980,$B11)/'Query Result 1'!$L$981</f>
        <v>4.2765019546946271E-5</v>
      </c>
      <c r="D11" s="63">
        <v>0.98099999999999998</v>
      </c>
      <c r="E11" s="151">
        <f>C11*D11</f>
        <v>4.1952484175554292E-5</v>
      </c>
      <c r="F11" s="39"/>
      <c r="G11" s="142">
        <f>SUMIFS('Query Result 1'!$M$8:$M$980,'Query Result 1'!$A$8:$A$980,$B11)/'Query Result 1'!$M$981</f>
        <v>3.0173309743871706E-5</v>
      </c>
      <c r="H11" s="40">
        <v>0.94599999999999995</v>
      </c>
      <c r="I11" s="151">
        <f>G11*H11</f>
        <v>2.8543951017702632E-5</v>
      </c>
      <c r="J11" s="39"/>
      <c r="K11" s="142">
        <f>SUMIFS('Query Result 1'!$N$8:$N$980,'Query Result 1'!$A$8:$A$980,$B11)/'Query Result 1'!$N$981</f>
        <v>3.8726146613990576E-5</v>
      </c>
      <c r="L11" s="40">
        <v>0.97899999999999998</v>
      </c>
      <c r="M11" s="151">
        <f>K11*L11</f>
        <v>3.7912897535096774E-5</v>
      </c>
      <c r="N11" s="39"/>
      <c r="O11" s="142">
        <f>SUMIFS('Query Result 1'!$O$8:$O$980,'Query Result 1'!$A$8:$A$980,$B11)/'Query Result 1'!$O$981</f>
        <v>3.8424324452345724E-5</v>
      </c>
      <c r="P11" s="40">
        <v>0.94399999999999995</v>
      </c>
      <c r="Q11" s="151">
        <f>O11*P11</f>
        <v>3.627256228301436E-5</v>
      </c>
      <c r="R11" s="39"/>
      <c r="S11" s="142">
        <f>SUMIFS('Query Result 1'!$P$8:$P$980,'Query Result 1'!$A$8:$A$980,$B11)/'Query Result 1'!$P$981</f>
        <v>4.1674781909062225E-5</v>
      </c>
      <c r="T11" s="40">
        <v>0.90600000000000003</v>
      </c>
      <c r="U11" s="151">
        <f>S11*T11</f>
        <v>3.7757352409610375E-5</v>
      </c>
    </row>
    <row r="12" spans="2:21" x14ac:dyDescent="0.25">
      <c r="B12" s="44" t="s">
        <v>513</v>
      </c>
      <c r="C12" s="142">
        <f>SUMIFS('Query Result 1'!$L$8:$L$980,'Query Result 1'!$A$8:$A$980,$B12)/'Query Result 1'!$L$981</f>
        <v>1.2496271945536248E-3</v>
      </c>
      <c r="D12" s="40">
        <v>0.98099999999999998</v>
      </c>
      <c r="E12" s="42">
        <f t="shared" ref="E12:E19" si="0">C12*D12</f>
        <v>1.225884277857106E-3</v>
      </c>
      <c r="F12" s="39"/>
      <c r="G12" s="142">
        <f>SUMIFS('Query Result 1'!$M$8:$M$980,'Query Result 1'!$A$8:$A$980,$B12)/'Query Result 1'!$M$981</f>
        <v>1.3927616624631574E-3</v>
      </c>
      <c r="H12" s="40">
        <v>0.94599999999999995</v>
      </c>
      <c r="I12" s="42">
        <f t="shared" ref="I12:I19" si="1">G12*H12</f>
        <v>1.3175525326901468E-3</v>
      </c>
      <c r="J12" s="39"/>
      <c r="K12" s="142">
        <f>SUMIFS('Query Result 1'!$N$8:$N$980,'Query Result 1'!$A$8:$A$980,$B12)/'Query Result 1'!$N$981</f>
        <v>1.2049912562121859E-3</v>
      </c>
      <c r="L12" s="40">
        <v>0.97899999999999998</v>
      </c>
      <c r="M12" s="42">
        <f t="shared" ref="M12:M19" si="2">K12*L12</f>
        <v>1.17968643983173E-3</v>
      </c>
      <c r="N12" s="39"/>
      <c r="O12" s="142">
        <f>SUMIFS('Query Result 1'!$O$8:$O$980,'Query Result 1'!$A$8:$A$980,$B12)/'Query Result 1'!$O$981</f>
        <v>1.1613420821545181E-3</v>
      </c>
      <c r="P12" s="40">
        <v>0.94399999999999995</v>
      </c>
      <c r="Q12" s="42">
        <f t="shared" ref="Q12:Q19" si="3">O12*P12</f>
        <v>1.0963069255538651E-3</v>
      </c>
      <c r="R12" s="39"/>
      <c r="S12" s="142">
        <f>SUMIFS('Query Result 1'!$P$8:$P$980,'Query Result 1'!$A$8:$A$980,$B12)/'Query Result 1'!$P$981</f>
        <v>1.2595990205575747E-3</v>
      </c>
      <c r="T12" s="40">
        <v>0.90600000000000003</v>
      </c>
      <c r="U12" s="42">
        <f t="shared" ref="U12:U19" si="4">S12*T12</f>
        <v>1.1411967126251626E-3</v>
      </c>
    </row>
    <row r="13" spans="2:21" x14ac:dyDescent="0.25">
      <c r="B13" s="45" t="s">
        <v>514</v>
      </c>
      <c r="C13" s="142">
        <f>SUMIFS('Query Result 1'!$L$8:$L$980,'Query Result 1'!$A$8:$A$980,$B13)/'Query Result 1'!$L$981</f>
        <v>4.3042714479069298E-5</v>
      </c>
      <c r="D13" s="40">
        <v>0.98099999999999998</v>
      </c>
      <c r="E13" s="42">
        <f t="shared" si="0"/>
        <v>4.222490290396698E-5</v>
      </c>
      <c r="F13" s="39"/>
      <c r="G13" s="142">
        <f>SUMIFS('Query Result 1'!$M$8:$M$980,'Query Result 1'!$A$8:$A$980,$B13)/'Query Result 1'!$M$981</f>
        <v>3.0652251168377604E-5</v>
      </c>
      <c r="H13" s="40">
        <v>0.97899999999999998</v>
      </c>
      <c r="I13" s="42">
        <f t="shared" si="1"/>
        <v>3.0008553893841673E-5</v>
      </c>
      <c r="J13" s="39"/>
      <c r="K13" s="142">
        <f>SUMIFS('Query Result 1'!$N$8:$N$980,'Query Result 1'!$A$8:$A$980,$B13)/'Query Result 1'!$N$981</f>
        <v>4.128655300169243E-5</v>
      </c>
      <c r="L13" s="40">
        <v>0.97899999999999998</v>
      </c>
      <c r="M13" s="42">
        <f t="shared" si="2"/>
        <v>4.0419535388656891E-5</v>
      </c>
      <c r="N13" s="39"/>
      <c r="O13" s="142">
        <f>SUMIFS('Query Result 1'!$O$8:$O$980,'Query Result 1'!$A$8:$A$980,$B13)/'Query Result 1'!$O$981</f>
        <v>4.1736766215478972E-5</v>
      </c>
      <c r="P13" s="40">
        <v>0.98299999999999998</v>
      </c>
      <c r="Q13" s="42">
        <f t="shared" si="3"/>
        <v>4.1027241189815826E-5</v>
      </c>
      <c r="R13" s="39"/>
      <c r="S13" s="142">
        <f>SUMIFS('Query Result 1'!$P$8:$P$980,'Query Result 1'!$A$8:$A$980,$B13)/'Query Result 1'!$P$981</f>
        <v>4.309229149780584E-5</v>
      </c>
      <c r="T13" s="40">
        <v>0.98699999999999999</v>
      </c>
      <c r="U13" s="42">
        <f t="shared" si="4"/>
        <v>4.2532091708334366E-5</v>
      </c>
    </row>
    <row r="14" spans="2:21" x14ac:dyDescent="0.25">
      <c r="B14" s="45" t="s">
        <v>515</v>
      </c>
      <c r="C14" s="142">
        <f>SUMIFS('Query Result 1'!$L$8:$L$980,'Query Result 1'!$A$8:$A$980,$B14)/'Query Result 1'!$L$981</f>
        <v>1.5773072144587975E-3</v>
      </c>
      <c r="D14" s="40">
        <v>0.98099999999999998</v>
      </c>
      <c r="E14" s="42">
        <f t="shared" si="0"/>
        <v>1.5473383773840802E-3</v>
      </c>
      <c r="F14" s="39"/>
      <c r="G14" s="142">
        <f>SUMIFS('Query Result 1'!$M$8:$M$980,'Query Result 1'!$A$8:$A$980,$B14)/'Query Result 1'!$M$981</f>
        <v>1.7744779777943598E-3</v>
      </c>
      <c r="H14" s="40">
        <v>0.94599999999999995</v>
      </c>
      <c r="I14" s="42">
        <f t="shared" si="1"/>
        <v>1.6786561669934644E-3</v>
      </c>
      <c r="J14" s="39"/>
      <c r="K14" s="142">
        <f>SUMIFS('Query Result 1'!$N$8:$N$980,'Query Result 1'!$A$8:$A$980,$B14)/'Query Result 1'!$N$981</f>
        <v>1.5948131287397936E-3</v>
      </c>
      <c r="L14" s="40">
        <v>0.97899999999999998</v>
      </c>
      <c r="M14" s="42">
        <f t="shared" si="2"/>
        <v>1.5613220530362579E-3</v>
      </c>
      <c r="N14" s="39"/>
      <c r="O14" s="142">
        <f>SUMIFS('Query Result 1'!$O$8:$O$980,'Query Result 1'!$A$8:$A$980,$B14)/'Query Result 1'!$O$981</f>
        <v>1.578709744309308E-3</v>
      </c>
      <c r="P14" s="40">
        <v>0.94399999999999995</v>
      </c>
      <c r="Q14" s="42">
        <f t="shared" si="3"/>
        <v>1.4903019986279866E-3</v>
      </c>
      <c r="R14" s="39"/>
      <c r="S14" s="142">
        <f>SUMIFS('Query Result 1'!$P$8:$P$980,'Query Result 1'!$A$8:$A$980,$B14)/'Query Result 1'!$P$981</f>
        <v>1.5929972758300724E-3</v>
      </c>
      <c r="T14" s="40">
        <v>0.90600000000000003</v>
      </c>
      <c r="U14" s="42">
        <f t="shared" si="4"/>
        <v>1.4432555319020457E-3</v>
      </c>
    </row>
    <row r="15" spans="2:21" x14ac:dyDescent="0.25">
      <c r="B15" s="44" t="s">
        <v>511</v>
      </c>
      <c r="C15" s="142">
        <f>SUMIFS('Query Result 1'!$L$8:$L$980,'Query Result 1'!$A$8:$A$980,$B15)/'Query Result 1'!$L$981</f>
        <v>5.3539582913319746E-4</v>
      </c>
      <c r="D15" s="40">
        <v>0.98099999999999998</v>
      </c>
      <c r="E15" s="42">
        <f t="shared" si="0"/>
        <v>5.2522330837966676E-4</v>
      </c>
      <c r="F15" s="39"/>
      <c r="G15" s="142">
        <f>SUMIFS('Query Result 1'!$M$8:$M$980,'Query Result 1'!$A$8:$A$980,$B15)/'Query Result 1'!$M$981</f>
        <v>2.4665483362053855E-4</v>
      </c>
      <c r="H15" s="40">
        <v>0.97899999999999998</v>
      </c>
      <c r="I15" s="42">
        <f t="shared" si="1"/>
        <v>2.4147508211450723E-4</v>
      </c>
      <c r="J15" s="39"/>
      <c r="K15" s="142">
        <f>SUMIFS('Query Result 1'!$N$8:$N$980,'Query Result 1'!$A$8:$A$980,$B15)/'Query Result 1'!$N$981</f>
        <v>4.3910969549086832E-4</v>
      </c>
      <c r="L15" s="40">
        <v>0.90600000000000003</v>
      </c>
      <c r="M15" s="42">
        <f t="shared" si="2"/>
        <v>3.9783338411472673E-4</v>
      </c>
      <c r="N15" s="39"/>
      <c r="O15" s="142">
        <f>SUMIFS('Query Result 1'!$O$8:$O$980,'Query Result 1'!$A$8:$A$980,$B15)/'Query Result 1'!$O$981</f>
        <v>4.3127991755994942E-4</v>
      </c>
      <c r="P15" s="40">
        <v>0.98299999999999998</v>
      </c>
      <c r="Q15" s="42">
        <f t="shared" si="3"/>
        <v>4.2394815896143028E-4</v>
      </c>
      <c r="R15" s="39"/>
      <c r="S15" s="142">
        <f>SUMIFS('Query Result 1'!$P$8:$P$980,'Query Result 1'!$A$8:$A$980,$B15)/'Query Result 1'!$P$981</f>
        <v>5.1172096153644434E-4</v>
      </c>
      <c r="T15" s="40">
        <v>0.98699999999999999</v>
      </c>
      <c r="U15" s="42">
        <f t="shared" si="4"/>
        <v>5.0506858903647054E-4</v>
      </c>
    </row>
    <row r="16" spans="2:21" x14ac:dyDescent="0.25">
      <c r="B16" s="45" t="s">
        <v>516</v>
      </c>
      <c r="C16" s="142">
        <f>SUMIFS('Query Result 1'!$L$8:$L$980,'Query Result 1'!$A$8:$A$980,$B16)/'Query Result 1'!$L$981</f>
        <v>7.5799608672301655E-3</v>
      </c>
      <c r="D16" s="40">
        <v>0.98099999999999998</v>
      </c>
      <c r="E16" s="42">
        <f t="shared" si="0"/>
        <v>7.4359416107527918E-3</v>
      </c>
      <c r="F16" s="39"/>
      <c r="G16" s="142">
        <f>SUMIFS('Query Result 1'!$M$8:$M$980,'Query Result 1'!$A$8:$A$980,$B16)/'Query Result 1'!$M$981</f>
        <v>7.4480180924912523E-3</v>
      </c>
      <c r="H16" s="40">
        <v>0.83</v>
      </c>
      <c r="I16" s="42">
        <f t="shared" si="1"/>
        <v>6.1818550167677391E-3</v>
      </c>
      <c r="J16" s="39"/>
      <c r="K16" s="142">
        <f>SUMIFS('Query Result 1'!$N$8:$N$980,'Query Result 1'!$A$8:$A$980,$B16)/'Query Result 1'!$N$981</f>
        <v>6.4000558168592521E-3</v>
      </c>
      <c r="L16" s="40">
        <v>0.85299999999999998</v>
      </c>
      <c r="M16" s="42">
        <f t="shared" si="2"/>
        <v>5.4592476117809423E-3</v>
      </c>
      <c r="N16" s="39"/>
      <c r="O16" s="142">
        <f>SUMIFS('Query Result 1'!$O$8:$O$980,'Query Result 1'!$A$8:$A$980,$B16)/'Query Result 1'!$O$981</f>
        <v>6.1253673083860091E-3</v>
      </c>
      <c r="P16" s="40">
        <v>0.98299999999999998</v>
      </c>
      <c r="Q16" s="42">
        <f t="shared" si="3"/>
        <v>6.0212360641434468E-3</v>
      </c>
      <c r="R16" s="39"/>
      <c r="S16" s="142">
        <f>SUMIFS('Query Result 1'!$P$8:$P$980,'Query Result 1'!$A$8:$A$980,$B16)/'Query Result 1'!$P$981</f>
        <v>7.5839598016960788E-3</v>
      </c>
      <c r="T16" s="40">
        <v>0.877</v>
      </c>
      <c r="U16" s="42">
        <f t="shared" si="4"/>
        <v>6.6511327460874615E-3</v>
      </c>
    </row>
    <row r="17" spans="2:21" x14ac:dyDescent="0.25">
      <c r="B17" s="45" t="s">
        <v>517</v>
      </c>
      <c r="C17" s="142">
        <f>SUMIFS('Query Result 1'!$L$8:$L$980,'Query Result 1'!$A$8:$A$980,$B17)/'Query Result 1'!$L$981</f>
        <v>6.7229943066985016E-4</v>
      </c>
      <c r="D17" s="40">
        <v>0.98099999999999998</v>
      </c>
      <c r="E17" s="42">
        <f t="shared" si="0"/>
        <v>6.59525741487123E-4</v>
      </c>
      <c r="F17" s="39"/>
      <c r="G17" s="142">
        <f>SUMIFS('Query Result 1'!$M$8:$M$980,'Query Result 1'!$A$8:$A$980,$B17)/'Query Result 1'!$M$981</f>
        <v>3.4483782564424803E-4</v>
      </c>
      <c r="H17" s="40">
        <v>0.97899999999999998</v>
      </c>
      <c r="I17" s="42">
        <f t="shared" si="1"/>
        <v>3.3759623130571884E-4</v>
      </c>
      <c r="J17" s="39"/>
      <c r="K17" s="142">
        <f>SUMIFS('Query Result 1'!$N$8:$N$980,'Query Result 1'!$A$8:$A$980,$B17)/'Query Result 1'!$N$981</f>
        <v>5.940142819468306E-4</v>
      </c>
      <c r="L17" s="40">
        <v>0.97899999999999998</v>
      </c>
      <c r="M17" s="42">
        <f t="shared" si="2"/>
        <v>5.8153998202594716E-4</v>
      </c>
      <c r="N17" s="39"/>
      <c r="O17" s="142">
        <f>SUMIFS('Query Result 1'!$O$8:$O$980,'Query Result 1'!$A$8:$A$980,$B17)/'Query Result 1'!$O$981</f>
        <v>6.0054569165605856E-4</v>
      </c>
      <c r="P17" s="40">
        <v>0.98299999999999998</v>
      </c>
      <c r="Q17" s="42">
        <f t="shared" si="3"/>
        <v>5.9033641489790554E-4</v>
      </c>
      <c r="R17" s="39"/>
      <c r="S17" s="142">
        <f>SUMIFS('Query Result 1'!$P$8:$P$980,'Query Result 1'!$A$8:$A$980,$B17)/'Query Result 1'!$P$981</f>
        <v>6.5517293191729798E-4</v>
      </c>
      <c r="T17" s="40">
        <v>0.98699999999999999</v>
      </c>
      <c r="U17" s="42">
        <f t="shared" si="4"/>
        <v>6.4665568380237312E-4</v>
      </c>
    </row>
    <row r="18" spans="2:21" x14ac:dyDescent="0.25">
      <c r="B18" s="44" t="s">
        <v>518</v>
      </c>
      <c r="C18" s="142">
        <f>SUMIFS('Query Result 1'!$L$8:$L$980,'Query Result 1'!$A$8:$A$980,$B18)/'Query Result 1'!$L$981</f>
        <v>8.685186697079815E-3</v>
      </c>
      <c r="D18" s="40">
        <v>0.98099999999999998</v>
      </c>
      <c r="E18" s="42">
        <f t="shared" si="0"/>
        <v>8.5201681498352985E-3</v>
      </c>
      <c r="F18" s="39"/>
      <c r="G18" s="142">
        <f>SUMIFS('Query Result 1'!$M$8:$M$980,'Query Result 1'!$A$8:$A$980,$B18)/'Query Result 1'!$M$981</f>
        <v>8.543836071760751E-3</v>
      </c>
      <c r="H18" s="40">
        <v>0.97899999999999998</v>
      </c>
      <c r="I18" s="42">
        <f t="shared" si="1"/>
        <v>8.364415514253775E-3</v>
      </c>
      <c r="J18" s="39"/>
      <c r="K18" s="142">
        <f>SUMIFS('Query Result 1'!$N$8:$N$980,'Query Result 1'!$A$8:$A$980,$B18)/'Query Result 1'!$N$981</f>
        <v>7.9644641197450863E-3</v>
      </c>
      <c r="L18" s="40">
        <v>0.89400000000000002</v>
      </c>
      <c r="M18" s="42">
        <f t="shared" si="2"/>
        <v>7.1202309230521069E-3</v>
      </c>
      <c r="N18" s="39"/>
      <c r="O18" s="142">
        <f>SUMIFS('Query Result 1'!$O$8:$O$980,'Query Result 1'!$A$8:$A$980,$B18)/'Query Result 1'!$O$981</f>
        <v>7.8309435722233207E-3</v>
      </c>
      <c r="P18" s="40">
        <v>0.98299999999999998</v>
      </c>
      <c r="Q18" s="42">
        <f t="shared" si="3"/>
        <v>7.6978175314955238E-3</v>
      </c>
      <c r="R18" s="39"/>
      <c r="S18" s="142">
        <f>SUMIFS('Query Result 1'!$P$8:$P$980,'Query Result 1'!$A$8:$A$980,$B18)/'Query Result 1'!$P$981</f>
        <v>8.7114469285827483E-3</v>
      </c>
      <c r="T18" s="40">
        <v>0.93700000000000006</v>
      </c>
      <c r="U18" s="42">
        <f t="shared" si="4"/>
        <v>8.1626257720820352E-3</v>
      </c>
    </row>
    <row r="19" spans="2:21" ht="15.75" thickBot="1" x14ac:dyDescent="0.3">
      <c r="B19" s="304" t="s">
        <v>130</v>
      </c>
      <c r="C19" s="145">
        <f>SUMIFS('Query Result 1'!$L$8:$L$980,'Query Result 1'!$A$8:$A$980,$B19)/'Query Result 1'!$L$981</f>
        <v>0.97961441503284852</v>
      </c>
      <c r="D19" s="263">
        <v>1</v>
      </c>
      <c r="E19" s="149">
        <f t="shared" si="0"/>
        <v>0.97961441503284852</v>
      </c>
      <c r="F19" s="39"/>
      <c r="G19" s="145">
        <f>SUMIFS('Query Result 1'!$M$8:$M$980,'Query Result 1'!$A$8:$A$980,$B19)/'Query Result 1'!$M$981</f>
        <v>0.9801885879753135</v>
      </c>
      <c r="H19" s="263">
        <v>1</v>
      </c>
      <c r="I19" s="149">
        <f t="shared" si="1"/>
        <v>0.9801885879753135</v>
      </c>
      <c r="J19" s="39"/>
      <c r="K19" s="145">
        <f>SUMIFS('Query Result 1'!$N$8:$N$980,'Query Result 1'!$A$8:$A$980,$B19)/'Query Result 1'!$N$981</f>
        <v>0.98172253900139028</v>
      </c>
      <c r="L19" s="263">
        <v>1</v>
      </c>
      <c r="M19" s="149">
        <f t="shared" si="2"/>
        <v>0.98172253900139028</v>
      </c>
      <c r="N19" s="39"/>
      <c r="O19" s="145">
        <f>SUMIFS('Query Result 1'!$O$8:$O$980,'Query Result 1'!$A$8:$A$980,$B19)/'Query Result 1'!$O$981</f>
        <v>0.98219165059304303</v>
      </c>
      <c r="P19" s="263">
        <v>1</v>
      </c>
      <c r="Q19" s="149">
        <f t="shared" si="3"/>
        <v>0.98219165059304303</v>
      </c>
      <c r="R19" s="39"/>
      <c r="S19" s="145">
        <f>SUMIFS('Query Result 1'!$P$8:$P$980,'Query Result 1'!$A$8:$A$980,$B19)/'Query Result 1'!$P$981</f>
        <v>0.97960033600647289</v>
      </c>
      <c r="T19" s="263">
        <v>1</v>
      </c>
      <c r="U19" s="149">
        <f t="shared" si="4"/>
        <v>0.97960033600647289</v>
      </c>
    </row>
    <row r="20" spans="2:21" ht="15.75" thickBot="1" x14ac:dyDescent="0.3">
      <c r="C20" t="s">
        <v>524</v>
      </c>
      <c r="D20" s="306">
        <f>SUMPRODUCT(C11:C19,D11:D19)</f>
        <v>0.99961267388562414</v>
      </c>
      <c r="H20" s="306">
        <f>SUMPRODUCT(G11:G19,H11:H19)</f>
        <v>0.99836869102435044</v>
      </c>
      <c r="L20" s="306">
        <f>SUMPRODUCT(K11:K19,L11:L19)</f>
        <v>0.99810073182815573</v>
      </c>
      <c r="P20" s="306">
        <f>SUMPRODUCT(O11:O19,P11:P19)</f>
        <v>0.99958889749019597</v>
      </c>
      <c r="T20" s="306">
        <f>SUMPRODUCT(S11:S19,T11:T19)</f>
        <v>0.99823056048612635</v>
      </c>
    </row>
    <row r="21" spans="2:21" s="174" customFormat="1" x14ac:dyDescent="0.25">
      <c r="F21" s="1"/>
      <c r="J21" s="1"/>
      <c r="N21" s="1"/>
      <c r="R21" s="1"/>
    </row>
    <row r="22" spans="2:21" s="174" customFormat="1" ht="15.75" x14ac:dyDescent="0.25">
      <c r="B22" s="140" t="s">
        <v>525</v>
      </c>
      <c r="F22" s="1"/>
      <c r="J22" s="1"/>
      <c r="N22" s="1"/>
      <c r="R22" s="1"/>
    </row>
    <row r="23" spans="2:21" s="174" customFormat="1" x14ac:dyDescent="0.25">
      <c r="B23" s="18" t="s">
        <v>526</v>
      </c>
      <c r="F23" s="1"/>
      <c r="J23" s="1"/>
      <c r="N23" s="1"/>
      <c r="R23" s="1"/>
    </row>
    <row r="24" spans="2:21" ht="15.75" thickBot="1" x14ac:dyDescent="0.3"/>
    <row r="25" spans="2:21" ht="26.25" x14ac:dyDescent="0.25">
      <c r="B25" s="36" t="s">
        <v>509</v>
      </c>
      <c r="C25" s="36" t="s">
        <v>19</v>
      </c>
      <c r="D25" s="37" t="s">
        <v>519</v>
      </c>
      <c r="E25" s="100"/>
      <c r="F25" s="311"/>
      <c r="G25" s="36" t="s">
        <v>19</v>
      </c>
      <c r="H25" s="37" t="s">
        <v>519</v>
      </c>
      <c r="I25" s="56"/>
      <c r="J25" s="312"/>
      <c r="K25" s="36" t="s">
        <v>19</v>
      </c>
      <c r="L25" s="37" t="s">
        <v>519</v>
      </c>
      <c r="M25" s="80"/>
      <c r="N25" s="314"/>
      <c r="O25" s="36" t="s">
        <v>19</v>
      </c>
      <c r="P25" s="37" t="s">
        <v>519</v>
      </c>
      <c r="Q25" s="80"/>
      <c r="R25" s="314"/>
      <c r="S25" s="36" t="s">
        <v>19</v>
      </c>
      <c r="T25" s="37" t="s">
        <v>519</v>
      </c>
      <c r="U25" s="80"/>
    </row>
    <row r="26" spans="2:21" ht="15.75" thickBot="1" x14ac:dyDescent="0.3">
      <c r="B26" s="98"/>
      <c r="C26" s="329" t="s">
        <v>10</v>
      </c>
      <c r="D26" s="330"/>
      <c r="E26" s="99"/>
      <c r="F26" s="43"/>
      <c r="G26" s="329" t="s">
        <v>11</v>
      </c>
      <c r="H26" s="330"/>
      <c r="I26" s="134"/>
      <c r="J26" s="112"/>
      <c r="K26" s="329" t="s">
        <v>12</v>
      </c>
      <c r="L26" s="330"/>
      <c r="M26" s="99"/>
      <c r="N26" s="43"/>
      <c r="O26" s="329" t="s">
        <v>13</v>
      </c>
      <c r="P26" s="330"/>
      <c r="Q26" s="134"/>
      <c r="R26" s="112"/>
      <c r="S26" s="329" t="s">
        <v>14</v>
      </c>
      <c r="T26" s="330"/>
      <c r="U26" s="134"/>
    </row>
    <row r="27" spans="2:21" ht="15.75" thickBot="1" x14ac:dyDescent="0.3">
      <c r="B27" s="98"/>
      <c r="C27" s="305" t="s">
        <v>128</v>
      </c>
      <c r="D27" s="112" t="s">
        <v>6</v>
      </c>
      <c r="E27" s="47"/>
      <c r="F27" s="43"/>
      <c r="G27" s="299" t="s">
        <v>128</v>
      </c>
      <c r="H27" s="300" t="s">
        <v>6</v>
      </c>
      <c r="I27" s="99"/>
      <c r="J27" s="43"/>
      <c r="K27" s="299" t="s">
        <v>128</v>
      </c>
      <c r="L27" s="300" t="s">
        <v>6</v>
      </c>
      <c r="M27" s="99"/>
      <c r="N27" s="43"/>
      <c r="O27" s="299" t="s">
        <v>128</v>
      </c>
      <c r="P27" s="300" t="s">
        <v>6</v>
      </c>
      <c r="Q27" s="99"/>
      <c r="R27" s="43"/>
      <c r="S27" s="299" t="s">
        <v>128</v>
      </c>
      <c r="T27" s="300" t="s">
        <v>6</v>
      </c>
      <c r="U27" s="99"/>
    </row>
    <row r="28" spans="2:21" x14ac:dyDescent="0.25">
      <c r="B28" s="44" t="s">
        <v>510</v>
      </c>
      <c r="C28" s="150">
        <f>C11</f>
        <v>4.2765019546946271E-5</v>
      </c>
      <c r="D28" s="63">
        <f>D11/D$20</f>
        <v>0.98138011414633808</v>
      </c>
      <c r="E28" s="151">
        <f>C28*D28</f>
        <v>4.196873976445251E-5</v>
      </c>
      <c r="F28" s="39"/>
      <c r="G28" s="150">
        <f>G11</f>
        <v>3.0173309743871706E-5</v>
      </c>
      <c r="H28" s="63">
        <f>H11/H$20</f>
        <v>0.94754573987028889</v>
      </c>
      <c r="I28" s="151">
        <f>G28*H28</f>
        <v>2.8590591105592312E-5</v>
      </c>
      <c r="J28" s="39"/>
      <c r="K28" s="150">
        <f>K11</f>
        <v>3.8726146613990576E-5</v>
      </c>
      <c r="L28" s="63">
        <f>L11/L$20</f>
        <v>0.98086292172818046</v>
      </c>
      <c r="M28" s="151">
        <f>K28*L28</f>
        <v>3.7985041315072677E-5</v>
      </c>
      <c r="N28" s="39"/>
      <c r="O28" s="150">
        <f>O11</f>
        <v>3.8424324452345724E-5</v>
      </c>
      <c r="P28" s="63">
        <f>P11/P$20</f>
        <v>0.9443882403758479</v>
      </c>
      <c r="Q28" s="151">
        <f>O28*P28</f>
        <v>3.6287480157181444E-5</v>
      </c>
      <c r="R28" s="39"/>
      <c r="S28" s="150">
        <f>S11</f>
        <v>4.1674781909062225E-5</v>
      </c>
      <c r="T28" s="63">
        <f>T11/T$20</f>
        <v>0.90760595383774756</v>
      </c>
      <c r="U28" s="151">
        <f>S28*T28</f>
        <v>3.7824280185554529E-5</v>
      </c>
    </row>
    <row r="29" spans="2:21" x14ac:dyDescent="0.25">
      <c r="B29" s="44" t="s">
        <v>513</v>
      </c>
      <c r="C29" s="142">
        <f>C12</f>
        <v>1.2496271945536248E-3</v>
      </c>
      <c r="D29" s="40">
        <f t="shared" ref="D29:D36" si="5">D12/D$20</f>
        <v>0.98138011414633808</v>
      </c>
      <c r="E29" s="42">
        <f t="shared" ref="E29:E36" si="6">C29*D29</f>
        <v>1.2263592788314046E-3</v>
      </c>
      <c r="F29" s="39"/>
      <c r="G29" s="142">
        <f>G12</f>
        <v>1.3927616624631574E-3</v>
      </c>
      <c r="H29" s="40">
        <f t="shared" ref="H29:H36" si="7">H12/H$20</f>
        <v>0.94754573987028889</v>
      </c>
      <c r="I29" s="42">
        <f t="shared" ref="I29:I36" si="8">G29*H29</f>
        <v>1.3197053799216261E-3</v>
      </c>
      <c r="J29" s="39"/>
      <c r="K29" s="142">
        <f>K12</f>
        <v>1.2049912562121859E-3</v>
      </c>
      <c r="L29" s="40">
        <f t="shared" ref="L29:L36" si="9">L12/L$20</f>
        <v>0.98086292172818046</v>
      </c>
      <c r="M29" s="42">
        <f t="shared" ref="M29:M36" si="10">K29*L29</f>
        <v>1.1819312442251952E-3</v>
      </c>
      <c r="N29" s="39"/>
      <c r="O29" s="142">
        <f>O12</f>
        <v>1.1613420821545181E-3</v>
      </c>
      <c r="P29" s="40">
        <f t="shared" ref="P29:P36" si="11">P12/P$20</f>
        <v>0.9443882403758479</v>
      </c>
      <c r="Q29" s="42">
        <f t="shared" ref="Q29:Q36" si="12">O29*P29</f>
        <v>1.0967578054403287E-3</v>
      </c>
      <c r="R29" s="39"/>
      <c r="S29" s="142">
        <f>S12</f>
        <v>1.2595990205575747E-3</v>
      </c>
      <c r="T29" s="40">
        <f t="shared" ref="T29:T36" si="13">T12/T$20</f>
        <v>0.90760595383774756</v>
      </c>
      <c r="U29" s="42">
        <f t="shared" ref="U29:U36" si="14">S29*T29</f>
        <v>1.1432195705062501E-3</v>
      </c>
    </row>
    <row r="30" spans="2:21" x14ac:dyDescent="0.25">
      <c r="B30" s="45" t="s">
        <v>514</v>
      </c>
      <c r="C30" s="142">
        <f t="shared" ref="C30:C35" si="15">C13</f>
        <v>4.3042714479069298E-5</v>
      </c>
      <c r="D30" s="40">
        <f>D13/D$20</f>
        <v>0.98138011414633808</v>
      </c>
      <c r="E30" s="42">
        <f t="shared" si="6"/>
        <v>4.2241264048637269E-5</v>
      </c>
      <c r="F30" s="39"/>
      <c r="G30" s="142">
        <f t="shared" ref="G30:G35" si="16">G13</f>
        <v>3.0652251168377604E-5</v>
      </c>
      <c r="H30" s="40">
        <f t="shared" si="7"/>
        <v>0.98059966102855478</v>
      </c>
      <c r="I30" s="42">
        <f t="shared" si="8"/>
        <v>3.0057587105473199E-5</v>
      </c>
      <c r="J30" s="39"/>
      <c r="K30" s="142">
        <f t="shared" ref="K30:K35" si="17">K13</f>
        <v>4.128655300169243E-5</v>
      </c>
      <c r="L30" s="40">
        <f t="shared" si="9"/>
        <v>0.98086292172818046</v>
      </c>
      <c r="M30" s="42">
        <f t="shared" si="10"/>
        <v>4.0496449005325413E-5</v>
      </c>
      <c r="N30" s="39"/>
      <c r="O30" s="142">
        <f t="shared" ref="O30:O35" si="18">O13</f>
        <v>4.1736766215478972E-5</v>
      </c>
      <c r="P30" s="40">
        <f t="shared" si="11"/>
        <v>0.98340427996764668</v>
      </c>
      <c r="Q30" s="42">
        <f t="shared" si="12"/>
        <v>4.1044114528311099E-5</v>
      </c>
      <c r="R30" s="39"/>
      <c r="S30" s="142">
        <f t="shared" ref="S30:S35" si="19">S13</f>
        <v>4.309229149780584E-5</v>
      </c>
      <c r="T30" s="40">
        <f t="shared" si="13"/>
        <v>0.98874953249211561</v>
      </c>
      <c r="U30" s="42">
        <f t="shared" si="14"/>
        <v>4.2607483072469491E-5</v>
      </c>
    </row>
    <row r="31" spans="2:21" x14ac:dyDescent="0.25">
      <c r="B31" s="45" t="s">
        <v>515</v>
      </c>
      <c r="C31" s="142">
        <f t="shared" si="15"/>
        <v>1.5773072144587975E-3</v>
      </c>
      <c r="D31" s="40">
        <f t="shared" si="5"/>
        <v>0.98138011414633808</v>
      </c>
      <c r="E31" s="42">
        <f t="shared" si="6"/>
        <v>1.5479379341694173E-3</v>
      </c>
      <c r="F31" s="39"/>
      <c r="G31" s="142">
        <f t="shared" si="16"/>
        <v>1.7744779777943598E-3</v>
      </c>
      <c r="H31" s="40">
        <f t="shared" si="7"/>
        <v>0.94754573987028889</v>
      </c>
      <c r="I31" s="42">
        <f t="shared" si="8"/>
        <v>1.6813990483526906E-3</v>
      </c>
      <c r="J31" s="39"/>
      <c r="K31" s="142">
        <f t="shared" si="17"/>
        <v>1.5948131287397936E-3</v>
      </c>
      <c r="L31" s="40">
        <f t="shared" si="9"/>
        <v>0.98086292172818046</v>
      </c>
      <c r="M31" s="42">
        <f t="shared" si="10"/>
        <v>1.5642930650661747E-3</v>
      </c>
      <c r="N31" s="39"/>
      <c r="O31" s="142">
        <f t="shared" si="18"/>
        <v>1.578709744309308E-3</v>
      </c>
      <c r="P31" s="40">
        <f t="shared" si="11"/>
        <v>0.9443882403758479</v>
      </c>
      <c r="Q31" s="42">
        <f t="shared" si="12"/>
        <v>1.4909149174924721E-3</v>
      </c>
      <c r="R31" s="39"/>
      <c r="S31" s="142">
        <f t="shared" si="19"/>
        <v>1.5929972758300724E-3</v>
      </c>
      <c r="T31" s="40">
        <f t="shared" si="13"/>
        <v>0.90760595383774756</v>
      </c>
      <c r="U31" s="42">
        <f t="shared" si="14"/>
        <v>1.4458138119906863E-3</v>
      </c>
    </row>
    <row r="32" spans="2:21" x14ac:dyDescent="0.25">
      <c r="B32" s="44" t="s">
        <v>511</v>
      </c>
      <c r="C32" s="142">
        <f t="shared" si="15"/>
        <v>5.3539582913319746E-4</v>
      </c>
      <c r="D32" s="40">
        <f t="shared" si="5"/>
        <v>0.98138011414633808</v>
      </c>
      <c r="E32" s="42">
        <f t="shared" si="6"/>
        <v>5.2542681990821061E-4</v>
      </c>
      <c r="F32" s="39"/>
      <c r="G32" s="142">
        <f t="shared" si="16"/>
        <v>2.4665483362053855E-4</v>
      </c>
      <c r="H32" s="40">
        <f t="shared" si="7"/>
        <v>0.98059966102855478</v>
      </c>
      <c r="I32" s="42">
        <f t="shared" si="8"/>
        <v>2.4186964623935467E-4</v>
      </c>
      <c r="J32" s="39"/>
      <c r="K32" s="142">
        <f t="shared" si="17"/>
        <v>4.3910969549086832E-4</v>
      </c>
      <c r="L32" s="40">
        <f t="shared" si="9"/>
        <v>0.90772401132352565</v>
      </c>
      <c r="M32" s="42">
        <f t="shared" si="10"/>
        <v>3.9859041420202288E-4</v>
      </c>
      <c r="N32" s="39"/>
      <c r="O32" s="142">
        <f t="shared" si="18"/>
        <v>4.3127991755994942E-4</v>
      </c>
      <c r="P32" s="40">
        <f t="shared" si="11"/>
        <v>0.98340427996764668</v>
      </c>
      <c r="Q32" s="42">
        <f t="shared" si="12"/>
        <v>4.2412251679254808E-4</v>
      </c>
      <c r="R32" s="39"/>
      <c r="S32" s="142">
        <f t="shared" si="19"/>
        <v>5.1172096153644434E-4</v>
      </c>
      <c r="T32" s="40">
        <f t="shared" si="13"/>
        <v>0.98874953249211561</v>
      </c>
      <c r="U32" s="42">
        <f t="shared" si="14"/>
        <v>5.0596386148557527E-4</v>
      </c>
    </row>
    <row r="33" spans="2:21" x14ac:dyDescent="0.25">
      <c r="B33" s="45" t="s">
        <v>516</v>
      </c>
      <c r="C33" s="142">
        <f t="shared" si="15"/>
        <v>7.5799608672301655E-3</v>
      </c>
      <c r="D33" s="40">
        <f t="shared" si="5"/>
        <v>0.98138011414633808</v>
      </c>
      <c r="E33" s="42">
        <f t="shared" si="6"/>
        <v>7.4388228611071156E-3</v>
      </c>
      <c r="F33" s="39"/>
      <c r="G33" s="142">
        <f t="shared" si="16"/>
        <v>7.4480180924912523E-3</v>
      </c>
      <c r="H33" s="40">
        <f t="shared" si="7"/>
        <v>0.83135619882911183</v>
      </c>
      <c r="I33" s="42">
        <f t="shared" si="8"/>
        <v>6.1919560101839797E-3</v>
      </c>
      <c r="J33" s="39"/>
      <c r="K33" s="142">
        <f t="shared" si="17"/>
        <v>6.4000558168592521E-3</v>
      </c>
      <c r="L33" s="40">
        <f t="shared" si="9"/>
        <v>0.85462315856398152</v>
      </c>
      <c r="M33" s="42">
        <f t="shared" si="10"/>
        <v>5.4696359171900371E-3</v>
      </c>
      <c r="N33" s="39"/>
      <c r="O33" s="142">
        <f t="shared" si="18"/>
        <v>6.1253673083860091E-3</v>
      </c>
      <c r="P33" s="40">
        <f t="shared" si="11"/>
        <v>0.98340427996764668</v>
      </c>
      <c r="Q33" s="42">
        <f t="shared" si="12"/>
        <v>6.0237124274407049E-3</v>
      </c>
      <c r="R33" s="39"/>
      <c r="S33" s="142">
        <f t="shared" si="19"/>
        <v>7.5839598016960788E-3</v>
      </c>
      <c r="T33" s="40">
        <f t="shared" si="13"/>
        <v>0.87855454913433173</v>
      </c>
      <c r="U33" s="42">
        <f t="shared" si="14"/>
        <v>6.6629223842319943E-3</v>
      </c>
    </row>
    <row r="34" spans="2:21" x14ac:dyDescent="0.25">
      <c r="B34" s="45" t="s">
        <v>517</v>
      </c>
      <c r="C34" s="142">
        <f t="shared" si="15"/>
        <v>6.7229943066985016E-4</v>
      </c>
      <c r="D34" s="40">
        <f t="shared" si="5"/>
        <v>0.98138011414633808</v>
      </c>
      <c r="E34" s="42">
        <f t="shared" si="6"/>
        <v>6.597812920112957E-4</v>
      </c>
      <c r="F34" s="39"/>
      <c r="G34" s="142">
        <f t="shared" si="16"/>
        <v>3.4483782564424803E-4</v>
      </c>
      <c r="H34" s="40">
        <f t="shared" si="7"/>
        <v>0.98059966102855478</v>
      </c>
      <c r="I34" s="42">
        <f t="shared" si="8"/>
        <v>3.3814785493657348E-4</v>
      </c>
      <c r="J34" s="39"/>
      <c r="K34" s="142">
        <f t="shared" si="17"/>
        <v>5.940142819468306E-4</v>
      </c>
      <c r="L34" s="40">
        <f t="shared" si="9"/>
        <v>0.98086292172818046</v>
      </c>
      <c r="M34" s="42">
        <f t="shared" si="10"/>
        <v>5.8264658413863539E-4</v>
      </c>
      <c r="N34" s="39"/>
      <c r="O34" s="142">
        <f t="shared" si="18"/>
        <v>6.0054569165605856E-4</v>
      </c>
      <c r="P34" s="40">
        <f t="shared" si="11"/>
        <v>0.98340427996764668</v>
      </c>
      <c r="Q34" s="42">
        <f t="shared" si="12"/>
        <v>5.9057920349069861E-4</v>
      </c>
      <c r="R34" s="39"/>
      <c r="S34" s="142">
        <f t="shared" si="19"/>
        <v>6.5517293191729798E-4</v>
      </c>
      <c r="T34" s="40">
        <f t="shared" si="13"/>
        <v>0.98874953249211561</v>
      </c>
      <c r="U34" s="42">
        <f t="shared" si="14"/>
        <v>6.4780193013471712E-4</v>
      </c>
    </row>
    <row r="35" spans="2:21" x14ac:dyDescent="0.25">
      <c r="B35" s="44" t="s">
        <v>518</v>
      </c>
      <c r="C35" s="142">
        <f t="shared" si="15"/>
        <v>8.685186697079815E-3</v>
      </c>
      <c r="D35" s="40">
        <f t="shared" si="5"/>
        <v>0.98138011414633808</v>
      </c>
      <c r="E35" s="42">
        <f t="shared" si="6"/>
        <v>8.5234695121624467E-3</v>
      </c>
      <c r="F35" s="39"/>
      <c r="G35" s="142">
        <f t="shared" si="16"/>
        <v>8.543836071760751E-3</v>
      </c>
      <c r="H35" s="40">
        <f t="shared" si="7"/>
        <v>0.98059966102855478</v>
      </c>
      <c r="I35" s="42">
        <f t="shared" si="8"/>
        <v>8.3780827558521311E-3</v>
      </c>
      <c r="J35" s="39"/>
      <c r="K35" s="142">
        <f t="shared" si="17"/>
        <v>7.9644641197450863E-3</v>
      </c>
      <c r="L35" s="40">
        <f t="shared" si="9"/>
        <v>0.89570117673645899</v>
      </c>
      <c r="M35" s="42">
        <f t="shared" si="10"/>
        <v>7.13377988413098E-3</v>
      </c>
      <c r="N35" s="39"/>
      <c r="O35" s="142">
        <f t="shared" si="18"/>
        <v>7.8309435722233207E-3</v>
      </c>
      <c r="P35" s="40">
        <f t="shared" si="11"/>
        <v>0.98340427996764668</v>
      </c>
      <c r="Q35" s="42">
        <f t="shared" si="12"/>
        <v>7.7009834251095454E-3</v>
      </c>
      <c r="R35" s="39"/>
      <c r="S35" s="142">
        <f t="shared" si="19"/>
        <v>8.7114469285827483E-3</v>
      </c>
      <c r="T35" s="40">
        <f t="shared" si="13"/>
        <v>0.93866090369312305</v>
      </c>
      <c r="U35" s="42">
        <f t="shared" si="14"/>
        <v>8.1770946464581641E-3</v>
      </c>
    </row>
    <row r="36" spans="2:21" ht="15.75" thickBot="1" x14ac:dyDescent="0.3">
      <c r="B36" s="304" t="s">
        <v>130</v>
      </c>
      <c r="C36" s="145">
        <f>C19</f>
        <v>0.97961441503284852</v>
      </c>
      <c r="D36" s="87">
        <f t="shared" si="5"/>
        <v>1.0003874761940246</v>
      </c>
      <c r="E36" s="149">
        <f t="shared" si="6"/>
        <v>0.97999399229799711</v>
      </c>
      <c r="F36" s="39"/>
      <c r="G36" s="145">
        <f>G19</f>
        <v>0.9801885879753135</v>
      </c>
      <c r="H36" s="87">
        <f t="shared" si="7"/>
        <v>1.0016339744929059</v>
      </c>
      <c r="I36" s="149">
        <f t="shared" si="8"/>
        <v>0.98179019112630261</v>
      </c>
      <c r="J36" s="39"/>
      <c r="K36" s="145">
        <f>K19</f>
        <v>0.98172253900139028</v>
      </c>
      <c r="L36" s="87">
        <f t="shared" si="9"/>
        <v>1.0019028822555469</v>
      </c>
      <c r="M36" s="149">
        <f t="shared" si="10"/>
        <v>0.9835906414007265</v>
      </c>
      <c r="N36" s="39"/>
      <c r="O36" s="145">
        <f>O19</f>
        <v>0.98219165059304303</v>
      </c>
      <c r="P36" s="87">
        <f t="shared" si="11"/>
        <v>1.0004112715845848</v>
      </c>
      <c r="Q36" s="149">
        <f t="shared" si="12"/>
        <v>0.98259559810954833</v>
      </c>
      <c r="R36" s="39"/>
      <c r="S36" s="145">
        <f>S19</f>
        <v>0.97960033600647289</v>
      </c>
      <c r="T36" s="87">
        <f t="shared" si="13"/>
        <v>1.0017725759798537</v>
      </c>
      <c r="U36" s="149">
        <f t="shared" si="14"/>
        <v>0.9813367520319346</v>
      </c>
    </row>
    <row r="38" spans="2:21" s="174" customFormat="1" ht="15.75" x14ac:dyDescent="0.25">
      <c r="B38" s="140" t="s">
        <v>43</v>
      </c>
      <c r="F38" s="1"/>
      <c r="J38" s="1"/>
      <c r="N38" s="1"/>
      <c r="R38" s="1"/>
    </row>
    <row r="39" spans="2:21" s="174" customFormat="1" x14ac:dyDescent="0.25">
      <c r="B39" s="18" t="s">
        <v>533</v>
      </c>
      <c r="F39" s="1"/>
      <c r="J39" s="1"/>
      <c r="N39" s="1"/>
      <c r="R39" s="1"/>
    </row>
    <row r="40" spans="2:21" s="174" customFormat="1" x14ac:dyDescent="0.25">
      <c r="F40" s="1"/>
      <c r="J40" s="1"/>
      <c r="N40" s="1"/>
      <c r="R40" s="1"/>
    </row>
    <row r="41" spans="2:21" s="174" customFormat="1" ht="60" customHeight="1" x14ac:dyDescent="0.25">
      <c r="D41" s="174" t="s">
        <v>19</v>
      </c>
      <c r="E41" s="310" t="s">
        <v>528</v>
      </c>
      <c r="F41" s="1"/>
      <c r="H41" s="174" t="s">
        <v>19</v>
      </c>
      <c r="I41" s="310" t="s">
        <v>528</v>
      </c>
      <c r="J41" s="1"/>
      <c r="L41" s="174" t="s">
        <v>19</v>
      </c>
      <c r="M41" s="310" t="s">
        <v>528</v>
      </c>
      <c r="N41" s="1"/>
      <c r="P41" s="174" t="s">
        <v>19</v>
      </c>
      <c r="Q41" s="310" t="s">
        <v>528</v>
      </c>
      <c r="R41" s="1"/>
      <c r="T41" s="174" t="s">
        <v>19</v>
      </c>
      <c r="U41" s="310" t="s">
        <v>528</v>
      </c>
    </row>
    <row r="42" spans="2:21" s="174" customFormat="1" x14ac:dyDescent="0.25">
      <c r="F42" s="1"/>
      <c r="J42" s="1"/>
      <c r="N42" s="1"/>
      <c r="R42" s="1"/>
    </row>
    <row r="43" spans="2:21" s="174" customFormat="1" x14ac:dyDescent="0.25">
      <c r="F43" s="1"/>
      <c r="J43" s="1"/>
      <c r="N43" s="1"/>
      <c r="R43" s="1"/>
    </row>
    <row r="44" spans="2:21" s="174" customFormat="1" x14ac:dyDescent="0.25">
      <c r="C44" s="174" t="s">
        <v>103</v>
      </c>
      <c r="D44" s="307">
        <f>SUM(C29,C31)</f>
        <v>2.8269344090124226E-3</v>
      </c>
      <c r="E44" s="303">
        <f>SUM(E29,E31)/D44</f>
        <v>0.98138011414633808</v>
      </c>
      <c r="F44" s="1"/>
      <c r="G44" s="174" t="s">
        <v>103</v>
      </c>
      <c r="H44" s="307">
        <f>SUM(G29,G31)</f>
        <v>3.1672396402575172E-3</v>
      </c>
      <c r="I44" s="303">
        <f>SUM(I29,I31)/H44</f>
        <v>0.94754573987028889</v>
      </c>
      <c r="J44" s="1"/>
      <c r="K44" s="174" t="s">
        <v>103</v>
      </c>
      <c r="L44" s="307">
        <f>SUM(K29,K31)</f>
        <v>2.7998043849519795E-3</v>
      </c>
      <c r="M44" s="303">
        <f>SUM(M29,M31)/L44</f>
        <v>0.98086292172818035</v>
      </c>
      <c r="N44" s="1"/>
      <c r="O44" s="174" t="s">
        <v>103</v>
      </c>
      <c r="P44" s="307">
        <f>SUM(O29,O31)</f>
        <v>2.7400518264638261E-3</v>
      </c>
      <c r="Q44" s="303">
        <f>SUM(Q29,Q31)/P44</f>
        <v>0.94438824037584779</v>
      </c>
      <c r="R44" s="1"/>
      <c r="S44" s="174" t="s">
        <v>103</v>
      </c>
      <c r="T44" s="307">
        <f>SUM(S29,S31)</f>
        <v>2.8525962963876468E-3</v>
      </c>
      <c r="U44" s="303">
        <f>SUM(U29,U31)/T44</f>
        <v>0.90760595383774756</v>
      </c>
    </row>
    <row r="45" spans="2:21" s="174" customFormat="1" x14ac:dyDescent="0.25">
      <c r="C45" s="174" t="s">
        <v>102</v>
      </c>
      <c r="D45" s="307">
        <f>SUM(C28,C30,C32:C35)</f>
        <v>1.7558650558139044E-2</v>
      </c>
      <c r="E45" s="303">
        <f>SUM(E28,E30,E32:E35)/D45</f>
        <v>0.98138011414633797</v>
      </c>
      <c r="F45" s="1"/>
      <c r="G45" s="174" t="s">
        <v>102</v>
      </c>
      <c r="H45" s="307">
        <f>SUM(G28,G30,G32:G35)</f>
        <v>1.6644172384429039E-2</v>
      </c>
      <c r="I45" s="303">
        <f>SUM(I28,I30,I32:I35)/H45</f>
        <v>0.91375552320349407</v>
      </c>
      <c r="J45" s="1"/>
      <c r="K45" s="174" t="s">
        <v>102</v>
      </c>
      <c r="L45" s="307">
        <f>SUM(K28,K30,K32:K35)</f>
        <v>1.5477656613657721E-2</v>
      </c>
      <c r="M45" s="303">
        <f>SUM(M28,M30,M32:M35)/L45</f>
        <v>0.88276504841989545</v>
      </c>
      <c r="N45" s="1"/>
      <c r="O45" s="174" t="s">
        <v>102</v>
      </c>
      <c r="P45" s="307">
        <f>SUM(O28,O30,O32:O35)</f>
        <v>1.5068297580493162E-2</v>
      </c>
      <c r="Q45" s="303">
        <f>SUM(Q28,Q30,Q32:Q35)/P45</f>
        <v>0.98330478863784565</v>
      </c>
      <c r="R45" s="1"/>
      <c r="S45" s="174" t="s">
        <v>102</v>
      </c>
      <c r="T45" s="307">
        <f>SUM(S28,S30,S32:S35)</f>
        <v>1.7547067697139436E-2</v>
      </c>
      <c r="U45" s="303">
        <f>SUM(U28,U30,U32:U35)/T45</f>
        <v>0.91606272130522026</v>
      </c>
    </row>
    <row r="46" spans="2:21" s="174" customFormat="1" x14ac:dyDescent="0.25">
      <c r="C46" s="174" t="s">
        <v>527</v>
      </c>
      <c r="D46" s="307">
        <f>C36</f>
        <v>0.97961441503284852</v>
      </c>
      <c r="E46" s="303">
        <f>E36/D46</f>
        <v>1.0003874761940246</v>
      </c>
      <c r="F46" s="1"/>
      <c r="G46" s="174" t="s">
        <v>527</v>
      </c>
      <c r="H46" s="307">
        <f>G36</f>
        <v>0.9801885879753135</v>
      </c>
      <c r="I46" s="303">
        <f>I36/H46</f>
        <v>1.0016339744929059</v>
      </c>
      <c r="J46" s="1"/>
      <c r="K46" s="174" t="s">
        <v>527</v>
      </c>
      <c r="L46" s="307">
        <f>K36</f>
        <v>0.98172253900139028</v>
      </c>
      <c r="M46" s="303">
        <f>M36/L46</f>
        <v>1.0019028822555469</v>
      </c>
      <c r="N46" s="1"/>
      <c r="O46" s="174" t="s">
        <v>527</v>
      </c>
      <c r="P46" s="307">
        <f>O36</f>
        <v>0.98219165059304303</v>
      </c>
      <c r="Q46" s="303">
        <f>Q36/P46</f>
        <v>1.0004112715845848</v>
      </c>
      <c r="R46" s="1"/>
      <c r="S46" s="174" t="s">
        <v>527</v>
      </c>
      <c r="T46" s="307">
        <f>S36</f>
        <v>0.97960033600647289</v>
      </c>
      <c r="U46" s="303">
        <f>U36/T46</f>
        <v>1.0017725759798537</v>
      </c>
    </row>
    <row r="47" spans="2:21" s="174" customFormat="1" x14ac:dyDescent="0.25">
      <c r="F47" s="1"/>
      <c r="J47" s="1"/>
      <c r="N47" s="1"/>
      <c r="R47" s="1"/>
    </row>
    <row r="48" spans="2:21" s="174" customFormat="1" ht="15.75" x14ac:dyDescent="0.25">
      <c r="B48" s="140" t="s">
        <v>46</v>
      </c>
      <c r="F48" s="1"/>
      <c r="J48" s="1"/>
      <c r="N48" s="1"/>
      <c r="R48" s="1"/>
    </row>
    <row r="49" spans="2:26" s="174" customFormat="1" x14ac:dyDescent="0.25">
      <c r="B49" s="18" t="s">
        <v>529</v>
      </c>
      <c r="F49" s="1"/>
      <c r="J49" s="1"/>
      <c r="N49" s="1"/>
      <c r="R49" s="1"/>
    </row>
    <row r="50" spans="2:26" s="174" customFormat="1" x14ac:dyDescent="0.25">
      <c r="B50" s="18" t="s">
        <v>54</v>
      </c>
      <c r="F50" s="1"/>
      <c r="J50" s="1"/>
      <c r="N50" s="1"/>
      <c r="R50" s="1"/>
    </row>
    <row r="51" spans="2:26" s="174" customFormat="1" ht="15.75" thickBot="1" x14ac:dyDescent="0.3">
      <c r="F51" s="1"/>
      <c r="J51" s="1"/>
      <c r="N51" s="1"/>
      <c r="R51" s="1"/>
    </row>
    <row r="52" spans="2:26" s="174" customFormat="1" ht="26.25" x14ac:dyDescent="0.25">
      <c r="B52" s="36" t="s">
        <v>509</v>
      </c>
      <c r="C52" s="36" t="s">
        <v>19</v>
      </c>
      <c r="D52" s="37" t="s">
        <v>519</v>
      </c>
      <c r="E52" s="100"/>
      <c r="F52" s="311"/>
      <c r="G52" s="36" t="s">
        <v>19</v>
      </c>
      <c r="H52" s="37" t="s">
        <v>519</v>
      </c>
      <c r="I52" s="56"/>
      <c r="J52" s="312"/>
      <c r="K52" s="36" t="s">
        <v>19</v>
      </c>
      <c r="L52" s="37" t="s">
        <v>519</v>
      </c>
      <c r="M52" s="80"/>
      <c r="N52" s="314"/>
      <c r="O52" s="36" t="s">
        <v>19</v>
      </c>
      <c r="P52" s="37" t="s">
        <v>519</v>
      </c>
      <c r="Q52" s="80"/>
      <c r="R52" s="314"/>
      <c r="S52" s="36" t="s">
        <v>19</v>
      </c>
      <c r="T52" s="37" t="s">
        <v>519</v>
      </c>
      <c r="U52" s="80"/>
    </row>
    <row r="53" spans="2:26" s="174" customFormat="1" ht="15.75" thickBot="1" x14ac:dyDescent="0.3">
      <c r="B53" s="98"/>
      <c r="C53" s="329" t="s">
        <v>10</v>
      </c>
      <c r="D53" s="330"/>
      <c r="E53" s="99"/>
      <c r="F53" s="43"/>
      <c r="G53" s="329" t="s">
        <v>11</v>
      </c>
      <c r="H53" s="330"/>
      <c r="I53" s="134"/>
      <c r="J53" s="112"/>
      <c r="K53" s="329" t="s">
        <v>12</v>
      </c>
      <c r="L53" s="330"/>
      <c r="M53" s="99"/>
      <c r="N53" s="43"/>
      <c r="O53" s="329" t="s">
        <v>13</v>
      </c>
      <c r="P53" s="330"/>
      <c r="Q53" s="134"/>
      <c r="R53" s="112"/>
      <c r="S53" s="329" t="s">
        <v>14</v>
      </c>
      <c r="T53" s="330"/>
      <c r="U53" s="134"/>
      <c r="V53" s="303"/>
      <c r="Z53" s="303"/>
    </row>
    <row r="54" spans="2:26" s="174" customFormat="1" ht="15.75" thickBot="1" x14ac:dyDescent="0.3">
      <c r="B54" s="98"/>
      <c r="C54" s="305" t="s">
        <v>128</v>
      </c>
      <c r="D54" s="112" t="s">
        <v>6</v>
      </c>
      <c r="E54" s="47"/>
      <c r="F54" s="43"/>
      <c r="G54" s="299" t="s">
        <v>128</v>
      </c>
      <c r="H54" s="300" t="s">
        <v>6</v>
      </c>
      <c r="I54" s="99"/>
      <c r="J54" s="43"/>
      <c r="K54" s="299" t="s">
        <v>128</v>
      </c>
      <c r="L54" s="300" t="s">
        <v>6</v>
      </c>
      <c r="M54" s="99"/>
      <c r="N54" s="43"/>
      <c r="O54" s="299" t="s">
        <v>128</v>
      </c>
      <c r="P54" s="300" t="s">
        <v>6</v>
      </c>
      <c r="Q54" s="99"/>
      <c r="R54" s="43"/>
      <c r="S54" s="299" t="s">
        <v>128</v>
      </c>
      <c r="T54" s="300" t="s">
        <v>6</v>
      </c>
      <c r="U54" s="99"/>
      <c r="V54" s="303"/>
      <c r="Z54" s="303"/>
    </row>
    <row r="55" spans="2:26" s="174" customFormat="1" x14ac:dyDescent="0.25">
      <c r="B55" s="44" t="s">
        <v>510</v>
      </c>
      <c r="C55" s="150">
        <f t="shared" ref="C55:C63" si="20">C28</f>
        <v>4.2765019546946271E-5</v>
      </c>
      <c r="D55" s="63">
        <f>D28/E45</f>
        <v>1.0000000000000002</v>
      </c>
      <c r="E55" s="151">
        <f>C55*D55</f>
        <v>4.2765019546946277E-5</v>
      </c>
      <c r="F55" s="39"/>
      <c r="G55" s="150">
        <f t="shared" ref="G55:G63" si="21">G28</f>
        <v>3.0173309743871706E-5</v>
      </c>
      <c r="H55" s="63">
        <f>H28/I45</f>
        <v>1.0369794937581676</v>
      </c>
      <c r="I55" s="151">
        <f>G55*H55</f>
        <v>3.1289103463208464E-5</v>
      </c>
      <c r="J55" s="39"/>
      <c r="K55" s="150">
        <f t="shared" ref="K55:K63" si="22">K28</f>
        <v>3.8726146613990576E-5</v>
      </c>
      <c r="L55" s="63">
        <f>L28/M45</f>
        <v>1.1111256879549947</v>
      </c>
      <c r="M55" s="151">
        <f>K55*L55</f>
        <v>4.3029616298316265E-5</v>
      </c>
      <c r="N55" s="39"/>
      <c r="O55" s="150">
        <f t="shared" ref="O55:O63" si="23">O28</f>
        <v>3.8424324452345724E-5</v>
      </c>
      <c r="P55" s="63">
        <f>P28/Q45</f>
        <v>0.96042270035529054</v>
      </c>
      <c r="Q55" s="151">
        <f>O55*P55</f>
        <v>3.6903593449849702E-5</v>
      </c>
      <c r="R55" s="39"/>
      <c r="S55" s="150">
        <f t="shared" ref="S55:S63" si="24">S28</f>
        <v>4.1674781909062225E-5</v>
      </c>
      <c r="T55" s="63">
        <f>T28/U45</f>
        <v>0.9907683532243039</v>
      </c>
      <c r="U55" s="151">
        <f>S55*T55</f>
        <v>4.1290055043023592E-5</v>
      </c>
      <c r="V55" s="303"/>
      <c r="W55" s="307"/>
      <c r="X55" s="303"/>
      <c r="Y55" s="307"/>
      <c r="Z55" s="303"/>
    </row>
    <row r="56" spans="2:26" s="174" customFormat="1" x14ac:dyDescent="0.25">
      <c r="B56" s="44" t="s">
        <v>513</v>
      </c>
      <c r="C56" s="142">
        <f t="shared" si="20"/>
        <v>1.2496271945536248E-3</v>
      </c>
      <c r="D56" s="40">
        <f>D29/E44</f>
        <v>1</v>
      </c>
      <c r="E56" s="42">
        <f t="shared" ref="E56:E63" si="25">C56*D56</f>
        <v>1.2496271945536248E-3</v>
      </c>
      <c r="F56" s="39"/>
      <c r="G56" s="142">
        <f t="shared" si="21"/>
        <v>1.3927616624631574E-3</v>
      </c>
      <c r="H56" s="40">
        <f>H29/I44</f>
        <v>1</v>
      </c>
      <c r="I56" s="42">
        <f t="shared" ref="I56:I63" si="26">G56*H56</f>
        <v>1.3927616624631574E-3</v>
      </c>
      <c r="J56" s="39"/>
      <c r="K56" s="142">
        <f t="shared" si="22"/>
        <v>1.2049912562121859E-3</v>
      </c>
      <c r="L56" s="40">
        <f>L29/M44</f>
        <v>1.0000000000000002</v>
      </c>
      <c r="M56" s="42">
        <f t="shared" ref="M56:M63" si="27">K56*L56</f>
        <v>1.2049912562121861E-3</v>
      </c>
      <c r="N56" s="39"/>
      <c r="O56" s="142">
        <f t="shared" si="23"/>
        <v>1.1613420821545181E-3</v>
      </c>
      <c r="P56" s="40">
        <f>P29/Q44</f>
        <v>1.0000000000000002</v>
      </c>
      <c r="Q56" s="42">
        <f t="shared" ref="Q56:Q63" si="28">O56*P56</f>
        <v>1.1613420821545183E-3</v>
      </c>
      <c r="R56" s="39"/>
      <c r="S56" s="142">
        <f t="shared" si="24"/>
        <v>1.2595990205575747E-3</v>
      </c>
      <c r="T56" s="40">
        <f>T29/U44</f>
        <v>1</v>
      </c>
      <c r="U56" s="42">
        <f t="shared" ref="U56:U63" si="29">S56*T56</f>
        <v>1.2595990205575747E-3</v>
      </c>
      <c r="V56" s="303"/>
      <c r="W56" s="307"/>
      <c r="X56" s="303"/>
      <c r="Y56" s="307"/>
      <c r="Z56" s="303"/>
    </row>
    <row r="57" spans="2:26" s="174" customFormat="1" x14ac:dyDescent="0.25">
      <c r="B57" s="45" t="s">
        <v>514</v>
      </c>
      <c r="C57" s="142">
        <f t="shared" si="20"/>
        <v>4.3042714479069298E-5</v>
      </c>
      <c r="D57" s="40">
        <f>D30/E45</f>
        <v>1.0000000000000002</v>
      </c>
      <c r="E57" s="42">
        <f t="shared" si="25"/>
        <v>4.3042714479069304E-5</v>
      </c>
      <c r="F57" s="39"/>
      <c r="G57" s="142">
        <f t="shared" si="21"/>
        <v>3.0652251168377604E-5</v>
      </c>
      <c r="H57" s="40">
        <f>H30/I45</f>
        <v>1.0731531970288013</v>
      </c>
      <c r="I57" s="42">
        <f t="shared" si="26"/>
        <v>3.2894561337474238E-5</v>
      </c>
      <c r="J57" s="39"/>
      <c r="K57" s="142">
        <f t="shared" si="22"/>
        <v>4.128655300169243E-5</v>
      </c>
      <c r="L57" s="40">
        <f>L30/M45</f>
        <v>1.1111256879549947</v>
      </c>
      <c r="M57" s="42">
        <f t="shared" si="27"/>
        <v>4.5874549607295854E-5</v>
      </c>
      <c r="N57" s="39"/>
      <c r="O57" s="142">
        <f t="shared" si="23"/>
        <v>4.1736766215478972E-5</v>
      </c>
      <c r="P57" s="40">
        <f>P30/Q45</f>
        <v>1.0001011805606468</v>
      </c>
      <c r="Q57" s="42">
        <f t="shared" si="28"/>
        <v>4.1740989164884235E-5</v>
      </c>
      <c r="R57" s="39"/>
      <c r="S57" s="142">
        <f t="shared" si="24"/>
        <v>4.309229149780584E-5</v>
      </c>
      <c r="T57" s="40">
        <f>T30/U45</f>
        <v>1.0793469808304501</v>
      </c>
      <c r="U57" s="42">
        <f t="shared" si="29"/>
        <v>4.6511534725222409E-5</v>
      </c>
      <c r="V57" s="303"/>
      <c r="W57" s="307"/>
      <c r="X57" s="303"/>
      <c r="Y57" s="307"/>
      <c r="Z57" s="303"/>
    </row>
    <row r="58" spans="2:26" s="174" customFormat="1" x14ac:dyDescent="0.25">
      <c r="B58" s="45" t="s">
        <v>515</v>
      </c>
      <c r="C58" s="142">
        <f t="shared" si="20"/>
        <v>1.5773072144587975E-3</v>
      </c>
      <c r="D58" s="40">
        <f>D31/E44</f>
        <v>1</v>
      </c>
      <c r="E58" s="42">
        <f t="shared" si="25"/>
        <v>1.5773072144587975E-3</v>
      </c>
      <c r="F58" s="39"/>
      <c r="G58" s="142">
        <f t="shared" si="21"/>
        <v>1.7744779777943598E-3</v>
      </c>
      <c r="H58" s="40">
        <f>H31/I44</f>
        <v>1</v>
      </c>
      <c r="I58" s="42">
        <f t="shared" si="26"/>
        <v>1.7744779777943598E-3</v>
      </c>
      <c r="J58" s="39"/>
      <c r="K58" s="142">
        <f t="shared" si="22"/>
        <v>1.5948131287397936E-3</v>
      </c>
      <c r="L58" s="40">
        <f>L31/M44</f>
        <v>1.0000000000000002</v>
      </c>
      <c r="M58" s="42">
        <f t="shared" si="27"/>
        <v>1.594813128739794E-3</v>
      </c>
      <c r="N58" s="39"/>
      <c r="O58" s="142">
        <f t="shared" si="23"/>
        <v>1.578709744309308E-3</v>
      </c>
      <c r="P58" s="40">
        <f>P31/Q44</f>
        <v>1.0000000000000002</v>
      </c>
      <c r="Q58" s="42">
        <f t="shared" si="28"/>
        <v>1.5787097443093084E-3</v>
      </c>
      <c r="R58" s="39"/>
      <c r="S58" s="142">
        <f t="shared" si="24"/>
        <v>1.5929972758300724E-3</v>
      </c>
      <c r="T58" s="40">
        <f>T31/U44</f>
        <v>1</v>
      </c>
      <c r="U58" s="42">
        <f t="shared" si="29"/>
        <v>1.5929972758300724E-3</v>
      </c>
      <c r="V58" s="303"/>
      <c r="W58" s="307"/>
      <c r="X58" s="303"/>
      <c r="Y58" s="307"/>
      <c r="Z58" s="303"/>
    </row>
    <row r="59" spans="2:26" s="174" customFormat="1" x14ac:dyDescent="0.25">
      <c r="B59" s="44" t="s">
        <v>511</v>
      </c>
      <c r="C59" s="142">
        <f t="shared" si="20"/>
        <v>5.3539582913319746E-4</v>
      </c>
      <c r="D59" s="40">
        <f>D32/E45</f>
        <v>1.0000000000000002</v>
      </c>
      <c r="E59" s="42">
        <f t="shared" si="25"/>
        <v>5.3539582913319757E-4</v>
      </c>
      <c r="F59" s="39"/>
      <c r="G59" s="142">
        <f t="shared" si="21"/>
        <v>2.4665483362053855E-4</v>
      </c>
      <c r="H59" s="40">
        <f>H32/I45</f>
        <v>1.0731531970288013</v>
      </c>
      <c r="I59" s="42">
        <f t="shared" si="26"/>
        <v>2.64698423262488E-4</v>
      </c>
      <c r="J59" s="39"/>
      <c r="K59" s="142">
        <f t="shared" si="22"/>
        <v>4.3910969549086832E-4</v>
      </c>
      <c r="L59" s="40">
        <f>L32/M45</f>
        <v>1.0282736192923649</v>
      </c>
      <c r="M59" s="42">
        <f t="shared" si="27"/>
        <v>4.5152491584876344E-4</v>
      </c>
      <c r="N59" s="39"/>
      <c r="O59" s="142">
        <f t="shared" si="23"/>
        <v>4.3127991755994942E-4</v>
      </c>
      <c r="P59" s="40">
        <f>P32/Q45</f>
        <v>1.0001011805606468</v>
      </c>
      <c r="Q59" s="42">
        <f t="shared" si="28"/>
        <v>4.3132355470380384E-4</v>
      </c>
      <c r="R59" s="39"/>
      <c r="S59" s="142">
        <f t="shared" si="24"/>
        <v>5.1172096153644434E-4</v>
      </c>
      <c r="T59" s="40">
        <f>T32/U45</f>
        <v>1.0793469808304501</v>
      </c>
      <c r="U59" s="42">
        <f t="shared" si="29"/>
        <v>5.5232447486201612E-4</v>
      </c>
      <c r="V59" s="303"/>
      <c r="W59" s="307"/>
      <c r="X59" s="303"/>
      <c r="Y59" s="307"/>
      <c r="Z59" s="303"/>
    </row>
    <row r="60" spans="2:26" s="174" customFormat="1" x14ac:dyDescent="0.25">
      <c r="B60" s="45" t="s">
        <v>516</v>
      </c>
      <c r="C60" s="142">
        <f t="shared" si="20"/>
        <v>7.5799608672301655E-3</v>
      </c>
      <c r="D60" s="40">
        <f>D33/E45</f>
        <v>1.0000000000000002</v>
      </c>
      <c r="E60" s="42">
        <f t="shared" si="25"/>
        <v>7.5799608672301672E-3</v>
      </c>
      <c r="F60" s="39"/>
      <c r="G60" s="142">
        <f t="shared" si="21"/>
        <v>7.4480180924912523E-3</v>
      </c>
      <c r="H60" s="40">
        <f>H33/I45</f>
        <v>0.9098234458977581</v>
      </c>
      <c r="I60" s="42">
        <f t="shared" si="26"/>
        <v>6.7763814860192385E-3</v>
      </c>
      <c r="J60" s="39"/>
      <c r="K60" s="142">
        <f t="shared" si="22"/>
        <v>6.4000558168592521E-3</v>
      </c>
      <c r="L60" s="40">
        <f>L33/M45</f>
        <v>0.96812074752360611</v>
      </c>
      <c r="M60" s="42">
        <f t="shared" si="27"/>
        <v>6.1960268216105828E-3</v>
      </c>
      <c r="N60" s="39"/>
      <c r="O60" s="142">
        <f t="shared" si="23"/>
        <v>6.1253673083860091E-3</v>
      </c>
      <c r="P60" s="40">
        <f>P33/Q45</f>
        <v>1.0001011805606468</v>
      </c>
      <c r="Q60" s="42">
        <f t="shared" si="28"/>
        <v>6.1259870764844388E-3</v>
      </c>
      <c r="R60" s="39"/>
      <c r="S60" s="142">
        <f t="shared" si="24"/>
        <v>7.5839598016960788E-3</v>
      </c>
      <c r="T60" s="40">
        <f>T33/U45</f>
        <v>0.9590550174146959</v>
      </c>
      <c r="U60" s="42">
        <f t="shared" si="29"/>
        <v>7.2734346996879869E-3</v>
      </c>
      <c r="V60" s="303"/>
      <c r="W60" s="307"/>
      <c r="X60" s="303"/>
      <c r="Y60" s="307"/>
      <c r="Z60" s="303"/>
    </row>
    <row r="61" spans="2:26" s="174" customFormat="1" x14ac:dyDescent="0.25">
      <c r="B61" s="45" t="s">
        <v>517</v>
      </c>
      <c r="C61" s="142">
        <f t="shared" si="20"/>
        <v>6.7229943066985016E-4</v>
      </c>
      <c r="D61" s="40">
        <f>D34/E45</f>
        <v>1.0000000000000002</v>
      </c>
      <c r="E61" s="42">
        <f t="shared" si="25"/>
        <v>6.7229943066985027E-4</v>
      </c>
      <c r="F61" s="39"/>
      <c r="G61" s="142">
        <f t="shared" si="21"/>
        <v>3.4483782564424803E-4</v>
      </c>
      <c r="H61" s="40">
        <f>H34/I45</f>
        <v>1.0731531970288013</v>
      </c>
      <c r="I61" s="42">
        <f t="shared" si="26"/>
        <v>3.7006381504658514E-4</v>
      </c>
      <c r="J61" s="39"/>
      <c r="K61" s="142">
        <f t="shared" si="22"/>
        <v>5.940142819468306E-4</v>
      </c>
      <c r="L61" s="40">
        <f>L34/M45</f>
        <v>1.1111256879549947</v>
      </c>
      <c r="M61" s="42">
        <f t="shared" si="27"/>
        <v>6.6002452768326432E-4</v>
      </c>
      <c r="N61" s="39"/>
      <c r="O61" s="142">
        <f t="shared" si="23"/>
        <v>6.0054569165605856E-4</v>
      </c>
      <c r="P61" s="40">
        <f>P34/Q45</f>
        <v>1.0001011805606468</v>
      </c>
      <c r="Q61" s="42">
        <f t="shared" si="28"/>
        <v>6.0060645520583435E-4</v>
      </c>
      <c r="R61" s="39"/>
      <c r="S61" s="142">
        <f t="shared" si="24"/>
        <v>6.5517293191729798E-4</v>
      </c>
      <c r="T61" s="40">
        <f>T34/U45</f>
        <v>1.0793469808304501</v>
      </c>
      <c r="U61" s="42">
        <f t="shared" si="29"/>
        <v>7.0715892598676962E-4</v>
      </c>
      <c r="V61" s="303"/>
      <c r="W61" s="307"/>
      <c r="X61" s="303"/>
      <c r="Y61" s="307"/>
      <c r="Z61" s="303"/>
    </row>
    <row r="62" spans="2:26" s="174" customFormat="1" x14ac:dyDescent="0.25">
      <c r="B62" s="44" t="s">
        <v>518</v>
      </c>
      <c r="C62" s="142">
        <f t="shared" si="20"/>
        <v>8.685186697079815E-3</v>
      </c>
      <c r="D62" s="40">
        <f>D35/E45</f>
        <v>1.0000000000000002</v>
      </c>
      <c r="E62" s="42">
        <f t="shared" si="25"/>
        <v>8.6851866970798167E-3</v>
      </c>
      <c r="F62" s="39"/>
      <c r="G62" s="142">
        <f t="shared" si="21"/>
        <v>8.543836071760751E-3</v>
      </c>
      <c r="H62" s="40">
        <f>H35/I45</f>
        <v>1.0731531970288013</v>
      </c>
      <c r="I62" s="42">
        <f t="shared" si="26"/>
        <v>9.1688449953000444E-3</v>
      </c>
      <c r="J62" s="39"/>
      <c r="K62" s="142">
        <f t="shared" si="22"/>
        <v>7.9644641197450863E-3</v>
      </c>
      <c r="L62" s="40">
        <f>L35/M45</f>
        <v>1.0146541011560422</v>
      </c>
      <c r="M62" s="42">
        <f t="shared" si="27"/>
        <v>8.0811761826094994E-3</v>
      </c>
      <c r="N62" s="39"/>
      <c r="O62" s="142">
        <f t="shared" si="23"/>
        <v>7.8309435722233207E-3</v>
      </c>
      <c r="P62" s="40">
        <f>P35/Q45</f>
        <v>1.0001011805606468</v>
      </c>
      <c r="Q62" s="42">
        <f t="shared" si="28"/>
        <v>7.8317359114843509E-3</v>
      </c>
      <c r="R62" s="39"/>
      <c r="S62" s="142">
        <f t="shared" si="24"/>
        <v>8.7114469285827483E-3</v>
      </c>
      <c r="T62" s="40">
        <f>T35/U45</f>
        <v>1.0246688156414712</v>
      </c>
      <c r="U62" s="42">
        <f t="shared" si="29"/>
        <v>8.9263480068344156E-3</v>
      </c>
      <c r="W62" s="307"/>
      <c r="X62" s="303"/>
    </row>
    <row r="63" spans="2:26" s="174" customFormat="1" ht="15.75" thickBot="1" x14ac:dyDescent="0.3">
      <c r="B63" s="304" t="s">
        <v>130</v>
      </c>
      <c r="C63" s="145">
        <f t="shared" si="20"/>
        <v>0.97961441503284852</v>
      </c>
      <c r="D63" s="87">
        <f>D36/E46</f>
        <v>1</v>
      </c>
      <c r="E63" s="149">
        <f t="shared" si="25"/>
        <v>0.97961441503284852</v>
      </c>
      <c r="F63" s="39"/>
      <c r="G63" s="145">
        <f t="shared" si="21"/>
        <v>0.9801885879753135</v>
      </c>
      <c r="H63" s="87">
        <f>H36/I46</f>
        <v>1</v>
      </c>
      <c r="I63" s="149">
        <f t="shared" si="26"/>
        <v>0.9801885879753135</v>
      </c>
      <c r="J63" s="39"/>
      <c r="K63" s="145">
        <f t="shared" si="22"/>
        <v>0.98172253900139028</v>
      </c>
      <c r="L63" s="87">
        <f>L36/M46</f>
        <v>1</v>
      </c>
      <c r="M63" s="149">
        <f t="shared" si="27"/>
        <v>0.98172253900139028</v>
      </c>
      <c r="N63" s="39"/>
      <c r="O63" s="145">
        <f t="shared" si="23"/>
        <v>0.98219165059304303</v>
      </c>
      <c r="P63" s="87">
        <f>P36/Q46</f>
        <v>1</v>
      </c>
      <c r="Q63" s="149">
        <f t="shared" si="28"/>
        <v>0.98219165059304303</v>
      </c>
      <c r="R63" s="39"/>
      <c r="S63" s="145">
        <f t="shared" si="24"/>
        <v>0.97960033600647289</v>
      </c>
      <c r="T63" s="87">
        <f>T36/U46</f>
        <v>1</v>
      </c>
      <c r="U63" s="149">
        <f t="shared" si="29"/>
        <v>0.97960033600647289</v>
      </c>
    </row>
    <row r="64" spans="2:26" s="174" customFormat="1" x14ac:dyDescent="0.25">
      <c r="F64" s="1"/>
      <c r="J64" s="1"/>
      <c r="N64" s="1"/>
      <c r="R64" s="1"/>
    </row>
    <row r="65" spans="2:21" s="174" customFormat="1" x14ac:dyDescent="0.25">
      <c r="F65" s="1"/>
      <c r="J65" s="1"/>
      <c r="N65" s="1"/>
      <c r="R65" s="1"/>
    </row>
    <row r="66" spans="2:21" s="174" customFormat="1" ht="15.75" x14ac:dyDescent="0.25">
      <c r="B66" s="140" t="s">
        <v>52</v>
      </c>
      <c r="F66" s="1"/>
      <c r="J66" s="1"/>
      <c r="N66" s="1"/>
      <c r="R66" s="1"/>
    </row>
    <row r="67" spans="2:21" s="174" customFormat="1" x14ac:dyDescent="0.25">
      <c r="B67" s="18" t="s">
        <v>534</v>
      </c>
      <c r="F67" s="1"/>
      <c r="J67" s="1"/>
      <c r="N67" s="1"/>
      <c r="R67" s="1"/>
    </row>
    <row r="68" spans="2:21" s="174" customFormat="1" x14ac:dyDescent="0.25">
      <c r="B68" s="18"/>
      <c r="F68" s="1"/>
      <c r="J68" s="1"/>
      <c r="N68" s="1"/>
      <c r="R68" s="1"/>
    </row>
    <row r="69" spans="2:21" s="174" customFormat="1" x14ac:dyDescent="0.25">
      <c r="B69" s="18"/>
      <c r="F69" s="1"/>
      <c r="J69" s="1"/>
      <c r="N69" s="1"/>
      <c r="R69" s="1"/>
    </row>
    <row r="70" spans="2:21" s="174" customFormat="1" ht="45" x14ac:dyDescent="0.25">
      <c r="D70" s="174" t="s">
        <v>19</v>
      </c>
      <c r="E70" s="310" t="s">
        <v>528</v>
      </c>
      <c r="F70" s="1"/>
      <c r="H70" s="174" t="s">
        <v>19</v>
      </c>
      <c r="I70" s="310" t="s">
        <v>528</v>
      </c>
      <c r="J70" s="1"/>
      <c r="L70" s="174" t="s">
        <v>19</v>
      </c>
      <c r="M70" s="310" t="s">
        <v>528</v>
      </c>
      <c r="N70" s="1"/>
      <c r="P70" s="174" t="s">
        <v>19</v>
      </c>
      <c r="Q70" s="310" t="s">
        <v>528</v>
      </c>
      <c r="R70" s="1"/>
      <c r="T70" s="174" t="s">
        <v>19</v>
      </c>
      <c r="U70" s="310" t="s">
        <v>528</v>
      </c>
    </row>
    <row r="71" spans="2:21" s="174" customFormat="1" x14ac:dyDescent="0.25">
      <c r="F71" s="1"/>
      <c r="J71" s="1"/>
      <c r="N71" s="1"/>
      <c r="R71" s="1"/>
    </row>
    <row r="72" spans="2:21" s="174" customFormat="1" x14ac:dyDescent="0.25">
      <c r="F72" s="1"/>
      <c r="J72" s="1"/>
      <c r="N72" s="1"/>
      <c r="R72" s="1"/>
    </row>
    <row r="73" spans="2:21" s="174" customFormat="1" x14ac:dyDescent="0.25">
      <c r="C73" s="174" t="s">
        <v>70</v>
      </c>
      <c r="D73" s="307">
        <f>SUM(C55,C57,C59,C61)</f>
        <v>1.2935029938290631E-3</v>
      </c>
      <c r="E73" s="303">
        <f>SUM(E55,E57,E59,E61)/D73</f>
        <v>1.0000000000000004</v>
      </c>
      <c r="F73" s="1"/>
      <c r="G73" s="174" t="s">
        <v>70</v>
      </c>
      <c r="H73" s="307">
        <f>SUM(G55,G57,G59,G61)</f>
        <v>6.5231822017703593E-4</v>
      </c>
      <c r="I73" s="303">
        <f>SUM(I55,I57,I59,I61)/H73</f>
        <v>1.0714799640581332</v>
      </c>
      <c r="J73" s="1"/>
      <c r="K73" s="174" t="s">
        <v>70</v>
      </c>
      <c r="L73" s="307">
        <f>SUM(K55,K57,K59,K61)</f>
        <v>1.1131366770533819E-3</v>
      </c>
      <c r="M73" s="303">
        <f>SUM(M55,M57,M59,M61)/L73</f>
        <v>1.0784422382122896</v>
      </c>
      <c r="N73" s="1"/>
      <c r="O73" s="174" t="s">
        <v>70</v>
      </c>
      <c r="P73" s="307">
        <f>SUM(O55,O57,O59,O61)</f>
        <v>1.1119866998838327E-3</v>
      </c>
      <c r="Q73" s="303">
        <f>SUM(Q55,Q57,Q59,Q61)/P73</f>
        <v>0.99873010409242469</v>
      </c>
      <c r="R73" s="1"/>
      <c r="S73" s="174" t="s">
        <v>70</v>
      </c>
      <c r="T73" s="307">
        <f>SUM(S55,S57,S59,S61)</f>
        <v>1.2516609668606104E-3</v>
      </c>
      <c r="U73" s="303">
        <f>SUM(U55,U57,U59,U61)/T73</f>
        <v>1.0763977037617971</v>
      </c>
    </row>
    <row r="74" spans="2:21" s="174" customFormat="1" x14ac:dyDescent="0.25">
      <c r="C74" s="174" t="s">
        <v>69</v>
      </c>
      <c r="D74" s="307">
        <f>SUM(C56,C58,C60,C62)</f>
        <v>1.9092081973322402E-2</v>
      </c>
      <c r="E74" s="303">
        <f>SUM(E56,E58,E60,E62)/D74</f>
        <v>1.0000000000000002</v>
      </c>
      <c r="F74" s="1"/>
      <c r="G74" s="174" t="s">
        <v>69</v>
      </c>
      <c r="H74" s="307">
        <f>SUM(G56,G58,G60,G62)</f>
        <v>1.915909380450952E-2</v>
      </c>
      <c r="I74" s="303">
        <f>SUM(I56,I58,I60,I62)/H74</f>
        <v>0.99756628975208905</v>
      </c>
      <c r="J74" s="1"/>
      <c r="K74" s="174" t="s">
        <v>69</v>
      </c>
      <c r="L74" s="307">
        <f>SUM(K56,K58,K60,K62)</f>
        <v>1.7164324321556318E-2</v>
      </c>
      <c r="M74" s="303">
        <f>SUM(M56,M58,M60,M62)/L74</f>
        <v>0.99491288263094646</v>
      </c>
      <c r="N74" s="1"/>
      <c r="O74" s="174" t="s">
        <v>69</v>
      </c>
      <c r="P74" s="307">
        <f>SUM(O56,O58,O60,O62)</f>
        <v>1.6696362707073156E-2</v>
      </c>
      <c r="Q74" s="303">
        <f>SUM(Q56,Q58,Q60,Q62)/P74</f>
        <v>1.0000845757476784</v>
      </c>
      <c r="R74" s="1"/>
      <c r="S74" s="174" t="s">
        <v>69</v>
      </c>
      <c r="T74" s="307">
        <f>SUM(S56,S58,S60,S62)</f>
        <v>1.9148003026666471E-2</v>
      </c>
      <c r="U74" s="303">
        <f>SUM(U56,U58,U60,U62)/T74</f>
        <v>0.99500605762265382</v>
      </c>
    </row>
    <row r="75" spans="2:21" s="174" customFormat="1" x14ac:dyDescent="0.25">
      <c r="C75" s="174" t="s">
        <v>530</v>
      </c>
      <c r="D75" s="307">
        <f>C63</f>
        <v>0.97961441503284852</v>
      </c>
      <c r="E75" s="303">
        <f>E63/D75</f>
        <v>1</v>
      </c>
      <c r="F75" s="1"/>
      <c r="G75" s="174" t="s">
        <v>530</v>
      </c>
      <c r="H75" s="307">
        <f>G63</f>
        <v>0.9801885879753135</v>
      </c>
      <c r="I75" s="303">
        <f>I63/H75</f>
        <v>1</v>
      </c>
      <c r="J75" s="1"/>
      <c r="K75" s="174" t="s">
        <v>530</v>
      </c>
      <c r="L75" s="307">
        <f>K63</f>
        <v>0.98172253900139028</v>
      </c>
      <c r="M75" s="303">
        <f>M63/L75</f>
        <v>1</v>
      </c>
      <c r="N75" s="1"/>
      <c r="O75" s="174" t="s">
        <v>530</v>
      </c>
      <c r="P75" s="307">
        <f>O63</f>
        <v>0.98219165059304303</v>
      </c>
      <c r="Q75" s="303">
        <f>Q63/P75</f>
        <v>1</v>
      </c>
      <c r="R75" s="1"/>
      <c r="S75" s="174" t="s">
        <v>530</v>
      </c>
      <c r="T75" s="307">
        <f>S63</f>
        <v>0.97960033600647289</v>
      </c>
      <c r="U75" s="303">
        <f>U63/T75</f>
        <v>1</v>
      </c>
    </row>
    <row r="76" spans="2:21" s="174" customFormat="1" x14ac:dyDescent="0.25">
      <c r="F76" s="1"/>
      <c r="J76" s="1"/>
      <c r="N76" s="1"/>
      <c r="R76" s="1"/>
    </row>
    <row r="77" spans="2:21" s="174" customFormat="1" x14ac:dyDescent="0.25">
      <c r="F77" s="1"/>
      <c r="J77" s="1"/>
      <c r="N77" s="1"/>
      <c r="R77" s="1"/>
    </row>
    <row r="78" spans="2:21" s="174" customFormat="1" ht="15.75" x14ac:dyDescent="0.25">
      <c r="B78" s="140" t="s">
        <v>56</v>
      </c>
      <c r="F78" s="1"/>
      <c r="J78" s="1"/>
      <c r="N78" s="1"/>
      <c r="R78" s="1"/>
    </row>
    <row r="79" spans="2:21" s="174" customFormat="1" x14ac:dyDescent="0.25">
      <c r="B79" s="18" t="s">
        <v>535</v>
      </c>
      <c r="F79" s="1"/>
      <c r="J79" s="1"/>
      <c r="N79" s="1"/>
      <c r="R79" s="1"/>
    </row>
    <row r="80" spans="2:21" s="174" customFormat="1" x14ac:dyDescent="0.25">
      <c r="B80" s="18" t="s">
        <v>54</v>
      </c>
      <c r="F80" s="1"/>
      <c r="J80" s="1"/>
      <c r="N80" s="1"/>
      <c r="R80" s="1"/>
    </row>
    <row r="81" spans="2:21" s="174" customFormat="1" ht="15.75" thickBot="1" x14ac:dyDescent="0.3">
      <c r="F81" s="1"/>
      <c r="J81" s="1"/>
      <c r="N81" s="1"/>
      <c r="R81" s="1"/>
    </row>
    <row r="82" spans="2:21" s="174" customFormat="1" ht="26.25" x14ac:dyDescent="0.25">
      <c r="B82" s="36" t="s">
        <v>509</v>
      </c>
      <c r="C82" s="36" t="s">
        <v>19</v>
      </c>
      <c r="D82" s="37" t="s">
        <v>519</v>
      </c>
      <c r="E82" s="100"/>
      <c r="F82" s="311"/>
      <c r="G82" s="36" t="s">
        <v>19</v>
      </c>
      <c r="H82" s="37" t="s">
        <v>519</v>
      </c>
      <c r="I82" s="56"/>
      <c r="J82" s="312"/>
      <c r="K82" s="36" t="s">
        <v>19</v>
      </c>
      <c r="L82" s="37" t="s">
        <v>519</v>
      </c>
      <c r="M82" s="80"/>
      <c r="N82" s="314"/>
      <c r="O82" s="36" t="s">
        <v>19</v>
      </c>
      <c r="P82" s="37" t="s">
        <v>519</v>
      </c>
      <c r="Q82" s="80"/>
      <c r="R82" s="314"/>
      <c r="S82" s="36" t="s">
        <v>19</v>
      </c>
      <c r="T82" s="37" t="s">
        <v>519</v>
      </c>
      <c r="U82" s="80"/>
    </row>
    <row r="83" spans="2:21" s="174" customFormat="1" ht="15.75" thickBot="1" x14ac:dyDescent="0.3">
      <c r="B83" s="98"/>
      <c r="C83" s="329" t="s">
        <v>10</v>
      </c>
      <c r="D83" s="330"/>
      <c r="E83" s="99"/>
      <c r="F83" s="43"/>
      <c r="G83" s="329" t="s">
        <v>11</v>
      </c>
      <c r="H83" s="330"/>
      <c r="I83" s="134"/>
      <c r="J83" s="112"/>
      <c r="K83" s="329" t="s">
        <v>12</v>
      </c>
      <c r="L83" s="330"/>
      <c r="M83" s="99"/>
      <c r="N83" s="43"/>
      <c r="O83" s="329" t="s">
        <v>13</v>
      </c>
      <c r="P83" s="330"/>
      <c r="Q83" s="134"/>
      <c r="R83" s="112"/>
      <c r="S83" s="329" t="s">
        <v>14</v>
      </c>
      <c r="T83" s="330"/>
      <c r="U83" s="134"/>
    </row>
    <row r="84" spans="2:21" s="174" customFormat="1" ht="15.75" thickBot="1" x14ac:dyDescent="0.3">
      <c r="B84" s="98"/>
      <c r="C84" s="305" t="s">
        <v>128</v>
      </c>
      <c r="D84" s="112" t="s">
        <v>6</v>
      </c>
      <c r="E84" s="47"/>
      <c r="F84" s="43"/>
      <c r="G84" s="299" t="s">
        <v>128</v>
      </c>
      <c r="H84" s="300" t="s">
        <v>6</v>
      </c>
      <c r="I84" s="99"/>
      <c r="J84" s="43"/>
      <c r="K84" s="299" t="s">
        <v>128</v>
      </c>
      <c r="L84" s="300" t="s">
        <v>6</v>
      </c>
      <c r="M84" s="99"/>
      <c r="N84" s="43"/>
      <c r="O84" s="299" t="s">
        <v>128</v>
      </c>
      <c r="P84" s="300" t="s">
        <v>6</v>
      </c>
      <c r="Q84" s="99"/>
      <c r="R84" s="43"/>
      <c r="S84" s="299" t="s">
        <v>128</v>
      </c>
      <c r="T84" s="300" t="s">
        <v>6</v>
      </c>
      <c r="U84" s="99"/>
    </row>
    <row r="85" spans="2:21" s="174" customFormat="1" x14ac:dyDescent="0.25">
      <c r="B85" s="44" t="s">
        <v>510</v>
      </c>
      <c r="C85" s="150">
        <f>C55</f>
        <v>4.2765019546946271E-5</v>
      </c>
      <c r="D85" s="63">
        <f>D55/E73</f>
        <v>0.99999999999999978</v>
      </c>
      <c r="E85" s="151">
        <f>C85*D85</f>
        <v>4.2765019546946264E-5</v>
      </c>
      <c r="F85" s="39"/>
      <c r="G85" s="150">
        <f>G55</f>
        <v>3.0173309743871706E-5</v>
      </c>
      <c r="H85" s="63">
        <f>H55/I73</f>
        <v>0.96780110552016463</v>
      </c>
      <c r="I85" s="151">
        <f>G85*H85</f>
        <v>2.9201762527321393E-5</v>
      </c>
      <c r="J85" s="39"/>
      <c r="K85" s="150">
        <f>K55</f>
        <v>3.8726146613990576E-5</v>
      </c>
      <c r="L85" s="63">
        <f>L55/M73</f>
        <v>1.0303061662318453</v>
      </c>
      <c r="M85" s="151">
        <f>K85*L85</f>
        <v>3.9899787650792989E-5</v>
      </c>
      <c r="N85" s="39"/>
      <c r="O85" s="150">
        <f>O55</f>
        <v>3.8424324452345724E-5</v>
      </c>
      <c r="P85" s="63">
        <f>P55/Q73</f>
        <v>0.96164388799319789</v>
      </c>
      <c r="Q85" s="151">
        <f>O85*P85</f>
        <v>3.6950516759865846E-5</v>
      </c>
      <c r="R85" s="39"/>
      <c r="S85" s="150">
        <f>S55</f>
        <v>4.1674781909062225E-5</v>
      </c>
      <c r="T85" s="63">
        <f>T55/U73</f>
        <v>0.92044822258702752</v>
      </c>
      <c r="U85" s="151">
        <f>S85*T85</f>
        <v>3.8359478934898335E-5</v>
      </c>
    </row>
    <row r="86" spans="2:21" s="174" customFormat="1" x14ac:dyDescent="0.25">
      <c r="B86" s="44" t="s">
        <v>513</v>
      </c>
      <c r="C86" s="142">
        <f>C56</f>
        <v>1.2496271945536248E-3</v>
      </c>
      <c r="D86" s="40">
        <f>D56/E74</f>
        <v>0.99999999999999978</v>
      </c>
      <c r="E86" s="42">
        <f t="shared" ref="E86:E93" si="30">C86*D86</f>
        <v>1.2496271945536246E-3</v>
      </c>
      <c r="F86" s="39"/>
      <c r="G86" s="142">
        <f>G56</f>
        <v>1.3927616624631574E-3</v>
      </c>
      <c r="H86" s="40">
        <f>H56/I74</f>
        <v>1.0024396476433819</v>
      </c>
      <c r="I86" s="42">
        <f t="shared" ref="I86:I93" si="31">G86*H86</f>
        <v>1.3961595101707784E-3</v>
      </c>
      <c r="J86" s="39"/>
      <c r="K86" s="142">
        <f>K56</f>
        <v>1.2049912562121859E-3</v>
      </c>
      <c r="L86" s="40">
        <f>L56/M74</f>
        <v>1.0051131284536203</v>
      </c>
      <c r="M86" s="42">
        <f t="shared" ref="M86:M93" si="32">K86*L86</f>
        <v>1.2111525312906882E-3</v>
      </c>
      <c r="N86" s="39"/>
      <c r="O86" s="142">
        <f>O56</f>
        <v>1.1613420821545181E-3</v>
      </c>
      <c r="P86" s="40">
        <f>P56/Q74</f>
        <v>0.99991543140477401</v>
      </c>
      <c r="Q86" s="42">
        <f t="shared" ref="Q86:Q93" si="33">O86*P86</f>
        <v>1.1612438690860535E-3</v>
      </c>
      <c r="R86" s="39"/>
      <c r="S86" s="142">
        <f>S56</f>
        <v>1.2595990205575747E-3</v>
      </c>
      <c r="T86" s="40">
        <f>T56/U74</f>
        <v>1.0050190070091414</v>
      </c>
      <c r="U86" s="42">
        <f t="shared" ref="U86:U93" si="34">S86*T86</f>
        <v>1.2659209568704607E-3</v>
      </c>
    </row>
    <row r="87" spans="2:21" s="174" customFormat="1" x14ac:dyDescent="0.25">
      <c r="B87" s="45" t="s">
        <v>514</v>
      </c>
      <c r="C87" s="142">
        <f t="shared" ref="C87:C92" si="35">C57</f>
        <v>4.3042714479069298E-5</v>
      </c>
      <c r="D87" s="40">
        <f>D57/E73</f>
        <v>0.99999999999999978</v>
      </c>
      <c r="E87" s="42">
        <f t="shared" si="30"/>
        <v>4.3042714479069291E-5</v>
      </c>
      <c r="F87" s="39"/>
      <c r="G87" s="142">
        <f t="shared" ref="G87:G92" si="36">G57</f>
        <v>3.0652251168377604E-5</v>
      </c>
      <c r="H87" s="40">
        <f>H57/I73</f>
        <v>1.0015616092011006</v>
      </c>
      <c r="I87" s="42">
        <f t="shared" si="31"/>
        <v>3.0700118005836589E-5</v>
      </c>
      <c r="J87" s="39"/>
      <c r="K87" s="142">
        <f t="shared" ref="K87:K92" si="37">K57</f>
        <v>4.128655300169243E-5</v>
      </c>
      <c r="L87" s="40">
        <f>L57/M73</f>
        <v>1.0303061662318453</v>
      </c>
      <c r="M87" s="42">
        <f t="shared" si="32"/>
        <v>4.2537790140101612E-5</v>
      </c>
      <c r="N87" s="39"/>
      <c r="O87" s="142">
        <f t="shared" ref="O87:O92" si="38">O57</f>
        <v>4.1736766215478972E-5</v>
      </c>
      <c r="P87" s="40">
        <f>P57/Q73</f>
        <v>1.0013728198064762</v>
      </c>
      <c r="Q87" s="42">
        <f t="shared" si="33"/>
        <v>4.179406327479785E-5</v>
      </c>
      <c r="R87" s="39"/>
      <c r="S87" s="142">
        <f t="shared" ref="S87:S92" si="39">S57</f>
        <v>4.309229149780584E-5</v>
      </c>
      <c r="T87" s="40">
        <f>T57/U73</f>
        <v>1.0027399510964636</v>
      </c>
      <c r="U87" s="42">
        <f t="shared" si="34"/>
        <v>4.3210362269144385E-5</v>
      </c>
    </row>
    <row r="88" spans="2:21" s="174" customFormat="1" x14ac:dyDescent="0.25">
      <c r="B88" s="45" t="s">
        <v>515</v>
      </c>
      <c r="C88" s="142">
        <f t="shared" si="35"/>
        <v>1.5773072144587975E-3</v>
      </c>
      <c r="D88" s="40">
        <f>D58/E74</f>
        <v>0.99999999999999978</v>
      </c>
      <c r="E88" s="42">
        <f t="shared" si="30"/>
        <v>1.5773072144587971E-3</v>
      </c>
      <c r="F88" s="39"/>
      <c r="G88" s="142">
        <f t="shared" si="36"/>
        <v>1.7744779777943598E-3</v>
      </c>
      <c r="H88" s="40">
        <f>H58/I74</f>
        <v>1.0024396476433819</v>
      </c>
      <c r="I88" s="42">
        <f t="shared" si="31"/>
        <v>1.778807078811119E-3</v>
      </c>
      <c r="J88" s="39"/>
      <c r="K88" s="142">
        <f t="shared" si="37"/>
        <v>1.5948131287397936E-3</v>
      </c>
      <c r="L88" s="40">
        <f>L58/M74</f>
        <v>1.0051131284536203</v>
      </c>
      <c r="M88" s="42">
        <f t="shared" si="32"/>
        <v>1.6029676131265602E-3</v>
      </c>
      <c r="N88" s="39"/>
      <c r="O88" s="142">
        <f t="shared" si="38"/>
        <v>1.578709744309308E-3</v>
      </c>
      <c r="P88" s="40">
        <f>P58/Q74</f>
        <v>0.99991543140477401</v>
      </c>
      <c r="Q88" s="42">
        <f t="shared" si="33"/>
        <v>1.5785762350439621E-3</v>
      </c>
      <c r="R88" s="39"/>
      <c r="S88" s="142">
        <f t="shared" si="39"/>
        <v>1.5929972758300724E-3</v>
      </c>
      <c r="T88" s="40">
        <f>T58/U74</f>
        <v>1.0050190070091414</v>
      </c>
      <c r="U88" s="42">
        <f t="shared" si="34"/>
        <v>1.6009925403230067E-3</v>
      </c>
    </row>
    <row r="89" spans="2:21" s="174" customFormat="1" x14ac:dyDescent="0.25">
      <c r="B89" s="44" t="s">
        <v>511</v>
      </c>
      <c r="C89" s="142">
        <f t="shared" si="35"/>
        <v>5.3539582913319746E-4</v>
      </c>
      <c r="D89" s="40">
        <f>D59/E73</f>
        <v>0.99999999999999978</v>
      </c>
      <c r="E89" s="42">
        <f t="shared" si="30"/>
        <v>5.3539582913319735E-4</v>
      </c>
      <c r="F89" s="39"/>
      <c r="G89" s="142">
        <f t="shared" si="36"/>
        <v>2.4665483362053855E-4</v>
      </c>
      <c r="H89" s="40">
        <f>H59/I73</f>
        <v>1.0015616092011006</v>
      </c>
      <c r="I89" s="42">
        <f t="shared" si="31"/>
        <v>2.4704001207821632E-4</v>
      </c>
      <c r="J89" s="39"/>
      <c r="K89" s="142">
        <f t="shared" si="37"/>
        <v>4.3910969549086832E-4</v>
      </c>
      <c r="L89" s="40">
        <f>L59/M73</f>
        <v>0.95348047661496638</v>
      </c>
      <c r="M89" s="42">
        <f t="shared" si="32"/>
        <v>4.186825217428859E-4</v>
      </c>
      <c r="N89" s="39"/>
      <c r="O89" s="142">
        <f t="shared" si="38"/>
        <v>4.3127991755994942E-4</v>
      </c>
      <c r="P89" s="40">
        <f>P59/Q73</f>
        <v>1.0013728198064762</v>
      </c>
      <c r="Q89" s="42">
        <f t="shared" si="33"/>
        <v>4.3187198717291114E-4</v>
      </c>
      <c r="R89" s="39"/>
      <c r="S89" s="142">
        <f t="shared" si="39"/>
        <v>5.1172096153644434E-4</v>
      </c>
      <c r="T89" s="40">
        <f>T59/U73</f>
        <v>1.0027399510964636</v>
      </c>
      <c r="U89" s="42">
        <f t="shared" si="34"/>
        <v>5.1312305194608956E-4</v>
      </c>
    </row>
    <row r="90" spans="2:21" s="174" customFormat="1" x14ac:dyDescent="0.25">
      <c r="B90" s="45" t="s">
        <v>516</v>
      </c>
      <c r="C90" s="142">
        <f t="shared" si="35"/>
        <v>7.5799608672301655E-3</v>
      </c>
      <c r="D90" s="40">
        <f>D60/E74</f>
        <v>1</v>
      </c>
      <c r="E90" s="42">
        <f t="shared" si="30"/>
        <v>7.5799608672301655E-3</v>
      </c>
      <c r="F90" s="39"/>
      <c r="G90" s="142">
        <f t="shared" si="36"/>
        <v>7.4480180924912523E-3</v>
      </c>
      <c r="H90" s="40">
        <f>H60/I74</f>
        <v>0.91204309452343624</v>
      </c>
      <c r="I90" s="42">
        <f t="shared" si="31"/>
        <v>6.7929134691422626E-3</v>
      </c>
      <c r="J90" s="39"/>
      <c r="K90" s="142">
        <f t="shared" si="37"/>
        <v>6.4000558168592521E-3</v>
      </c>
      <c r="L90" s="40">
        <f>L60/M74</f>
        <v>0.97307087326430908</v>
      </c>
      <c r="M90" s="42">
        <f t="shared" si="32"/>
        <v>6.2277079026515532E-3</v>
      </c>
      <c r="N90" s="39"/>
      <c r="O90" s="142">
        <f t="shared" si="38"/>
        <v>6.1253673083860091E-3</v>
      </c>
      <c r="P90" s="40">
        <f>P60/Q74</f>
        <v>1.0000166034087228</v>
      </c>
      <c r="Q90" s="42">
        <f t="shared" si="33"/>
        <v>6.125469010363007E-3</v>
      </c>
      <c r="R90" s="39"/>
      <c r="S90" s="142">
        <f t="shared" si="39"/>
        <v>7.5839598016960788E-3</v>
      </c>
      <c r="T90" s="40">
        <f>T60/U74</f>
        <v>0.96386852126925238</v>
      </c>
      <c r="U90" s="42">
        <f t="shared" si="34"/>
        <v>7.3099401194262519E-3</v>
      </c>
    </row>
    <row r="91" spans="2:21" s="174" customFormat="1" x14ac:dyDescent="0.25">
      <c r="B91" s="45" t="s">
        <v>517</v>
      </c>
      <c r="C91" s="142">
        <f t="shared" si="35"/>
        <v>6.7229943066985016E-4</v>
      </c>
      <c r="D91" s="40">
        <f>D61/E73</f>
        <v>0.99999999999999978</v>
      </c>
      <c r="E91" s="42">
        <f t="shared" si="30"/>
        <v>6.7229943066985005E-4</v>
      </c>
      <c r="F91" s="39"/>
      <c r="G91" s="142">
        <f t="shared" si="36"/>
        <v>3.4483782564424803E-4</v>
      </c>
      <c r="H91" s="40">
        <f>H61/I73</f>
        <v>1.0015616092011006</v>
      </c>
      <c r="I91" s="42">
        <f t="shared" si="31"/>
        <v>3.453763275656616E-4</v>
      </c>
      <c r="J91" s="39"/>
      <c r="K91" s="142">
        <f t="shared" si="37"/>
        <v>5.940142819468306E-4</v>
      </c>
      <c r="L91" s="40">
        <f>L61/M73</f>
        <v>1.0303061662318453</v>
      </c>
      <c r="M91" s="42">
        <f t="shared" si="32"/>
        <v>6.1201657751960153E-4</v>
      </c>
      <c r="N91" s="39"/>
      <c r="O91" s="142">
        <f t="shared" si="38"/>
        <v>6.0054569165605856E-4</v>
      </c>
      <c r="P91" s="40">
        <f>P61/Q73</f>
        <v>1.0013728198064762</v>
      </c>
      <c r="Q91" s="42">
        <f t="shared" si="33"/>
        <v>6.0137013267625794E-4</v>
      </c>
      <c r="R91" s="39"/>
      <c r="S91" s="142">
        <f t="shared" si="39"/>
        <v>6.5517293191729798E-4</v>
      </c>
      <c r="T91" s="40">
        <f>T61/U73</f>
        <v>1.0027399510964636</v>
      </c>
      <c r="U91" s="42">
        <f t="shared" si="34"/>
        <v>6.5696807371047811E-4</v>
      </c>
    </row>
    <row r="92" spans="2:21" s="174" customFormat="1" x14ac:dyDescent="0.25">
      <c r="B92" s="44" t="s">
        <v>518</v>
      </c>
      <c r="C92" s="142">
        <f t="shared" si="35"/>
        <v>8.685186697079815E-3</v>
      </c>
      <c r="D92" s="40">
        <f>D62/E74</f>
        <v>1</v>
      </c>
      <c r="E92" s="42">
        <f t="shared" si="30"/>
        <v>8.685186697079815E-3</v>
      </c>
      <c r="F92" s="39"/>
      <c r="G92" s="142">
        <f t="shared" si="36"/>
        <v>8.543836071760751E-3</v>
      </c>
      <c r="H92" s="40">
        <f>H62/I74</f>
        <v>1.0757713126969204</v>
      </c>
      <c r="I92" s="42">
        <f t="shared" si="31"/>
        <v>9.1912137463853634E-3</v>
      </c>
      <c r="J92" s="39"/>
      <c r="K92" s="142">
        <f t="shared" si="37"/>
        <v>7.9644641197450863E-3</v>
      </c>
      <c r="L92" s="40">
        <f>L62/M74</f>
        <v>1.0198421579112456</v>
      </c>
      <c r="M92" s="42">
        <f t="shared" si="32"/>
        <v>8.1224962744875177E-3</v>
      </c>
      <c r="N92" s="39"/>
      <c r="O92" s="142">
        <f t="shared" si="38"/>
        <v>7.8309435722233207E-3</v>
      </c>
      <c r="P92" s="40">
        <f>P62/Q74</f>
        <v>1.0000166034087228</v>
      </c>
      <c r="Q92" s="42">
        <f t="shared" si="33"/>
        <v>7.8310735925801352E-3</v>
      </c>
      <c r="R92" s="39"/>
      <c r="S92" s="142">
        <f t="shared" si="39"/>
        <v>8.7114469285827483E-3</v>
      </c>
      <c r="T92" s="40">
        <f>T62/U74</f>
        <v>1.0298116356092242</v>
      </c>
      <c r="U92" s="42">
        <f t="shared" si="34"/>
        <v>8.9711494100467529E-3</v>
      </c>
    </row>
    <row r="93" spans="2:21" s="174" customFormat="1" ht="15.75" thickBot="1" x14ac:dyDescent="0.3">
      <c r="B93" s="304" t="s">
        <v>130</v>
      </c>
      <c r="C93" s="145">
        <f>C63</f>
        <v>0.97961441503284852</v>
      </c>
      <c r="D93" s="87">
        <f>D63/E75</f>
        <v>1</v>
      </c>
      <c r="E93" s="149">
        <f t="shared" si="30"/>
        <v>0.97961441503284852</v>
      </c>
      <c r="F93" s="39"/>
      <c r="G93" s="145">
        <f>G63</f>
        <v>0.9801885879753135</v>
      </c>
      <c r="H93" s="87">
        <f>H63/I75</f>
        <v>1</v>
      </c>
      <c r="I93" s="149">
        <f t="shared" si="31"/>
        <v>0.9801885879753135</v>
      </c>
      <c r="J93" s="39"/>
      <c r="K93" s="145">
        <f>K63</f>
        <v>0.98172253900139028</v>
      </c>
      <c r="L93" s="87">
        <f>L63/M75</f>
        <v>1</v>
      </c>
      <c r="M93" s="149">
        <f t="shared" si="32"/>
        <v>0.98172253900139028</v>
      </c>
      <c r="N93" s="39"/>
      <c r="O93" s="145">
        <f>O63</f>
        <v>0.98219165059304303</v>
      </c>
      <c r="P93" s="87">
        <f>P63/Q75</f>
        <v>1</v>
      </c>
      <c r="Q93" s="149">
        <f t="shared" si="33"/>
        <v>0.98219165059304303</v>
      </c>
      <c r="R93" s="39"/>
      <c r="S93" s="145">
        <f>S63</f>
        <v>0.97960033600647289</v>
      </c>
      <c r="T93" s="87">
        <f>T63/U75</f>
        <v>1</v>
      </c>
      <c r="U93" s="149">
        <f t="shared" si="34"/>
        <v>0.97960033600647289</v>
      </c>
    </row>
    <row r="94" spans="2:21" s="174" customFormat="1" x14ac:dyDescent="0.25">
      <c r="F94" s="1"/>
      <c r="J94" s="1"/>
      <c r="N94" s="1"/>
      <c r="R94" s="1"/>
    </row>
    <row r="95" spans="2:21" s="174" customFormat="1" x14ac:dyDescent="0.25">
      <c r="F95" s="1"/>
      <c r="J95" s="1"/>
      <c r="N95" s="1"/>
      <c r="R95" s="1"/>
    </row>
    <row r="96" spans="2:21" s="174" customFormat="1" ht="15.75" x14ac:dyDescent="0.25">
      <c r="B96" s="140" t="s">
        <v>63</v>
      </c>
      <c r="F96" s="1"/>
      <c r="J96" s="1"/>
      <c r="N96" s="1"/>
      <c r="R96" s="1"/>
    </row>
    <row r="97" spans="2:21" s="174" customFormat="1" x14ac:dyDescent="0.25">
      <c r="B97" s="18" t="s">
        <v>537</v>
      </c>
      <c r="F97" s="1"/>
      <c r="J97" s="1"/>
      <c r="N97" s="1"/>
      <c r="R97" s="1"/>
    </row>
    <row r="98" spans="2:21" s="174" customFormat="1" x14ac:dyDescent="0.25">
      <c r="B98" s="18"/>
      <c r="F98" s="1"/>
      <c r="J98" s="1"/>
      <c r="N98" s="1"/>
      <c r="R98" s="1"/>
    </row>
    <row r="99" spans="2:21" s="174" customFormat="1" x14ac:dyDescent="0.25">
      <c r="B99" s="18"/>
      <c r="F99" s="1"/>
      <c r="J99" s="1"/>
      <c r="N99" s="1"/>
      <c r="R99" s="1"/>
    </row>
    <row r="100" spans="2:21" s="174" customFormat="1" ht="45" x14ac:dyDescent="0.25">
      <c r="D100" s="174" t="s">
        <v>19</v>
      </c>
      <c r="E100" s="310" t="s">
        <v>528</v>
      </c>
      <c r="F100" s="1"/>
      <c r="H100" s="174" t="s">
        <v>19</v>
      </c>
      <c r="I100" s="310" t="s">
        <v>528</v>
      </c>
      <c r="J100" s="1"/>
      <c r="L100" s="174" t="s">
        <v>19</v>
      </c>
      <c r="M100" s="310" t="s">
        <v>528</v>
      </c>
      <c r="N100" s="1"/>
      <c r="P100" s="174" t="s">
        <v>19</v>
      </c>
      <c r="Q100" s="310" t="s">
        <v>528</v>
      </c>
      <c r="R100" s="1"/>
      <c r="T100" s="174" t="s">
        <v>19</v>
      </c>
      <c r="U100" s="310" t="s">
        <v>528</v>
      </c>
    </row>
    <row r="101" spans="2:21" s="174" customFormat="1" x14ac:dyDescent="0.25">
      <c r="F101" s="1"/>
      <c r="J101" s="1"/>
      <c r="N101" s="1"/>
      <c r="R101" s="1"/>
    </row>
    <row r="102" spans="2:21" s="174" customFormat="1" x14ac:dyDescent="0.25">
      <c r="F102" s="1"/>
      <c r="J102" s="1"/>
      <c r="N102" s="1"/>
      <c r="R102" s="1"/>
    </row>
    <row r="103" spans="2:21" s="174" customFormat="1" x14ac:dyDescent="0.25">
      <c r="C103" s="174" t="s">
        <v>61</v>
      </c>
      <c r="D103" s="307">
        <f>SUM(C85:C86,C89:C90)</f>
        <v>9.4077489104639339E-3</v>
      </c>
      <c r="E103" s="303">
        <f>SUM(E85:E86,E89:E90)/D103</f>
        <v>1</v>
      </c>
      <c r="F103" s="1"/>
      <c r="G103" s="174" t="s">
        <v>61</v>
      </c>
      <c r="H103" s="307">
        <f>SUM(G85:G86,G89:G90)</f>
        <v>9.1176078983188202E-3</v>
      </c>
      <c r="I103" s="303">
        <f>SUM(I85:I86,I89:I90)/H103</f>
        <v>0.92845786398420171</v>
      </c>
      <c r="J103" s="1"/>
      <c r="K103" s="174" t="s">
        <v>61</v>
      </c>
      <c r="L103" s="307">
        <f>SUM(K85:K86,K89:K90)</f>
        <v>8.0828829151762972E-3</v>
      </c>
      <c r="M103" s="303">
        <f>SUM(M85:M86,M89:M90)/L103</f>
        <v>0.97705766942482886</v>
      </c>
      <c r="N103" s="1"/>
      <c r="O103" s="174" t="s">
        <v>61</v>
      </c>
      <c r="P103" s="307">
        <f>SUM(O85:O86,O89:O90)</f>
        <v>7.756413632552822E-3</v>
      </c>
      <c r="Q103" s="303">
        <f>SUM(Q85:Q86,Q89:Q90)/P103</f>
        <v>0.9998867712305467</v>
      </c>
      <c r="R103" s="1"/>
      <c r="S103" s="174" t="s">
        <v>61</v>
      </c>
      <c r="T103" s="307">
        <f>SUM(S85:S86,S89:S90)</f>
        <v>9.3969545656991602E-3</v>
      </c>
      <c r="U103" s="303">
        <f>SUM(U85:U86,U89:U90)/T103</f>
        <v>0.97130868765657374</v>
      </c>
    </row>
    <row r="104" spans="2:21" s="174" customFormat="1" x14ac:dyDescent="0.25">
      <c r="C104" s="174" t="s">
        <v>62</v>
      </c>
      <c r="D104" s="307">
        <f>SUM(C87:C88,C91:C92)</f>
        <v>1.0977836056687531E-2</v>
      </c>
      <c r="E104" s="303">
        <f>SUM(E87:E88,E91:E92)/D104</f>
        <v>1</v>
      </c>
      <c r="F104" s="1"/>
      <c r="G104" s="174" t="s">
        <v>62</v>
      </c>
      <c r="H104" s="307">
        <f>SUM(G87:G88,G91:G92)</f>
        <v>1.0693804126367737E-2</v>
      </c>
      <c r="I104" s="303">
        <f>SUM(I87:I88,I91:I92)/H104</f>
        <v>1.0609972968171244</v>
      </c>
      <c r="J104" s="1"/>
      <c r="K104" s="174" t="s">
        <v>62</v>
      </c>
      <c r="L104" s="307">
        <f>SUM(K87:K88,K91:K92)</f>
        <v>1.0194578083433402E-2</v>
      </c>
      <c r="M104" s="303">
        <f>SUM(M87:M88,M91:M92)/L104</f>
        <v>1.0181900781300333</v>
      </c>
      <c r="N104" s="1"/>
      <c r="O104" s="174" t="s">
        <v>62</v>
      </c>
      <c r="P104" s="307">
        <f>SUM(O87:O88,O91:O92)</f>
        <v>1.0051935774404167E-2</v>
      </c>
      <c r="Q104" s="303">
        <f>SUM(Q87:Q88,Q91:Q92)/P104</f>
        <v>1.0000873711482738</v>
      </c>
      <c r="R104" s="1"/>
      <c r="S104" s="174" t="s">
        <v>62</v>
      </c>
      <c r="T104" s="307">
        <f>SUM(S87:S88,S91:S92)</f>
        <v>1.1002709427827925E-2</v>
      </c>
      <c r="U104" s="303">
        <f>SUM(U87:U88,U91:U92)/T104</f>
        <v>1.0245040515056736</v>
      </c>
    </row>
    <row r="105" spans="2:21" s="174" customFormat="1" x14ac:dyDescent="0.25">
      <c r="C105" s="174" t="s">
        <v>530</v>
      </c>
      <c r="D105" s="307">
        <f>C93</f>
        <v>0.97961441503284852</v>
      </c>
      <c r="E105" s="303">
        <f>E93/D105</f>
        <v>1</v>
      </c>
      <c r="F105" s="1"/>
      <c r="G105" s="174" t="s">
        <v>530</v>
      </c>
      <c r="H105" s="307">
        <f>G93</f>
        <v>0.9801885879753135</v>
      </c>
      <c r="I105" s="303">
        <f>I93/H105</f>
        <v>1</v>
      </c>
      <c r="J105" s="1"/>
      <c r="K105" s="174" t="s">
        <v>530</v>
      </c>
      <c r="L105" s="307">
        <f>K93</f>
        <v>0.98172253900139028</v>
      </c>
      <c r="M105" s="303">
        <f>M93/L105</f>
        <v>1</v>
      </c>
      <c r="N105" s="1"/>
      <c r="O105" s="174" t="s">
        <v>530</v>
      </c>
      <c r="P105" s="307">
        <f>O93</f>
        <v>0.98219165059304303</v>
      </c>
      <c r="Q105" s="303">
        <f>Q93/P105</f>
        <v>1</v>
      </c>
      <c r="R105" s="1"/>
      <c r="S105" s="174" t="s">
        <v>530</v>
      </c>
      <c r="T105" s="307">
        <f>S93</f>
        <v>0.97960033600647289</v>
      </c>
      <c r="U105" s="303">
        <f>U93/T105</f>
        <v>1</v>
      </c>
    </row>
    <row r="106" spans="2:21" s="174" customFormat="1" x14ac:dyDescent="0.25">
      <c r="F106" s="1"/>
      <c r="J106" s="1"/>
      <c r="N106" s="1"/>
      <c r="R106" s="1"/>
    </row>
    <row r="107" spans="2:21" s="174" customFormat="1" x14ac:dyDescent="0.25">
      <c r="F107" s="1"/>
      <c r="J107" s="1"/>
      <c r="N107" s="1"/>
      <c r="R107" s="1"/>
    </row>
    <row r="108" spans="2:21" s="174" customFormat="1" ht="15.75" x14ac:dyDescent="0.25">
      <c r="B108" s="140" t="s">
        <v>65</v>
      </c>
      <c r="F108" s="1"/>
      <c r="J108" s="1"/>
      <c r="N108" s="1"/>
      <c r="R108" s="1"/>
    </row>
    <row r="109" spans="2:21" s="174" customFormat="1" x14ac:dyDescent="0.25">
      <c r="B109" s="18" t="s">
        <v>536</v>
      </c>
      <c r="F109" s="1"/>
      <c r="J109" s="1"/>
      <c r="N109" s="1"/>
      <c r="R109" s="1"/>
    </row>
    <row r="110" spans="2:21" s="174" customFormat="1" x14ac:dyDescent="0.25">
      <c r="B110" s="18" t="s">
        <v>54</v>
      </c>
      <c r="F110" s="1"/>
      <c r="J110" s="1"/>
      <c r="N110" s="1"/>
      <c r="R110" s="1"/>
    </row>
    <row r="111" spans="2:21" s="174" customFormat="1" ht="15.75" thickBot="1" x14ac:dyDescent="0.3">
      <c r="F111" s="1"/>
      <c r="J111" s="1"/>
      <c r="N111" s="1"/>
      <c r="R111" s="1"/>
    </row>
    <row r="112" spans="2:21" s="174" customFormat="1" ht="26.25" x14ac:dyDescent="0.25">
      <c r="B112" s="36" t="s">
        <v>509</v>
      </c>
      <c r="C112" s="36" t="s">
        <v>19</v>
      </c>
      <c r="D112" s="37" t="s">
        <v>519</v>
      </c>
      <c r="E112" s="100"/>
      <c r="F112" s="311"/>
      <c r="G112" s="36" t="s">
        <v>19</v>
      </c>
      <c r="H112" s="37" t="s">
        <v>519</v>
      </c>
      <c r="I112" s="56"/>
      <c r="J112" s="312"/>
      <c r="K112" s="36" t="s">
        <v>19</v>
      </c>
      <c r="L112" s="37" t="s">
        <v>519</v>
      </c>
      <c r="M112" s="80"/>
      <c r="N112" s="314"/>
      <c r="O112" s="36" t="s">
        <v>19</v>
      </c>
      <c r="P112" s="37" t="s">
        <v>519</v>
      </c>
      <c r="Q112" s="80"/>
      <c r="R112" s="314"/>
      <c r="S112" s="36" t="s">
        <v>19</v>
      </c>
      <c r="T112" s="37" t="s">
        <v>519</v>
      </c>
      <c r="U112" s="80"/>
    </row>
    <row r="113" spans="2:21" s="174" customFormat="1" ht="15.75" thickBot="1" x14ac:dyDescent="0.3">
      <c r="B113" s="98"/>
      <c r="C113" s="329" t="s">
        <v>10</v>
      </c>
      <c r="D113" s="330"/>
      <c r="E113" s="99"/>
      <c r="F113" s="43"/>
      <c r="G113" s="329" t="s">
        <v>11</v>
      </c>
      <c r="H113" s="330"/>
      <c r="I113" s="134"/>
      <c r="J113" s="112"/>
      <c r="K113" s="329" t="s">
        <v>12</v>
      </c>
      <c r="L113" s="330"/>
      <c r="M113" s="99"/>
      <c r="N113" s="43"/>
      <c r="O113" s="329" t="s">
        <v>13</v>
      </c>
      <c r="P113" s="330"/>
      <c r="Q113" s="134"/>
      <c r="R113" s="112"/>
      <c r="S113" s="329" t="s">
        <v>14</v>
      </c>
      <c r="T113" s="330"/>
      <c r="U113" s="134"/>
    </row>
    <row r="114" spans="2:21" ht="15.75" thickBot="1" x14ac:dyDescent="0.3">
      <c r="B114" s="98"/>
      <c r="C114" s="305" t="s">
        <v>128</v>
      </c>
      <c r="D114" s="112" t="s">
        <v>6</v>
      </c>
      <c r="E114" s="47"/>
      <c r="F114" s="43"/>
      <c r="G114" s="299" t="s">
        <v>128</v>
      </c>
      <c r="H114" s="300" t="s">
        <v>6</v>
      </c>
      <c r="I114" s="99"/>
      <c r="J114" s="43"/>
      <c r="K114" s="299" t="s">
        <v>128</v>
      </c>
      <c r="L114" s="300" t="s">
        <v>6</v>
      </c>
      <c r="M114" s="99"/>
      <c r="N114" s="43"/>
      <c r="O114" s="299" t="s">
        <v>128</v>
      </c>
      <c r="P114" s="300" t="s">
        <v>6</v>
      </c>
      <c r="Q114" s="99"/>
      <c r="R114" s="43"/>
      <c r="S114" s="299" t="s">
        <v>128</v>
      </c>
      <c r="T114" s="300" t="s">
        <v>6</v>
      </c>
      <c r="U114" s="99"/>
    </row>
    <row r="115" spans="2:21" s="174" customFormat="1" x14ac:dyDescent="0.25">
      <c r="B115" s="44" t="s">
        <v>510</v>
      </c>
      <c r="C115" s="150">
        <f>C85</f>
        <v>4.2765019546946271E-5</v>
      </c>
      <c r="D115" s="63">
        <f>D85/E103</f>
        <v>0.99999999999999978</v>
      </c>
      <c r="E115" s="151">
        <f>C115*D115</f>
        <v>4.2765019546946264E-5</v>
      </c>
      <c r="F115" s="39"/>
      <c r="G115" s="150">
        <f>G85</f>
        <v>3.0173309743871706E-5</v>
      </c>
      <c r="H115" s="63">
        <f>H85/I103</f>
        <v>1.0423748271861613</v>
      </c>
      <c r="I115" s="151">
        <f>G115*H115</f>
        <v>3.1451898529902786E-5</v>
      </c>
      <c r="J115" s="39"/>
      <c r="K115" s="150">
        <f>K85</f>
        <v>3.8726146613990576E-5</v>
      </c>
      <c r="L115" s="63">
        <f>L85/M103</f>
        <v>1.0544988269099433</v>
      </c>
      <c r="M115" s="151">
        <f>K115*L115</f>
        <v>4.0836676175195534E-5</v>
      </c>
      <c r="N115" s="39"/>
      <c r="O115" s="150">
        <f>O85</f>
        <v>3.8424324452345724E-5</v>
      </c>
      <c r="P115" s="63">
        <f>P85/Q103</f>
        <v>0.96175278607768377</v>
      </c>
      <c r="Q115" s="151">
        <f>O115*P115</f>
        <v>3.6954701095196369E-5</v>
      </c>
      <c r="R115" s="39"/>
      <c r="S115" s="150">
        <f>S85</f>
        <v>4.1674781909062225E-5</v>
      </c>
      <c r="T115" s="63">
        <f>T85/U103</f>
        <v>0.94763717681527726</v>
      </c>
      <c r="U115" s="151">
        <f>S115*T115</f>
        <v>3.9492572672696117E-5</v>
      </c>
    </row>
    <row r="116" spans="2:21" x14ac:dyDescent="0.25">
      <c r="B116" s="44" t="s">
        <v>513</v>
      </c>
      <c r="C116" s="142">
        <f>C86</f>
        <v>1.2496271945536248E-3</v>
      </c>
      <c r="D116" s="40">
        <f>D86/E103</f>
        <v>0.99999999999999978</v>
      </c>
      <c r="E116" s="42">
        <f t="shared" ref="E116:E123" si="40">C116*D116</f>
        <v>1.2496271945536246E-3</v>
      </c>
      <c r="F116" s="39"/>
      <c r="G116" s="142">
        <f>G86</f>
        <v>1.3927616624631574E-3</v>
      </c>
      <c r="H116" s="40">
        <f>H86/I103</f>
        <v>1.0796824352822101</v>
      </c>
      <c r="I116" s="42">
        <f t="shared" ref="I116:I123" si="41">G116*H116</f>
        <v>1.5037403034959213E-3</v>
      </c>
      <c r="J116" s="39"/>
      <c r="K116" s="142">
        <f>K86</f>
        <v>1.2049912562121859E-3</v>
      </c>
      <c r="L116" s="40">
        <f>L86/M103</f>
        <v>1.0287142303947188</v>
      </c>
      <c r="M116" s="42">
        <f t="shared" ref="M116:M123" si="42">K116*L116</f>
        <v>1.2395916527666842E-3</v>
      </c>
      <c r="N116" s="39"/>
      <c r="O116" s="142">
        <f>O86</f>
        <v>1.1613420821545181E-3</v>
      </c>
      <c r="P116" s="40">
        <f>P86/Q103</f>
        <v>1.0000286634197511</v>
      </c>
      <c r="Q116" s="42">
        <f t="shared" ref="Q116:Q123" si="43">O116*P116</f>
        <v>1.1613753701900935E-3</v>
      </c>
      <c r="R116" s="39"/>
      <c r="S116" s="142">
        <f>S86</f>
        <v>1.2595990205575747E-3</v>
      </c>
      <c r="T116" s="40">
        <f>T86/U103</f>
        <v>1.034706082403009</v>
      </c>
      <c r="U116" s="42">
        <f t="shared" ref="U116:U123" si="44">S116*T116</f>
        <v>1.3033147679597952E-3</v>
      </c>
    </row>
    <row r="117" spans="2:21" x14ac:dyDescent="0.25">
      <c r="B117" s="45" t="s">
        <v>514</v>
      </c>
      <c r="C117" s="142">
        <f t="shared" ref="C117:C122" si="45">C87</f>
        <v>4.3042714479069298E-5</v>
      </c>
      <c r="D117" s="40">
        <f>D87/E104</f>
        <v>0.99999999999999978</v>
      </c>
      <c r="E117" s="42">
        <f t="shared" si="40"/>
        <v>4.3042714479069291E-5</v>
      </c>
      <c r="F117" s="39"/>
      <c r="G117" s="142">
        <f t="shared" ref="G117:G122" si="46">G87</f>
        <v>3.0652251168377604E-5</v>
      </c>
      <c r="H117" s="40">
        <f>H87/I104</f>
        <v>0.94398130156002813</v>
      </c>
      <c r="I117" s="42">
        <f t="shared" si="41"/>
        <v>2.8935151953669984E-5</v>
      </c>
      <c r="J117" s="39"/>
      <c r="K117" s="142">
        <f t="shared" ref="K117:K122" si="47">K87</f>
        <v>4.128655300169243E-5</v>
      </c>
      <c r="L117" s="40">
        <f>L87/M104</f>
        <v>1.0118996328505421</v>
      </c>
      <c r="M117" s="42">
        <f t="shared" si="42"/>
        <v>4.1777847824077013E-5</v>
      </c>
      <c r="N117" s="39"/>
      <c r="O117" s="142">
        <f t="shared" ref="O117:O122" si="48">O87</f>
        <v>4.1736766215478972E-5</v>
      </c>
      <c r="P117" s="40">
        <f>P87/Q104</f>
        <v>1.001285336356889</v>
      </c>
      <c r="Q117" s="42">
        <f t="shared" si="43"/>
        <v>4.1790411998514702E-5</v>
      </c>
      <c r="R117" s="39"/>
      <c r="S117" s="142">
        <f t="shared" ref="S117:S122" si="49">S87</f>
        <v>4.309229149780584E-5</v>
      </c>
      <c r="T117" s="40">
        <f>T87/U104</f>
        <v>0.97875645257114985</v>
      </c>
      <c r="U117" s="42">
        <f t="shared" si="44"/>
        <v>4.2176858359554364E-5</v>
      </c>
    </row>
    <row r="118" spans="2:21" x14ac:dyDescent="0.25">
      <c r="B118" s="45" t="s">
        <v>515</v>
      </c>
      <c r="C118" s="142">
        <f t="shared" si="45"/>
        <v>1.5773072144587975E-3</v>
      </c>
      <c r="D118" s="40">
        <f>D88/E104</f>
        <v>0.99999999999999978</v>
      </c>
      <c r="E118" s="42">
        <f t="shared" si="40"/>
        <v>1.5773072144587971E-3</v>
      </c>
      <c r="F118" s="39"/>
      <c r="G118" s="142">
        <f t="shared" si="46"/>
        <v>1.7744779777943598E-3</v>
      </c>
      <c r="H118" s="40">
        <f>H88/I104</f>
        <v>0.94480886110698958</v>
      </c>
      <c r="I118" s="42">
        <f t="shared" si="41"/>
        <v>1.6765425172593231E-3</v>
      </c>
      <c r="J118" s="39"/>
      <c r="K118" s="142">
        <f t="shared" si="47"/>
        <v>1.5948131287397936E-3</v>
      </c>
      <c r="L118" s="40">
        <f>L88/M104</f>
        <v>0.98715667147294395</v>
      </c>
      <c r="M118" s="42">
        <f t="shared" si="42"/>
        <v>1.5743304197881262E-3</v>
      </c>
      <c r="N118" s="39"/>
      <c r="O118" s="142">
        <f t="shared" si="48"/>
        <v>1.578709744309308E-3</v>
      </c>
      <c r="P118" s="40">
        <f>P88/Q104</f>
        <v>0.99982807527776052</v>
      </c>
      <c r="Q118" s="42">
        <f t="shared" si="43"/>
        <v>1.5784383250750209E-3</v>
      </c>
      <c r="R118" s="39"/>
      <c r="S118" s="142">
        <f t="shared" si="49"/>
        <v>1.5929972758300724E-3</v>
      </c>
      <c r="T118" s="40">
        <f>T88/U104</f>
        <v>0.98098099810547768</v>
      </c>
      <c r="U118" s="42">
        <f t="shared" si="44"/>
        <v>1.5627000576230914E-3</v>
      </c>
    </row>
    <row r="119" spans="2:21" x14ac:dyDescent="0.25">
      <c r="B119" s="44" t="s">
        <v>511</v>
      </c>
      <c r="C119" s="142">
        <f t="shared" si="45"/>
        <v>5.3539582913319746E-4</v>
      </c>
      <c r="D119" s="40">
        <f>D89/E103</f>
        <v>0.99999999999999978</v>
      </c>
      <c r="E119" s="42">
        <f t="shared" si="40"/>
        <v>5.3539582913319735E-4</v>
      </c>
      <c r="F119" s="39"/>
      <c r="G119" s="142">
        <f t="shared" si="46"/>
        <v>2.4665483362053855E-4</v>
      </c>
      <c r="H119" s="40">
        <f>H89/I103</f>
        <v>1.0787367397624226</v>
      </c>
      <c r="I119" s="42">
        <f t="shared" si="41"/>
        <v>2.6607563106646254E-4</v>
      </c>
      <c r="J119" s="39"/>
      <c r="K119" s="142">
        <f t="shared" si="47"/>
        <v>4.3910969549086832E-4</v>
      </c>
      <c r="L119" s="40">
        <f>L89/M103</f>
        <v>0.97586919017406437</v>
      </c>
      <c r="M119" s="42">
        <f t="shared" si="42"/>
        <v>4.2851362293625368E-4</v>
      </c>
      <c r="N119" s="39"/>
      <c r="O119" s="142">
        <f t="shared" si="48"/>
        <v>4.3127991755994942E-4</v>
      </c>
      <c r="P119" s="40">
        <f>P89/Q103</f>
        <v>1.0014862168584355</v>
      </c>
      <c r="Q119" s="42">
        <f t="shared" si="43"/>
        <v>4.3192089304413173E-4</v>
      </c>
      <c r="R119" s="39"/>
      <c r="S119" s="142">
        <f t="shared" si="49"/>
        <v>5.1172096153644434E-4</v>
      </c>
      <c r="T119" s="40">
        <f>T89/U103</f>
        <v>1.0323597058682987</v>
      </c>
      <c r="U119" s="42">
        <f t="shared" si="44"/>
        <v>5.2828010133840664E-4</v>
      </c>
    </row>
    <row r="120" spans="2:21" x14ac:dyDescent="0.25">
      <c r="B120" s="45" t="s">
        <v>516</v>
      </c>
      <c r="C120" s="142">
        <f t="shared" si="45"/>
        <v>7.5799608672301655E-3</v>
      </c>
      <c r="D120" s="40">
        <f>D90/E103</f>
        <v>1</v>
      </c>
      <c r="E120" s="42">
        <f t="shared" si="40"/>
        <v>7.5799608672301655E-3</v>
      </c>
      <c r="F120" s="39"/>
      <c r="G120" s="142">
        <f t="shared" si="46"/>
        <v>7.4480180924912523E-3</v>
      </c>
      <c r="H120" s="40">
        <f>H90/I103</f>
        <v>0.98232039374374369</v>
      </c>
      <c r="I120" s="42">
        <f t="shared" si="41"/>
        <v>7.3163400652265335E-3</v>
      </c>
      <c r="J120" s="39"/>
      <c r="K120" s="142">
        <f t="shared" si="47"/>
        <v>6.4000558168592521E-3</v>
      </c>
      <c r="L120" s="40">
        <f>L90/M103</f>
        <v>0.99591958971790606</v>
      </c>
      <c r="M120" s="42">
        <f t="shared" si="42"/>
        <v>6.3739409632981641E-3</v>
      </c>
      <c r="N120" s="39"/>
      <c r="O120" s="142">
        <f t="shared" si="48"/>
        <v>6.1253673083860091E-3</v>
      </c>
      <c r="P120" s="40">
        <f>P90/Q103</f>
        <v>1.0001298468805786</v>
      </c>
      <c r="Q120" s="42">
        <f t="shared" si="43"/>
        <v>6.1261626682234012E-3</v>
      </c>
      <c r="R120" s="39"/>
      <c r="S120" s="142">
        <f t="shared" si="49"/>
        <v>7.5839598016960788E-3</v>
      </c>
      <c r="T120" s="40">
        <f>T90/U103</f>
        <v>0.99234005987810958</v>
      </c>
      <c r="U120" s="42">
        <f t="shared" si="44"/>
        <v>7.5258671237282632E-3</v>
      </c>
    </row>
    <row r="121" spans="2:21" x14ac:dyDescent="0.25">
      <c r="B121" s="45" t="s">
        <v>517</v>
      </c>
      <c r="C121" s="142">
        <f t="shared" si="45"/>
        <v>6.7229943066985016E-4</v>
      </c>
      <c r="D121" s="40">
        <f>D91/E104</f>
        <v>0.99999999999999978</v>
      </c>
      <c r="E121" s="42">
        <f t="shared" si="40"/>
        <v>6.7229943066985005E-4</v>
      </c>
      <c r="F121" s="39"/>
      <c r="G121" s="142">
        <f t="shared" si="46"/>
        <v>3.4483782564424803E-4</v>
      </c>
      <c r="H121" s="40">
        <f>H91/I104</f>
        <v>0.94398130156002813</v>
      </c>
      <c r="I121" s="42">
        <f t="shared" si="41"/>
        <v>3.2552045947878731E-4</v>
      </c>
      <c r="J121" s="39"/>
      <c r="K121" s="142">
        <f t="shared" si="47"/>
        <v>5.940142819468306E-4</v>
      </c>
      <c r="L121" s="40">
        <f>L91/M104</f>
        <v>1.0118996328505421</v>
      </c>
      <c r="M121" s="42">
        <f t="shared" si="42"/>
        <v>6.0108283380997621E-4</v>
      </c>
      <c r="N121" s="39"/>
      <c r="O121" s="142">
        <f t="shared" si="48"/>
        <v>6.0054569165605856E-4</v>
      </c>
      <c r="P121" s="40">
        <f>P91/Q104</f>
        <v>1.001285336356889</v>
      </c>
      <c r="Q121" s="42">
        <f t="shared" si="43"/>
        <v>6.0131759486751709E-4</v>
      </c>
      <c r="R121" s="39"/>
      <c r="S121" s="142">
        <f t="shared" si="49"/>
        <v>6.5517293191729798E-4</v>
      </c>
      <c r="T121" s="40">
        <f>T91/U104</f>
        <v>0.97875645257114985</v>
      </c>
      <c r="U121" s="42">
        <f t="shared" si="44"/>
        <v>6.4125473466401404E-4</v>
      </c>
    </row>
    <row r="122" spans="2:21" x14ac:dyDescent="0.25">
      <c r="B122" s="44" t="s">
        <v>518</v>
      </c>
      <c r="C122" s="142">
        <f t="shared" si="45"/>
        <v>8.685186697079815E-3</v>
      </c>
      <c r="D122" s="40">
        <f>D92/E104</f>
        <v>1</v>
      </c>
      <c r="E122" s="42">
        <f t="shared" si="40"/>
        <v>8.685186697079815E-3</v>
      </c>
      <c r="F122" s="39"/>
      <c r="G122" s="142">
        <f t="shared" si="46"/>
        <v>8.543836071760751E-3</v>
      </c>
      <c r="H122" s="40">
        <f>H92/I104</f>
        <v>1.0139246498781065</v>
      </c>
      <c r="I122" s="42">
        <f t="shared" si="41"/>
        <v>8.6628059976759566E-3</v>
      </c>
      <c r="J122" s="39"/>
      <c r="K122" s="142">
        <f t="shared" si="47"/>
        <v>7.9644641197450863E-3</v>
      </c>
      <c r="L122" s="40">
        <f>L92/M104</f>
        <v>1.0016225651935702</v>
      </c>
      <c r="M122" s="42">
        <f t="shared" si="42"/>
        <v>7.9773869820112236E-3</v>
      </c>
      <c r="N122" s="39"/>
      <c r="O122" s="142">
        <f t="shared" si="48"/>
        <v>7.8309435722233207E-3</v>
      </c>
      <c r="P122" s="40">
        <f>P92/Q104</f>
        <v>0.99992923844296744</v>
      </c>
      <c r="Q122" s="42">
        <f t="shared" si="43"/>
        <v>7.8303894424631166E-3</v>
      </c>
      <c r="R122" s="39"/>
      <c r="S122" s="142">
        <f t="shared" si="49"/>
        <v>8.7114469285827483E-3</v>
      </c>
      <c r="T122" s="40">
        <f>T92/U104</f>
        <v>1.0051806374955279</v>
      </c>
      <c r="U122" s="42">
        <f t="shared" si="44"/>
        <v>8.7565777771812653E-3</v>
      </c>
    </row>
    <row r="123" spans="2:21" ht="15.75" thickBot="1" x14ac:dyDescent="0.3">
      <c r="B123" s="304" t="s">
        <v>130</v>
      </c>
      <c r="C123" s="145">
        <f>C93</f>
        <v>0.97961441503284852</v>
      </c>
      <c r="D123" s="87">
        <f>D93/E105</f>
        <v>1</v>
      </c>
      <c r="E123" s="149">
        <f t="shared" si="40"/>
        <v>0.97961441503284852</v>
      </c>
      <c r="F123" s="39"/>
      <c r="G123" s="145">
        <f>G93</f>
        <v>0.9801885879753135</v>
      </c>
      <c r="H123" s="87">
        <f>H93/I105</f>
        <v>1</v>
      </c>
      <c r="I123" s="149">
        <f t="shared" si="41"/>
        <v>0.9801885879753135</v>
      </c>
      <c r="J123" s="39"/>
      <c r="K123" s="145">
        <f>K93</f>
        <v>0.98172253900139028</v>
      </c>
      <c r="L123" s="87">
        <f>L93/M105</f>
        <v>1</v>
      </c>
      <c r="M123" s="149">
        <f t="shared" si="42"/>
        <v>0.98172253900139028</v>
      </c>
      <c r="N123" s="39"/>
      <c r="O123" s="145">
        <f>O93</f>
        <v>0.98219165059304303</v>
      </c>
      <c r="P123" s="87">
        <f>P93/Q105</f>
        <v>1</v>
      </c>
      <c r="Q123" s="149">
        <f t="shared" si="43"/>
        <v>0.98219165059304303</v>
      </c>
      <c r="R123" s="39"/>
      <c r="S123" s="145">
        <f>S93</f>
        <v>0.97960033600647289</v>
      </c>
      <c r="T123" s="87">
        <f>T93/U105</f>
        <v>1</v>
      </c>
      <c r="U123" s="149">
        <f t="shared" si="44"/>
        <v>0.97960033600647289</v>
      </c>
    </row>
    <row r="125" spans="2:21" ht="15.75" x14ac:dyDescent="0.25">
      <c r="B125" s="140" t="s">
        <v>134</v>
      </c>
      <c r="C125" s="174"/>
      <c r="D125" s="174"/>
      <c r="E125" s="174"/>
      <c r="G125" s="174"/>
      <c r="H125" s="174"/>
      <c r="I125" s="174"/>
      <c r="K125" s="174"/>
      <c r="L125" s="174"/>
      <c r="M125" s="174"/>
      <c r="O125" s="174"/>
      <c r="P125" s="174"/>
      <c r="Q125" s="174"/>
      <c r="S125" s="174"/>
      <c r="T125" s="174"/>
      <c r="U125" s="174"/>
    </row>
    <row r="126" spans="2:21" x14ac:dyDescent="0.25">
      <c r="B126" s="18" t="s">
        <v>531</v>
      </c>
      <c r="C126" s="174"/>
      <c r="D126" s="174"/>
      <c r="E126" s="174"/>
      <c r="G126" s="174"/>
      <c r="H126" s="174"/>
      <c r="I126" s="174"/>
      <c r="K126" s="174"/>
      <c r="L126" s="174"/>
      <c r="M126" s="174"/>
      <c r="O126" s="174"/>
      <c r="P126" s="174"/>
      <c r="Q126" s="174"/>
      <c r="S126" s="174"/>
      <c r="T126" s="174"/>
      <c r="U126" s="174"/>
    </row>
    <row r="127" spans="2:21" ht="15.75" thickBot="1" x14ac:dyDescent="0.3">
      <c r="B127" s="174"/>
      <c r="C127" s="174"/>
      <c r="D127" s="174"/>
      <c r="E127" s="174"/>
      <c r="G127" s="174"/>
      <c r="H127" s="174"/>
      <c r="I127" s="174"/>
      <c r="K127" s="174"/>
      <c r="L127" s="174"/>
      <c r="M127" s="174"/>
      <c r="O127" s="174"/>
      <c r="P127" s="174"/>
      <c r="Q127" s="174"/>
      <c r="S127" s="174"/>
      <c r="T127" s="174"/>
      <c r="U127" s="174"/>
    </row>
    <row r="128" spans="2:21" ht="26.25" x14ac:dyDescent="0.25">
      <c r="B128" s="36" t="s">
        <v>509</v>
      </c>
      <c r="C128" s="36" t="s">
        <v>19</v>
      </c>
      <c r="D128" s="37" t="s">
        <v>147</v>
      </c>
      <c r="E128" s="100"/>
      <c r="F128" s="311"/>
      <c r="G128" s="36" t="s">
        <v>19</v>
      </c>
      <c r="H128" s="37" t="s">
        <v>519</v>
      </c>
      <c r="I128" s="56"/>
      <c r="J128" s="312"/>
      <c r="K128" s="36" t="s">
        <v>19</v>
      </c>
      <c r="L128" s="37" t="s">
        <v>519</v>
      </c>
      <c r="M128" s="80"/>
      <c r="N128" s="314"/>
      <c r="O128" s="36" t="s">
        <v>19</v>
      </c>
      <c r="P128" s="37" t="s">
        <v>519</v>
      </c>
      <c r="Q128" s="80"/>
      <c r="R128" s="314"/>
      <c r="S128" s="36" t="s">
        <v>19</v>
      </c>
      <c r="T128" s="37" t="s">
        <v>519</v>
      </c>
      <c r="U128" s="80"/>
    </row>
    <row r="129" spans="2:21" ht="15.75" thickBot="1" x14ac:dyDescent="0.3">
      <c r="B129" s="98"/>
      <c r="C129" s="329" t="s">
        <v>10</v>
      </c>
      <c r="D129" s="330"/>
      <c r="E129" s="99"/>
      <c r="F129" s="43"/>
      <c r="G129" s="329" t="s">
        <v>11</v>
      </c>
      <c r="H129" s="330"/>
      <c r="I129" s="134"/>
      <c r="J129" s="112"/>
      <c r="K129" s="329" t="s">
        <v>12</v>
      </c>
      <c r="L129" s="330"/>
      <c r="M129" s="99"/>
      <c r="N129" s="43"/>
      <c r="O129" s="329" t="s">
        <v>13</v>
      </c>
      <c r="P129" s="330"/>
      <c r="Q129" s="134"/>
      <c r="R129" s="112"/>
      <c r="S129" s="329" t="s">
        <v>14</v>
      </c>
      <c r="T129" s="330"/>
      <c r="U129" s="134"/>
    </row>
    <row r="130" spans="2:21" ht="15.75" thickBot="1" x14ac:dyDescent="0.3">
      <c r="B130" s="98"/>
      <c r="C130" s="305" t="s">
        <v>128</v>
      </c>
      <c r="D130" s="112" t="s">
        <v>6</v>
      </c>
      <c r="E130" s="47"/>
      <c r="F130" s="43"/>
      <c r="G130" s="299" t="s">
        <v>128</v>
      </c>
      <c r="H130" s="300" t="s">
        <v>6</v>
      </c>
      <c r="I130" s="99"/>
      <c r="J130" s="43"/>
      <c r="K130" s="299" t="s">
        <v>128</v>
      </c>
      <c r="L130" s="300" t="s">
        <v>6</v>
      </c>
      <c r="M130" s="99"/>
      <c r="N130" s="43"/>
      <c r="O130" s="299" t="s">
        <v>128</v>
      </c>
      <c r="P130" s="300" t="s">
        <v>6</v>
      </c>
      <c r="Q130" s="99"/>
      <c r="R130" s="43"/>
      <c r="S130" s="299" t="s">
        <v>128</v>
      </c>
      <c r="T130" s="300" t="s">
        <v>6</v>
      </c>
      <c r="U130" s="99"/>
    </row>
    <row r="131" spans="2:21" x14ac:dyDescent="0.25">
      <c r="B131" s="44" t="s">
        <v>521</v>
      </c>
      <c r="C131" s="150">
        <f>SUM(C115,C117)</f>
        <v>8.5807734026015561E-5</v>
      </c>
      <c r="D131" s="63">
        <f>E45*E73</f>
        <v>0.98138011414633841</v>
      </c>
      <c r="E131" s="151">
        <f>C131*D131</f>
        <v>8.4210003813089799E-5</v>
      </c>
      <c r="F131" s="39"/>
      <c r="G131" s="150">
        <f>SUM(G115,G117)</f>
        <v>6.0825560912249307E-5</v>
      </c>
      <c r="H131" s="63">
        <f>I45*I73</f>
        <v>0.97907073516000054</v>
      </c>
      <c r="I131" s="151">
        <f>G131*H131</f>
        <v>5.9552526638875319E-5</v>
      </c>
      <c r="J131" s="39"/>
      <c r="K131" s="150">
        <f>SUM(K115,K117)</f>
        <v>8.0012699615683006E-5</v>
      </c>
      <c r="L131" s="63">
        <f>M45*M73</f>
        <v>0.95201111463353227</v>
      </c>
      <c r="M131" s="151">
        <f>K131*L131</f>
        <v>7.617297934596438E-5</v>
      </c>
      <c r="N131" s="39"/>
      <c r="O131" s="150">
        <f>SUM(O115,O117)</f>
        <v>8.0161090667824696E-5</v>
      </c>
      <c r="P131" s="63">
        <f>Q45*Q73</f>
        <v>0.98205609391085524</v>
      </c>
      <c r="Q131" s="151">
        <f>O131*P131</f>
        <v>7.8722687584877838E-5</v>
      </c>
      <c r="R131" s="39"/>
      <c r="S131" s="150">
        <f>SUM(S115,S117)</f>
        <v>8.4767073406868064E-5</v>
      </c>
      <c r="T131" s="63">
        <f>U45*U73</f>
        <v>0.98604780971472217</v>
      </c>
      <c r="U131" s="151">
        <f>S131*T131</f>
        <v>8.3584387068769321E-5</v>
      </c>
    </row>
    <row r="132" spans="2:21" x14ac:dyDescent="0.25">
      <c r="B132" s="44" t="s">
        <v>522</v>
      </c>
      <c r="C132" s="142">
        <f>SUM(C116,C118)</f>
        <v>2.8269344090124226E-3</v>
      </c>
      <c r="D132" s="40">
        <f>E44*E74</f>
        <v>0.9813801141463383</v>
      </c>
      <c r="E132" s="42">
        <f t="shared" ref="E132:E135" si="50">C132*D132</f>
        <v>2.7742972130008225E-3</v>
      </c>
      <c r="F132" s="39"/>
      <c r="G132" s="142">
        <f>SUM(G116,G118)</f>
        <v>3.1672396402575172E-3</v>
      </c>
      <c r="H132" s="40">
        <f>I44*I74</f>
        <v>0.94523968809280223</v>
      </c>
      <c r="I132" s="42">
        <f t="shared" ref="I132:I135" si="51">G132*H132</f>
        <v>2.9938006096721747E-3</v>
      </c>
      <c r="J132" s="39"/>
      <c r="K132" s="142">
        <f>SUM(K116,K118)</f>
        <v>2.7998043849519795E-3</v>
      </c>
      <c r="L132" s="40">
        <f>M44*M74</f>
        <v>0.97587315692239629</v>
      </c>
      <c r="M132" s="42">
        <f t="shared" ref="M132:M135" si="52">K132*L132</f>
        <v>2.7322539439082563E-3</v>
      </c>
      <c r="N132" s="39"/>
      <c r="O132" s="142">
        <f>SUM(O116,O118)</f>
        <v>2.7400518264638261E-3</v>
      </c>
      <c r="P132" s="40">
        <f>Q44*Q74</f>
        <v>0.9444681127173763</v>
      </c>
      <c r="Q132" s="42">
        <f t="shared" ref="Q132:Q135" si="53">O132*P132</f>
        <v>2.5878915772880894E-3</v>
      </c>
      <c r="R132" s="39"/>
      <c r="S132" s="142">
        <f>SUM(S116,S118)</f>
        <v>2.8525962963876468E-3</v>
      </c>
      <c r="T132" s="40">
        <f>U44*U74</f>
        <v>0.90307342200294549</v>
      </c>
      <c r="U132" s="42">
        <f t="shared" ref="U132:U135" si="54">S132*T132</f>
        <v>2.5761038989717206E-3</v>
      </c>
    </row>
    <row r="133" spans="2:21" x14ac:dyDescent="0.25">
      <c r="B133" s="45" t="s">
        <v>520</v>
      </c>
      <c r="C133" s="142">
        <f>SUM(C119,C121)</f>
        <v>1.2076952598030475E-3</v>
      </c>
      <c r="D133" s="40">
        <f>E45*E73</f>
        <v>0.98138011414633841</v>
      </c>
      <c r="E133" s="42">
        <f t="shared" si="50"/>
        <v>1.1852081119195065E-3</v>
      </c>
      <c r="F133" s="39"/>
      <c r="G133" s="142">
        <f>SUM(G119,G121)</f>
        <v>5.9149265926478653E-4</v>
      </c>
      <c r="H133" s="40">
        <f>I45*I73</f>
        <v>0.97907073516000054</v>
      </c>
      <c r="I133" s="42">
        <f t="shared" si="51"/>
        <v>5.7911315274811821E-4</v>
      </c>
      <c r="J133" s="39"/>
      <c r="K133" s="142">
        <f>SUM(K119,K121)</f>
        <v>1.0331239774376989E-3</v>
      </c>
      <c r="L133" s="40">
        <f>M45*M73</f>
        <v>0.95201111463353227</v>
      </c>
      <c r="M133" s="42">
        <f t="shared" si="52"/>
        <v>9.83545509315092E-4</v>
      </c>
      <c r="N133" s="39"/>
      <c r="O133" s="142">
        <f>SUM(O119,O121)</f>
        <v>1.031825609216008E-3</v>
      </c>
      <c r="P133" s="40">
        <f>Q45*Q73</f>
        <v>0.98205609391085524</v>
      </c>
      <c r="Q133" s="42">
        <f t="shared" si="53"/>
        <v>1.0133106273838613E-3</v>
      </c>
      <c r="R133" s="39"/>
      <c r="S133" s="142">
        <f>SUM(S119,S121)</f>
        <v>1.1668938934537424E-3</v>
      </c>
      <c r="T133" s="40">
        <f>U45*U73</f>
        <v>0.98604780971472217</v>
      </c>
      <c r="U133" s="42">
        <f t="shared" si="54"/>
        <v>1.1506131678095471E-3</v>
      </c>
    </row>
    <row r="134" spans="2:21" x14ac:dyDescent="0.25">
      <c r="B134" s="45" t="s">
        <v>523</v>
      </c>
      <c r="C134" s="142">
        <f>SUM(C120,C122)</f>
        <v>1.6265147564309981E-2</v>
      </c>
      <c r="D134" s="40">
        <f>E45*E74</f>
        <v>0.98138011414633819</v>
      </c>
      <c r="E134" s="42">
        <f t="shared" si="50"/>
        <v>1.5962292373269564E-2</v>
      </c>
      <c r="F134" s="39"/>
      <c r="G134" s="142">
        <f>SUM(G120,G122)</f>
        <v>1.5991854164252004E-2</v>
      </c>
      <c r="H134" s="40">
        <f>I45*I74</f>
        <v>0.91153170702258846</v>
      </c>
      <c r="I134" s="42">
        <f t="shared" si="51"/>
        <v>1.4577082124796919E-2</v>
      </c>
      <c r="J134" s="39"/>
      <c r="K134" s="142">
        <f>SUM(K120,K122)</f>
        <v>1.4364519936604338E-2</v>
      </c>
      <c r="L134" s="40">
        <f>M45*M74</f>
        <v>0.87827431900928521</v>
      </c>
      <c r="M134" s="42">
        <f t="shared" si="52"/>
        <v>1.2615988965216476E-2</v>
      </c>
      <c r="N134" s="39"/>
      <c r="O134" s="142">
        <f>SUM(O120,O122)</f>
        <v>1.395631088060933E-2</v>
      </c>
      <c r="P134" s="40">
        <f>Q45*Q74</f>
        <v>0.98338795237554044</v>
      </c>
      <c r="Q134" s="42">
        <f t="shared" si="53"/>
        <v>1.3724467979598885E-2</v>
      </c>
      <c r="R134" s="39"/>
      <c r="S134" s="142">
        <f>SUM(S120,S122)</f>
        <v>1.6295406730278829E-2</v>
      </c>
      <c r="T134" s="40">
        <f>U45*U74</f>
        <v>0.91148795686098705</v>
      </c>
      <c r="U134" s="42">
        <f t="shared" si="54"/>
        <v>1.4853066986800627E-2</v>
      </c>
    </row>
    <row r="135" spans="2:21" ht="15.75" thickBot="1" x14ac:dyDescent="0.3">
      <c r="B135" s="304" t="s">
        <v>130</v>
      </c>
      <c r="C135" s="145">
        <f>C123</f>
        <v>0.97961441503284852</v>
      </c>
      <c r="D135" s="87">
        <f>E46*E75</f>
        <v>1.0003874761940246</v>
      </c>
      <c r="E135" s="149">
        <f t="shared" si="50"/>
        <v>0.97999399229799711</v>
      </c>
      <c r="F135" s="39"/>
      <c r="G135" s="145">
        <f>G123</f>
        <v>0.9801885879753135</v>
      </c>
      <c r="H135" s="87">
        <f>I46*I75</f>
        <v>1.0016339744929059</v>
      </c>
      <c r="I135" s="149">
        <f t="shared" si="51"/>
        <v>0.98179019112630261</v>
      </c>
      <c r="J135" s="39"/>
      <c r="K135" s="145">
        <f>K123</f>
        <v>0.98172253900139028</v>
      </c>
      <c r="L135" s="87">
        <f>M46*M75</f>
        <v>1.0019028822555469</v>
      </c>
      <c r="M135" s="149">
        <f t="shared" si="52"/>
        <v>0.9835906414007265</v>
      </c>
      <c r="N135" s="39"/>
      <c r="O135" s="145">
        <f>O123</f>
        <v>0.98219165059304303</v>
      </c>
      <c r="P135" s="87">
        <f>Q46*Q75</f>
        <v>1.0004112715845848</v>
      </c>
      <c r="Q135" s="149">
        <f t="shared" si="53"/>
        <v>0.98259559810954833</v>
      </c>
      <c r="R135" s="39"/>
      <c r="S135" s="145">
        <f>S123</f>
        <v>0.97960033600647289</v>
      </c>
      <c r="T135" s="87">
        <f>U46*U75</f>
        <v>1.0017725759798537</v>
      </c>
      <c r="U135" s="149">
        <f t="shared" si="54"/>
        <v>0.9813367520319346</v>
      </c>
    </row>
    <row r="137" spans="2:21" ht="15.75" x14ac:dyDescent="0.25">
      <c r="B137" s="140" t="s">
        <v>135</v>
      </c>
      <c r="C137" s="174"/>
      <c r="D137" s="174"/>
      <c r="E137" s="174"/>
      <c r="G137" s="174"/>
      <c r="H137" s="174"/>
      <c r="I137" s="174"/>
      <c r="K137" s="174"/>
      <c r="L137" s="174"/>
      <c r="M137" s="174"/>
      <c r="O137" s="174"/>
      <c r="P137" s="174"/>
      <c r="Q137" s="174"/>
      <c r="S137" s="174"/>
      <c r="T137" s="174"/>
      <c r="U137" s="174"/>
    </row>
    <row r="138" spans="2:21" x14ac:dyDescent="0.25">
      <c r="B138" s="18" t="s">
        <v>532</v>
      </c>
      <c r="C138" s="174"/>
      <c r="D138" s="174"/>
      <c r="E138" s="174"/>
      <c r="G138" s="174"/>
      <c r="H138" s="174"/>
      <c r="I138" s="174"/>
      <c r="K138" s="174"/>
      <c r="L138" s="174"/>
      <c r="M138" s="174"/>
      <c r="O138" s="174"/>
      <c r="P138" s="174"/>
      <c r="Q138" s="174"/>
      <c r="S138" s="174"/>
      <c r="T138" s="174"/>
      <c r="U138" s="174"/>
    </row>
    <row r="139" spans="2:21" ht="15.75" thickBot="1" x14ac:dyDescent="0.3">
      <c r="B139" s="174"/>
      <c r="C139" s="174"/>
      <c r="D139" s="174"/>
      <c r="E139" s="174"/>
      <c r="G139" s="174"/>
      <c r="H139" s="174"/>
      <c r="I139" s="174"/>
      <c r="K139" s="174"/>
      <c r="L139" s="174"/>
      <c r="M139" s="174"/>
      <c r="O139" s="174"/>
      <c r="P139" s="174"/>
      <c r="Q139" s="174"/>
      <c r="S139" s="174"/>
      <c r="T139" s="174"/>
      <c r="U139" s="174"/>
    </row>
    <row r="140" spans="2:21" ht="26.25" x14ac:dyDescent="0.25">
      <c r="B140" s="36" t="s">
        <v>509</v>
      </c>
      <c r="C140" s="36" t="s">
        <v>19</v>
      </c>
      <c r="D140" s="37" t="s">
        <v>147</v>
      </c>
      <c r="E140" s="100"/>
      <c r="F140" s="311"/>
      <c r="G140" s="36" t="s">
        <v>19</v>
      </c>
      <c r="H140" s="37" t="s">
        <v>519</v>
      </c>
      <c r="I140" s="56"/>
      <c r="J140" s="312"/>
      <c r="K140" s="36" t="s">
        <v>19</v>
      </c>
      <c r="L140" s="37" t="s">
        <v>519</v>
      </c>
      <c r="M140" s="80"/>
      <c r="N140" s="314"/>
      <c r="O140" s="36" t="s">
        <v>19</v>
      </c>
      <c r="P140" s="37" t="s">
        <v>519</v>
      </c>
      <c r="Q140" s="80"/>
      <c r="R140" s="314"/>
      <c r="S140" s="36" t="s">
        <v>19</v>
      </c>
      <c r="T140" s="37" t="s">
        <v>519</v>
      </c>
      <c r="U140" s="80"/>
    </row>
    <row r="141" spans="2:21" ht="15.75" thickBot="1" x14ac:dyDescent="0.3">
      <c r="B141" s="98"/>
      <c r="C141" s="329" t="s">
        <v>10</v>
      </c>
      <c r="D141" s="330"/>
      <c r="E141" s="99"/>
      <c r="F141" s="43"/>
      <c r="G141" s="329" t="s">
        <v>11</v>
      </c>
      <c r="H141" s="330"/>
      <c r="I141" s="134"/>
      <c r="J141" s="112"/>
      <c r="K141" s="329" t="s">
        <v>12</v>
      </c>
      <c r="L141" s="330"/>
      <c r="M141" s="99"/>
      <c r="N141" s="43"/>
      <c r="O141" s="329" t="s">
        <v>13</v>
      </c>
      <c r="P141" s="330"/>
      <c r="Q141" s="134"/>
      <c r="R141" s="112"/>
      <c r="S141" s="329" t="s">
        <v>14</v>
      </c>
      <c r="T141" s="330"/>
      <c r="U141" s="134"/>
    </row>
    <row r="142" spans="2:21" ht="15.75" thickBot="1" x14ac:dyDescent="0.3">
      <c r="B142" s="98"/>
      <c r="C142" s="305" t="s">
        <v>128</v>
      </c>
      <c r="D142" s="112" t="s">
        <v>6</v>
      </c>
      <c r="E142" s="47"/>
      <c r="F142" s="43"/>
      <c r="G142" s="299" t="s">
        <v>128</v>
      </c>
      <c r="H142" s="300" t="s">
        <v>6</v>
      </c>
      <c r="I142" s="99"/>
      <c r="J142" s="43"/>
      <c r="K142" s="299" t="s">
        <v>128</v>
      </c>
      <c r="L142" s="300" t="s">
        <v>6</v>
      </c>
      <c r="M142" s="99"/>
      <c r="N142" s="43"/>
      <c r="O142" s="299" t="s">
        <v>128</v>
      </c>
      <c r="P142" s="300" t="s">
        <v>6</v>
      </c>
      <c r="Q142" s="99"/>
      <c r="R142" s="43"/>
      <c r="S142" s="299" t="s">
        <v>128</v>
      </c>
      <c r="T142" s="300" t="s">
        <v>6</v>
      </c>
      <c r="U142" s="99"/>
    </row>
    <row r="143" spans="2:21" x14ac:dyDescent="0.25">
      <c r="B143" s="44" t="s">
        <v>521</v>
      </c>
      <c r="C143" s="150">
        <f>C131</f>
        <v>8.5807734026015561E-5</v>
      </c>
      <c r="D143" s="63">
        <f>D131/D$135</f>
        <v>0.98100000000000032</v>
      </c>
      <c r="E143" s="151"/>
      <c r="F143" s="39"/>
      <c r="G143" s="150">
        <f>G131</f>
        <v>6.0825560912249307E-5</v>
      </c>
      <c r="H143" s="63">
        <f>H131/H$135</f>
        <v>0.9774735682819381</v>
      </c>
      <c r="I143" s="151"/>
      <c r="J143" s="39"/>
      <c r="K143" s="150">
        <f>K131</f>
        <v>8.0012699615683006E-5</v>
      </c>
      <c r="L143" s="63">
        <f>L131/L$135</f>
        <v>0.95020299022426691</v>
      </c>
      <c r="M143" s="151"/>
      <c r="N143" s="39"/>
      <c r="O143" s="150">
        <f>O131</f>
        <v>8.0161090667824696E-5</v>
      </c>
      <c r="P143" s="63">
        <f>P131/P$135</f>
        <v>0.98165236818588009</v>
      </c>
      <c r="Q143" s="151"/>
      <c r="R143" s="39"/>
      <c r="S143" s="150">
        <f>S131</f>
        <v>8.4767073406868064E-5</v>
      </c>
      <c r="T143" s="63">
        <f>T131/T$135</f>
        <v>0.98430305775764437</v>
      </c>
      <c r="U143" s="151"/>
    </row>
    <row r="144" spans="2:21" x14ac:dyDescent="0.25">
      <c r="B144" s="44" t="s">
        <v>522</v>
      </c>
      <c r="C144" s="142">
        <f>C132</f>
        <v>2.8269344090124226E-3</v>
      </c>
      <c r="D144" s="40">
        <f t="shared" ref="D144:D147" si="55">D132/D$135</f>
        <v>0.98100000000000021</v>
      </c>
      <c r="E144" s="42"/>
      <c r="F144" s="39"/>
      <c r="G144" s="142">
        <f>G132</f>
        <v>3.1672396402575172E-3</v>
      </c>
      <c r="H144" s="40">
        <f t="shared" ref="H144:H147" si="56">H132/H$135</f>
        <v>0.94369771010547621</v>
      </c>
      <c r="I144" s="42"/>
      <c r="J144" s="39"/>
      <c r="K144" s="142">
        <f>K132</f>
        <v>2.7998043849519795E-3</v>
      </c>
      <c r="L144" s="40">
        <f t="shared" ref="L144:L147" si="57">L132/L$135</f>
        <v>0.97401971209569649</v>
      </c>
      <c r="M144" s="42"/>
      <c r="N144" s="39"/>
      <c r="O144" s="142">
        <f>O132</f>
        <v>2.7400518264638261E-3</v>
      </c>
      <c r="P144" s="40">
        <f t="shared" ref="P144:P147" si="58">P132/P$135</f>
        <v>0.9440798395058082</v>
      </c>
      <c r="Q144" s="42"/>
      <c r="R144" s="39"/>
      <c r="S144" s="142">
        <f>S132</f>
        <v>2.8525962963876468E-3</v>
      </c>
      <c r="T144" s="40">
        <f t="shared" ref="T144:T147" si="59">T132/T$135</f>
        <v>0.90147548820612444</v>
      </c>
      <c r="U144" s="42"/>
    </row>
    <row r="145" spans="2:21" x14ac:dyDescent="0.25">
      <c r="B145" s="45" t="s">
        <v>520</v>
      </c>
      <c r="C145" s="142">
        <f>C133</f>
        <v>1.2076952598030475E-3</v>
      </c>
      <c r="D145" s="40">
        <f t="shared" si="55"/>
        <v>0.98100000000000032</v>
      </c>
      <c r="E145" s="42"/>
      <c r="F145" s="39"/>
      <c r="G145" s="142">
        <f>G133</f>
        <v>5.9149265926478653E-4</v>
      </c>
      <c r="H145" s="40">
        <f t="shared" si="56"/>
        <v>0.9774735682819381</v>
      </c>
      <c r="I145" s="42"/>
      <c r="J145" s="39"/>
      <c r="K145" s="142">
        <f>K133</f>
        <v>1.0331239774376989E-3</v>
      </c>
      <c r="L145" s="40">
        <f t="shared" si="57"/>
        <v>0.95020299022426691</v>
      </c>
      <c r="M145" s="42"/>
      <c r="N145" s="39"/>
      <c r="O145" s="142">
        <f>O133</f>
        <v>1.031825609216008E-3</v>
      </c>
      <c r="P145" s="40">
        <f t="shared" si="58"/>
        <v>0.98165236818588009</v>
      </c>
      <c r="Q145" s="42"/>
      <c r="R145" s="39"/>
      <c r="S145" s="142">
        <f>S133</f>
        <v>1.1668938934537424E-3</v>
      </c>
      <c r="T145" s="40">
        <f t="shared" si="59"/>
        <v>0.98430305775764437</v>
      </c>
      <c r="U145" s="42"/>
    </row>
    <row r="146" spans="2:21" x14ac:dyDescent="0.25">
      <c r="B146" s="45" t="s">
        <v>523</v>
      </c>
      <c r="C146" s="142">
        <f>C134</f>
        <v>1.6265147564309981E-2</v>
      </c>
      <c r="D146" s="40">
        <f t="shared" si="55"/>
        <v>0.98100000000000009</v>
      </c>
      <c r="E146" s="42"/>
      <c r="F146" s="39"/>
      <c r="G146" s="142">
        <f>G134</f>
        <v>1.5991854164252004E-2</v>
      </c>
      <c r="H146" s="40">
        <f t="shared" si="56"/>
        <v>0.91004471716733326</v>
      </c>
      <c r="I146" s="42"/>
      <c r="J146" s="39"/>
      <c r="K146" s="142">
        <f>K134</f>
        <v>1.4364519936604338E-2</v>
      </c>
      <c r="L146" s="40">
        <f t="shared" si="57"/>
        <v>0.87660624054904279</v>
      </c>
      <c r="M146" s="42"/>
      <c r="N146" s="39"/>
      <c r="O146" s="142">
        <f>O134</f>
        <v>1.395631088060933E-2</v>
      </c>
      <c r="P146" s="40">
        <f t="shared" si="58"/>
        <v>0.98298367912020768</v>
      </c>
      <c r="Q146" s="42"/>
      <c r="R146" s="39"/>
      <c r="S146" s="142">
        <f>S134</f>
        <v>1.6295406730278829E-2</v>
      </c>
      <c r="T146" s="40">
        <f t="shared" si="59"/>
        <v>0.90987513405369735</v>
      </c>
      <c r="U146" s="42"/>
    </row>
    <row r="147" spans="2:21" ht="15.75" thickBot="1" x14ac:dyDescent="0.3">
      <c r="B147" s="304" t="s">
        <v>130</v>
      </c>
      <c r="C147" s="145">
        <f>C135</f>
        <v>0.97961441503284852</v>
      </c>
      <c r="D147" s="87">
        <f t="shared" si="55"/>
        <v>1</v>
      </c>
      <c r="E147" s="149"/>
      <c r="F147" s="39"/>
      <c r="G147" s="145">
        <f>G135</f>
        <v>0.9801885879753135</v>
      </c>
      <c r="H147" s="87">
        <f t="shared" si="56"/>
        <v>1</v>
      </c>
      <c r="I147" s="149"/>
      <c r="J147" s="39"/>
      <c r="K147" s="145">
        <f>K135</f>
        <v>0.98172253900139028</v>
      </c>
      <c r="L147" s="87">
        <f t="shared" si="57"/>
        <v>1</v>
      </c>
      <c r="M147" s="149"/>
      <c r="N147" s="39"/>
      <c r="O147" s="145">
        <f>O135</f>
        <v>0.98219165059304303</v>
      </c>
      <c r="P147" s="87">
        <f t="shared" si="58"/>
        <v>1</v>
      </c>
      <c r="Q147" s="149"/>
      <c r="R147" s="39"/>
      <c r="S147" s="145">
        <f>S135</f>
        <v>0.97960033600647289</v>
      </c>
      <c r="T147" s="87">
        <f t="shared" si="59"/>
        <v>1</v>
      </c>
      <c r="U147" s="149"/>
    </row>
  </sheetData>
  <mergeCells count="35">
    <mergeCell ref="C9:D9"/>
    <mergeCell ref="G9:H9"/>
    <mergeCell ref="K9:L9"/>
    <mergeCell ref="O9:P9"/>
    <mergeCell ref="S9:T9"/>
    <mergeCell ref="C26:D26"/>
    <mergeCell ref="G26:H26"/>
    <mergeCell ref="K26:L26"/>
    <mergeCell ref="O26:P26"/>
    <mergeCell ref="S26:T26"/>
    <mergeCell ref="C53:D53"/>
    <mergeCell ref="G53:H53"/>
    <mergeCell ref="K53:L53"/>
    <mergeCell ref="O53:P53"/>
    <mergeCell ref="S53:T53"/>
    <mergeCell ref="C83:D83"/>
    <mergeCell ref="G83:H83"/>
    <mergeCell ref="K83:L83"/>
    <mergeCell ref="O83:P83"/>
    <mergeCell ref="S83:T83"/>
    <mergeCell ref="C113:D113"/>
    <mergeCell ref="G113:H113"/>
    <mergeCell ref="K113:L113"/>
    <mergeCell ref="O113:P113"/>
    <mergeCell ref="S113:T113"/>
    <mergeCell ref="C129:D129"/>
    <mergeCell ref="G129:H129"/>
    <mergeCell ref="K129:L129"/>
    <mergeCell ref="O129:P129"/>
    <mergeCell ref="S129:T129"/>
    <mergeCell ref="C141:D141"/>
    <mergeCell ref="G141:H141"/>
    <mergeCell ref="K141:L141"/>
    <mergeCell ref="O141:P141"/>
    <mergeCell ref="S141:T141"/>
  </mergeCells>
  <printOptions horizontalCentered="1"/>
  <pageMargins left="0.5" right="0.5" top="0.75" bottom="1" header="0.3" footer="0.3"/>
  <pageSetup scale="51" orientation="landscape" r:id="rId1"/>
  <rowBreaks count="1" manualBreakCount="1">
    <brk id="47" min="1" max="20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Proposed Factors</vt:lpstr>
      <vt:lpstr>Query Result 1</vt:lpstr>
      <vt:lpstr>BIPD WGT</vt:lpstr>
      <vt:lpstr>MPC WGT</vt:lpstr>
      <vt:lpstr>COMP WGT</vt:lpstr>
      <vt:lpstr>COLL WGT</vt:lpstr>
      <vt:lpstr>UBI WGT</vt:lpstr>
      <vt:lpstr>GSD-SAS</vt:lpstr>
      <vt:lpstr>bdfactors</vt:lpstr>
      <vt:lpstr>gsdfactors</vt:lpstr>
      <vt:lpstr>lookups</vt:lpstr>
      <vt:lpstr>'BIPD WGT'!Print_Area</vt:lpstr>
      <vt:lpstr>'COLL WGT'!Print_Area</vt:lpstr>
      <vt:lpstr>'COMP WGT'!Print_Area</vt:lpstr>
      <vt:lpstr>'GSD-SAS'!Print_Area</vt:lpstr>
      <vt:lpstr>'MPC WGT'!Print_Area</vt:lpstr>
      <vt:lpstr>'Proposed Factors'!Print_Area</vt:lpstr>
      <vt:lpstr>'Query Result 1'!Print_Area</vt:lpstr>
      <vt:lpstr>'UBI WGT'!Print_Area</vt:lpstr>
      <vt:lpstr>pumpedbd</vt:lpstr>
      <vt:lpstr>ylfactors</vt:lpstr>
    </vt:vector>
  </TitlesOfParts>
  <Company>State Farm Insurance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Derek Murray</dc:creator>
  <cp:lastModifiedBy>JWalk</cp:lastModifiedBy>
  <cp:lastPrinted>2019-09-25T14:51:30Z</cp:lastPrinted>
  <dcterms:created xsi:type="dcterms:W3CDTF">2010-01-27T19:39:51Z</dcterms:created>
  <dcterms:modified xsi:type="dcterms:W3CDTF">2019-09-25T14:52:49Z</dcterms:modified>
</cp:coreProperties>
</file>